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burovirtuel.sharepoint.com/teams/TEQ-Exemplaritdeltat/Shared Documents/General/I200_Connaissance/Caractérisation Bâtiments/1-Analyse/Registre_Public/Registre public_réseaux/"/>
    </mc:Choice>
  </mc:AlternateContent>
  <xr:revisionPtr revIDLastSave="192" documentId="8_{9116BB19-09D2-4566-83C2-EC6EE2EEF309}" xr6:coauthVersionLast="47" xr6:coauthVersionMax="47" xr10:uidLastSave="{2B752C2B-955F-4371-B03E-B4C87A146132}"/>
  <bookViews>
    <workbookView xWindow="-28910" yWindow="-110" windowWidth="29020" windowHeight="15820" xr2:uid="{00000000-000D-0000-FFFF-FFFF00000000}"/>
  </bookViews>
  <sheets>
    <sheet name="Accueil" sheetId="11" r:id="rId1"/>
    <sheet name="SQI_2020-2021" sheetId="12" r:id="rId2"/>
    <sheet name="MES_2021-2022" sheetId="13" r:id="rId3"/>
    <sheet name="MEQ_2016-2017" sheetId="3" r:id="rId4"/>
    <sheet name="MSSS_2021-2022" sheetId="14" r:id="rId5"/>
    <sheet name="Feuil1" sheetId="6" state="hidden" r:id="rId6"/>
    <sheet name="Feuil3" sheetId="8" state="hidden" r:id="rId7"/>
    <sheet name="Feuil4" sheetId="10" state="hidden" r:id="rId8"/>
  </sheets>
  <externalReferences>
    <externalReference r:id="rId9"/>
  </externalReferences>
  <definedNames>
    <definedName name="_xlnm._FilterDatabase" localSheetId="3" hidden="1">'MEQ_2016-2017'!$A$6:$V$3294</definedName>
    <definedName name="_xlnm._FilterDatabase" localSheetId="2" hidden="1">'MES_2021-2022'!$A$6:$ANE$520</definedName>
    <definedName name="_xlnm._FilterDatabase" localSheetId="4" hidden="1">'MSSS_2021-2022'!$A$6:$W$3294</definedName>
    <definedName name="_xlnm._FilterDatabase" localSheetId="1" hidden="1">'SQI_2020-2021'!$A$6:$X$363</definedName>
    <definedName name="DJC_1971_2000">'[1]10-Parametres'!$AI$28</definedName>
    <definedName name="DJC_1981_2010">'[1]10-Parametres'!$AI$29</definedName>
    <definedName name="GJ_Diesel">'[1]10-Parametres'!$G$21</definedName>
    <definedName name="GJ_Electricite">'[1]10-Parametres'!$G$6</definedName>
    <definedName name="GJ_GazNaturel">'[1]10-Parametres'!$G$7</definedName>
    <definedName name="GJ_Mazout2Leger">'[1]10-Parametres'!$G$9</definedName>
    <definedName name="GJ_Mazout6Lourd">'[1]10-Parametres'!$G$10</definedName>
    <definedName name="GJ_Propane">'[1]10-Parametres'!$G$11</definedName>
    <definedName name="kgCO2eq_Diesel_VehiculeLeger">'[1]10-Parametres'!$H$21</definedName>
    <definedName name="kgCO2eq_Electricite">'[1]10-Parametres'!$H$6</definedName>
    <definedName name="kgCO2eq_GazNaturel_Batiment">'[1]10-Parametres'!$H$7</definedName>
    <definedName name="kgCO2eq_Mazout2Leger">'[1]10-Parametres'!$H$9</definedName>
    <definedName name="kgCO2eq_Mazout6Lourd">'[1]10-Parametres'!$H$10</definedName>
    <definedName name="kgCO2eq_Propane_Batiment">'[1]10-Parametres'!$H$11</definedName>
  </definedNames>
  <calcPr calcId="191028"/>
  <pivotCaches>
    <pivotCache cacheId="54" r:id="rId10"/>
    <pivotCache cacheId="55" r:id="rId11"/>
    <pivotCache cacheId="56" r:id="rId12"/>
    <pivotCache cacheId="57" r:id="rId13"/>
    <pivotCache cacheId="58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63" i="12" l="1"/>
  <c r="T363" i="12"/>
  <c r="V362" i="12"/>
  <c r="T362" i="12"/>
  <c r="V361" i="12"/>
  <c r="T361" i="12"/>
  <c r="V360" i="12"/>
  <c r="T360" i="12"/>
  <c r="V359" i="12"/>
  <c r="T359" i="12"/>
  <c r="V358" i="12"/>
  <c r="T358" i="12"/>
  <c r="V357" i="12"/>
  <c r="T357" i="12"/>
  <c r="V356" i="12"/>
  <c r="T356" i="12"/>
  <c r="V355" i="12"/>
  <c r="T355" i="12"/>
  <c r="V354" i="12"/>
  <c r="T354" i="12"/>
  <c r="V353" i="12"/>
  <c r="T353" i="12"/>
  <c r="V352" i="12"/>
  <c r="T352" i="12"/>
  <c r="V351" i="12"/>
  <c r="T351" i="12"/>
  <c r="V350" i="12"/>
  <c r="T350" i="12"/>
  <c r="V349" i="12"/>
  <c r="T349" i="12"/>
  <c r="V348" i="12"/>
  <c r="T348" i="12"/>
  <c r="V347" i="12"/>
  <c r="T347" i="12"/>
  <c r="V346" i="12"/>
  <c r="T346" i="12"/>
  <c r="V345" i="12"/>
  <c r="T345" i="12"/>
  <c r="V344" i="12"/>
  <c r="T344" i="12"/>
  <c r="V343" i="12"/>
  <c r="T343" i="12"/>
  <c r="V342" i="12"/>
  <c r="T342" i="12"/>
  <c r="V341" i="12"/>
  <c r="T341" i="12"/>
  <c r="V340" i="12"/>
  <c r="T340" i="12"/>
  <c r="V339" i="12"/>
  <c r="T339" i="12"/>
  <c r="V338" i="12"/>
  <c r="T338" i="12"/>
  <c r="V337" i="12"/>
  <c r="T337" i="12"/>
  <c r="V336" i="12"/>
  <c r="T336" i="12"/>
  <c r="V335" i="12"/>
  <c r="T335" i="12"/>
  <c r="V334" i="12"/>
  <c r="T334" i="12"/>
  <c r="V333" i="12"/>
  <c r="T333" i="12"/>
  <c r="V332" i="12"/>
  <c r="T332" i="12"/>
  <c r="V331" i="12"/>
  <c r="T331" i="12"/>
  <c r="V330" i="12"/>
  <c r="T330" i="12"/>
  <c r="V329" i="12"/>
  <c r="T329" i="12"/>
  <c r="V328" i="12"/>
  <c r="T328" i="12"/>
  <c r="V327" i="12"/>
  <c r="T327" i="12"/>
  <c r="V326" i="12"/>
  <c r="T326" i="12"/>
  <c r="V325" i="12"/>
  <c r="T325" i="12"/>
  <c r="V324" i="12"/>
  <c r="T324" i="12"/>
  <c r="V323" i="12"/>
  <c r="T323" i="12"/>
  <c r="V322" i="12"/>
  <c r="T322" i="12"/>
  <c r="V321" i="12"/>
  <c r="T321" i="12"/>
  <c r="V320" i="12"/>
  <c r="T320" i="12"/>
  <c r="V319" i="12"/>
  <c r="T319" i="12"/>
  <c r="V318" i="12"/>
  <c r="T318" i="12"/>
  <c r="V317" i="12"/>
  <c r="T317" i="12"/>
  <c r="V316" i="12"/>
  <c r="T316" i="12"/>
  <c r="V315" i="12"/>
  <c r="T315" i="12"/>
  <c r="V314" i="12"/>
  <c r="T314" i="12"/>
  <c r="V313" i="12"/>
  <c r="T313" i="12"/>
  <c r="V312" i="12"/>
  <c r="T312" i="12"/>
  <c r="V311" i="12"/>
  <c r="T311" i="12"/>
  <c r="V310" i="12"/>
  <c r="T310" i="12"/>
  <c r="V309" i="12"/>
  <c r="T309" i="12"/>
  <c r="V308" i="12"/>
  <c r="T308" i="12"/>
  <c r="V307" i="12"/>
  <c r="T307" i="12"/>
  <c r="V306" i="12"/>
  <c r="T306" i="12"/>
  <c r="V305" i="12"/>
  <c r="T305" i="12"/>
  <c r="V304" i="12"/>
  <c r="T304" i="12"/>
  <c r="V303" i="12"/>
  <c r="T303" i="12"/>
  <c r="V302" i="12"/>
  <c r="T302" i="12"/>
  <c r="V301" i="12"/>
  <c r="T301" i="12"/>
  <c r="V300" i="12"/>
  <c r="T300" i="12"/>
  <c r="V299" i="12"/>
  <c r="T299" i="12"/>
  <c r="V298" i="12"/>
  <c r="T298" i="12"/>
  <c r="V297" i="12"/>
  <c r="T297" i="12"/>
  <c r="V296" i="12"/>
  <c r="T296" i="12"/>
  <c r="V295" i="12"/>
  <c r="T295" i="12"/>
  <c r="V294" i="12"/>
  <c r="T294" i="12"/>
  <c r="V293" i="12"/>
  <c r="T293" i="12"/>
  <c r="V292" i="12"/>
  <c r="T292" i="12"/>
  <c r="V291" i="12"/>
  <c r="T291" i="12"/>
  <c r="V290" i="12"/>
  <c r="T290" i="12"/>
  <c r="V289" i="12"/>
  <c r="T289" i="12"/>
  <c r="V288" i="12"/>
  <c r="T288" i="12"/>
  <c r="V287" i="12"/>
  <c r="T287" i="12"/>
  <c r="V286" i="12"/>
  <c r="T286" i="12"/>
  <c r="V285" i="12"/>
  <c r="T285" i="12"/>
  <c r="V284" i="12"/>
  <c r="T284" i="12"/>
  <c r="V283" i="12"/>
  <c r="T283" i="12"/>
  <c r="V282" i="12"/>
  <c r="T282" i="12"/>
  <c r="V281" i="12"/>
  <c r="T281" i="12"/>
  <c r="V280" i="12"/>
  <c r="T280" i="12"/>
  <c r="V279" i="12"/>
  <c r="T279" i="12"/>
  <c r="V278" i="12"/>
  <c r="T278" i="12"/>
  <c r="V277" i="12"/>
  <c r="T277" i="12"/>
  <c r="V276" i="12"/>
  <c r="T276" i="12"/>
  <c r="V275" i="12"/>
  <c r="T275" i="12"/>
  <c r="V274" i="12"/>
  <c r="T274" i="12"/>
  <c r="V273" i="12"/>
  <c r="T273" i="12"/>
  <c r="V272" i="12"/>
  <c r="T272" i="12"/>
  <c r="V271" i="12"/>
  <c r="T271" i="12"/>
  <c r="V270" i="12"/>
  <c r="T270" i="12"/>
  <c r="V269" i="12"/>
  <c r="T269" i="12"/>
  <c r="V268" i="12"/>
  <c r="T268" i="12"/>
  <c r="V267" i="12"/>
  <c r="T267" i="12"/>
  <c r="V266" i="12"/>
  <c r="T266" i="12"/>
  <c r="V265" i="12"/>
  <c r="T265" i="12"/>
  <c r="V264" i="12"/>
  <c r="T264" i="12"/>
  <c r="V263" i="12"/>
  <c r="T263" i="12"/>
  <c r="V262" i="12"/>
  <c r="T262" i="12"/>
  <c r="V261" i="12"/>
  <c r="T261" i="12"/>
  <c r="V260" i="12"/>
  <c r="T260" i="12"/>
  <c r="V259" i="12"/>
  <c r="T259" i="12"/>
  <c r="V258" i="12"/>
  <c r="T258" i="12"/>
  <c r="V257" i="12"/>
  <c r="T257" i="12"/>
  <c r="V256" i="12"/>
  <c r="T256" i="12"/>
  <c r="V255" i="12"/>
  <c r="T255" i="12"/>
  <c r="V254" i="12"/>
  <c r="T254" i="12"/>
  <c r="V253" i="12"/>
  <c r="T253" i="12"/>
  <c r="V252" i="12"/>
  <c r="T252" i="12"/>
  <c r="V251" i="12"/>
  <c r="T251" i="12"/>
  <c r="V250" i="12"/>
  <c r="T250" i="12"/>
  <c r="V249" i="12"/>
  <c r="T249" i="12"/>
  <c r="V248" i="12"/>
  <c r="T248" i="12"/>
  <c r="V247" i="12"/>
  <c r="T247" i="12"/>
  <c r="V246" i="12"/>
  <c r="T246" i="12"/>
  <c r="V245" i="12"/>
  <c r="T245" i="12"/>
  <c r="V244" i="12"/>
  <c r="T244" i="12"/>
  <c r="V243" i="12"/>
  <c r="T243" i="12"/>
  <c r="V242" i="12"/>
  <c r="T242" i="12"/>
  <c r="V241" i="12"/>
  <c r="T241" i="12"/>
  <c r="V240" i="12"/>
  <c r="T240" i="12"/>
  <c r="V239" i="12"/>
  <c r="T239" i="12"/>
  <c r="V238" i="12"/>
  <c r="T238" i="12"/>
  <c r="V237" i="12"/>
  <c r="T237" i="12"/>
  <c r="V236" i="12"/>
  <c r="T236" i="12"/>
  <c r="V235" i="12"/>
  <c r="T235" i="12"/>
  <c r="V234" i="12"/>
  <c r="T234" i="12"/>
  <c r="V233" i="12"/>
  <c r="T233" i="12"/>
  <c r="V232" i="12"/>
  <c r="T232" i="12"/>
  <c r="V231" i="12"/>
  <c r="T231" i="12"/>
  <c r="V230" i="12"/>
  <c r="T230" i="12"/>
  <c r="V229" i="12"/>
  <c r="T229" i="12"/>
  <c r="V228" i="12"/>
  <c r="T228" i="12"/>
  <c r="V227" i="12"/>
  <c r="T227" i="12"/>
  <c r="V226" i="12"/>
  <c r="T226" i="12"/>
  <c r="V225" i="12"/>
  <c r="T225" i="12"/>
  <c r="V224" i="12"/>
  <c r="T224" i="12"/>
  <c r="V223" i="12"/>
  <c r="T223" i="12"/>
  <c r="V222" i="12"/>
  <c r="T222" i="12"/>
  <c r="V221" i="12"/>
  <c r="T221" i="12"/>
  <c r="V220" i="12"/>
  <c r="T220" i="12"/>
  <c r="V219" i="12"/>
  <c r="T219" i="12"/>
  <c r="V218" i="12"/>
  <c r="T218" i="12"/>
  <c r="V217" i="12"/>
  <c r="T217" i="12"/>
  <c r="V216" i="12"/>
  <c r="T216" i="12"/>
  <c r="V215" i="12"/>
  <c r="T215" i="12"/>
  <c r="V214" i="12"/>
  <c r="T214" i="12"/>
  <c r="V213" i="12"/>
  <c r="T213" i="12"/>
  <c r="V212" i="12"/>
  <c r="T212" i="12"/>
  <c r="V211" i="12"/>
  <c r="T211" i="12"/>
  <c r="V210" i="12"/>
  <c r="T210" i="12"/>
  <c r="V209" i="12"/>
  <c r="T209" i="12"/>
  <c r="V208" i="12"/>
  <c r="T208" i="12"/>
  <c r="V207" i="12"/>
  <c r="T207" i="12"/>
  <c r="V206" i="12"/>
  <c r="T206" i="12"/>
  <c r="V205" i="12"/>
  <c r="T205" i="12"/>
  <c r="V204" i="12"/>
  <c r="T204" i="12"/>
  <c r="V203" i="12"/>
  <c r="T203" i="12"/>
  <c r="V202" i="12"/>
  <c r="T202" i="12"/>
  <c r="V201" i="12"/>
  <c r="T201" i="12"/>
  <c r="V200" i="12"/>
  <c r="T200" i="12"/>
  <c r="V199" i="12"/>
  <c r="T199" i="12"/>
  <c r="V198" i="12"/>
  <c r="T198" i="12"/>
  <c r="V197" i="12"/>
  <c r="T197" i="12"/>
  <c r="V196" i="12"/>
  <c r="T196" i="12"/>
  <c r="V195" i="12"/>
  <c r="T195" i="12"/>
  <c r="V194" i="12"/>
  <c r="T194" i="12"/>
  <c r="V193" i="12"/>
  <c r="T193" i="12"/>
  <c r="V192" i="12"/>
  <c r="T192" i="12"/>
  <c r="V191" i="12"/>
  <c r="T191" i="12"/>
  <c r="V190" i="12"/>
  <c r="T190" i="12"/>
  <c r="V189" i="12"/>
  <c r="T189" i="12"/>
  <c r="V188" i="12"/>
  <c r="T188" i="12"/>
  <c r="V187" i="12"/>
  <c r="T187" i="12"/>
  <c r="V186" i="12"/>
  <c r="T186" i="12"/>
  <c r="V185" i="12"/>
  <c r="T185" i="12"/>
  <c r="V184" i="12"/>
  <c r="T184" i="12"/>
  <c r="V183" i="12"/>
  <c r="T183" i="12"/>
  <c r="V182" i="12"/>
  <c r="T182" i="12"/>
  <c r="V181" i="12"/>
  <c r="T181" i="12"/>
  <c r="V180" i="12"/>
  <c r="T180" i="12"/>
  <c r="V179" i="12"/>
  <c r="T179" i="12"/>
  <c r="V178" i="12"/>
  <c r="T178" i="12"/>
  <c r="V177" i="12"/>
  <c r="T177" i="12"/>
  <c r="V176" i="12"/>
  <c r="T176" i="12"/>
  <c r="V175" i="12"/>
  <c r="T175" i="12"/>
  <c r="V174" i="12"/>
  <c r="T174" i="12"/>
  <c r="V173" i="12"/>
  <c r="T173" i="12"/>
  <c r="V172" i="12"/>
  <c r="T172" i="12"/>
  <c r="V171" i="12"/>
  <c r="T171" i="12"/>
  <c r="V170" i="12"/>
  <c r="T170" i="12"/>
  <c r="V169" i="12"/>
  <c r="T169" i="12"/>
  <c r="V168" i="12"/>
  <c r="T168" i="12"/>
  <c r="V167" i="12"/>
  <c r="T167" i="12"/>
  <c r="V166" i="12"/>
  <c r="T166" i="12"/>
  <c r="V165" i="12"/>
  <c r="T165" i="12"/>
  <c r="V164" i="12"/>
  <c r="T164" i="12"/>
  <c r="V163" i="12"/>
  <c r="T163" i="12"/>
  <c r="V162" i="12"/>
  <c r="T162" i="12"/>
  <c r="V161" i="12"/>
  <c r="T161" i="12"/>
  <c r="V160" i="12"/>
  <c r="T160" i="12"/>
  <c r="V159" i="12"/>
  <c r="T159" i="12"/>
  <c r="V158" i="12"/>
  <c r="T158" i="12"/>
  <c r="V157" i="12"/>
  <c r="T157" i="12"/>
  <c r="V156" i="12"/>
  <c r="T156" i="12"/>
  <c r="V155" i="12"/>
  <c r="T155" i="12"/>
  <c r="V154" i="12"/>
  <c r="T154" i="12"/>
  <c r="V153" i="12"/>
  <c r="T153" i="12"/>
  <c r="V152" i="12"/>
  <c r="T152" i="12"/>
  <c r="V151" i="12"/>
  <c r="T151" i="12"/>
  <c r="V150" i="12"/>
  <c r="T150" i="12"/>
  <c r="V149" i="12"/>
  <c r="T149" i="12"/>
  <c r="V148" i="12"/>
  <c r="T148" i="12"/>
  <c r="V147" i="12"/>
  <c r="T147" i="12"/>
  <c r="V146" i="12"/>
  <c r="T146" i="12"/>
  <c r="V145" i="12"/>
  <c r="T145" i="12"/>
  <c r="V144" i="12"/>
  <c r="T144" i="12"/>
  <c r="V143" i="12"/>
  <c r="T143" i="12"/>
  <c r="V142" i="12"/>
  <c r="T142" i="12"/>
  <c r="V141" i="12"/>
  <c r="T141" i="12"/>
  <c r="V140" i="12"/>
  <c r="T140" i="12"/>
  <c r="V139" i="12"/>
  <c r="T139" i="12"/>
  <c r="V138" i="12"/>
  <c r="T138" i="12"/>
  <c r="V137" i="12"/>
  <c r="T137" i="12"/>
  <c r="V136" i="12"/>
  <c r="T136" i="12"/>
  <c r="V135" i="12"/>
  <c r="T135" i="12"/>
  <c r="V134" i="12"/>
  <c r="T134" i="12"/>
  <c r="V133" i="12"/>
  <c r="T133" i="12"/>
  <c r="V132" i="12"/>
  <c r="T132" i="12"/>
  <c r="V131" i="12"/>
  <c r="T131" i="12"/>
  <c r="V130" i="12"/>
  <c r="T130" i="12"/>
  <c r="V129" i="12"/>
  <c r="T129" i="12"/>
  <c r="V128" i="12"/>
  <c r="T128" i="12"/>
  <c r="V127" i="12"/>
  <c r="T127" i="12"/>
  <c r="V126" i="12"/>
  <c r="T126" i="12"/>
  <c r="V125" i="12"/>
  <c r="T125" i="12"/>
  <c r="V124" i="12"/>
  <c r="T124" i="12"/>
  <c r="V123" i="12"/>
  <c r="T123" i="12"/>
  <c r="V122" i="12"/>
  <c r="T122" i="12"/>
  <c r="V121" i="12"/>
  <c r="T121" i="12"/>
  <c r="V120" i="12"/>
  <c r="T120" i="12"/>
  <c r="V119" i="12"/>
  <c r="T119" i="12"/>
  <c r="V118" i="12"/>
  <c r="T118" i="12"/>
  <c r="V117" i="12"/>
  <c r="T117" i="12"/>
  <c r="V116" i="12"/>
  <c r="T116" i="12"/>
  <c r="V115" i="12"/>
  <c r="T115" i="12"/>
  <c r="V114" i="12"/>
  <c r="T114" i="12"/>
  <c r="V113" i="12"/>
  <c r="T113" i="12"/>
  <c r="V112" i="12"/>
  <c r="T112" i="12"/>
  <c r="V111" i="12"/>
  <c r="T111" i="12"/>
  <c r="V110" i="12"/>
  <c r="T110" i="12"/>
  <c r="V109" i="12"/>
  <c r="T109" i="12"/>
  <c r="V108" i="12"/>
  <c r="T108" i="12"/>
  <c r="V107" i="12"/>
  <c r="T107" i="12"/>
  <c r="V106" i="12"/>
  <c r="T106" i="12"/>
  <c r="V105" i="12"/>
  <c r="T105" i="12"/>
  <c r="V104" i="12"/>
  <c r="T104" i="12"/>
  <c r="V103" i="12"/>
  <c r="T103" i="12"/>
  <c r="V102" i="12"/>
  <c r="T102" i="12"/>
  <c r="V101" i="12"/>
  <c r="T101" i="12"/>
  <c r="V100" i="12"/>
  <c r="T100" i="12"/>
  <c r="V99" i="12"/>
  <c r="T99" i="12"/>
  <c r="V98" i="12"/>
  <c r="T98" i="12"/>
  <c r="V97" i="12"/>
  <c r="T97" i="12"/>
  <c r="V96" i="12"/>
  <c r="T96" i="12"/>
  <c r="V95" i="12"/>
  <c r="T95" i="12"/>
  <c r="V94" i="12"/>
  <c r="T94" i="12"/>
  <c r="V93" i="12"/>
  <c r="T93" i="12"/>
  <c r="V92" i="12"/>
  <c r="T92" i="12"/>
  <c r="V91" i="12"/>
  <c r="T91" i="12"/>
  <c r="V90" i="12"/>
  <c r="T90" i="12"/>
  <c r="V89" i="12"/>
  <c r="T89" i="12"/>
  <c r="V88" i="12"/>
  <c r="T88" i="12"/>
  <c r="V87" i="12"/>
  <c r="T87" i="12"/>
  <c r="V86" i="12"/>
  <c r="T86" i="12"/>
  <c r="V85" i="12"/>
  <c r="T85" i="12"/>
  <c r="V84" i="12"/>
  <c r="T84" i="12"/>
  <c r="V83" i="12"/>
  <c r="T83" i="12"/>
  <c r="V82" i="12"/>
  <c r="T82" i="12"/>
  <c r="V81" i="12"/>
  <c r="T81" i="12"/>
  <c r="V80" i="12"/>
  <c r="T80" i="12"/>
  <c r="V79" i="12"/>
  <c r="T79" i="12"/>
  <c r="V78" i="12"/>
  <c r="T78" i="12"/>
  <c r="V77" i="12"/>
  <c r="T77" i="12"/>
  <c r="V76" i="12"/>
  <c r="T76" i="12"/>
  <c r="V75" i="12"/>
  <c r="T75" i="12"/>
  <c r="V74" i="12"/>
  <c r="T74" i="12"/>
  <c r="V73" i="12"/>
  <c r="T73" i="12"/>
  <c r="V72" i="12"/>
  <c r="T72" i="12"/>
  <c r="V71" i="12"/>
  <c r="T71" i="12"/>
  <c r="V70" i="12"/>
  <c r="T70" i="12"/>
  <c r="V69" i="12"/>
  <c r="T69" i="12"/>
  <c r="V68" i="12"/>
  <c r="T68" i="12"/>
  <c r="V67" i="12"/>
  <c r="T67" i="12"/>
  <c r="V66" i="12"/>
  <c r="T66" i="12"/>
  <c r="V65" i="12"/>
  <c r="T65" i="12"/>
  <c r="V64" i="12"/>
  <c r="T64" i="12"/>
  <c r="V63" i="12"/>
  <c r="T63" i="12"/>
  <c r="V62" i="12"/>
  <c r="T62" i="12"/>
  <c r="V61" i="12"/>
  <c r="T61" i="12"/>
  <c r="V60" i="12"/>
  <c r="T60" i="12"/>
  <c r="V59" i="12"/>
  <c r="T59" i="12"/>
  <c r="V58" i="12"/>
  <c r="T58" i="12"/>
  <c r="V57" i="12"/>
  <c r="T57" i="12"/>
  <c r="V56" i="12"/>
  <c r="T56" i="12"/>
  <c r="V55" i="12"/>
  <c r="T55" i="12"/>
  <c r="V54" i="12"/>
  <c r="T54" i="12"/>
  <c r="V53" i="12"/>
  <c r="T53" i="12"/>
  <c r="V52" i="12"/>
  <c r="T52" i="12"/>
  <c r="V51" i="12"/>
  <c r="T51" i="12"/>
  <c r="V50" i="12"/>
  <c r="T50" i="12"/>
  <c r="V49" i="12"/>
  <c r="T49" i="12"/>
  <c r="V48" i="12"/>
  <c r="T48" i="12"/>
  <c r="V47" i="12"/>
  <c r="T47" i="12"/>
  <c r="V46" i="12"/>
  <c r="T46" i="12"/>
  <c r="V45" i="12"/>
  <c r="T45" i="12"/>
  <c r="V44" i="12"/>
  <c r="T44" i="12"/>
  <c r="V43" i="12"/>
  <c r="T43" i="12"/>
  <c r="V42" i="12"/>
  <c r="T42" i="12"/>
  <c r="V41" i="12"/>
  <c r="T41" i="12"/>
  <c r="V40" i="12"/>
  <c r="T40" i="12"/>
  <c r="V39" i="12"/>
  <c r="T39" i="12"/>
  <c r="V38" i="12"/>
  <c r="T38" i="12"/>
  <c r="V37" i="12"/>
  <c r="T37" i="12"/>
  <c r="V36" i="12"/>
  <c r="T36" i="12"/>
  <c r="V35" i="12"/>
  <c r="T35" i="12"/>
  <c r="V34" i="12"/>
  <c r="T34" i="12"/>
  <c r="V33" i="12"/>
  <c r="T33" i="12"/>
  <c r="V32" i="12"/>
  <c r="T32" i="12"/>
  <c r="V31" i="12"/>
  <c r="T31" i="12"/>
  <c r="V30" i="12"/>
  <c r="T30" i="12"/>
  <c r="V29" i="12"/>
  <c r="T29" i="12"/>
  <c r="V28" i="12"/>
  <c r="T28" i="12"/>
  <c r="V27" i="12"/>
  <c r="T27" i="12"/>
  <c r="V26" i="12"/>
  <c r="T26" i="12"/>
  <c r="V25" i="12"/>
  <c r="T25" i="12"/>
  <c r="V24" i="12"/>
  <c r="T24" i="12"/>
  <c r="V23" i="12"/>
  <c r="T23" i="12"/>
  <c r="V22" i="12"/>
  <c r="T22" i="12"/>
  <c r="V21" i="12"/>
  <c r="T21" i="12"/>
  <c r="V20" i="12"/>
  <c r="T20" i="12"/>
  <c r="V19" i="12"/>
  <c r="T19" i="12"/>
  <c r="V18" i="12"/>
  <c r="T18" i="12"/>
  <c r="V17" i="12"/>
  <c r="T17" i="12"/>
  <c r="V16" i="12"/>
  <c r="T16" i="12"/>
  <c r="V15" i="12"/>
  <c r="T15" i="12"/>
  <c r="V14" i="12"/>
  <c r="T14" i="12"/>
  <c r="V13" i="12"/>
  <c r="T13" i="12"/>
  <c r="V12" i="12"/>
  <c r="T12" i="12"/>
  <c r="V11" i="12"/>
  <c r="T11" i="12"/>
  <c r="V10" i="12"/>
  <c r="T10" i="12"/>
  <c r="V9" i="12"/>
  <c r="T9" i="12"/>
  <c r="V8" i="12"/>
  <c r="T8" i="12"/>
  <c r="V7" i="12"/>
  <c r="T7" i="12"/>
  <c r="U16" i="6" l="1"/>
  <c r="T16" i="6"/>
  <c r="S16" i="6"/>
  <c r="R16" i="6"/>
  <c r="B3254" i="6"/>
  <c r="T8" i="6" l="1"/>
  <c r="S15" i="6"/>
  <c r="T15" i="6"/>
  <c r="U15" i="6"/>
  <c r="R15" i="6"/>
  <c r="R21" i="6"/>
  <c r="U14" i="6"/>
  <c r="T14" i="6"/>
  <c r="S14" i="6"/>
  <c r="R14" i="6"/>
  <c r="T6" i="6"/>
  <c r="U8" i="6"/>
  <c r="U7" i="6"/>
  <c r="U6" i="6"/>
  <c r="T7" i="6"/>
  <c r="S7" i="6"/>
  <c r="S6" i="6"/>
  <c r="S8" i="6"/>
  <c r="R8" i="6"/>
  <c r="R7" i="6"/>
  <c r="R6" i="6"/>
  <c r="N106" i="6" l="1"/>
  <c r="U9" i="6" s="1"/>
  <c r="H343" i="6" l="1"/>
  <c r="K374" i="6"/>
  <c r="R9" i="6" s="1"/>
  <c r="R72" i="6"/>
  <c r="T9" i="6" l="1"/>
  <c r="E454" i="6"/>
  <c r="S9" i="6" s="1"/>
</calcChain>
</file>

<file path=xl/sharedStrings.xml><?xml version="1.0" encoding="utf-8"?>
<sst xmlns="http://schemas.openxmlformats.org/spreadsheetml/2006/main" count="20567" uniqueCount="5197">
  <si>
    <t>Chaque onglet comporte quatre sections :</t>
  </si>
  <si>
    <t>4) Totaux et indicateurs : cette section englobe les indicateurs calculés :</t>
  </si>
  <si>
    <t>Accueil</t>
  </si>
  <si>
    <t>Registre public</t>
  </si>
  <si>
    <t>Informations_générales</t>
  </si>
  <si>
    <t>Consommation_GJ</t>
  </si>
  <si>
    <t>Émissions_GES(tonnes éq.CO2)</t>
  </si>
  <si>
    <t>Totaux_Indicateurs</t>
  </si>
  <si>
    <t>Année</t>
  </si>
  <si>
    <t>Nom propriétaire</t>
  </si>
  <si>
    <t>Adresse</t>
  </si>
  <si>
    <t>Vocation</t>
  </si>
  <si>
    <t>Électricité (GJ)</t>
  </si>
  <si>
    <t>Gaz naturel (GJ)</t>
  </si>
  <si>
    <t>Mazout léger (GJ)</t>
  </si>
  <si>
    <t>Diesel_génératrice (GJ)</t>
  </si>
  <si>
    <t>Mazout lourd (GJ)</t>
  </si>
  <si>
    <t>Propane (GJ)</t>
  </si>
  <si>
    <t>Électricité (GES)</t>
  </si>
  <si>
    <t>Gaz naturel (GES)</t>
  </si>
  <si>
    <t>Mazout léger (GES)</t>
  </si>
  <si>
    <t>Diesel_génératrice (GES)</t>
  </si>
  <si>
    <t>Mazout lourd (GES)</t>
  </si>
  <si>
    <t>Propane (GES)</t>
  </si>
  <si>
    <t>Total (GJ)</t>
  </si>
  <si>
    <t>Total (GJ norm.)</t>
  </si>
  <si>
    <t>GJ norm./m2</t>
  </si>
  <si>
    <t>Total GES [t. éq.CO2 ]</t>
  </si>
  <si>
    <t>kg éq. CO2/m2</t>
  </si>
  <si>
    <t>2016-2017</t>
  </si>
  <si>
    <t>CSS des Monts-et-Marées</t>
  </si>
  <si>
    <t>81, rue du Rosaire, Lac-au-Saumon, G0J 1M0</t>
  </si>
  <si>
    <t>École</t>
  </si>
  <si>
    <t>n.d.</t>
  </si>
  <si>
    <t>165, rue Saint-Luc, Causapscal, G0J 1J0</t>
  </si>
  <si>
    <t>1096, rue Principale, Albertville, G0J 1A0</t>
  </si>
  <si>
    <t>160, avenue Centrale, Saint-Vianney, G0J 3J0</t>
  </si>
  <si>
    <t>75, Principale Nord, Saint-Tharcisius, G0J 3G0</t>
  </si>
  <si>
    <t>505, rue Saint-Jérôme, Matane, G4W 3B8</t>
  </si>
  <si>
    <t>Chemin Lacroix, Sainte-Marguerite-Marie, G0J 2Y0</t>
  </si>
  <si>
    <t>50, rue Roy, Amqui, G5J 1V2</t>
  </si>
  <si>
    <t>241, rue Gendron, Saint-Léon-le-Grand, G0J 2W0</t>
  </si>
  <si>
    <t>127, rue Principale, Saint-Moïse, G0J 2Z0</t>
  </si>
  <si>
    <t>377, rue de l'Église, Saint-Damase, G0J 2J0</t>
  </si>
  <si>
    <t>25, rue de l'Église, Saint-Noël, G0J 3A0</t>
  </si>
  <si>
    <t>81, avenue d'Amours, Matane, G4W 2X5</t>
  </si>
  <si>
    <t>310, boulevard Dion, Matane, G4W 3M1</t>
  </si>
  <si>
    <t>95, avenue du Parc, Amqui, G5J 2L8</t>
  </si>
  <si>
    <t>145, rue Saint-Luc, Causapscal, G0J 1J0</t>
  </si>
  <si>
    <t>676, chemin de la Grève, Matane, G4W 7A7</t>
  </si>
  <si>
    <t>4, place de l'Église, Causapscal, G0J 1J0</t>
  </si>
  <si>
    <t>7, rue du Couvent, Baie-des-Sables, G0J 1C0</t>
  </si>
  <si>
    <t>2, rue de l'Église, Sayabec, G0J 3K0</t>
  </si>
  <si>
    <t>7, rue du Collège, Matane, G4W 9B4</t>
  </si>
  <si>
    <t>204, rue Principale, Saint-Adelme, G0J 2B0</t>
  </si>
  <si>
    <t>156, rue Mgr-Ross, Grosses-Roches, G0J 1K0</t>
  </si>
  <si>
    <t>197, avenue Ulric-Tessier, Saint-Ulric, G0J 3H0</t>
  </si>
  <si>
    <t>152, rue Saint-Rédempteur, Matane, G4W 1K2</t>
  </si>
  <si>
    <t>14, rue de la Fabrique, Val-Brillant, G0J 3L0</t>
  </si>
  <si>
    <t>8, rue Keable, Sayabec, G0J 3K0</t>
  </si>
  <si>
    <t>123, rue Desbiens, Amqui, G5J 3P9</t>
  </si>
  <si>
    <t>161, rue Principale, Les Méchins, G0J 1T0</t>
  </si>
  <si>
    <t>359, rue Principale, Sainte-Irène, G0J 2P0</t>
  </si>
  <si>
    <t>207, boulevard Perron, Sainte-Félicité, G0J 2K0</t>
  </si>
  <si>
    <t>2003, rue de l'Église, Saint-Léandre, G0J 2V0</t>
  </si>
  <si>
    <t>101, rue Banville, Sainte-Paule, G0J 3C0</t>
  </si>
  <si>
    <t>455, rue Saint-Rédempteur, Matane, G4W 1K7</t>
  </si>
  <si>
    <t>530, avenue Saint-Jérôme, Matane, G4W 3B5</t>
  </si>
  <si>
    <t>611, rue Saint-Rédempteur, Matane, G4W 1K7</t>
  </si>
  <si>
    <t>165, avenue Saint-René, Saint-René-de-Matane, G0J 3E0</t>
  </si>
  <si>
    <t>CSS des Phares</t>
  </si>
  <si>
    <t>57, rue des Érables, Esprit-Saint, G0K 1A0</t>
  </si>
  <si>
    <t>Rue Principale, Saint-Charles-Garnier, G0K 1K0</t>
  </si>
  <si>
    <t>230, rue Principale, Les Hauteurs, G0K 1C0</t>
  </si>
  <si>
    <t>2445, Principale, Saint-Joseph-de-Lepage, G5H 3N5</t>
  </si>
  <si>
    <t>65, de la Rivière, Saint-Joseph-de-Lepage, G5H 3N9</t>
  </si>
  <si>
    <t>70, rue Beaupré, Mont-Joli, G5H 1C7</t>
  </si>
  <si>
    <t>1632, rue Lindsay, Mont-Joli, G5H 3A6</t>
  </si>
  <si>
    <t>45, avenue de la Grotte, Mont-Joli, G5H 1W4</t>
  </si>
  <si>
    <t>207, rue Principale, Sainte-Jeanne-d'Arc, G0J 2T0</t>
  </si>
  <si>
    <t>65, rue Soucy, La Rédemption, G0J 1P0</t>
  </si>
  <si>
    <t>530, boulevard de la Vallée, Sainte-Angèle-de-Mérici, G0J 2H0</t>
  </si>
  <si>
    <t>20, rue Saint-Camille, Price, G0J 1Z0</t>
  </si>
  <si>
    <t>203, rue de l'Église, Saint-Octave-de-Métis, G0J 3B0</t>
  </si>
  <si>
    <t>217, rue Beaulieu, Padoue, G0J 1X0</t>
  </si>
  <si>
    <t>41, du Couvent, Métis-sur-Mer, G0J 1S0</t>
  </si>
  <si>
    <t>105, rue Plourde, Saint-Gabriel-de-Rimouski, G0K 1M0</t>
  </si>
  <si>
    <t>261, rue Parent Nord, Rimouski, G5L 6P2</t>
  </si>
  <si>
    <t>514, rue Tessier, Rimouski, G5L 4L9</t>
  </si>
  <si>
    <t>395, avenue de la Cathédrale, Rimouski, G5L 5K8</t>
  </si>
  <si>
    <t>105, Saint-Jean-Baptiste Ouest, Rimouski, G5L 4J2</t>
  </si>
  <si>
    <t>247, rue Saint-Laurent Ouest, Rimouski, G5L 4P8</t>
  </si>
  <si>
    <t>130, rue Côté, Rimouski, G5L 2Y2</t>
  </si>
  <si>
    <t>8, avenue Beaulieu, Rimouski, G5L 2R1</t>
  </si>
  <si>
    <t>245, 2e Rue Ouest, Rimouski, G5L 4Y1</t>
  </si>
  <si>
    <t>399, rue La Salle, Rimouski, G5L 3V8</t>
  </si>
  <si>
    <t>521, rue Saint-Germain Est, Rimouski, G5L 1E8</t>
  </si>
  <si>
    <t>149, rue du Rocher-Blanc, Rimouski, G5L 7A1</t>
  </si>
  <si>
    <t>845, rue Saint-Arsène, Rimouski, G5L 3X4</t>
  </si>
  <si>
    <t>658, route des Pionniers, Rimouski, G5N 5P1</t>
  </si>
  <si>
    <t>27, rue Principale, Saint-Eugène-de-Ladrière, G0L 1P0</t>
  </si>
  <si>
    <t>159, rue Principale, Saint-Valérien, G0L 4E0</t>
  </si>
  <si>
    <t>53, rue Saint-Pierre Est, Sainte-Luce, G0K 1P0</t>
  </si>
  <si>
    <t>26, route du Fleuve Ouest, Sainte-Luce, G0K 1P0</t>
  </si>
  <si>
    <t>10, 8e Avenue Lefrançois, Saint-Fabien, G0L 2Z0</t>
  </si>
  <si>
    <t>136, rue de la Grotte, Rimouski, G0L 1B0</t>
  </si>
  <si>
    <t>20, rue Banville, Saint-Anaclet-de-Lessard, G0K 1H0</t>
  </si>
  <si>
    <t>101, rue Bérubé, Saint-Donat, G0K 1L0</t>
  </si>
  <si>
    <t>37, rue de la Montagne, Saint-Narcisse-de-Rimouski, G0K 1S0</t>
  </si>
  <si>
    <t>254, avenue Ross, Mont-Joli, G5H 3M4</t>
  </si>
  <si>
    <t>250, boul. Arthur Buies Ouest, Rimouski, G5L 7A7</t>
  </si>
  <si>
    <t>355, avenue de la Jeunesse, Rimouski, G5M 1J2</t>
  </si>
  <si>
    <t>424, avenue Ross, Rimouski, G5L 6J2</t>
  </si>
  <si>
    <t>CSS du Fleuve-et-des-Lacs</t>
  </si>
  <si>
    <t>286, rue Langlais, Trois-Pistoles, G0L 4K0</t>
  </si>
  <si>
    <t>15, rue Notre-Dame Est, Trois-Pistoles, G0L 4K0</t>
  </si>
  <si>
    <t>84, rue Raymond, Trois-Pistoles, G0L 4K0</t>
  </si>
  <si>
    <t>305, rue Chanoine-Côté, Trois-Pistoles, G0L 4K0</t>
  </si>
  <si>
    <t>656, rg Notre-Dame-des-Champs, Pohénégamook, G0L 1J0</t>
  </si>
  <si>
    <t>207, rue Principale, Saint-Cyprien, G0L 2P0</t>
  </si>
  <si>
    <t>3, rue Sainte-Marie, Saint-Jean-de-Dieu, G0L 3M0</t>
  </si>
  <si>
    <t>Place Parent, Saint-Jean-de-Dieu, G0L 3M0</t>
  </si>
  <si>
    <t>38, rue du Collège, Saint-Mathieu-de-Rioux, G0L 3T0</t>
  </si>
  <si>
    <t>1000, rue Baseley, Dégelis, G5T 2C9</t>
  </si>
  <si>
    <t>3, rue Principale Est, Saint-Clément, G0L 2N0</t>
  </si>
  <si>
    <t>23, rue de l'Église Est, Sainte-Rita, G0L 4G0</t>
  </si>
  <si>
    <t>19, rue de l'Église, Saint-Simon-de-Rimouski, G0L 4C0</t>
  </si>
  <si>
    <t>31, rue Principale, Sainte-Françoise, G0L 3B0</t>
  </si>
  <si>
    <t>319, rue Principale Est, Saint-Éloi, G0L 2V0</t>
  </si>
  <si>
    <t>460, rue Saint-David, Pohénégamook, G0L 1J0</t>
  </si>
  <si>
    <t>474, rue des Étudiants, Pohénégamook, G0L 1J0</t>
  </si>
  <si>
    <t>1250, rue Beaupré, Pohénégamook, G0L 1J0</t>
  </si>
  <si>
    <t>479, rue Saint-Vallier, Pohénégamook, G0L 1J0</t>
  </si>
  <si>
    <t>31, rue des Pins Est, Rivière-Bleue, G0L 2B0</t>
  </si>
  <si>
    <t>16, rue de l'Église, Saint-Marc-du-Lac-Long, G0L 1T0</t>
  </si>
  <si>
    <t>6109, chemin de l'Église, Saint-Athanase, G0L 2L0</t>
  </si>
  <si>
    <t>383, avenue Principale, Dégelis, G5T 1L3</t>
  </si>
  <si>
    <t>666, 6e rue Ouest, Dégelis, G5T 1Y4</t>
  </si>
  <si>
    <t>379, avenue Principale, Dégelis, G5T 1L3</t>
  </si>
  <si>
    <t>2422, rue Commerciale S, Témiscouata-sur-le-Lac, G0L 1X0</t>
  </si>
  <si>
    <t>37, chemin Principal, Saint-Juste-du-Lac, G0L 3R0</t>
  </si>
  <si>
    <t>64, Route 295, Saint-Juste-du-Lac, G0L 1V0</t>
  </si>
  <si>
    <t>70, rue du Parc, Lejeune, G0L 1S0</t>
  </si>
  <si>
    <t>775, rue du Clocher, Auclair, G0L 1A0</t>
  </si>
  <si>
    <t>111, rue de l'Église, Packington, G0L 1Z0</t>
  </si>
  <si>
    <t>30, rue Bérubé, Témiscouata-sur-le-Lac, G0L 1E0</t>
  </si>
  <si>
    <t>33, rue du Vieux-Chemin, Témiscouata-sur-le-Lac, G0L 1E0</t>
  </si>
  <si>
    <t>234, rue Commerciale, Saint-Louis-du-Ha! Ha!, G0L 3S0</t>
  </si>
  <si>
    <t>6, rue de l'Église, Saint-Honoré-de-Témiscouata, G0L 3K0</t>
  </si>
  <si>
    <t>320, chemin Principal, Saint-Elzéar-de-Témiscouata, G0L 2W0</t>
  </si>
  <si>
    <t>Rue Principale, Saint-Eusèbe, G0L 2Y0</t>
  </si>
  <si>
    <t>Rue Principale, Biencourt, G0K 1T0</t>
  </si>
  <si>
    <t>Rue Principale, Lac-des-Aigles, G0K 1V0</t>
  </si>
  <si>
    <t>385, avenue Principale, Dégelis, G5T 1L3</t>
  </si>
  <si>
    <t>120, boulevard Phil-Latulippe, Témiscouata-sur-le-Lac, G0L 1E0</t>
  </si>
  <si>
    <t>455, rue Jenkin, Trois-Pistoles, G0L 4K0</t>
  </si>
  <si>
    <t>149, rue Saint-Joseph, Saint-Michel-du-Squatec, G0L 4H0</t>
  </si>
  <si>
    <t>14, rue du Vieux-Chemin, Témiscouata-sur-le-Lac, G0L 1E0</t>
  </si>
  <si>
    <t>685, rg Notre-Dame-des-Champ, Pohénégamook, G0L 1J0</t>
  </si>
  <si>
    <t>CSS de Kamouraska–Rivière-du-Loup</t>
  </si>
  <si>
    <t>14, rue de l'Église, Saint-Onésime-d'Ixworth, G0R 3W0</t>
  </si>
  <si>
    <t>12, rue de la Pruchière, Saint-Pacôme, G0L 3X0</t>
  </si>
  <si>
    <t>1005, 6e Avenue, La Pocatière, G0R 1Z0</t>
  </si>
  <si>
    <t>801, 6e Avenue, La Pocatière, G0R 1Z0</t>
  </si>
  <si>
    <t>1032, de La Seigneurie, Saint-Roch-des-Aulnaies, G0R 4E0</t>
  </si>
  <si>
    <t>504, rue Principale, Sainte-Louise, G0R 3K0</t>
  </si>
  <si>
    <t>101, rue de l'Église, Rivière-Ouelle, G0L 2C0</t>
  </si>
  <si>
    <t>24, rue Principale, Saint-Gabriel-Lalemant, G0L 3E0</t>
  </si>
  <si>
    <t>1011, 6e Avenue, La Pocatière, G0R 1Z0</t>
  </si>
  <si>
    <t>316, rue Saint-Pierre, Rivière-du-Loup, G5R 3V3</t>
  </si>
  <si>
    <t>3, avenue Saint-Louis, Kamouraska, G0L 1M0</t>
  </si>
  <si>
    <t>555, rue Hudon, Saint-Pascal, G0L 3Y0</t>
  </si>
  <si>
    <t>325, avenue Chapleau, Saint-Pascal, G0L 3Y0</t>
  </si>
  <si>
    <t>6, rue du Couvent, Saint-Bruno-de-Kamouraska, G0L 2M0</t>
  </si>
  <si>
    <t>3, Route 287, Saint-Denis-De La Bouteillerie, G0L 2R0</t>
  </si>
  <si>
    <t>11, rue de l'Église, Saint-Philippe-de-Néri, G0L 4A0</t>
  </si>
  <si>
    <t>77, rue Notre-Dame, Mont-Carmel, G0L 1W0</t>
  </si>
  <si>
    <t>707, rue du Couvent, Sainte-Hélène-de-Kamouraska, G0L 3J0</t>
  </si>
  <si>
    <t>298-B, rue Principale Est, Saint-Joseph-de-Kamouraska, G0L 3P0</t>
  </si>
  <si>
    <t>480, rue de l'École, Saint-Alexandre-de-Kamouraska, G0L 2G0</t>
  </si>
  <si>
    <t>20, rue De Gaspé, Rivière-du-Loup, G5R 1A9</t>
  </si>
  <si>
    <t>55, rue Du Rocher, Rivière-du-Loup, G5R 1J8</t>
  </si>
  <si>
    <t>72, rue Joly, Rivière-du-Loup, G5R 3H5</t>
  </si>
  <si>
    <t>30, rue Delage, Rivière-du-Loup, G5R 3N8</t>
  </si>
  <si>
    <t>10, rue Vézina, Rivière-du-Loup, G5R 2H3</t>
  </si>
  <si>
    <t>950, 12e Avenue, La Pocatière, G0R 1Z0</t>
  </si>
  <si>
    <t>464, rue Lafontaine, Rivière-du-Loup, G5R 3C2</t>
  </si>
  <si>
    <t>1, rue du Parc, Saint-Paul-de-la-Croix, G0L 3Z0</t>
  </si>
  <si>
    <t>136, rue Saint-Jean-Baptiste, L'Isle-Verte, G0L 1K0</t>
  </si>
  <si>
    <t>125, rue Principale, Saint-François-Xavier-de-Viger, G0L 3C0</t>
  </si>
  <si>
    <t>3, rue du Collège, Saint-Hubert-de-Rivière-du-Loup, G0L 3L0</t>
  </si>
  <si>
    <t>280, rue Sirois, Saint-Épiphane, G0L 2X0</t>
  </si>
  <si>
    <t>3, rue de la Fabrique, Saint-Arsène, G0L 2K0</t>
  </si>
  <si>
    <t>18, rue du Couvent, Saint-Antonin, G0L 2J0</t>
  </si>
  <si>
    <t>6, chemin de la Madone, Saint-André-de-Kamouraska, G0L 2H0</t>
  </si>
  <si>
    <t>539, route du Fleuve, Notre-Dame-du-Portage, G0L 1Y0</t>
  </si>
  <si>
    <t>8-A, rue Pouliot, Rivière-du-Loup, G5R 3R8</t>
  </si>
  <si>
    <t>4, rue de l'Église Sud, Saint-Modeste, G0L 3W0</t>
  </si>
  <si>
    <t>525, avenue de l'Église, Saint-Pascal, G0L 3Y0</t>
  </si>
  <si>
    <t>320, rue Saint-Pierre, Rivière-du-Loup, G5R 3V3</t>
  </si>
  <si>
    <t>65, rue Sainte-Anne, Rivière-du-Loup, G5R 1P3</t>
  </si>
  <si>
    <t>15, rue Vézina, Rivière-du-Loup, G5R 2H2</t>
  </si>
  <si>
    <t>71, rue Beaupré, Cacouna, G0L 1G0</t>
  </si>
  <si>
    <t>CSS du Pays-des-Bleuets</t>
  </si>
  <si>
    <t>163, 11e Avenue, Dolbeau-Mistassini, G8L 2H1</t>
  </si>
  <si>
    <t>920, rue Morin, Roberval, G8H 1W6</t>
  </si>
  <si>
    <t>242, 3e Avenue, Dolbeau-Mistassini, G8L 2V4</t>
  </si>
  <si>
    <t>537, rue Principale, Saint-Eugène-d'Argentenay, G0W 1B0</t>
  </si>
  <si>
    <t>375, rue François-Tremblay, Dolbeau-Mistassini, G8L 3N9</t>
  </si>
  <si>
    <t>4971, rue des Saules, La Doré, G8J 1G8</t>
  </si>
  <si>
    <t>3079, rue de Saint-Méthode, Saint-Félicien, G8K 3C2</t>
  </si>
  <si>
    <t>375, chemin des Forestiers, Dolbeau-Mistassini, G8L 0E5</t>
  </si>
  <si>
    <t>1298, rue L.-W. Leclerc, Saint-Félicien, G8K 2N4</t>
  </si>
  <si>
    <t>1322, boulevard Sacré-Coeur, Saint-Félicien, G8K 2R2</t>
  </si>
  <si>
    <t>1191, boulevard Julien, Saint-Félicien, G8K 2B6</t>
  </si>
  <si>
    <t>1275, 3e Rue, Saint-Félicien, G8K 2B5</t>
  </si>
  <si>
    <t>128, avenue Albert-Perron, Saint-Prime, G8J 1L2</t>
  </si>
  <si>
    <t>623, rue Principale, Saint-Prime, G8J 1T3</t>
  </si>
  <si>
    <t>1017, rue du Centre-Sportif, Normandin, G8M 4L7</t>
  </si>
  <si>
    <t>47, avenue du Moulin, Saint-Thomas-Didyme, G0W 1P0</t>
  </si>
  <si>
    <t>327, rue de l'Église, Albanel, G8M 3E9</t>
  </si>
  <si>
    <t>325, rue de l'Église, Albanel, G8M 3E9</t>
  </si>
  <si>
    <t>604, rue de la Fabrique, Girardville, G0W 1R0</t>
  </si>
  <si>
    <t>542, rue Principale, Saint-Edmond-les-Plaines, G0W 2M0</t>
  </si>
  <si>
    <t>451, rue de l'Église, Sainte-Jeanne-d'Arc, G0W 1E0</t>
  </si>
  <si>
    <t>68, rue Savard, Dolbeau-Mistassini, G8L 4L3</t>
  </si>
  <si>
    <t>687, rue Gaudreault, Saint-Ludger-de-Milot, G0W 2B0</t>
  </si>
  <si>
    <t>712, rue Principale, Saint-Augustin, G0W 1K0</t>
  </si>
  <si>
    <t>247, rue Principale, Lac-Bouchette, G0W 1V0</t>
  </si>
  <si>
    <t>255, rue de l'Église, Saint-François-de-Sales, G0W 1M0</t>
  </si>
  <si>
    <t>967, rue Principale, Sainte-Hedwidge, G0W 2R0</t>
  </si>
  <si>
    <t>830, boulevard Saint-Joseph, Roberval, G8H 2L5</t>
  </si>
  <si>
    <t>654, boulevard Saint-Joseph, Roberval, G8H 2L2</t>
  </si>
  <si>
    <t>947, boulevard Marcotte, Roberval, G8H 2A7</t>
  </si>
  <si>
    <t>1536, rue Principale, Chambord, G0W 1G0</t>
  </si>
  <si>
    <t>1285, avenue du Rocher, Normandin, G8M 3X4</t>
  </si>
  <si>
    <t>171-181, boul. de la Jeunesse, Roberval, G8H 2N9</t>
  </si>
  <si>
    <t>1099, boulevard Hamel, Saint-Félicien, G8K 2R4</t>
  </si>
  <si>
    <t>1840, rue Provencher, Dolbeau-Mistassini, G8L 2A6</t>
  </si>
  <si>
    <t>300, avenue Jean-Dolbeau, Dolbeau-Mistassini, G8L 2T7</t>
  </si>
  <si>
    <t>1, rue de l'Église, Dolbeau-Mistassini, G8L 4V4</t>
  </si>
  <si>
    <t>74, rue Principale, Saint-André-du-Lac-Saint-Jean, G0W 2K0</t>
  </si>
  <si>
    <t>400, 2e Avenue, Dolbeau-Mistassini, G8L 3C6</t>
  </si>
  <si>
    <t>CSS du Lac-Saint-Jean</t>
  </si>
  <si>
    <t>1550, boulevard Auger Ouest, Alma, G8C 1H8</t>
  </si>
  <si>
    <t>355, avenue des Étudiants, Alma, G8B 3H1</t>
  </si>
  <si>
    <t>740, rue Bergeron, Alma, G8B 1V4</t>
  </si>
  <si>
    <t>201, rue Saint-Louis, Alma, G8B 3S9</t>
  </si>
  <si>
    <t>90, rue des Érables, Alma, G8B 3V9</t>
  </si>
  <si>
    <t>1971, rue Saint-Jean, Alma, G8B 4E6</t>
  </si>
  <si>
    <t>151, rue Saint-Sacrement Est, Alma, G8B 3Y3</t>
  </si>
  <si>
    <t>445, rue Melançon Ouest, Alma, G8B 4G5</t>
  </si>
  <si>
    <t>151, boulevard Potvin, Alma, G8B 2P5</t>
  </si>
  <si>
    <t>1631, avenue Hamilton Est, Alma, G8B 4Z1</t>
  </si>
  <si>
    <t>455, rue Sainte-Thérèse Ouest, Alma, G8B 4M6</t>
  </si>
  <si>
    <t>131, rue de la Fabrique, Sainte-Monique, G0W 2T0</t>
  </si>
  <si>
    <t>1370, rue Principale, Labrecque, G0W 2S0</t>
  </si>
  <si>
    <t>5852, avenue des Pélicans, Alma, G8E 1G5</t>
  </si>
  <si>
    <t>220, rue Principale, Saint-Nazaire, G0W 2V0</t>
  </si>
  <si>
    <t>420, rue Principale, Saint-Henri-de-Taillon, G0W 2X0</t>
  </si>
  <si>
    <t>2750, 2e Avenue Ouest, L'Ascension-de-Notre-Seigneur, G0W 1Y0</t>
  </si>
  <si>
    <t>110, rue Principale, Lamarche, G0W 1X0</t>
  </si>
  <si>
    <t>437, rue du Parc, Desbiens, G0W 1N0</t>
  </si>
  <si>
    <t>165, rue Jauvin, Saint-Bruno, G0W 2L0</t>
  </si>
  <si>
    <t>289, rue Dequen, Saint-Gédéon, G0W 2P0</t>
  </si>
  <si>
    <t>236, rue Hébert, Hébertville, G8N 1P4</t>
  </si>
  <si>
    <t>250, rue Turgeon, Hébertville, G8N 1S1</t>
  </si>
  <si>
    <t>14, rue Chanoine-Gagnon, Hébertville-Station, G0W 1T0</t>
  </si>
  <si>
    <t>26, rue Plourde, Métabetchouan-Lac-à-la-Croix, G8G 1C6</t>
  </si>
  <si>
    <t>21, rue Plourde, Métabetchouan-Lac-à-la-Croix, G8G 1C7</t>
  </si>
  <si>
    <t>350, rue Saint-Jean, Métabetchouan-Lac-à-la-Croix, G8G 2J4</t>
  </si>
  <si>
    <t>350, boulevard Champlain Sud, Alma, G8B 3N8</t>
  </si>
  <si>
    <t>850, avenue Bégin Sud, Alma, G8B 2X6</t>
  </si>
  <si>
    <t>500, avenue des Métiers Sud, Alma, G8B 3C4</t>
  </si>
  <si>
    <t>750, rue Gauthier Ouest, Alma, G8B 2H8</t>
  </si>
  <si>
    <t>441, rue Joseph-W.-Fleury, Alma, G8E 2L1</t>
  </si>
  <si>
    <t>775, boulevard Saint-Luc, Alma, G8B 2K8</t>
  </si>
  <si>
    <t>CSS des Rives-du-Saguenay</t>
  </si>
  <si>
    <t>136, rue des Saules, Saguenay, G7G 4C3</t>
  </si>
  <si>
    <t>36, rue Jacques-Cartier Est, Saguenay, G7H 1W2</t>
  </si>
  <si>
    <t>465, chemin de la Réserve, Saguenay, G7J 3N7</t>
  </si>
  <si>
    <t>906, avenue Comeau, Saguenay, G7J 3J3</t>
  </si>
  <si>
    <t>82, boulevard Université Est, Saguenay, G7H 2M2</t>
  </si>
  <si>
    <t>1067, avenue Jolliet, Saguenay, G7J 2R1</t>
  </si>
  <si>
    <t>129, Jacques-Cartier Est, Saguenay, G7H 1Y4</t>
  </si>
  <si>
    <t>315, rue du Stade, Saguenay, G7J 3T5</t>
  </si>
  <si>
    <t>824, avenue Chabanel, Saguenay, G7H 3T7</t>
  </si>
  <si>
    <t>870, avenue Boily, Saguenay, G7J 2Y4</t>
  </si>
  <si>
    <t>1140, avenue Bizet, Saguenay, G7H 4H4</t>
  </si>
  <si>
    <t>128, rue Louis-Francoeur, Saguenay, G7H 3A8</t>
  </si>
  <si>
    <t>33, rue Saint-Calixte, Saguenay, G7G 4X4</t>
  </si>
  <si>
    <t>97, avenue Arthur Hamel Sud, Saguenay, G7H 3M9</t>
  </si>
  <si>
    <t>130, avenue des Ormes Sud, Saguenay, G7H 3K5</t>
  </si>
  <si>
    <t>284, rue Delisle, Saguenay, G7G 3B3</t>
  </si>
  <si>
    <t>595, rue Delisle, Saguenay, G7G 3B8</t>
  </si>
  <si>
    <t>860, rue Gauthier, Saguenay, G7N 1G8</t>
  </si>
  <si>
    <t>2090, boulevard Tadoussac, Saguenay, G7G 1K9</t>
  </si>
  <si>
    <t>3312, boul. St-Jean-Baptiste, Saguenay, G7H 7V5</t>
  </si>
  <si>
    <t>41, rue Saint-Benoît, Saguenay, G7G 2R4</t>
  </si>
  <si>
    <t>12, rue Saint-Basile, Saint-Fulgence, G0V 1S0</t>
  </si>
  <si>
    <t>1351, 6e Avenue, Saguenay, G7B 1R5</t>
  </si>
  <si>
    <t>2511, rue Mgr-Dufour, Saguenay, G7B 1E2</t>
  </si>
  <si>
    <t>186, rue du Quai, Sainte-Rose-du-Nord, G0V 1T0</t>
  </si>
  <si>
    <t>3300, rue Prince-Albert, Saguenay, G7B 3R6</t>
  </si>
  <si>
    <t>466, Route 381, Ferland-et-Boilleau, G0V 1H0</t>
  </si>
  <si>
    <t>54, rue Tremblay, Petit-Saguenay, G0V 1N0</t>
  </si>
  <si>
    <t>3111, rue Mgr-Dufour, Saguenay, G7B 4H5</t>
  </si>
  <si>
    <t>102, chemin du lac Brébeuf, Saint-Félix-d'Otis, G0V 1M0</t>
  </si>
  <si>
    <t>404, rue Principale, Rivière-Éternité, G0V 1P0</t>
  </si>
  <si>
    <t>560, rue de l'Aéroport, Saint-Honoré, G0V 1L0</t>
  </si>
  <si>
    <t>168, boulevard Desgagné, Saint-David-de-Falardeau, G0V 1C0</t>
  </si>
  <si>
    <t>350, rue Saint-Gérard, Saguenay, G7G 1J2</t>
  </si>
  <si>
    <t>1623, rue Sirois, Saguenay, G7B 2S2</t>
  </si>
  <si>
    <t>731, boul. de Grande-Baie Nord, Saguenay, G7B 3K5</t>
  </si>
  <si>
    <t>737, rue Victoria, Saguenay, G7B 3M8</t>
  </si>
  <si>
    <t>200, rue du Centre, Saint-Honoré, G0V 1L0</t>
  </si>
  <si>
    <t>245, rue des Épervières, Saguenay, G7G 4Y8</t>
  </si>
  <si>
    <t>37, rue Saint-Jean-Baptiste, L'Anse-Saint-Jean, G0V 1J0</t>
  </si>
  <si>
    <t>1802, avenue John-Kane, Saguenay, G7B 1K2</t>
  </si>
  <si>
    <t>847, avenue George-Vanier, Saguenay, G7H 4M1</t>
  </si>
  <si>
    <t>985, avenue Bégin, Saguenay, G7H 4P1</t>
  </si>
  <si>
    <t>624, avenue Lafontaine, Saguenay, G7H 4V4</t>
  </si>
  <si>
    <t>475, avenue Lafontaine, Saguenay, G7H 4V2</t>
  </si>
  <si>
    <t>1014, rue de la Moisson, Saguenay, G7N 1G2</t>
  </si>
  <si>
    <t>216, rue des Oblats Ouest, Saguenay, G7J 2B1</t>
  </si>
  <si>
    <t>CSS de La Jonquière</t>
  </si>
  <si>
    <t>2908, rue Sainte-Émilie, Saguenay, G7S 1S1</t>
  </si>
  <si>
    <t>2075, rue Hudson, Saguenay, G7S 3R4</t>
  </si>
  <si>
    <t>777, rue Gauthier, Larouche, G0W 1Z0</t>
  </si>
  <si>
    <t>2330, rue Lévesque, Saguenay, G7S 3T3</t>
  </si>
  <si>
    <t>1796, rue Neilson, Saguenay, G7S 3A2</t>
  </si>
  <si>
    <t>2875, boulevard du Saguenay, Saguenay, G7S 2H2</t>
  </si>
  <si>
    <t>1930, rue Frontenac, Saguenay, G7X 4W3</t>
  </si>
  <si>
    <t>1955, rue Bourassa, Saguenay, G7X 4E1</t>
  </si>
  <si>
    <t>1769, rue St-François-Xavier, Saguenay, G7X 4N8</t>
  </si>
  <si>
    <t>370, rue Principale, Saint-Charles-de-Bourget, G0V 1G0</t>
  </si>
  <si>
    <t>44, rue du Couvent, Saint-Ambroise, G7P 2J2</t>
  </si>
  <si>
    <t>101, rue Blackburn, Saint-Ambroise, G7P 2K4</t>
  </si>
  <si>
    <t>108, rue Tremblay, Bégin, G0V 1B0</t>
  </si>
  <si>
    <t>2196, rue Perrier, Saguenay, G7X 9C9</t>
  </si>
  <si>
    <t>3644, rue Saint-Jules, Saguenay, G7X 2K9</t>
  </si>
  <si>
    <t>2385, rue des Cyprès, Saguenay, G8A 2E6</t>
  </si>
  <si>
    <t>3795, rue Saint-Laurent, Saguenay, G7X 2P5</t>
  </si>
  <si>
    <t>3950, rue de la Bretagne, Saguenay, G7X 3W3</t>
  </si>
  <si>
    <t>2176, rue Saint-Edmond, Saguenay, G8A 1Y9</t>
  </si>
  <si>
    <t>4080, boulevard Harvey, Saguenay, G8A 1K3</t>
  </si>
  <si>
    <t>2390, rue Pelletier, Saguenay, G7X 6B9</t>
  </si>
  <si>
    <t>1954, rue des Étudiants, Saguenay, G7X 4B1</t>
  </si>
  <si>
    <t>2215, boulevard Mellon, Saguenay, G7S 3G4</t>
  </si>
  <si>
    <t>3842, boulevard Harvey, Saguenay, G7X 2Z4</t>
  </si>
  <si>
    <t>3450, boulevard du Royaume, Saguenay, G7S 5T2</t>
  </si>
  <si>
    <t>3829, rue Saint-Germain, Saguenay, G7X 2W1</t>
  </si>
  <si>
    <t>4411, rue du Bois-Joli, Saguenay, G7P 1M4</t>
  </si>
  <si>
    <t>2195, boul. Mellon, Saguenay, G7S 3G4</t>
  </si>
  <si>
    <t>CSS de Charlevoix</t>
  </si>
  <si>
    <t>27, rue Ambroise-Fafard, Baie-Saint-Paul, G3Z 2J2</t>
  </si>
  <si>
    <t>7, rue Forget, Baie-Saint-Paul, G3Z 1T4</t>
  </si>
  <si>
    <t>1955, chemin des Coudriers, L'Isle-aux-Coudres, G0A 1X0</t>
  </si>
  <si>
    <t>2347, route du Fleuve, Les Éboulements, G0A 2M0</t>
  </si>
  <si>
    <t>9, rue du Couvent, Petite-Rivière-Saint-François, G0A 2L0</t>
  </si>
  <si>
    <t>247, rue Principale, Saint-Hilarion, G0A 3V0</t>
  </si>
  <si>
    <t>373, rue Sainte-Claire, Saint-Urbain, G0A 4K0</t>
  </si>
  <si>
    <t>309, rue Saint-Étienne, La Malbaie, G5A 1T1</t>
  </si>
  <si>
    <t>250, rue Saint-Étienne, La Malbaie, G5A 1T2</t>
  </si>
  <si>
    <t>398, rue Bergeron, Saint-Siméon, G0T 1X0</t>
  </si>
  <si>
    <t>2750, boul. Malcolm-Fraser, La Malbaie, G5A 2J1</t>
  </si>
  <si>
    <t>19, rue Saint-Philippe, Clermont, G4A 1K3</t>
  </si>
  <si>
    <t>380, rue Principale, Saint-Irénée, G0T 1V0</t>
  </si>
  <si>
    <t>85, rue Notre-Dame, Notre-Dame-des-Monts, G0T 1L0</t>
  </si>
  <si>
    <t>99, rue Principale, Saint-Aimé-des-Lacs, G0T 1S0</t>
  </si>
  <si>
    <t>88, rue des Cimes, La Malbaie, G5A 1T3</t>
  </si>
  <si>
    <t>200-101, rue Saint-Aubin, Baie-Saint-Paul, G3Z 2R2</t>
  </si>
  <si>
    <t>CSS de la Capitale</t>
  </si>
  <si>
    <t>3330, route de l'Aéroport, Québec, G3K 1B7</t>
  </si>
  <si>
    <t>555, chemin Ste-Foy, Québec, G1S 2J9</t>
  </si>
  <si>
    <t>360, avenue Bélanger, Québec, G1M 1W1</t>
  </si>
  <si>
    <t>3075, rue du Golf, Québec, G2A 1G1</t>
  </si>
  <si>
    <t>1070, boulevard Pie XI Nord, Québec, G3K 2S6</t>
  </si>
  <si>
    <t>4285, rue René-Chaloult, Québec, G2B 4R7</t>
  </si>
  <si>
    <t>204, boulevard des Étudiants, Québec, G2A 1P5</t>
  </si>
  <si>
    <t>1587, rue Guillaume-Bresse, Québec, G3E 1G9</t>
  </si>
  <si>
    <t>2200, rue Coursol, Québec, G2B 4Y4</t>
  </si>
  <si>
    <t>475, rue Racine, Québec, G2B 1G3</t>
  </si>
  <si>
    <t>10721, rue Saint-Charles, Québec, G2B 2K4</t>
  </si>
  <si>
    <t>2050, rue de la Trinité, Québec, G1J 2M4</t>
  </si>
  <si>
    <t>4400, rue Jacques-Crépeault, Québec, G1P 1X5</t>
  </si>
  <si>
    <t>1644, avenue Lapierre, Québec, G3E 1C1</t>
  </si>
  <si>
    <t>5385, avenue Banville, Québec, G1P 1H7</t>
  </si>
  <si>
    <t>1630, rue des Balsamines, Québec, G1M 2K9</t>
  </si>
  <si>
    <t>1893, boulevard Valcartier, Saint-Gabriel-de-Valcartier, G0A 4S0</t>
  </si>
  <si>
    <t>1735, boulevard Pie XI Nord, Québec, G3J 1L6</t>
  </si>
  <si>
    <t>6300, rue de Montrachet, Québec, G3E 2A6</t>
  </si>
  <si>
    <t>7, rue Louis-Jolliet, Sainte-Catherine-de-la-Jacques-Cartier, G3N 2N7</t>
  </si>
  <si>
    <t>3690, rue Antonin-Marquis, Québec, G1P 3B9</t>
  </si>
  <si>
    <t>1065, avenue de la Montagne E., Québec, G3K 1T4</t>
  </si>
  <si>
    <t>1680, boulevard La Morille, Québec, G2K 2L2</t>
  </si>
  <si>
    <t>325, avenue des Oblats, Québec, G1K 1R9</t>
  </si>
  <si>
    <t>2120, rue du Curé-Lacroix, Québec, G2B 1S1</t>
  </si>
  <si>
    <t>2264, rue Lemieux, Québec, G1P 2V1</t>
  </si>
  <si>
    <t>4140, boulevard Gastonguay, Québec, G2B 1M7</t>
  </si>
  <si>
    <t>383, rue Chabot, Québec, G1M 1L4</t>
  </si>
  <si>
    <t>240, rue de Jumonville, Québec, G1K 1G4</t>
  </si>
  <si>
    <t>1455, avenue François 1er, Québec, G1L 4L3</t>
  </si>
  <si>
    <t>301, rue des Peupliers Est, Québec, G1L 1S6</t>
  </si>
  <si>
    <t>1440, boulevard Bastien, Québec, G2K 1G6</t>
  </si>
  <si>
    <t>10725, rue Saint-Charles, Québec, G2B 2K4</t>
  </si>
  <si>
    <t>12155, boulevard Saint-Claude, Québec, G2B 1H4</t>
  </si>
  <si>
    <t>334, 12e Rue, Québec, G1L 2L5</t>
  </si>
  <si>
    <t>370, rue Saint-Jean, Québec, G1R 1P2</t>
  </si>
  <si>
    <t>40, boulevard Johnny-Parent, Québec, G2B 1T5</t>
  </si>
  <si>
    <t>286, rue Marie l'Incarnation, Québec, G1N 3G4</t>
  </si>
  <si>
    <t>2352, 8e Avenue, Québec, G1J 3P2</t>
  </si>
  <si>
    <t>2490, avenue Champfleury, Québec, G1J 4N9</t>
  </si>
  <si>
    <t>1990, 25e Rue, Québec, G1J 1L7</t>
  </si>
  <si>
    <t>510, rue du Prince-Édouard, Québec, G1K 8C7</t>
  </si>
  <si>
    <t>1430, chemin Sainte-Foy, Québec, G1S 2N8</t>
  </si>
  <si>
    <t>4120, rue De Musset, Québec, G1P 1P1</t>
  </si>
  <si>
    <t>2825, rue du Curé Couture, Québec, G1L 4P7</t>
  </si>
  <si>
    <t>1389, rue des Camarades, Québec, G3K 2N5</t>
  </si>
  <si>
    <t>147, route de Duchesnay, Sainte-Catherine-de-la-Jacques-Cartier, G3N 0J6</t>
  </si>
  <si>
    <t>1070, rue Borne, Québec, G1N 1L9</t>
  </si>
  <si>
    <t>136, rue Beaucage, Québec, G1M 1G6</t>
  </si>
  <si>
    <t>50, rue Cardinal-Maurice-Roy, Québec, G1K 8S9</t>
  </si>
  <si>
    <t>215, rue des Peupliers Ouest, Québec, G1L 1H8</t>
  </si>
  <si>
    <t>1640, 8e Avenue, Québec, G1J 3N5</t>
  </si>
  <si>
    <t>140, chemin Sainte-Foy, Québec, G1R 1T2</t>
  </si>
  <si>
    <t>3400, boulevard Neuvialle, Québec, G1P 3A8</t>
  </si>
  <si>
    <t>1625, boulevard Benoît-XV, Québec, G1L 2Z3</t>
  </si>
  <si>
    <t>262, rue Racine, Québec, G2B 1E6</t>
  </si>
  <si>
    <t>3600, avenue Chauveau, Québec, G2C 1A1</t>
  </si>
  <si>
    <t>158, boulevard des Étudiants, Québec, G2A 1N8</t>
  </si>
  <si>
    <t>10, rue des Étudiants, Sainte-Catherine-de-la-Jacques-Cartier, G3N 2V2</t>
  </si>
  <si>
    <t>700, boulevard Wilfrid-Hamel, Québec, G1M 2P9</t>
  </si>
  <si>
    <t>1485, rue de l'Innovation, Québec, G3K 2P9</t>
  </si>
  <si>
    <t>17, rue Roy Sec. Courcelette, Shannon, G0A 1R1</t>
  </si>
  <si>
    <t>1575, rue Semple, Québec, G1N 4B7</t>
  </si>
  <si>
    <t>3400, avenue Chauveau, Québec, G2C 1A1</t>
  </si>
  <si>
    <t>1060, rue Borne, Québec, G1N 1L9</t>
  </si>
  <si>
    <t>2050, 8e Avenue, Québec, G1J 3P1</t>
  </si>
  <si>
    <t>1925, rue Monseigneur-Plessis, Québec, G1M 1A4</t>
  </si>
  <si>
    <t>7, rue Robert-Rumilly, Québec, G1K 2K5</t>
  </si>
  <si>
    <t>1355, 2e Avenue, Québec, G1L 0A6</t>
  </si>
  <si>
    <t>205, rue Désiré-Juneau, Sainte-Catherine-de-la-Jacques-Cartier, G3N 3E1</t>
  </si>
  <si>
    <t>1201, rue Pointe-aux-Lièvres, Québec, G1L 4M1</t>
  </si>
  <si>
    <t>125, des Commissaires Ouest, Québec, G1K 1M7</t>
  </si>
  <si>
    <t>1900, rue Côté, Québec, G1N 3Y5</t>
  </si>
  <si>
    <t>3025, avenue Tassé, Québec, G1P 1T1</t>
  </si>
  <si>
    <t>184, rue Racine, Québec, G2B 1E3</t>
  </si>
  <si>
    <t>3005, 4e Avenue, Québec, G1J 3G6</t>
  </si>
  <si>
    <t>702, 12e Rue, Québec, G1J 2M8</t>
  </si>
  <si>
    <t>146, rue Beaucage, Québec, G1M 1G7</t>
  </si>
  <si>
    <t>CSS des Découvreurs</t>
  </si>
  <si>
    <t>1400, rue Falardeau, Québec, G2E 2Z6</t>
  </si>
  <si>
    <t>1801, rue Notre-Dame, L'Ancienne-Lorette, G2E 3C6</t>
  </si>
  <si>
    <t>1455, rue Buffon, Québec, G2E 5H7</t>
  </si>
  <si>
    <t>1465, rue Félix-Antoine-Savard, Québec, G2G 1Z2</t>
  </si>
  <si>
    <t>1095, avenue De Rochebelle, Québec, G1V 4P8</t>
  </si>
  <si>
    <t>215, boulevard Saint-Yves, Québec, G2G 1J8</t>
  </si>
  <si>
    <t>1745, rue Saint-Olivier, L'Ancienne-Lorette, G2E 4S1</t>
  </si>
  <si>
    <t>1350, rue Saint-Charles, L'Ancienne-Lorette, G2E 1V4</t>
  </si>
  <si>
    <t>1591, rue Notre-Dame, L'Ancienne-Lorette, G2E 3B4</t>
  </si>
  <si>
    <t>1473, rue Provancher, Québec, G1Y 1S2</t>
  </si>
  <si>
    <t>3430, boulevard Neilson, Québec, G1W 2W1</t>
  </si>
  <si>
    <t>1550, route de l'Église, Québec, G1W 3P5</t>
  </si>
  <si>
    <t>830, rue de Saurel, Québec, G1X 3P6</t>
  </si>
  <si>
    <t>762, rue Jacques-Berthiaume, Québec, G1V 3T1</t>
  </si>
  <si>
    <t>2590, rue Biencourt, Québec, G1V 1H3</t>
  </si>
  <si>
    <t>995, rue Duchesneau, Québec, G1W 4B1</t>
  </si>
  <si>
    <t>2475, rue Triquet, Québec, G1W 1E3</t>
  </si>
  <si>
    <t>700, rue de Cherbourg, Québec, G1X 2V9</t>
  </si>
  <si>
    <t>1524, route de l'Église, Québec, G1W 3P5</t>
  </si>
  <si>
    <t>3645, chemin Sainte-Foy, Québec, G1X 1T1</t>
  </si>
  <si>
    <t>1443, rue Provancher, Québec, G1Y 1S2</t>
  </si>
  <si>
    <t>315, Route 138, Saint-Augustin-de-Desmaures, G3A 1G7</t>
  </si>
  <si>
    <t>99, rue du Collège, Saint-Augustin-de-Desmaures, G3A 1H1</t>
  </si>
  <si>
    <t>1255, avenue du Chanoine-Morel, Québec, G1S 4B1</t>
  </si>
  <si>
    <t>1095,avenue De Rochebelle, Québec, G1V 4P8</t>
  </si>
  <si>
    <t>1096, route de l'Église, Québec, G1V 3V9</t>
  </si>
  <si>
    <t>1088, route de l'Église, Québec, G1V 3V9</t>
  </si>
  <si>
    <t>945, avenue Wolfe, Québec, G1V 3J9</t>
  </si>
  <si>
    <t>3000, boulevard Hochelaga, Québec, G1V 3Y4</t>
  </si>
  <si>
    <t>3643, avenue des Compagnons, Québec, G1X 3Z6</t>
  </si>
  <si>
    <t>965, rue Valentin, Québec, G1W 4P8</t>
  </si>
  <si>
    <t>4675, rue Promenade des Soeurs, Québec, G1Y 2W2</t>
  </si>
  <si>
    <t>3020, boulevard Hochelaga, Québec, G1V 3Y4</t>
  </si>
  <si>
    <t>4832, rue des Landes, Saint-Augustin-de-Desmaures, G3A 2C2</t>
  </si>
  <si>
    <t>1505, rue des Grandes-Marées, Québec, G1Y 2T3</t>
  </si>
  <si>
    <t>1181, rue Robert-L.-Seguin, Québec, G1X 4P5</t>
  </si>
  <si>
    <t>130, rue Jean-Juneau, Saint-Augustin-de-Desmaures, G3A 2P2</t>
  </si>
  <si>
    <t>CSS des Premières-Seigneuries</t>
  </si>
  <si>
    <t>155, rue Bessette, Québec, G1C 7A7</t>
  </si>
  <si>
    <t>2970, avenue Gaspard, Québec, G1C 3V7</t>
  </si>
  <si>
    <t>769, avenue de l'Éducation, Québec, G1E 1J2</t>
  </si>
  <si>
    <t>15, rue Saint-Edmond, Québec, G1E 5C8</t>
  </si>
  <si>
    <t>453, rue Seigneuriale, Québec, G1C 3R2</t>
  </si>
  <si>
    <t>2324, avenue Renouard, Québec, G1E 4C3</t>
  </si>
  <si>
    <t>3, rue du Couvent, Sainte-Brigitte-de-Laval, G0A 3K0</t>
  </si>
  <si>
    <t>945, boulevard des Chutes, Québec, G1E 2C8</t>
  </si>
  <si>
    <t>500, rue Anick, Québec, G1C 4X5</t>
  </si>
  <si>
    <t>143, rue des Feux-Follets, Québec, G1B 1K8</t>
  </si>
  <si>
    <t>250, rue Cambert, Québec, G1B 3R8</t>
  </si>
  <si>
    <t>139, rue Bertrand, Québec, G1B 1H8</t>
  </si>
  <si>
    <t>444, boulevard Armand-Paris, Québec, G1C 7Z6</t>
  </si>
  <si>
    <t>7220, avenue Trudelle, Québec, G1H 5S3</t>
  </si>
  <si>
    <t>1075, 60e Rue Est, Québec, G1H 2E3</t>
  </si>
  <si>
    <t>825, avenue du Bourg-Royal, Québec, G2L 1W8</t>
  </si>
  <si>
    <t>7550, 10e Avenue Est, Québec, G1H 4C4</t>
  </si>
  <si>
    <t>8805, avenue de Laval, Québec, G1G 4X6</t>
  </si>
  <si>
    <t>615, avenue Hélène-Paradis, Québec, G1G 5G1</t>
  </si>
  <si>
    <t>5125, 2e Avenue Ouest, Québec, G1H 6L2</t>
  </si>
  <si>
    <t>715, rue de l'Argon, Québec, G2N 2G7</t>
  </si>
  <si>
    <t>116, 1ère Avenue, Stoneham-et-Tewkesbury, G3C 0L5</t>
  </si>
  <si>
    <t>167, rue des Marbres, Boischatel, G0A 1H0</t>
  </si>
  <si>
    <t>41, rue Tanguay, Québec, G1E 6A3</t>
  </si>
  <si>
    <t>2267, avenue Royale, Québec, G1C 1P5</t>
  </si>
  <si>
    <t>90, boulevard des Français, Québec, G1C 2A7</t>
  </si>
  <si>
    <t>6981, chemin Royal, Saint-Laurent-de-l'Île-d'Orléans, G0A 3Z0</t>
  </si>
  <si>
    <t>51, rue Tardif, Boischatel, G0A 1H0</t>
  </si>
  <si>
    <t>20, rue du Couvent Est, L'Ange-Gardien, G0A 2K0</t>
  </si>
  <si>
    <t>273, rue du Couvent Est, Château-Richer, G0A 1N0</t>
  </si>
  <si>
    <t>10258, avenue Royale, Sainte-Anne-de-Beaupré, G0A 3C0</t>
  </si>
  <si>
    <t>2, rue Fatima Est, Beaupré, G0A 1E0</t>
  </si>
  <si>
    <t>37, rue du Trait Carré, Saint-Joachim, G0A 3X0</t>
  </si>
  <si>
    <t>3455, avenue Royale, Saint-Ferréol-les-Neiges, G0A 3R0</t>
  </si>
  <si>
    <t>273, avenue Royale, Saint-Tite-des-Caps, G0A 4J0</t>
  </si>
  <si>
    <t>7, rue Saint-Paul, Sainte-Brigitte-de-Laval, G0A 3K0</t>
  </si>
  <si>
    <t>39, chemin des Épinettes, Lac-Beauport, G3B 2P7</t>
  </si>
  <si>
    <t>5256, avenue des Sauges, Québec, G1G 3V7</t>
  </si>
  <si>
    <t>1666, avenue de Lozère, Québec, G1G 3L4</t>
  </si>
  <si>
    <t>20, rue de l'Escalade, Québec, G2N 2A8</t>
  </si>
  <si>
    <t>651, rue Jacques-Bédard, Québec, G2N 1C5</t>
  </si>
  <si>
    <t>114, 1re Avenue, Stoneham-et-Tewkesbury, G3C 0L5</t>
  </si>
  <si>
    <t>570, rue Pacifique, Québec, G3G 1W5</t>
  </si>
  <si>
    <t>1501, rue du Périgord, Québec, G1G 5T8</t>
  </si>
  <si>
    <t>460, rue des Couventines, Québec, G3G 1J8</t>
  </si>
  <si>
    <t>570, chemin du Tour du Lac, Lac-Beauport, G3B 0W1</t>
  </si>
  <si>
    <t>10, rue de l'Académie, Québec, G1E 4W1</t>
  </si>
  <si>
    <t>2740, avenue Saint-David, Québec, G1E 4K7</t>
  </si>
  <si>
    <t>645, avenue du Cénacle, Québec, G1E 1B3</t>
  </si>
  <si>
    <t>337, 76e Rue Ouest, Québec, G1H 4R4</t>
  </si>
  <si>
    <t>120, 47e Rue Est, Québec, G1H 2M2</t>
  </si>
  <si>
    <t>900, rue de la Sorbonne, Québec, G1H 1H1</t>
  </si>
  <si>
    <t>465, 64e Rue Est, Québec, G1H 1Y1</t>
  </si>
  <si>
    <t>2265, avenue Larue, Québec, G1C 1J9</t>
  </si>
  <si>
    <t>10975, boulevard Sainte-Anne, Beaupré, G0A 1E0</t>
  </si>
  <si>
    <t>120, rue de la Polyvalente, Québec, G2N 1G8</t>
  </si>
  <si>
    <t>1090, chemin de Château-Bigot, Québec, G2L 1G1</t>
  </si>
  <si>
    <t>3255, boulevard Mgr Gauthier, Québec, G1E 2W3</t>
  </si>
  <si>
    <t>742, Boulevard Louis-XIV, Québec, G1H 4M7</t>
  </si>
  <si>
    <t>480, 67e Rue Est, Québec, G1H 1V5</t>
  </si>
  <si>
    <t>700, rue de l'Argon, Québec, G2N 2G5</t>
  </si>
  <si>
    <t>8595, boulevard Cloutier, Québec, G1G 4Z5</t>
  </si>
  <si>
    <t>1090, chemin de Château Bigot, Québec, G2L 1G1</t>
  </si>
  <si>
    <t>829, avenue du Bourg-Royal, Québec, G2L 1W8</t>
  </si>
  <si>
    <t>643, avenue du Cénacle, Québec, G1E 1B3</t>
  </si>
  <si>
    <t>7260, boulevard Cloutier, Québec, G1H 3E8</t>
  </si>
  <si>
    <t>2233, avenue Royale, Québec, G1C 1P3</t>
  </si>
  <si>
    <t>2965, avenue Saint-Samuel, Québec, G1C 3V4</t>
  </si>
  <si>
    <t>105, rue Savio, Québec, G1E 1G5</t>
  </si>
  <si>
    <t>1462, chemin Royal, Saint-Pierre-de-l'Île-d'Orléans, G0A 4E0</t>
  </si>
  <si>
    <t>25, côte de l'Église, Boischatel, G0A 1H0</t>
  </si>
  <si>
    <t>7240, rue des Loutres, Québec, G1G 1B1</t>
  </si>
  <si>
    <t>1495, rue du Vice-Roi, Québec, G2L 2E5</t>
  </si>
  <si>
    <t>365, du Bienheureux-Jean-XXIII, Québec, G2N 1V4</t>
  </si>
  <si>
    <t>99, rue Moïse-Verret, Québec, G2N 1E8</t>
  </si>
  <si>
    <t>5250, avenue des Sauges, Québec, G1G 3V6</t>
  </si>
  <si>
    <t>CSS de Portneuf</t>
  </si>
  <si>
    <t>250, avenue Côté, Donnacona, G3M 2V7</t>
  </si>
  <si>
    <t>451, rue Jacques-Cartier, Donnacona, G3M 2C1</t>
  </si>
  <si>
    <t>380, boulevard Cloutier, Saint-Raymond, G3L 3M8</t>
  </si>
  <si>
    <t>758, Route 138, Neuville, G0A 2R0</t>
  </si>
  <si>
    <t>619, rue des Érables, Neuville, G0A 2R0</t>
  </si>
  <si>
    <t>15, rue Marie Fitzbach, Cap-Santé, G0A 1L0</t>
  </si>
  <si>
    <t>10, place de l'Église, Saint-Basile, G0A 3G0</t>
  </si>
  <si>
    <t>105, rue Des Écoliers, Portneuf, G0A 2Y0</t>
  </si>
  <si>
    <t>248, chemin du Roi, Deschambault-Grondines, G0A 1S0</t>
  </si>
  <si>
    <t>525, rue Principale, Deschambault-Grondines, G0A 1W0</t>
  </si>
  <si>
    <t>1120, rue Principale, Saint-Marc-des-Carrières, G0A 4B0</t>
  </si>
  <si>
    <t>400, rue de l'Aréna, Saint-Ubalde, G0A 4L0</t>
  </si>
  <si>
    <t>500, boulevard de la Montagne, Saint-Casimir, G0A 3L0</t>
  </si>
  <si>
    <t>177, rue Principale, Saint-Alban, G0A 3B0</t>
  </si>
  <si>
    <t>150, av. de l'Hôtel de Ville, Saint-Raymond, G3L 3V9</t>
  </si>
  <si>
    <t>380, rue Saint-Cyrille, Saint-Raymond, G3L 1T3</t>
  </si>
  <si>
    <t>270, rue Pettigrew, Saint-Léonard-de-Portneuf, G0A 4A0</t>
  </si>
  <si>
    <t>37, rue du Collège, Pont-Rouge, G3H 3A2</t>
  </si>
  <si>
    <t>20, rue de la Fabrique, Pont-Rouge, G3H 3J6</t>
  </si>
  <si>
    <t>400, boulevard Cloutier, Saint-Raymond, G3L 3M8</t>
  </si>
  <si>
    <t>320, rue de l'Église, Donnacona, G3M 2A1</t>
  </si>
  <si>
    <t>1600, boulevard Dussault, Saint-Marc-des-Carrières, G0A 4B0</t>
  </si>
  <si>
    <t>186, avenue Saint-Germain, Portneuf, G0A 2Y0</t>
  </si>
  <si>
    <t>400, rue des Chanterelles, Rivière-à-Pierre, G0A 3A0</t>
  </si>
  <si>
    <t>CSS du Chemin-du-Roy</t>
  </si>
  <si>
    <t>501, rue des Érables, Trois-Rivières, G8T 5J2</t>
  </si>
  <si>
    <t>1385, rue Principale, Saint-Stanislas, G0X 3E0</t>
  </si>
  <si>
    <t>364, rue du Collège, Saint-Narcisse, G0X 2Y0</t>
  </si>
  <si>
    <t>185, rue Dessureault, Trois-Rivières, G8T 2L7</t>
  </si>
  <si>
    <t>2750, boulevard des Forges, Trois-Rivières, G8Z 1V2</t>
  </si>
  <si>
    <t>91, rue de l'Église, Sainte-Geneviève-de-Batiscan, G0X 2R0</t>
  </si>
  <si>
    <t>61, rue Sainte-Anne, Sainte-Anne-de-la-Pérade, G0X 2J0</t>
  </si>
  <si>
    <t>791, place de la Solidarité, Batiscan, G0X 1A0</t>
  </si>
  <si>
    <t>1380, rue Notre-Dame, Saint-Maurice, G0X 2X0</t>
  </si>
  <si>
    <t>41, rue Bellerive, Trois-Rivières, G8T 6J4</t>
  </si>
  <si>
    <t>730, rue Guilbert, Trois-Rivières, G8T 5T6</t>
  </si>
  <si>
    <t>275, rue Montplaisir, Trois-Rivières, G8T 2Z9</t>
  </si>
  <si>
    <t>15, rue Thuney, Trois-Rivières, G8T 2N7</t>
  </si>
  <si>
    <t>175, rue Saint-Alphonse, Trois-Rivières, G8T 7R8</t>
  </si>
  <si>
    <t>445, boulevard Ste-Madeleine, Trois-Rivières, G8T 3N5</t>
  </si>
  <si>
    <t>245, boulevard Loranger, Trois-Rivières, G8T 3V2</t>
  </si>
  <si>
    <t>60, rue Jean-Noël Trudel, Trois-Rivières, G8T 5W3</t>
  </si>
  <si>
    <t>655, rue Pintal, Trois-Rivières, G8T 7G2</t>
  </si>
  <si>
    <t>100, rue Saint-Irénée, Trois-Rivières, G8T 7C4</t>
  </si>
  <si>
    <t>877, boulevard Thibeau, Trois-Rivières, G8T 7A9</t>
  </si>
  <si>
    <t>420, rue du Menuisier, Trois-Rivières, G8T 6N5</t>
  </si>
  <si>
    <t>775, rue Berlinguet, Trois-Rivières, G8T 2H1</t>
  </si>
  <si>
    <t>280, rue Montplaisir, Trois-Rivières, G8T 3A1</t>
  </si>
  <si>
    <t>125, rue Saint-Émile, Trois-Rivières, G8T 7P6</t>
  </si>
  <si>
    <t>963, rue Notre-Dame, Champlain, G0X 1C0</t>
  </si>
  <si>
    <t>881, rue Louis-de-France, Trois-Rivières, G8T 1A5</t>
  </si>
  <si>
    <t>3135, boulevard Thibeau, Trois-Rivières, G8T 1G4</t>
  </si>
  <si>
    <t>1515, rue Sainte-Marguerite, Trois-Rivières, G8Z 1W2</t>
  </si>
  <si>
    <t>10195, boulevard des Forges, Trois-Rivières, G9C 1B2</t>
  </si>
  <si>
    <t>650, boulevard des Récollets, Trois-Rivières, G8Z 3V7</t>
  </si>
  <si>
    <t>3005, rue Arthur-Guimont, Trois-Rivières, G8Z 2K2</t>
  </si>
  <si>
    <t>10315, boulevard des Forges, Trois-Rivières, G9C 1B4</t>
  </si>
  <si>
    <t>4100, boulevard des Forges, Trois-Rivières, G8Y 1V7</t>
  </si>
  <si>
    <t>720, boulevard des Récollets, Trois-Rivières, G8Z 3W1</t>
  </si>
  <si>
    <t>555, boul. Maurice-L-Duplessis, Trois-Rivières, G8Y 1H7</t>
  </si>
  <si>
    <t>1405, 11e Rue, Trois-Rivières, G8Y 2Z6</t>
  </si>
  <si>
    <t>481, rue Bureau, Trois-Rivières, G9A 2M9</t>
  </si>
  <si>
    <t>1305, rue De la Terrière, Trois-Rivières, G8Z 3J7</t>
  </si>
  <si>
    <t>1905, boulevard Saint-Louis, Trois-Rivières, G8Z 2N7</t>
  </si>
  <si>
    <t>1745, boulevard Saint-Louis, Trois-Rivières, G8Z 2N6</t>
  </si>
  <si>
    <t>946, rue Saint-Paul, Trois-Rivières, G9A 1J3</t>
  </si>
  <si>
    <t>7420, boulevard des Forges, Trois-Rivières, G8Y 1Y9</t>
  </si>
  <si>
    <t>636, rue Sainte-Catherine, Trois-Rivières, G9A 3L5</t>
  </si>
  <si>
    <t>3245, rue Foucher, Trois-Rivières, G8Z 1M6</t>
  </si>
  <si>
    <t>182, rue de Sienne, Trois-Rivières, G9A 2Z4</t>
  </si>
  <si>
    <t>186, rue de Sienne, Trois-Rivières, G9A 2Z5</t>
  </si>
  <si>
    <t>484, côte Richelieu, Trois-Rivières, G9A 2Z1</t>
  </si>
  <si>
    <t>7660, rue Notre-Dame Ouest, Trois-Rivières, G9B 1L9</t>
  </si>
  <si>
    <t>6021, chemin Walter-Dupont, Trois-Rivières, G8Z 4C9</t>
  </si>
  <si>
    <t>5405, rue Courcelette, Trois-Rivières, G8Y 3V2</t>
  </si>
  <si>
    <t>10830, chemin Ste-Marguerite, Trois-Rivières, G9B 6N7</t>
  </si>
  <si>
    <t>165, rue Saint-Joseph, Saint-Étienne-des-Grès, G0X 2P0</t>
  </si>
  <si>
    <t>1200, rue Principale, Saint-Étienne-des-Grès, G0X 2P0</t>
  </si>
  <si>
    <t>51, rue de la Fabrique, Saint-Léon-le-Grand, J0K 2W0</t>
  </si>
  <si>
    <t>60, avenue Saint-Jacques, Louiseville, J5V 1C2</t>
  </si>
  <si>
    <t>50, avenue Saint-Jacques, Louiseville, J5V 1C2</t>
  </si>
  <si>
    <t>1831, rue Rinfret, Sainte-Ursule, J0K 3M0</t>
  </si>
  <si>
    <t>40, rue Saint-Aimé, Maskinongé, J0K 1N0</t>
  </si>
  <si>
    <t>28, rue Saint-Joseph, Maskinongé, J0K 1N0</t>
  </si>
  <si>
    <t>1180, rue Gérin, Saint-Justin, J0K 2V0</t>
  </si>
  <si>
    <t>391, rue de la Mennais, Louiseville, J5V 1T5</t>
  </si>
  <si>
    <t>3750, rue Jean Bourdon, Trois-Rivières, G8Y 2A5</t>
  </si>
  <si>
    <t>365, rue Chavigny, Trois-Rivières, G9B 1A7</t>
  </si>
  <si>
    <t>100, rivière à Veillet, Sainte-Geneviève-de-Batiscan, G0X 2R0</t>
  </si>
  <si>
    <t>1725, boulevard du Carmel, Trois-Rivières, G8Z 3R8</t>
  </si>
  <si>
    <t>80, avenue Saint-Jacques, Louiseville, J5V 1C2</t>
  </si>
  <si>
    <t>450, rue Sainte-Anne, Yamachiche, G0X 3L0</t>
  </si>
  <si>
    <t>1980, rue Paul Lemoyne, Trois-Rivières, G8Z 2W2</t>
  </si>
  <si>
    <t>3685, rue de La Rochelle, Trois-Rivières, G8Y 5N7</t>
  </si>
  <si>
    <t>101, rue Elisabeth-Guay, Trois-Rivières, G9B 7Z4</t>
  </si>
  <si>
    <t>4675, côte Rosemont, Trois-Rivières, G8Y 6R7</t>
  </si>
  <si>
    <t>7625, rue Lamy, Trois-Rivières, G8Y 4A8</t>
  </si>
  <si>
    <t>500, rue des Érables, Trois-Rivières, G8T 5J1</t>
  </si>
  <si>
    <t>CSS de l'Énergie</t>
  </si>
  <si>
    <t>1840, chemin Principale, Saint-Mathieu-du-Parc, G0X 1N0</t>
  </si>
  <si>
    <t>Forêt-École-Rang des Hamelins, La Tuque, G9X 3N6</t>
  </si>
  <si>
    <t>21, rue des Collèges, Saint-Alexis-des-Monts, J0K 1V0</t>
  </si>
  <si>
    <t>800, 106e Avenue, Shawinigan, G9P 5H1</t>
  </si>
  <si>
    <t>351, rue de l'Église, Charette, G0X 1E0</t>
  </si>
  <si>
    <t>801, rue Saint-Joseph, Saint-Barnabé, G0X 2K0</t>
  </si>
  <si>
    <t>2261, avenue Principale, Saint-Élie-de-Caxton, G0X 2N0</t>
  </si>
  <si>
    <t>1500, chemin Principal, Shawinigan, G9R 1E4</t>
  </si>
  <si>
    <t>2881, rue Bergeron, Saint-Paulin, J0K 3G0</t>
  </si>
  <si>
    <t>1500, chemin du-lac-La Ligne, La Tuque, G9X 3Y6</t>
  </si>
  <si>
    <t>27, rue St-Jean, La Tuque, G0X 1P0</t>
  </si>
  <si>
    <t>17, rue Principale, Saint-Boniface, G0X 2L0</t>
  </si>
  <si>
    <t>1551, chemin du Lac-La-Ligne, La Tuque, G9X 3Y6</t>
  </si>
  <si>
    <t>750, 125e Rue, Shawinigan, G9P 3V4</t>
  </si>
  <si>
    <t>975, 111e Rue, Shawinigan, G9P 2T5</t>
  </si>
  <si>
    <t>1350, 120e Rue, Shawinigan, G9P 3K9</t>
  </si>
  <si>
    <t>3990, rue Monseigneur-Béliveau, Notre-Dame-du-Mont-Carmel, G0X 3J0</t>
  </si>
  <si>
    <t>1321, 5e Avenue, Shawinigan, G9T 2N6</t>
  </si>
  <si>
    <t>461, 16e Avenue Est, Shawinigan, G9T 1C5</t>
  </si>
  <si>
    <t>3351, rue Réjane-Sanschagrin, Shawinigan, G9T 3N9</t>
  </si>
  <si>
    <t>470, 207e Avenue, Shawinigan, G9T 3M1</t>
  </si>
  <si>
    <t>431, 205e Avenue, Shawinigan, G9T 3H3</t>
  </si>
  <si>
    <t>881, route de Lac-à-la-Tortue, Shawinigan, G0X 1L0</t>
  </si>
  <si>
    <t>971, chemin des Dubois, Shawinigan, G0X 1L0</t>
  </si>
  <si>
    <t>796, rue Réal, La Tuque, G9X 2S7</t>
  </si>
  <si>
    <t>492, rue Gouin, La Tuque, G9X 2C6</t>
  </si>
  <si>
    <t>380, rue Jacques-Buteux, La Tuque, G9X 2C6</t>
  </si>
  <si>
    <t>53, rue Nationale, La Tuque, G0X 3P0</t>
  </si>
  <si>
    <t>831, rue Saint-Alphonse, Lac-aux-Sables, G0X 1M0</t>
  </si>
  <si>
    <t>511, rue Principale, Saint-Adelphe, G0X 2G0</t>
  </si>
  <si>
    <t>470, rue Goulet, Hérouxville, G0X 1J0</t>
  </si>
  <si>
    <t>460, rue du Couvent, Saint-Tite, G0X 3H0</t>
  </si>
  <si>
    <t>40, boulevard Saint-Louis, Saint-Séverin, G0X 2B0</t>
  </si>
  <si>
    <t>1216, rue Principale, Saint-Roch-de-Mékinac, G0X 2E0</t>
  </si>
  <si>
    <t>440, rue Saint-Jacques, Sainte-Thècle, G0X 3G0</t>
  </si>
  <si>
    <t>2265, avenue Laflèche, Shawinigan, G9N 6H3</t>
  </si>
  <si>
    <t>1452, rue Châteauguay, Shawinigan, G9N 5C4</t>
  </si>
  <si>
    <t>1092, rue Trudel, Shawinigan, G9N 4N5</t>
  </si>
  <si>
    <t>153, 8e rue de la Pointe, Shawinigan, G9N 1B5</t>
  </si>
  <si>
    <t>1133, rue Notre-Dame, Shawinigan, G9N 3S3</t>
  </si>
  <si>
    <t>2015, rue Saint-Jacques, Shawinigan, G9N 4A9</t>
  </si>
  <si>
    <t>2072, rue Gignac, Shawinigan, G9N 3X2</t>
  </si>
  <si>
    <t>1200, rue de Val-Mauricie, Shawinigan, G9P 2L9</t>
  </si>
  <si>
    <t>5285, avenue Albert-Tessier, Shawinigan, G9N 7A3</t>
  </si>
  <si>
    <t>1001, 8e Rue, Shawinigan, G9T 4L3</t>
  </si>
  <si>
    <t>376, rue Saint-Joseph, La Tuque, G9X 1L4</t>
  </si>
  <si>
    <t>405, boulevard Saint-Joseph, Saint-Tite, G0X 3H0</t>
  </si>
  <si>
    <t>300, 7e Rue, Shawinigan, G9T 4M7</t>
  </si>
  <si>
    <t>803, rue Castelneau, La Tuque, G9X 2P5</t>
  </si>
  <si>
    <t>445, rue Lacroix, La Tuque, G9X 1V8</t>
  </si>
  <si>
    <t>1700, 118e Rue, Shawinigan, G9P 3G8</t>
  </si>
  <si>
    <t>600, rue Desbiens, La Tuque, G9X 2K1</t>
  </si>
  <si>
    <t>421, rue Principale, Notre-Dame-de-Montauban, G0X 1W0</t>
  </si>
  <si>
    <t>CSS des Hauts-Cantons</t>
  </si>
  <si>
    <t>21, rue Morgan, Coaticook, J1A 1V6</t>
  </si>
  <si>
    <t>27, rue de l'Église, Notre-Dame-des-Bois, J0B 2E0</t>
  </si>
  <si>
    <t>1162, chemin Baldwin-Barnston, Coaticook, J1A 2S4</t>
  </si>
  <si>
    <t>125, rue Morgan, Coaticook, J1A 2S5</t>
  </si>
  <si>
    <t>102, rue Cutting, Coaticook, J1A 2G4</t>
  </si>
  <si>
    <t>211, rue Saint-Jean-Baptiste, Coaticook, J1A 2J4</t>
  </si>
  <si>
    <t>1186, chemin Baldwin, Coaticook, J1A 2S4</t>
  </si>
  <si>
    <t>290, rue Parker, Dixville, J0B 1P0</t>
  </si>
  <si>
    <t>54, rue de l'Église, East Hereford, J0B 1S0</t>
  </si>
  <si>
    <t>127, rue Principale, Saint-Malo, J0B 2Y0</t>
  </si>
  <si>
    <t>197, rue Principale Nord, Sainte-Edwidge-de-Clifton, J0B 2R0</t>
  </si>
  <si>
    <t>6835, route Louis-S-St-Laurent, Compton, J0B 1L0</t>
  </si>
  <si>
    <t>367, rue Saint-Paul Est, Coaticook, J1A 1G1</t>
  </si>
  <si>
    <t>162, avenue Saint-Jean Est, East Angus, J0B 1R0</t>
  </si>
  <si>
    <t>96, avenue Saint-Jacques, East Angus, J0B 1R0</t>
  </si>
  <si>
    <t>308, avenue Palmer, East Angus, J0B 1R0</t>
  </si>
  <si>
    <t>150, rue Bibeau, Cookshire-Eaton, J0B 1M0</t>
  </si>
  <si>
    <t>67, rue de Ditton, Scotstown, J0B 3B0</t>
  </si>
  <si>
    <t>25, rue de l'Église, Saint-Isidore-de-Clifton, J0B 2X0</t>
  </si>
  <si>
    <t>44, rue Notre-Dame Ouest, La Patrie, J0B 1Y0</t>
  </si>
  <si>
    <t>184, rue Principale, Dudswell, J0B 2L0</t>
  </si>
  <si>
    <t>211, rue Saint-Janvier, Weedon, J0B 3J0</t>
  </si>
  <si>
    <t>4747, rue Champlain, Lac-Mégantic, G6B 1X5</t>
  </si>
  <si>
    <t>6381, rue Notre-Dame, Lac-Mégantic, G6B 2M9</t>
  </si>
  <si>
    <t>242, rue Principale, Audet, G0Y 1A0</t>
  </si>
  <si>
    <t>687, rue Dumas, Lac-Drolet, G0Y 1C0</t>
  </si>
  <si>
    <t>4570, rue Principale, Sainte-Cécile-de-Whitton, G0Y 1J0</t>
  </si>
  <si>
    <t>287, rue de la Fabrique, Saint-Sébastien, G0Y 1M0</t>
  </si>
  <si>
    <t>215, rue de l'Aréna, Lambton, G0M 1H0</t>
  </si>
  <si>
    <t>105, rue du Couvent, Saint-Romain, G0Y 1L0</t>
  </si>
  <si>
    <t>475, Route 108, Stornoway, G0Y 1N0</t>
  </si>
  <si>
    <t>1249, rue Principale, Nantes, G0Y 1G0</t>
  </si>
  <si>
    <t>571, rue Saint-Augustin, Saint-Augustin-de-Woburn, G0Y 1R0</t>
  </si>
  <si>
    <t>194, rue de l'Église, Martinville, J0B 2A0</t>
  </si>
  <si>
    <t>311, rue Saint-Paul Est, Coaticook, J1A 1G1</t>
  </si>
  <si>
    <t>3409, rue Laval, Lac-Mégantic, G6B 1A5</t>
  </si>
  <si>
    <t>188, rue Kennedy, East Angus, J0B 1R0</t>
  </si>
  <si>
    <t>249, rue Saint-Jean-Baptiste, Coaticook, J1A 2J4</t>
  </si>
  <si>
    <t>CSS de la Région-de-Sherbrooke</t>
  </si>
  <si>
    <t>78, rue du Cardinal, Sherbrooke, J1R 0M1</t>
  </si>
  <si>
    <t>700, rue André-Mathieu, Sherbrooke, J1N 0Z9</t>
  </si>
  <si>
    <t>164, rue Wellington Nord, Sherbrooke, J1H 5C5</t>
  </si>
  <si>
    <t>137, rue Gillepsie, Sherbrooke, J1H 4W9</t>
  </si>
  <si>
    <t>910, rue LaRocque, Sherbrooke, J1H 4R6</t>
  </si>
  <si>
    <t>1625, rue du Rosaire, Sherbrooke, J1H 2T6</t>
  </si>
  <si>
    <t>1020, rue Kingston, Sherbrooke, J1H 3S1</t>
  </si>
  <si>
    <t>875, chemin Thibault, Sherbrooke, J1H 3B3</t>
  </si>
  <si>
    <t>255, rue Kennedy Nord, Sherbrooke, J1E 2E8</t>
  </si>
  <si>
    <t>135, rue King Ouest, Sherbrooke, J1H 1P4</t>
  </si>
  <si>
    <t>851, rue Ontario, Sherbrooke, J1J 3R9</t>
  </si>
  <si>
    <t>90, rue Ontario, Sherbrooke, J1J 3P9</t>
  </si>
  <si>
    <t>510, rue Union, Sherbrooke, J1H 2X3</t>
  </si>
  <si>
    <t>233, 8e Avenue Nord, Sherbrooke, J1E 2S6</t>
  </si>
  <si>
    <t>330, 15e Avenue Sud, Sherbrooke, J1G 2X5</t>
  </si>
  <si>
    <t>655, rue Papineau, Sherbrooke, J1E 1Y6</t>
  </si>
  <si>
    <t>830, rue Buck, Sherbrooke, J1J 3L5</t>
  </si>
  <si>
    <t>576, rue Saint-Michel, Sherbrooke, J1E 2L3</t>
  </si>
  <si>
    <t>1080, rue Jardins-Fleuris, Sherbrooke, J1E 1J7</t>
  </si>
  <si>
    <t>1208, rue Belvédère Sud, Sherbrooke, J1H 4C7</t>
  </si>
  <si>
    <t>1500, rue Pinard, Sherbrooke, J1J 3E1</t>
  </si>
  <si>
    <t>1875, rue Albert-Skinner, Sherbrooke, J1J 1W8</t>
  </si>
  <si>
    <t>2425, rue Galt Ouest, Sherbrooke, J1K 1L1</t>
  </si>
  <si>
    <t>565, rue Triest, Sherbrooke, J1E 2M7</t>
  </si>
  <si>
    <t>2985, rue Galt Ouest, Sherbrooke, J1K 1M3</t>
  </si>
  <si>
    <t>43, rue Carillon, Sherbrooke, J1J 2K9</t>
  </si>
  <si>
    <t>976, rue Caen, Sherbrooke, J1G 2A4</t>
  </si>
  <si>
    <t>1970, rue Galt Est, Sherbrooke, J1G 3J1</t>
  </si>
  <si>
    <t>895, rue Bowen Sud, Sherbrooke, J1G 2G3</t>
  </si>
  <si>
    <t>1025, rue Chalifoux, Sherbrooke, J1G 1S4</t>
  </si>
  <si>
    <t>4565, rue Chambois, Sherbrooke, J1N 2B7</t>
  </si>
  <si>
    <t>222, 8e Rang Est, Stoke, J0B 3G0</t>
  </si>
  <si>
    <t>125, rue du Collège, Ascot Corner, J0B 1A0</t>
  </si>
  <si>
    <t>7409, boulevard Bourque, Sherbrooke, J1N 3K7</t>
  </si>
  <si>
    <t>51, chemin Jordan Hill, Cookshire-Eaton, J0B 2A0</t>
  </si>
  <si>
    <t>81, rue du Curé-Larocque, Sherbrooke, J1C 0T2</t>
  </si>
  <si>
    <t>26, rue de la Croix, Sherbrooke, J1C 0M3</t>
  </si>
  <si>
    <t>16, rue Church, Sherbrooke, J1M 1S9</t>
  </si>
  <si>
    <t>430, rue du Couvent, Waterville, J0B 3H0</t>
  </si>
  <si>
    <t>2965, boulevard Université, Sherbrooke, J1K 2X6</t>
  </si>
  <si>
    <t>940, rue Sainte-Famille, Sherbrooke, J1E 1V1</t>
  </si>
  <si>
    <t>825, rue Bowen Sud, Sherbrooke, J1G 2G2</t>
  </si>
  <si>
    <t>2050, boulevard Portland, Sherbrooke, J1J 1T9</t>
  </si>
  <si>
    <t>405, rue Sara, Sherbrooke, J1H 5S6</t>
  </si>
  <si>
    <t>6403, rue Kennedy Sud, Sherbrooke, J1N 2P5</t>
  </si>
  <si>
    <t>4076, boulevard Université, Sherbrooke, J1N 2Y1</t>
  </si>
  <si>
    <t>1500, boulevard Mi-Vallon, Sherbrooke, J1N 3Y5</t>
  </si>
  <si>
    <t>7282, chemin de Saint-Elie, Sherbrooke, J1R 0K5</t>
  </si>
  <si>
    <t>955, rue Cambridge, Sherbrooke, J1H 1E2</t>
  </si>
  <si>
    <t>1050, rue Alfred-Lessard, Saint-Denis-de-Brompton, J0B 2P0</t>
  </si>
  <si>
    <t>3000, rue du Chalumeau, Sherbrooke, J1G 5E9</t>
  </si>
  <si>
    <t>639, rue Vingt-Quatre Juin, Sherbrooke, J1E 1H1</t>
  </si>
  <si>
    <t>CSS des Sommets</t>
  </si>
  <si>
    <t>360, boulevard Saint-Luc, Val-des-Sources, J1T 2W5</t>
  </si>
  <si>
    <t>149, rue Miquelon, Saint-Camille, J0A 1G0</t>
  </si>
  <si>
    <t>405, rue Mgr L'Heureux, Wotton, J0A 1N0</t>
  </si>
  <si>
    <t>180, rue Genest, Val-des-Sources, J1T 1A9</t>
  </si>
  <si>
    <t>30, rue du Collège, Danville, J0A 1A0</t>
  </si>
  <si>
    <t>483, rue Principale, Saint-Georges-de-Windsor, J0A 1J0</t>
  </si>
  <si>
    <t>1598, rue Principale, Saint-Adrien, J0A 1C0</t>
  </si>
  <si>
    <t>410, 1re Avenue, Val-des-Sources, J1T 1Z2</t>
  </si>
  <si>
    <t>430, 5e Avenue, Val-des-Sources, J1T 1X2</t>
  </si>
  <si>
    <t>100, rue Boisjoli, Windsor, J1S 2X8</t>
  </si>
  <si>
    <t>520, boulevard Poirier, Magog, J1X 0A1</t>
  </si>
  <si>
    <t>449, rue Percy, Magog, J1X 1B5</t>
  </si>
  <si>
    <t>265, rue Saint-Patrice Ouest, Magog, J1X 1W4</t>
  </si>
  <si>
    <t>63, rue Jean-Paul II, Magog, J1X 1E4</t>
  </si>
  <si>
    <t>360, rue Saint-Patrice Ouest, Magog, J1X 1W6</t>
  </si>
  <si>
    <t>115, rue la Grande-Rue, Sainte-Catherine-de-Hatley, J0B 1W0</t>
  </si>
  <si>
    <t>7, rue Park, Stanstead, J0B 3E0</t>
  </si>
  <si>
    <t>1255, boulevard des Étudiants, Magog, J1X 3Y6</t>
  </si>
  <si>
    <t>330, rue Principale, Potton, J0E 1X0</t>
  </si>
  <si>
    <t>455, rue Gérin, Magog, J1X 4B1</t>
  </si>
  <si>
    <t>495, rue Gérin, Magog, J1X 4B1</t>
  </si>
  <si>
    <t>1011, rue Sherbrooke, Magog, J1X 2T2</t>
  </si>
  <si>
    <t>350, rue Saint-David, Magog, J1X 3A1</t>
  </si>
  <si>
    <t>176, rue Saint-Alphonse Sud, Magog, J1X 3T6</t>
  </si>
  <si>
    <t>206, rue Rosedale, Ayer's Cliff, J0B 1C0</t>
  </si>
  <si>
    <t>295, rue Saint-David, Magog, J1X 2Z8</t>
  </si>
  <si>
    <t>500, rue Principale, Eastman, J0E 1P0</t>
  </si>
  <si>
    <t>65, 1re Avenue, Windsor, J1S 2A4</t>
  </si>
  <si>
    <t>177, rue de l'Église, Saint-François-Xavier-de-Brompton, J0B 2V0</t>
  </si>
  <si>
    <t>900, rue Montcalm, Valcourt, J0E 2L0</t>
  </si>
  <si>
    <t>441, rue Desranleau, Valcourt, J0E 2L0</t>
  </si>
  <si>
    <t>1100, rue Champêtre, Valcourt, J0E 2L0</t>
  </si>
  <si>
    <t>11, rue Valiquette, Windsor, J1S 2L2</t>
  </si>
  <si>
    <t>250, rue Saint-Georges, Windsor, J1S 1K4</t>
  </si>
  <si>
    <t>359, rue Adams Est, Richmond, J0B 2H0</t>
  </si>
  <si>
    <t>450, rue Gouin, Richmond, J0B 2H0</t>
  </si>
  <si>
    <t>601, rue du Couvent, Bonsecours, J0E 1H0</t>
  </si>
  <si>
    <t>138, chemin Brompton, Racine, J0E 1Y0</t>
  </si>
  <si>
    <t>301, route de l'Église, Saint-Claude, J0B 2N0</t>
  </si>
  <si>
    <t>102, rue du Couvent, Sainte-Anne-de-la-Rochelle, J0E 2B0</t>
  </si>
  <si>
    <t>555, 7e Avenue Nord, Richmond, J0B 2H0</t>
  </si>
  <si>
    <t>65, rue Saint-Antoine, Windsor, J1S 1S1</t>
  </si>
  <si>
    <t>1561, rue Principale, Lawrenceville, J0E 1W0</t>
  </si>
  <si>
    <t>101, rue Ambroise-Dearden, Windsor, J1S 1H2</t>
  </si>
  <si>
    <t>CSS de la Pointe-de-l'Île</t>
  </si>
  <si>
    <t>11411, avenue Pelletier, Montréal, H1H 3S3</t>
  </si>
  <si>
    <t>550, 53e Avenue, Montréal, H1A 2T7</t>
  </si>
  <si>
    <t>1200, boul. du Tricentenaire, Montréal, H1B 3A8</t>
  </si>
  <si>
    <t>11241, avenue Drapeau, Montréal, H1H 3K3</t>
  </si>
  <si>
    <t>5150, boulevard Robert, Montréal, H1R 1P9</t>
  </si>
  <si>
    <t>15700, rue Notre-Dame Est, Montréal, H1A 1X4</t>
  </si>
  <si>
    <t>5455, rue Dujarié, Montréal, H1R 1K4</t>
  </si>
  <si>
    <t>6105, rue Ladauversière, Montréal, H1S 1R6</t>
  </si>
  <si>
    <t>9955, boulevard Perras, Montréal, H1C 1V8</t>
  </si>
  <si>
    <t>4660, rue Charleroi, Montréal, H1H 1T7</t>
  </si>
  <si>
    <t>12600, avenue Fortin, Montréal, H1G 4A1</t>
  </si>
  <si>
    <t>1855, 59e Avenue, Montréal, H1A 2P2</t>
  </si>
  <si>
    <t>1880, 48e Avenue, Montréal, H1A 2Y6</t>
  </si>
  <si>
    <t>12600, avenue Paul-Dufault, Montréal, H1E 2B6</t>
  </si>
  <si>
    <t>5800, avenue Saint-Donat, Montréal, H1K 3P4</t>
  </si>
  <si>
    <t>7741, avenue du Ronceray, Montréal, H1K 3W7</t>
  </si>
  <si>
    <t>8301, boul. Wilfrid Pelletier, Montréal, H1K 1M2</t>
  </si>
  <si>
    <t>5485, rue Jean Talon Est, Montréal, H1S 1L8</t>
  </si>
  <si>
    <t>12001, rue Jean-Paul-Cardinal, Montréal, H1G 4W4</t>
  </si>
  <si>
    <t>12725, boul. Rodolphe-Forget, Montréal, H1E 6P6</t>
  </si>
  <si>
    <t>7725, avenue des Ormeaux, Montréal, H1K 2Y2</t>
  </si>
  <si>
    <t>7455, rue Jarry Est, Montréal, H1J 1G8</t>
  </si>
  <si>
    <t>6440, boul. Galeries d'Anjou, Montréal, H1M 1W2</t>
  </si>
  <si>
    <t>6951, avenue des Ormeaux, Montréal, H1K 2X7</t>
  </si>
  <si>
    <t>1680, 8e Avenue, Montréal, H1B 4H5</t>
  </si>
  <si>
    <t>11235, avenue Salk, Montréal, H1G 4Y3</t>
  </si>
  <si>
    <t>9200, rue de l'Innovation, Montréal, H1J 2X9</t>
  </si>
  <si>
    <t>12230, avenue Fernand Gauthier, Montréal, H1E 5N4</t>
  </si>
  <si>
    <t>1470, 16e Avenue, Montréal, H1B 3N6</t>
  </si>
  <si>
    <t>14425, rue Notre-Dame Est, Montréal, H1A 1V6</t>
  </si>
  <si>
    <t>950, rue Pierre Lacroix, Montréal, H1B 3C8</t>
  </si>
  <si>
    <t>5400, boulevard Couture, Montréal, H1R 1C7</t>
  </si>
  <si>
    <t>11480, boulevard Rolland, Montréal, H1G 3T9</t>
  </si>
  <si>
    <t>4600, rue Compiègne, Montréal, H1R 1S7</t>
  </si>
  <si>
    <t>8755, rue Belcourt, Montréal, H1P 2L9</t>
  </si>
  <si>
    <t>8155, rue Collerette, Montréal, H1P 2V6</t>
  </si>
  <si>
    <t>5009, rue Ardennes, Montréal, H1G 2H7</t>
  </si>
  <si>
    <t>12200, avenue René-Masson, Montréal, H1E 4T4</t>
  </si>
  <si>
    <t>10004, boulevard Gouin Est, Montréal, H1C 1A8</t>
  </si>
  <si>
    <t>11070, avenue Rome, Montréal, H1H 4P6</t>
  </si>
  <si>
    <t>11960, boulevard Ste-Colette, Montréal, H1G 4V1</t>
  </si>
  <si>
    <t>11811, rue P.-M. Favier, Montréal, H1G 5X4</t>
  </si>
  <si>
    <t>12160, 27e Avenue, Montréal, H1E 1Z5</t>
  </si>
  <si>
    <t>15200, rue Sherbrooke Est, Montréal, H1A 3P9</t>
  </si>
  <si>
    <t>8205, rue Fonteneau, Montréal, H1K 4E1</t>
  </si>
  <si>
    <t>5950, rue Honoré Mercier, Montréal, H1P 3E4</t>
  </si>
  <si>
    <t>1750, boul. du Tricentenaire, Montréal, H1B 3B1</t>
  </si>
  <si>
    <t>11813, boulevard Ste-Gertrude, Montréal, H1G 5P8</t>
  </si>
  <si>
    <t>11865, rue de Montigny, Montréal, H1B 1P2</t>
  </si>
  <si>
    <t>16360, rue Bureau, Montréal, H1A 1Z5</t>
  </si>
  <si>
    <t>11625, rue Lagauchetière, Montréal, H1B 2H8</t>
  </si>
  <si>
    <t>890, boul. Saint-Jean-Baptiste, Montréal, H1B 3Z8</t>
  </si>
  <si>
    <t>6051, boul. Maurice-Duplessis, Montréal, H1G 1Y6</t>
  </si>
  <si>
    <t>11171, rue Notre-Dame Est, Montréal-Est, H1B 2V7</t>
  </si>
  <si>
    <t>12550, avenue Fernand Gauthier, Montréal, H1E 1S8</t>
  </si>
  <si>
    <t>10152, avenue Rome, Montréal, H1H 4N6</t>
  </si>
  <si>
    <t>15150, rue Sherbrooke Est, Montréal, H1A 3P9</t>
  </si>
  <si>
    <t>12823, avenue Rodolphe-Forget, Montréal, H1E 1C6</t>
  </si>
  <si>
    <t>4601, rue de Castille, Montréal, H1H 1Y4</t>
  </si>
  <si>
    <t>4041, rue Monselet, Montréal, H1H 2C6</t>
  </si>
  <si>
    <t>4975, rue Amos, Montréal, H1G 2X2</t>
  </si>
  <si>
    <t>10748, boulevard Saint-Vital, Montréal, H1H 4T3</t>
  </si>
  <si>
    <t>4500, boulevard Henri-Bourassa, Montréal, H1H 3J3</t>
  </si>
  <si>
    <t>11135, avenue Alfred, Montréal, H1G 5B6</t>
  </si>
  <si>
    <t>555, 19e Avenue, Montréal, H1B 3E3</t>
  </si>
  <si>
    <t>CSS de Montréal</t>
  </si>
  <si>
    <t>10055,rue Jean-Jacques-Gagnier, Montréal, H2B 2Z7</t>
  </si>
  <si>
    <t>6600, rue Lemay, Montréal, H1T 2L7</t>
  </si>
  <si>
    <t>500, avenue du Mont-Cassin, Montréal, H3L 1W6</t>
  </si>
  <si>
    <t>7450, rue François-Perrault, Montréal, H2A 1L9</t>
  </si>
  <si>
    <t>4841, avenue Palm, Montréal, H4C 1Y1</t>
  </si>
  <si>
    <t>2070, rue Plessis, Montréal, H2L 2Y3</t>
  </si>
  <si>
    <t>10122, boulevard Olympia, Montréal, H2C 2V9</t>
  </si>
  <si>
    <t>311, avenue des Pins Est, Montréal, H2W 1P5</t>
  </si>
  <si>
    <t>2356, rue Centre, Montréal, H3K 1J7</t>
  </si>
  <si>
    <t>4265, avenue Laval, Montréal, H2W 2J6</t>
  </si>
  <si>
    <t>7750, avenue Christophe-Colomb, Montréal, H2R 2S9</t>
  </si>
  <si>
    <t>633, rue de Courcelle, Montréal, H4C 3C7</t>
  </si>
  <si>
    <t>6200, ave. Pierre-De Coubertin, Montréal, H1N 1S4</t>
  </si>
  <si>
    <t>5017, rue Saint-Hubert, Montréal, H2J 2X9</t>
  </si>
  <si>
    <t>2150, rue Liébert, Montréal, H1L 5R1</t>
  </si>
  <si>
    <t>3655, rue Saint-Hubert, Montréal, H2L 3Z9</t>
  </si>
  <si>
    <t>4300, rue de Lanaudière, Montréal, H2J 3N9</t>
  </si>
  <si>
    <t>8801, 25e Avenue, Montréal, H1Z 4B4</t>
  </si>
  <si>
    <t>9275, 25e Avenue, Montréal, H1Z 4E2</t>
  </si>
  <si>
    <t>2001, rue Mullins, Montréal, H3K 1N9</t>
  </si>
  <si>
    <t>8699, boulevard Saint-Michel, Montréal, H1Z 3G1</t>
  </si>
  <si>
    <t>4115, rue Saint-Jacques Ouest, Montréal, H4C 1J3</t>
  </si>
  <si>
    <t>555, rue des Seigneurs, Montréal, H3J 1Y1</t>
  </si>
  <si>
    <t>1205, rue Jarry Est, Montréal, H2P 1W9</t>
  </si>
  <si>
    <t>5755, 13e Avenue, Montréal, H1X 2Y3</t>
  </si>
  <si>
    <t>2175, rue Rachel Est, Montréal, H2H 1R3</t>
  </si>
  <si>
    <t>2901, rue de Louvain Est, Montréal, H1Z 1J7</t>
  </si>
  <si>
    <t>2600, avenue Fletcher, Montréal, H1L 4C5</t>
  </si>
  <si>
    <t>5850, avenue de Carignan, Montréal, H1M 2V4</t>
  </si>
  <si>
    <t>11715, rue Filion, Montréal, H4J 1T2</t>
  </si>
  <si>
    <t>2237, rue Fullum, Montréal, H2K 3P1</t>
  </si>
  <si>
    <t>5555, rue Sherbrooke Est, Montréal, H1N 1A2</t>
  </si>
  <si>
    <t>505, avenue Laurier Est, Montréal, H2J 1E9</t>
  </si>
  <si>
    <t>4240, rue de Bordeaux, Montréal, H2H 1Z5</t>
  </si>
  <si>
    <t>6400, av. Pierre-De Coubertin, Montréal, H1N 1S4</t>
  </si>
  <si>
    <t>8200, boulevard Saint-Laurent, Montréal, H2P 2L8</t>
  </si>
  <si>
    <t>6030, rue Marquette, Montréal, H2G 2Y2</t>
  </si>
  <si>
    <t>38, avenue Fairmount Est, Montréal, H2T 1C9</t>
  </si>
  <si>
    <t>75, rue Villeneuve Est, Montréal, H2T 1L1</t>
  </si>
  <si>
    <t>415, rue Saint-Roch, Montréal, H3N 1K2</t>
  </si>
  <si>
    <t>11, chemin Côte-Saint-Antoine, Westmount, H3Y 2H7</t>
  </si>
  <si>
    <t>360, avenue Clarke, Westmount, H3Z 2E6</t>
  </si>
  <si>
    <t>2743, rue De Rouen, Montréal, H2K 1N2</t>
  </si>
  <si>
    <t>1710, rue Beaudry, Montréal, H2L 3E7</t>
  </si>
  <si>
    <t>35, rue Saint-Zotique Est, Montréal, H2S 1K5</t>
  </si>
  <si>
    <t>5840, rue Saint-Urbain, Montréal, H2T 2X5</t>
  </si>
  <si>
    <t>3925, rue Villeray, Montréal, H2A 1H1</t>
  </si>
  <si>
    <t>2720, rue Bossuet, Montréal, H1N 2S6</t>
  </si>
  <si>
    <t>5446, rue Angers, Montréal, H4E 4A3</t>
  </si>
  <si>
    <t>3525, rue Sainte-Émilie, Montréal, H4C 1Z3</t>
  </si>
  <si>
    <t>100, rue Sauvé Est, Montréal, H3L 1H1</t>
  </si>
  <si>
    <t>1239, boulevard Gouin Est, Montréal, H2C 1B3</t>
  </si>
  <si>
    <t>4835, ave. Christophe-Colomb, Montréal, H2J 3G8</t>
  </si>
  <si>
    <t>4329, rue La Fontaine, Montréal, H1V 1N9</t>
  </si>
  <si>
    <t>8520, rue Saint-Urbain, Montréal, H2P 2P3</t>
  </si>
  <si>
    <t>6520, boulevard Gouin Ouest, Montréal, H4K 1B2</t>
  </si>
  <si>
    <t>1690, rue La Fontaine, Montréal, H2L 1V2</t>
  </si>
  <si>
    <t>3320, rue Hochelaga, Montréal, H1W 1H1</t>
  </si>
  <si>
    <t>8075, rue Hochelaga, Montréal, H1L 2K9</t>
  </si>
  <si>
    <t>6320, chemin Côte-des-Neiges, Montréal, H3S 2A4</t>
  </si>
  <si>
    <t>4976, rue Notre-Dame Ouest, Montréal, H4C 1S8</t>
  </si>
  <si>
    <t>1111, rue Berri, Montréal, H2L 4C5</t>
  </si>
  <si>
    <t>3744, rue Saint-Denis, Montréal, H2X 3L7</t>
  </si>
  <si>
    <t>2260, rue Logan, Montréal, H2K 4K7</t>
  </si>
  <si>
    <t>6885, 16e Avenue, Montréal, H1X 2T5</t>
  </si>
  <si>
    <t>3580, rue Dandurand, Montréal, H1X 1N6</t>
  </si>
  <si>
    <t>1691, boulevard Pie IX, Montréal, H1V 2C3</t>
  </si>
  <si>
    <t>6300, avenue Albani, Montréal, H1M 2R8</t>
  </si>
  <si>
    <t>4770, rue La Fontaine, Montréal, H1V 1R3</t>
  </si>
  <si>
    <t>8200, rue Rousselot, Montréal, H2E 1Z6</t>
  </si>
  <si>
    <t>5205, rue Parthenais, Montréal, H2H 2H4</t>
  </si>
  <si>
    <t>5455, rue Saint-Denis, Montréal, H2J 4B7</t>
  </si>
  <si>
    <t>5350, avenue Rosedale, Montréal, H4V 2H9</t>
  </si>
  <si>
    <t>6055, avenue Darlington, Montréal, H3S 2H9</t>
  </si>
  <si>
    <t>5300, rue Chauveau, Montréal, H1N 3V7</t>
  </si>
  <si>
    <t>7941, avenue Wiseman, Montréal, H3N 2P2</t>
  </si>
  <si>
    <t>3131, rue Goyer, Montréal, H3S 1H7</t>
  </si>
  <si>
    <t>5530, avenue Dupuis, Montréal, H3X 1N8</t>
  </si>
  <si>
    <t>6080, avenue de l'Esplanade, Montréal, H2T 3A3</t>
  </si>
  <si>
    <t>1220-1230, rue de la Montagne, Montréal, H3G 1Z1</t>
  </si>
  <si>
    <t>3449, rue University, Montréal, H3A 2A8</t>
  </si>
  <si>
    <t>11400, avenue de Poutrincourt, Montréal, H3M 1Z7</t>
  </si>
  <si>
    <t>6365, 1re Avenue, Montréal, H1Y 3A9</t>
  </si>
  <si>
    <t>630, rue Saint-Roch, Montréal, H3N 1K8</t>
  </si>
  <si>
    <t>1960, rue Poupart, Montréal, H2K 3H2</t>
  </si>
  <si>
    <t>5959, avenue Christophe-Colomb, Montréal, H2S 2G3</t>
  </si>
  <si>
    <t>5000, rue Iona, Montréal, H3W 2A2</t>
  </si>
  <si>
    <t>11880, rue Michel-Sarrazin, Montréal, H4J 2G7</t>
  </si>
  <si>
    <t>1680, avenue Morgan, Montréal, H1V 2P9</t>
  </si>
  <si>
    <t>5927, rue Boyer, Montréal, H2S 2H8</t>
  </si>
  <si>
    <t>2570, rue Nicolet, Montréal, H1W 3L5</t>
  </si>
  <si>
    <t>6405, 30e Avenue, Montréal, H1T 3G3</t>
  </si>
  <si>
    <t>7630, 22e Avenue, Montréal, H2A 2H9</t>
  </si>
  <si>
    <t>5010, avenue Coolbrook, Montréal, H3X 2K9</t>
  </si>
  <si>
    <t>9355, avenue de Galinée, Montréal, H2M 2A7</t>
  </si>
  <si>
    <t>3075, avenue Lebrun, Montréal, H1L 5G2</t>
  </si>
  <si>
    <t>5555, rue de Boucherville, Montréal, H1K 4B6</t>
  </si>
  <si>
    <t>6755, rue Lavoie, Montréal, H3W 2K8</t>
  </si>
  <si>
    <t>1370, rue de Castelnau Est, Montréal, H2E 1R9</t>
  </si>
  <si>
    <t>10780, rue Laverdure, Montréal, H3L 2L9</t>
  </si>
  <si>
    <t>5309, chemin Côte-des-Neiges, Montréal, H3T 1Y4</t>
  </si>
  <si>
    <t>10615, boulevard Saint-Laurent, Montréal, H3L 2P5</t>
  </si>
  <si>
    <t>1808, avenue Papineau, Montréal, H2K 4J1</t>
  </si>
  <si>
    <t>6017, rue Cartier, Montréal, H2G 2V4</t>
  </si>
  <si>
    <t>2870, rue Dandurand, Montréal, H1Y 1T5</t>
  </si>
  <si>
    <t>4245, rue Berri, Montréal, H2J 2P9</t>
  </si>
  <si>
    <t>4100, rue Hochelaga, Montréal, H1V 1B6</t>
  </si>
  <si>
    <t>1750, rue Saint-André, Montréal, H2L 3T8</t>
  </si>
  <si>
    <t>6120, rue La Fontaine, Montréal, H1N 2C1</t>
  </si>
  <si>
    <t>1822, boul. de Maisonneuve O., Montréal, H3H 1J8</t>
  </si>
  <si>
    <t>6521, rue Saint-Denis, Montréal, H2S 2S1</t>
  </si>
  <si>
    <t>2950, rue Jarry Est, Montréal, H1Z 2C8</t>
  </si>
  <si>
    <t>2355, boulevard Pie IX, Montréal, H1V 2E6</t>
  </si>
  <si>
    <t>6639, rue d'Aragon, Montréal, H4E 3B4</t>
  </si>
  <si>
    <t>5643, rue Clark, Montréal, H2T 2V5</t>
  </si>
  <si>
    <t>12050, avenue Bois-de-Boulogne, Montréal, H3M 2X9</t>
  </si>
  <si>
    <t>4131, rue Adam, Montréal, H1V 1S8</t>
  </si>
  <si>
    <t>6972, avenue Christophe-Colomb, Montréal, H2S 2H5</t>
  </si>
  <si>
    <t>4575, avenue Mariette, Montréal, H4B 2G3</t>
  </si>
  <si>
    <t>1310, boulevard St-Joseph Est, Montréal, H2J 1M2</t>
  </si>
  <si>
    <t>3349, rue Adam, Montréal, H1W 1Y2</t>
  </si>
  <si>
    <t>1635, rue Darling, Montréal, H1W 2W4</t>
  </si>
  <si>
    <t>2110, boulevard St-Joseph Est, Montréal, H2H 1E7</t>
  </si>
  <si>
    <t>7400, rue Sagard, Montréal, H2E 2S9</t>
  </si>
  <si>
    <t>5619, chemin Côte-St-Antoine, Montréal, H4A 1R5</t>
  </si>
  <si>
    <t>6555, rue de Normanville, Montréal, H2S 2B8</t>
  </si>
  <si>
    <t>6839, rue Drolet, Montréal, H2S 2T1</t>
  </si>
  <si>
    <t>6310, avenue Somerled, Montréal, H3X 2B8</t>
  </si>
  <si>
    <t>3975, rue Bouchette, Montréal, H3S 2X1</t>
  </si>
  <si>
    <t>4890, avenue Carlton, Montréal, H3W 1G6</t>
  </si>
  <si>
    <t>2205, rue Mousseau, Montréal, H1L 4V2</t>
  </si>
  <si>
    <t>7700, avenue d'Outremont, Montréal, H3N 2L9</t>
  </si>
  <si>
    <t>1825, rue Jolicoeur, Montréal, H4E 1X3</t>
  </si>
  <si>
    <t>7230, avenue de Gaspé, Montréal, H2R 1Z6</t>
  </si>
  <si>
    <t>8050, avenue de Gaspé, Montréal, H2R 2A7</t>
  </si>
  <si>
    <t>4860, rue Vézina, Montréal, H3W 1C1</t>
  </si>
  <si>
    <t>2515, rue Delisle, Montréal, H3J 1K8</t>
  </si>
  <si>
    <t>1860, avenue Morgan, Montréal, H1V 2R2</t>
  </si>
  <si>
    <t>2055, avenue d'Oxford, Montréal, H4A 2X6</t>
  </si>
  <si>
    <t>4315, rue Beaubien Est, Montréal, H1T 1S8</t>
  </si>
  <si>
    <t>6560, rue Chambord, Montréal, H2G 3B9</t>
  </si>
  <si>
    <t>505, rue de Liège Est, Montréal, H2P 1J9</t>
  </si>
  <si>
    <t>6650, 39e Avenue, Montréal, H1T 2W8</t>
  </si>
  <si>
    <t>10000, rue Parthenais, Montréal, H2B 2L4</t>
  </si>
  <si>
    <t>3700, avenue Calixa-Lavallée, Montréal, H2L 3A8</t>
  </si>
  <si>
    <t>11015, rue Tolhurst, Montréal, H3L 3A8</t>
  </si>
  <si>
    <t>10591, rue Séguin, Montréal, H2B 2B8</t>
  </si>
  <si>
    <t>8500, rue Sainte-Claire, Montréal, H1L 1X7</t>
  </si>
  <si>
    <t>6200, rue des Écores, Montréal, H2G 2J5</t>
  </si>
  <si>
    <t>2430, Terrasse Mercure, Montréal, H2H 1P2</t>
  </si>
  <si>
    <t>5435, av. Notre-Dame-de-Grâce, Montréal, H4A 1L2</t>
  </si>
  <si>
    <t>7081, avenue des Érables, Montréal, H2E 2R1</t>
  </si>
  <si>
    <t>7760, rue La Fontaine, Montréal, H1L 3H2</t>
  </si>
  <si>
    <t>2430, rue Darling, Montréal, H1W 2X1</t>
  </si>
  <si>
    <t>6841, avenue Henri-Julien, Montréal, H2S 2V3</t>
  </si>
  <si>
    <t>6970, rue Dumas, Montréal, H4E 3A3</t>
  </si>
  <si>
    <t>7315, rue de Terrebonne, Montréal, H4B 1E3</t>
  </si>
  <si>
    <t>4273-4285, rue Drolet, Montréal, H2W 2L7</t>
  </si>
  <si>
    <t>525, rue de Louvain Est, Montréal, H2M 1A1</t>
  </si>
  <si>
    <t>10125, rue Parthenais, Montréal, H2B 2L6</t>
  </si>
  <si>
    <t>9920, rue Parthenais, Montréal, H2B 2L4</t>
  </si>
  <si>
    <t>2217, avenue Papineau, Montréal, H2K 4J5</t>
  </si>
  <si>
    <t>7110, 8e Avenue, Montréal, H2A 3C4</t>
  </si>
  <si>
    <t>215, rue Prieur Ouest, Montréal, H3L 1R7</t>
  </si>
  <si>
    <t>8550, rue Clark, Montréal, H2P 2N7</t>
  </si>
  <si>
    <t>7065, avenue Somerled, Montréal, H4V 1V8</t>
  </si>
  <si>
    <t>5325, avenue MacDonald, Montréal, H3X 2W6</t>
  </si>
  <si>
    <t>6315, 13e Avenue, Montréal, H1X 2Y6</t>
  </si>
  <si>
    <t>6255, 13e Avenue, Montréal, H1X 2Y6</t>
  </si>
  <si>
    <t>3850, avenue Dupuis, Montréal, H3T 1E6</t>
  </si>
  <si>
    <t>5955, 41e Avenue, Montréal, H1T 2T7</t>
  </si>
  <si>
    <t>10050, avenue Durham, Montréal, H2C 2G4</t>
  </si>
  <si>
    <t>9900, avenue d'Auteuil, Montréal, H3L 2K1</t>
  </si>
  <si>
    <t>7745, avenue Champagneur, Montréal, H3N 2K2</t>
  </si>
  <si>
    <t>4430, rue Bélanger Est, Montréal, H1T 1B3</t>
  </si>
  <si>
    <t>10730, rue Chambord, Montréal, H2C 2R8</t>
  </si>
  <si>
    <t>10770, rue Chambord, Montréal, H2C 2R8</t>
  </si>
  <si>
    <t>1130, boulevard St-Joseph Est, Montréal, H2J 1L4</t>
  </si>
  <si>
    <t>2515, rue Holt, Montréal, H1Y 1N4</t>
  </si>
  <si>
    <t>7230, 8e Avenue, Montréal, H2A 3C7</t>
  </si>
  <si>
    <t>1845, boulevard Desmarchais, Montréal, H4E 2B7</t>
  </si>
  <si>
    <t>6455, 27e Avenue, Montréal, H1T 3J8</t>
  </si>
  <si>
    <t>3000, rue Beaubien Est, Montréal, H1Y 1H2</t>
  </si>
  <si>
    <t>3120, avenue Laurier Est, Montréal, H1Y 1Z6</t>
  </si>
  <si>
    <t>5095, 9e Avenue, Montréal, H1Y 2J3</t>
  </si>
  <si>
    <t>5050, 18e Avenue, Montréal, H1X 2N9</t>
  </si>
  <si>
    <t>10600, avenue Larose, Montréal, H2B 2Z3</t>
  </si>
  <si>
    <t>7350, rue Garnier, Montréal, H2E 2A3</t>
  </si>
  <si>
    <t>7950, rue Cartier, Montréal, H2E 2K2</t>
  </si>
  <si>
    <t>2120, rue Favard, Montréal, H3K 1Z7</t>
  </si>
  <si>
    <t>8300, rue de Teck, Montréal, H1L 1H4</t>
  </si>
  <si>
    <t>12330, rue Lavigne, Montréal, H4J 1Y4</t>
  </si>
  <si>
    <t>750, boulevard Gouin Est, Montréal, H2C 1A6</t>
  </si>
  <si>
    <t>2800, boulevard Lapointe, Montréal, H1L 5M1</t>
  </si>
  <si>
    <t>7900, 8e Avenue, Montréal, H1Z 2V9</t>
  </si>
  <si>
    <t>3450, rue Davidson, Montréal, H1W 2Z5</t>
  </si>
  <si>
    <t>7411, 17e Avenue, Montréal, H2A 2R7</t>
  </si>
  <si>
    <t>8777, 24e Avenue, Montréal, H1Z 3Z8</t>
  </si>
  <si>
    <t>3055, rue Mousseau, Montréal, H1L 4W1</t>
  </si>
  <si>
    <t>4105, 47e Rue, Montréal, H1Z 1L6</t>
  </si>
  <si>
    <t>2651, boulevard Crémazie Est, Montréal, H1Z 2H6</t>
  </si>
  <si>
    <t>8901, boulevard Saint-Michel, Montréal, H1Z 3G3</t>
  </si>
  <si>
    <t>8833, boulevard Saint-Michel, Montréal, H1Z 3G3</t>
  </si>
  <si>
    <t>1995, rue Victor-Doré, Montréal, H3M 1S4</t>
  </si>
  <si>
    <t>6300, chemin de la Côte-St-Luc, Montréal, H3X 2H4</t>
  </si>
  <si>
    <t>6025, rue Beaulieu, Montréal, H4E 3E7</t>
  </si>
  <si>
    <t>11760, avenue Robert-Giffard, Montréal, H4J 2C6</t>
  </si>
  <si>
    <t>10085, rue Durham, Montréal, H2C 2G3</t>
  </si>
  <si>
    <t>9066, 8e Avenue, Montréal, H1Z 2Y5</t>
  </si>
  <si>
    <t>8805, rue de Forbin-Janson, Montréal, H1K 2K5</t>
  </si>
  <si>
    <t>5100, rue Bossuet, Montréal, H1M 2M4</t>
  </si>
  <si>
    <t>3155, rue Désautels, Montréal, H1N 3B8</t>
  </si>
  <si>
    <t>5015, 9e Avenue, Montréal, H1Y 2J3</t>
  </si>
  <si>
    <t>195, rue de Beauharnois Ouest, Montréal, H2N 1K1</t>
  </si>
  <si>
    <t>1350, boulevard Crémazie Est, Montréal, H2E 1A1</t>
  </si>
  <si>
    <t>2455, avenue Letourneux, Montréal, H1V 2N9</t>
  </si>
  <si>
    <t>6905, rue Notre-Dame Est, Montréal, H1N 2G1</t>
  </si>
  <si>
    <t>1935, boulevard Desmarchais, Montréal, H4E 2B9</t>
  </si>
  <si>
    <t>9200, 8e Avenue, Montréal, H1Z 2Y5</t>
  </si>
  <si>
    <t>3505, rue Durocher, Montréal, H2X 2E7</t>
  </si>
  <si>
    <t>2500, rue Théodore, Montréal, H1V 3C6</t>
  </si>
  <si>
    <t>3955, rue de Bellechasse, Montréal, H1X 1J6</t>
  </si>
  <si>
    <t>7375, rue Garnier, Montréal, H2E 2A1</t>
  </si>
  <si>
    <t>3450, avenue de Lorimier, Montréal, H2K 3X6</t>
  </si>
  <si>
    <t>6970, rue Marquette, Montréal, H2E 2C7</t>
  </si>
  <si>
    <t>3700, rue Sherbrooke Est, Montréal, H1X 1Z8</t>
  </si>
  <si>
    <t>8150, rue Rousselot, Montréal, H2E 1Z6</t>
  </si>
  <si>
    <t>11600, boulevard de l'Acadie, Montréal, H3M 2T2</t>
  </si>
  <si>
    <t>8100, rue de Marseille, Montréal, H1L 1P3</t>
  </si>
  <si>
    <t>4650, rue Ontario Est, Montréal, H1V 1L2</t>
  </si>
  <si>
    <t>12055, rue Dépatie, Montréal, H4J 1W9</t>
  </si>
  <si>
    <t>8800, 12e Avenue, Montréal, H1Z 3J3</t>
  </si>
  <si>
    <t>6500, avenue de Renty, Montréal, H1M 1M4</t>
  </si>
  <si>
    <t>8000, avenue de l'Épée, Montréal, H3N 2E9</t>
  </si>
  <si>
    <t>6855, 16e Avenue, Montréal, H1X 2T5</t>
  </si>
  <si>
    <t>5937, 9e Avenue, Montréal, H1Y 2K4</t>
  </si>
  <si>
    <t>7575, 19e Avenue, Montréal, H2A 2M2</t>
  </si>
  <si>
    <t>5789-5791, rue d'Iberville, Montréal, H2G 2B8</t>
  </si>
  <si>
    <t>10495, avenue Georges-Baril, Montréal, H2C 2N1</t>
  </si>
  <si>
    <t>4121, 42e Rue, Montréal, H1Z 1R8</t>
  </si>
  <si>
    <t>8305, rue Saint-André, Montréal, H2P 1Y7</t>
  </si>
  <si>
    <t>3100, rue Arcand, Montréal, H1N 3C7</t>
  </si>
  <si>
    <t>2000, rue Parthenais, Montréal, H2K 3S9</t>
  </si>
  <si>
    <t>85, rue Jarry Ouest, Montréal, H2P 1S6</t>
  </si>
  <si>
    <t>3737, rue Sherbrooke Est, Montréal, H1X 3B3</t>
  </si>
  <si>
    <t>3125, avenue Fletcher, Montréal, H1L 4E2</t>
  </si>
  <si>
    <t>5005, rue Mousseau, Montréal, H1K 2V8</t>
  </si>
  <si>
    <t>770, rue du Couvent, Montréal, H4C 2R6</t>
  </si>
  <si>
    <t>11845, boulevard de l'Acadie, Montréal, H3M 2T4</t>
  </si>
  <si>
    <t>CSS Marguerite-Bourgeoys</t>
  </si>
  <si>
    <t>1345, chemin Régent, Mont-Royal, H3P 2K8</t>
  </si>
  <si>
    <t>555, avenue Mitchell, Mont-Royal, H3R 1L5</t>
  </si>
  <si>
    <t>2080, rue de Londres, Montréal, H4L 3A6</t>
  </si>
  <si>
    <t>2681, rue Baker, Montréal, H4K 1K7</t>
  </si>
  <si>
    <t>2085, rue de Londres, Montréal, H4L 3A5</t>
  </si>
  <si>
    <t>2000, rue Decelles, Montréal, H4M 1B3</t>
  </si>
  <si>
    <t>1085, rue Tassé, Montréal, H4L 1P7</t>
  </si>
  <si>
    <t>1615, rue Tassé, Montréal, H4L 1R1</t>
  </si>
  <si>
    <t>1475, avenue Lajoie, Montréal, H2V 1P9</t>
  </si>
  <si>
    <t>705, boulevard Décarie, Montréal, H4L 3L3</t>
  </si>
  <si>
    <t>235, rue Bleignier, Montréal, H4N 1B1</t>
  </si>
  <si>
    <t>1276, avenue Lajoie, Montréal, H2V 1P3</t>
  </si>
  <si>
    <t>465, rue Cardinal, Montréal, H4L 3C5</t>
  </si>
  <si>
    <t>3600, rue Beauséjour, Montréal, H4K 1W7</t>
  </si>
  <si>
    <t>215, avenue Bloomfield, Montréal, H2V 3R6</t>
  </si>
  <si>
    <t>1560, boulevard Laird, Mont-Royal, H3P 2T5</t>
  </si>
  <si>
    <t>46, avenue Vincent-d'Indy, Montréal, H2V 2S9</t>
  </si>
  <si>
    <t>5621, avenue Mc Murray, Côte-Saint-Luc, H4W 2G1</t>
  </si>
  <si>
    <t>1450, rue Filion, Montréal, H4L 4E8</t>
  </si>
  <si>
    <t>850, boulevard Marcel-Laurin, Montréal, H4M 2M9</t>
  </si>
  <si>
    <t>655, avenue Outremont, Montréal, H2V 3M8</t>
  </si>
  <si>
    <t>1700, rue Decelles, Montréal, H4L 0B9</t>
  </si>
  <si>
    <t>500, boulevard Dollard, Montréal, H2V 3G2</t>
  </si>
  <si>
    <t>1870, rue Decelles, Montréal, H4M 1A8</t>
  </si>
  <si>
    <t>475, avenue Bloomfield, Montréal, H2V 3R9</t>
  </si>
  <si>
    <t>1101, Chemin Rockland, Mont-Royal, H3P 2X8</t>
  </si>
  <si>
    <t>2395, boulevard Thimens, Montréal, H4R 1T4</t>
  </si>
  <si>
    <t>50, avenue Montgomery, Mont-Royal, H3R 2B3</t>
  </si>
  <si>
    <t>990, 5e Avenue, Montréal, H4G 2Z6</t>
  </si>
  <si>
    <t>845, 39e Avenue, Montréal, H8P 2Y6</t>
  </si>
  <si>
    <t>7676, rue Centrale, Montréal, H8P 1L5</t>
  </si>
  <si>
    <t>100, rue Trésor-Caché, Montréal, H8R 3K3</t>
  </si>
  <si>
    <t>530, rue de Gaspé, Montréal, H3E 1E7</t>
  </si>
  <si>
    <t>1225, rue Saint-Louis, Montréal, H8S 2K6</t>
  </si>
  <si>
    <t>1515, rue Rancourt, Montréal, H8N 1R7</t>
  </si>
  <si>
    <t>360, 80e Avenue, Montréal, H8R 2T3</t>
  </si>
  <si>
    <t>655, avenue Willibrord, Montréal, H4G 2T8</t>
  </si>
  <si>
    <t>29, avenue Ouellette, Montréal, H8R 1L4</t>
  </si>
  <si>
    <t>755, rue Brault, Montréal, H4H 2B3</t>
  </si>
  <si>
    <t>454, avenue Caisse, Montréal, H4G 2C8</t>
  </si>
  <si>
    <t>504, 5e Avenue, Montréal, H4G 2Z1</t>
  </si>
  <si>
    <t>8585, rue George, Montréal, H8P 1G5</t>
  </si>
  <si>
    <t>320, avenue de l'Église, Montréal, H4G 2M4</t>
  </si>
  <si>
    <t>676, 11e Avenue, Montréal, H8S 3G9</t>
  </si>
  <si>
    <t>1825, rue Provost, Montréal, H8S 1P5</t>
  </si>
  <si>
    <t>441, rue Trudeau, Montréal, H8R 3C3</t>
  </si>
  <si>
    <t>7520, rue Édouard, Montréal, H8P 1S2</t>
  </si>
  <si>
    <t>704, 5e Avenue, Montréal, H8S 2W4</t>
  </si>
  <si>
    <t>305, 43e Avenue, Montréal, H8T 2H8</t>
  </si>
  <si>
    <t>250, 48e Avenue, Montréal, H8T 2R8</t>
  </si>
  <si>
    <t>8700, boulevard Champlain, Montréal, H8P 3H7</t>
  </si>
  <si>
    <t>41 et 41A,  avenue Ouellette, Montréal, H8R 1L4</t>
  </si>
  <si>
    <t>4330, boulevard Champlain, Montréal, H4G 1A8</t>
  </si>
  <si>
    <t>1100, 5e Avenue, Montréal, H4G 2Z7</t>
  </si>
  <si>
    <t>50, 34e Avenue, Montréal, H8T 1Z2</t>
  </si>
  <si>
    <t>9343, rue Jean-Milot, Montréal, H8R 1Y7</t>
  </si>
  <si>
    <t>9199, rue Centrale, Montréal, H8R 2J9</t>
  </si>
  <si>
    <t>740, rue Esther Blondin, Montréal, H8S 4C4</t>
  </si>
  <si>
    <t>1150, avenue Galt, Montréal, H4G 2P9</t>
  </si>
  <si>
    <t>3000, boul. Gaétan-Laberge, Montréal, H4G 3C1</t>
  </si>
  <si>
    <t>35, rue Anselme Lavigne, Dollard-Des Ormeaux, H9A 1N5</t>
  </si>
  <si>
    <t>5080, place Savoie, Montréal, H8Z 1C2</t>
  </si>
  <si>
    <t>101, rue Charlevoix, Kirkland, H9J 3E2</t>
  </si>
  <si>
    <t>355, boulevard Fénelon, Dorval, H9S 5T8</t>
  </si>
  <si>
    <t>4770, rue Pierre Lauzon, Montréal, H8Y 2C5</t>
  </si>
  <si>
    <t>9506, boulevard Gouin Ouest, Montréal, H8Y 1T8</t>
  </si>
  <si>
    <t>515, montée de l'Église, Montréal, H9C 1H1</t>
  </si>
  <si>
    <t>215, avenue Elm, Beaconsfield, H9W 2E2</t>
  </si>
  <si>
    <t>3243, boulevard Chevremont, Montréal, H9C 2L8</t>
  </si>
  <si>
    <t>20, rue Maughan, Baie-D'Urfé, H9X 3C9</t>
  </si>
  <si>
    <t>50, 3e Avenue Sud, Montréal, H8Y 2L5</t>
  </si>
  <si>
    <t>3, avenue Sainte-Anne, Pointe-Claire, H9S 4P6</t>
  </si>
  <si>
    <t>5005, rue Valois, Montréal, H8Z 2G8</t>
  </si>
  <si>
    <t>4770, boulevard Lalande, Montréal, H8Y 1V2</t>
  </si>
  <si>
    <t>91, promenade Sweetbriar, Beaconsfield, H9W 5M7</t>
  </si>
  <si>
    <t>93, avenue Douglas Shand, Pointe-Claire, H9R 2A7</t>
  </si>
  <si>
    <t>14385, boulevard Pierrefonds, Montréal, H9H 1Z2</t>
  </si>
  <si>
    <t>151, avenue Winthrop, Pointe-Claire, H9R 3W8</t>
  </si>
  <si>
    <t>98, rue Fredmir, Dollard-Des Ormeaux, H9A 2R3</t>
  </si>
  <si>
    <t>16, avenue Neveu, Beaconsfield, H9W 5B4</t>
  </si>
  <si>
    <t>35, rue Sainte-Anne, Montréal, H9H 2Z2</t>
  </si>
  <si>
    <t>1075, rue Carson, Dorval, H9S 1M2</t>
  </si>
  <si>
    <t>331, avenue Mimosa, Dorval, H9S 3K5</t>
  </si>
  <si>
    <t>300, rue Sainte-Anne, Senneville, H9X 3P7</t>
  </si>
  <si>
    <t>2900, chemin Lake, Dollard-Des Ormeaux, H9B 2P1</t>
  </si>
  <si>
    <t>1350, avenue Carson, Dorval, H9S 1M6</t>
  </si>
  <si>
    <t>311, avenue Inglewood, Pointe-Claire, H9R 2Z8</t>
  </si>
  <si>
    <t>1301, avenue Dawson, Dorval, H9S 1Y3</t>
  </si>
  <si>
    <t>1201, rue Argyle, Montréal, H4H 1V4</t>
  </si>
  <si>
    <t>1050, 5e Avenue, Montréal, H4G 2Z6</t>
  </si>
  <si>
    <t>9569, rue Jean-Milot, Montréal, H8R 1X8</t>
  </si>
  <si>
    <t>49-51, avenue Bélanger, Montréal, H8R 3K5</t>
  </si>
  <si>
    <t>95, rue Saint-Jacques, Montréal, H8R 1C9</t>
  </si>
  <si>
    <t>305, avenue Mimosa, Dorval, H9S 3K5</t>
  </si>
  <si>
    <t>130, avenue Ambassador, Pointe-Claire, H9R 1S8</t>
  </si>
  <si>
    <t>1100, boulevard Côte Vertu, Montréal, H4L 4V1</t>
  </si>
  <si>
    <t>805, rue Tassé, Montréal, H4L 1N8</t>
  </si>
  <si>
    <t>1625, rue Saint-Antoine, Montréal, H8S 1T8</t>
  </si>
  <si>
    <t>8825, rue Centrale, Montréal, H8P 1P3</t>
  </si>
  <si>
    <t>3200, boul. de la Côte-Vertu, Montréal, H4R 1P8</t>
  </si>
  <si>
    <t>1240, rue Moffat, Montréal, H4H 1Y9</t>
  </si>
  <si>
    <t>2915, rue Marcel, Montréal, H4R 1B2</t>
  </si>
  <si>
    <t>380, rue Provost, Montréal, H8S 1L7</t>
  </si>
  <si>
    <t>760, rue Richard, Montréal, H4H 2A6</t>
  </si>
  <si>
    <t>8205, chemin Mackle, Côte-Saint-Luc, H4W 1B1</t>
  </si>
  <si>
    <t>290, rue Deslauriers, Montréal, H4N 1V8</t>
  </si>
  <si>
    <t>1100, rue Ducas, Montréal, H8N 3E6</t>
  </si>
  <si>
    <t>46, 16e Avenue, Montréal, H8S 3M4</t>
  </si>
  <si>
    <t>190, rue Vallée, Sainte-Anne-de-Bellevue, H9X 4B8</t>
  </si>
  <si>
    <t>2311, rue Ménard, Montréal, H8N 1J4</t>
  </si>
  <si>
    <t>3501, boulevard Saint-Charles, Kirkland, H9H 4S3</t>
  </si>
  <si>
    <t>275, 36e Avenue, Montréal, H8T 2A4</t>
  </si>
  <si>
    <t>3925, rue Claude-Henri-Grignon, Montréal, H4R 3K2</t>
  </si>
  <si>
    <t>100, boul. de l'Île-des-Soeurs, Montréal, H4G 2P9</t>
  </si>
  <si>
    <t>171, avenue Orchard, Montréal, H8R 3G3</t>
  </si>
  <si>
    <t>13280, rue Huntington, Montréal, H8Z 1G2</t>
  </si>
  <si>
    <t>175, rue Sonata, Dollard-Des Ormeaux, H9B 2M6</t>
  </si>
  <si>
    <t>1150, rue Deguire, Montréal, H4L 1M2</t>
  </si>
  <si>
    <t>4348, rue Alain, Montréal, H9H 2R7</t>
  </si>
  <si>
    <t>CSS des Draveurs</t>
  </si>
  <si>
    <t>808, boulevard de La Cité, Gatineau, J8R 3S8</t>
  </si>
  <si>
    <t>20, chemin du Parc, Val-des-Monts, J8N 4J8</t>
  </si>
  <si>
    <t>112, rue du Commandeur, Cantley, J8V 3T5</t>
  </si>
  <si>
    <t>79, rue du Mont-Joël, Cantley, J8V 4B9</t>
  </si>
  <si>
    <t>51, chemin Sainte-Élisabeth, Cantley, J8V 3E8</t>
  </si>
  <si>
    <t>59, rue de Provence, Gatineau, J8T 4V2</t>
  </si>
  <si>
    <t>361, boulevard Maloney Ouest, Gatineau, J8P 7E9</t>
  </si>
  <si>
    <t>445,rue Nobert, Gatineau, J8R 3P2</t>
  </si>
  <si>
    <t>1, rue Saint-Alexandre, Gatineau, J8V 1A8</t>
  </si>
  <si>
    <t>30, rue de Savoie, Gatineau, J8T 1K8</t>
  </si>
  <si>
    <t>33, avenue Gatineau, Gatineau, J8T 4J2</t>
  </si>
  <si>
    <t>100, rue de la Baie, Gatineau, J8T 3H7</t>
  </si>
  <si>
    <t>69, rue Marengère, Gatineau, J8T 3T7</t>
  </si>
  <si>
    <t>25, rue Saint-Arthur, Gatineau, J8T 3C2</t>
  </si>
  <si>
    <t>66, rue Saint-Rosaire, Gatineau, J8T 3B3</t>
  </si>
  <si>
    <t>9, rue Sainte-Yvonne, Gatineau, J8T 1X6</t>
  </si>
  <si>
    <t>20, chemin de l'École, Val-des-Monts, J8N 7E7</t>
  </si>
  <si>
    <t>179, boulevard St-René Ouest, Gatineau, J8P 2V5</t>
  </si>
  <si>
    <t>180, rue Magnus Ouest, Gatineau, J8P 2R2</t>
  </si>
  <si>
    <t>257, rue Luck, Gatineau, J8P 3S4</t>
  </si>
  <si>
    <t>23, rue Forget, Gatineau, J8P 2H7</t>
  </si>
  <si>
    <t>183, rue Broadway Ouest, Gatineau, J8P 3T6</t>
  </si>
  <si>
    <t>563, rue Clément, Gatineau, J8P 3Y9</t>
  </si>
  <si>
    <t>200, boulevard Maloney Est, Gatineau, J8P 1K3</t>
  </si>
  <si>
    <t>212, rue Cedar, Gatineau, J8P 5E8</t>
  </si>
  <si>
    <t>385, rue Brébeuf, Gatineau, J8P 5W2</t>
  </si>
  <si>
    <t>114, de la Reine-Élisabeth Est, Gatineau, J8P 5G5</t>
  </si>
  <si>
    <t>360, boul. La Vérendrye Est, Gatineau, J8P 6K7</t>
  </si>
  <si>
    <t>50, chemin de la Savane, Gatineau, J8T 3N2</t>
  </si>
  <si>
    <t>306, rue Jacques-Buteux, Gatineau, J8P 6A2</t>
  </si>
  <si>
    <t>85, rue Du Barry, Gatineau, J8T 3N5</t>
  </si>
  <si>
    <t>500, rue de Cannes, Gatineau, J8V 1J6</t>
  </si>
  <si>
    <t>22, rue de l'Acadie, Gatineau, J8T 6G8</t>
  </si>
  <si>
    <t>44, rue de Juan-les-Pins, Gatineau, J8T 6H2</t>
  </si>
  <si>
    <t>184, rue Nelligan, Gatineau, J8T 6J9</t>
  </si>
  <si>
    <t>500, rue Joseph-Demontigny, Gatineau, J8P 7C4</t>
  </si>
  <si>
    <t>31, rue de l'Abbé-Ginguet, Gatineau, J8T 3Z4</t>
  </si>
  <si>
    <t>143, rue des Sables, Gatineau, J8P 7G6</t>
  </si>
  <si>
    <t>299, rue Ernest-Gaboury, Gatineau, J8V 2P8</t>
  </si>
  <si>
    <t>88, rue de Cannes, Gatineau, J8V 2M4</t>
  </si>
  <si>
    <t>1165, boul. Saint-René Est, Gatineau, J8R 1N1</t>
  </si>
  <si>
    <t>605, rue Davidson Est, Gatineau, J8R 2V9</t>
  </si>
  <si>
    <t>CSS des Portages-de-l'Outaouais</t>
  </si>
  <si>
    <t>14, chemin du Village, Pontiac, J0X 2G0</t>
  </si>
  <si>
    <t>19, rue Church, Pontiac, J0X 2V0</t>
  </si>
  <si>
    <t>145, rue de l'Atmosphère, Gatineau, J9A 3G3</t>
  </si>
  <si>
    <t>45, chemin Eardley, Gatineau, J9H 4J9</t>
  </si>
  <si>
    <t>50, rue Élizabeth, Gatineau, J9H 1E9</t>
  </si>
  <si>
    <t>107, chemin Vanier, Gatineau, J9H 1Z2</t>
  </si>
  <si>
    <t>125, chemin Vanier, Gatineau, J9H 1Z2</t>
  </si>
  <si>
    <t>113, chemin Vanier, Gatineau, J9H 1Z2</t>
  </si>
  <si>
    <t>19, rue Symmes, Gatineau, J9H 3J3</t>
  </si>
  <si>
    <t>450, rue Leguerrier, Gatineau, J9H 7J1</t>
  </si>
  <si>
    <t>278, rue de l'Atmosphère, Gatineau, J9J 3V2</t>
  </si>
  <si>
    <t>120, rue Broad, Gatineau, J9H 6W3</t>
  </si>
  <si>
    <t>200, rue du Marigot, Gatineau, J9J 0T9</t>
  </si>
  <si>
    <t>45, rue de la Fabrique, Gatineau, J9J 0E1</t>
  </si>
  <si>
    <t>120, rue Nancy-Elliott, Gatineau, J9H 0J3</t>
  </si>
  <si>
    <t>170, rue Papineau, Gatineau, J8X 1V9</t>
  </si>
  <si>
    <t>40, rue du Dôme, Gatineau, J8Z 3J4</t>
  </si>
  <si>
    <t>249, boulevard Cité des Jeunes, Gatineau, J8Y 6L2</t>
  </si>
  <si>
    <t>42, chemin Plunkett, La Pêche, J0X 1T0</t>
  </si>
  <si>
    <t>5A, rue Principale Ouest, La Pêche, J0X 2W0</t>
  </si>
  <si>
    <t>5B, rue Principale Ouest, La Pêche, J0X 2W0</t>
  </si>
  <si>
    <t>3, rue Principale Est, La Pêche, J0X 2W0</t>
  </si>
  <si>
    <t>4, rue Camille-Gay, Gatineau, J8Y 2K5</t>
  </si>
  <si>
    <t>145, rue Isabelle, Gatineau, J8Y 5H5</t>
  </si>
  <si>
    <t>39, rue Saint-Florent, Gatineau, J8X 2Z8</t>
  </si>
  <si>
    <t>15, rue des Groseilliers, Gatineau, J8Z 1M4</t>
  </si>
  <si>
    <t>360, boulevard De Lucerne, Gatineau, J9A 1A7</t>
  </si>
  <si>
    <t>71, rue Saint-Jean-Bosco, Gatineau, J8Y 3G5</t>
  </si>
  <si>
    <t>34, rue Binet, Gatineau, J8Y 2T4</t>
  </si>
  <si>
    <t>45, rue Boucher, Gatineau, J8Y 6G2</t>
  </si>
  <si>
    <t>35, rue Davies, Gatineau, J8Y 4S8</t>
  </si>
  <si>
    <t>15, rue Doucet, Gatineau, J8Y 5N4</t>
  </si>
  <si>
    <t>30, rue Saint-Raymond, Gatineau, J8Y 1R6</t>
  </si>
  <si>
    <t>1, rue Lionel-Beausoleil, La Pêche, J0X 3K0</t>
  </si>
  <si>
    <t>100, rue Broad, Gatineau, J9H 6A9</t>
  </si>
  <si>
    <t>225, rue Saint-Rédempteur, Gatineau, J8X 2T3</t>
  </si>
  <si>
    <t>255, rue Saint-Rédempteur, Gatineau, J8X 2T4</t>
  </si>
  <si>
    <t>389, boulevard Cité des Jeunes, Gatineau, J8Z 1W6</t>
  </si>
  <si>
    <t>550, boulevard Wilfrid Lavigne, Gatineau, J9H 6L5</t>
  </si>
  <si>
    <t>32, chemin Passe-Partout, La Pêche, J0X 2W0</t>
  </si>
  <si>
    <t>118, rue de Carillon, Gatineau, J8X 2P9</t>
  </si>
  <si>
    <t>135, chemin Scott, Chelsea, J9B 1R6</t>
  </si>
  <si>
    <t>CSS au Coeur-des-Vallées</t>
  </si>
  <si>
    <t>69, rue Montfort, Chénéville, J0V 1E0</t>
  </si>
  <si>
    <t>27, rue Major, Ripon, J0V 1V0</t>
  </si>
  <si>
    <t>3, rue Villeneuve, Saint-André-Avellin, J0V 1W0</t>
  </si>
  <si>
    <t>1, rue Villeneuve, Saint-André-Avellin, J0V 1W0</t>
  </si>
  <si>
    <t>6, rue Villeneuve, Saint-André-Avellin, J0V 1W0</t>
  </si>
  <si>
    <t>240, rue Bonsecours, Montebello, J0V 1L0</t>
  </si>
  <si>
    <t>183, rue Jeanne d'Arc, Papineauville, J0V 1R0</t>
  </si>
  <si>
    <t>378, rue Papineau, Papineauville, J0V 1R0</t>
  </si>
  <si>
    <t>104, allée des Montfortains N., Papineauville, J0V 1R0</t>
  </si>
  <si>
    <t>75, rue Saint-Jean-Baptiste, Plaisance, J0V 1S0</t>
  </si>
  <si>
    <t>183, rue Galipeau, Thurso, J0X 3B0</t>
  </si>
  <si>
    <t>373, rue Victoria, Thurso, J0X 3B0</t>
  </si>
  <si>
    <t>32, chemin de Montréal Est, Gatineau, J8M 1E9</t>
  </si>
  <si>
    <t>50, rue des servantes, Gatineau, J8M 1C2</t>
  </si>
  <si>
    <t>420, rue du Progrès, Gatineau, J8M 1T3</t>
  </si>
  <si>
    <t>1115, rue de Neuville, Gatineau, J8M 2C7</t>
  </si>
  <si>
    <t>175, rue des Samarres, Gatineau, J8M 2B4</t>
  </si>
  <si>
    <t>661, rue Allaire, Gatineau, J8L 2B8</t>
  </si>
  <si>
    <t>146B, rue Maclaren Est, Gatineau, J8L 1K1</t>
  </si>
  <si>
    <t>402, rue Bélanger, Gatineau, J8L 2M2</t>
  </si>
  <si>
    <t>231, rue Dorchester, Gatineau, J8L 1L9</t>
  </si>
  <si>
    <t>580,582,584, Maclaren Est, Gatineau, J8L 2W2</t>
  </si>
  <si>
    <t>68, rue des Saules, Notre-Dame-de-la-Salette, J0X 2L0</t>
  </si>
  <si>
    <t>CSS des Hauts-Bois-de-l'Outaouais</t>
  </si>
  <si>
    <t>8, rue Laramée, Lac-Sainte-Marie, J0X 1Z0</t>
  </si>
  <si>
    <t>67, rue Saint-Joseph, Gracefield, J0X 1W0</t>
  </si>
  <si>
    <t>106, rue Mccuaig, Campbell's Bay, J0X 1K0</t>
  </si>
  <si>
    <t>166, chemin des Outaouais, L'Île-du-Grand-Calumet, J0X 1J0</t>
  </si>
  <si>
    <t>29, rue Principale, Sainte-Thérèse-de-la-Gatineau, J0X 2X0</t>
  </si>
  <si>
    <t>47, rue Principale, Bouchette, J0X 1E0</t>
  </si>
  <si>
    <t>2, Chemin Blue Sea, Blue Sea, J0X 1C0</t>
  </si>
  <si>
    <t>340, avenue Martineau, Otter Lake, J0X 2P0</t>
  </si>
  <si>
    <t>8, chemin de la Ferme, Messines, J0X 2J0</t>
  </si>
  <si>
    <t>122, rue Comeau, Maniwaki, J9E 2S8</t>
  </si>
  <si>
    <t>25, rue Coulonge, Fort-Coulonge, J0X 1V0</t>
  </si>
  <si>
    <t>33, rue Romain, Fort-Coulonge, J0X 1V0</t>
  </si>
  <si>
    <t>148, boulevard Desjardins, Maniwaki, J9E 2E1</t>
  </si>
  <si>
    <t>331, rue du Couvent, Maniwaki, J9E 1H5</t>
  </si>
  <si>
    <t>67, chemin Rivière-Gatineau, Déléage, J9E 3A5</t>
  </si>
  <si>
    <t>247, rue Moncion, Maniwaki, J9E 2G6</t>
  </si>
  <si>
    <t>183, rue Principale, Fort-Coulonge, J0X 1V0</t>
  </si>
  <si>
    <t>459, Route 105, Bois-Franc, J9E 3A9</t>
  </si>
  <si>
    <t>185, rue Principale, Fort-Coulonge, J0X 1V0</t>
  </si>
  <si>
    <t>8, Rue du Collège, Montcerf-Lytton, J0W 1N0</t>
  </si>
  <si>
    <t>89, chemin Pembroke, L'Isle-aux-Allumettes, J0X 1M0</t>
  </si>
  <si>
    <t>1317, Route Transcanadienne, Grand-Remous, J0W 1E0</t>
  </si>
  <si>
    <t>1, chemin de l'École, Cayamant, J0X 1Y0</t>
  </si>
  <si>
    <t>250, chemin de la Chute, Mansfield-et-Pontefract, J0X 1R0</t>
  </si>
  <si>
    <t>1, rue Front, Campbell's Bay, J0X 1K0</t>
  </si>
  <si>
    <t>248, rue Notre-Dame, Maniwaki, J9E 2J8</t>
  </si>
  <si>
    <t>11, chemin de Blue Sea, Gracefield, J0X 1W0</t>
  </si>
  <si>
    <t>211, rue Henri-Bourassa, Maniwaki, J9E 1E4</t>
  </si>
  <si>
    <t>CSS du Lac-Témiscamingue</t>
  </si>
  <si>
    <t>9,rue Notre-Dame-de-Lourdes O., Ville-Marie, J9V 1X7</t>
  </si>
  <si>
    <t>17, rue Dollard, Ville-Marie, J9V 1L1</t>
  </si>
  <si>
    <t>17, rue Dollard, Ville-Marie, J9V 1X7</t>
  </si>
  <si>
    <t>38, rue Principale, Béarn, J0Z 1G0</t>
  </si>
  <si>
    <t>225, 3e Avenue, Belleterre, J0Z 1L0</t>
  </si>
  <si>
    <t>70, rue Principale, Saint-Édouard-de-Fabre, J0Z 1Z0</t>
  </si>
  <si>
    <t>2, rue Bordeleau, Fugèreville, J0Z 2A0</t>
  </si>
  <si>
    <t>914, rang IV Nord, Guérin, J0Z 2E0</t>
  </si>
  <si>
    <t>23, rue Principale Nord, Saint-Bruno-de-Guigues, J0Z 2G0</t>
  </si>
  <si>
    <t>3, rue du Carrefour Nord, Latulipe-et-Gaboury, J0Z 2N0</t>
  </si>
  <si>
    <t>1, rue des Écoles, Laverlochère-Angliers, J0Z 2P0</t>
  </si>
  <si>
    <t>45, rue Notre-Dame Est, Lorrainville, J0Z 2R0</t>
  </si>
  <si>
    <t>12, rue Beauséjour, Notre-Dame-du-Nord, J0Z 3B0</t>
  </si>
  <si>
    <t>14, 1re Avenue Ouest, Saint-Eugène-de-Guigues, J0Z 3L0</t>
  </si>
  <si>
    <t>10, rue Monfort, Ville-Marie, J9V 1W2</t>
  </si>
  <si>
    <t>4, rue Monfort, Ville-Marie, J9V 1W2</t>
  </si>
  <si>
    <t>2, rue Maisonneuve, Ville-Marie, J9V 1V4</t>
  </si>
  <si>
    <t>40, rue Boucher, Témiscaming, J0Z 3R0</t>
  </si>
  <si>
    <t>68, rue Principale, Nédélec, J0Z 2Z0</t>
  </si>
  <si>
    <t>15, rue Desjardins, Notre-Dame-du-Nord, J0Z 3B0</t>
  </si>
  <si>
    <t>5, rue Du Carrefour Nord, Latulipe-et-Gaboury, J0Z 2N0</t>
  </si>
  <si>
    <t>465, Rang 6 Sud, Lorrainville, J0Z 2R0</t>
  </si>
  <si>
    <t>CSS de Rouyn-Noranda</t>
  </si>
  <si>
    <t>2560, route des Pionniers, Rouyn-Noranda, J0Z 1K0</t>
  </si>
  <si>
    <t>8290, route d'Aiguebelle, Rouyn-Noranda, J0Z 1P0</t>
  </si>
  <si>
    <t>215, rue Notre-Dame, Rouyn-Noranda, J9X 3A2</t>
  </si>
  <si>
    <t>9725, boulevard Rideau, Rouyn-Noranda, J0Z 2X0</t>
  </si>
  <si>
    <t>289, rue Montréal Ouest, Rouyn-Noranda, J9X 2Z8</t>
  </si>
  <si>
    <t>50, avenue Murdoch, Rouyn-Noranda, J9X 1C6</t>
  </si>
  <si>
    <t>5090, rue Saguenay, Rouyn-Noranda, J9Y 0B1</t>
  </si>
  <si>
    <t>580, avenue Murdoch, Rouyn-Noranda, J9X 1H5</t>
  </si>
  <si>
    <t>3973, rang Sawyer, Rouyn-Noranda, J0Z 1S0</t>
  </si>
  <si>
    <t>30, avenue de l'Église, Rouyn-Noranda, J0Z 1Y0</t>
  </si>
  <si>
    <t>200, 19e Rue, Rouyn-Noranda, J9X 2N3</t>
  </si>
  <si>
    <t>2370, avenue Granada, Rouyn-Noranda, J9Y 1H6</t>
  </si>
  <si>
    <t>910, rue Côté, Rouyn-Noranda, J9X 3S5</t>
  </si>
  <si>
    <t>3030, avenue Larivière, Rouyn-Noranda, J9Y 0G8</t>
  </si>
  <si>
    <t>66, rue Reilly, Rouyn-Noranda, J9X 3N9</t>
  </si>
  <si>
    <t>275, avenue Forbes, Rouyn-Noranda, J9X 5C9</t>
  </si>
  <si>
    <t>6884, boul. Témiscamingue, Rouyn-Noranda, J9Y 1N1</t>
  </si>
  <si>
    <t>70, rue des Oblats Est, Rouyn-Noranda, J9X 3N6</t>
  </si>
  <si>
    <t>50, rue des Oblats Est, Rouyn-Noranda, J9X 3N6</t>
  </si>
  <si>
    <t>230, avenue Marcel-Baril, Rouyn-Noranda, J9X 7C1</t>
  </si>
  <si>
    <t>9, 15, 25, 10e Rue, Rouyn-Noranda, J9X 2C5</t>
  </si>
  <si>
    <t>225, rue Perreault Est, Rouyn-Noranda, J9X 3C5</t>
  </si>
  <si>
    <t>9984, rang du Berger, Rouyn-Noranda, J0Z 2Y0</t>
  </si>
  <si>
    <t>12550, boulevard Rideau, Rouyn-Noranda, J0Z 3J0</t>
  </si>
  <si>
    <t>56, rue Gélinas, Rouyn-Noranda, J0Z 1Y0</t>
  </si>
  <si>
    <t>CSS Harricana</t>
  </si>
  <si>
    <t>357, chemin Saint-Luc, La Motte, J0Y 1T0</t>
  </si>
  <si>
    <t>339, rue Sauvé, Trécesson, J0Y 2S0</t>
  </si>
  <si>
    <t>121, rue Principale Est, Landrienne, J0Y 1V0</t>
  </si>
  <si>
    <t>10, rue des Rapides, Preissac, J0Y 2E0</t>
  </si>
  <si>
    <t>347, Route 111, La Corne, J0Y 1R0</t>
  </si>
  <si>
    <t>6, rue de l'École, Sainte-Gertrude-Manneville, J0Y 2L0</t>
  </si>
  <si>
    <t>831, rue des Pionniers, Launay, J0Y 1W0</t>
  </si>
  <si>
    <t>562, 1re Rue Est, Amos, J9T 2H4</t>
  </si>
  <si>
    <t>551, 1re Rue Est, Amos, J9T 2H3</t>
  </si>
  <si>
    <t>712, 1re Rue Est, Amos, J9T 2H8</t>
  </si>
  <si>
    <t>601, 4e Rue Ouest, Amos, J9T 2S1</t>
  </si>
  <si>
    <t>671, 2e Avenue Ouest, Amos, J9T 1S9</t>
  </si>
  <si>
    <t>455, Route 111 Est, Saint-Marc-de-Figuery, J0Y 1J0</t>
  </si>
  <si>
    <t>11, rue de l'Église, Saint-Félix-de-Dalquier, J0Y 1G0</t>
  </si>
  <si>
    <t>225, rue Principale, Saint-Dominique-du-Rosaire, J0Y 2K0</t>
  </si>
  <si>
    <t>235, Route 109 Sud, Saint-Mathieu-d'Harricana, J0Y 1M0</t>
  </si>
  <si>
    <t>662, 1re Rue Est, Amos, J9T 2H6</t>
  </si>
  <si>
    <t>332, 1re Rue Est, Amos, J9T 2G5</t>
  </si>
  <si>
    <t>271 Rang 1 St-Nazaire de Berry, Berry, J0Y 2G0</t>
  </si>
  <si>
    <t>430, 9e Avenue, Barraute, J0Y 1A0</t>
  </si>
  <si>
    <t>193, Rte 397, La Morandière, J0Y 1S0</t>
  </si>
  <si>
    <t>341, rue Principale Nord, Amos, J9T 2L8</t>
  </si>
  <si>
    <t>850, 1re Rue Est, Amos, J9T 2H8</t>
  </si>
  <si>
    <t>570, rue Principale Nord, Barraute, J0Y 1A0</t>
  </si>
  <si>
    <t>Rang 4, Castagnier, Lots 45-46, La Morandière, J0Y 1S0</t>
  </si>
  <si>
    <t>751, 4e Rue Est, Amos, J9T 3Y7</t>
  </si>
  <si>
    <t>CSS de l'Or-et-des-Bois</t>
  </si>
  <si>
    <t>1241, 8e Rue, Val-d'Or, J9P 3P1</t>
  </si>
  <si>
    <t>651, 8e Avenue, Senneterre, J0Y 2M0</t>
  </si>
  <si>
    <t>106, rue de Cadillac, Rouyn-Noranda, J0Y 1C0</t>
  </si>
  <si>
    <t>99, chemin du Camping, Malartic, J0Y 1Z0</t>
  </si>
  <si>
    <t>1382, route de Saint-Philippe, Val-d'Or, J9P 4N7</t>
  </si>
  <si>
    <t>855, avenue Dargis-Ménard, Malartic, J0Y 1Z0</t>
  </si>
  <si>
    <t>15, rue Du Parc, Rivière-Héva, J0Y 2H0</t>
  </si>
  <si>
    <t>370, rue de l'Église, Val-d'Or, J9P 0B8</t>
  </si>
  <si>
    <t>475, Route 111, Val-d'Or, J9P 0C1</t>
  </si>
  <si>
    <t>971, 5e Rue, Val-d'Or, J9P 3Y8</t>
  </si>
  <si>
    <t>970, rue Lévis, Val-d'Or, J9P 4C1</t>
  </si>
  <si>
    <t>451, 3e Avenue, Val-d'Or, J9P 1S3</t>
  </si>
  <si>
    <t>455, 3e Avenue, Val-d'Or, J9P 1S3</t>
  </si>
  <si>
    <t>500, 6e Avenue, Val-d'Or, J9P 1B3</t>
  </si>
  <si>
    <t>185, rue Parent, Val-d'Or, J9P 6E1</t>
  </si>
  <si>
    <t>15, chemin Baie-Carrière, Val-d'Or, J9P 4L9</t>
  </si>
  <si>
    <t>649, route des Campagnards, Val-d'Or, J9P 0C2</t>
  </si>
  <si>
    <t>94, rue Allard, Val-d'Or, J9P 2Y1</t>
  </si>
  <si>
    <t>125, rue Self, Val-d'Or, J9P 3N2</t>
  </si>
  <si>
    <t>701, rue des Érables, Malartic, J0Y 1Z0</t>
  </si>
  <si>
    <t>799, boulevard Forest, Val-d'Or, J9P 2L4</t>
  </si>
  <si>
    <t>40, route 386, Senneterre, J0Y 2M0</t>
  </si>
  <si>
    <t>361, 4e Rue Est, Senneterre, J0Y 2M0</t>
  </si>
  <si>
    <t>CSS du Lac-Abitibi</t>
  </si>
  <si>
    <t>50, 1re Avenue Est, La Sarre, J9Z 1C5</t>
  </si>
  <si>
    <t>500, rue Principale, La Sarre, J9Z 2A2</t>
  </si>
  <si>
    <t>65, 2e Rue Ouest, Macamic, J0Z 2S0</t>
  </si>
  <si>
    <t>54, Route 111 Est, La Sarre, J9Z 1S1</t>
  </si>
  <si>
    <t>36, rue Principale, Normétal, J0Z 3A0</t>
  </si>
  <si>
    <t>190, avenue Privat, Taschereau, J0Z 3N0</t>
  </si>
  <si>
    <t>16, 8e Avenue Ouest, Macamic, J0Z 2S0</t>
  </si>
  <si>
    <t>24, 5e Avenue Est, La Sarre, J9Z 1K8</t>
  </si>
  <si>
    <t>141, rue Principale, Palmarolle, J0Z 3C0</t>
  </si>
  <si>
    <t>10, 6e Avenue Est, Dupuy, J0Z 1X0</t>
  </si>
  <si>
    <t>693, 2e-et-3e rang Colombourg, Macamic, J0Z 2S0</t>
  </si>
  <si>
    <t>16, rue Raymond Est, Roquemaure, J0Z 3K0</t>
  </si>
  <si>
    <t>800, rue Drouin, Poularies, J0Z 3E0</t>
  </si>
  <si>
    <t>747, Rangs 4-5, Clermont, J0Z 3M0</t>
  </si>
  <si>
    <t>197, chemin J.-Alfred-Roy, Sainte-Germaine-Boulé, J0Z 1M0</t>
  </si>
  <si>
    <t>661, Chemin de l'École, Authier-Nord, J0Z 1E0</t>
  </si>
  <si>
    <t>461, 2e-et-3e Rang, Sainte-Hélène-de-Mancebourg, J0Z 2T0</t>
  </si>
  <si>
    <t>16, rue des Sables, Duparquet, J0Z 1W0</t>
  </si>
  <si>
    <t>CSS de l'Estuaire</t>
  </si>
  <si>
    <t>2, 3e Rue, Forestville, G0T 1E0</t>
  </si>
  <si>
    <t>172, Route 138, Portneuf-sur-Mer, G0T 1P0</t>
  </si>
  <si>
    <t>572, rue Principale, Colombier, G0H 1P0</t>
  </si>
  <si>
    <t>324, Route 138, Longue-Rive, G0T 1Z0</t>
  </si>
  <si>
    <t>4, rue de l'Église, Chute-aux-Outardes, G0H 1C0</t>
  </si>
  <si>
    <t>11, rue des Loisirs, Ragueneau, G0H 1S0</t>
  </si>
  <si>
    <t>101, rue Levack, Godbout, G0H 1G0</t>
  </si>
  <si>
    <t>1, rue Saint-Joseph, Baie-Trinité, G0H 1A0</t>
  </si>
  <si>
    <t>105, avenue Legardeur, Baie-Comeau, G4Z 1E8</t>
  </si>
  <si>
    <t>25, avenue Mgr-Plessis, Baie-Comeau, G4Z 1X6</t>
  </si>
  <si>
    <t>680, rue Marguerite, Baie-Comeau, G5C 1H3</t>
  </si>
  <si>
    <t>920, boulevard Bélanger, Baie-Comeau, G5C 2N9</t>
  </si>
  <si>
    <t>711, boulevard Joliet, Baie-Comeau, G5C 1P3</t>
  </si>
  <si>
    <t>5, rue des Cèdres, Franquelin, G0H 1E0</t>
  </si>
  <si>
    <t>2398, rue Napoléon, Baie-Comeau, G5C 1A5</t>
  </si>
  <si>
    <t>514, rue du Boisé, Les Bergeronnes, G0T 1G0</t>
  </si>
  <si>
    <t>190, rue de l'Église, Tadoussac, G0T 2A0</t>
  </si>
  <si>
    <t>297, Route 138, Les Escoumins, G0T 1K0</t>
  </si>
  <si>
    <t>80, route de l'Église, Sacré-Coeur, G0T 1Y0</t>
  </si>
  <si>
    <t>78, route de l'Église, Sacré-Coeur, G0T 1Y0</t>
  </si>
  <si>
    <t>640, boulevard Blanche, Baie-Comeau, G5C 2B3</t>
  </si>
  <si>
    <t>16, 5e Avenue, Forestville, G0T 1E0</t>
  </si>
  <si>
    <t>Rue Principale, Sacré-Coeur, G0T 1Y0</t>
  </si>
  <si>
    <t>600, rue Jalbert, Baie-Comeau, G5C 1Z9</t>
  </si>
  <si>
    <t>40, avenue Michel Hémon, Baie-Comeau, G4Z 2K4</t>
  </si>
  <si>
    <t>Rue de la Mer, Les Bergeronnes, G0T 1G0</t>
  </si>
  <si>
    <t>5, 10e Rue, Forestville, G0T 1E0</t>
  </si>
  <si>
    <t>380, rue Granier, Pointe-Lebel, G0H 1N0</t>
  </si>
  <si>
    <t>481, rue Principale, Pointe-aux-Outardes, G0H 1M0</t>
  </si>
  <si>
    <t>570, boulevard Blanche, Baie-Comeau, G5C 2B3</t>
  </si>
  <si>
    <t>CSS du Fer</t>
  </si>
  <si>
    <t>243, rue Holliday, Sept-Îles, G4R 5G2</t>
  </si>
  <si>
    <t>70, rue Jean-Marc-Dion, Sept-Îles, G4R 0K4</t>
  </si>
  <si>
    <t>1974, rue Gagnon, Sept-Îles, G4R 4K3</t>
  </si>
  <si>
    <t>12, avenue Boisvert, Port-Cartier, G5B 1W7</t>
  </si>
  <si>
    <t>31, boulevard Audubon, Port-Cartier, G5B 1M2</t>
  </si>
  <si>
    <t>4460, rue Savio, Port-Cartier, G0H 1R0</t>
  </si>
  <si>
    <t>338, rue Thériault, Sept-Îles, G0G 1L0</t>
  </si>
  <si>
    <t>18, rue Maisonneuve, Sept-Îles, G4R 1C7</t>
  </si>
  <si>
    <t>789, rue Beaulieu, Sept-Îles, G4R 1P8</t>
  </si>
  <si>
    <t>83, rue Monseigneur-Blanche, Sept-Îles, G4R 3G4</t>
  </si>
  <si>
    <t>10, rue Johnny-Montigny, Sept-Îles, G4R 1W3</t>
  </si>
  <si>
    <t>532, avenue Gamache, Sept-Îles, G4R 2J2</t>
  </si>
  <si>
    <t>230, rue de l'Église, Sept-Îles, G0G 1H0</t>
  </si>
  <si>
    <t>167, rue Daigle, Sept-Îles, G4R 4H3</t>
  </si>
  <si>
    <t>40, rue Comeau, Sept-Îles, G4R 4N3</t>
  </si>
  <si>
    <t>110, rue Comeau, Sept-Îles, G4R 1J4</t>
  </si>
  <si>
    <t>130, rue le Carrefour, Fermont, G0G 1J0</t>
  </si>
  <si>
    <t>18, boulevard des Îles, Port-Cartier, G5B 2N4</t>
  </si>
  <si>
    <t>1280, rue Fiset, Sept-Îles, G4S 1M1</t>
  </si>
  <si>
    <t>95, rue des Chanterelles, Sept-Îles, G4S 2B9</t>
  </si>
  <si>
    <t>21, rue Brouage, Fermont, G0G 1J0</t>
  </si>
  <si>
    <t>9, rue Duchesneau, Fermont, G0G 1J0</t>
  </si>
  <si>
    <t>Place Daviault, Fermont, G0G 1J0</t>
  </si>
  <si>
    <t>149, rue le Carrefour, Fermont, G0G 1J0</t>
  </si>
  <si>
    <t>4, rue Duchesneau, Fermont, G0G 1J0</t>
  </si>
  <si>
    <t>16, rue  Duchesneau, Fermont, G0G 1J0</t>
  </si>
  <si>
    <t>34, rue Tilly, Fermont, G0G 1J0</t>
  </si>
  <si>
    <t>38, rue Tilly, Fermont, G0G 1J0</t>
  </si>
  <si>
    <t>6, rue Boréale, Fermont, G0G 1J0</t>
  </si>
  <si>
    <t>26, rue de Brest, Fermont, G0G 1J0</t>
  </si>
  <si>
    <t>CSS de la Moyenne-Côte-Nord</t>
  </si>
  <si>
    <t>14, allée des Pères Eudistes, Natashquan, G0G 2E0</t>
  </si>
  <si>
    <t>436, rue Saint-Jean, Rivière-Saint-Jean, G0G 2N0</t>
  </si>
  <si>
    <t>921, rue Cailloux, Havre-Saint-Pierre, G0G 1P0</t>
  </si>
  <si>
    <t>885, chemin du Roi, Longue-Pointe-de-Mingan, G0G 1V0</t>
  </si>
  <si>
    <t>12, rue Tanguay, Baie-Johan-Beetz, G0G 1B0</t>
  </si>
  <si>
    <t>134, rue Jacques-Cartier, Aguanish, G0G 1A0</t>
  </si>
  <si>
    <t>1351, rue Boréale, Havre-Saint-Pierre, G0G 1P0</t>
  </si>
  <si>
    <t>472, rue Jacques-Cartier, Rivière-au-Tonnerre, G0G 2L0</t>
  </si>
  <si>
    <t>1239, rue de la Digue, Havre-Saint-Pierre, G0G 1P0</t>
  </si>
  <si>
    <t>1235, rue de la Digue, Havre-Saint-Pierre, G0G 1P0</t>
  </si>
  <si>
    <t>1241, rue de la Digue, Havre-Saint-Pierre, G0G 1P0</t>
  </si>
  <si>
    <t>CSS de la Baie-James</t>
  </si>
  <si>
    <t>3, rue du Portage, Matagami, J0Y 2A0</t>
  </si>
  <si>
    <t>11, rue Daniel, Matagami, J0Y 2A0</t>
  </si>
  <si>
    <t>13, rue Daniel, Matagami, J0Y 2A0</t>
  </si>
  <si>
    <t>15, rue Daniel, Matagami, J0Y 2A0</t>
  </si>
  <si>
    <t>17, rue Daniel, Matagami, J0Y 2A0</t>
  </si>
  <si>
    <t>1, rue Confédération, Matagami, J0Y 2A0</t>
  </si>
  <si>
    <t>8, rue Confédération, Matagami, J0Y 2A0</t>
  </si>
  <si>
    <t>125, boulevard Matagami, Matagami, J0Y 2A0</t>
  </si>
  <si>
    <t>129, boulevard Matagami, Matagami, J0Y 2A0</t>
  </si>
  <si>
    <t>100, rue Rupert, Matagami, J0Y 2A0</t>
  </si>
  <si>
    <t>18, rue des Trembles, Matagami, J0Y 2A0</t>
  </si>
  <si>
    <t>13, Grande Allée, Matagami, J0Y 2A0</t>
  </si>
  <si>
    <t>221, place Quévillon, Lebel-sur-Quévillon, J0Y 1X0</t>
  </si>
  <si>
    <t>140, rue Principale Nord, Lebel-sur-Quévillon, J0Y 1X0</t>
  </si>
  <si>
    <t>143, rue Jolliet,  Radisson, Gouvernement régional d'Eeyou Istchee Baie-James, J0Y 2X0</t>
  </si>
  <si>
    <t>4, rue Couture, Gouvernement régional d'Eeyou Istchee Baie-James, J0Y 2X0</t>
  </si>
  <si>
    <t>9, rue Couture, Gouvernement régional d'Eeyou Istchee Baie-James, J0Y 2X0</t>
  </si>
  <si>
    <t>10, rue Couture, Gouvernement régional d'Eeyou Istchee Baie-James, J0Y 2X0</t>
  </si>
  <si>
    <t>12, rue Couture, Gouvernement régional d'Eeyou Istchee Baie-James, J0Y 2X0</t>
  </si>
  <si>
    <t>16, rue Couture, Gouvernement régional d'Eeyou Istchee Baie-James, J0Y 2X0</t>
  </si>
  <si>
    <t>1865, Rang 10-1,  Val-Paradis, Gouvernement régional d'Eeyou Istchee Baie-James, J0Z 3S0</t>
  </si>
  <si>
    <t>93, rue Iberville, Gouvernement régional d'Eeyou Istchee Baie-James, J0Y 2X0</t>
  </si>
  <si>
    <t>99, rue Iberville, Gouvernement régional d'Eeyou Istchee Baie-James, J0Y 2X0</t>
  </si>
  <si>
    <t>32, 5e Avenue, Chapais, G0W 1H0</t>
  </si>
  <si>
    <t>45, 5e Avenue, Chapais, G0W 1H0</t>
  </si>
  <si>
    <t>110, rue Obalski, Chibougamau, G8P 2E9</t>
  </si>
  <si>
    <t>2, Petite Allée, Matagami, J0Y 2A0</t>
  </si>
  <si>
    <t>596, 4e Rue, Chibougamau, G8P 1S3</t>
  </si>
  <si>
    <t>585, rue Wilson, Chibougamau, G8P 1K2</t>
  </si>
  <si>
    <t>291, rue Wilson, Chibougamau, G8P 1J4</t>
  </si>
  <si>
    <t>800, 4e Rue, Chibougamau, G8P 1S8</t>
  </si>
  <si>
    <t>265, rue Lanctôt, Chibougamau, G8P 1C1</t>
  </si>
  <si>
    <t>CSS des Îles</t>
  </si>
  <si>
    <t>575, chemin du Bassin, Les Îles-de-la-Madeleine, G4T 0C3</t>
  </si>
  <si>
    <t>7, chemin de l'Église, Les Îles-de-la-Madeleine, G4T 7C3</t>
  </si>
  <si>
    <t>730, chemin des Caps, Les Îles-de-la-Madeleine, G4T 2T3</t>
  </si>
  <si>
    <t>51, chemin Central, Les Îles-de-la-Madeleine, G4T 5H1</t>
  </si>
  <si>
    <t>1332, chemin La Vernière, Les Îles-de-la-Madeleine, G4T 3G3</t>
  </si>
  <si>
    <t>30, chemin La Martinique, Les Îles-de-la-Madeleine, G4T 3R7</t>
  </si>
  <si>
    <t>CSS des Chic-Chocs</t>
  </si>
  <si>
    <t>27, rue des Écoliers, Cap-Chat, G0J 1E0</t>
  </si>
  <si>
    <t>1, rue des Écoliers, Cap-Chat, G0J 1E0</t>
  </si>
  <si>
    <t>398, 1re Avenue Ouest, Sainte-Anne-des-Monts, G4V 1G9</t>
  </si>
  <si>
    <t>170, boulevard St-Anne Ouest, Sainte-Anne-des-Monts, G4V 1R8</t>
  </si>
  <si>
    <t>25-27, route du Parc, Sainte-Anne-des-Monts, G4V 2B9</t>
  </si>
  <si>
    <t>3, boulevard Perron Ouest, Sainte-Anne-des-Monts, G4V 3B3</t>
  </si>
  <si>
    <t>2, rue des Écoliers, Marsoui, G0E 1S0</t>
  </si>
  <si>
    <t>2, 2e Avenue Est, Saint-Maxime-du-Mont-Louis, G0E 1T0</t>
  </si>
  <si>
    <t>1, rue de l'Église Ouest, Saint-Maxime-du-Mont-Louis, G0E 1L0</t>
  </si>
  <si>
    <t>520, ave Dr-William-May, Murdochville, G0E 1W0</t>
  </si>
  <si>
    <t>6, rue du Couvent, Grande-Vallée, G0E 1K0</t>
  </si>
  <si>
    <t>18, rue François-Xavier Est, Grande-Vallée, G0E 1K0</t>
  </si>
  <si>
    <t>535, boulevard Sainte-Cécile, Cloridorme, G0E 1G0</t>
  </si>
  <si>
    <t>33, rue de l'Église (St-Mauric, Gaspé, G4X 4B3</t>
  </si>
  <si>
    <t>87, rue Renard E. (Riv.-Ren.), Gaspé, G4X 5K7</t>
  </si>
  <si>
    <t>88, rue Renard E. (Riv.-Ren.), Gaspé, G4X 5H8</t>
  </si>
  <si>
    <t>12, rue du Collège, Gaspé, G4X 5H9</t>
  </si>
  <si>
    <t>110, boul. Renard E.(Riv-Ren.), Gaspé, G4X 5H8</t>
  </si>
  <si>
    <t>615, boul. Griffon (Anse Griff, Gaspé, G4X 6A5</t>
  </si>
  <si>
    <t>43, rue Fontenelle (St-Majoriq, Gaspé, G4X 6R1</t>
  </si>
  <si>
    <t>85, boulevard de Gaspé, Gaspé, G4X 2T8</t>
  </si>
  <si>
    <t>151, rue Jacques-Cartier, Gaspé, G4X 2P7</t>
  </si>
  <si>
    <t>156, rue Jacques-Cartier, Gaspé, G4X 1M9</t>
  </si>
  <si>
    <t>102, rue Jacques-Cartier, Gaspé, G4X 2S9</t>
  </si>
  <si>
    <t>CSS René-Lévesque</t>
  </si>
  <si>
    <t>43, rue de l'Église, Percé, G0C 2L0</t>
  </si>
  <si>
    <t>1240, chemin Val d'Espoir, Percé, G0C 3G0</t>
  </si>
  <si>
    <t>41, rue Curé-Poirier, Percé, G0C 1G0</t>
  </si>
  <si>
    <t>86, rue du Village, Sainte-Thérèse-de-Gaspé, G0C 3B0</t>
  </si>
  <si>
    <t>134, La Grande Allée Est, Grande-Rivière, G0C 1V0</t>
  </si>
  <si>
    <t>188, rue du Carrefour, Grande-Rivière, G0C 1V0</t>
  </si>
  <si>
    <t>113, rue Carrefour, Grande-Rivière, G0C 1V0</t>
  </si>
  <si>
    <t>415, boulevard Pabos, Chandler, G0C 2H0</t>
  </si>
  <si>
    <t>155, rue Mgr Ross Ouest, Chandler, G0C 1K0</t>
  </si>
  <si>
    <t>183, rue Commercial Ouest, Chandler, G0C 1K0</t>
  </si>
  <si>
    <t>317, route 132, Chandler, G0C 2A0</t>
  </si>
  <si>
    <t>40, route 132 Ouest, Port-Daniel--Gascons, G0C 1P0</t>
  </si>
  <si>
    <t>110 route Clemville, Port-Daniel--Gascons, G0C 2N0</t>
  </si>
  <si>
    <t>158 et 158A, rue Chapados, Paspébiac, G0C 2K0</t>
  </si>
  <si>
    <t>501, 7e Rue, Paspébiac, G0C 2K0</t>
  </si>
  <si>
    <t>144, chemin Principal, Saint-Elzéar, G0C 2W0</t>
  </si>
  <si>
    <t>143, avenue Louisbourg, Bonaventure, G0C 1E0</t>
  </si>
  <si>
    <t>111, avenue Grand-Pré, Bonaventure, G0C 1E0</t>
  </si>
  <si>
    <t>115, avenue de l'Église, Saint-Siméon, G0C 3A0</t>
  </si>
  <si>
    <t>15, route 132 Est, Caplan, G0C 1H0</t>
  </si>
  <si>
    <t>134, rue Principale Ouest, Saint-Alphonse, G0C 2V0</t>
  </si>
  <si>
    <t>121, rue Terry-Fox, New Richmond, G0C 2B0</t>
  </si>
  <si>
    <t>475, des Chardonnerets, Maria, G0C 1Y0</t>
  </si>
  <si>
    <t>471, boulevard Perron, Maria, G0C 1Y0</t>
  </si>
  <si>
    <t>9, rue de la Fabrique, Carleton-sur-Mer, G0C 1J0</t>
  </si>
  <si>
    <t>15, rue Comeau, Carleton-sur-Mer, G0C 1J0</t>
  </si>
  <si>
    <t>24, rue Centre Civique, Carleton-sur-Mer, G0C 1J0</t>
  </si>
  <si>
    <t>100, rue de l'Église, Carleton-sur-Mer, G0C 2Z0</t>
  </si>
  <si>
    <t>14, rue de l'Église, Nouvelle, G0C 2E0</t>
  </si>
  <si>
    <t>15, rue de l'Église, Nouvelle, G0C 2E0</t>
  </si>
  <si>
    <t>44, rue Lasalle, Pointe-à-la-Croix, G0C 1L0</t>
  </si>
  <si>
    <t>12, rue Perron Est, Matapédia, G0J 1V0</t>
  </si>
  <si>
    <t>192, rue Principale, Saint-Alexis-de-Matapédia, G0J 2E0</t>
  </si>
  <si>
    <t>211, 7e Rang, Saint-François-d'Assise, G0J 2N0</t>
  </si>
  <si>
    <t>CSS de la Côte-du-Sud</t>
  </si>
  <si>
    <t>45, rue Provencher, Saint-Anselme, G0R 2N0</t>
  </si>
  <si>
    <t>60, rue de la Fabrique, Sainte-Claire, G0R 2V0</t>
  </si>
  <si>
    <t>1165, rue Principale, Saint-Malachie, G0R 3N0</t>
  </si>
  <si>
    <t>514, rue Principale, Saint-Léon-de-Standon, G0R 4L0</t>
  </si>
  <si>
    <t>825, route Bégin, Saint-Anselme, G0R 2N0</t>
  </si>
  <si>
    <t>58, rue de la Fabrique, Sainte-Claire, G0R 2V0</t>
  </si>
  <si>
    <t>116, rue du Domaine, Beaumont, G0R 1C0</t>
  </si>
  <si>
    <t>39, rue Principale, Saint-Michel-de-Bellechasse, G0R 3S0</t>
  </si>
  <si>
    <t>364, rue Principale, Saint-Vallier, G0R 4J0</t>
  </si>
  <si>
    <t>539, rue Piedmont, La Durantaye, G0R 1W0</t>
  </si>
  <si>
    <t>88, rue du Foyer, Saint-Raphaël, G0R 4C0</t>
  </si>
  <si>
    <t>177, rue Principale, Saint-Gervais, G0R 3C0</t>
  </si>
  <si>
    <t>2829, avenue Royale, Saint-Charles-de-Bellechasse, G0R 2T0</t>
  </si>
  <si>
    <t>24, rue Saint-Georges, Saint-Charles-de-Bellechasse, G0R 2T0</t>
  </si>
  <si>
    <t>3, avenue du Couvent, Saint-Raphaël, G0R 4C0</t>
  </si>
  <si>
    <t>100, rue du Collège, Armagh, G0R 1A0</t>
  </si>
  <si>
    <t>1460, rue Saint-Louis, Saint-Philémon, G0R 4A0</t>
  </si>
  <si>
    <t>2033, rue de l'Église, Notre-Dame-Auxiliatrice-de-Buckland, G0R 1G0</t>
  </si>
  <si>
    <t>118, rue de la Fabrique, Saint-Lazare-de-Bellechasse, G0R 3J0</t>
  </si>
  <si>
    <t>2141, rue Principale, Saint-Nérée-de-Bellechasse, G0R 3V0</t>
  </si>
  <si>
    <t>70, route Saint-Gérard, Saint-Damien-de-Buckland, G0R 2Y0</t>
  </si>
  <si>
    <t>75, rue Saint-Gérard, Saint-Damien-de-Buckland, G0R 2Y0</t>
  </si>
  <si>
    <t>1, rue du Couvent, Berthier-sur-Mer, G0R 1E0</t>
  </si>
  <si>
    <t>605, rue Saint-François Ouest, Saint-François-de-la-Rivière-du-Sud, G0R 3A0</t>
  </si>
  <si>
    <t>620, rue Principale, Saint-Pierre-de-la-Rivière-du-Sud, G0R 4B0</t>
  </si>
  <si>
    <t>111, 7e Rue, Montmagny, G5V 3H2</t>
  </si>
  <si>
    <t>95, rue de l'Anse, Montmagny, G5V 1G9</t>
  </si>
  <si>
    <t>280, avenue Corriveau, Montmagny, G5V 2M6</t>
  </si>
  <si>
    <t>388, boulevard Taché Est, Montmagny, G5V 1E2</t>
  </si>
  <si>
    <t>141, boulevard Taché Est, Montmagny, G5V 1B9</t>
  </si>
  <si>
    <t>9, boulevard du Sacré-Coeur, Cap-Saint-Ignace, G0R 1H0</t>
  </si>
  <si>
    <t>25, chemin des Pionniers Ouest, L'Islet, G0R 2B0</t>
  </si>
  <si>
    <t>166, rue des Pionniers Ouest, L'Islet, G0R 2B0</t>
  </si>
  <si>
    <t>5, Place de l'Église, Saint-Jean-Port-Joli, G0R 3G0</t>
  </si>
  <si>
    <t>43, rue Principale Ouest, Saint-Aubert, G0R 2R0</t>
  </si>
  <si>
    <t>282, rue de l'École, Saint-Cyrille-de-Lessard, G0R 2W0</t>
  </si>
  <si>
    <t>88, rue Mgr Bernier, L'Islet, G0R 1X0</t>
  </si>
  <si>
    <t>399, 13e Rue, Saint-Paul-de-Montminy, G0R 3Y0</t>
  </si>
  <si>
    <t>420, Route 283, Saint-Paul-de-Montminy, G0R 3Y0</t>
  </si>
  <si>
    <t>185, rue Bilodeau, Saint-Fabien-de-Panet, G0R 2J0</t>
  </si>
  <si>
    <t>2, rue du Couvent, Saint-Just-de-Bretenières, G0R 3H0</t>
  </si>
  <si>
    <t>19, route des Chûtes, Sainte-Lucie-de-Beauregard, G0R 3L0</t>
  </si>
  <si>
    <t>105, route de l'Église, Sainte-Apolline-de-Patton, G0R 2P0</t>
  </si>
  <si>
    <t>401, 13e Rue, Saint-Paul-de-Montminy, G0R 3Y0</t>
  </si>
  <si>
    <t>46, rang Taché Est, Saint-Marcel, G0R 3R0</t>
  </si>
  <si>
    <t>714, rue Principale, Sainte-Félicité, G0R 4P0</t>
  </si>
  <si>
    <t>58, rue du Collège, Saint-Pamphile, G0R 3X0</t>
  </si>
  <si>
    <t>5, rue du Couvent, Sainte-Perpétue, G0R 3Z0</t>
  </si>
  <si>
    <t>240, rue Saint-Pierre, Saint-Pamphile, G0R 3X0</t>
  </si>
  <si>
    <t>111, rue Saint-Pierre, Montmagny, G5V 2P7</t>
  </si>
  <si>
    <t>157, rue Saint-Louis, Montmagny, G5V 4N3</t>
  </si>
  <si>
    <t>189, rue Principale, Saint-Gervais, G0R 3C0</t>
  </si>
  <si>
    <t>CSS des Appalaches</t>
  </si>
  <si>
    <t>620, rue Notre-Dame, Saint-Ferdinand, G0N 1N0</t>
  </si>
  <si>
    <t>539, rue Saint-Louis, Thetford Mines, G6H 1J3</t>
  </si>
  <si>
    <t>112, Route 112, Beaulac-Garthby, G0Y 1B0</t>
  </si>
  <si>
    <t>290, avenue Montcalm, Disraeli, G0N 1E0</t>
  </si>
  <si>
    <t>128, rue Saint-Joseph, Saint-Joseph-de-Coleraine, G0N 1B0</t>
  </si>
  <si>
    <t>150, rue Centrale Nord, Stratford, G0Y 1P0</t>
  </si>
  <si>
    <t>307, rue du Couvent, Sainte-Clotilde-de-Beauce, G0N 1C0</t>
  </si>
  <si>
    <t>372, avenue du Collège, East Broughton, G0N 1G0</t>
  </si>
  <si>
    <t>6, rue du Couvent, Saint-Pierre-de-Broughton, G0N 1T0</t>
  </si>
  <si>
    <t>23, rue du Parc, Adstock, G0N 1S0</t>
  </si>
  <si>
    <t>5, Rang 8 Sud, Adstock, G0N 1S0</t>
  </si>
  <si>
    <t>5865, avenue du Collège, Thetford Mines, G6H 4E2</t>
  </si>
  <si>
    <t>4715, rue Pontbriand, Thetford Mines, G6H 3L2</t>
  </si>
  <si>
    <t>275, rue Simoneau, Thetford Mines, G6G 1S8</t>
  </si>
  <si>
    <t>1265, rue Notre-Dame Est, Thetford Mines, G6G 2V3</t>
  </si>
  <si>
    <t>1144, rue d'Youville, Thetford Mines, G6G 4G2</t>
  </si>
  <si>
    <t>993, 8e Avenue, Thetford Mines, G6G 2E3</t>
  </si>
  <si>
    <t>507, rue Saint-Patrick, Thetford Mines, G6G 4B1</t>
  </si>
  <si>
    <t>435, rue Principale, Saint-Jacques-de-Leeds, G0N 1J0</t>
  </si>
  <si>
    <t>561, rue Saint-Patrick, Thetford Mines, G6G 5W1</t>
  </si>
  <si>
    <t>499, rue Saint-Désiré, Thetford Mines, G6H 1L7</t>
  </si>
  <si>
    <t>950, rue Saint-Gérard, Disraeli, G0N 1E0</t>
  </si>
  <si>
    <t>285, rue Houle, Thetford Mines, G6G 5W2</t>
  </si>
  <si>
    <t>578, rue Monfette Est, Thetford Mines, G6G 7G9</t>
  </si>
  <si>
    <t>CSS de la Beauce-Etchemin</t>
  </si>
  <si>
    <t>2880, 18e Avenue, Saint-Prosper, G0M 1Y0</t>
  </si>
  <si>
    <t>10, 7e Rue Est, Saint-Martin, G0M 1B0</t>
  </si>
  <si>
    <t>320, rue des Érables, Saints-Anges, G0S 3E0</t>
  </si>
  <si>
    <t>99, 125e Rue, Beauceville, G5X 2R2</t>
  </si>
  <si>
    <t>170, rue du Parc, Saint-Joseph-de-Beauce, G0S 2V0</t>
  </si>
  <si>
    <t>119, rue des Écoliers, Saint-Victor, G0M 2B0</t>
  </si>
  <si>
    <t>599, 15e Avenue, Beauceville, G5X 1G7</t>
  </si>
  <si>
    <t>302, rue Saint-Cyrille, Tring-Jonction, G0N 1X0</t>
  </si>
  <si>
    <t>721, avenue du Palais, Saint-Joseph-de-Beauce, G0S 2V0</t>
  </si>
  <si>
    <t>155, rue Sainte-Christine, Saint-Joseph-de-Beauce, G0S 2V0</t>
  </si>
  <si>
    <t>105, rue Hôtel-de-Ville, Saint-Odilon-de-Cranbourne, G0S 3A0</t>
  </si>
  <si>
    <t>150, rue Principale, Frampton, G0R 1M0</t>
  </si>
  <si>
    <t>2191, rue Principale, Saint-Frédéric, G0N 1P0</t>
  </si>
  <si>
    <t>695, avenue Robert-Cliche, Saint-Joseph-de-Beauce, G0S 2V0</t>
  </si>
  <si>
    <t>228, avenue Lambert, Beauceville, G5X 3N9</t>
  </si>
  <si>
    <t>217, rue Principale, Vallée-Jonction, G0S 3J0</t>
  </si>
  <si>
    <t>117, 3e Avenue, Saint-Gédéon-de-Beauce, G0M 1T0</t>
  </si>
  <si>
    <t>397, 11e Rue Ouest, La Guadeloupe, G0M 1G0</t>
  </si>
  <si>
    <t>2121, 119e Rue Est, Saint-Georges, G5Y 5S1</t>
  </si>
  <si>
    <t>11700, 25e Avenue, Saint-Georges, G5Y 8B8</t>
  </si>
  <si>
    <t>35, boulevard Vachon, Sainte-Marie, G6E 4G8</t>
  </si>
  <si>
    <t>62, rue Saint-Antoine, Sainte-Marie, G6E 4B8</t>
  </si>
  <si>
    <t>510, rue de l'École, Saint-Narcisse-de-Beaurivage, G0S 1W0</t>
  </si>
  <si>
    <t>668, rue Principale, Saint-Elzéar, G0S 2J0</t>
  </si>
  <si>
    <t>1468, Route 277, Lac-Etchemin, G0R 1S0</t>
  </si>
  <si>
    <t>6, rue du Couvent, Saint-Camille-de-Lellis, G0R 2S0</t>
  </si>
  <si>
    <t>15, rue Mercier, Saint-Magloire, G0R 3M0</t>
  </si>
  <si>
    <t>2505, 10e Avenue Ouest, Saint-Georges, G5Y 5E7</t>
  </si>
  <si>
    <t>404, rue Principale, Saint-Cyprien, G0R 1B0</t>
  </si>
  <si>
    <t>189, rue Langevin, Sainte-Justine, G0R 1Y0</t>
  </si>
  <si>
    <t>200, rue Bédard, Sainte-Justine, G0R 1Y0</t>
  </si>
  <si>
    <t>4, rue Roy, Sainte-Rose-de-Watford, G0R 4G0</t>
  </si>
  <si>
    <t>242, rue Principale, Saint-Benjamin, G0M 1N0</t>
  </si>
  <si>
    <t>675, 12e Avenue, Saint-Zacharie, G0M 2C0</t>
  </si>
  <si>
    <t>12, rue des Lilas, Sainte-Aurélie, G0M 1M0</t>
  </si>
  <si>
    <t>2105, 25e Avenue, Saint-Prosper, G0M 1Y0</t>
  </si>
  <si>
    <t>135, boulevard Lessard, Sainte-Justine, G0R 1Y0</t>
  </si>
  <si>
    <t>77, rue Langevin, Sainte-Hénédine, G0S 2R0</t>
  </si>
  <si>
    <t>161, rue Sainte-Geneviève, Saint-Isidore, G0S 2S0</t>
  </si>
  <si>
    <t>169, rue Sainte-Geneviève, Saint-Isidore, G0S 2S0</t>
  </si>
  <si>
    <t>359, rue Saint-Jacques, Sainte-Marguerite, G0S 2X0</t>
  </si>
  <si>
    <t>1030, rte du Président-Kennedy, Scott, G0S 3G0</t>
  </si>
  <si>
    <t>1492, rue du Couvent, Saint-Bernard, G0S 2G0</t>
  </si>
  <si>
    <t>1600, 1re Avenue Ouest, Saint-Georges, G5Y 3N3</t>
  </si>
  <si>
    <t>1605, boulevard Dionne, Saint-Georges, G5Y 3W4</t>
  </si>
  <si>
    <t>1545, 8e Avenue Ouest, Saint-Georges, G5Y 4B4</t>
  </si>
  <si>
    <t>11600, boulevard Lacroix, Saint-Georges, G5Y 1L2</t>
  </si>
  <si>
    <t>370, 127e Rue, Saint-Georges, G5Y 2W3</t>
  </si>
  <si>
    <t>423, rue Principale, Saint-Sylvestre, G0S 3C0</t>
  </si>
  <si>
    <t>11855, 19e Avenue Est, Saint-Georges, G5Y 7X1</t>
  </si>
  <si>
    <t>493, rue du Manoir, Saint-Patrice-de-Beaurivage, G0S 1B0</t>
  </si>
  <si>
    <t>11655, boulevard Lacroix, Saint-Georges, G5Y 1L4</t>
  </si>
  <si>
    <t>15400, 10e Avenue Est, Saint-Georges, G5Y 7G1</t>
  </si>
  <si>
    <t>919, route Saint-Martin, Sainte-Marie, G6E 1E6</t>
  </si>
  <si>
    <t>3300, 10e Avenue Ouest, Saint-Georges, G5Y 4G2</t>
  </si>
  <si>
    <t>3015, 1re Avenue, Notre-Dame-des-Pins, G0M 1K0</t>
  </si>
  <si>
    <t>1519, 19e Rue, Saint-Côme--Linière, G0M 1J0</t>
  </si>
  <si>
    <t>425, 16e Rue Ouest, Saint-Georges, G5Y 4W2</t>
  </si>
  <si>
    <t>434, rue Champagne Nord, Saint-Honoré-de-Shenley, G0M 1V0</t>
  </si>
  <si>
    <t>632, rue du Collège, Saint-Théophile, G0M 2A0</t>
  </si>
  <si>
    <t>12, rue Nadeau, Saint-Robert-Bellarmin, G0M 2E0</t>
  </si>
  <si>
    <t>302, rue de l'Église, Saint-Ludger, G0M 1W0</t>
  </si>
  <si>
    <t>119, 3e Avenue, Saint-Gédéon-de-Beauce, G0M 1T0</t>
  </si>
  <si>
    <t>126, avenue du Domaine, Courcelles, G0M 1C0</t>
  </si>
  <si>
    <t>717, boulevard Étienne Raymond, Sainte-Marie, G6E 3B4</t>
  </si>
  <si>
    <t>427, 11e Rue Ouest, La Guadeloupe, G0M 1G0</t>
  </si>
  <si>
    <t>30-A, chemin de la Polyvalente, Saint-Martin, G0M 1B0</t>
  </si>
  <si>
    <t>598, ave St-Jean-de-la-Lande, Saint-Georges, G5Z 0L3</t>
  </si>
  <si>
    <t>24, rue du Collège, Saint-Éphrem-de-Beauce, G0M 1R0</t>
  </si>
  <si>
    <t>56, rue de la Fabrique, Saint-Benoît-Labre, G0M 1P0</t>
  </si>
  <si>
    <t>347, rue Principale, Saint-Évariste-de-Forsyth, G0M 1S0</t>
  </si>
  <si>
    <t>1925, 118e Rue Est, Saint-Georges, G5Y 7R7</t>
  </si>
  <si>
    <t>11780, 10e Avenue Est, Saint-Georges, G5Y 6Z6</t>
  </si>
  <si>
    <t>700, rue Notre-Dame Nord, Sainte-Marie, G6E 2K9</t>
  </si>
  <si>
    <t>2425, 119e Rue Est, Saint-Georges, G5Y 5S1</t>
  </si>
  <si>
    <t>Boulevard Vachon, Sainte-Marie, G6E 1E6</t>
  </si>
  <si>
    <t>11720, 25e Avenue, Saint-Georges, G5Y 8B8</t>
  </si>
  <si>
    <t>CSS des Navigateurs</t>
  </si>
  <si>
    <t>11, rue Saint-Maurice, Lévis, G6Z 7J4</t>
  </si>
  <si>
    <t>3256, rue Omer-Poirier, Lévis, G6X 1T2</t>
  </si>
  <si>
    <t>3165, avenue Joseph-Hudon, Lévis, G6X 2T1</t>
  </si>
  <si>
    <t>1285, rue des Érables, Saint-Lambert-de-Lauzon, G0S 2W0</t>
  </si>
  <si>
    <t>396, rue Pamphile-Le May, Lévis, G6C 1P2</t>
  </si>
  <si>
    <t>3340, rue Omer-Poirier, Lévis, G6X 1T3</t>
  </si>
  <si>
    <t>2435, route des Rivières, Lévis, G6K 1E9</t>
  </si>
  <si>
    <t>2045, chemin du Sault, Lévis, G6W 2K7</t>
  </si>
  <si>
    <t>55, rue de Saint-Rédempteur, Lévis, G6K 1E4</t>
  </si>
  <si>
    <t>2233, rue Dollard, Lévis, G6W 2H8</t>
  </si>
  <si>
    <t>2111, chemin du Sault, Lévis, G6W 2K7</t>
  </si>
  <si>
    <t>117, rue Belleau, Saint-Henri, G0R 3E0</t>
  </si>
  <si>
    <t>121, rue Belleau, Saint-Henri, G0R 3E0</t>
  </si>
  <si>
    <t>295-297, rue Saint-Joseph, Lévis, G6V 1G3</t>
  </si>
  <si>
    <t>1002, rue des Écoliers, Lévis, G6Z 0C4</t>
  </si>
  <si>
    <t>1438, rue des Pionniers, Lévis, G7A 4L6</t>
  </si>
  <si>
    <t>688, rue Saint-Joseph, Lévis, G6V 1J4</t>
  </si>
  <si>
    <t>1157, rue du Collège, Saint-Agapit, G0S 1Z0</t>
  </si>
  <si>
    <t>15, rue Létourneau, Lévis, G6V 3J8</t>
  </si>
  <si>
    <t>1149, rue Olivier, Saint-Agapit, G0S 1Z0</t>
  </si>
  <si>
    <t>9, rue Genest, Lévis, G6J 1P5</t>
  </si>
  <si>
    <t>2, rue de l'Entente, Lévis, G6V 1R2</t>
  </si>
  <si>
    <t>807, chemin Pintendre, Lévis, G6C 1C6</t>
  </si>
  <si>
    <t>404, rue Gosford, Sainte-Agathe-de-Lotbinière, G0S 2A0</t>
  </si>
  <si>
    <t>1540, rue du Couvent, Saint-Gilles, G0S 2P0</t>
  </si>
  <si>
    <t>1550, rue du Couvent, Saint-Gilles, G0S 2P0</t>
  </si>
  <si>
    <t>5485, rue Saint-Georges, Lévis, G6V 4M7</t>
  </si>
  <si>
    <t>3921, rue de la Fabrique, Lévis, G6W 1T8</t>
  </si>
  <si>
    <t>78, rue Principale, Saint-Flavien, G0S 2M0</t>
  </si>
  <si>
    <t>6045, rue Saint-Georges, Lévis, G6V 4K6</t>
  </si>
  <si>
    <t>3700, rue de la Fabrique, Lévis, G6W 1J5</t>
  </si>
  <si>
    <t>1110, rue des Prés, Lévis, G6Z 1W4</t>
  </si>
  <si>
    <t>105, rue Laflamme, Sainte-Croix, G0S 2H0</t>
  </si>
  <si>
    <t>725, rue de l'École, Saint-Janvier-de-Joly, G0S 1M0</t>
  </si>
  <si>
    <t>8, rue de l'Église, Dosquet, G0S 1H0</t>
  </si>
  <si>
    <t>35, rue Roger, Saint-Apollinaire, G0S 2E0</t>
  </si>
  <si>
    <t>105, rue de l'École, Saint-Édouard-de-Lotbinière, G0S 1Y0</t>
  </si>
  <si>
    <t>1003, rue de l'Église, Leclercville, G0S 2K0</t>
  </si>
  <si>
    <t>3869, chemin de Tilly, Saint-Antoine-de-Tilly, G0S 2C0</t>
  </si>
  <si>
    <t>30, rue Joly, Lotbinière, G0S 1S0</t>
  </si>
  <si>
    <t>139, rue de la Station, Laurier-Station, G0S 1N0</t>
  </si>
  <si>
    <t>1460, rue des Pionniers, Lévis, G7A 4L6</t>
  </si>
  <si>
    <t>2475, chemin Vanier, Lévis, G6Z 1Z6</t>
  </si>
  <si>
    <t>33, rue Denis-Garon, Lévis, G6J 1M1</t>
  </si>
  <si>
    <t>1000, rue du Bourgeois, Lévis, G6K 1P1</t>
  </si>
  <si>
    <t>885, rue des Mélèzes, Lévis, G7A 4B1</t>
  </si>
  <si>
    <t>150, rue Plante, Lévis, G7A 2N9</t>
  </si>
  <si>
    <t>520, rue de la Sorbonne, Lévis, G7A 1Y5</t>
  </si>
  <si>
    <t>6200, Avenue des Belles-Amours, Lévis, G6X 1R2</t>
  </si>
  <si>
    <t>50, rue Arlette-Fortin, Lévis, G6Z 3B9</t>
  </si>
  <si>
    <t>851, rue des Hérons, Lévis, G6Z 3L3</t>
  </si>
  <si>
    <t>1155, boul. Guillaume-Couture, Lévis, G6W 5M6</t>
  </si>
  <si>
    <t>1050, chemin Belair Ouest, Lévis, G6Z 2L2</t>
  </si>
  <si>
    <t>1300, rue de l'Étoile, Lévis, G7A 0S2</t>
  </si>
  <si>
    <t>1135, boul. Guillaume-Couture, Lévis, G6W 5M6</t>
  </si>
  <si>
    <t>1020, chemin du Sault, Lévis, G6W 5M6</t>
  </si>
  <si>
    <t>1134, rue Centenaire, Saint-Agapit, G0S 1Z0</t>
  </si>
  <si>
    <t>6380, rue Garneau, Sainte-Croix, G0S 2H0</t>
  </si>
  <si>
    <t>70, rue Philippe-Boucher, Lévis, G6V 1M5</t>
  </si>
  <si>
    <t>3724, avenue des Églises, Lévis, G6X 1X4</t>
  </si>
  <si>
    <t>1860, 1re Rue, Lévis, G6W 5M6</t>
  </si>
  <si>
    <t>55, rue des Commandeurs, Lévis, G6V 6P5</t>
  </si>
  <si>
    <t>30, rue Champagnat, Lévis, G6V 2A5</t>
  </si>
  <si>
    <t>1101, route des Rivières, Lévis, G7A 2V3</t>
  </si>
  <si>
    <t>200, rue Arlette-Fortin, Lévis, G6Z 3B9</t>
  </si>
  <si>
    <t>706, avenue Albert-Rousseau, Lévis, G6J 1A1</t>
  </si>
  <si>
    <t>42, route Kennedy, Saint-Henri, G0R 3E0</t>
  </si>
  <si>
    <t>2775, rue de l'Etchemin, Lévis, G6W 7X5</t>
  </si>
  <si>
    <t>555, 2e Avenue, Lévis, G6W 5M6</t>
  </si>
  <si>
    <t>1172, boul. Guillaume-Couture, Lévis, G6W 5M6</t>
  </si>
  <si>
    <t>23, rue Pie-X, Lévis, G6V 4W5</t>
  </si>
  <si>
    <t>CSS de Laval</t>
  </si>
  <si>
    <t>5505, 27e Avenue, Laval, H7R 3K7</t>
  </si>
  <si>
    <t>6145, 27e Avenue, Laval, H7R 3K7</t>
  </si>
  <si>
    <t>3600, rue Duhamel, Laval, H7R 1K7</t>
  </si>
  <si>
    <t>8155, 51e Avenue, Laval, H7R 4C1</t>
  </si>
  <si>
    <t>8355, 51e Avenue, Laval, H7R 4C1</t>
  </si>
  <si>
    <t>1020, 15e Avenue, Laval, H7R 4N9</t>
  </si>
  <si>
    <t>4525, boulevard Frenette, Laval, H7R 1N7</t>
  </si>
  <si>
    <t>4185, rue Séguin, Laval, H7R 2V2</t>
  </si>
  <si>
    <t>3785, boulevard Sainte-Rose, Laval, H7P 1C6</t>
  </si>
  <si>
    <t>3516, rue Edgar, Laval, H7P 2E5</t>
  </si>
  <si>
    <t>3220, rue Esther, Laval, H7P 2G9</t>
  </si>
  <si>
    <t>700, rue Fleury, Laval, H7P 3B8</t>
  </si>
  <si>
    <t>3225, rue Christiane, Laval, H7P 1K2</t>
  </si>
  <si>
    <t>3150, boulevard Dagenais Ouest, Laval, H7P 1V1</t>
  </si>
  <si>
    <t>707, avenue Marc-Aurèle-Fortin, Laval, H7L 5M6</t>
  </si>
  <si>
    <t>2589, boulevard des Oiseaux, Laval, H7L 4M4</t>
  </si>
  <si>
    <t>2475, rue Honoré-Mercier, Laval, H7L 2S9</t>
  </si>
  <si>
    <t>216, boulevard Je-Me-Souviens, Laval, H7L 1W1</t>
  </si>
  <si>
    <t>155, rue Deslauriers, Laval, H7L 2S2</t>
  </si>
  <si>
    <t>234, boulevard Sainte-Rose, Laval, H7L 1L6</t>
  </si>
  <si>
    <t>5, rue du Ruisseau, Laval, H7L 1C1</t>
  </si>
  <si>
    <t>2929, boul. de la Renaissance, Laval, H7L 5W3</t>
  </si>
  <si>
    <t>6060, rue des Cardinaux, Laval, H7L 6B7</t>
  </si>
  <si>
    <t>1865, rue André, Laval, H7M 2X1</t>
  </si>
  <si>
    <t>3001, rue d'Amay, Laval, H7K 3P9</t>
  </si>
  <si>
    <t>30, boulevard St-Elzear Est, Laval, H7M 2M8</t>
  </si>
  <si>
    <t>1895, rue Bédard, Laval, H7M 2M8</t>
  </si>
  <si>
    <t>1880, rue Boisvert, Laval, H7M 2L6</t>
  </si>
  <si>
    <t>1701, rue de Lucerne, Laval, H7M 2E9</t>
  </si>
  <si>
    <t>2255, boulevard Prudentiel, Laval, H7K 2C1</t>
  </si>
  <si>
    <t>5409, rue de Prince-Rupert, Laval, H7K 2L7</t>
  </si>
  <si>
    <t>6269, rue de Prince-Rupert, Laval, H7H 1C5</t>
  </si>
  <si>
    <t>430, place Jean-Coutu, Laval, H7H 3C7</t>
  </si>
  <si>
    <t>50, rue Paré, Laval, H7B 1B3</t>
  </si>
  <si>
    <t>8585, rue de l'Église, Laval, H7A 1L1</t>
  </si>
  <si>
    <t>8050, rue Mylène, Laval, H7A 1G3</t>
  </si>
  <si>
    <t>240, rue des Sapins, Laval, H7A 2W7</t>
  </si>
  <si>
    <t>4561, rue de la Fabrique, Laval, H7C 1C6</t>
  </si>
  <si>
    <t>3661, boul. de la Concorde Est, Laval, H7E 2E1</t>
  </si>
  <si>
    <t>955, rue Miville-Déchêne, Laval, H7E 3A9</t>
  </si>
  <si>
    <t>3145, avenue du Saguenay, Laval, H7E 1H6</t>
  </si>
  <si>
    <t>75, croissant de Callières, Laval, H7E 3M8</t>
  </si>
  <si>
    <t>2825, rue Dollard, Laval, H7E 1S8</t>
  </si>
  <si>
    <t>3050, boulevard Industriel, Laval, H7L 4P7</t>
  </si>
  <si>
    <t>5055, chemin du Souvenir, Laval, H7W 1E1</t>
  </si>
  <si>
    <t>1775, rue Rochefort, Laval, H7G 2P8</t>
  </si>
  <si>
    <t>525, avenue de la Sorbonne, Laval, H7G 3R9</t>
  </si>
  <si>
    <t>220, rue Dauphin, Laval, H7G 1M7</t>
  </si>
  <si>
    <t>350, rue Richard, Laval, H7M 1T8</t>
  </si>
  <si>
    <t>50, rue Proulx Ouest, Laval, H7N 1P1</t>
  </si>
  <si>
    <t>225, 7e Avenue, Laval, H7N 4J7</t>
  </si>
  <si>
    <t>201, 7e Avenue, Laval, H7N 4J7</t>
  </si>
  <si>
    <t>51, rue Meunier Ouest, Laval, H7N 1V4</t>
  </si>
  <si>
    <t>83, boulevard des Prairies, Laval, H7N 2T3</t>
  </si>
  <si>
    <t>133, boulevard Cartier Ouest, Laval, H7N 2H7</t>
  </si>
  <si>
    <t>2949, boul. de la Renaissance, Laval, H7L 0H3</t>
  </si>
  <si>
    <t>1100, 37e Avenue, Laval, H7R 4W4</t>
  </si>
  <si>
    <t>1755, avenue Dumouchel, Laval, H7S 1J7</t>
  </si>
  <si>
    <t>40, avenue Dussault, Laval, H7N 3K1</t>
  </si>
  <si>
    <t>475, 66e Avenue, Laval, H7V 2L2</t>
  </si>
  <si>
    <t>740, 75e Avenue, Laval, H7V 2Y6</t>
  </si>
  <si>
    <t>3690, chemin du Souvenir, Laval, H7V 1X8</t>
  </si>
  <si>
    <t>1640, rue Gratton, Laval, H7W 2X8</t>
  </si>
  <si>
    <t>1595, rue du Couvent, Laval, H7W 3A8</t>
  </si>
  <si>
    <t>1125, boulevard Élisabeth, Laval, H7W 3J7</t>
  </si>
  <si>
    <t>280, 92e Avenue, Laval, H7W 3N3</t>
  </si>
  <si>
    <t>805, rue Lauzon, Laval, H7X 2N4</t>
  </si>
  <si>
    <t>400, boulevard Sainte-Dorothée, Laval, H7X 1H3</t>
  </si>
  <si>
    <t>510, boulevard Samson, Laval, H7X 1J6</t>
  </si>
  <si>
    <t>956, montée Gravel, Laval, H7X 2B8</t>
  </si>
  <si>
    <t>1295, chemin du Bord-de-l'Eau, Laval, H7Y 1B9</t>
  </si>
  <si>
    <t>1250, rue Saint-Denis, Laval, H7Y 1N6</t>
  </si>
  <si>
    <t>650, avenue des Pélicans, Laval, H7A 3K1</t>
  </si>
  <si>
    <t>705, chemin du Trait-Carré, Laval, H7N 1B3</t>
  </si>
  <si>
    <t>2100, rue Cunard, Laval, H7S 2G5</t>
  </si>
  <si>
    <t>3578, boulevard Sainte-Rose, Laval, H7P 4K6</t>
  </si>
  <si>
    <t>211, boulevard Sainte-Rose, Laval, H7L 1L7</t>
  </si>
  <si>
    <t>216, boul. Marc-Aurèle-Fortin, Laval, H7L 1Z5</t>
  </si>
  <si>
    <t>155, boulevard Sainte-Rose Est, Laval, H7H 1P2</t>
  </si>
  <si>
    <t>4600, rue Cyrille-Delage, Laval, H7K 2S4</t>
  </si>
  <si>
    <t>1750, montée Masson, Laval, H7E 4P2</t>
  </si>
  <si>
    <t>3995, boul. Lévesque Est, Laval, H7E 2R3</t>
  </si>
  <si>
    <t>226, rue des Alpes, Laval, H7G 3V8</t>
  </si>
  <si>
    <t>145, rue Alexandre, Laval, H7G 3L3</t>
  </si>
  <si>
    <t>200, boul. de la Concorde Est, Laval, H7G 2C8</t>
  </si>
  <si>
    <t>115, rue Alexandre, Laval, H7G 3L3</t>
  </si>
  <si>
    <t>125, boulevard des Prairies, Laval, H7N 2T6</t>
  </si>
  <si>
    <t>150, avenue Legrand, Laval, H7N 3T3</t>
  </si>
  <si>
    <t>3733, 2e Rue, Laval, H7V 1H9</t>
  </si>
  <si>
    <t>3680, boulevard Lévesque Ouest, Laval, H7V 1E8</t>
  </si>
  <si>
    <t>4055, boul. Saint-Martin Ouest, Laval, H7T 1B7</t>
  </si>
  <si>
    <t>5075, chemin du Souvenir, Laval, H7W 1E1</t>
  </si>
  <si>
    <t>530, rue Huberdeau, Laval, H7X 1P7</t>
  </si>
  <si>
    <t>955, boulevard St-Martin Ouest, Laval, H7S 1M5</t>
  </si>
  <si>
    <t>3730, boulevard Lévesque Ouest, Laval, H7V 1E8</t>
  </si>
  <si>
    <t>190, rue Roseval, Laval, H7L 2V6</t>
  </si>
  <si>
    <t>2525, boul. de la Renaissance, Laval, H7L 3Y2</t>
  </si>
  <si>
    <t>2875, boulevard Industriel, Laval, H7L 3V8</t>
  </si>
  <si>
    <t>1051, croissant Pierre-Bédard, Laval, H7E 1Y8</t>
  </si>
  <si>
    <t>777, avenue Bois-de-Boulogne, Laval, H7N 4G1</t>
  </si>
  <si>
    <t>3670, boulevard Lévesque Ouest, Laval, H7V 1E8</t>
  </si>
  <si>
    <t>2275, rue Honoré-Mercier, Laval, H7L 2T1</t>
  </si>
  <si>
    <t>14, rue Émile, Laval, H7N 4K8</t>
  </si>
  <si>
    <t>800, place Sauvé, Laval, H7S 1M2</t>
  </si>
  <si>
    <t>CSS des Affluents</t>
  </si>
  <si>
    <t>129, rue Saint-Alexis, Charlemagne, J5Z 1E7</t>
  </si>
  <si>
    <t>117, rue Saint-Alexis, Charlemagne, J5Z 1E7</t>
  </si>
  <si>
    <t>12, rue Benoît-Sauvageau, Charlemagne, J5Z 1Y9</t>
  </si>
  <si>
    <t>152, Marguerite-Bourgeois, L'Assomption, J5W 3H1</t>
  </si>
  <si>
    <t>369, rue Saint-Jacques, L'Assomption, J5W 2A9</t>
  </si>
  <si>
    <t>190, rue Meilleur, L'Assomption, J5W 2X6</t>
  </si>
  <si>
    <t>761, rue Du Pont, L'Assomption, J5W 3E6</t>
  </si>
  <si>
    <t>2121, rue de l'Alizé, Mascouche, J7L 4C9</t>
  </si>
  <si>
    <t>30, rue Adrien, Repentigny, J6A 4S9</t>
  </si>
  <si>
    <t>50, place Robert-Lussier, Repentigny, J6A 4C7</t>
  </si>
  <si>
    <t>283, boulevard Iberville, Repentigny, J6A 2A4</t>
  </si>
  <si>
    <t>835, rue Fréchette, Repentigny, J5Y 1B1</t>
  </si>
  <si>
    <t>75, rue Curé Martineau, Repentigny, J6A 5A8</t>
  </si>
  <si>
    <t>31, boulevard Brien, Repentigny, J6A 4R9</t>
  </si>
  <si>
    <t>29, boulevard Brien, Repentigny, J6A 4R9</t>
  </si>
  <si>
    <t>129, rue Notre-Dame, Repentigny, J6A 2P1</t>
  </si>
  <si>
    <t>185, rue du Curé Longpré, Repentigny, J6A 1V5</t>
  </si>
  <si>
    <t>249, rue Lanoue, Repentigny, J6A 1W2</t>
  </si>
  <si>
    <t>400, boulevard Lacombe, Repentigny, J5Z 1N6</t>
  </si>
  <si>
    <t>391, rue Notre-Dame, Repentigny, J5Z 1S6</t>
  </si>
  <si>
    <t>375, boulevard Lacombe, Repentigny, J5Z 1N5</t>
  </si>
  <si>
    <t>903, rue Notre-Dame, Saint-Sulpice, J5W 3W4</t>
  </si>
  <si>
    <t>2460, rue de Versailles, Mascouche, J7K 0J1</t>
  </si>
  <si>
    <t>777, boulevard Iberville, Repentigny, J5Y 1A2</t>
  </si>
  <si>
    <t>45, rue Fiset, Repentigny, J6A 4G1</t>
  </si>
  <si>
    <t>170, boulevard Hector-Papin, L'Assomption, J5W 3L1</t>
  </si>
  <si>
    <t>120, rue Payette, Repentigny, J5Z 3L9</t>
  </si>
  <si>
    <t>945, rue Noiseux, Repentigny, J5Y 1Z3</t>
  </si>
  <si>
    <t>1155, boul. Basile-Routhier, Repentigny, J5Y 0L3</t>
  </si>
  <si>
    <t>2600, de l'Ange-Gardien Nord, L'Assomption, J5W 4R5</t>
  </si>
  <si>
    <t>595, boulevard l'Assomption, Repentigny, J6A 6Z5</t>
  </si>
  <si>
    <t>120, boulevard Laurentien, Repentigny, J5Y 2R7</t>
  </si>
  <si>
    <t>239, boulevard J. A. Paré, Repentigny, J5Z 4M6</t>
  </si>
  <si>
    <t>168, rue Colbert, Repentigny, J5Z 4K3</t>
  </si>
  <si>
    <t>830, boulevard Basile-Routhier, Repentigny, J6A 7W9</t>
  </si>
  <si>
    <t>250, rue Louis-Philippe Picard, Repentigny, J5Y 3W9</t>
  </si>
  <si>
    <t>175, rue Philippe-Goulet, Repentigny, J5Y 3M9</t>
  </si>
  <si>
    <t>610, rue Jean-Duceppe, Repentigny, J5Z 4V3</t>
  </si>
  <si>
    <t>1075, boulevard Pierre-Lesueur, L'Assomption, J5W 2P2</t>
  </si>
  <si>
    <t>1600, de l'Ange-Gardien Nord, L'Assomption, J5W 5H1</t>
  </si>
  <si>
    <t>210, rue Bertrand, Repentigny, J5Z 4L3</t>
  </si>
  <si>
    <t>81, rue des Sulpiciens, L'Épiphanie, J5X 2Y2</t>
  </si>
  <si>
    <t>119, rue Amireault, L'Épiphanie, J5X 2T2</t>
  </si>
  <si>
    <t>2881, chemin Sainte-Marie, Mascouche, J7K 3B8</t>
  </si>
  <si>
    <t>766, rue Saint-Paul, Terrebonne, J6W 1M8</t>
  </si>
  <si>
    <t>855, rue des Érables, Mascouche, J7L 3H2</t>
  </si>
  <si>
    <t>508, rue Masson, Terrebonne, J6W 2Z3</t>
  </si>
  <si>
    <t>2995, avenue des Ancêtres, Mascouche, J7K 1X6</t>
  </si>
  <si>
    <t>10521, rue Villeneuve, Terrebonne, J7M 1S8</t>
  </si>
  <si>
    <t>539, rue Saint-Sacrement, Terrebonne, J6W 3E5</t>
  </si>
  <si>
    <t>400, montée Dumais, Terrebonne, J6W 5W9</t>
  </si>
  <si>
    <t>2525, boul. des Entreprises, Terrebonne, J6X 4J9</t>
  </si>
  <si>
    <t>3329, chemin Saint-Charles, Terrebonne, J6V 1B4</t>
  </si>
  <si>
    <t>5800, rue Rodrigue, Terrebonne, J7M 1Y6</t>
  </si>
  <si>
    <t>795, rue J.-F. Kennedy, Terrebonne, J6W 1X2</t>
  </si>
  <si>
    <t>1659, boulevard des Seigneurs, Terrebonne, J6X 3E3</t>
  </si>
  <si>
    <t>99, rue Napoléon, Mascouche, J7L 3B3</t>
  </si>
  <si>
    <t>1275, avenue Châteaubriand, Mascouche, J7K 2B3</t>
  </si>
  <si>
    <t>905, rue Vaillant, Terrebonne, J6X 1N1</t>
  </si>
  <si>
    <t>4200, rue Robert, Terrebonne, J6X 2N9</t>
  </si>
  <si>
    <t>3000, avenue Bourque, Mascouche, J7K 2A3</t>
  </si>
  <si>
    <t>1747, rue Rochon, Terrebonne, J6W 5N9</t>
  </si>
  <si>
    <t>273, boulevard Pierre Laporte, Terrebonne, J6V 1H6</t>
  </si>
  <si>
    <t>192, rue de l'Église, Terrebonne, J6V 1B4</t>
  </si>
  <si>
    <t>99, croissant de la Matapédia, Terrebonne, J6W 5H2</t>
  </si>
  <si>
    <t>2225, boulevard des Seigneurs, Terrebonne, J6X 4A6</t>
  </si>
  <si>
    <t>3400, rue Champlain, Mascouche, J7K 3M9</t>
  </si>
  <si>
    <t>7101, rue Rodrigue, Terrebonne, J7M 1Y7</t>
  </si>
  <si>
    <t>2201, rue de la Jonquille, Terrebonne, J7M 1Y8</t>
  </si>
  <si>
    <t>2997, chemin Saint-Charles, Terrebonne, J6V 1A6</t>
  </si>
  <si>
    <t>1658, boulevard des Seigneurs, Terrebonne, J6X 3J4</t>
  </si>
  <si>
    <t>775, rue Saint-Louis, Terrebonne, J6W 1J7</t>
  </si>
  <si>
    <t>4960, rue Rodrigue, Terrebonne, J7M 1Y9</t>
  </si>
  <si>
    <t>1651, rue Guillemette, Terrebonne, J7M 1Z7</t>
  </si>
  <si>
    <t>CSS des Samares</t>
  </si>
  <si>
    <t>250, chemin Saint-Stanislas, Saint-Lin--Laurentides, J5M 2H2</t>
  </si>
  <si>
    <t>133, rue de l'École, Saint-Ignace-de-Loyola, J0K 2P0</t>
  </si>
  <si>
    <t>761, rue Saint-Viateur, Berthierville, J0K 1A0</t>
  </si>
  <si>
    <t>2130, rue Principale, Saint-Norbert, J0K 3C0</t>
  </si>
  <si>
    <t>770, rue Saint-Viateur, Berthierville, J0K 1A0</t>
  </si>
  <si>
    <t>31, chemin Joliette, Lanoraie, J0K 1E0</t>
  </si>
  <si>
    <t>1950, rue Principale, Saint-Cuthbert, J0K 2C0</t>
  </si>
  <si>
    <t>601, rue Dusablé, Saint-Barthélemy, J0K 1X0</t>
  </si>
  <si>
    <t>2175, rue du Domaine-Malo, Sainte-Julienne, J0K 2T0</t>
  </si>
  <si>
    <t>41, rue Saint-Antoine Nord, Lavaltrie, J5T 2G5</t>
  </si>
  <si>
    <t>60, rue Douaire-de-Bondy, Lavaltrie, J5T 1G7</t>
  </si>
  <si>
    <t>50, rue des Écoles, Saint-Gabriel, J0K 2N0</t>
  </si>
  <si>
    <t>59, rue Champagne, Saint-Gabriel, J0K 2N0</t>
  </si>
  <si>
    <t>2747, rue Adolphe, Sainte-Julienne, J0K 2T0</t>
  </si>
  <si>
    <t>6960, rue Principale, Saint-Damien, J0K 2E0</t>
  </si>
  <si>
    <t>3961, rue Principale, Notre-Dame-de-Lourdes, J0K 1K0</t>
  </si>
  <si>
    <t>2420, rue Principale, Sainte-Élisabeth, J0K 2J0</t>
  </si>
  <si>
    <t>4671, rue Principale, Saint-Félix-de-Valois, J0K 2M0</t>
  </si>
  <si>
    <t>71, rue Sainte-Marguerite, Saint-Félix-de-Valois, J0K 2M0</t>
  </si>
  <si>
    <t>70, rue Sainte-Marguerite, Saint-Félix-de-Valois, J0K 2M0</t>
  </si>
  <si>
    <t>239, rue du Collège, Saint-Jean-de-Matha, J0K 2S0</t>
  </si>
  <si>
    <t>570, côte Jeanne, Saint-Lin--Laurentides, J5M 1Y1</t>
  </si>
  <si>
    <t>891, rue de l'Église, Sainte-Béatrix, J0K 1Y0</t>
  </si>
  <si>
    <t>501, rue Adèle-Deschênes, Sainte-Émélie-de-l'Énergie, J0K 2K0</t>
  </si>
  <si>
    <t>90, rue du Collège, Saint-Zénon, J0K 3N0</t>
  </si>
  <si>
    <t>275, rue Desjardins, Mandeville, J0K 1L0</t>
  </si>
  <si>
    <t>490, rue Principale, Saint-Didace, J0K 2G0</t>
  </si>
  <si>
    <t>3461, rue Queen, Rawdon, J0K 1S0</t>
  </si>
  <si>
    <t>100, rue de l'Église, Sainte-Mélanie, J0K 3A0</t>
  </si>
  <si>
    <t>3461A, rue Queen, Rawdon, J0K 1S0</t>
  </si>
  <si>
    <t>171, rue Jetté, Notre-Dame-des-Prairies, J6E 1H7</t>
  </si>
  <si>
    <t>380, rue Brassard, Saint-Michel-des-Saints, J0K 3B0</t>
  </si>
  <si>
    <t>2, rue Gabrielle-Roy, Saint-Alphonse-Rodriguez, J0K 1W0</t>
  </si>
  <si>
    <t>240, rue du Collège, Saint-Jean-de-Matha, J0K 2S0</t>
  </si>
  <si>
    <t>3790, chemin du Lac Morgan, Rawdon, J0K 1S0</t>
  </si>
  <si>
    <t>2463, rue Victoria, Sainte-Julienne, J0K 2T0</t>
  </si>
  <si>
    <t>3763, rue Albert, Rawdon, J0K 1S0</t>
  </si>
  <si>
    <t>157, rue des Tourelles, Saint-Paul, J0K 3E0</t>
  </si>
  <si>
    <t>1611, 55e Rue, Saint-Côme, J0K 2B0</t>
  </si>
  <si>
    <t>411, rang Pied-de-la-Montagne, Sainte-Marcelline-de-Kildare, J0K 2Y0</t>
  </si>
  <si>
    <t>423, rue de l'Église, Chertsey, J0K 3K0</t>
  </si>
  <si>
    <t>1936, route 125, Notre-Dame-de-la-Merci, J0T 2A0</t>
  </si>
  <si>
    <t>2500, chemin d'Entrelacs, Entrelacs, J0T 2E0</t>
  </si>
  <si>
    <t>265, 16e Avenue, Saint-Lin--Laurentides, J5M 2X8</t>
  </si>
  <si>
    <t>263, 14e Avenue, Saint-Lin--Laurentides, J5M 2X6</t>
  </si>
  <si>
    <t>1351, rue du Tricentenaire, Lavaltrie, J5T 2T7</t>
  </si>
  <si>
    <t>1020, rue du Tricentenaire, Lavaltrie, J5T 2S4</t>
  </si>
  <si>
    <t>30, montée Guy-Mousseau, Lavaltrie, J5T 3B2</t>
  </si>
  <si>
    <t>8, rue Monseigneur-Lafortune, Saint-Paul, J6E 6G7</t>
  </si>
  <si>
    <t>6315, rue de l'Hôtel-de-Ville, Saint-Calixte, J0K 1Z0</t>
  </si>
  <si>
    <t>20, rue Vézina, Saint-Roch-de-l'Achigan, J0K 3H0</t>
  </si>
  <si>
    <t>987, rue Notre-Dame, Joliette, J6E 3J9</t>
  </si>
  <si>
    <t>90, boulevard des Mésanges, Saint-Charles-Borromée, J6E 0B9</t>
  </si>
  <si>
    <t>228, rue Bordeleau, Joliette, J6E 2H9</t>
  </si>
  <si>
    <t>189, rue Jetté, Notre-Dame-des-Prairies, J6E 1H7</t>
  </si>
  <si>
    <t>574, boulevard Sainte-Anne, Joliette, J6E 5A5</t>
  </si>
  <si>
    <t>994, rue de Lanaudière, Joliette, J6E 3N6</t>
  </si>
  <si>
    <t>100, rue Deschênes, Saint-Charles-Borromée, J6E 1Z3</t>
  </si>
  <si>
    <t>485, rue Laval, Joliette, J6E 5H1</t>
  </si>
  <si>
    <t>153, rue Jetté, Notre-Dame-des-Prairies, J6E 1H7</t>
  </si>
  <si>
    <t>273, rue Richard, Joliette, J6E 2S7</t>
  </si>
  <si>
    <t>305, rue Calixa-Lavallée, Joliette, J6E 4K3</t>
  </si>
  <si>
    <t>945, rue Notre-Dame, Joliette, J6E 3K1</t>
  </si>
  <si>
    <t>940, rue de Lanaudière, Joliette, J6E 3N6</t>
  </si>
  <si>
    <t>1000, rue Ladouceur, Joliette, J6E 3W7</t>
  </si>
  <si>
    <t>981, rue Notre-Dame, Joliette, J6E 3K1</t>
  </si>
  <si>
    <t>2385, rue du Domaine-Malo, Sainte-Julienne, J0K 2T0</t>
  </si>
  <si>
    <t>974, rue de Lanaudière, Joliette, J6E 3N6</t>
  </si>
  <si>
    <t>141, 8e Rue, Crabtree, J0K 1B0</t>
  </si>
  <si>
    <t>961, rue des Commissaires, Saint-Ambroise-de-Kildare, J0K 1C0</t>
  </si>
  <si>
    <t>33, boulevard Brassard, Saint-Paul, J0K 3E0</t>
  </si>
  <si>
    <t>760, rue Principale, Saint-Thomas, J0K 3L0</t>
  </si>
  <si>
    <t>740, rue Principale, Saint-Liguori, J0K 2X0</t>
  </si>
  <si>
    <t>225, rue Principale, Saint-Alexis, J0K 1T0</t>
  </si>
  <si>
    <t>141, rue Viger, Sainte-Marie-Salomé, J0K 2Z0</t>
  </si>
  <si>
    <t>4, rue du Collège, Saint-Jacques, J0K 2R0</t>
  </si>
  <si>
    <t>20, rue Beaudry, Saint-Jacques, J0K 2R0</t>
  </si>
  <si>
    <t>39, rue des Écoles, Saint-Esprit, J0K 2L0</t>
  </si>
  <si>
    <t>40, rue des Écoles, Saint-Esprit, J0K 2L0</t>
  </si>
  <si>
    <t>60, montée Rémi-Henri, Saint-Roch-de-l'Achigan, J0K 3H0</t>
  </si>
  <si>
    <t>5211, rue Principale, Saint-Félix-de-Valois, J0K 2M0</t>
  </si>
  <si>
    <t>810, rue de Lanaudière, Joliette, J6E 3N3</t>
  </si>
  <si>
    <t>1270, rue Ladouceur, Joliette, J6E 3W7</t>
  </si>
  <si>
    <t>333, rue Sir-Mathias-Tellier S, Joliette, J6E 6E6</t>
  </si>
  <si>
    <t>916, rue Ladouceur, Joliette, J6E 3W7</t>
  </si>
  <si>
    <t>881, rue Pierre-de-Lestage, Berthierville, J0K 1A0</t>
  </si>
  <si>
    <t>345, rue Sir-Mathias-Tellier S, Joliette, J6E 6E6</t>
  </si>
  <si>
    <t>290, rue Brassard, Saint-Michel-des-Saints, J0K 3B0</t>
  </si>
  <si>
    <t>1919, 6e Rang, Saint-Gabriel-de-Brandon, J0K 2N0</t>
  </si>
  <si>
    <t>3144, 18e Avenue, Rawdon, J0K 1S0</t>
  </si>
  <si>
    <t>780, rue Saint-Viateur, Berthierville, J0K 1A0</t>
  </si>
  <si>
    <t>35, rue Dequoy, Saint-Gabriel, J0K 2N0</t>
  </si>
  <si>
    <t>2370, route 337, Sainte-Julienne, J0K 2T0</t>
  </si>
  <si>
    <t>670, rue Archambault, Saint-Lin--Laurentides, J5M 2Z2</t>
  </si>
  <si>
    <t>100, rue Marie-Fournier, Saint-Calixte, J0K 1Z0</t>
  </si>
  <si>
    <t>145, côte St-Ambroise, Saint-Lin--Laurentides, J5M 1H2</t>
  </si>
  <si>
    <t>CSS de la Seigneurie-des-Mille-Îles</t>
  </si>
  <si>
    <t>334, rue Académie, Rosemère, J7A 3R9</t>
  </si>
  <si>
    <t>60, 35e Avenue Sud, Bois-des-Filion, J6Z 2E8</t>
  </si>
  <si>
    <t>784, boulevard de la Chapelle, Pointe-Calumet, J0N 1G1</t>
  </si>
  <si>
    <t>9030, rue Dumouchel, Mirabel, J7N 2N8</t>
  </si>
  <si>
    <t>1030, rue Gilles Vigneault, Blainville, J7C 5N4</t>
  </si>
  <si>
    <t>214, 9e Avenue, Deux-Montagnes, J7R 3M2</t>
  </si>
  <si>
    <t>16, rue Perry, Saint-Eustache, J7R 2H3</t>
  </si>
  <si>
    <t>70, montée du Village, Saint-Joseph-du-Lac, J0N 1M0</t>
  </si>
  <si>
    <t>100, 33e Avenue Nord, Bois-des-Filion, J6Z 2C4</t>
  </si>
  <si>
    <t>128, 25e Avenue, Saint-Eustache, J7P 2V2</t>
  </si>
  <si>
    <t>799, montée Lauzon, Saint-Eustache, J7R 4K3</t>
  </si>
  <si>
    <t>364, rue Académie, Rosemère, J7A 1Z1</t>
  </si>
  <si>
    <t>88, rue Saint-Nicholas, Saint-Eustache, J7R 2B6</t>
  </si>
  <si>
    <t>59, boulevard Vignory, Lorraine, J6Z 3L5</t>
  </si>
  <si>
    <t>151, rue Saint-Louis, Saint-Eustache, J7R 1X9</t>
  </si>
  <si>
    <t>43, rue Saint-Laurent, Saint-Eustache, J7P 1V9</t>
  </si>
  <si>
    <t>15074, rue Saint-Augustin, Mirabel, J7N 2B2</t>
  </si>
  <si>
    <t>155, boulevard De Gaulle, Lorraine, J6Z 3Z8</t>
  </si>
  <si>
    <t>400, rue Joseph-Paquette, Bois-des-Filion, J6Z 4P7</t>
  </si>
  <si>
    <t>9290, côte des Saints, Mirabel, J7N 2X5</t>
  </si>
  <si>
    <t>3599, rue Charlotte-Boisjoli, Boisbriand, J7H 1L5</t>
  </si>
  <si>
    <t>3233, rue de la Bastille, Boisbriand, J7H 1R3</t>
  </si>
  <si>
    <t>452, rue Neuilly, Terrebonne, J6Y 1P5</t>
  </si>
  <si>
    <t>3415, place Camus, Terrebonne, J6Y 1L2</t>
  </si>
  <si>
    <t>1650, av. Alexandre-le-Grand, Boisbriand, J7G 3K1</t>
  </si>
  <si>
    <t>1430, rue Maurice-Cullen, Blainville, J7C 5C6</t>
  </si>
  <si>
    <t>287, Grande Côte, Boisbriand, J7G 2L2</t>
  </si>
  <si>
    <t>1025, rue Castelneau, Boisbriand, J7G 1V7</t>
  </si>
  <si>
    <t>1275, boulevard Céloron, Blainville, J7C 5A8</t>
  </si>
  <si>
    <t>199, chemin Grande Côte, Rosemère, J7A 1H6</t>
  </si>
  <si>
    <t>10, rue de Monteauban, Blainville, J7B 1T4</t>
  </si>
  <si>
    <t>8, rue Tassé, Sainte-Thérèse, J7E 1V3</t>
  </si>
  <si>
    <t>6, rue Tassé, Sainte-Thérèse, J7E 1V3</t>
  </si>
  <si>
    <t>8, rue Blainville Est, Sainte-Thérèse, J7E 1L6</t>
  </si>
  <si>
    <t>10, boulevard Bélisle, Sainte-Thérèse, J7E 3P6</t>
  </si>
  <si>
    <t>70, rue Saint-Stanislas, Sainte-Thérèse, J7E 3M7</t>
  </si>
  <si>
    <t>50, rue Leroux, Sainte-Thérèse, J7E 3M6</t>
  </si>
  <si>
    <t>66, rue Saint-Stanislas, Sainte-Thérèse, J7E 3M7</t>
  </si>
  <si>
    <t>1027, boulevard Curé-Labelle, Blainville, J7C 2M2</t>
  </si>
  <si>
    <t>425, boulevard Curé-Labelle, Blainville, J7C 2H4</t>
  </si>
  <si>
    <t>200, rue Marie-Chapleau, Blainville, J7C 5Y8</t>
  </si>
  <si>
    <t>445, boulevard Curé-Labelle, Blainville, J7C 2H4</t>
  </si>
  <si>
    <t>201, rue Saint-Pierre, Sainte-Thérèse, J7E 2S3</t>
  </si>
  <si>
    <t>25, rue Vézina, Sainte-Thérèse, J7E 3A4</t>
  </si>
  <si>
    <t>46, rue Blainville Ouest, Sainte-Thérèse, J7E 1X3</t>
  </si>
  <si>
    <t>1, rue Chaumont, Sainte-Anne-des-Plaines, J0N 1H0</t>
  </si>
  <si>
    <t>172, 3e Avenue, Sainte-Anne-des-Plaines, J0N 1H0</t>
  </si>
  <si>
    <t>500, chemin des Anciens, Deux-Montagnes, J7R 6A7</t>
  </si>
  <si>
    <t>99, rue Grignon, Saint-Eustache, J7P 4S4</t>
  </si>
  <si>
    <t>401, boulevard du Domaine, Sainte-Thérèse, J7E 4S4</t>
  </si>
  <si>
    <t>1700, chemin Oka, Oka, J0N 1E0</t>
  </si>
  <si>
    <t>14700, rue Jean-Simon, Mirabel, J7N 2J6</t>
  </si>
  <si>
    <t>800, rue De Sève, Sainte-Thérèse, J7E 2M6</t>
  </si>
  <si>
    <t>75, rue Duquet, Sainte-Thérèse, J7E 5R8</t>
  </si>
  <si>
    <t>1400, chemin de l'Avenir, Deux-Montagnes, J7R 6A6</t>
  </si>
  <si>
    <t>215, 14e Avenue, Deux-Montagnes, J7R 3W1</t>
  </si>
  <si>
    <t>425, rue Hamel, Saint-Eustache, J7P 4M2</t>
  </si>
  <si>
    <t>2919, boul. des Promenades, Sainte-Marthe-sur-le-Lac, J0N 1P0</t>
  </si>
  <si>
    <t>40, 84e Avenue Est, Blainville, J7C 3R5</t>
  </si>
  <si>
    <t>1100, Boul. Céloron, Blainville, J7C 4Y7</t>
  </si>
  <si>
    <t>65, boulevard de Chambord, Lorraine, J6Z 4X1</t>
  </si>
  <si>
    <t>250, rue Therrien, Saint-Eustache, J7P 4V4</t>
  </si>
  <si>
    <t>130, rue Louis-Joseph Rodrigue, Saint-Eustache, J7R 5Y5</t>
  </si>
  <si>
    <t>60, avenue Daniel-Morin, Saint-Placide, J0V 2B0</t>
  </si>
  <si>
    <t>200, Neuville-en-Ferrain, Sainte-Anne-des-Plaines, J0N 1H0</t>
  </si>
  <si>
    <t>25, rue des Pins, Oka, J0N 1E0</t>
  </si>
  <si>
    <t>600, 28e Avenue, Deux-Montagnes, J7R 6L2</t>
  </si>
  <si>
    <t>930, rue de la Mairie, Blainville, J7C 3B4</t>
  </si>
  <si>
    <t>320, rue De Sève, Sainte-Marthe-sur-le-Lac, J0N 1P0</t>
  </si>
  <si>
    <t>990, rue des Érables, Saint-Eustache, J7R 6M5</t>
  </si>
  <si>
    <t>2700, Jean-Charles Bonenfant, Boisbriand, J7H 1P1</t>
  </si>
  <si>
    <t>203, 14e Avenue, Deux-Montagnes, J7R 3W1</t>
  </si>
  <si>
    <t>1020, rue Simonne, Pointe-Calumet, J0N 1G5</t>
  </si>
  <si>
    <t>370, boulevard d'Annecy, Blainville, J7B 1J7</t>
  </si>
  <si>
    <t>60, rue des Grives, Blainville, J7C 5J9</t>
  </si>
  <si>
    <t>500, rue Marie Claire Daveluy, Boisbriand, J7G 3G7</t>
  </si>
  <si>
    <t>1000, rue Marie-Gérin-Lajoie, Terrebonne, J6Y 0M1</t>
  </si>
  <si>
    <t>140, rue des Saisons, Sainte-Anne-des-Plaines, J0N 1H0</t>
  </si>
  <si>
    <t>540, rue des Colibris, Sainte-Anne-des-Plaines, J0N 1H0</t>
  </si>
  <si>
    <t>3180, rue Laurin, Sainte-Marthe-sur-le-Lac, J0N 1P0</t>
  </si>
  <si>
    <t>9850, rue de Belle-Rivière, Mirabel, J7N 2X8</t>
  </si>
  <si>
    <t>257, rue Yvon, Saint-Joseph-du-Lac, J0N 1M0</t>
  </si>
  <si>
    <t>13000, rue Pierre-Perrin, Mirabel, J7N 0W6</t>
  </si>
  <si>
    <t>3102, rue de l'Église, Sainte-Marthe-sur-le-Lac, J0N 1P0</t>
  </si>
  <si>
    <t>CSS de la Rivière-du-Nord</t>
  </si>
  <si>
    <t>294, rue de l'Église, Brownsburg-Chatham, J8G 2X5</t>
  </si>
  <si>
    <t>388, rue Principale, Brownsburg-Chatham, J8G 2V8</t>
  </si>
  <si>
    <t>917, montée Saint-Nicolas, Saint-Jérôme, J5L 2P4</t>
  </si>
  <si>
    <t>795, rue Melançon, Saint-Jérôme, J7Z 4L1</t>
  </si>
  <si>
    <t>1135, rue du Clos-Toumalin, Prévost, J0R 1T0</t>
  </si>
  <si>
    <t>316, rue Principale, Grenville, J0V 1J0</t>
  </si>
  <si>
    <t>355, rue Principale, Grenville, J0V 1J0</t>
  </si>
  <si>
    <t>189, rue Mary, Lachute, J8H 2C3</t>
  </si>
  <si>
    <t>190, rue Mary, Lachute, J8H 2C4</t>
  </si>
  <si>
    <t>451, rue Grace, Lachute, J8H 1M5</t>
  </si>
  <si>
    <t>13705, rue Lacroix, Mirabel, J7J 1X4</t>
  </si>
  <si>
    <t>77, rue Hammond, Lachute, J8H 2V5</t>
  </si>
  <si>
    <t>360, côte Saint-Nicholas, Saint-Colomban, J5K 1M6</t>
  </si>
  <si>
    <t>218, rue Wilson, Lachute, J8H 3J3</t>
  </si>
  <si>
    <t>80, rue Hammond, Lachute, J8H 2V3</t>
  </si>
  <si>
    <t>1, rue Legault, Saint-André-d'Argenteuil, J0V 1X0</t>
  </si>
  <si>
    <t>909, montée Saint-Nicolas, Saint-Jérôme, J5L 2P4</t>
  </si>
  <si>
    <t>4261, rue Lalande, Mirabel, J7N 2Z4</t>
  </si>
  <si>
    <t>223, route du Canton, Brownsburg-Chatham, J8G 1R5</t>
  </si>
  <si>
    <t>549, ch. de la Rivière-du-Nord, Saint-Colomban, J5K 2E5</t>
  </si>
  <si>
    <t>13300, rue Paul-VI, Mirabel, J7J 1J2</t>
  </si>
  <si>
    <t>1000, 112e Avenue, Saint-Jérôme, J7Y 5C2</t>
  </si>
  <si>
    <t>462A, avenue d'Argenteuil, Lachute, J8H 1W9</t>
  </si>
  <si>
    <t>2334, rue Saint-Joseph, Sainte-Sophie, J5J 1M9</t>
  </si>
  <si>
    <t>70, boulevard des Hauteurs, Saint-Jérôme, J7Y 1R4</t>
  </si>
  <si>
    <t>30, rue Bourget, Saint-Hippolyte, J8A 2M7</t>
  </si>
  <si>
    <t>17777, rue du Val-d'Espoir, Mirabel, J7J 1V7</t>
  </si>
  <si>
    <t>872, rue de l'École, Prévost, J0R 1T0</t>
  </si>
  <si>
    <t>16905, rue de l'Ambre, Mirabel, J7N 0K4</t>
  </si>
  <si>
    <t>977, rue Marchand, Prévost, J0R 1T0</t>
  </si>
  <si>
    <t>1100, 112e Avenue, Saint-Jérôme, J7Y 5C2</t>
  </si>
  <si>
    <t>1131, montée Morel, Sainte-Sophie, J5J 2S1</t>
  </si>
  <si>
    <t>1801, montée Sainte-Thérèse, Saint-Jérôme, J5L 2L2</t>
  </si>
  <si>
    <t>31, rue Paul, Saint-Jérôme, J7Y 1Z5</t>
  </si>
  <si>
    <t>562, rue du Palais, Saint-Jérôme, J7Z 1Y6</t>
  </si>
  <si>
    <t>195, rue Duvernay, Saint-Jérôme, J7Y 2Z6</t>
  </si>
  <si>
    <t>175, rue Duvernay, Saint-Jérôme, J7Y 2Z6</t>
  </si>
  <si>
    <t>1030, rue Saint-Georges, Saint-Jérôme, J7Z 5E8</t>
  </si>
  <si>
    <t>240, rue De Montigny, Saint-Jérôme, J7Z 5P8</t>
  </si>
  <si>
    <t>616, rue Saint-Georges, Saint-Jérôme, J7Z 5B9</t>
  </si>
  <si>
    <t>997, rue des Lacs, Saint-Jérôme, J5L 1T3</t>
  </si>
  <si>
    <t>581, rue Ouimet, Saint-Jérôme, J7Z 1R3</t>
  </si>
  <si>
    <t>85, rue Lauzon, Saint-Jérôme, J7Y 1V8</t>
  </si>
  <si>
    <t>700, 9e Rue, Saint-Jérôme, J7Z 2Z5</t>
  </si>
  <si>
    <t>680, 9e Rue, Saint-Jérôme, J7Z 2Y9</t>
  </si>
  <si>
    <t>471, rue Melançon, Saint-Jérôme, J7Z 4K3</t>
  </si>
  <si>
    <t>109, rue Marie-Victorin, Saint-Jérôme, J7Y 2G7</t>
  </si>
  <si>
    <t>535, rue Filion, Saint-Jérôme, J7Z 1J6</t>
  </si>
  <si>
    <t>995, rue Labelle, Saint-Jérôme, J7Z 5N7</t>
  </si>
  <si>
    <t>452, avenue d'Argenteuil, Lachute, J8H 1W9</t>
  </si>
  <si>
    <t>600, 36e Avenue, Saint-Jérôme, J7Z 5W2</t>
  </si>
  <si>
    <t>9984, boulevard de Saint-Canut, Mirabel, J7N 1K1</t>
  </si>
  <si>
    <t>321, montée de l'Église, Saint-Colomban, J5K 2H8</t>
  </si>
  <si>
    <t>1475, rue Normand, Saint-Jérôme, J5L 2B6</t>
  </si>
  <si>
    <t>1155, avenue du Parc, Saint-Jérôme, J7Z 6X6</t>
  </si>
  <si>
    <t>520, boulevard de la Salette, Saint-Jérôme, J5L 2J1</t>
  </si>
  <si>
    <t>13815, rue Therrien, Mirabel, J7J 1J4</t>
  </si>
  <si>
    <t>17000, rue Aubin, Mirabel, J7J 1B1</t>
  </si>
  <si>
    <t>100, rue de Val-des-Chênes, Sainte-Sophie, J5J 2M5</t>
  </si>
  <si>
    <t>CSS des Laurentides</t>
  </si>
  <si>
    <t>36, rue Brissette, Sainte-Agathe-des-Monts, J8C 1T4</t>
  </si>
  <si>
    <t>440, rue Labelle, Mont-Tremblant, J8E 3H2</t>
  </si>
  <si>
    <t>617, boulevard du Dr-Gervais, Mont-Tremblant, J8E 2T3</t>
  </si>
  <si>
    <t>439, rue Labelle, Mont-Tremblant, J8E 3H2</t>
  </si>
  <si>
    <t>935, rue de l'École, Mont-Tremblant, J8E 3H3</t>
  </si>
  <si>
    <t>509, rue Labelle, Mont-Tremblant, J8E 3H2</t>
  </si>
  <si>
    <t>546, rue Charbonneau, Mont-Tremblant, J8E 3H4</t>
  </si>
  <si>
    <t>200, rue Principale, Huberdeau, J0T 1G0</t>
  </si>
  <si>
    <t>259, rue Amherst, Amherst, J0T 2L0</t>
  </si>
  <si>
    <t>155, rue du Collège, Labelle, J0T 1H0</t>
  </si>
  <si>
    <t>8, chemin des Pionniers, La Minerve, J0T 1S0</t>
  </si>
  <si>
    <t>429, rue du Collège, Saint-Donat, J0T 2C0</t>
  </si>
  <si>
    <t>495, rue Principale, Saint-Donat, J0T 2C0</t>
  </si>
  <si>
    <t>492, rue Desrochers, Saint-Donat, J0T 2C0</t>
  </si>
  <si>
    <t>99, rue Ste-Agathe, Sainte-Agathe-des-Monts, J8C 2J9</t>
  </si>
  <si>
    <t>118, rue Demontigny, Sainte-Agathe-des-Monts, J8C 2T3</t>
  </si>
  <si>
    <t>510, rue Groulx, Sainte-Agathe-des-Monts, J8C 1N6</t>
  </si>
  <si>
    <t>2580, chemin de l'Église, Val-David, J0T 2N0</t>
  </si>
  <si>
    <t>1350, rue de l'Académie, Val-David, J0T 2N0</t>
  </si>
  <si>
    <t>167, rue Principale, Saint-Sauveur, J0R 1R6</t>
  </si>
  <si>
    <t>35, rue Filion, Saint-Sauveur, J0R 1R0</t>
  </si>
  <si>
    <t>1400, rue Saint-Jean, Sainte-Adèle, J8B 1E6</t>
  </si>
  <si>
    <t>15, rue du Sommet, Sainte-Marguerite-du-Lac-Masson, J0T 1L0</t>
  </si>
  <si>
    <t>20, rue du Collège, Sainte-Marguerite-du-Lac-Masson, J0T 1L0</t>
  </si>
  <si>
    <t>150, rue Lesage, Sainte-Adèle, J8B 2R4</t>
  </si>
  <si>
    <t>491, chemin Pierre-Péladeau, Sainte-Adèle, J8B 1Z3</t>
  </si>
  <si>
    <t>37, rue Larocque Est, Sainte-Agathe-des-Monts, J8C 1H8</t>
  </si>
  <si>
    <t>13, rue Saint-Antoine, Sainte-Agathe-des-Monts, J8C 2C3</t>
  </si>
  <si>
    <t>258, boul. Ste-Adèle, Sainte-Adèle, J8B 1A8</t>
  </si>
  <si>
    <t>101, rue Légaré, Sainte-Agathe-des-Monts, J8C 2T6</t>
  </si>
  <si>
    <t>700, boulevard Dr Gervais, Mont-Tremblant, J8E 2T3</t>
  </si>
  <si>
    <t>CSS Pierre-Neveu</t>
  </si>
  <si>
    <t>4, rue de l'Église, Notre-Dame-du-Laus, J0X 2M0</t>
  </si>
  <si>
    <t>15, rue Notre-Dame, Notre-Dame-de-Pontmain, J0W 1S0</t>
  </si>
  <si>
    <t>2281, rue Sacré-Coeur, Nominingue, J0W 1R0</t>
  </si>
  <si>
    <t>1, chemin Valiquette, Kiamika, J0W 1G0</t>
  </si>
  <si>
    <t>4, rue Principale, L'Ascension, J0T 1W0</t>
  </si>
  <si>
    <t>40, rue Lavoie, Rivière-Rouge, J0T 1T0</t>
  </si>
  <si>
    <t>141, rue Barrette, Lac-des-Écorces, J0W 1H0</t>
  </si>
  <si>
    <t>99, avenue du Collège, Lac-des-Écorces, J0W 1H0</t>
  </si>
  <si>
    <t>576, boulevard Saint-François, Lac-des-Écorces, J0W 1H0</t>
  </si>
  <si>
    <t>3616, chemin Val-Limoges, Mont-Laurier, J9L 3G6</t>
  </si>
  <si>
    <t>1420, boulevard des Ruisseaux, Mont-Laurier, J9L 0H6</t>
  </si>
  <si>
    <t>525, rue Achim, Mont-Laurier, J9L 2H5</t>
  </si>
  <si>
    <t>654, rue Léonard, Mont-Laurier, J9L 2Z8</t>
  </si>
  <si>
    <t>318, rue du Pont, Mont-Laurier, J9L 2R2</t>
  </si>
  <si>
    <t>525, rue de la Madone, Mont-Laurier, J9L 1S4</t>
  </si>
  <si>
    <t>631, rue Hébert, Mont-Laurier, J9L 2X4</t>
  </si>
  <si>
    <t>591, chemin du Progrès, Chute-Saint-Philippe, J0W 1A0</t>
  </si>
  <si>
    <t>290, 12e Avenue, Ferme-Neuve, J0W 1C0</t>
  </si>
  <si>
    <t>148, 12e Rue, Ferme-Neuve, J0W 1C0</t>
  </si>
  <si>
    <t>91, rue de l'Église, Mont-Saint-Michel, J0W 1P0</t>
  </si>
  <si>
    <t>13, rue Notre-Dame, Sainte-Anne-du-Lac, J0W 1V0</t>
  </si>
  <si>
    <t>545, rue du Pont, Mont-Laurier, J9L 2S2</t>
  </si>
  <si>
    <t>50, rue du pont, Rivière-Rouge, J0T 1T0</t>
  </si>
  <si>
    <t>558, rue de la Montagne, Mont-Laurier, J9L 2C8</t>
  </si>
  <si>
    <t>565, rue de la Montagne, Mont-Laurier, J9L 2C9</t>
  </si>
  <si>
    <t>CSS de Sorel-Tracy</t>
  </si>
  <si>
    <t>172, rue Guèvremont, Sorel-Tracy, J3P 3K6</t>
  </si>
  <si>
    <t>61, rue Morgan, Sorel-Tracy, J3P 3B6</t>
  </si>
  <si>
    <t>212, rue Guèvremont, Sorel-Tracy, J3P 3K6</t>
  </si>
  <si>
    <t>50, rue Brébeuf, Sorel-Tracy, J3P 2X5</t>
  </si>
  <si>
    <t>25, rivière David, Saint-David, J0G 1L0</t>
  </si>
  <si>
    <t>345, montée Ste-Victoire, Sainte-Victoire-de-Sorel, J0G 1T0</t>
  </si>
  <si>
    <t>644, chemin de Saint-Robert, Saint-Robert, J0G 1S0</t>
  </si>
  <si>
    <t>270, rue Bonsecours, Massueville, J0G 1K0</t>
  </si>
  <si>
    <t>147, rue Principale, Yamaska, J0G 1W0</t>
  </si>
  <si>
    <t>11, rue du Pont, Yamaska, J0G 1X0</t>
  </si>
  <si>
    <t>581, chemin du Chenal du Moine, Sainte-Anne-de-Sorel, J3P 1V8</t>
  </si>
  <si>
    <t>1055, rue Saint-Pierre, Saint-Joseph-de-Sorel, J3R 1B3</t>
  </si>
  <si>
    <t>2555, rue Cardin, Sorel-Tracy, J3R 2S5</t>
  </si>
  <si>
    <t>2425, boulevard Cournoyer, Sorel-Tracy, J3R 2N3</t>
  </si>
  <si>
    <t>3225, rue Leclaire, Sorel-Tracy, J3R 3A1</t>
  </si>
  <si>
    <t>890, rue Saint-Pierre, Saint-Roch-de-Richelieu, J0L 2M0</t>
  </si>
  <si>
    <t>41, avenue Hôtel-Dieu, Sorel-Tracy, J3P 1L1</t>
  </si>
  <si>
    <t>265, rue De Ramesay, Sorel-Tracy, J3P 4A5</t>
  </si>
  <si>
    <t>2800, boulevard des Érables, Sorel-Tracy, J3R 2W4</t>
  </si>
  <si>
    <t>2537, rue Immaculée-Conception, Saint-Ours, J0G 1P0</t>
  </si>
  <si>
    <t>1060, rue des Grands Bois, Sorel-Tracy, J3P 7T7</t>
  </si>
  <si>
    <t>2725, boulevard De Tracy, Sorel-Tracy, J3R 1C2</t>
  </si>
  <si>
    <t>CSS de Saint-Hyacinthe</t>
  </si>
  <si>
    <t>6, rue de l'Église, Roxton Falls, J0H 1E0</t>
  </si>
  <si>
    <t>1075, rue Bernard, Acton Vale, J0H 1A0</t>
  </si>
  <si>
    <t>301, rue Bonin, Acton Vale, J0H 1A0</t>
  </si>
  <si>
    <t>654, 1er Rang, Sainte-Christine, J0H 1H0</t>
  </si>
  <si>
    <t>700, rue Girouard Est, Saint-Hyacinthe, J2S 2Y2</t>
  </si>
  <si>
    <t>1258, rue Brousseau, Acton Vale, J0H 1A0</t>
  </si>
  <si>
    <t>1277, rue Bélair, Acton Vale, J0H 1A0</t>
  </si>
  <si>
    <t>901, rue d'Acton, Acton Vale, J0H 1A0</t>
  </si>
  <si>
    <t>1760, rue Sainte-Catherine, Saint-Théodore-d'Acton, J0H 1Z0</t>
  </si>
  <si>
    <t>150, rue du Cinquantenaire, Sainte-Madeleine, J0H 1S0</t>
  </si>
  <si>
    <t>950, rue Hébert, Sainte-Madeleine, J0H 1S0</t>
  </si>
  <si>
    <t>2255, avenue Sainte-Anne, Saint-Hyacinthe, J2S 5H7</t>
  </si>
  <si>
    <t>350, avenue Sainte-Marie, Saint-Hyacinthe, J2S 4R3</t>
  </si>
  <si>
    <t>1900, rue Bernard, Saint-Hyacinthe, J2T 1G4</t>
  </si>
  <si>
    <t>2350, rue Lafontaine, Saint-Hyacinthe, J2S 2N1</t>
  </si>
  <si>
    <t>2850, rue Notre-Dame, Saint-Hyacinthe, J2S 2R9</t>
  </si>
  <si>
    <t>5355, rue Joncaire, Saint-Hyacinthe, J2S 3X1</t>
  </si>
  <si>
    <t>2400, rue Bourassa, Saint-Hyacinthe, J2S 1R8</t>
  </si>
  <si>
    <t>775, rue du Sacré-Coeur Ouest, Saint-Hyacinthe, J2S 1V2</t>
  </si>
  <si>
    <t>700, rue Millet, Saint-Hyacinthe, J2S 1J5</t>
  </si>
  <si>
    <t>6665, boulevard Laframboise, Saint-Hyacinthe, J2R 1C9</t>
  </si>
  <si>
    <t>6525, avenue Pinard, Saint-Hyacinthe, J2R 1B8</t>
  </si>
  <si>
    <t>5020, rue Marquette, Saint-Hyacinthe, J2R 2G9</t>
  </si>
  <si>
    <t>18, rue Saint-Joseph, Saint-Damase, J0H 1J0</t>
  </si>
  <si>
    <t>609, rue Desmarais, La Présentation, J0H 1B0</t>
  </si>
  <si>
    <t>388, rue Principale, Saint-Bernard-de-Michaudville, J0H 1C0</t>
  </si>
  <si>
    <t>1441, rue Saint-Pierre, Saint-Jude, J0H 1P0</t>
  </si>
  <si>
    <t>765, rue Saint-Joseph, Saint-Louis, J0G 1K0</t>
  </si>
  <si>
    <t>265, rang Michaudville, Saint-Barnabé-Sud, J0H 1G0</t>
  </si>
  <si>
    <t>650, rue Desranleau Est, Saint-Hyacinthe, J2T 2L6</t>
  </si>
  <si>
    <t>855, rue Saint-Pierre Ouest, Saint-Hyacinthe, J2T 1N7</t>
  </si>
  <si>
    <t>16350, avenue Jodoin, Saint-Hyacinthe, J2T 3K1</t>
  </si>
  <si>
    <t>2355, rue Crevier, Saint-Hyacinthe, J2T 1S7</t>
  </si>
  <si>
    <t>2525, rue Crevier, Saint-Hyacinthe, J2T 1T1</t>
  </si>
  <si>
    <t>1370, rue Saint-Pierre, Saint-Valérien-de-Milton, J0H 2B0</t>
  </si>
  <si>
    <t>136, rue La Présentation, Saint-Pie, J0H 1W0</t>
  </si>
  <si>
    <t>145, rue La Présentation, Saint-Pie, J0H 1W0</t>
  </si>
  <si>
    <t>1236, rue Principale, Saint-Dominique, J0H 1L0</t>
  </si>
  <si>
    <t>331, rue Sacré-Coeur, Upton, J0H 2E0</t>
  </si>
  <si>
    <t>83, rue Saint-Patrice, Saint-Liboire, J0H 1R0</t>
  </si>
  <si>
    <t>715, rue des Loisirs, Saint-Nazaire-d'Acton, J0H 1V0</t>
  </si>
  <si>
    <t>401, 4e Avenue, Sainte-Hélène-de-Bagot, J0H 1M0</t>
  </si>
  <si>
    <t>46, rue des Loisirs, Saint-Simon, J0H 1Y0</t>
  </si>
  <si>
    <t>155, rue du Couvent, Saint-Hugues, J0H 1N0</t>
  </si>
  <si>
    <t>488, rue de l'École, Saint-Marcel-de-Richelieu, J0H 1T0</t>
  </si>
  <si>
    <t>1450, 3e Avenue, Acton Vale, J0H 1A0</t>
  </si>
  <si>
    <t>2475, boulevard Laframboise, Saint-Hyacinthe, J2S 4Y1</t>
  </si>
  <si>
    <t>2250, avenue Malhiot, Saint-Hyacinthe, J2S 4G2</t>
  </si>
  <si>
    <t>2700, avenue T.-D.-Bouchard, Saint-Hyacinthe, J2S 7G2</t>
  </si>
  <si>
    <t>2255, boulevard Laframboise, Saint-Hyacinthe, J2S 4X7</t>
  </si>
  <si>
    <t>700, boulevard Casavant Est, Saint-Hyacinthe, J2S 7T2</t>
  </si>
  <si>
    <t>1455, boulevard Casavant Est, Saint-Hyacinthe, J2S 8S8</t>
  </si>
  <si>
    <t>CSS des Hautes-Rivières</t>
  </si>
  <si>
    <t>125, rue Saint-Jean, Ange-Gardien, J0E 1E0</t>
  </si>
  <si>
    <t>915, rue Principale, Rougemont, J0L 1M0</t>
  </si>
  <si>
    <t>1401, rue Saint-Paul, Saint-Césaire, J0L 1T0</t>
  </si>
  <si>
    <t>23, rue Sainte-Anne, Saint-Paul-d'Abbotsford, J0E 1A0</t>
  </si>
  <si>
    <t>1881, rue Saint-Paul, Saint-Césaire, J0L 1T0</t>
  </si>
  <si>
    <t>509, 9e Rang, Sainte-Brigide-d'Iberville, J0J 1X0</t>
  </si>
  <si>
    <t>2366, rue du Docteur-Primeau, Marieville, J3M 1E1</t>
  </si>
  <si>
    <t>940, boulevard de Normandie, Saint-Jean-sur-Richelieu, J3A 1A7</t>
  </si>
  <si>
    <t>295, 6e Avenue, Saint-Jean-sur-Richelieu, J2X 1R1</t>
  </si>
  <si>
    <t>975, rue Samuel-de-Champlain, Saint-Jean-sur-Richelieu, J2X 3X4</t>
  </si>
  <si>
    <t>976, rue Honoré-Mercier, Saint-Jean-sur-Richelieu, J2X 5A5</t>
  </si>
  <si>
    <t>375, 15e Avenue, Saint-Jean-sur-Richelieu, J2X 4W6</t>
  </si>
  <si>
    <t>635, rue Yvon, Saint-Jean-sur-Richelieu, J2X 4H4</t>
  </si>
  <si>
    <t>215, rue Champagnat, Henryville, J0J 1E0</t>
  </si>
  <si>
    <t>501, rue Saint-Denis, Saint-Alexandre, J0J 1S0</t>
  </si>
  <si>
    <t>1202, rang du Bord de l'Eau, Sainte-Anne-de-Sabrevois, J0J 2G0</t>
  </si>
  <si>
    <t>230, rue Bessette, Mont-Saint-Grégoire, J0J 1K0</t>
  </si>
  <si>
    <t>1132, rue Front sud, Saint-Georges-de-Clarenceville, J0J 1B0</t>
  </si>
  <si>
    <t>610, rue Principale, Saint-Sébastien, J0J 2C0</t>
  </si>
  <si>
    <t>120, 7e Avenue, Richelieu, J3L 3N2</t>
  </si>
  <si>
    <t>205, 8e Avenue, Richelieu, J3L 3N5</t>
  </si>
  <si>
    <t>43, rue Girard, Sainte-Angèle-de-Monnoir, J0L 1P0</t>
  </si>
  <si>
    <t>1800, rue Edmond-Guillet, Marieville, J3M 1G5</t>
  </si>
  <si>
    <t>1835, rue du Pont, Marieville, J3M 1J8</t>
  </si>
  <si>
    <t>278, chemin des Patriotes, Saint-Mathias-sur-Richelieu, J3L 6A3</t>
  </si>
  <si>
    <t>994, rue Principale, Saint-Paul-de-l'Île-aux-Noix, J0J 1G0</t>
  </si>
  <si>
    <t>207, rue Courville, Saint-Jean-sur-Richelieu, J2W 2M7</t>
  </si>
  <si>
    <t>335, boulevard Saint-Luc, Saint-Jean-sur-Richelieu, J2W 2A1</t>
  </si>
  <si>
    <t>115, rue Renaud, Saint-Jacques-le-Mineur, J0J 1Z0</t>
  </si>
  <si>
    <t>745, rue Principale, Saint-Blaise-sur-Richelieu, J0J 1W0</t>
  </si>
  <si>
    <t>3, rue du Collège, Lacolle, J0J 1J0</t>
  </si>
  <si>
    <t>535, rue des Vieux-Moulins, Saint-Jean-sur-Richelieu, J2Y 1A2</t>
  </si>
  <si>
    <t>201, rue Turgeon, Saint-Jean-sur-Richelieu, J3B 3Z1</t>
  </si>
  <si>
    <t>230, rue Laurier, Saint-Jean-sur-Richelieu, J3B 6K8</t>
  </si>
  <si>
    <t>700, rue Dorchester, Saint-Jean-sur-Richelieu, J3B 5A8</t>
  </si>
  <si>
    <t>800, rue Plaza, Saint-Jean-sur-Richelieu, J3B 7Z4</t>
  </si>
  <si>
    <t>275, boulevard Gouin, Saint-Jean-sur-Richelieu, J3B 3C9</t>
  </si>
  <si>
    <t>121, rue Lafontaine, Saint-Jean-sur-Richelieu, J3B 5E4</t>
  </si>
  <si>
    <t>90, rue Mackenzie-King, Saint-Jean-sur-Richelieu, J3B 5N9</t>
  </si>
  <si>
    <t>135, boul. du Séminaire Nord, Saint-Jean-sur-Richelieu, J3B 5K2</t>
  </si>
  <si>
    <t>300, rue Phaneuf, Saint-Jean-sur-Richelieu, J3B 8E4</t>
  </si>
  <si>
    <t>151, rue Notre-Dame, Saint-Jean-sur-Richelieu, J3B 6M9</t>
  </si>
  <si>
    <t>100, rue Laurier, Saint-Jean-sur-Richelieu, J3B 2Y5</t>
  </si>
  <si>
    <t>154, rue Saint-Charles, Saint-Jean-sur-Richelieu, J3B 2C6</t>
  </si>
  <si>
    <t>365, avenue Landry, Saint-Jean-sur-Richelieu, J2X 2P6</t>
  </si>
  <si>
    <t>115, rue Jacques-Cartier Sud, Saint-Jean-sur-Richelieu, J3B 6S2</t>
  </si>
  <si>
    <t>105, rue Jacques-Cartier Sud, Saint-Jean-sur-Richelieu, J3B 6S2</t>
  </si>
  <si>
    <t>677, rue Desjardins, Marieville, J3M 1R1</t>
  </si>
  <si>
    <t>210, rue Notre-Dame, Saint-Jean-sur-Richelieu, J3B 6N3</t>
  </si>
  <si>
    <t>275, rue Frontenac, Saint-Jean-sur-Richelieu, J3B 2Z8</t>
  </si>
  <si>
    <t>137, boul. du Séminaire Nord, Saint-Jean-sur-Richelieu, J3B 7W8</t>
  </si>
  <si>
    <t>511, rue Pierre-Caisse, Saint-Jean-sur-Richelieu, J3A 1N5</t>
  </si>
  <si>
    <t>185, rue Saint-Gérard, Saint-Jean-sur-Richelieu, J2W 2L8</t>
  </si>
  <si>
    <t>1195, rue Alexis-Lebert, Saint-Jean-sur-Richelieu, J2W 2N1</t>
  </si>
  <si>
    <t>995, rue Camaraire, Saint-Jean-sur-Richelieu, J3A 1X2</t>
  </si>
  <si>
    <t>CSS Marie-Victorin</t>
  </si>
  <si>
    <t>2375, rue Lavallée, Longueuil, J4L 1R5</t>
  </si>
  <si>
    <t>965, rue Saint-Thomas, Longueuil, J4H 3B2</t>
  </si>
  <si>
    <t>1600, rue Monaco, Longueuil, J3Z 1B7</t>
  </si>
  <si>
    <t>1820, rue Walnut, Longueuil, J4T 1G7</t>
  </si>
  <si>
    <t>2180, rue Brébeuf, Longueuil, J4J 3P8</t>
  </si>
  <si>
    <t>1360, rue Laurier, Longueuil, J4J 4H2</t>
  </si>
  <si>
    <t>3010, boulevard Napoléon, Brossard, J4Y 2A3</t>
  </si>
  <si>
    <t>2505, rue Coderre, Longueuil, J3Y 4N6</t>
  </si>
  <si>
    <t>3000, rue Dumont, Longueuil, J4L 3S9</t>
  </si>
  <si>
    <t>653, rue Préfontaine, Longueuil, J4K 3V8</t>
  </si>
  <si>
    <t>1450, rue de Wagram, Longueuil, J4K 1G1</t>
  </si>
  <si>
    <t>3675, rue Coderre, Longueuil, J3Y 4P4</t>
  </si>
  <si>
    <t>450, rue De Normandie, Longueuil, J4H 3P4</t>
  </si>
  <si>
    <t>1940, boulevard Marie, Longueuil, J4T 2A9</t>
  </si>
  <si>
    <t>126, rue Logan, Saint-Lambert, J4P 1H2</t>
  </si>
  <si>
    <t>5035, rue Redmond, Longueuil, J3Y 2C5</t>
  </si>
  <si>
    <t>346, rue Hubert, Longueuil, J4V 1S2</t>
  </si>
  <si>
    <t>274, rue Hubert, Longueuil, J4V 1S1</t>
  </si>
  <si>
    <t>4850, boulevard Westley, Longueuil, J3Y 2T4</t>
  </si>
  <si>
    <t>1280, rue Beauharnois, Longueuil, J4M 1C2</t>
  </si>
  <si>
    <t>3455, rue Soissons, Longueuil, J4L 3M5</t>
  </si>
  <si>
    <t>3400, rue Boisclair, Brossard, J4Z 2C2</t>
  </si>
  <si>
    <t>7465, rue Malherbe, Brossard, J4Y 1E6</t>
  </si>
  <si>
    <t>8500, rue de Londres, Brossard, J4Y 0M9</t>
  </si>
  <si>
    <t>1100, rue Beauregard, Longueuil, J4K 2L1</t>
  </si>
  <si>
    <t>1711, rue Bourassa, Longueuil, J4J 3A5</t>
  </si>
  <si>
    <t>1000, chemin du Lac, Longueuil, J4J 1W3</t>
  </si>
  <si>
    <t>6905, boulevard Maricourt, Longueuil, J3Y 1T2</t>
  </si>
  <si>
    <t>160, rue René-Philippe, Longueuil, J4R 2K1</t>
  </si>
  <si>
    <t>1180, rue Saint-Édouard, Longueuil, J4K 1T2</t>
  </si>
  <si>
    <t>5905, avenue Laurent-Benoît, Longueuil, J3Y 6H1</t>
  </si>
  <si>
    <t>8370, rue Gervais, Longueuil, J3Y 7Y9</t>
  </si>
  <si>
    <t>2725, rue Plessis, Longueuil, J4L 1S3</t>
  </si>
  <si>
    <t>800, avenue Victor-Hugo, Brossard, J4W 1V2</t>
  </si>
  <si>
    <t>2190, rue Limoges, Longueuil, J4G 1E3</t>
  </si>
  <si>
    <t>3225, rue Windsor, Longueuil, J4T 2X3</t>
  </si>
  <si>
    <t>1700, rue De Gaulle, Longueuil, J4T 1M8</t>
  </si>
  <si>
    <t>5295, chemin de Chambly, Longueuil, J3Y 3N5</t>
  </si>
  <si>
    <t>1275, rue Papineau, Longueuil, J4K 3K9</t>
  </si>
  <si>
    <t>897, rue Maple, Longueuil, J4J 4N3</t>
  </si>
  <si>
    <t>1005, rue Centenaire, Longueuil, J4V 1B7</t>
  </si>
  <si>
    <t>139, rue d'Alsace, Saint-Lambert, J4S 1M8</t>
  </si>
  <si>
    <t>830, avenue Notre-Dame, Saint-Lambert, J4R 1R8</t>
  </si>
  <si>
    <t>3855, boulevard Grande-Allée, Longueuil, J4T 2V8</t>
  </si>
  <si>
    <t>1995, rue Bédard, Longueuil, J4N 1B4</t>
  </si>
  <si>
    <t>1900, rue Saint-Georges, Longueuil, J4P 3J4</t>
  </si>
  <si>
    <t>6175, rue Aumont, Brossard, J4Z 3H7</t>
  </si>
  <si>
    <t>805, rue Gardenville, Longueuil, J4J 3B3</t>
  </si>
  <si>
    <t>7600, rue Tunisie, Brossard, J4W 2J4</t>
  </si>
  <si>
    <t>2101, rue Lavallée, Longueuil, J4J 4E7</t>
  </si>
  <si>
    <t>8535, avenue Saguenay, Brossard, J4X 1M7</t>
  </si>
  <si>
    <t>4405, rue de Châteauneuf, Brossard, J4Z 0N4</t>
  </si>
  <si>
    <t>2515, rue Boulogne, Longueuil, J4L 4A3</t>
  </si>
  <si>
    <t>1250, chemin du Tremblay, Longueuil, J4N 1A2</t>
  </si>
  <si>
    <t>45, rue Hémond, Longueuil, J4G 1K2</t>
  </si>
  <si>
    <t>2115, rue Gamache, Longueuil, J4J 4A3</t>
  </si>
  <si>
    <t>1240, boulevard Nobert, Longueuil, J4K 2P4</t>
  </si>
  <si>
    <t>695, rue Duvernay, Longueuil, J4K 4K9</t>
  </si>
  <si>
    <t>1500, boul. Curé-Poirier Est, Longueuil, J4J 5L6</t>
  </si>
  <si>
    <t>7450, boulevard Cousineau, Longueuil, J3Y 3L4</t>
  </si>
  <si>
    <t>3055, boulevard Rome, Brossard, J4Y 1S9</t>
  </si>
  <si>
    <t>1330, boul. Curé Poirier Ouest, Longueuil, J4K 2G8</t>
  </si>
  <si>
    <t>2301, boul. Fernand-Lafontaine, Longueuil, J4N 1N7</t>
  </si>
  <si>
    <t>444, rue de Gentilly Est, Longueuil, J4H 3X7</t>
  </si>
  <si>
    <t>5885, avenue Auteuil, Brossard, J4Z 1M9</t>
  </si>
  <si>
    <t>560, rue Lemoyne Ouest, Longueuil, J4H 1X3</t>
  </si>
  <si>
    <t>3875, boulevard Grande-Allée, Longueuil, J4T 2V8</t>
  </si>
  <si>
    <t>8350, boulevard Pelletier, Brossard, J4X 1M8</t>
  </si>
  <si>
    <t>482, avenue Springfield, Longueuil, J4V 1Y1</t>
  </si>
  <si>
    <t>700, rue Duvernay, Longueuil, J4K 4L1</t>
  </si>
  <si>
    <t>13, rue Saint-Laurent Est, Longueuil, J4H 4B7</t>
  </si>
  <si>
    <t>1150, chemin du Tremblay, Longueuil, J4N 1A2</t>
  </si>
  <si>
    <t>1600, rue Bourassa, Longueuil, J4J 3A4</t>
  </si>
  <si>
    <t>5030, rue Orchard, Longueuil, J3Y 2G7</t>
  </si>
  <si>
    <t>5095, rue Aurèle, Longueuil, J3Y 2E6</t>
  </si>
  <si>
    <t>CSS des Patriotes</t>
  </si>
  <si>
    <t>866, rue Laurier, Beloeil, J3G 4K7</t>
  </si>
  <si>
    <t>225, rue Hubert, Beloeil, J3G 2S8</t>
  </si>
  <si>
    <t>330, boulevard Cartier, Beloeil, J3G 3R6</t>
  </si>
  <si>
    <t>850, rue Laurier, Beloeil, J3G 4K7</t>
  </si>
  <si>
    <t>80, rue F.-X. Garneau, Beloeil, J3G 3G4</t>
  </si>
  <si>
    <t>725, rue De Lévis, Beloeil, J3G 2M1</t>
  </si>
  <si>
    <t>201, rue du Buisson, Beloeil, J3G 5V5</t>
  </si>
  <si>
    <t>2035, rue Paul-Perreault, Beloeil, J3G 0M3</t>
  </si>
  <si>
    <t>1551, rue de l'École, Carignan, J3L 0X1</t>
  </si>
  <si>
    <t>544, rue Saint-Sacrement, Boucherville, J4B 3K9</t>
  </si>
  <si>
    <t>795, rue Benjamin-Loiseau, Boucherville, J4B 3T3</t>
  </si>
  <si>
    <t>225, rue Joseph-Martel, Boucherville, J4B 1L1</t>
  </si>
  <si>
    <t>650, rue Antoine-Girouard, Boucherville, J4B 3E5</t>
  </si>
  <si>
    <t>666, rue Le Laboureur, Boucherville, J4B 3R7</t>
  </si>
  <si>
    <t>401, rue De Jumonville, Boucherville, J4B 1K4</t>
  </si>
  <si>
    <t>900, boul. du Fort-Saint-Louis, Boucherville, J4B 1T6</t>
  </si>
  <si>
    <t>955, boulevard De Montarville, Boucherville, J4B 1Z6</t>
  </si>
  <si>
    <t>850, rue Étienne-Brûlé, Boucherville, J4B 6T2</t>
  </si>
  <si>
    <t>11, rue Louis-H.-Lafontaine, Boucherville, J4B 4Y2</t>
  </si>
  <si>
    <t>5200, rue Bourgchemin, Contrecoeur, J0L 1C0</t>
  </si>
  <si>
    <t>1800, rue Gilbert-Martel, Carignan, J3L 3P9</t>
  </si>
  <si>
    <t>1700, boulevard Lebel, Chambly, J3L 0Z9</t>
  </si>
  <si>
    <t>60, rue Saint-Jacques, Chambly, J3L 3M1</t>
  </si>
  <si>
    <t>1415,avenue Bourgogne, Chambly, J3L 1Y4</t>
  </si>
  <si>
    <t>1111, rue Denault, Chambly, J3L 2L7</t>
  </si>
  <si>
    <t>1371, rue Hertel, Chambly, J3L 2M5</t>
  </si>
  <si>
    <t>5, rue des Voltigeurs, Chambly, J3L 3H3</t>
  </si>
  <si>
    <t>535, boulevard Brassard, Chambly, J3L 6H3</t>
  </si>
  <si>
    <t>400, boulevard Constable, McMasterville, J3G 1N4</t>
  </si>
  <si>
    <t>351, rue Chabot, Contrecoeur, J0L 1C0</t>
  </si>
  <si>
    <t>720, rue Morin, McMasterville, J3G 1H1</t>
  </si>
  <si>
    <t>120, rue Sainte-Anne, Mont-Saint-Hilaire, J3H 3A4</t>
  </si>
  <si>
    <t>259, rue Provencher, Mont-Saint-Hilaire, J3H 3M3</t>
  </si>
  <si>
    <t>685, boulevard De Montenach, Mont-Saint-Hilaire, J3H 2N8</t>
  </si>
  <si>
    <t>525, rue Jolliet, Mont-Saint-Hilaire, J3H 3N2</t>
  </si>
  <si>
    <t>50, rue Michel, Mont-Saint-Hilaire, J3H 3R3</t>
  </si>
  <si>
    <t>11, rue Helen, Otterburn Park, J3H 1R2</t>
  </si>
  <si>
    <t>306, rue Prince Albert, Otterburn Park, J3H 1L6</t>
  </si>
  <si>
    <t>950, rue Normandie, Saint-Amable, J0L 1N0</t>
  </si>
  <si>
    <t>491, rue Ouellette, Saint-Amable, J0L 1N0</t>
  </si>
  <si>
    <t>440, rue de l'Église Sud, Saint-Amable, J0L 1N0</t>
  </si>
  <si>
    <t>169, rue David Sud, Saint-Amable, J0L 1N0</t>
  </si>
  <si>
    <t>32, rue Marie-Rose, Saint-Antoine-sur-Richelieu, J0L 1R0</t>
  </si>
  <si>
    <t>9, rue Préfontaine, Saint-Basile-le-Grand, J3N 1L6</t>
  </si>
  <si>
    <t>10, rue Préfontaine, Saint-Basile-le-Grand, J3N 1L6</t>
  </si>
  <si>
    <t>1, rue de la Chanterelle, Saint-Basile-le-Grand, J3N 1L1</t>
  </si>
  <si>
    <t>105, avenue de Montpellier, Saint-Basile-le-Grand, J3N 1C6</t>
  </si>
  <si>
    <t>1725, rue Montarville, Saint-Bruno-de-Montarville, J3V 3V2</t>
  </si>
  <si>
    <t>1430, rue Montarville, Saint-Bruno-de-Montarville, J3V 3T5</t>
  </si>
  <si>
    <t>1139, rue Cadieux, Saint-Bruno-de-Montarville, J3V 2Z5</t>
  </si>
  <si>
    <t>1435, rue Châteauguay, Saint-Bruno-de-Montarville, J3V 3A9</t>
  </si>
  <si>
    <t>221, boulevard Clairevue Est, Saint-Bruno-de-Montarville, J3V 5J3</t>
  </si>
  <si>
    <t>1740, rue Roberval, Saint-Bruno-de-Montarville, J3V 3R3</t>
  </si>
  <si>
    <t>420, chemin des Patriotes, Saint-Charles-sur-Richelieu, J0H 2G0</t>
  </si>
  <si>
    <t>290, rue du Collège, Saint-Denis-sur-Richelieu, J0H 1K0</t>
  </si>
  <si>
    <t>3065, rue Bédard, Saint-Jean-Baptiste, J0L 2B0</t>
  </si>
  <si>
    <t>103, rue De La Fabrique, Saint-Marc-sur-Richelieu, J0L 2E0</t>
  </si>
  <si>
    <t>649, rue Saint-Joseph, Sainte-Julie, J3E 1W8</t>
  </si>
  <si>
    <t>1800, rue Savaria, Sainte-Julie, J3E 1J9</t>
  </si>
  <si>
    <t>1920, rue Borduas, Sainte-Julie, J3E 1A4</t>
  </si>
  <si>
    <t>450, rue Charles-De Gaulle, Sainte-Julie, J3E 2V6</t>
  </si>
  <si>
    <t>1500, rue du Moulin, Sainte-Julie, J3E 1P8</t>
  </si>
  <si>
    <t>27, rue du Plateau, Sainte-Julie, J3E 2X9</t>
  </si>
  <si>
    <t>2020, rue Borduas, Sainte-Julie, J3E 2G2</t>
  </si>
  <si>
    <t>2300, rue de Genève, Sainte-Julie, J3E 2J1</t>
  </si>
  <si>
    <t>2121, rue Darwin, Sainte-Julie, J3E 0C9</t>
  </si>
  <si>
    <t>2250, route Marie-Victorin, Varennes, J3X 1R4</t>
  </si>
  <si>
    <t>20, rue Vincent, Varennes, J3X 1R8</t>
  </si>
  <si>
    <t>251, rue Beauchamp, Varennes, J3X 1E7</t>
  </si>
  <si>
    <t>237, rue Mongeau, Varennes, J3X 1M6</t>
  </si>
  <si>
    <t>239, rue du Fief, Varennes, J3X 1Z2</t>
  </si>
  <si>
    <t>123, chemin du Petit-Bois, Varennes, J3X 1P7</t>
  </si>
  <si>
    <t>230, rue Suzor-Côté, Varennes, J3X 1L6</t>
  </si>
  <si>
    <t>36, rue Dalpé, Verchères, J0L 2R0</t>
  </si>
  <si>
    <t>CSS du Val-des-Cerfs</t>
  </si>
  <si>
    <t>220, rue Yvan-Duquette, Granby, J2H 0Y9</t>
  </si>
  <si>
    <t>161, rue Albert, Granby, J2G 7C8</t>
  </si>
  <si>
    <t>475, rue Saint-Vincent, Granby, J2G 9B2</t>
  </si>
  <si>
    <t>50, rue Young, Waterloo, J0E 2N0</t>
  </si>
  <si>
    <t>676, rue du Lac, Roxton Pond, J0E 1Z0</t>
  </si>
  <si>
    <t>52, boulevard Leclerc Est, Granby, J2G 1S6</t>
  </si>
  <si>
    <t>415, rue Calixa-Lavallée, Granby, J2G 1C4</t>
  </si>
  <si>
    <t>948, rue Principale, Roxton Pond, J0E 1Z0</t>
  </si>
  <si>
    <t>74, rue Glen, Granby, J2G 4K4</t>
  </si>
  <si>
    <t>460, rue Notre-Dame, Granby, J2G 3L8</t>
  </si>
  <si>
    <t>254, rue Laurier, Granby, J2G 5K8</t>
  </si>
  <si>
    <t>384, rue York, Granby, J2G 2E1</t>
  </si>
  <si>
    <t>250, rue Desjardins, Granby, J2G 6J1</t>
  </si>
  <si>
    <t>673, rue Cabana, Granby, J2G 1R3</t>
  </si>
  <si>
    <t>252, rue Principale, Sainte-Cécile-de-Milton, J0E 2C0</t>
  </si>
  <si>
    <t>1199, rue Simonds Sud, Granby, J2G 0B3</t>
  </si>
  <si>
    <t>90, rue Laval Sud, Granby, J2G 7G7</t>
  </si>
  <si>
    <t>100, rue Dufferin, Granby, J2G 4W9</t>
  </si>
  <si>
    <t>309, rue Principale, Saint-Alphonse-de-Granby, J0E 2A0</t>
  </si>
  <si>
    <t>14, rue Lewis Ouest, Waterloo, J0E 2N0</t>
  </si>
  <si>
    <t>831, rue Saint-Hubert, Granby, J2H 2K7</t>
  </si>
  <si>
    <t>682, rue Principale, Saint-Joachim-de-Shefford, J0E 2G0</t>
  </si>
  <si>
    <t>650, rue Yamaska Est, Farnham, J2N 1J3</t>
  </si>
  <si>
    <t>1043, rue Principale, Notre-Dame-de-Stanbridge, J0J 1M0</t>
  </si>
  <si>
    <t>390, chemin de l'École, Saint-Armand, J0J 1T0</t>
  </si>
  <si>
    <t>36, rue de l'Église, Bedford, J0J 1A0</t>
  </si>
  <si>
    <t>250, rue Aikman, Farnham, J2N 1T2</t>
  </si>
  <si>
    <t>12, rue Marziali, Bedford, J0J 1A0</t>
  </si>
  <si>
    <t>260, rue Saint-Romuald, Farnham, J2N 2P2</t>
  </si>
  <si>
    <t>Rue de l'Église, Frelighsburg, J0J 1C0</t>
  </si>
  <si>
    <t>3858, rue Principale, Dunham, J0E 1M0</t>
  </si>
  <si>
    <t>376, rue Knowlton, Lac-Brome, J0E 1V0</t>
  </si>
  <si>
    <t>201, boulevard Davignon, Cowansville, J2K 1N7</t>
  </si>
  <si>
    <t>229, rue Breault, Cowansville, J2K 2T3</t>
  </si>
  <si>
    <t>201, boulevard Saint-Joseph, Cowansville, J2K 1R9</t>
  </si>
  <si>
    <t>125, rue Adamsville, Bromont, J2L 2Y5</t>
  </si>
  <si>
    <t>35, chemin De Gaspé, Bromont, J2L 2N7</t>
  </si>
  <si>
    <t>549, rue Fournier, Granby, J2J 2K5</t>
  </si>
  <si>
    <t>150, rue Lansdowne, Granby, J2G 4P4</t>
  </si>
  <si>
    <t>1111, rue Simonds Sud, Granby, J2G 7Z7</t>
  </si>
  <si>
    <t>185, rue Lewis Ouest, Waterloo, J0E 2N0</t>
  </si>
  <si>
    <t>255, rue Saint-André Sud, Farnham, J2N 2B8</t>
  </si>
  <si>
    <t>222, rue Mercier, Cowansville, J2K 3R9</t>
  </si>
  <si>
    <t>55, rue Court, Granby, J2G 9N6</t>
  </si>
  <si>
    <t>112, rue Laurier, Cowansville, J2K 1H3</t>
  </si>
  <si>
    <t>48, rue Young, Waterloo, J0E 2N0</t>
  </si>
  <si>
    <t>700, rue Denison Ouest, Granby, J2G 4G3</t>
  </si>
  <si>
    <t>CSS des Grandes-Seigneuries</t>
  </si>
  <si>
    <t>315, rue Rideau, Châteauguay, J6J 1S1</t>
  </si>
  <si>
    <t>110, rue Lajoie, Châteauguay, J6K 4W5</t>
  </si>
  <si>
    <t>14, rue Rainville, Châteauguay, J6K 1H6</t>
  </si>
  <si>
    <t>6, rue d'Abbotsford, Châteauguay, J6J 1K2</t>
  </si>
  <si>
    <t>16, rue d'Abbotsford, Châteauguay, J6J 1K2</t>
  </si>
  <si>
    <t>68, rue Principale, Châteauguay, J6J 3G9</t>
  </si>
  <si>
    <t>95, rue Notre-Dame Nord, Châteauguay, J6J 4T2</t>
  </si>
  <si>
    <t>71, rue Alphonse-Desjardins, Châteauguay, J6K 1N1</t>
  </si>
  <si>
    <t>14, rue Vervais, Mercier, J6R 2K9</t>
  </si>
  <si>
    <t>368, rue Principale, Saint-Mathieu, J0L 2H0</t>
  </si>
  <si>
    <t>2, rue Foucreault, Saint-Philippe, J0L 2K0</t>
  </si>
  <si>
    <t>500, boulevard Taschereau, La Prairie, J5R 1V1</t>
  </si>
  <si>
    <t>275, rue Léon Bloy Ouest, La Prairie, J5R 3G5</t>
  </si>
  <si>
    <t>320, rue Saint-Charles, La Prairie, J5R 2N9</t>
  </si>
  <si>
    <t>310, boulevard Taschereau, La Prairie, J5R 1T5</t>
  </si>
  <si>
    <t>415, rue Longtin, La Prairie, J5R 2W3</t>
  </si>
  <si>
    <t>30, chemin Haendel, Candiac, J5R 1R8</t>
  </si>
  <si>
    <t>35, rue Boardman, Delson, J5B 2C3</t>
  </si>
  <si>
    <t>103, montée des Bouleaux, Delson, J5B 1L4</t>
  </si>
  <si>
    <t>85, rue Prince, Châteauguay, J6K 3Z9</t>
  </si>
  <si>
    <t>26, rue Sainte-Catherine, Saint-Constant, J5A 1G2</t>
  </si>
  <si>
    <t>180, boulevard Salaberry Nord, Châteauguay, J6J 4K9</t>
  </si>
  <si>
    <t>30, rue de l'Église, Saint-Constant, J5A 1Y5</t>
  </si>
  <si>
    <t>13, rue Saint-Régis, Saint-Constant, J5A 1Y3</t>
  </si>
  <si>
    <t>1405, rue de l'École, Sainte-Catherine, J5C 1K1</t>
  </si>
  <si>
    <t>5405, boulevard Marie-Victorin, Sainte-Catherine, J5C 1L9</t>
  </si>
  <si>
    <t>24, rue Saint-Sauveur, Saint-Rémi, J0L 2L0</t>
  </si>
  <si>
    <t>95, rue Saint-André, Saint-Rémi, J0L 2L0</t>
  </si>
  <si>
    <t>60, rue Saint-Viateur, Saint-Rémi, J0L 2L0</t>
  </si>
  <si>
    <t>227, rue Saint-Patrice, Saint-Patrice-de-Sherrington, J0L 2N0</t>
  </si>
  <si>
    <t>652, rue Saint-Régis, Saint-Isidore, J0L 2A0</t>
  </si>
  <si>
    <t>295, chemin Sainte-Catherine, Saint-Constant, J5A 1W2</t>
  </si>
  <si>
    <t>641, rue Saint-Régis, Saint-Isidore, J0L 2A0</t>
  </si>
  <si>
    <t>319, rue Saint-Louis, Napierville, J0J 1L0</t>
  </si>
  <si>
    <t>285, rue de l'Église, Napierville, J0J 1L0</t>
  </si>
  <si>
    <t>13, rue de l'Église, Mercier, J6R 2K8</t>
  </si>
  <si>
    <t>70, rue de l'École, Saint-Édouard, J0L 1Y0</t>
  </si>
  <si>
    <t>430, place Saint-Michel, Saint-Michel, J0L 2J0</t>
  </si>
  <si>
    <t>557, rue Frontière, Hemmingford, J0L 1H0</t>
  </si>
  <si>
    <t>235, boulevard Brisebois, Châteauguay, J6K 3X4</t>
  </si>
  <si>
    <t>1100, boulevard Taschereau, La Prairie, J5R 1W8</t>
  </si>
  <si>
    <t>1250, boulevard Taschereau, La Prairie, J5R 1X2</t>
  </si>
  <si>
    <t>14, rue Marleau, Mercier, J6R 2K6</t>
  </si>
  <si>
    <t>135, rang Saint-Claude, Saint-Bernard-de-Lacolle, J0J 1V0</t>
  </si>
  <si>
    <t>25, rue d'Abbotsford, Châteauguay, J6J 1K3</t>
  </si>
  <si>
    <t>275, rue Bonaventure, Châteauguay, J6J 1R7</t>
  </si>
  <si>
    <t>2459, rue de l'Église, Sainte-Clotilde, J0L 1W0</t>
  </si>
  <si>
    <t>4, avenue Champagne, Candiac, J5R 4W3</t>
  </si>
  <si>
    <t>650, boulevard de Palerme, La Prairie, J5R 6B2</t>
  </si>
  <si>
    <t>1025, rue des Colibris, Sainte-Catherine, J5C 1P5</t>
  </si>
  <si>
    <t>291, rue Sainte-Catherine, Saint-Constant, J5A 1W2</t>
  </si>
  <si>
    <t>3705, rue des Marins, Sainte-Catherine, J5C 1W6</t>
  </si>
  <si>
    <t>201, rue Jean-Leman, Candiac, J5R 4V5</t>
  </si>
  <si>
    <t>161, boulevard Monchamp, Saint-Constant, J5A 2K8</t>
  </si>
  <si>
    <t>275, boulevard des Mésanges, La Prairie, J5R 5Z1</t>
  </si>
  <si>
    <t>65, Montée Saint-Régis, Saint-Constant, J5A 1X9</t>
  </si>
  <si>
    <t>3805, rue des Marins, Sainte-Catherine, J5C 1W6</t>
  </si>
  <si>
    <t>50, rue de Toulouse, Candiac, J5R 0G6</t>
  </si>
  <si>
    <t>11, rue de Batiscan, Mercier, J6R 2P2</t>
  </si>
  <si>
    <t>121, rue Prince, Châteauguay, J6K 3Z9</t>
  </si>
  <si>
    <t>63, rue Perron, Saint-Philippe, J0L 2K0</t>
  </si>
  <si>
    <t>CSS de la Vallée-des-Tisserands</t>
  </si>
  <si>
    <t>480, rue de l'Église, Beauharnois, J6N 1R4</t>
  </si>
  <si>
    <t>222, rue Principale, Beauharnois, J6N 0M8</t>
  </si>
  <si>
    <t>426, rue de l'Église, Saint-Étienne-de-Beauharnois, J0S 1S0</t>
  </si>
  <si>
    <t>25, rue Saint-Joseph, Beauharnois, J6N 1Z3</t>
  </si>
  <si>
    <t>205, rue Edmour-Daoust, Beauharnois, J6N 2R4</t>
  </si>
  <si>
    <t>9, rue Ronaldo Bélanger, Sainte-Martine, J0S 1V0</t>
  </si>
  <si>
    <t>9, rue de l'École, Saint-Urbain-Premier, J0S 1Y0</t>
  </si>
  <si>
    <t>57, rue Wood, Saint-Chrysostome, J0S 1R0</t>
  </si>
  <si>
    <t>9, rue Académie, Howick, J0S 1G0</t>
  </si>
  <si>
    <t>4110, rue de l'Église, Franklin, J0S 1N0</t>
  </si>
  <si>
    <t>12, rue Saint-Thomas, Saint-Louis-de-Gonzague, J0S 1T0</t>
  </si>
  <si>
    <t>8, rue Bridge, Ormstown, J0S 1K0</t>
  </si>
  <si>
    <t>15, rue York, Huntingdon, J0S 1H0</t>
  </si>
  <si>
    <t>1545, Route 132, Saint-Anicet, J0S 1M0</t>
  </si>
  <si>
    <t>115, rue Centrale, Saint-Stanislas-de-Kostka, J0S 1W0</t>
  </si>
  <si>
    <t>86, rue Saint-Laurent, Salaberry-de-Valleyfield, J6S 6J8</t>
  </si>
  <si>
    <t>5383, boulevard Hébert, Salaberry-de-Valleyfield, J6S 6G8</t>
  </si>
  <si>
    <t>10, rue Kent, Salaberry-de-Valleyfield, J6S 4T3</t>
  </si>
  <si>
    <t>537, rue Montpetit, Salaberry-de-Valleyfield, J6S 4A7</t>
  </si>
  <si>
    <t>269, avenue Grande-Île, Salaberry-de-Valleyfield, J6S 3N3</t>
  </si>
  <si>
    <t>65, rue Meloche, Salaberry-de-Valleyfield, J6S 1H7</t>
  </si>
  <si>
    <t>316, rue Saint-Jean-Baptiste, Salaberry-de-Valleyfield, J6T 2A9</t>
  </si>
  <si>
    <t>84, boulevard Quevillon, Salaberry-de-Valleyfield, J6T 3K3</t>
  </si>
  <si>
    <t>346, chemin Larocque, Salaberry-de-Valleyfield, J6T 4C3</t>
  </si>
  <si>
    <t>92, rue des Syndics, Salaberry-de-Valleyfield, J6T 2R3</t>
  </si>
  <si>
    <t>285, rue Alphonse-Desjardins, Salaberry-de-Valleyfield, J6S 2P2</t>
  </si>
  <si>
    <t>415, rue Dufferin, Salaberry-de-Valleyfield, J6S 2A9</t>
  </si>
  <si>
    <t>630, rue Ellice, Beauharnois, J6N 3S1</t>
  </si>
  <si>
    <t>250, rue Gagnon, Beauharnois, J6N 2W8</t>
  </si>
  <si>
    <t>5, rue Ronaldo Bélanger, Sainte-Martine, J0S 1V0</t>
  </si>
  <si>
    <t>51, rue Saint-Pierre, Saint-Chrysostome, J0S 1R0</t>
  </si>
  <si>
    <t>161, rue Saint-Thomas, Salaberry-de-Valleyfield, J6T 4K1</t>
  </si>
  <si>
    <t>70, rue Louis VI Major, Salaberry-de-Valleyfield, J6T 3G2</t>
  </si>
  <si>
    <t>1, rue Arthur-Pigeon, Huntingdon, J0S 1H0</t>
  </si>
  <si>
    <t>23, rue Saint-André, Beauharnois, J6N 2Y8</t>
  </si>
  <si>
    <t>16, rue Cross, Ormstown, J0S 1K0</t>
  </si>
  <si>
    <t>30, rue Saint-Thomas, Salaberry-de-Valleyfield, J6T 4J2</t>
  </si>
  <si>
    <t>115, rue Saint-Charles, Salaberry-de-Valleyfield, J6S 4A2</t>
  </si>
  <si>
    <t>47, rue Perreault, Salaberry-de-Valleyfield, J6S 3L1</t>
  </si>
  <si>
    <t>CSS des Trois-Lacs</t>
  </si>
  <si>
    <t>70, avenue Lussier, Pincourt, J7V 5B2</t>
  </si>
  <si>
    <t>1587, chemin Saint-Dominique, Les Cèdres, J7T 1K8</t>
  </si>
  <si>
    <t>400, avenue Saint-Charles, Vaudreuil-Dorion, J7V 6B1</t>
  </si>
  <si>
    <t>75, 7e Avenue, Terrasse-Vaudreuil, J7V 3N2</t>
  </si>
  <si>
    <t>186, 8e Avenue, Vaudreuil-Dorion, J7V 3B2</t>
  </si>
  <si>
    <t>476, boulevard Grand, L'Île-Perrot, J7V 4X5</t>
  </si>
  <si>
    <t>333, boulevard Perrot, L'Île-Perrot, J7V 3G5</t>
  </si>
  <si>
    <t>2753, rue Sainte-Anne, Sainte-Justine-de-Newton, J0P 1T0</t>
  </si>
  <si>
    <t>1485, Route 340 Ouest, Saint-Télesphore, J0P 1Y0</t>
  </si>
  <si>
    <t>316, boulevard Cité des Jeunes, Saint-Clet, J0P 1S0</t>
  </si>
  <si>
    <t>1228, chemin de l'Église, Saint-Polycarpe, J0P 1X0</t>
  </si>
  <si>
    <t>225, boul. Pincourt, Pincourt, J7V 9T2</t>
  </si>
  <si>
    <t>4, rue Principale, Coteau-du-Lac, J0P 1B0</t>
  </si>
  <si>
    <t>1, avenue du Parc, Coteau-du-Lac, J0P 1B0</t>
  </si>
  <si>
    <t>285, Route 338, Les Coteaux, J7X 1G3</t>
  </si>
  <si>
    <t>800, montée Latulippe, Sainte-Justine-de-Newton, J0P 1T0</t>
  </si>
  <si>
    <t>829, rue Principale, Rivière-Beaudette, J0P 1R0</t>
  </si>
  <si>
    <t>1171, rue Principale, Saint-Zotique, J0P 1Z0</t>
  </si>
  <si>
    <t>1550, boulevard des Cèdres, Saint-Lazare, J7T 2P9</t>
  </si>
  <si>
    <t>536, rue Principale, Sainte-Marthe, J0P 1W0</t>
  </si>
  <si>
    <t>425, 34e Avenue, Saint-Zotique, J0P 1Z0</t>
  </si>
  <si>
    <t>14, rue Sainte-Madeleine, Vaudreuil-Dorion, J7V 1B2</t>
  </si>
  <si>
    <t>8, rue Jeannotte, Vaudreuil-Dorion, J7V 1E4</t>
  </si>
  <si>
    <t>1350, boulevard Virginie-Roy, Notre-Dame-de-l'Île-Perrot, J7V 7P2</t>
  </si>
  <si>
    <t>393, rue Main, Hudson, J0P 1H0</t>
  </si>
  <si>
    <t>175, rue des Loisirs, Vaudreuil-Dorion, J7V 1K6</t>
  </si>
  <si>
    <t>2, avenue de la Fabrique, Vaudreuil-Dorion, J7V 0J2</t>
  </si>
  <si>
    <t>17, rue Saint-Joseph, Les Cèdres, J7T 1T1</t>
  </si>
  <si>
    <t>2, rue Saint-Emmanuel, Coteau-du-Lac, J0P 1B0</t>
  </si>
  <si>
    <t>24, rue de Lourdes, Rigaud, J0P 1P0</t>
  </si>
  <si>
    <t>99, rue Maurice-Richard, Vaudreuil-Dorion, J7V 0H6</t>
  </si>
  <si>
    <t>1577, chemin Saint-Dominique, Les Cèdres, J7T 1K8</t>
  </si>
  <si>
    <t>137, rue Sainte-Catherine, Saint-Polycarpe, J0P 1X0</t>
  </si>
  <si>
    <t>20, avenue des Maîtres, Saint-Zotique, J0P 1Z0</t>
  </si>
  <si>
    <t>990, rue des Abeilles, Saint-Lazare, J7T 0H7</t>
  </si>
  <si>
    <t>2254, boulevard Perrot, Notre-Dame-de-l'Île-Perrot, J7V 8P4</t>
  </si>
  <si>
    <t>300, boulevard Grand, L'Île-Perrot, J7V 4X2</t>
  </si>
  <si>
    <t>1030, boulevard Don Quichotte, L'Île-Perrot, J7V 7W4</t>
  </si>
  <si>
    <t>1355, rue du Bois, Saint-Lazare, J7T 3B5</t>
  </si>
  <si>
    <t>CSS de la Riveraine</t>
  </si>
  <si>
    <t>240, rue Principale, Sainte-Cécile-de-Lévrard, G0X 2M0</t>
  </si>
  <si>
    <t>184, rue Saint-Antoine, Sainte-Sophie-de-Lévrard, G0X 3C0</t>
  </si>
  <si>
    <t>485, rue des Bosquets, Sainte-Marie-de-Blandford, G0X 2W0</t>
  </si>
  <si>
    <t>556, 10e rang, Sainte-Françoise, G0S 2N0</t>
  </si>
  <si>
    <t>111, rue Lapérade, Saint-Pierre-les-Becquets, G0X 2Z0</t>
  </si>
  <si>
    <t>245, rue Saint-Alphonse, Manseau, G0X 1V0</t>
  </si>
  <si>
    <t>20, du Centre communautaire, Saint-François-du-Lac, J0G 1M0</t>
  </si>
  <si>
    <t>410, rue Principale, Baie-du-Febvre, J0G 1A0</t>
  </si>
  <si>
    <t>1150, boul. Louis-Fréchette, Nicolet, J3T 1V5</t>
  </si>
  <si>
    <t>160, rue Principale, Sainte-Monique, J0G 1N0</t>
  </si>
  <si>
    <t>46, rue Maurault, Pierreville, J0G 1J0</t>
  </si>
  <si>
    <t>1000, rue Saint-Joseph, Saint-Zéphirin-de-Courval, J0G 1V0</t>
  </si>
  <si>
    <t>18000, rue Béliveau, Bécancour, G9H 1H4</t>
  </si>
  <si>
    <t>11005, chemin du Saint-Laurent, Bécancour, G9H 3G1</t>
  </si>
  <si>
    <t>174, rue des Écoles, Saint-Léonard-d'Aston, J0C 1M0</t>
  </si>
  <si>
    <t>146, rue des Écoles, Saint-Léonard-d'Aston, J0C 1M0</t>
  </si>
  <si>
    <t>8580, avenue des Saules, Bécancour, G9H 3P6</t>
  </si>
  <si>
    <t>2504, rue Saint-Joseph, Sainte-Perpétue, J0C 1R0</t>
  </si>
  <si>
    <t>1250, rue Principale, Saint-Wenceslas, G0Z 1J0</t>
  </si>
  <si>
    <t>200, rue Lemire, Aston-Jonction, G0Z 1A0</t>
  </si>
  <si>
    <t>260, rue de l'École, Saint-Sylvère, G0Z 1H0</t>
  </si>
  <si>
    <t>1875, rue Harfang-des-Neiges, Bécancour, G9H 0K8</t>
  </si>
  <si>
    <t>548, rue des Érables, Sainte-Eulalie, G0Z 1E0</t>
  </si>
  <si>
    <t>440, rue Marquis, Saint-Célestin, J0C 1G0</t>
  </si>
  <si>
    <t>1100, rue des Iris, Bécancour, G9H 2R6</t>
  </si>
  <si>
    <t>497, rue Monseigneur-Brunault, Nicolet, J3T 1Y6</t>
  </si>
  <si>
    <t>401, rue Germain, Saint-Léonard-d'Aston, J0C 1M0</t>
  </si>
  <si>
    <t>165, Route 218, Saint-Pierre-les-Becquets, G0X 2Z0</t>
  </si>
  <si>
    <t>155, 16e Avenue, Deschaillons-sur-Saint-Laurent, G0S 1G0</t>
  </si>
  <si>
    <t>1220, boul. Louis-Fréchette, Nicolet, J3T 1K6</t>
  </si>
  <si>
    <t>8260, rue Cartier, Bécancour, G9H 3B1</t>
  </si>
  <si>
    <t>CSS des Bois-Francs</t>
  </si>
  <si>
    <t>40, boul. des Bois-Francs Nord, Victoriaville, G6P 6S5</t>
  </si>
  <si>
    <t>57, rue Monfette, Victoriaville, G6P 1J8</t>
  </si>
  <si>
    <t>660, boul. des Bois-Francs Sud, Victoriaville, G6P 5W9</t>
  </si>
  <si>
    <t>155, rue Olivier, Victoriaville, G6P 5G8</t>
  </si>
  <si>
    <t>6, rue Paré, Victoriaville, G6P 2X6</t>
  </si>
  <si>
    <t>55, route 116 Ouest, Warwick, J0A 1M0</t>
  </si>
  <si>
    <t>5, rue Habel, Victoriaville, G6P 4M2</t>
  </si>
  <si>
    <t>50, rue Boulet, Princeville, G6L 4M1</t>
  </si>
  <si>
    <t>470, rue de l'Accueil, Chesterville, G0P 1J0</t>
  </si>
  <si>
    <t>1641, Route 161, Saint-Valère, G0P 1M0</t>
  </si>
  <si>
    <t>28, rue St-Augustin, Victoriaville, G6P 3K7</t>
  </si>
  <si>
    <t>110, rue du Manège, Victoriaville, G6P 9H4</t>
  </si>
  <si>
    <t>65, rue de Versailles, Victoriaville, G6P 1A4</t>
  </si>
  <si>
    <t>59, boul. Labbé Sud, Victoriaville, G6S 0B6</t>
  </si>
  <si>
    <t>38, rue Laurier Ouest, Victoriaville, G6P 6P3</t>
  </si>
  <si>
    <t>20, avenue des Plaines, Victoriaville, G6P 2C7</t>
  </si>
  <si>
    <t>60, rue Piché, Victoriaville, G6P 4P3</t>
  </si>
  <si>
    <t>14, rue Champlain, Victoriaville, G6P 1W2</t>
  </si>
  <si>
    <t>45, boulevard Justras Est, Victoriaville, G6P 4K6</t>
  </si>
  <si>
    <t>82, rue du Curé-Suzor, Victoriaville, G6P 6M8</t>
  </si>
  <si>
    <t>30, avenue Sainte-Victoire, Victoriaville, G6P 2M9</t>
  </si>
  <si>
    <t>605, rue Notre-Dame Est, Victoriaville, G6P 6Y9</t>
  </si>
  <si>
    <t>480, rue Curé-Lemire, Ham-Nord, G0P 1A0</t>
  </si>
  <si>
    <t>471, 3e Rang, Saint-Samuel, G0Z 1G0</t>
  </si>
  <si>
    <t>48, rue Saint-Charles, Princeville, G6L 4W4</t>
  </si>
  <si>
    <t>414, rue Principale, Daveluyville, G0Z 1C0</t>
  </si>
  <si>
    <t>11, rue Saint-Pierre, Saint-Rosaire, G0Z 1K0</t>
  </si>
  <si>
    <t>1, rue Notre-Dame, Saint-Norbert-d'Arthabaska, G0P 1B0</t>
  </si>
  <si>
    <t>1198, rue de l'Église, Val-Alain, G0S 3H0</t>
  </si>
  <si>
    <t>2050, boul. des Sucreries, Plessisville, G6L 1W6</t>
  </si>
  <si>
    <t>148, rue Grenier, Laurierville, G0S 1P0</t>
  </si>
  <si>
    <t>1850, avenue Rousseau, Plessisville, G6L 2V3</t>
  </si>
  <si>
    <t>3345, rue King, Lyster, G0S 1V0</t>
  </si>
  <si>
    <t>1862, rue Dublin, Inverness, G0S 1K0</t>
  </si>
  <si>
    <t>1114, rue Savoie, Plessisville, G6L 1H8</t>
  </si>
  <si>
    <t>441, rue de l'École, Sainte-Sophie-d'Halifax, G0P 1L0</t>
  </si>
  <si>
    <t>1666, rue Savoie, Plessisville, G6L 1K5</t>
  </si>
  <si>
    <t>378, Route 265, Villeroy, G0S 3K0</t>
  </si>
  <si>
    <t>896, rue Principale, Notre-Dame-de-Lourdes, G0S 1T0</t>
  </si>
  <si>
    <t>532, route de l'Église, Saint-Pierre-Baptiste, G0P 1K0</t>
  </si>
  <si>
    <t>1352, rue Sainte-Marie, Tingwick, J0A 1L0</t>
  </si>
  <si>
    <t>11, rue Sainte-Jeanne-d'Arc, Warwick, J0A 1M0</t>
  </si>
  <si>
    <t>128, rue Saint-Louis, Warwick, J0A 1M0</t>
  </si>
  <si>
    <t>148, rue Saint-Louis, Warwick, J0A 1M0</t>
  </si>
  <si>
    <t>27, rue Saint-Denis, Sainte-Clotilde-de-Horton, J0A 1H0</t>
  </si>
  <si>
    <t>1147, rue Du Couvent, Saint-Albert, J0A 1E0</t>
  </si>
  <si>
    <t>2, rue Lajeunesse, Kingsey Falls, J0A 1B0</t>
  </si>
  <si>
    <t>20, rue de l'Ermitage, Victoriaville, G6P 1J5</t>
  </si>
  <si>
    <t>1650, avenue Vallée, Plessisville, G6L 2W5</t>
  </si>
  <si>
    <t>1159, rue Saint-Jean, Plessisville, G6L 1E1</t>
  </si>
  <si>
    <t>75, rue Monseigneur-Poirier, Princeville, G6L 4S7</t>
  </si>
  <si>
    <t>111, 7e Avenue, Daveluyville, G0Z 1C0</t>
  </si>
  <si>
    <t>CSS des Chênes</t>
  </si>
  <si>
    <t>80, rue de l'Église, Durham-Sud, J0H 2C0</t>
  </si>
  <si>
    <t>410, rue Principale, Sainte-Brigitte-des-Saults, J0C 1E0</t>
  </si>
  <si>
    <t>70, rue de l'Église, Durham-Sud, J0H 2C0</t>
  </si>
  <si>
    <t>2645, boul. Lemire, Drummondville, J2B 6Y4</t>
  </si>
  <si>
    <t>2700, rue Saint-Laurent, Drummondville, J2B 0P7</t>
  </si>
  <si>
    <t>225, rue Pelletier, Drummondville, J2C 2W1</t>
  </si>
  <si>
    <t>200, rue Georges, Drummondville, J2A 2L1</t>
  </si>
  <si>
    <t>2350, rue Demers, Drummondville, J2B 0L1</t>
  </si>
  <si>
    <t>887, rue Principale, Wickham, J0C 1S0</t>
  </si>
  <si>
    <t>1225, rue Victorin, Drummondville, J2C 7Z9</t>
  </si>
  <si>
    <t>1058, rue Principale, Saint-Bonaventure, J0C 1C0</t>
  </si>
  <si>
    <t>126, rue Saint-Jean-Baptiste, Saint-Guillaume, J0C 1L0</t>
  </si>
  <si>
    <t>126A, rue Saint-Jean-Baptiste, Saint-Guillaume, J0C 1L0</t>
  </si>
  <si>
    <t>220, boulevard Industriel, Saint-Germain-de-Grantham, J0C 1K0</t>
  </si>
  <si>
    <t>500, rue Saint-Bruno, Notre-Dame-du-Bon-Conseil, J0C 1A0</t>
  </si>
  <si>
    <t>303, rue Saint-Pierre, Saint-Germain-de-Grantham, J0C 1K0</t>
  </si>
  <si>
    <t>770, rue du Sanctuaire, Saint-Majorique-de-Grantham, J2B 8A8</t>
  </si>
  <si>
    <t>6085, rue Principale, Saint-Félix-de-Kingsey, J0B 2T0</t>
  </si>
  <si>
    <t>580, rue Principale, L'Avenir, J0C 1B0</t>
  </si>
  <si>
    <t>4565, rue Principale, Saint-Cyrille-de-Wendover, J1Z 1E4</t>
  </si>
  <si>
    <t>2065, Route 139, Drummondville, J2A 2G2</t>
  </si>
  <si>
    <t>985, rang de l'Église, Saint-Eugène, J0C 1J0</t>
  </si>
  <si>
    <t>100, 13e Avenue, Drummondville, J2B 2Z9</t>
  </si>
  <si>
    <t>269, rue Ringuet, Drummondville, J2C 2R1</t>
  </si>
  <si>
    <t>227, rue Ringuet, Drummondville, J2C 2R1</t>
  </si>
  <si>
    <t>623, rue des Écoles, Drummondville, J2B 1J6</t>
  </si>
  <si>
    <t>457, rue des Écoles, Drummondville, J2B 1J3</t>
  </si>
  <si>
    <t>415, rue des Écoles, Drummondville, J2B 1J3</t>
  </si>
  <si>
    <t>154, 18e Avenue, Drummondville, J2B 3T3</t>
  </si>
  <si>
    <t>1140, rue Saint-Edgar, Drummondville, J2B 2V9</t>
  </si>
  <si>
    <t>175, rue Pelletier, Drummondville, J2C 2W1</t>
  </si>
  <si>
    <t>500, rue Hériot, Drummondville, J2B 1B5</t>
  </si>
  <si>
    <t>45 av des Frères-de-la-Charité, Drummondville, J2B 6A2</t>
  </si>
  <si>
    <t>1030, rue Létourneau, Drummondville, J2C 4W1</t>
  </si>
  <si>
    <t>690, rue Saint-Pierre, Drummondville, J2C 3W5</t>
  </si>
  <si>
    <t>1355, rue Duvernay, Drummondville, J2B 2R8</t>
  </si>
  <si>
    <t>155, rue Saint-Félix, Drummondville, J2C 1N1</t>
  </si>
  <si>
    <t>850, rue Florette-Lavigne, Drummondville, J2C 4X1</t>
  </si>
  <si>
    <t>1910, boulevard Mercure, Drummondville, J2B 3P1</t>
  </si>
  <si>
    <t>180, rue Saint-Albert, Drummondville, J2B 2A9</t>
  </si>
  <si>
    <t>59, avenue des Saules, Drummondville, J2C 3N2</t>
  </si>
  <si>
    <t>1180, rue Saint-Thomas, Drummondville, J2B 3A9</t>
  </si>
  <si>
    <t>720, rue de Laval, Drummondville, J2B 4C6</t>
  </si>
  <si>
    <t>253, rue Saint-Édouard, Saint-Germain-de-Grantham, J0C 1K0</t>
  </si>
  <si>
    <t>265, rue Saint-Félix, Drummondville, J2C 5M1</t>
  </si>
  <si>
    <t>125, rue Ringuet, Drummondville, J2C 2P7</t>
  </si>
  <si>
    <t>1125, boul. Jean-de-Brébeuf, Drummondville, J2B 4T5</t>
  </si>
  <si>
    <t>211, rue Saint-Édouard, Drummondville, J2B 6C4</t>
  </si>
  <si>
    <t>Central Québec School Board</t>
  </si>
  <si>
    <t>995, avenue Wolfe, Québec, G1V 3J9</t>
  </si>
  <si>
    <t>945, avenue Belvédère, Québec, G1S 3G2</t>
  </si>
  <si>
    <t>940, avenue Ernest Gagnon, Québec, G1S 3R2</t>
  </si>
  <si>
    <t>75, rue de Maisonneuve, Québec, G1R 2C4</t>
  </si>
  <si>
    <t>1240, rue Julien-Green, Québec, G1W 3M1</t>
  </si>
  <si>
    <t>919, rue Mooney Ouest, Thetford Mines, G6G 6H3</t>
  </si>
  <si>
    <t>1748, boulevard Valcartier, Saint-Gabriel-de-Valcartier, G0A 4S0</t>
  </si>
  <si>
    <t>35, rue Richard, Cap-Santé, G0A 1L0</t>
  </si>
  <si>
    <t>2280, rue Laverdière, Québec, G1P 2T3</t>
  </si>
  <si>
    <t>18, rue Ladas BFC Valcartier, Shannon, G0A 1R1</t>
  </si>
  <si>
    <t>157-159-161-163 rue Laurentide, Schefferville, G0G 2T0</t>
  </si>
  <si>
    <t>1241, rue Nicolas Perrot, Trois-Rivières, G9A 1C2</t>
  </si>
  <si>
    <t>1875, rue Nicolas-Perrot, Trois-Rivières, G9A 1C5</t>
  </si>
  <si>
    <t>1125, avenue des Cèdres, Shawinigan, G9N 1P7</t>
  </si>
  <si>
    <t>531, rue Saint-Maurice, La Tuque, G9X 3E9</t>
  </si>
  <si>
    <t>1750, rue Joule, Saguenay, G7S 3B3</t>
  </si>
  <si>
    <t>1770, rue Joule, Saguenay, G7S 3B1</t>
  </si>
  <si>
    <t>1782, rue Neilson, Saguenay, G7S 3A2</t>
  </si>
  <si>
    <t>159, 5e Avenue, Chibougamau, G8P 2E6</t>
  </si>
  <si>
    <t>155, 5e Avenue, Chibougamau, G8P 2E6</t>
  </si>
  <si>
    <t>Kawawachikamach, Kawawachikamach, G0G 2Z0</t>
  </si>
  <si>
    <t>3005, rue William Stuart, Québec, G1W 1V4</t>
  </si>
  <si>
    <t>2046, chemin Saint-Louis, Québec, G1T 1P4</t>
  </si>
  <si>
    <t>301, rue Lorraine, Schefferville, G0G 2T0</t>
  </si>
  <si>
    <t>305, rue Lorraine, Schefferville, G0G 2T0</t>
  </si>
  <si>
    <t>309, rue Lorraine, Schefferville, G0G 2T0</t>
  </si>
  <si>
    <t>313, rue Lorraine, Schefferville, G0G 2T0</t>
  </si>
  <si>
    <t>317, rue Lorraine, Schefferville, G0G 2T0</t>
  </si>
  <si>
    <t>408, rue Star Creek, Schefferville, G0G 2T0</t>
  </si>
  <si>
    <t>105, rue Laurentide, Schefferville, G0G 2T0</t>
  </si>
  <si>
    <t>301, rue Laurentide, Schefferville, G0G 2T0</t>
  </si>
  <si>
    <t>303, rue Laurentide, Schefferville, G0G 2T0</t>
  </si>
  <si>
    <t>304, rue Redmond, Schefferville, G0G 2T0</t>
  </si>
  <si>
    <t>324, rue Redmond, Schefferville, G0G 2T0</t>
  </si>
  <si>
    <t>409, rue Partington, Schefferville, G0G 2T0</t>
  </si>
  <si>
    <t>Eastern Shores School Board</t>
  </si>
  <si>
    <t>116, route 132, Port-Daniel--Gascons, G0C 3E0</t>
  </si>
  <si>
    <t>177, boul. Gérard-D.-Levesque, New Carlisle, G0C 1Z0</t>
  </si>
  <si>
    <t>163, rue Perron Ouest, New Richmond, G0C 2B0</t>
  </si>
  <si>
    <t>95, rue Père Divet, Sept-Îles, G4R 3P2</t>
  </si>
  <si>
    <t>161, rue de l'École, Escuminac, G0C 1N0</t>
  </si>
  <si>
    <t>542, avenue Brochu, Sept-Îles, G4R 2X3</t>
  </si>
  <si>
    <t>213, chemin School House, Les Îles-de-la-Madeleine, G4T 1Z8</t>
  </si>
  <si>
    <t>1298, route 132, Percé, G0C 1A0</t>
  </si>
  <si>
    <t>584, montée de Wakeham, Gaspé, G4X 2A1</t>
  </si>
  <si>
    <t>234, rue Mgr Leblanc, Gaspé, G4X 1S4</t>
  </si>
  <si>
    <t>530, avenue Brochu, Sept-Îles, G4R 2X3</t>
  </si>
  <si>
    <t>448, chemin Principal, Grosse-Île, G4T 6A8</t>
  </si>
  <si>
    <t>468, rue Beach, Métis-sur-Mer, G0J 1S0</t>
  </si>
  <si>
    <t>39, avenue Marquette, Baie-Comeau, G4Z 1K4</t>
  </si>
  <si>
    <t>40, rue Mountsorrel, New Carlisle, G0C 1Z0</t>
  </si>
  <si>
    <t>67, rue Audubon, Port-Cartier, G5B 1M7</t>
  </si>
  <si>
    <t>80, G. D. Levesque, New Carlisle, G0C 1Z0</t>
  </si>
  <si>
    <t>Eastern Townships School Board</t>
  </si>
  <si>
    <t>217, Water Street, Danville, J0A 1A0</t>
  </si>
  <si>
    <t>1700, Collège Street, Sherbrooke, J1M 0C8</t>
  </si>
  <si>
    <t>952, rue Sanborn, Ayer's Cliff, J0B 1C0</t>
  </si>
  <si>
    <t>19, avenue Rix, Bedford, J0J 1A0</t>
  </si>
  <si>
    <t>95, rue Parc, Cookshire-Eaton, J0B 1M0</t>
  </si>
  <si>
    <t>340, rue Saint-Jean-Bosco, Magog, J1X 1K9</t>
  </si>
  <si>
    <t>1050, rue Chabanel, Drummondville, J2B 2J5</t>
  </si>
  <si>
    <t>425, rue Saint-Joseph, Farnham, J2N 1P4</t>
  </si>
  <si>
    <t>317, rue du Sud, Cowansville, J2K 2X6</t>
  </si>
  <si>
    <t>81, rue Victoria, Lac-Brome, J0E 1V0</t>
  </si>
  <si>
    <t>1, rue Academy, Sherbrooke, J1M 2A6</t>
  </si>
  <si>
    <t>5, rue Marion Atwell, Potton, J0E 1X0</t>
  </si>
  <si>
    <t>110, rue School, North Hatley, J0B 2C0</t>
  </si>
  <si>
    <t>50, avenue Lorne, Granby, J2G 4W2</t>
  </si>
  <si>
    <t>523, rue Stoke, Bury, J0B 1J0</t>
  </si>
  <si>
    <t>120, rue Bellevue, Magog, J1X 3H2</t>
  </si>
  <si>
    <t>375, rue Armstrong, Richmond, J0B 2H0</t>
  </si>
  <si>
    <t>51, rue Cookshire, Cookshire-Eaton, J0B 3A0</t>
  </si>
  <si>
    <t>2365, rue Galt Ouest, Sherbrooke, J1K 1L1</t>
  </si>
  <si>
    <t>242, rue Ontario, Sherbrooke, J1J 3R1</t>
  </si>
  <si>
    <t>355, rue du Collège Sud, Richmond, J0B 2H0</t>
  </si>
  <si>
    <t>441, rue Dufferin, Stanstead, J0B 3E2</t>
  </si>
  <si>
    <t>19, rue Highland, Sutton, J0E 2K0</t>
  </si>
  <si>
    <t>5, rue Clark Hill, Waterloo, J0E 2N0</t>
  </si>
  <si>
    <t>Riverside School Board</t>
  </si>
  <si>
    <t>380, rue Saint-Michel, Saint-Jean-sur-Richelieu, J3B 1T4</t>
  </si>
  <si>
    <t>148, boulevard Champlain, Candiac, J5R 3T2</t>
  </si>
  <si>
    <t>120, montée des Bouleaux, Delson, J5B 1L7</t>
  </si>
  <si>
    <t>781, avenue Miller, Longueuil, J4V 1W8</t>
  </si>
  <si>
    <t>5770, rue Aline, Brossard, J4Z 1R3</t>
  </si>
  <si>
    <t>776, avenue Campbell, Longueuil, J4V 1Y7</t>
  </si>
  <si>
    <t>3555, rue Rocheleau, Longueuil, J3Y 4T6</t>
  </si>
  <si>
    <t>5525, boulevard Maricourt, Longueuil, J3Y 1S5</t>
  </si>
  <si>
    <t>150, boulevard Champlain, Candiac, J5R 3T2</t>
  </si>
  <si>
    <t>20, rue des Peupliers Ouest, Saint-Bruno-de-Montarville, J3V 2L8</t>
  </si>
  <si>
    <t>800, rue Père Le Jeune, Boucherville, J4B 3K1</t>
  </si>
  <si>
    <t>250, rue Cedar, Beloeil, J3G 3M1</t>
  </si>
  <si>
    <t>1075, rue Wolfe, Saint-Bruno-de-Montarville, J3V 3K6</t>
  </si>
  <si>
    <t>7445, chemin de Chambly, Longueuil, J3Y 3S3</t>
  </si>
  <si>
    <t>444, rue Mountainview, Otterburn Park, J3H 2K2</t>
  </si>
  <si>
    <t>1648, rue Langevin, Longueuil, J4T 1X7</t>
  </si>
  <si>
    <t>1863, rue Brébeuf, Longueuil, J4J 3P3</t>
  </si>
  <si>
    <t>6205, boulevard des Étudiants, Sorel-Tracy, J3R 4K7</t>
  </si>
  <si>
    <t>163, avenue Cleghorn, Saint-Lambert, J4R 2J4</t>
  </si>
  <si>
    <t>1300, rue Barré, Chambly, J3L 2V4</t>
  </si>
  <si>
    <t>276, boulevard Queen, Saint-Lambert, J4R 1H7</t>
  </si>
  <si>
    <t>81, rue Green, Saint-Lambert, J4P 1S4</t>
  </si>
  <si>
    <t>471, rue Green, Saint-Lambert, J4P 1V2</t>
  </si>
  <si>
    <t>675, rue Green, Saint-Lambert, J4P 1V9</t>
  </si>
  <si>
    <t>880, rue Hudson, Longueuil, J4V 1H1</t>
  </si>
  <si>
    <t>6375, avenue Baffin, Brossard, J4Z 2H9</t>
  </si>
  <si>
    <t>Sir-Wilfrid-Laurier School Board</t>
  </si>
  <si>
    <t>1305, rue de l'Assomption, Laval, H7E 4C5</t>
  </si>
  <si>
    <t>2425, rue Honfleur, Laval, H7E 1Y3</t>
  </si>
  <si>
    <t>501, rue Northcote, Rosemère, J7A 1Y1</t>
  </si>
  <si>
    <t>700, rue Lisane, Laval, H7P 3T2</t>
  </si>
  <si>
    <t>1728, rue Thacker, Mascouche, J7L 2G8</t>
  </si>
  <si>
    <t>2001, rue Guy, Deux-Montagnes, J7R 1W6</t>
  </si>
  <si>
    <t>4121, rue Queen, Rawdon, J0K 1S0</t>
  </si>
  <si>
    <t>448, avenue Argenteuil, Lachute, J8H 1W9</t>
  </si>
  <si>
    <t>5, rue School, Arundel, J0T 1A0</t>
  </si>
  <si>
    <t>3900, rue Nicole, Laval, H7P 1L5</t>
  </si>
  <si>
    <t>60, rue Henri Dunant, Sainte-Adèle, J8B 2X5</t>
  </si>
  <si>
    <t>122, rue Saint-Jude, Deux-Montagnes, J7R 3L6</t>
  </si>
  <si>
    <t>427, rue Filion, Saint-Jérôme, J7Z 1H7</t>
  </si>
  <si>
    <t>647, rue du Village, Morin-Heights, J0R 1H0</t>
  </si>
  <si>
    <t>184, rue Principale, Grenville, J0V 1J0</t>
  </si>
  <si>
    <t>265, rue Bladen, Laval, H7W 4J8</t>
  </si>
  <si>
    <t>4885, chemin du Souvenir, Laval, H7W 1E1</t>
  </si>
  <si>
    <t>750, avenue Devonshire, Laval, H7W 4C7</t>
  </si>
  <si>
    <t>90, route de Crystal Falls, Arundel, J0T 1A0</t>
  </si>
  <si>
    <t>455, rue Court, Lachute, J8H 1T2</t>
  </si>
  <si>
    <t>26, rue Napoléon, Sainte-Agathe-des-Monts, J8C 1Z3</t>
  </si>
  <si>
    <t>1105, rue Victor-Morin, Laval, H7G 4B8</t>
  </si>
  <si>
    <t>171, rue Mary, Lachute, J8H 2C1</t>
  </si>
  <si>
    <t>3200, boulevard du Souvenir, Laval, H7V 1W9</t>
  </si>
  <si>
    <t>530, rue Northcote, Rosemère, J7A 1Y2</t>
  </si>
  <si>
    <t>2105, rue Guy, Deux-Montagnes, J7R 1W6</t>
  </si>
  <si>
    <t>107, rue Delorimier, Joliette, J6E 6E8</t>
  </si>
  <si>
    <t>500, rue Cardinal, Laval, H7V 1T5</t>
  </si>
  <si>
    <t>412, chemin des Anglais, Mascouche, J7L 3R1</t>
  </si>
  <si>
    <t>2323, boulevard Daniel-Johnson, Laval, H7T 1H8</t>
  </si>
  <si>
    <t>900, avenue des Lacasse, Laval, H7K 3G2</t>
  </si>
  <si>
    <t>235, montée Lesage, Rosemère, J7A 4Y6</t>
  </si>
  <si>
    <t>1455, rue Jean-Paul-Riopelle, Blainville, J7C 5V4</t>
  </si>
  <si>
    <t>1701, rue de l'École, Laval, H7G 1V5</t>
  </si>
  <si>
    <t>1111, Basile Routhier, Repentigny, J5Y 4C8</t>
  </si>
  <si>
    <t>2450, rue Rosemère, Laval, H7E 2J8</t>
  </si>
  <si>
    <t>4881, rue Saint-Jacques, Laval, H7C 1G6</t>
  </si>
  <si>
    <t>60, rue Lahaie, Laval, H7G 3A8</t>
  </si>
  <si>
    <t>345, boul. L'Assomption Ouest, Saint-Charles-Borromée, J6E 0R3</t>
  </si>
  <si>
    <t>3000, boulevard Concorde Est, Laval, H7E 2B6</t>
  </si>
  <si>
    <t>Western Québec School Board</t>
  </si>
  <si>
    <t>10, avenue Québec, Rouyn-Noranda, J9X 1G2</t>
  </si>
  <si>
    <t>615, rue Georges, Gatineau, J8L 2E1</t>
  </si>
  <si>
    <t>2, chemin Paugan, Val-des-Monts, J8N 2G9</t>
  </si>
  <si>
    <t>333, rue de l'Hôtel-de-Ville, Namur, J0V 1N0</t>
  </si>
  <si>
    <t>116, avenue Frank Robinson, Gatineau, J9H 4A6</t>
  </si>
  <si>
    <t>100, avenue Frank Robinson, Gatineau, J9H 4A6</t>
  </si>
  <si>
    <t>9, rue Begley, Kazabazua, J0X 1X0</t>
  </si>
  <si>
    <t>86, promenade Crescent, Gatineau, J9H 1T6</t>
  </si>
  <si>
    <t>74, chemin D'Old Chelsea, Chelsea, J9B 1K9</t>
  </si>
  <si>
    <t>26, rue Principale, Low, J0X 2C0</t>
  </si>
  <si>
    <t>265, rue Hill, Maniwaki, J9E 2G8</t>
  </si>
  <si>
    <t>2, rue Millar, Gatineau, J8Y 3N3</t>
  </si>
  <si>
    <t>185, rue Archambault, Gatineau, J8Y 5E3</t>
  </si>
  <si>
    <t>130, avenue Frank Robinson, Gatineau, J9H 4A6</t>
  </si>
  <si>
    <t>10, rue Leslie, Campbell's Bay, J0X 1K0</t>
  </si>
  <si>
    <t>26, rue Leslie, Campbell's Bay, J0X 1K0</t>
  </si>
  <si>
    <t>980, 7e Rue, Val-d'Or, J9P 3P8</t>
  </si>
  <si>
    <t>247, rue des Oblats, Maniwaki, J9E 1G6</t>
  </si>
  <si>
    <t>297, rue Alice, Gatineau, J8P 3M6</t>
  </si>
  <si>
    <t>104, rue Notre-Dame, L'Isle-aux-Allumettes, J0X 1M0</t>
  </si>
  <si>
    <t>850, rue Clarendon, Pontiac, J0X 2V0</t>
  </si>
  <si>
    <t>89, rue Centre, Shawville, J0X 2Y0</t>
  </si>
  <si>
    <t>925, boul. du Plateau, Gatineau, J9J 3G2</t>
  </si>
  <si>
    <t>455, rue Maple, Shawville, J0X 2Y0</t>
  </si>
  <si>
    <t>80, rue Daniel Johnson, Gatineau, J8Z 1S3</t>
  </si>
  <si>
    <t>799, 1 Avenue, Val-d'Or, J9P 1Z3</t>
  </si>
  <si>
    <t>878, chemin Riverside, La Pêche, J0X 3G0</t>
  </si>
  <si>
    <t>180, rue North, Gatineau, J9H 6Y9</t>
  </si>
  <si>
    <t>English-Montreal School Board</t>
  </si>
  <si>
    <t>6800, ave. Pierre-De Coubertin, Montréal, H1N 1T2</t>
  </si>
  <si>
    <t>6000, avenue Fielding, Montréal, H3X 1T4</t>
  </si>
  <si>
    <t>6855, rue Cartier, Montréal, H2G 2W1</t>
  </si>
  <si>
    <t>7770, 20e Avenue, Montréal, H2A 2K9</t>
  </si>
  <si>
    <t>6111, boulevard M.-Duplessis, Montréal, H1G 1Y6</t>
  </si>
  <si>
    <t>8955, rue Meunier, Montréal, H2N 1W3</t>
  </si>
  <si>
    <t>6090, rue Lachenaie, Montréal, H1S 1P1</t>
  </si>
  <si>
    <t>8280, rue de Nantes, Montréal, H1P 2J1</t>
  </si>
  <si>
    <t>4700, boulevard Lavoisier, Montréal, H1R 1H9</t>
  </si>
  <si>
    <t>189, avenue Easton, Montréal-Ouest, H4X 1L4</t>
  </si>
  <si>
    <t>12025, avenue André-Dumas, Montréal, H1E 4G2</t>
  </si>
  <si>
    <t>9360, 5e Rue, Montréal, H1E 1K1</t>
  </si>
  <si>
    <t>8961, 6e Avenue, Montréal, H1Z 2T7</t>
  </si>
  <si>
    <t>610, rue Dublin, Montréal, H3K 2S4</t>
  </si>
  <si>
    <t>3737, rue Beaubien Est, Montréal, H1X 1H2</t>
  </si>
  <si>
    <t>4850, avenue Coronation, Montréal, H4V 2E2</t>
  </si>
  <si>
    <t>4555, rue Buies, Montréal, H1S 1J2</t>
  </si>
  <si>
    <t>6255, rue Hamilton, Montréal, H4E 3C5</t>
  </si>
  <si>
    <t>2505, chemin Côte Vertu, Montréal, H4R 1P3</t>
  </si>
  <si>
    <t>6440, rue de Terrebonne, Montréal, H4B 1B1</t>
  </si>
  <si>
    <t>3711, rue De Bullion, Montréal, H2X 3A2</t>
  </si>
  <si>
    <t>1741, rue De Biencourt, Montréal, H4E 1T4</t>
  </si>
  <si>
    <t>3030, rue Villeray, Montréal, H2A 1E7</t>
  </si>
  <si>
    <t>11575, rue P.-M. Favier, Montréal, H1G 6E5</t>
  </si>
  <si>
    <t>4563, rue Saint-Urbain, Montréal, H2T 2V9</t>
  </si>
  <si>
    <t>2355, rue Decelles, Montréal, H4M 1C2</t>
  </si>
  <si>
    <t>5100, chemin de la Côte-St-Luc, Montréal, H3W 2G9</t>
  </si>
  <si>
    <t>7355, boulevard Viau, Montréal, H1S 3C2</t>
  </si>
  <si>
    <t>10921, avenue Gariépy, Montréal, H1H 4C6</t>
  </si>
  <si>
    <t>9955, avenue Papineau, Montréal, H2B 1Z9</t>
  </si>
  <si>
    <t>109, avenue Carlyle, Mont-Royal, H3R 1S8</t>
  </si>
  <si>
    <t>7951, avenue Dalkeith, Montréal, H1K 3X6</t>
  </si>
  <si>
    <t>5925, 27e Avenue, Montréal, H1T 3J5</t>
  </si>
  <si>
    <t>7450, chemin de la Côte-St-Luc, Côte-Saint-Luc, H4W 1R1</t>
  </si>
  <si>
    <t>1000, avenue Old Orchard, Montréal, H4A 3A4</t>
  </si>
  <si>
    <t>235, avenue Dunrae, Mont-Royal, H3P 1T5</t>
  </si>
  <si>
    <t>5440, rue Notre-Dame Ouest, Montréal, H4C 1T9</t>
  </si>
  <si>
    <t>83, chemin Thurlow, Hampstead, H3X 3G8</t>
  </si>
  <si>
    <t>12755, 16e Avenue, Montréal, H1E 1T3</t>
  </si>
  <si>
    <t>10350, boulevard Perras, Montréal, H1C 2H1</t>
  </si>
  <si>
    <t>500, avenue Hudson, Montréal-Ouest, H4X 1X1</t>
  </si>
  <si>
    <t>314, avenue Northview, Montréal-Ouest, H4X 1E2</t>
  </si>
  <si>
    <t>700, rue Brunet, Montréal, H4M 1Y2</t>
  </si>
  <si>
    <t>8455, rue du Pré-Laurin, Montréal, H1R 3P3</t>
  </si>
  <si>
    <t>5554, avenue Robinson, Côte-Saint-Luc, H4V 2P8</t>
  </si>
  <si>
    <t>6108, 8e Avenue, Montréal, H1Y 2M2</t>
  </si>
  <si>
    <t>1505, rue Muir, Montréal, H4L 4T1</t>
  </si>
  <si>
    <t>8380, avenue Wiseman, Montréal, H3N 2P6</t>
  </si>
  <si>
    <t>4699, avenue Westmount, Westmount, H3Y 1X5</t>
  </si>
  <si>
    <t>8735, avenue Henri-Julien, Montréal, H2M 1M5</t>
  </si>
  <si>
    <t>4810, avenue Van Horne, Montréal, H3W 1J3</t>
  </si>
  <si>
    <t>15, Place Park, Westmount, H3Z 2K4</t>
  </si>
  <si>
    <t>9944, boulevard Saint-Michel, Montréal, H1H 5G8</t>
  </si>
  <si>
    <t>5870, rue de Terrebonne, Montréal, H4A 1B5</t>
  </si>
  <si>
    <t>5785, avenue Parkhaven, Côte-Saint-Luc, H4W 1X8</t>
  </si>
  <si>
    <t>5851, avenue Somerled, Montréal, H3X 2A5</t>
  </si>
  <si>
    <t>4350, rue Ste-Catherine Ouest, Westmount, H3Z 1R1</t>
  </si>
  <si>
    <t>1475, rue Deguire, Montréal, H4L 1M4</t>
  </si>
  <si>
    <t>Lester-B.-Pearson School Board</t>
  </si>
  <si>
    <t>1925, avenue Brookdale, Dorval, H9P 2Y7</t>
  </si>
  <si>
    <t>220, boulevard Cardinal Léger, Pincourt, J7V 3Y5</t>
  </si>
  <si>
    <t>97, rue Mount Pleasant, Hudson, J0P 1H0</t>
  </si>
  <si>
    <t>265, chemin Allancroft, Beaconsfield, H9W 2R8</t>
  </si>
  <si>
    <t>170,  Alton Drive, Beaconsfield, H9W 2Z3</t>
  </si>
  <si>
    <t>257, boulevard Beaconsfield, Beaconsfield, H9W 4A5</t>
  </si>
  <si>
    <t>17, avenue Cedar, Pointe-Claire, H9S 4X9</t>
  </si>
  <si>
    <t>106, rue Dorset, Baie-D'Urfé, H9X 2Z6</t>
  </si>
  <si>
    <t>4381, rue King, Montréal, H9H 2E8</t>
  </si>
  <si>
    <t>230, rue Sherbrooke, Beaconsfield, H9W 1P5</t>
  </si>
  <si>
    <t>90, Carré Jubilée, Pointe-Claire, H9R 1M3</t>
  </si>
  <si>
    <t>551, avenue Westminster, Dollard-Des Ormeaux, H9G 1E8</t>
  </si>
  <si>
    <t>150, promenade Hyman, Dollard-Des Ormeaux, H9B 1L6</t>
  </si>
  <si>
    <t>150, avenue Seigniory, Pointe-Claire, H9R 4R5</t>
  </si>
  <si>
    <t>4348, rue Thorndale, Montréal, H9H 1X1</t>
  </si>
  <si>
    <t>87, avenue Belmont, Pointe-Claire, H9R 2N7</t>
  </si>
  <si>
    <t>313, chemin Windermere, Beaconsfield, H9W 1W1</t>
  </si>
  <si>
    <t>422, boulevard Beaconsfield, Beaconsfield, H9W 4B7</t>
  </si>
  <si>
    <t>69, côte Saint-Charles, Hudson, J0P 1H0</t>
  </si>
  <si>
    <t>250, promenade Beaurepaire, Beaconsfield, H9W 5G7</t>
  </si>
  <si>
    <t>501, boulevard Saint-Jean, Pointe-Claire, H9R 3J5</t>
  </si>
  <si>
    <t>111, avenue Broadview, Pointe-Claire, H9R 3Z3</t>
  </si>
  <si>
    <t>17, avenue Maple, Sainte-Anne-de-Bellevue, H9X 2E5</t>
  </si>
  <si>
    <t>1950, rue Chanterel, Saint-Lazare, J7T 3C2</t>
  </si>
  <si>
    <t>120, avenue Ambassador, Pointe-Claire, H9R 1S8</t>
  </si>
  <si>
    <t>2625, rue Du Bordelais, Saint-Lazare, J7T 2Z9</t>
  </si>
  <si>
    <t>1555, rue Rancourt, Montréal, H8N 1R7</t>
  </si>
  <si>
    <t>244, avenue de la Présentation, Dorval, H9S 3L6</t>
  </si>
  <si>
    <t>115, boulevard Beaconsfield, Beaconsfield, H9W 3Z8</t>
  </si>
  <si>
    <t>121, avenue Summerhill, Pointe-Claire, H9R 2L8</t>
  </si>
  <si>
    <t>65, promenade Sunshine, Dollard-Des Ormeaux, H9B 1G9</t>
  </si>
  <si>
    <t>4331, rue Sainte-Anne, Montréal, H9H 4G7</t>
  </si>
  <si>
    <t>13350, rue Purcell, Montréal, H8Z 1P7</t>
  </si>
  <si>
    <t>13800, boulevard Pierrefonds, Montréal, H9A 1A7</t>
  </si>
  <si>
    <t>2241, rue Ménard, Montréal, H8N 1J2</t>
  </si>
  <si>
    <t>17750, rue Meloche, Montréal, H9J 3P9</t>
  </si>
  <si>
    <t>55, 5e Avenue, Montréal, H8P 2K1</t>
  </si>
  <si>
    <t>2800, rue du Bordelais, Saint-Lazare, J7T 3B3</t>
  </si>
  <si>
    <t>240, 9e Avenue, Montréal, H8P 2N9</t>
  </si>
  <si>
    <t>5000, rue René-Huguet, Montréal, H8T 1M7</t>
  </si>
  <si>
    <t>6100, boulevard Champlain, Montréal, H4H 1A5</t>
  </si>
  <si>
    <t>8300, rue George, Montréal, H8P 1E5</t>
  </si>
  <si>
    <t>5060, boulevard des Sources, Montréal, H8Y 3E4</t>
  </si>
  <si>
    <t>740, 52e Avenue, Montréal, H8T 2X6</t>
  </si>
  <si>
    <t>1750, avenue Carson, Dorval, H9S 1N3</t>
  </si>
  <si>
    <t>13155, rue Shelborne, Montréal, H9A 1L4</t>
  </si>
  <si>
    <t>8340, rue David-Boyer, Montréal, H8N 2A1</t>
  </si>
  <si>
    <t>610, boulevard Desmarchais, Montréal, H4H 1S6</t>
  </si>
  <si>
    <t>5050, rue Sherbrooke, Montréal, H8T 1H8</t>
  </si>
  <si>
    <t>6, rue Howard, Dollard-Des Ormeaux, H9A 2L2</t>
  </si>
  <si>
    <t>490, rue Bourget, Vaudreuil-Dorion, J7V 6N2</t>
  </si>
  <si>
    <t>971, avenue Riverview, Montréal, H4H 2C3</t>
  </si>
  <si>
    <t>1135, côte Saint-Georges, Saint-Télesphore, J0P 1Y0</t>
  </si>
  <si>
    <t>18750, boulevard Elkas, Kirkland, H9J 4C1</t>
  </si>
  <si>
    <t>1449, avenue Bédard, Saint-Lazare, J7T 3B4</t>
  </si>
  <si>
    <t>1325, rue Jolicoeur, Saint-Lazare, J7T 1Z3</t>
  </si>
  <si>
    <t>261, rue Shamrock, Pincourt, J7V 3W5</t>
  </si>
  <si>
    <t>CS New Frontiers</t>
  </si>
  <si>
    <t>42, rue Saint-Hubert, Châteauguay, J6K 3K8</t>
  </si>
  <si>
    <t>24, rue York, Huntingdon, J0S 1H0</t>
  </si>
  <si>
    <t>300, rue McLeod, Châteauguay, J6J 2H6</t>
  </si>
  <si>
    <t>Route 202, Franklin, J0S 1E0</t>
  </si>
  <si>
    <t>21, rue King, Huntingdon, J0S 1H0</t>
  </si>
  <si>
    <t>17, rue Gault, Salaberry-de-Valleyfield, J6S 3R4</t>
  </si>
  <si>
    <t>5, rue Lambton, Howick, J0S 1G0</t>
  </si>
  <si>
    <t>7, rue George, Ormstown, J0S 1K0</t>
  </si>
  <si>
    <t>548, rue Champlain, Hemmingford, J0L 1H0</t>
  </si>
  <si>
    <t>1597, Route 138A, Ormstown, J0S 1K0</t>
  </si>
  <si>
    <t>210, rue Mcleod, Châteauguay, J6J 2H4</t>
  </si>
  <si>
    <t>46, rue Roy, Ormstown, J0S 1K0</t>
  </si>
  <si>
    <t>85, rue Jeffries, Châteauguay, J6J 4A4</t>
  </si>
  <si>
    <t>280, avenue Brahms, Châteauguay, J6K 5G1</t>
  </si>
  <si>
    <t>MEQ_2016-2017</t>
  </si>
  <si>
    <t>MES_2018-2019</t>
  </si>
  <si>
    <t>SQI_2019-2020</t>
  </si>
  <si>
    <t>SQI_2020-2021</t>
  </si>
  <si>
    <t>Étiquettes de lignes</t>
  </si>
  <si>
    <t>Nombre de Adresse</t>
  </si>
  <si>
    <t>Nbre de bâtiments (ligne d'information)</t>
  </si>
  <si>
    <t>(A) 2375, ch. de la côte-Ste-Catherine, Montréal</t>
  </si>
  <si>
    <t>1, Boulevard De Mortagne, Boucherville</t>
  </si>
  <si>
    <t xml:space="preserve"> Rang VIII, Latulipe-et-Gaboury, J0Z 2N0</t>
  </si>
  <si>
    <t>1, 9e Rue, Rouyn-Noranda, J9X 2A9</t>
  </si>
  <si>
    <t>MSSS_2018-2019</t>
  </si>
  <si>
    <t>001, Lac Lusignan, Saint-Michel-des-Saints</t>
  </si>
  <si>
    <t>1, Rue Dutilly (Radisson), Gouvernement régional d'Eeyou Istchee Baie-James</t>
  </si>
  <si>
    <t xml:space="preserve"> Route 167 Km 69 Camp 43, Lac-Ashuapmushuan, G8P 2K5</t>
  </si>
  <si>
    <t>10, river Rd, Kahnawake, J0L 1B0</t>
  </si>
  <si>
    <t>Ligne sans donnée superficie</t>
  </si>
  <si>
    <t>1, Maple, St Anne de Bellevue</t>
  </si>
  <si>
    <t>1, Rue Notre-Dame, Montréal</t>
  </si>
  <si>
    <t>1 Boul. De Mortagne, Boucherville, J4B 5K5</t>
  </si>
  <si>
    <t>1000, rue Saint-Denis, Montréal,  H2X 0C1</t>
  </si>
  <si>
    <t>Ligne sans données de consommation</t>
  </si>
  <si>
    <t>100, 13e Avenue, La Pocatière</t>
  </si>
  <si>
    <t>10, Rue Gale, Ormstown</t>
  </si>
  <si>
    <t>1 Boul. De Mortagne, Suite 100, Boucherville, J4B 5K5</t>
  </si>
  <si>
    <t>1001, boulevard Décarie, Montréal, H4A 3J1</t>
  </si>
  <si>
    <t>Ligne sans superficie et sans cons.</t>
  </si>
  <si>
    <t xml:space="preserve">100, Bernier, Victoriaville </t>
  </si>
  <si>
    <t>10, Rue Pierre-Olivier-Chauveau, Québec</t>
  </si>
  <si>
    <t>1 Rue Notre-Dame Est, Montréal, H2Y 1B6</t>
  </si>
  <si>
    <t>1003 Decarie Boulevard, Montréal, H4A 0A9</t>
  </si>
  <si>
    <t>Nbre de cas bâtiments partageant même adresse</t>
  </si>
  <si>
    <t xml:space="preserve">100, Rue Duquet, Ste-Therese </t>
  </si>
  <si>
    <t>10, Rue Tremblay, Baie-Trinité</t>
  </si>
  <si>
    <t>1, Rue Dutilly Gouvernement régional d'Eeyou Istchee, Baie-James, J0Y 2A0</t>
  </si>
  <si>
    <t>1008, rue du Rivage, Saint-Antoine-sur-Richelieu, J0L 1R0</t>
  </si>
  <si>
    <t>1000, Rue Saint-Jacques Ouest, Montréal</t>
  </si>
  <si>
    <t>100, Rue Godard, Mont-Laurier</t>
  </si>
  <si>
    <t>10 Rue Gale, Ormstown, J0S 1K0</t>
  </si>
  <si>
    <t>1016, rue Mohannis, Kawawachikamach, G0G 2Z0</t>
  </si>
  <si>
    <t>101, Place Ducharme, Ste-Therese</t>
  </si>
  <si>
    <t>100, Rue Laviolette, Trois-Rivières</t>
  </si>
  <si>
    <t>10 Rue Pierre-Olivier-Chauveau, Québec, G1R 4J3</t>
  </si>
  <si>
    <t>10905, boul. Henri-Bourassa Est, Montréal, H1C 1H1</t>
  </si>
  <si>
    <t>SQI</t>
  </si>
  <si>
    <t>MES</t>
  </si>
  <si>
    <t>MEQ</t>
  </si>
  <si>
    <t>MSSS</t>
  </si>
  <si>
    <t>101, St-Jean-Bosco, Case postale 1250, Succ.Hull</t>
  </si>
  <si>
    <t>1000, Rue Fullum, Montréal</t>
  </si>
  <si>
    <t>10 Rue Tremblay, Baie-Trinité, G0H 1A0</t>
  </si>
  <si>
    <t>11 Côte du Palais, Québec, G1R 2J6</t>
  </si>
  <si>
    <t>Moyenne du réseau de l'année en question</t>
  </si>
  <si>
    <t>1020, avenue des Pins Ouest, Montréal</t>
  </si>
  <si>
    <t>101, Route 138, Port-Cartier</t>
  </si>
  <si>
    <t>100 Rue Godard, Mont-Laurier, J9L 3T6</t>
  </si>
  <si>
    <t>11570, rue Notre-Dame Est, Montréal, H1B 2X4</t>
  </si>
  <si>
    <t>Seuil (majoration de 15%)</t>
  </si>
  <si>
    <t>1020, Rue Notre-Dame Ouest, Montréal</t>
  </si>
  <si>
    <t>1011, Avenue de Vitré, Québec</t>
  </si>
  <si>
    <t>100 Rue Laviolette, Trois-Rivières, G9A 5S9</t>
  </si>
  <si>
    <t>1175, boulevard de la Côte-Vertu, Montréal, H4L 5J1</t>
  </si>
  <si>
    <t>Abérration (dépassement de la moy. de 50%)</t>
  </si>
  <si>
    <t>1030, Avenue de la Médecine, Québec (23025)</t>
  </si>
  <si>
    <t>1012, Grand Rang, Saint-Raymond</t>
  </si>
  <si>
    <t>100 Rue Notre-Dame Est, Montréal, H2Y 4B6</t>
  </si>
  <si>
    <t>1231, rue du Docteur-Olivier-M.-Gendron, Berthierville, J0K 1A0</t>
  </si>
  <si>
    <t>Abérration (dépassement de la moy. de 75%)</t>
  </si>
  <si>
    <t>1030, Avenue des Sciences-Humaines, Québec (23025)</t>
  </si>
  <si>
    <t>1035 Rue Galt, Montréal</t>
  </si>
  <si>
    <t>1000 Rue Fullum, Montréal, H2K 3L7</t>
  </si>
  <si>
    <t>12900, rue Notre-Dame Est, Montréal, H1A 1R9</t>
  </si>
  <si>
    <t>1030, Avenue du Séminaire, Québec (23025)</t>
  </si>
  <si>
    <t>1039, Tukimuaqtuk Street, Kuujjuarapik</t>
  </si>
  <si>
    <t>1001 Avenue de Vitré, Québec, G1J 3Z2</t>
  </si>
  <si>
    <t>14775, boulevard de Pierrefonds, Montréal, H9H 4Y1</t>
  </si>
  <si>
    <t>1033, avenue des Pins Ouest, Montréal</t>
  </si>
  <si>
    <t>1045, Boulevard du Lac, Lac-Beauport</t>
  </si>
  <si>
    <t>101 Route 138, Port-Cartier, G5B 2J2</t>
  </si>
  <si>
    <t>1560, rue Sherbrooke Est, Montréal, H2L 4M1</t>
  </si>
  <si>
    <t>1045, Avenue de la Médecine, Québec (23025)</t>
  </si>
  <si>
    <t>1050, Rue des Rocailles, Québec</t>
  </si>
  <si>
    <t>1011 Avenue de Vitré, Québec, G1J 3Z2</t>
  </si>
  <si>
    <t>1604, 1re Avenue, Québec, G1L 3L6</t>
  </si>
  <si>
    <t>Nbre de bâtiments dépassant le seuil</t>
  </si>
  <si>
    <t>1050, Avenue de la Médecine, Québec (23025)</t>
  </si>
  <si>
    <t>1055, Rue Edouard-Beaulac, Nicolet</t>
  </si>
  <si>
    <t>1012 Grand Rang, Saint-Raymond, G3L 4J9</t>
  </si>
  <si>
    <t>1635, boulevard Gouin Est, Montréal, H2C 1C2</t>
  </si>
  <si>
    <t>Nbre de bâtiments le seuil avec une superficie inférieur à 650 m2</t>
  </si>
  <si>
    <t>10500, Avenue de Bois-De-Boulogne, Montréal, Québec</t>
  </si>
  <si>
    <t>1055, Rue Talbot, Sherbrooke</t>
  </si>
  <si>
    <t>1035 Rue Galt, Montréal, H4G 2R1</t>
  </si>
  <si>
    <t>16750, boulevard Lacroix, Saint-Georges, G5Y 2G4</t>
  </si>
  <si>
    <t>1055, 116e rue, Ville Saint-Georges</t>
  </si>
  <si>
    <t>1058, Tukimuaqtuk Street, Kuujjuarapik</t>
  </si>
  <si>
    <t>1039 Tukimuaqtuk Street, Kuujjuarapik, J0M 1G0</t>
  </si>
  <si>
    <t>1755, boulevard René-Laennec, Laval, H7M 3L9</t>
  </si>
  <si>
    <t>1055, Avenue du Séminaire, Québec (23025)</t>
  </si>
  <si>
    <t>1065, Rue du Parc, Thetford Mines</t>
  </si>
  <si>
    <t>1045 Boul. du Lac, Lac-Beauport, G3B 0X4</t>
  </si>
  <si>
    <t>1870, boulevard Pie-IX, Montréal, H1V 2C6</t>
  </si>
  <si>
    <t>10555, Avenue de Bois-De-Boulogne, Montréal, Québec</t>
  </si>
  <si>
    <t>107, Rue Laroche, Repentigny</t>
  </si>
  <si>
    <t>1050 Rue des Parlementaires, Québec, G1R 5J1</t>
  </si>
  <si>
    <t>197, rue Thornhill, Dollard-Des Ormeaux, H9B 3H8</t>
  </si>
  <si>
    <t>1061, Route 172, Sacré-Coeur-Saguenay, Québec</t>
  </si>
  <si>
    <t>1075, Chemin Sainte-Foy, Québec</t>
  </si>
  <si>
    <t>1050 Rue des Rocailles, Québec, G2K 0H3</t>
  </si>
  <si>
    <t>199, rue Saint-Pierre, Saint-Constant, J5A 2N8</t>
  </si>
  <si>
    <t>1065, Avenue de la Médecine, Québec (23025)</t>
  </si>
  <si>
    <t>109, Route 309, Val-des-Bois</t>
  </si>
  <si>
    <t>1055 Rue Edouard-Beaulac, Nicolet, J3T 1B5</t>
  </si>
  <si>
    <t>200, boulevard Brisebois, Châteauguay, J6K 4W8</t>
  </si>
  <si>
    <t>1071-1083, Beaver-Hall, Montréal QC</t>
  </si>
  <si>
    <t>109, Rue Saint-Charles, Saint-Jean-sur-Richelieu</t>
  </si>
  <si>
    <t>1055 Rue Talbot, Sherbrooke, J1G 2P3</t>
  </si>
  <si>
    <t>2042, boulevard Marie, Longueuil, J4T 2B4</t>
  </si>
  <si>
    <t>Nombre de Vocation</t>
  </si>
  <si>
    <t>Nombre de Sous-vocation</t>
  </si>
  <si>
    <t>Nombre de Sous-sous vocation</t>
  </si>
  <si>
    <t>Moyenne de GJnorm/m2</t>
  </si>
  <si>
    <t>1085, avenue du Docteur-Penfield, Montréal</t>
  </si>
  <si>
    <t>110, Avenue Jacques-Cartier, Montmagny</t>
  </si>
  <si>
    <t>1058 Tukimuaqtuk Street, Kuujjuarapik, J0M 1G0</t>
  </si>
  <si>
    <t>2055, avenue Northcliffe, Montréal, H4A 3K6</t>
  </si>
  <si>
    <t>Bibliothèque</t>
  </si>
  <si>
    <t>1089-1095, Beaver-Hall, Montréal QC</t>
  </si>
  <si>
    <t>1110, Rue des Roitelets, Saguenay</t>
  </si>
  <si>
    <t>1065 Rue du Parc, Thetford Mines, G6H 1A2</t>
  </si>
  <si>
    <t>2069, boulevard Saint-Joseph (Lachine), Montréal, H8S 4B7</t>
  </si>
  <si>
    <t>109, Place Ducharme, Ste-Therese</t>
  </si>
  <si>
    <t>11-13, Rue Saint-Stanislas, Québec</t>
  </si>
  <si>
    <t>107 Rue Laroche, Repentigny, J6A 8G4</t>
  </si>
  <si>
    <t>210, boulevard Salaberry Sud, Châteauguay, J6K 3M9</t>
  </si>
  <si>
    <t>(vide)</t>
  </si>
  <si>
    <t>11, Rue Winder, Sherbrooke</t>
  </si>
  <si>
    <t>1125, Henri Jamet Avenue, Kuujjuarapik</t>
  </si>
  <si>
    <t>1070-1080 Rue De la Chevrotière, Québec, G1R 3J4</t>
  </si>
  <si>
    <t>2131 Avenue Marlowe, Montréal, H4A 3L4</t>
  </si>
  <si>
    <t>Bureau</t>
  </si>
  <si>
    <t>1100, Rue Notre-Dame Ouest, Montréal</t>
  </si>
  <si>
    <t>1139, Rue Docteur Marcoux, Blanc-Sablon</t>
  </si>
  <si>
    <t>1075 Chemin Sainte-Foy, Québec</t>
  </si>
  <si>
    <t>215, boulevard de York Ouest, Gaspé, G4X 2W2</t>
  </si>
  <si>
    <t>1105, Boulevard Hamel C.P. 7300,  Saint-Félicien</t>
  </si>
  <si>
    <t>1140, Rue Docteur Marcoux, Blanc-Sablon</t>
  </si>
  <si>
    <t>109 Route 309, Val-des-Bois, J0X 3C0</t>
  </si>
  <si>
    <t>2157, chemin du Sault, Lévis, G6W 2K7</t>
  </si>
  <si>
    <t>111, Chemin Ste-Hélène, Lévis</t>
  </si>
  <si>
    <t>1141, Rue Docteur Marcoux, Blanc-Sablon</t>
  </si>
  <si>
    <t>109 Rue Saint-Charles, Saint-Jean-sur-Richelieu, J3B 2C2</t>
  </si>
  <si>
    <t>225 rue Sherbrooke Est, Montréal, H2X 1C9</t>
  </si>
  <si>
    <t>Palais de justice</t>
  </si>
  <si>
    <t>111, Highway 1, Holetown</t>
  </si>
  <si>
    <t>1141-1145, Route de l'Église, Québec</t>
  </si>
  <si>
    <t>110 Avenue Jacques-Cartier, Montmagny, G5V 0G5</t>
  </si>
  <si>
    <t>2400, des Sources, Pointe-Claire, H9R 0E9</t>
  </si>
  <si>
    <t>111, Place Ducharme, Ste-Therese</t>
  </si>
  <si>
    <t>1142, Rue Docteur Marcoux, Blanc-Sablon</t>
  </si>
  <si>
    <t>1110 Rue des Roitelets, Saguenay, G7H 6N3</t>
  </si>
  <si>
    <t>244, chemin de la Montagne, Saint-Malachie, G0R 3N0</t>
  </si>
  <si>
    <t xml:space="preserve">Centre technologique/scientifique </t>
  </si>
  <si>
    <t>1110, avenue des Pins Ouest, Montréal</t>
  </si>
  <si>
    <t>1151, Rue de l'Escale, Val-d'Or</t>
  </si>
  <si>
    <t>11-13 Rue Saint-Stanislas, Québec, G1R 4G7</t>
  </si>
  <si>
    <t>2577, boulevard René-Laennec, Laval, H7K 3V4</t>
  </si>
  <si>
    <t>Laboratoire</t>
  </si>
  <si>
    <t>1111, Lappière, Montréal, arrondissement Lasalle</t>
  </si>
  <si>
    <t>1156, Guillaume-Couture, Lévis</t>
  </si>
  <si>
    <t>1125 Henri Jamet Avenue, Kuujjuarapik, J0M 1G0</t>
  </si>
  <si>
    <t>260, rue Lavaltrie Sud, Joliette, J6E 5X7</t>
  </si>
  <si>
    <t>1111, Rue Notre-Dame Ouest, Montréal</t>
  </si>
  <si>
    <t>1160, Rue Notre-Dame, Joliette</t>
  </si>
  <si>
    <t>1139 Route 277 Nord-est, Lac-Etchemin, G0R 1S0</t>
  </si>
  <si>
    <t>27, ch. du Bord-du-Lac, Pointe-Claire, H9S 4H1</t>
  </si>
  <si>
    <t>Commerce de détail</t>
  </si>
  <si>
    <t>1130, avenue des Pins Ouest, Montréal</t>
  </si>
  <si>
    <t>1163, Boulevard Manseau, Joliette</t>
  </si>
  <si>
    <t>1139 Route 277, Lac-Etchemin, G0R 1S0</t>
  </si>
  <si>
    <t>2725, Chemin Sainte-Foy, Québec, G1V 4G5</t>
  </si>
  <si>
    <t>1140, avenue des Pins Ouest, Montréal</t>
  </si>
  <si>
    <t>1174, Boulevard de l'Escale, Havre-Saint-Pierre</t>
  </si>
  <si>
    <t>1139 Rue Docteur Marcoux, Blanc-Sablon, G0G 1C0</t>
  </si>
  <si>
    <t>275, avenue Brittany, Mont-Royal, H3P 3C2</t>
  </si>
  <si>
    <t>1185, St-Mathieu, Montréal</t>
  </si>
  <si>
    <t>1175, Boulevard de l'Escale, Havre-Saint-Pierre</t>
  </si>
  <si>
    <t>1140 Rue Docteur Marcoux, Blanc-Sablon, G0G 1C0</t>
  </si>
  <si>
    <t>2750, boulevard Laframboise, Saint-Hyacinthe, J2S 4Y8</t>
  </si>
  <si>
    <t>119, Place Ducharme, Ste-Therese</t>
  </si>
  <si>
    <t>11900, Avenue Armand-Chaput, Montréal</t>
  </si>
  <si>
    <t>1141 Rue Docteur Marcoux, Blanc-Sablon, G0G 1C0</t>
  </si>
  <si>
    <t>2893, avenue des Ancêtres, Mascouche, J7K 1X6</t>
  </si>
  <si>
    <t>Autre</t>
  </si>
  <si>
    <t>1195, Guy, Montréal</t>
  </si>
  <si>
    <t>12, Rue Saint-Louis, Québec</t>
  </si>
  <si>
    <t>1141-1145 Route de l'Église, Québec, G1V 3W5</t>
  </si>
  <si>
    <t>290, rue De Montigny, Saint-Jérôme, J7Z 5T3</t>
  </si>
  <si>
    <t>1205, rue Saint-Denis, Montréal</t>
  </si>
  <si>
    <t xml:space="preserve">120, de Gros-cap, Cap-aux-Meules </t>
  </si>
  <si>
    <t>1142 Rue Docteur Marcoux, Blanc-Sablon, G0G 1C0</t>
  </si>
  <si>
    <t>2915, avenue du Bourg-Royal, Québec,  G1C 3S2</t>
  </si>
  <si>
    <t>École du préscolaire au secondaire</t>
  </si>
  <si>
    <t>121, Place Ducharme, Ste-Therese</t>
  </si>
  <si>
    <t>1200, Rue Taillon, Québec</t>
  </si>
  <si>
    <t>1151 Rue de l'Escale, Val-d'Or, J9P 4G7</t>
  </si>
  <si>
    <t>2999, boulevard Notre-Dame, Laval, H7V 4C4</t>
  </si>
  <si>
    <t>1211-1215, St-Mathieu, Montréal</t>
  </si>
  <si>
    <t>123, 2e Rue, Macamic</t>
  </si>
  <si>
    <t>1156 Boul. Guillaume-Couture, Lévis, G6W 0R8</t>
  </si>
  <si>
    <t>312, 3e rue, Chibougamau, G8P 1N5</t>
  </si>
  <si>
    <t>Entrepôt</t>
  </si>
  <si>
    <t>1212, rue Sanguinet, Montréal</t>
  </si>
  <si>
    <t>124, Avenue de Gaspé, Saint-Jean-Port-Joli</t>
  </si>
  <si>
    <t>1160 Rue Notre-Dame, Joliette, J6E 3K4</t>
  </si>
  <si>
    <t>3120, boulevard Taschereau, Longueuil, J4V 2H1</t>
  </si>
  <si>
    <t>1219, Rue William, Montréal</t>
  </si>
  <si>
    <t>124, Route 132, Percé</t>
  </si>
  <si>
    <t>1163 Boul. Manseau, Joliette, J6E 3G9</t>
  </si>
  <si>
    <t>3175, chemin de la Côte-Sainte-Catherine, Montréal, H3T 1C5</t>
  </si>
  <si>
    <t>125, Sacré-Coeur, Gatineau</t>
  </si>
  <si>
    <t>124, Rue Denis-Desaulniers, Nicolet</t>
  </si>
  <si>
    <t>1174 Boul. de l'Escale, Havre-Saint-Pierre, G0G 1P0</t>
  </si>
  <si>
    <t>3220 12e Avenue Nord, Sherbrooke, J1H 5H3</t>
  </si>
  <si>
    <t xml:space="preserve">Entrepôt/centre de distribution </t>
  </si>
  <si>
    <t>1250, rue Sanguinet, Montréal</t>
  </si>
  <si>
    <t>125, Chemin Georges-Vallières, Sherbrooke</t>
  </si>
  <si>
    <t>1175 Boul. de l'Escale, Havre-Saint-Pierre, G0G 1P0</t>
  </si>
  <si>
    <t>3345, boulevard Henri-Bourassa Est, Montréal, H1H 1H6</t>
  </si>
  <si>
    <t>Entrepôt non réfrigéré</t>
  </si>
  <si>
    <t>1255, Boulevard Frontenac Ouest, Thetford Mines</t>
  </si>
  <si>
    <t>125, Rue Jacques-Athanase, Rivière-du-Loup</t>
  </si>
  <si>
    <t>11900 Avenue Armand-Chaput, Montréal, H1C 1S7</t>
  </si>
  <si>
    <t>3435, boul. Gouin Est, Montréal, H1H 1B1</t>
  </si>
  <si>
    <t>1280, Saint-Denis, Montréal</t>
  </si>
  <si>
    <t>125, Rue Sherbrooke, Montréal</t>
  </si>
  <si>
    <t>12 Rue Saint-Louis, Québec</t>
  </si>
  <si>
    <t>350, rue Serge-Pepin, Beloeil,  J3G 0C3</t>
  </si>
  <si>
    <t>129, Place Ducharme, Ste-Therese</t>
  </si>
  <si>
    <t>128, Route 132, New Richmond</t>
  </si>
  <si>
    <t>120 Chemin de Gros-cap, Cap-aux-Meules, G4T 1K8</t>
  </si>
  <si>
    <t>3530, boulevard Gouin Est, Montréal, H1H 1B7</t>
  </si>
  <si>
    <t>1290, rue Saint-Denis, Montréal</t>
  </si>
  <si>
    <t>130, Route 138, Forestville</t>
  </si>
  <si>
    <t>1200 Rue Taillon, Québec, G1N 0A8</t>
  </si>
  <si>
    <t>355, boul. Saint-Germain Ouest, Rimouski, G5L 3N2</t>
  </si>
  <si>
    <t>Établissement de détention</t>
  </si>
  <si>
    <t>1295, Basile-Moreau, Saint-Laurent</t>
  </si>
  <si>
    <t>1300, du Blizzard, Québec</t>
  </si>
  <si>
    <t>123 2e Rue Ouest, Macamic, J0Z 2S0</t>
  </si>
  <si>
    <t>3550, rue Saint-Urbain, Montréal, H2X 4C5</t>
  </si>
  <si>
    <t>Poste de police</t>
  </si>
  <si>
    <t>130, rang Saint-Simon, St-Hyacinthe</t>
  </si>
  <si>
    <t>1320, Route 148, Campbell's Bay</t>
  </si>
  <si>
    <t>124 Avenue de Gaspé Ouest, Saint-Jean-Port-Joli, G0R 3G0</t>
  </si>
  <si>
    <t>3615, boulevard Perron, Laval, H7V 1P4</t>
  </si>
  <si>
    <t>1300, 8e avenue, Québec</t>
  </si>
  <si>
    <t>133, Rue Dubuc, Chibougamau</t>
  </si>
  <si>
    <t>124 Route 132, Percé, G0C 2L0</t>
  </si>
  <si>
    <t>363, route Cameron, Sainte-Marie, G6E 3E2</t>
  </si>
  <si>
    <t>Prison/Centre de détention</t>
  </si>
  <si>
    <t>1300, Place Du Technoparc, Trois-Rivières</t>
  </si>
  <si>
    <t>1330, Rue Édouard-Dufour, Plessisville</t>
  </si>
  <si>
    <t>124 Rue Denis-Desaulniers, Nicolet, J3T 1C6</t>
  </si>
  <si>
    <t>3690, Boulevard Neilson, Québec, G1W 0A9</t>
  </si>
  <si>
    <t>1301, Boul. De Portland, Sherbrooke</t>
  </si>
  <si>
    <t>1333, Avenue du Phare, Matane</t>
  </si>
  <si>
    <t>125 Chemin Georges-Vallières, Sherbrooke, J1H 0B7</t>
  </si>
  <si>
    <t>375, rue Argyll, Sherbrooke, J1J 3H5</t>
  </si>
  <si>
    <t>Hébergement/résidence</t>
  </si>
  <si>
    <t>131, Place Ducharme, Ste-Therese</t>
  </si>
  <si>
    <t>1335, Grande Allée, Terrebonne</t>
  </si>
  <si>
    <t>125 Rue Jacques-Athanase, Rivière-du-Loup, G5R 5H2</t>
  </si>
  <si>
    <t>3755 chemin de la Côte-Sainte-Catherine, Montreal, H3T 1E2</t>
  </si>
  <si>
    <t>Résidence/dortoir</t>
  </si>
  <si>
    <t>1320, rue des Vétérinaires, St-Hyacinthe</t>
  </si>
  <si>
    <t>134, Route 138, Forestville</t>
  </si>
  <si>
    <t>125 Rue Sherbrooke Ouest, Montréal, H2X 1X4</t>
  </si>
  <si>
    <t>3931, Lakeshore Drive, Rawdon, J0K 1S0</t>
  </si>
  <si>
    <t>1395, Rene Levesque W, Montréal</t>
  </si>
  <si>
    <t>1351, Boulevard Monseigneur-De Laval, Baie-Saint-Paul</t>
  </si>
  <si>
    <t>128 Route 132 Ouest, New Richmond, G0C 2B0</t>
  </si>
  <si>
    <t>4025, rue Frontenac, Sorel-Tracy, J3R 4G8</t>
  </si>
  <si>
    <t>Multivocation</t>
  </si>
  <si>
    <t>14, Rue Nobel, Lévis</t>
  </si>
  <si>
    <t>1351, Rue Des Laurentides, Gatineau</t>
  </si>
  <si>
    <t>130 Route 138, Forestville, G0T 1E0</t>
  </si>
  <si>
    <t>4105, montée Masson, Laval (Québec)  H7B 1B6</t>
  </si>
  <si>
    <t>140, 4e Avenue, La Pocatière</t>
  </si>
  <si>
    <t>1375, Route 277, Lac-Etchemin</t>
  </si>
  <si>
    <t>1300 Rue du Blizzard, Québec, G2K 0G9</t>
  </si>
  <si>
    <t>430, chemin Principal, Les Îles-de-la-Madeleine, G4T 1R9</t>
  </si>
  <si>
    <t>1400, DeMaisonneuve W, Montréal</t>
  </si>
  <si>
    <t>14, Rue du Parc-Industriel, Matane</t>
  </si>
  <si>
    <t>1320 Route 148, Campbell's Bay, J0X 1K0</t>
  </si>
  <si>
    <t>4300, rue d'Angora, Terrebonne, J6X 4P1</t>
  </si>
  <si>
    <t>141, avenue Du Président-Kennedy, Montréal</t>
  </si>
  <si>
    <t>140, Route 105, Egan-Sud</t>
  </si>
  <si>
    <t>133 Rue Dubuc, Chibougamau</t>
  </si>
  <si>
    <t>4410, boulevard Saint-Martin Ouest, Laval, H7T 1C3</t>
  </si>
  <si>
    <t>1424, Bishop, Montréal</t>
  </si>
  <si>
    <t>1400, Guillaume-Couture, Lévis</t>
  </si>
  <si>
    <t>1330 Rue Édouard-Dufour, Plessisville, G6L 5S2</t>
  </si>
  <si>
    <t>4445, boulevard Henri-Bourassa Est, Montréal, H1H 5M4</t>
  </si>
  <si>
    <t>1425, rue des Vétérinaires, St-Hyacinthe</t>
  </si>
  <si>
    <t>141, 13e Avenue, Senneterre</t>
  </si>
  <si>
    <t>1333 Avenue du Phare Ouest, Matane, G4W 3M6</t>
  </si>
  <si>
    <t>493, Rue Principale, Ham-Nord, G0P 1A0</t>
  </si>
  <si>
    <t>Total général</t>
  </si>
  <si>
    <t>1426, Bishop, Montréal</t>
  </si>
  <si>
    <t>1421, Chemin Kipawa, Témiscaming</t>
  </si>
  <si>
    <t>1335 Grande Allée, Terrebonne, J6W 4K6</t>
  </si>
  <si>
    <t>4954 Clément-Lockquell, St-Augustin de Desmaures, G3A 1V5</t>
  </si>
  <si>
    <t>1435, rue Sanguinet, Montréal</t>
  </si>
  <si>
    <t>1435, Rue de Bleury, Montréal</t>
  </si>
  <si>
    <t>134 Route 138 Est, Forestville, G0T 1E0</t>
  </si>
  <si>
    <t>500, avenue Ash (coin Favard), Montréal, H3K 2R4</t>
  </si>
  <si>
    <t>1440, rue Saint-Denis, Montréal</t>
  </si>
  <si>
    <t>145, Avenue Desgroseillers (Radisson), Gouvernement régional d'Eeyou Istchee Baie-James</t>
  </si>
  <si>
    <t>1351 Boul. Monseigneur-De Laval, Baie-Saint-Paul, G3Z 2X6</t>
  </si>
  <si>
    <t>5000 Albert-Tessier Av, Shawinigan, G9N8P9</t>
  </si>
  <si>
    <t>1450, Guy, Montréal</t>
  </si>
  <si>
    <t>146, Route 132, Saint-Michel-de-Bellechasse</t>
  </si>
  <si>
    <t>1351 Rue Des Laurentides, Gatineau, J8M 1L3</t>
  </si>
  <si>
    <t>5000, rue Bélanger, Montréal, H1T 1C8</t>
  </si>
  <si>
    <t>1455, DeMaisonneuve W, Montréal</t>
  </si>
  <si>
    <t>1488, Route 148, Campbell's Bay</t>
  </si>
  <si>
    <t>1375 Route 277, Lac-Etchemin, G0R 1S0</t>
  </si>
  <si>
    <t>510, boulevard La Vérendrye Est, Gatineau, J8P 8B4</t>
  </si>
  <si>
    <t>15, Biard, Percé (02005)</t>
  </si>
  <si>
    <t>149, Rue Joliet (Radisson), Gouvernement régional d'Eeyou Istchee Baie-James</t>
  </si>
  <si>
    <t>14 Rue du Carrefour Sud, Latulipe-et-Gaboury, J0Z 2N0</t>
  </si>
  <si>
    <t>5200, 80ème Rue, Laval, H7R 5T6</t>
  </si>
  <si>
    <t>15, Chemin de la Piscine, L'étang Du Nord, Îles-De-La-Madeleine</t>
  </si>
  <si>
    <t>1491, Boulevard Ducharme, La Tuque</t>
  </si>
  <si>
    <t>14 Rue du Parc-Industriel, Matane, G4W 0K1</t>
  </si>
  <si>
    <t>5305, rue Courville, Waterloo, J0E 2N0</t>
  </si>
  <si>
    <t>15, Route 329, Gore</t>
  </si>
  <si>
    <t>1500, Rue Cyrille-Duquet, Québec</t>
  </si>
  <si>
    <t>140 Route 105, Egan-Sud, J9E 3A9</t>
  </si>
  <si>
    <t>5400, boul. Gouin Ouest, Montréal, H4J 1C5</t>
  </si>
  <si>
    <t>15, Rue Winder, Sherbrooke</t>
  </si>
  <si>
    <t>1501, Chemin Sullivan, Val-d'Or</t>
  </si>
  <si>
    <t>1400 Boul. Guillaume-Couture, Lévis, G6W 5M6</t>
  </si>
  <si>
    <t>5415, boulevard de l'Assomption, Montréal, H1T 2M4</t>
  </si>
  <si>
    <t>150, Chemin des Pins, St Anne de Bellevue</t>
  </si>
  <si>
    <t>1501, Route 117, Mont-Tremblant</t>
  </si>
  <si>
    <t>141 13e Avenue, Senneterre, J0Y 2M0</t>
  </si>
  <si>
    <t>5445, Saint-Louis, Lévis, G6V 4G9</t>
  </si>
  <si>
    <t>150, Place Charles-Le Moyne, Bureau 200, Longueuil</t>
  </si>
  <si>
    <t>152, Rue Jacques-Cartier, Gaspé</t>
  </si>
  <si>
    <t>1421 Chemin Kipawa, Témiscaming, J0Z 3R0</t>
  </si>
  <si>
    <t xml:space="preserve">5605, rue Beaubien Est, Montréal, H1T 1X4
</t>
  </si>
  <si>
    <t xml:space="preserve">150, Rue Champlain, Sallabery-De-Valleyfield </t>
  </si>
  <si>
    <t>155, Avenue Gaétan-Archambault, Amqui</t>
  </si>
  <si>
    <t>145, Avenue Desgroseiller (Radisson) Gouvernement régional d'Eeyou Istchee, Baie-James, J0Y 2X0</t>
  </si>
  <si>
    <t>565, boulevard de l'Hôpital, Gatineau, J8V 3T4</t>
  </si>
  <si>
    <t>1515, Ste-Catherine W, Montréal</t>
  </si>
  <si>
    <t>1550, Rue Dessaulles, Saint-Hyacinthe</t>
  </si>
  <si>
    <t>146 Route 132, Saint-Michel-de-Bellechasse, G0R 3S0</t>
  </si>
  <si>
    <t>580, 20e Avenue, Deux-Montagnes,  J7R 7E9</t>
  </si>
  <si>
    <t>1550, DeMaisonneuve W, Montréal</t>
  </si>
  <si>
    <t>16, Rue du Moulin, Baie-Saint-Paul</t>
  </si>
  <si>
    <t>1488 Route 148, Campbell's Bay, J0X 1K0</t>
  </si>
  <si>
    <t>5955, grande Allée, Brossard, J4Z 3S3</t>
  </si>
  <si>
    <t>15615, Boulevard Gouin Ouest, Sainte-Genviève</t>
  </si>
  <si>
    <t>1600, Rue Bersimis, Saguenay</t>
  </si>
  <si>
    <t>149, Rue Joliet (Radisson) Gouvernement régional d'Eeyou Istchee, Baie-James, J0Y 2X0</t>
  </si>
  <si>
    <t>60, rue Jean-Maurice, Sherbrooke, J1G 1V5</t>
  </si>
  <si>
    <t>1590, Docteur Penfield, Montréal</t>
  </si>
  <si>
    <t>1605, Rue Parthenais, Montréal</t>
  </si>
  <si>
    <t>1491 Boul. Ducharme, La Tuque, G9X 4R7</t>
  </si>
  <si>
    <t>6000, 3e Avenue Ouest, Québec,  G1H 7J5</t>
  </si>
  <si>
    <t>1600, rue des Vétérinaires, St-Hyacinthe</t>
  </si>
  <si>
    <t>1625, Boulevard Wilfrid-Hamel, Québec</t>
  </si>
  <si>
    <t>1500 Rue Cyrille-Duquet, Québec, G1N 4T5</t>
  </si>
  <si>
    <t>6125 Wilfrid-Hamel Blvd, L’Ancienne-Lorette, Québec, G2E 5W2</t>
  </si>
  <si>
    <t>1600, Ste-Catherine W, Montréal</t>
  </si>
  <si>
    <t>1665, Boulevard Wilfrid-Hamel, Québec</t>
  </si>
  <si>
    <t>1501 Chemin Sullivan, Val-d'Or, J9P 6V6</t>
  </si>
  <si>
    <t>7 Fleury Rue, Victoriaville, G6P 6L1</t>
  </si>
  <si>
    <t>1616, Ste-Catherine W, Montréal</t>
  </si>
  <si>
    <t>167, Boulevard de Gaspé, Gaspé</t>
  </si>
  <si>
    <t>1501 Route 117, Mont-Tremblant, J8E 2X9</t>
  </si>
  <si>
    <t>7150, rue Marie-Victorin, Montréal,  H1G 2J5</t>
  </si>
  <si>
    <t>1620, Boul. De L'entente, Québec</t>
  </si>
  <si>
    <t>1680, Boulevard Saint-Joseph, Drummondville</t>
  </si>
  <si>
    <t>152 Rue Jacques-Cartier, Gaspé, G4X 1M9</t>
  </si>
  <si>
    <t>7351, avenue Jean-Desprez, Montréal, H1K 5A6</t>
  </si>
  <si>
    <t>1650, rue Lionel-Boulet, Varennes, Québec</t>
  </si>
  <si>
    <t>1680, Ptarmigan Alley, Kuujjuaq</t>
  </si>
  <si>
    <t>155 Avenue Gaétan-Archambault, Amqui, G5J 2K7</t>
  </si>
  <si>
    <t>80, avenue Gatineau, Gatineau, J8T 4J3</t>
  </si>
  <si>
    <t>1660, Boul. De L'Entente, Québec</t>
  </si>
  <si>
    <t>1681, Ptarmigan Alley, Kuujjuaq</t>
  </si>
  <si>
    <t>1550 Rue Dessaulles, Saint-Hyacinthe, J2S 2S8</t>
  </si>
  <si>
    <t>80, rue Principale, Saint-Michel-de-Bellechasse, G0R 3S0</t>
  </si>
  <si>
    <t>167, De La Grande Allée Est, Grande-Rivière</t>
  </si>
  <si>
    <t>1682, Ptarmigan Alley, Kuujjuaq</t>
  </si>
  <si>
    <t>16 Rue du Moulin, Baie-Saint-Paul, G3Z 2R8</t>
  </si>
  <si>
    <t>825, rue Melançon, Saint-Jérôme, J7Z 4L1</t>
  </si>
  <si>
    <t xml:space="preserve">169, Rue Champlain, Sallabery-De-Valleyfield </t>
  </si>
  <si>
    <t>1684, Ptarmigan Alley, Kuujjuaq</t>
  </si>
  <si>
    <t>1600 Rue Bersimis, Saguenay, G7K 1H9</t>
  </si>
  <si>
    <t>835, boulevard Jolliet, Baie-Comeau, G5C 1P5</t>
  </si>
  <si>
    <t>17, Rue Winder, Sherbrooke</t>
  </si>
  <si>
    <t>17, Rue du Parc, Ville-Marie</t>
  </si>
  <si>
    <t>1605 Rue Parthenais, Montréal, H2K 3S1</t>
  </si>
  <si>
    <t>8600, boul. Marie-Victorin, Brossard, J4X 1A1</t>
  </si>
  <si>
    <t>1700, Jacques-Tétreault, Laval</t>
  </si>
  <si>
    <t>170, Rue de l'Hôtel-de-Ville, Gatineau</t>
  </si>
  <si>
    <t>1625 Boul. Wilfrid-Hamel, Québec, G1N 3Y7</t>
  </si>
  <si>
    <t>865, place Richmond, Montréal (Québec)  H3J 1V8</t>
  </si>
  <si>
    <t>1725, rue des Vétérinaires, St-Hyacinthe</t>
  </si>
  <si>
    <t>1701, Rue Parthenais, Montréal</t>
  </si>
  <si>
    <t>1645 Boul. Wilfrid-Hamel, Québec, G1N 3Y7</t>
  </si>
  <si>
    <t>912 Jacques-Cartier Est, Chicoutimi, G7H 2A9</t>
  </si>
  <si>
    <t>175, rue de la Vérendrye, Pavillon Alouette</t>
  </si>
  <si>
    <t>17785, Boulevard Lacroix, Saint-Georges</t>
  </si>
  <si>
    <t>1665 Boul. Wilfrid-Hamel, Québec, G1N 3Y7</t>
  </si>
  <si>
    <t>930, Jacques-Cartier Est, Chicoutimi, G7H 7K9</t>
  </si>
  <si>
    <t>175, Rue De La Vérendrye, Sept-Îles</t>
  </si>
  <si>
    <t>1783, Route 117, Lac-Pythonga</t>
  </si>
  <si>
    <t>167 Boul. de Gaspé, Gaspé, G4X 1A4</t>
  </si>
  <si>
    <t>99, rue Monseigneur-Bourget, Lévis, G6V 9V2</t>
  </si>
  <si>
    <t>18, Rue Novel, Lévis</t>
  </si>
  <si>
    <t>18, Rue Albanel (Radisson), Gouvernement régional d'Eeyou Istchee Baie-James</t>
  </si>
  <si>
    <t>1680 Boul. Saint-Joseph, Drummondville, J2C 2G3</t>
  </si>
  <si>
    <t>Kuujjuaq, J0M 1C0</t>
  </si>
  <si>
    <t>180, rang St-Simon, St-Hyacinthe</t>
  </si>
  <si>
    <t>18, Rue Couture (Radisson), Gouvernement régional d'Eeyou Istchee Baie-James</t>
  </si>
  <si>
    <t>1680 Ptarmigan Alley, Kuujjuaq, J0M 1C0</t>
  </si>
  <si>
    <t>Puvirnituq, J0M 1P0</t>
  </si>
  <si>
    <t>180, Rue Dorval, L'Assomption</t>
  </si>
  <si>
    <t>180, Boulevard Laurier, Laurier-Station</t>
  </si>
  <si>
    <t xml:space="preserve">1681 Ptarmigan Alley, Kuujjuaq </t>
  </si>
  <si>
    <t>1875, Bishop, Montréal</t>
  </si>
  <si>
    <t>180, Boulevard Rideau, Rouyn-Noranda</t>
  </si>
  <si>
    <t>1682 Ptarmigan Alley, Kuujjuaq, J0M 1C0</t>
  </si>
  <si>
    <t>189, route du Parc, Notre-Dame-des-Bois</t>
  </si>
  <si>
    <t>1805, Boulevard Saint-Louis, Sorel-Tracy</t>
  </si>
  <si>
    <t xml:space="preserve">1684 Ptarmigan Alley, Kuujjuaq </t>
  </si>
  <si>
    <t>19, chemin du golf, Sherbrooke arrondissement Lennoxville</t>
  </si>
  <si>
    <t>1825, Rue Semple, Québec</t>
  </si>
  <si>
    <t>1685 Boul. Wilfrid-Hamel, Québec, G1N 3Y7</t>
  </si>
  <si>
    <t>1950, Rue Galt ouest, Sherbrooke</t>
  </si>
  <si>
    <t>183, Avenue de la Cathédrale, Rimouski</t>
  </si>
  <si>
    <t>17 Rue du Parc, Ville-Marie, J9V 1N2</t>
  </si>
  <si>
    <t>20, Rue De La Bastille, Lévis</t>
  </si>
  <si>
    <t>185, Rue Varin, Saint-Pascal</t>
  </si>
  <si>
    <t>170 Rue de l'Hôtel-de-Ville, Gatineau, J8X 4C2</t>
  </si>
  <si>
    <t>20, Rue St-Charles Sud, Joliette</t>
  </si>
  <si>
    <t>1862, Boulevard Jacques-Cartier, Mont-Joli</t>
  </si>
  <si>
    <t>1701 Rue Parthenais, Montréal, H2K 3S7</t>
  </si>
  <si>
    <t>200, avenue Vincent-d'Indy, Outremont</t>
  </si>
  <si>
    <t>19, Route 132, Lac-au-Saumon</t>
  </si>
  <si>
    <t>17785 Boul. Lacroix, Saint-Georges, G5Y 5B8</t>
  </si>
  <si>
    <t>2000-2002, Mackay, Montréal</t>
  </si>
  <si>
    <t>190, Boulevard Crémazie, Montréal</t>
  </si>
  <si>
    <t>1783 Route 117, Lac-Pythonga, J0W 1T0</t>
  </si>
  <si>
    <t>2001, avenue McGill College, Montréal</t>
  </si>
  <si>
    <t>1920, Boulevard Mellon, Saguenay</t>
  </si>
  <si>
    <t>18, Rue Albanel Gouvernement régional d'Eeyou Istchee, Baie-James, J0Y 2A0</t>
  </si>
  <si>
    <t>201, avenue Du Président-Kennedy, Montréal</t>
  </si>
  <si>
    <t>2, Avenue Du Palais, Rouyn-Noranda</t>
  </si>
  <si>
    <t>18, Rue Couture Gouvernement régional d'Eeyou Istchee, Baie-James, J0Y 2X0</t>
  </si>
  <si>
    <t>2010, Mackay, Montréal</t>
  </si>
  <si>
    <t>2, Boulevard de la Salette, Saint-Jérôme</t>
  </si>
  <si>
    <t>180 Boul. Laurier, Laurier-Station, G0S 1N0</t>
  </si>
  <si>
    <t>2020, Mackay, Montréal</t>
  </si>
  <si>
    <t>2, Rue Couture (Radisson), Gouvernement régional d'Eeyou Istchee Baie-James</t>
  </si>
  <si>
    <t>180 Boul. Rideau, Rouyn-Noranda J9X 1N9</t>
  </si>
  <si>
    <t>2030, Mackay, Montréal</t>
  </si>
  <si>
    <t>20, Boulevard Comeau, Baie-Comeau</t>
  </si>
  <si>
    <t>1805 Boul. Saint-Louis, Sorel-Tracy, J3R 5A2</t>
  </si>
  <si>
    <t>2040, Mackay, Montréal</t>
  </si>
  <si>
    <t>200, rue Belvédère, Sherbrooke</t>
  </si>
  <si>
    <t>1825 Rue Semple, Québec, G1N 4B7</t>
  </si>
  <si>
    <t>2040, Rue Hotel De Ville, Montréal</t>
  </si>
  <si>
    <t>200, Rue des Négociants, Rimouski</t>
  </si>
  <si>
    <t>183 Avenue de la Cathédrale, Rimouski, G5L 5J1</t>
  </si>
  <si>
    <t>205, Rue MGR Bourget, Lévis</t>
  </si>
  <si>
    <t>200, Rue Saint-Marc, Joliette</t>
  </si>
  <si>
    <t>185 Rue Varin, Saint-Pascal, G0L 3Y0</t>
  </si>
  <si>
    <t>2050, boul. Édouard-Montpetit, Montréal</t>
  </si>
  <si>
    <t>20045, Chemin Sainte-Marie, Sainte-Anne-de-Bellevue</t>
  </si>
  <si>
    <t>1862 Boul. Jacques-Cartier, Mont-Joli, G5H 2X2</t>
  </si>
  <si>
    <t>2050, Mackay, Montréal</t>
  </si>
  <si>
    <t>201, Boulevard Crémazie, Montréal</t>
  </si>
  <si>
    <t>19 Route 132, Lac-au-Saumon, G0J 1M0</t>
  </si>
  <si>
    <t>2060, Mackay, Montréal</t>
  </si>
  <si>
    <t>201, Place Charles-Le Moyne, Longueuil</t>
  </si>
  <si>
    <t>190 Boul. Crémazie Est, Montréal, H2P 1E1</t>
  </si>
  <si>
    <t>2070, Mackay, Montréal</t>
  </si>
  <si>
    <t>202, Rue Jacques-Cartier, Saguenay</t>
  </si>
  <si>
    <t>1920 Boul. Mellon, Saguenay, G7S 3H3</t>
  </si>
  <si>
    <t>2080, Mackay, Montréal</t>
  </si>
  <si>
    <t>204, Boulevard Sainte-Anne, Sainte-Anne-des-Monts</t>
  </si>
  <si>
    <t>2 Avenue Du Palais, Rouyn-Noranda, J9X 2N9</t>
  </si>
  <si>
    <t>209, rue Sainte-Catherine Est, Montréal</t>
  </si>
  <si>
    <t>205, Boulevard Rideau, Rouyn-Noranda</t>
  </si>
  <si>
    <t>2 Boul. de la Salette, Saint-Jérôme, J7Y 5G5</t>
  </si>
  <si>
    <t>2090, Mackay, Montréal</t>
  </si>
  <si>
    <t>208, Rue Henri-Bourassa, Papineauville</t>
  </si>
  <si>
    <t>2, Rue Couture Gouvernement régional d'Eeyou Istchee, Baie-James, J0Y 2X0</t>
  </si>
  <si>
    <t>20965, Chemin Ste. Marie, St Anne de Bellevue</t>
  </si>
  <si>
    <t>21, Rue des Lilas, Gaspé</t>
  </si>
  <si>
    <t>20 Boul. Comeau, Baie-Comeau, G4Z 3A8</t>
  </si>
  <si>
    <t>21,275, Lakeshore Road, Ste-Anne-De-Bellevue</t>
  </si>
  <si>
    <t>21, Rue Patrick-Morgan, La Malbaie</t>
  </si>
  <si>
    <t>200 Rue Belvédère Nord, Sherbrooke, J1H 4A9</t>
  </si>
  <si>
    <t>210, De La Gare, Saint-Jérôme</t>
  </si>
  <si>
    <t>211, Route 138, Forestville</t>
  </si>
  <si>
    <t>200 Rue des Négociants, Rimouski, G5M 1B6</t>
  </si>
  <si>
    <t>2100, boul. Édouard-Montpetit, Montréal</t>
  </si>
  <si>
    <t>212, 6e Rue de la Pointe, Shawinigan</t>
  </si>
  <si>
    <t>200 Rue Saint-Marc, Joliette, J6E 8C2</t>
  </si>
  <si>
    <t>2100, Mackay, Montréal</t>
  </si>
  <si>
    <t>22, Chemin Dempsey, Waltham</t>
  </si>
  <si>
    <t>20045 Chemin Sainte-Marie, Sainte-Anne-de-Bellevue, H9X 3R5</t>
  </si>
  <si>
    <t>2101, boul. Édouard-Montpetit, Montréal</t>
  </si>
  <si>
    <t>22, Rue Notre-Dame-de-Lourdes, Ville-Marie</t>
  </si>
  <si>
    <t>201 Boul. Crémazie Est, Montréal, H2M 1L2</t>
  </si>
  <si>
    <t>2101, rue Jeanne-Mance, Montréal</t>
  </si>
  <si>
    <t>220, Rue du Centre, Magog</t>
  </si>
  <si>
    <t>201 Place Charles-Le Moyne, Longueuil, J4K 2T5</t>
  </si>
  <si>
    <t>21082, Lakeshore Road, St Anne de Bellevue</t>
  </si>
  <si>
    <t>222-230, Rue Saint-Georges, Saint-Jérôme</t>
  </si>
  <si>
    <t>202 Rue Jacques-Cartier, Saguenay</t>
  </si>
  <si>
    <t>2110, Mackay, Montréal</t>
  </si>
  <si>
    <t>225, Grande Allée, Québec</t>
  </si>
  <si>
    <t>204 Boul. Sainte-Anne Ouest, Sainte-Anne-des-Monts, G4V 1R9</t>
  </si>
  <si>
    <t>21111, Lakeshore Road, St Anne de Bellevue</t>
  </si>
  <si>
    <t>225, Rue Rochette, Saint-Pascal</t>
  </si>
  <si>
    <t>205 Boul. Rideau, Rouyn-Noranda, J9X 5R8</t>
  </si>
  <si>
    <t>21219-212, 1 Chem. Ste. Marie, St Anne de Bellevue</t>
  </si>
  <si>
    <t>226, Boulevard Gérard-D.-Levesque, New Carlisle</t>
  </si>
  <si>
    <t>208 Rue Henri-Bourassa, Papineauville, J0V 1R0</t>
  </si>
  <si>
    <t>2130, Bishop, Montréal</t>
  </si>
  <si>
    <t>227, Rue Racine, Saguenay</t>
  </si>
  <si>
    <t>21 Rue des Lilas, Gaspé, G4X 2L9</t>
  </si>
  <si>
    <t>21300, Lakeshore Road, St Anne de Bellevue</t>
  </si>
  <si>
    <t>229, Rue des Laurentides, Schefferville</t>
  </si>
  <si>
    <t>21 Rue Patrick-Morgan, La Malbaie, G5A 1T1</t>
  </si>
  <si>
    <t>2135, Guy, Montréal</t>
  </si>
  <si>
    <t>235, Rue Tanguay, Roberval</t>
  </si>
  <si>
    <t>212 6e Rue de la Pointe, Shawinigan, G9N 8B6</t>
  </si>
  <si>
    <t>2135, Mackay, Montréal</t>
  </si>
  <si>
    <t>237, Rue Price, Saguenay</t>
  </si>
  <si>
    <t>22 Chemin Dempsey, Waltham, J0X 3H0</t>
  </si>
  <si>
    <t>2140, Bishop, Montréal</t>
  </si>
  <si>
    <t>2383, Rue Saint-Calixte, Plessisville</t>
  </si>
  <si>
    <t>220 Rue du Centre, Magog, J1X 5P8</t>
  </si>
  <si>
    <t>2145, Mackay, Montréal</t>
  </si>
  <si>
    <t>24, Rue De La Forêt, Base Radar, La Tuque</t>
  </si>
  <si>
    <t>222-230 Rue Saint-Georges, Saint-Jérôme, J7Z 4Z9</t>
  </si>
  <si>
    <t>2149, Mackay, Montréal</t>
  </si>
  <si>
    <t>25, de Martigny, Saint-Jérôme</t>
  </si>
  <si>
    <t>224 Boul. Gérard-D.-Levesque, New Carlisle, G0C 1Z0</t>
  </si>
  <si>
    <t>2150, Bishop, Montréal</t>
  </si>
  <si>
    <t>25, Rue de Martigny, Saint-Jérôme</t>
  </si>
  <si>
    <t>225 Grande Allée Est, Québec, G1R 5G5</t>
  </si>
  <si>
    <t>2160, Bishop, Montréal</t>
  </si>
  <si>
    <t>25, Rue Saint-Paul, Ormstown</t>
  </si>
  <si>
    <t>225 Rue Rochette, Saint-Pascal, G0L 3Y0</t>
  </si>
  <si>
    <t>2180, Chemin Sainte-Foy, Québec (23025)</t>
  </si>
  <si>
    <t>2535, Boulevard Laurier, Québec</t>
  </si>
  <si>
    <t>226 Boul. Gérard-D.-Levesque, New Carlisle, G0C 1Z0</t>
  </si>
  <si>
    <t>220, Rue Kennedy Nord, Sherbrooke</t>
  </si>
  <si>
    <t>2555, Boulevard Roland-Therrien, Longueuil</t>
  </si>
  <si>
    <t>227 Rue Racine Est, Saguenay, G7H 7B4</t>
  </si>
  <si>
    <t>2220, rue de l'Université, Québec (23025)</t>
  </si>
  <si>
    <t>256, Boulevard Gérard-D.-Levesque, New Carlisle</t>
  </si>
  <si>
    <t>229 Rue des Laurentides, Schefferville, G0G 2T0</t>
  </si>
  <si>
    <t>2230, rue de l'Université, Québec (23025)</t>
  </si>
  <si>
    <t>26, Rue Franklin, Fermont</t>
  </si>
  <si>
    <t>2300 Rue Nicolet, Montréal, H1W 3L4</t>
  </si>
  <si>
    <t>2241, Chemin Sainte-Foy, Québec (23025)</t>
  </si>
  <si>
    <t>266, Rue Notre-Dame, Maniwaki</t>
  </si>
  <si>
    <t>235 Rue Tanguay, Roberval, G8H 3B3</t>
  </si>
  <si>
    <t>2255, rue de l'Université, Québec (23025)</t>
  </si>
  <si>
    <t>270, 14e Avenue, Senneterre</t>
  </si>
  <si>
    <t>237 Rue Price Est, Saguenay, G7H 2E5</t>
  </si>
  <si>
    <t>2263, Avenue Du Collège, Shawinigan</t>
  </si>
  <si>
    <t>2700, Rue Einstein, Québec</t>
  </si>
  <si>
    <t>2383 Rue Saint-Calixte, Plessisville, G6L 1S2</t>
  </si>
  <si>
    <t>230, Bernard-Belleau, Laval, Québec</t>
  </si>
  <si>
    <t>2775, Avenue du Pont, Alma</t>
  </si>
  <si>
    <t>24 Rue De La Forêt, Base Radar, La Tuque, G0A 2V0</t>
  </si>
  <si>
    <t>2300, Rue de la Terrasse, Québec (23025)</t>
  </si>
  <si>
    <t>2775, Boulevard des Récollets, Trois-Rivières</t>
  </si>
  <si>
    <t>25 Rue de Martigny Ouest, Saint-Jérôme, J7Y 4Z1</t>
  </si>
  <si>
    <t>2325, Rue de la Terrasse, Québec (23025)</t>
  </si>
  <si>
    <t>28, Rue Franklin, Fermont</t>
  </si>
  <si>
    <t>25 Rue Saint-Paul, Ormstown, J0S 1K0</t>
  </si>
  <si>
    <t>2325, rue de l'Université, Québec (23025)</t>
  </si>
  <si>
    <t>2800, Boulevard Saint-Martin, Laval</t>
  </si>
  <si>
    <t>25(Annexe) Rue de Martigny Ouest, Saint-Jérôme, J7Y 4Z1</t>
  </si>
  <si>
    <t>2325, Rue des Arts, Québec (23025)</t>
  </si>
  <si>
    <t>282, Rue Laurentides, Schefferville</t>
  </si>
  <si>
    <t>2535 Boul. Laurier, Québec, G1V 4M3</t>
  </si>
  <si>
    <t>2325, Rue des Bibliothèques, Québec (23025)</t>
  </si>
  <si>
    <t>285, Boulevard Sainte-Anne, Sainte-Anne-des-Monts</t>
  </si>
  <si>
    <t>2555 Boul. Roland-Therrien, Longueuil, J4M 2J4</t>
  </si>
  <si>
    <t>2332, boul. Édouard-Montpetit, Montréal</t>
  </si>
  <si>
    <t>285, Chemin Principal, Cap-aux-Meules</t>
  </si>
  <si>
    <t>256 Boul. Gérard-D.-Levesque, New Carlisle, G0C 1Z0</t>
  </si>
  <si>
    <t>2345, Allée des Bibliothèques, Québec (23025)</t>
  </si>
  <si>
    <t>30, Boulevard Labbé, Victoriaville</t>
  </si>
  <si>
    <t>26 Rue Franklin, Fermont, G0G 1J0</t>
  </si>
  <si>
    <t>235, Saint-Jacques, Granby</t>
  </si>
  <si>
    <t>30, Chemin de la Vallée, La Malbaie</t>
  </si>
  <si>
    <t>26 Rue Notre-Dame De Lourdes, Ville-Marie, J9V 1Y1</t>
  </si>
  <si>
    <t>2375, Rue de la Terrasse, Québec (23025)</t>
  </si>
  <si>
    <t>30, Rue John, Campbell's Bay</t>
  </si>
  <si>
    <t>266 Rue Notre-Dame, Maniwaki, J9E 2J8</t>
  </si>
  <si>
    <t>24, Sainte-Marguerite, Saint-Jérôme</t>
  </si>
  <si>
    <t>300, Boulevard Jean-Lesage, Québec</t>
  </si>
  <si>
    <t>270 14e Avenue, Senneterre, J0Y 2M0</t>
  </si>
  <si>
    <t>2400, Rue de la Terrasse, Québec (23025)</t>
  </si>
  <si>
    <t>3005, Avenue de la Gare, Mascouche</t>
  </si>
  <si>
    <t>2700 Rue Einstein, Québec, G1P 3W8</t>
  </si>
  <si>
    <t>2405, Rue de la Terrasse, Québec (23025)</t>
  </si>
  <si>
    <t>3025, Rue Laval, Lac-Mégantic</t>
  </si>
  <si>
    <t>2775 Avenue du Pont Sud, Alma, G8B 5V2</t>
  </si>
  <si>
    <t>2410, Chemin Sainte-Foy, Québec</t>
  </si>
  <si>
    <t>309, Rue Brock, Drummondville</t>
  </si>
  <si>
    <t>2775 Boul. des Récollets, Trois-Rivières, G8Z 4J3</t>
  </si>
  <si>
    <t>2420, Rue de la Terrasse, Québec (23025)</t>
  </si>
  <si>
    <t>31, Boulevard Perron, Matapédia</t>
  </si>
  <si>
    <t>28 Rue Franklin, Fermont, G0G 1J0</t>
  </si>
  <si>
    <t>2424,  ch. du Lac Quenouilles, Lac-Supérieur</t>
  </si>
  <si>
    <t>31, Rue Mont-Carmel, Québec</t>
  </si>
  <si>
    <t>2800 Boul. Saint-Martin Ouest, Laval, H7T 2S9</t>
  </si>
  <si>
    <t>2424, Chemin Sainte-Foy, Québec</t>
  </si>
  <si>
    <t>313, Route 138 Grandes Bergeronnes, Les Bergeronnes</t>
  </si>
  <si>
    <t>282 Rue Laurentides, Schefferville, G0G 2T0</t>
  </si>
  <si>
    <t>2425, Rue de la Terrasse, Québec (23025)</t>
  </si>
  <si>
    <t>323, Boulevard Pabos, Chandler</t>
  </si>
  <si>
    <t>285 Boul. Sainte-Anne Ouest, Sainte-Anne-des-Monts, G4V 1S3</t>
  </si>
  <si>
    <t>2425, Rue de l'Agriculture, Québec (23025)</t>
  </si>
  <si>
    <t>33, Rue de la Cour, Rivière-du-Loup</t>
  </si>
  <si>
    <t>285 Chemin Principal, Cap-aux-Meules, G4T 1R8</t>
  </si>
  <si>
    <t>2429, Rue Petit Rang 2, Sainte-Croix</t>
  </si>
  <si>
    <t>33, Rue Jean-Proulx, Gatineau</t>
  </si>
  <si>
    <t>30 Boul. Labbé Sud, Victoriaville, G6S 1B5</t>
  </si>
  <si>
    <t>2440, Boulevard  Hochelaga, Québec (23025)</t>
  </si>
  <si>
    <t>331, Rue Chambly, Marieville</t>
  </si>
  <si>
    <t>30 Chemin de la Vallée, La Malbaie, G5A 1A3</t>
  </si>
  <si>
    <t>2440, Boulevard Hochelaga, Québec (23025)</t>
  </si>
  <si>
    <t>3355, Rue Picard, Saint-Hyacinthe</t>
  </si>
  <si>
    <t>30 Rue John, Campbell's Bay, J0X 1K0</t>
  </si>
  <si>
    <t>2450, boul. Édouard-Montpetit, Montréal</t>
  </si>
  <si>
    <t>337, Rue Moreault, Rimouski</t>
  </si>
  <si>
    <t>300 Boul. Jean-Lesage, Québec, G1K 8K6</t>
  </si>
  <si>
    <t>2480, Boulevard Hochelaga, Québec (23025)</t>
  </si>
  <si>
    <t>3398, Rue Queen, Rawdon</t>
  </si>
  <si>
    <t>3005 Avenue de la Gare, Mascouche, J7K 0P9</t>
  </si>
  <si>
    <t>2500, Boul. de l'Université, Sherbrooke</t>
  </si>
  <si>
    <t>3450, Rue Saint-Urbain, Montréal</t>
  </si>
  <si>
    <t>3025 Rue Laval, Lac-Mégantic, G6B 1A5</t>
  </si>
  <si>
    <t>2500, Chemin de Polytechnique, Montréal</t>
  </si>
  <si>
    <t>35, Avenue Langlois, La Sarre</t>
  </si>
  <si>
    <t>309 Rue Brock, Drummondville, J2B 1C5</t>
  </si>
  <si>
    <t>2505, Boulevard Des Entreprises, Terrebonne</t>
  </si>
  <si>
    <t>350, Avenue Bethany, Lachute</t>
  </si>
  <si>
    <t>31 4e Rue Est, Amos, J9T 1Y3</t>
  </si>
  <si>
    <t>2505, Rue St-Hubert, Jonquière</t>
  </si>
  <si>
    <t>355, Route 172, Saint-Ambroise</t>
  </si>
  <si>
    <t>31 Boul. Perron Est, Matapédia, G0J 1V0</t>
  </si>
  <si>
    <t>2539, Rue Marie-Fitzbach, Québec (23025)</t>
  </si>
  <si>
    <t>356, Rue Maguire, Nouvelle</t>
  </si>
  <si>
    <t>31 Rue Mont-Carmel, Québec, G1R 4A6</t>
  </si>
  <si>
    <t>255, Rue Ontario Est, Montréal</t>
  </si>
  <si>
    <t>358, Tukimuaqtuk Street, Kuujjuarapik</t>
  </si>
  <si>
    <t>313 Route 138 Grandes Bergeronnes, Les Bergeronnes, G0T 1G0</t>
  </si>
  <si>
    <t>2580, Rue Collège, Sherbrooke</t>
  </si>
  <si>
    <t>360, Boulevard Saint-Joseph, Drummondville</t>
  </si>
  <si>
    <t>323 Boul. Pabos, Chandler, G0C 2H0</t>
  </si>
  <si>
    <t>260, Rue De Gentilly, Est, Longueuil</t>
  </si>
  <si>
    <t>360, Rue McGill, Montréal</t>
  </si>
  <si>
    <t>33 Rue de la Cour, Rivière-du-Loup, G5R 1J1</t>
  </si>
  <si>
    <t>2600, Rue du Collège, Sherbrooke arrondissement Lennoxville</t>
  </si>
  <si>
    <t>3600, Boulevard de la Cité-des-Jeunes, Vaudreuil-Dorion</t>
  </si>
  <si>
    <t>33 Rue Jean-Proulx, Gatineau, J8Z 1X1</t>
  </si>
  <si>
    <t>2605, Boul. du Parc Technologique, Québec, Québec</t>
  </si>
  <si>
    <t>3675, Boulevard Saint-Jean-Baptiste, Montréal</t>
  </si>
  <si>
    <t>331 Rue Chambly, Marieville, J3M 1N9</t>
  </si>
  <si>
    <t>27, du Mont-Joli, Percé (02005)</t>
  </si>
  <si>
    <t>3700, Rue Berri, Montréal</t>
  </si>
  <si>
    <t>3355 Rue Picard, Saint-Hyacinthe, J2S 1H3</t>
  </si>
  <si>
    <t>280, Sainte-Marie, Champlain</t>
  </si>
  <si>
    <t>375, Rue King, Sherbrooke</t>
  </si>
  <si>
    <t>337 Rue Moreault, Rimouski, G5L 1P4</t>
  </si>
  <si>
    <t>2805, chemin des services, Montréal</t>
  </si>
  <si>
    <t>3798, Rue Laval, Lac-Mégantic</t>
  </si>
  <si>
    <t>3398 Rue Queen, Rawdon, J0K 1S0</t>
  </si>
  <si>
    <t>281, Alexandre-tache, Case postale 1250, Succ. Hull</t>
  </si>
  <si>
    <t>380, Rue Papineau, Papineauville</t>
  </si>
  <si>
    <t>3450 Rue Saint-Urbain, Montréal, H2X 2N5</t>
  </si>
  <si>
    <t>281, rue Sainte-Catherine Est, Montréal</t>
  </si>
  <si>
    <t>381, 8e Avenue, Dolbeau-Mistassini</t>
  </si>
  <si>
    <t>35 Avenue Langlois, La Sarre, J9Z 3K2</t>
  </si>
  <si>
    <t>283, Alexandre-Taché, Case postale 1250, Succ. Hull</t>
  </si>
  <si>
    <t>382, Avenue Saint-Jérôme, Matane</t>
  </si>
  <si>
    <t>350 Avenue Bethany, Lachute, J8H 4G8</t>
  </si>
  <si>
    <t>283, Alexandre-Taché, Case postale 1250. Succ, Hull</t>
  </si>
  <si>
    <t>390, Boulevard Taché, Montmagny</t>
  </si>
  <si>
    <t>350 Rue Marguerite-D'Youville, Nicolet, J3T 1X4</t>
  </si>
  <si>
    <t>2900, boul. Édouard-Montpetit, Montréal</t>
  </si>
  <si>
    <t>393, Rue Vanier, Rimouski</t>
  </si>
  <si>
    <t>355 Route 172, Saint-Ambroise, G7P 2N5</t>
  </si>
  <si>
    <t>2910, boul. Édouard-Montpetit, Montréal</t>
  </si>
  <si>
    <t>3950, Boulevard Harvey, Saguenay</t>
  </si>
  <si>
    <t>356 Rue, Maguire Nouvelle, G0C 2E0</t>
  </si>
  <si>
    <t>2940, ch. de la côte-Ste-Catherine, Montréal</t>
  </si>
  <si>
    <t>4, Boulevard de la Salette, Saint-Jérôme</t>
  </si>
  <si>
    <t>358 Tukimuaqtuk Street, Kuujjuarapik, J0M 1G0</t>
  </si>
  <si>
    <t>2940, Chemin de Polytechnique, Montréal</t>
  </si>
  <si>
    <t>4, Rue Albanel (Radisson), Gouvernement régional d'Eeyou Istchee Baie-James</t>
  </si>
  <si>
    <t>360 Boul. Saint-Joseph Ouest, Drummondville, J2E 1C6</t>
  </si>
  <si>
    <t>295, Boulevard Charest Est, Québec (23025)</t>
  </si>
  <si>
    <t>40, Rue Don-Bosco, Sherbrooke</t>
  </si>
  <si>
    <t>360 Rue McGill, Montréal, H2Y 2E9</t>
  </si>
  <si>
    <t>2960, chemin de la tour, Montréal</t>
  </si>
  <si>
    <t>400, Rue Auber, Sorel-Tracy</t>
  </si>
  <si>
    <t>3600 Boul. de la Cité-des-Jeunes, Vaudreuil-Dorion, J7V 8P2</t>
  </si>
  <si>
    <t>2965, Rue de L'etchemin, Lévis (Québec)</t>
  </si>
  <si>
    <t>400, Rue de Ramezay, Sorel-Tracy</t>
  </si>
  <si>
    <t>3675 Boul. Saint-Jean-Baptiste, Montréal, H1B 4B2</t>
  </si>
  <si>
    <t>299, 3e avenue, Québec</t>
  </si>
  <si>
    <t>405, Chemin d'en Haut, Les Îles-de-la-Madeleine</t>
  </si>
  <si>
    <t>3700 Rue Berri, Montréal, H2L 4G9</t>
  </si>
  <si>
    <t>3, Chemin des Pins, St Anne de Bellevue</t>
  </si>
  <si>
    <t>405, Rue Partington, Schefferville</t>
  </si>
  <si>
    <t>375 Rue King Ouest, Sherbrooke, J1H 6B9</t>
  </si>
  <si>
    <t>30, Boulevard Du Séminaire, Saint-Jean-Sur-Richelieu</t>
  </si>
  <si>
    <t>4075, Rue de la Voirie, Shawinigan</t>
  </si>
  <si>
    <t>3798 Rue Laval, Lac-Mégantic, G6B 1A4</t>
  </si>
  <si>
    <t>30, Boulevard Séminaire, Saint-Jean-Sur-Richelieu</t>
  </si>
  <si>
    <t>409, Rue Notre-Dame, Joliette</t>
  </si>
  <si>
    <t>380 Rue Papineau, Papineauville, J0V 1R0</t>
  </si>
  <si>
    <t>30, Rue De La Bastille, Lévis</t>
  </si>
  <si>
    <t>410, Rue de Bellechasse, Montréal</t>
  </si>
  <si>
    <t>381 8e Avenue, Dolbeau-Mistassini, G8L 3E4</t>
  </si>
  <si>
    <t>300, Allée des Ursulines, Rimouski</t>
  </si>
  <si>
    <t>417, Rue Partington, Schefferville</t>
  </si>
  <si>
    <t>382 Avenue Saint-Jérôme, Matane, G4W 3B3</t>
  </si>
  <si>
    <t>3000, Boul. de l'Université, Sherbrooke</t>
  </si>
  <si>
    <t>425, Boulevard Laure, Sept-Îles</t>
  </si>
  <si>
    <t>390 Boul. Taché Ouest, Montmagny, G5V 3R8</t>
  </si>
  <si>
    <t>3000, Boulevard De Tracy, Sorel-Tracy</t>
  </si>
  <si>
    <t>425, Boulevard Trudel, Saint-Boniface</t>
  </si>
  <si>
    <t>393 Rue Vanier, Rimouski, G5L 8X1</t>
  </si>
  <si>
    <t>3000, Boullé, Saint-Hyacinthe</t>
  </si>
  <si>
    <t>4260, Boulevard Bourque, Sherbrooke</t>
  </si>
  <si>
    <t>395 Rue de Monseigneur-Courchesne, Nicolet, J3T 1X6</t>
  </si>
  <si>
    <t>3000, chemin de la Côte-Sainte-Catherine, Montréal QC</t>
  </si>
  <si>
    <t>430, Boulevard Alexandre-Taché, Gatineau</t>
  </si>
  <si>
    <t>3950 Boul. Harvey, Saguenay, G7X 8L6</t>
  </si>
  <si>
    <t>3001, 12 ième avenue nord, Sherbrooke</t>
  </si>
  <si>
    <t>431, Rue Partington, Schefferville</t>
  </si>
  <si>
    <t>4 Boul. de la Salette, Saint-Jérôme, J7Y 5G5</t>
  </si>
  <si>
    <t>303, boulevard René-Lévesque Est, Montréal</t>
  </si>
  <si>
    <t>433, Route 138, Cap-Santé</t>
  </si>
  <si>
    <t>4, Rue Albanel (Radisson) Gouvernement régional d'Eeyou Istchee, Baie-James, J0Y 2X0</t>
  </si>
  <si>
    <t>3031, 12 ième avenue nord, Sherbrooke</t>
  </si>
  <si>
    <t>435, Rue Panet, Mont-Laurier</t>
  </si>
  <si>
    <t>40 Rue Don-Bosco Sud, Sherbrooke, J1L 1W4</t>
  </si>
  <si>
    <t>3032-3034, boul. Édouard-Montpetit, Montréal</t>
  </si>
  <si>
    <t>440, Rue Craig, Cookshire-Eaton</t>
  </si>
  <si>
    <t>400 Rue Auber, Sorel-Tracy, J3P 2Y8</t>
  </si>
  <si>
    <t>3040, Sherbrooke St. West, 4001 De Maisonneuve West</t>
  </si>
  <si>
    <t>450, Boulevard Gouin, Montréal</t>
  </si>
  <si>
    <t>400 Rue de Ramezay, Sorel-Tracy, J3P 8B3</t>
  </si>
  <si>
    <t>305, Alexandre-Taché, 305 boul. Alexandre-Taché</t>
  </si>
  <si>
    <t>456, Grande Allée, Grande-Rivière</t>
  </si>
  <si>
    <t>405 Chemin d'en Haut, Les Îles-de-la-Madeleine, G0B 1J0</t>
  </si>
  <si>
    <t>3050-3060, Édouard-Montpetit, Montréal</t>
  </si>
  <si>
    <t>46, Rue Charlotte, Sorel-Tracy</t>
  </si>
  <si>
    <t>405 Rue Partington, Schefferville, G0G 2T0</t>
  </si>
  <si>
    <t>3075, Route Du Lac Est, Alma</t>
  </si>
  <si>
    <t>460, Boulevard Louis-Fréchette, Nicolet</t>
  </si>
  <si>
    <t>4075 Rue de la Voirie, Shawinigan, G9T 2M3</t>
  </si>
  <si>
    <t>3095, Westinghouse, Trois-Rivières</t>
  </si>
  <si>
    <t>460, Rue Craig, Cookshire-Eaton</t>
  </si>
  <si>
    <t>409 Rue Notre-Dame, Joliette, J6E 3H5</t>
  </si>
  <si>
    <t>3101, chemin de la tour, Montréal</t>
  </si>
  <si>
    <t>461, Rue Richelieu, Québec</t>
  </si>
  <si>
    <t>410 Rue de Bellechasse, Montréal, H2S 1X3</t>
  </si>
  <si>
    <t>311, Rue Peel, Montréal</t>
  </si>
  <si>
    <t>481, 7e Avenue, Senneterre</t>
  </si>
  <si>
    <t>417 Rue Partington, Schefferville, G0G 2T0</t>
  </si>
  <si>
    <t>3130, rue Dessaulles, St-Hyacinthe</t>
  </si>
  <si>
    <t>5, Rue Dutilly (Radisson), Gouvernement régional d'Eeyou Istchee Baie-James</t>
  </si>
  <si>
    <t>425 Boul. Laure, Sept-Îles, G4R 1X6</t>
  </si>
  <si>
    <t>315, Rue Iberville Est A-B, Rouyn-Noranda</t>
  </si>
  <si>
    <t>5, Rue Iberville, Fermont</t>
  </si>
  <si>
    <t>425 Boul. Trudel Ouest, Saint-Boniface, G0X 2L0</t>
  </si>
  <si>
    <t>315, rue Sainte-Catherine Est, Montréal</t>
  </si>
  <si>
    <t>500, Rue de la Faune, Québec</t>
  </si>
  <si>
    <t>4260, Boul. Bourque, Sherbrooke, J1N 2A5</t>
  </si>
  <si>
    <t>3175, Laviolette, Trois-Rivières</t>
  </si>
  <si>
    <t>501, Rue Léonard, Sainte-Agathe-des-Monts</t>
  </si>
  <si>
    <t>430 Boul. Alexandre Taché, Gatineau, J9A 1M7</t>
  </si>
  <si>
    <t>3190, rue Sicotte, St-Hyacinthe</t>
  </si>
  <si>
    <t>520, Rue Saint-Jacques, Napierville</t>
  </si>
  <si>
    <t>431 Rue Partington, Schefferville, G0G 2T0</t>
  </si>
  <si>
    <t>320, rue Sainte-Catherine Est, Montréal</t>
  </si>
  <si>
    <t>5225, Rue J.-A.-Bombardier, Longueuil</t>
  </si>
  <si>
    <t>433 Route 138, Cap-Santé, G0A 1L0</t>
  </si>
  <si>
    <t>320, Rue Saint-Louis, Rimouski (Québec)</t>
  </si>
  <si>
    <t>535, Avenue Viger, Montréal</t>
  </si>
  <si>
    <t>435 Rue Panet, Mont-Laurier, J9L 2Z9</t>
  </si>
  <si>
    <t>3200, rue Sicotte, St-Hyacinthe</t>
  </si>
  <si>
    <t>5353, Boulevard Pierre-Bertrand, Québec</t>
  </si>
  <si>
    <t>440 Rue Craig Nord, Cookshire-Eaton, J0B 1M0</t>
  </si>
  <si>
    <t>3201, Rue Jean-Mignault, Sherbrooke</t>
  </si>
  <si>
    <t>545, Boulevard Curé-Labelle, Laval</t>
  </si>
  <si>
    <t>450 Boul. Gouin Ouest, Montréal, H3L 3W3</t>
  </si>
  <si>
    <t>325, Boulevard Cité Des Jeunes, Gatineau</t>
  </si>
  <si>
    <t>5497, Boulevard du Curé-Labelle, Labelle</t>
  </si>
  <si>
    <t>456 Grande Allée Est, Grande-Rivière, G0C 1V0</t>
  </si>
  <si>
    <t>333, Cité des Jeunes, Gatineau</t>
  </si>
  <si>
    <t>55, Chemin Saint-François-Xavier, Candiac</t>
  </si>
  <si>
    <t>46 Rue Charlotte, Sorel-Tracy, J3P 6N5</t>
  </si>
  <si>
    <t>333, Pell, Montréal</t>
  </si>
  <si>
    <t>55, Rue Duchesneau, Fermont</t>
  </si>
  <si>
    <t>460 Boul. Louis-Fréchette, Nicolet, J3T 1Y2</t>
  </si>
  <si>
    <t>3351, Boul Des Forges A-B, Trois-Rivières</t>
  </si>
  <si>
    <t>55, Rue Grenier, Saint-Gabriel</t>
  </si>
  <si>
    <t>460 Rue Craig Nord, Cookshire-Eaton, J0B 1M0</t>
  </si>
  <si>
    <t>3351, Boul. des Forges, Trois-Rivières</t>
  </si>
  <si>
    <t>550, Avenue Davy, Rouyn-Noranda</t>
  </si>
  <si>
    <t>461 Rue Richelieu, Québec, G1R 1K2</t>
  </si>
  <si>
    <t>3360, Rue Panet, Jonquière</t>
  </si>
  <si>
    <t>5500, Rue Pullman, Montréal</t>
  </si>
  <si>
    <t>481 7e Avenue, Senneterre, J0Y 2M0</t>
  </si>
  <si>
    <t>338, Rue de Sainte-Hélène, Québec (23025)</t>
  </si>
  <si>
    <t>551, Route 201, Saint-Clet</t>
  </si>
  <si>
    <t>5 Rue Iberville, Fermont, G0G 1J0</t>
  </si>
  <si>
    <t>3420, rue University, Montréal</t>
  </si>
  <si>
    <t>555, Boulevard Henri-Bourassa, Montréal</t>
  </si>
  <si>
    <t>5, Rue Dutilly Gouvernement régional d'Eeyou Istchee, Baie-James, J0Y 2A0</t>
  </si>
  <si>
    <t>3430, rue McTavish, Montréal</t>
  </si>
  <si>
    <t>555, Boulevard Horace-J.-Beemer, Roberval</t>
  </si>
  <si>
    <t>500 Rue de la Faune, Québec, G1G 0G9</t>
  </si>
  <si>
    <t>3434, rue McTavish, Montréal</t>
  </si>
  <si>
    <t>555, Rue Pierre-Laviolette, Nicolet</t>
  </si>
  <si>
    <t>501 Rue Léonard, Sainte-Agathe-des-Monts, J8C 2Y5</t>
  </si>
  <si>
    <t>3437, Rue Peel, Montréal</t>
  </si>
  <si>
    <t>568, Rue Principale, Pohénégamook</t>
  </si>
  <si>
    <t>505 Boul. de Maisonneuve Est, Montréal, H2L 4R6</t>
  </si>
  <si>
    <t>3438, rue McTavish, Montréal</t>
  </si>
  <si>
    <t>5700, 4e Avenue, Québec</t>
  </si>
  <si>
    <t>520 Rue Saint-Jacques, Napierville, J0J 1L0</t>
  </si>
  <si>
    <t>3450, rue McTavish, Montréal</t>
  </si>
  <si>
    <t>58, Rue Savard, Dolbeau-Mistassini</t>
  </si>
  <si>
    <t>5225 Rue J.-A.-Bombardier, Longueuil, J3Z 1G4</t>
  </si>
  <si>
    <t>3459, Rue Peel, Montréal</t>
  </si>
  <si>
    <t>580-584, Avenue Roberval, Roberval</t>
  </si>
  <si>
    <t>5305 Boul. Pierre-Bertrand, Québec, G2K 1M1</t>
  </si>
  <si>
    <t>3463, Rue Peel, Montréal</t>
  </si>
  <si>
    <t>583, Boulevard Fernand-Lafontaine, Rivière-Rouge</t>
  </si>
  <si>
    <t>535 Avenue Viger Est, Montréal, H2L 2P3</t>
  </si>
  <si>
    <t>3465, rue Durocher, Montréal</t>
  </si>
  <si>
    <t>585, Boulevard des Montagnais, Sept-Îles</t>
  </si>
  <si>
    <t>5353 Boul. Pierre-Bertrand, Québec, G2K 1M1</t>
  </si>
  <si>
    <t>3465, Rue Peel, Montréal</t>
  </si>
  <si>
    <t>587, Rue Radisson, Trois-Rivières</t>
  </si>
  <si>
    <t>5375 Boul. Pierre-Bertrand, Québec, G2K 1M1</t>
  </si>
  <si>
    <t>3475, Rue Peel, Montréal</t>
  </si>
  <si>
    <t>589, Boulevard Des Montagnais, Sept-Îles</t>
  </si>
  <si>
    <t>545 Boul. Curé-Labelle, Laval, H7V 2T3</t>
  </si>
  <si>
    <t>3479, Rue Peel, Montréal</t>
  </si>
  <si>
    <t>59, Rue Duchesneau, Fermont</t>
  </si>
  <si>
    <t>5497 Boul. du Curé-Labelle, Labelle, J0T 1H0</t>
  </si>
  <si>
    <t>3480, rue McTavish, Montréal</t>
  </si>
  <si>
    <t>599, Boulevard Harwood, Vaudreuil-Dorion</t>
  </si>
  <si>
    <t>55 Chemin Saint-François-Xavier, Candiac, J5R 4V4</t>
  </si>
  <si>
    <t>3480, rue University, Montréal</t>
  </si>
  <si>
    <t>600, Boulevard Des Montagnais, Sept-Îles</t>
  </si>
  <si>
    <t>55 Rue Duchesneau, Fermont, G0G 1J0</t>
  </si>
  <si>
    <t>3483, Rue Peel, Montréal</t>
  </si>
  <si>
    <t>600, Rue Fullum, Montréal</t>
  </si>
  <si>
    <t>55 Rue Grenier, Saint-Gabriel, J0K 2N0</t>
  </si>
  <si>
    <t>3487, Rue Peel, Montréal</t>
  </si>
  <si>
    <t>62, Rue Saint-Jean-Baptiste, Victoriaville</t>
  </si>
  <si>
    <t>550 Avenue Davy, Rouyn-Noranda, J9Y 0A8</t>
  </si>
  <si>
    <t>3491, Rue Peel, Montréal</t>
  </si>
  <si>
    <t>623, Avenue de la Station, Shawinigan</t>
  </si>
  <si>
    <t>5500 Rue Pullman, Montréal, H4C 1E4</t>
  </si>
  <si>
    <t>3495, Rue Peel, Montréal</t>
  </si>
  <si>
    <t>626, Route 153, Saint-Tite</t>
  </si>
  <si>
    <t>551 Route 201, Saint-Clet, J0P 1S0</t>
  </si>
  <si>
    <t>350, Saint-Jean-Baptiste, Rimouski</t>
  </si>
  <si>
    <t>628, Chemin du Golf, La Malbaie</t>
  </si>
  <si>
    <t>555 Boul. Henri-Bourassa Ouest, Montréal, H3L 1P3</t>
  </si>
  <si>
    <t>3500, Belmore, Montréal</t>
  </si>
  <si>
    <t>628, Route 153, Saint-Tite</t>
  </si>
  <si>
    <t>555 Boul. Horace-J.-Beemer, Roberval, G8H 0A7</t>
  </si>
  <si>
    <t>3510, avenue Lionel Groulx, Montréal</t>
  </si>
  <si>
    <t>63, Rue Duchesneau, Fermont</t>
  </si>
  <si>
    <t>555 Rue Pierre-Laviolette, Nicolet, J3T 1X8</t>
  </si>
  <si>
    <t>3534, rue University, Montréal</t>
  </si>
  <si>
    <t>635, Route 162, Saint-Louis-de-Blandford</t>
  </si>
  <si>
    <t>5640 Côte de Liesse et Authier, Saint-Laurent, H4P 1A9</t>
  </si>
  <si>
    <t>355, Rue de la Montagne, Montréal</t>
  </si>
  <si>
    <t>645, Rue de la Madone, Mont-Laurier</t>
  </si>
  <si>
    <t>568 Rue Principale, Pohénégamook, G0L 1J0</t>
  </si>
  <si>
    <t>355, Rue Peel, Montréal</t>
  </si>
  <si>
    <t>65, Boulevard Vigneault, Sept-Îles</t>
  </si>
  <si>
    <t>5700 4e Avenue Ouest, Québec, G1H 6R1</t>
  </si>
  <si>
    <t>3575, avenue du Parc, Montréal</t>
  </si>
  <si>
    <t>66, Rue Albanel (Radisson), Gouvernement régional d'Eeyou Istchee Baie-James</t>
  </si>
  <si>
    <t>58 Rue Savard, Dolbeau-Mistassini, G8L 4L2</t>
  </si>
  <si>
    <t>360, Rue St-Pièrre, Rivière-Du-Loup</t>
  </si>
  <si>
    <t>667, Bas Petit Rang Saint-François, Saint-Pie</t>
  </si>
  <si>
    <t>580-584 Avenue Roberval, Roberval G8H 1J4</t>
  </si>
  <si>
    <t>3600, Rue Ste-Marguerite, Trois-Rivières</t>
  </si>
  <si>
    <t>67, Route 138, Forestville</t>
  </si>
  <si>
    <t>583 Boul. Fernand-Lafontaine, Rivière-Rouge, J0T 1T0</t>
  </si>
  <si>
    <t>3605, Rue de la Montagne, Montréal</t>
  </si>
  <si>
    <t>67, Rue Duchesneau, Fermont</t>
  </si>
  <si>
    <t>5833 Boul. Pierre-Bertrand, Québec, G2K 1K7</t>
  </si>
  <si>
    <t>3610, rue McTavish, Montréal</t>
  </si>
  <si>
    <t>675, Boulevard René-Lévesque, Québec</t>
  </si>
  <si>
    <t>5833 Boul. Pierre-Bertrand, Québec, G2K 1K9</t>
  </si>
  <si>
    <t>3610, rue University, Montréal</t>
  </si>
  <si>
    <t>693, Rue Saint-Alphonse, Thetford Mines</t>
  </si>
  <si>
    <t>585 Boul. des Montagnais, Sept-Îles, G4R 4K3</t>
  </si>
  <si>
    <t>3625, avenue du Parc, Montréal</t>
  </si>
  <si>
    <t>7, Boulevard Morin, Témiscouata-sur-le-Lac</t>
  </si>
  <si>
    <t>587 Rue Radisson, Trois-Rivières, G9A 2C8</t>
  </si>
  <si>
    <t>3626, St Urbain, Montréal</t>
  </si>
  <si>
    <t>70, Chemin de Gros-Cap, Cap-aux-Meules</t>
  </si>
  <si>
    <t>589 Boul. Des Montagnais, Sept-Îles, G4R 5B8</t>
  </si>
  <si>
    <t>3630, Sir William Osler, Montréal</t>
  </si>
  <si>
    <t>700, 7e Rue de l'Aéroport, Québec</t>
  </si>
  <si>
    <t>59 Rue Duchesneau, Fermont, G0G 1J0</t>
  </si>
  <si>
    <t>3637, Rue Peel, Montréal</t>
  </si>
  <si>
    <t>708, Boulevard Renault, Beauceville</t>
  </si>
  <si>
    <t>599 Boul. Harwood, Vaudreuil-Dorion, J7V 7W2</t>
  </si>
  <si>
    <t>3640, Rue de la Montagne, Montréal</t>
  </si>
  <si>
    <t>71, Avenue Mance, Baie-Comeau</t>
  </si>
  <si>
    <t>600 Boul. Des Montagnais, Sept-Îles, G4R 5B8</t>
  </si>
  <si>
    <t>3641, rue University, Montréal</t>
  </si>
  <si>
    <t>71, Rue Duchesneau, Fermont</t>
  </si>
  <si>
    <t>600 Rue Fullum, Montréal, H2K 3L6</t>
  </si>
  <si>
    <t>3647, Rue Peel, Montréal</t>
  </si>
  <si>
    <t>725, Rue Harvey, Alma</t>
  </si>
  <si>
    <t>62 Rue Saint-Jean-Baptiste, Victoriaville, G6P 4E3</t>
  </si>
  <si>
    <t>3649, promenade Sir William Osler, Montréal</t>
  </si>
  <si>
    <t>73, Route 138, Forestville</t>
  </si>
  <si>
    <t>623 Avenue de la Station, Shawinigan, G9N 1V9</t>
  </si>
  <si>
    <t>3650, rue McTavish, Montréal</t>
  </si>
  <si>
    <t>74, Rue Académie, Salaberry-de-Valleyfield</t>
  </si>
  <si>
    <t>624 3e Rue, Chibougamau, G8P 1P1</t>
  </si>
  <si>
    <t>3650A, rue McTavish, Montréal</t>
  </si>
  <si>
    <t>748-748B, Montée du Détour, Témiscouata-sur-le-Lac</t>
  </si>
  <si>
    <t>626 Route 153, Saint-Tite, G0X 3H0</t>
  </si>
  <si>
    <t>3654, promenade Sir William Osler, Montréal</t>
  </si>
  <si>
    <t>75, Boulevard Poliquin, Sorel-Tracy</t>
  </si>
  <si>
    <t>628 Chemin du Golf Sud, La Malbaie, G5A 1E7</t>
  </si>
  <si>
    <t>3661, Rue Peel, Montréal</t>
  </si>
  <si>
    <t>75, Rue Duchesneau, Fermont</t>
  </si>
  <si>
    <t>628 Route 153, Saint-Tite, G0X 3H0</t>
  </si>
  <si>
    <t>3661, rue University, Montréal</t>
  </si>
  <si>
    <t>75, Rue Saint-Francois, Gatineau</t>
  </si>
  <si>
    <t>63 Rue Duchesneau, Fermont, G0G 1J0</t>
  </si>
  <si>
    <t>3666, rue McTavish, Montréal</t>
  </si>
  <si>
    <t>750, 2e Avenue, Sainte-Anne-de-la-Pérade</t>
  </si>
  <si>
    <t>635 Route 162, Saint-Louis-de-Blandford, G0Z 1B0</t>
  </si>
  <si>
    <t>3674, Rue Peel, Montréal</t>
  </si>
  <si>
    <t>750, Avenue Lord, Rouyn-Noranda</t>
  </si>
  <si>
    <t>645 Rue de la Madone, Mont-Laurier, J9L 1T1</t>
  </si>
  <si>
    <t>3690, Rue Peel, Montréal</t>
  </si>
  <si>
    <t>750, Boulevard Saint-Joseph, Roberval</t>
  </si>
  <si>
    <t>65 Boul. Vigneault, Sept-Îles, G4R 1X6</t>
  </si>
  <si>
    <t>370, Champagnat Sud, Alma</t>
  </si>
  <si>
    <t>7510, Rue Jarry, Montréal</t>
  </si>
  <si>
    <t>66, Rue Albanel (Radisson) Gouvernement régional d'Eeyou Istchee, Baie-James, J0Y 2X0</t>
  </si>
  <si>
    <t>3700, rue McTavish, Montréal</t>
  </si>
  <si>
    <t>76, Rue Atlantic, Schefferville</t>
  </si>
  <si>
    <t>667 Bas Petit Rang Saint-François, Saint-Pie, J0H 1W0</t>
  </si>
  <si>
    <t>3706/08, Rue Peel, Montréal</t>
  </si>
  <si>
    <t>7600, Boulevard Parent, Trois-Rivières</t>
  </si>
  <si>
    <t>67 Route 138, Forestville, G0T 1E0</t>
  </si>
  <si>
    <t>3715, Rue Peel, Montréal</t>
  </si>
  <si>
    <t>77, Rue Principale, Granby</t>
  </si>
  <si>
    <t>67 Rue Duchesneau, Fermont, G0G 1J0</t>
  </si>
  <si>
    <t>3724, rue McTavish, Montréal</t>
  </si>
  <si>
    <t>770, Rue Goretti, Sherbrooke</t>
  </si>
  <si>
    <t>675 Boul. René-Lévesque Est, Québec</t>
  </si>
  <si>
    <t>3744, rue Jean-Brillant, Montréal</t>
  </si>
  <si>
    <t>770, Rue Hayes, Richmond</t>
  </si>
  <si>
    <t>678 Route 117, Réservoir-Dozois, J0W 1T0</t>
  </si>
  <si>
    <t>375, Rue Du Cégep, Sherbrooke</t>
  </si>
  <si>
    <t>79, Rue Duchesneau, Fermont</t>
  </si>
  <si>
    <t>679 Route 117, Réservoir-Dozois, J0W 1T0</t>
  </si>
  <si>
    <t>3775, rue University, Montréal</t>
  </si>
  <si>
    <t>795, Avenue du Palais, Saint-Joseph-de-Beauce</t>
  </si>
  <si>
    <t>693 Rue Saint-Alphonse Nord, Thetford Mines, G6G 3X3</t>
  </si>
  <si>
    <t>3780, Rue De La Fabrique, Jonquière</t>
  </si>
  <si>
    <t>8, Rue Saint-Gabriel, Ville-Marie</t>
  </si>
  <si>
    <t>7 Boul. Morin, Témiscouata-sur-le-Lac, G0L 1E0</t>
  </si>
  <si>
    <t>3780, Rue Panet, Jonquière</t>
  </si>
  <si>
    <t>800, Boulevard des Bois-Francs, Victoriaville</t>
  </si>
  <si>
    <t>70 Chemin de Gros-Cap, Cap-aux-Meules, G4T 1K8</t>
  </si>
  <si>
    <t>3791, Rue De La Fabrique, Jonquière</t>
  </si>
  <si>
    <t>800, Boulevard Gouin, Montréal</t>
  </si>
  <si>
    <t>700 7e Rue de l'Aéroport, Québec</t>
  </si>
  <si>
    <t>3800, Rue Sherbrooke Est, Montréal</t>
  </si>
  <si>
    <t>801, Chemin du Pont-Taché, Alma</t>
  </si>
  <si>
    <t>708 Boul. Renault, Beauceville, G5X 0C4</t>
  </si>
  <si>
    <t>3801, rue University, Montréal</t>
  </si>
  <si>
    <t>801, Route de l'Église, Cacouna</t>
  </si>
  <si>
    <t>71 Avenue Mance, Baie-Comeau, G4Z 1N2</t>
  </si>
  <si>
    <t>385, Principale, Granby</t>
  </si>
  <si>
    <t>805, Chemin Bethany, Lachute</t>
  </si>
  <si>
    <t>71 Rue Duchesneau, Fermont, G0G 1J0</t>
  </si>
  <si>
    <t>385, rue Sherbrooke est, Montréal, Québec</t>
  </si>
  <si>
    <t>808, Route 132, Cloridorme</t>
  </si>
  <si>
    <t>725 Rue Harvey Ouest, Alma, G8B 1P5</t>
  </si>
  <si>
    <t>3883, rue University, Montréal</t>
  </si>
  <si>
    <t>8081, Chemin Brassard, Saint-Michel-des-Saints</t>
  </si>
  <si>
    <t>73 Route 138, Forestville, G0T 1E0</t>
  </si>
  <si>
    <t>40, 40e km Route 389, Baie-Comeau</t>
  </si>
  <si>
    <t>83, Rue Duchesneau, Fermont</t>
  </si>
  <si>
    <t>74 Rue Académie, Salaberry-de-Valleyfield, J6T 0B8</t>
  </si>
  <si>
    <t>40, Rue De La Bastille, Lévis</t>
  </si>
  <si>
    <t>8400, Avenue Sous-le-Vent, Lévis</t>
  </si>
  <si>
    <t>748-748B Montée du Détour, Témiscouata-sur-le-Lac, G0L 1X0</t>
  </si>
  <si>
    <t>400, Boul de l'Université C-D, Rouyn-Noranda</t>
  </si>
  <si>
    <t>8420, Avenue Sous-le-Vent, Lévis</t>
  </si>
  <si>
    <t>75 Boul. Poliquin, Sorel-Tracy, J3P 7Z5</t>
  </si>
  <si>
    <t>400, Rue Montfort, Montréal</t>
  </si>
  <si>
    <t>85, Rue de Martigny, Saint-Jérôme</t>
  </si>
  <si>
    <t>75 Rue Duchesneau, Fermont, G0G 1J0</t>
  </si>
  <si>
    <t>400, rue Sainte-Catherine Est, Montréal</t>
  </si>
  <si>
    <t>85, Rue Jean-Proulx, Gatineau</t>
  </si>
  <si>
    <t>75 Rue Saint-Francois, Gatineau, J9A 1B4</t>
  </si>
  <si>
    <t>4015, De Maisonneuve West, 3040 Sherbrooke St. West</t>
  </si>
  <si>
    <t>850, Boulevard Vanier, Laval</t>
  </si>
  <si>
    <t>750 2e Avenue, Sainte-Anne-de-la-Pérade, G0X 2J0</t>
  </si>
  <si>
    <t>405, boulevard De Maisonneuve Est, Montréal</t>
  </si>
  <si>
    <t>850, Rue Hart, Trois-Rivières</t>
  </si>
  <si>
    <t>750 Avenue Lord, Rouyn-Noranda, J9X 7A7</t>
  </si>
  <si>
    <t>410, rue Sherbrooke Ouest, Montréal</t>
  </si>
  <si>
    <t>851, 3e Rue, Amos</t>
  </si>
  <si>
    <t>750 Boul. Saint-Joseph, Roberval, G8H 2L5</t>
  </si>
  <si>
    <t>420, Rue Éléanor, Montréal</t>
  </si>
  <si>
    <t>851, Chemin du Pont-Taché, Alma</t>
  </si>
  <si>
    <t>7510 Rue Jarry Est, Montréal, H1J 1G9</t>
  </si>
  <si>
    <t>4201, Sherbrooke est, Montréal</t>
  </si>
  <si>
    <t>855, Boulevard Industriel, Saint-Jean-sur-Richelieu</t>
  </si>
  <si>
    <t>76 Rue Atlantic, Schefferville, G0G 2T0</t>
  </si>
  <si>
    <t>422, Chemin des Moulins, Mont Saint-Hilaire</t>
  </si>
  <si>
    <t>862, Route 111, Amos</t>
  </si>
  <si>
    <t>7600 Boul. Parent Nord, Trois-Rivières, G9A 5E1</t>
  </si>
  <si>
    <t>425, Boulevard du Collège, Rouyn-Noranda</t>
  </si>
  <si>
    <t>867, Boulevard de l'Ange-Gardien, L'Assomption</t>
  </si>
  <si>
    <t>77 Rue Principale, Granby, J2G 9B3</t>
  </si>
  <si>
    <t>4280,  Boulevard St-Jean, Dollard-des-Ormeaux</t>
  </si>
  <si>
    <t>87, Boulevard Gérard-D.-Lévesque, New Carlisle</t>
  </si>
  <si>
    <t>770 Rue Goretti, Sherbrooke, J1E 3H4</t>
  </si>
  <si>
    <t>443, ch. du Lac Croche, St-Hippolyte</t>
  </si>
  <si>
    <t>878, Rue de Tonnancour, Trois-Rivières</t>
  </si>
  <si>
    <t>770 Rue Hayes, Richmond, J0B 2H0</t>
  </si>
  <si>
    <t>444, ch. du Lac Croche, St-Hippolyte</t>
  </si>
  <si>
    <t>88, Rue de l'Église, Lacolle</t>
  </si>
  <si>
    <t>79 Rue Duchesneau, Fermont, G0G 1J0</t>
  </si>
  <si>
    <t>445, boulevard de l'Université, Rouyn-Noranda, Rouyn-Noranda</t>
  </si>
  <si>
    <t>89, Boulevard Matagami, Matagami</t>
  </si>
  <si>
    <t>790 Boul. Gouin Ouest, Montréal, H3L 1K7</t>
  </si>
  <si>
    <t>448, ch. du Lac Croche, St-Hippolyte</t>
  </si>
  <si>
    <t>90, Chemin des Patriotes, Saint-Jean-sur-Richelieu</t>
  </si>
  <si>
    <t>795 Avenue du Palais, Saint-Joseph-de-Beauce, G0S 2V0</t>
  </si>
  <si>
    <t>45, Boul. de l'Aéroport, Bromont</t>
  </si>
  <si>
    <t>900, 7e Rue, Val-d'Or</t>
  </si>
  <si>
    <t>8 Rue Saint-Gabriel Nord, Ville-Marie, J9V 1Z9</t>
  </si>
  <si>
    <t>452, ch. du Lac Croche, St-Hippolyte</t>
  </si>
  <si>
    <t>9000, Boulevard Louis-H. Lafontaine, Montréal</t>
  </si>
  <si>
    <t>800 Boul. des Bois-Francs Sud, Victoriaville, G6P 5W5</t>
  </si>
  <si>
    <t>455, ch. du Lac Croche, St-Hippolyte</t>
  </si>
  <si>
    <t>902, Route 111, Amos</t>
  </si>
  <si>
    <t>800 Boul. Gouin Ouest, Montréal, H3L 1K7</t>
  </si>
  <si>
    <t>455, rue de l'Église, C.P. 4800, succ. Terminus</t>
  </si>
  <si>
    <t>920, Rue Principale, Cowansville</t>
  </si>
  <si>
    <t>800 Rue Goretti, Sherbrooke, J1E 3H4</t>
  </si>
  <si>
    <t>460, ch. du Lac Croche, St-Hippolyte</t>
  </si>
  <si>
    <t>94, 1re Avenue, Saint-Maxime-du-Mont-Louis</t>
  </si>
  <si>
    <t>801 Chemin du Pont-Taché Nord, Alma, G8B 5B7</t>
  </si>
  <si>
    <t>475, Boulevard De L'Avenir, Laval</t>
  </si>
  <si>
    <t>94, Route 299, Cascapédia-Saint-Jules</t>
  </si>
  <si>
    <t>801 Route de l'Église, Cacouna, G0L 1G0</t>
  </si>
  <si>
    <t>475, Du Parvis, Québec</t>
  </si>
  <si>
    <t>950, Rue Tousignant, Trois-Rivières</t>
  </si>
  <si>
    <t>805 Chemin Bethany, Lachute, J8H 2C5</t>
  </si>
  <si>
    <t>475, Fournier, St-Jérôme</t>
  </si>
  <si>
    <t>9500, Boulevard Sainte-Anne, Sainte-Anne-de-Beaupré</t>
  </si>
  <si>
    <t>808 Route 132, Cloridorme, G0E 1G0</t>
  </si>
  <si>
    <t>475, Notre-Dame Est, Victoriaville</t>
  </si>
  <si>
    <t>9549, Avenue Larivière, Rouyn-Noranda</t>
  </si>
  <si>
    <t>8081 Chemin Brassard, Saint-Michel-des-Saints, J0K 3B0</t>
  </si>
  <si>
    <t>475, Rue Du Cégep, Sherbrooke</t>
  </si>
  <si>
    <t>96, Montée de Sandy Beach, Gaspé</t>
  </si>
  <si>
    <t>83 Rue Duchesneau, Fermont, G0G 1J0</t>
  </si>
  <si>
    <t>475, rue Sherbrooke Ouest, Montréal</t>
  </si>
  <si>
    <t>975, Rue Nouvel, Baie-Comeau</t>
  </si>
  <si>
    <t>835 4e avenue, Val-d'Or, J9P 1J4</t>
  </si>
  <si>
    <t>4750, Henri-Julien, Montréal</t>
  </si>
  <si>
    <t>98, Rue Iberville (Radisson), Gouvernement régional d'Eeyou Istchee Baie-James</t>
  </si>
  <si>
    <t>835 Boul. René-Lévesque Est, Québec, G1A 1B4</t>
  </si>
  <si>
    <t>480, De la Chapelle, Québec</t>
  </si>
  <si>
    <t>991, Boulevard Quévillon, Lebel-sur-Quévillon</t>
  </si>
  <si>
    <t>8400 Avenue Sous-le-Vent, Lévis, G6X 3S9</t>
  </si>
  <si>
    <t>480, Loranger, Saint-Jérôme</t>
  </si>
  <si>
    <t>Autoroute 15, Saint-Bernard-de-Lacolle</t>
  </si>
  <si>
    <t>8420 Avenue Sous-le-Vent, Lévis, G6X 3T7</t>
  </si>
  <si>
    <t>485, Fournier, Saint-Jérôme</t>
  </si>
  <si>
    <t>Autoroute 55, Stanstead-Est</t>
  </si>
  <si>
    <t>847 Boul. Albiny-Paquette, Mont-Laurier, J9L 1L6</t>
  </si>
  <si>
    <t>488, du Balbuzard, Rapide Danseur</t>
  </si>
  <si>
    <t>Face au 17 Rue du Carrefour, Latulipe-et-Gaboury</t>
  </si>
  <si>
    <t>85 Rue Jean-Proulx, Gatineau, J8Z 1W2</t>
  </si>
  <si>
    <t>490, rue De La Couronne, Québec, Québec</t>
  </si>
  <si>
    <t>Route 113, Lac Caché, Chibougamau</t>
  </si>
  <si>
    <t>850 Boul. Vanier, Laval, H7C 2M7</t>
  </si>
  <si>
    <t>491, Fournier, Saint-Jérôme</t>
  </si>
  <si>
    <t>Route 117 Km 422 (Parc La Vérendrye), Réservoir-Dozois</t>
  </si>
  <si>
    <t>850 Rue Hart, Trois-Rivières, G9A 1T9</t>
  </si>
  <si>
    <t>5, Rue Winder, Sherbrooke</t>
  </si>
  <si>
    <t>Route 167 Km 69 Camp 43, Lac-Ashuapmushuan</t>
  </si>
  <si>
    <t>851 3e Rue Ouest, Amos, J9T 2T4</t>
  </si>
  <si>
    <t>500, Boul. Cartier Ouest, Laval, Québec</t>
  </si>
  <si>
    <t>Route 169, Lac-Ministuk</t>
  </si>
  <si>
    <t>851 Chemin du Pont Taché Nord, Alma, G8B 5B7</t>
  </si>
  <si>
    <t>515, avenue des Pins Ouest, Montréal</t>
  </si>
  <si>
    <t>Route 175 Km 110, Lac-Jacques-Cartier</t>
  </si>
  <si>
    <t>855 Boul. Industriel, Saint-Jean-sur-Richelieu, J3B 7Y7</t>
  </si>
  <si>
    <t>5155, ch. de la rampe, Montréal</t>
  </si>
  <si>
    <t>Route 175, Kilomètre 180, Lac-Pikauba</t>
  </si>
  <si>
    <t>862 Route 111 Est, Amos, J9T 2K4</t>
  </si>
  <si>
    <t>5155, Decelles, Montréal</t>
  </si>
  <si>
    <t>Route La Tabatière, Gros-Mécatina</t>
  </si>
  <si>
    <t>867 Boul. de l'Ange-Gardien, L'Assomption, J5W 1T3</t>
  </si>
  <si>
    <t>517, avenue des Pins Ouest, Montréal</t>
  </si>
  <si>
    <t>87 Boul. Gérard-D.-Levesque, New Carlisle</t>
  </si>
  <si>
    <t>521, Route 138, RR 1, Saint-Augustin-de-Desmaures (23072)</t>
  </si>
  <si>
    <t>87 Rue Atlantic, Schefferville, G0G 2T0</t>
  </si>
  <si>
    <t>5255, avenue Decelles, Montréal QC</t>
  </si>
  <si>
    <t>875 Grande Allée Est, Québec, G1R 4Y8</t>
  </si>
  <si>
    <t>527, avenue des Pins Ouest, Montréal</t>
  </si>
  <si>
    <t>Nbre de cas de bâtiments partageant une même adresse</t>
  </si>
  <si>
    <t>878 Rue de Tonnancour, Trois-Rivières, G9A 4P8</t>
  </si>
  <si>
    <t>53, Rue St-Germain Ouest, Rimouski (Québec)</t>
  </si>
  <si>
    <t>88 Rue de l'Église, Lacolle, J0J 1J0</t>
  </si>
  <si>
    <t>5305, avenue Decelles, Montréal QC</t>
  </si>
  <si>
    <t>89 Boul. Matagami, Matagami, J0Y 2A0</t>
  </si>
  <si>
    <t>531, Boul. des Prairies, Laval, Québec</t>
  </si>
  <si>
    <t>90 Chemin des Patriotes Est, Saint-Jean-sur-Richelieu, J2X 5P9</t>
  </si>
  <si>
    <t>534, Jaques-Cartier Est, Chicoutimi</t>
  </si>
  <si>
    <t>900 7E Rue, Val-d'Or, J9P 3P8</t>
  </si>
  <si>
    <t>537, Boulevard Blanche, Baie-Comeau</t>
  </si>
  <si>
    <t>9000 Boul. Louis-H. Lafontaine, Montréal, H1J 2M7</t>
  </si>
  <si>
    <t>5445, De Lorimier, Bureau 210, Montréal</t>
  </si>
  <si>
    <t>902 Route 111 Ouest, Amos, J9T 3A3</t>
  </si>
  <si>
    <t>546, avenue des Pins Ouest, Montréal</t>
  </si>
  <si>
    <t>920 Rue Principale, Cowansville, J2K 0E3</t>
  </si>
  <si>
    <t>55, Fusey, Trois-Rivières</t>
  </si>
  <si>
    <t>935-945 Rue Fernand-Dufour, Québec, G1M 3B2</t>
  </si>
  <si>
    <t>550,  RUE SHERBROOKE OUEST, LOCAL 360, Montréal</t>
  </si>
  <si>
    <t>94 1re Avenue Est, Saint-Maxime-du-Mont-Louis, G0E 1T0</t>
  </si>
  <si>
    <t>550, rue Sherbrooke Ouest, Montréal</t>
  </si>
  <si>
    <t>94 Route 299, Cascapédia-Saint-Jules, G0C 2B0</t>
  </si>
  <si>
    <t>554, De L'Ontario, Sherbrooke</t>
  </si>
  <si>
    <t>950 Rue Tousignant, Trois-Rivières, G8V 1S2</t>
  </si>
  <si>
    <t>5540, rue Louis-Collin, Montréal QC</t>
  </si>
  <si>
    <t>9500 Boul. Sainte-Anne, Sainte-Anne-de-Beaupré, G0A 3C0</t>
  </si>
  <si>
    <t>555, Boul de l'Université A-B, Saguenay</t>
  </si>
  <si>
    <t>9549 Avenue Larivière, Rouyn-Noranda, J0Y 1C0</t>
  </si>
  <si>
    <t>555, Boul. Charest est, Québec</t>
  </si>
  <si>
    <t>96 Montée de Sandy Beach, Gaspé, G4X 2W4</t>
  </si>
  <si>
    <t>555, boulevard de l'Université  Chicoutimi, Pavillon principal,Chicoutimi</t>
  </si>
  <si>
    <t>975 Rue Nouvel, Baie-Comeau, G5C 2C9</t>
  </si>
  <si>
    <t>555, Boulevard de l'université (574 JCE)(1Z5), Le Grand Séminaire</t>
  </si>
  <si>
    <t>98, Rue Iberville Gouvernement régional d'Eeyou Istchee, Baie-James, J0Y 2X0</t>
  </si>
  <si>
    <t>555, boulevard de l'Université, Cural,Chicoutimi</t>
  </si>
  <si>
    <t>991 Boul. Quévillon, Lebel-sur-Quévillon, J0Y 1X0</t>
  </si>
  <si>
    <t>555, boulevard de l'Université, Pavillon parc technologique</t>
  </si>
  <si>
    <t>Autoroute 15, Saint-Bernard-de-Lacolle, J0J 1V0</t>
  </si>
  <si>
    <t>555, boulevard de l'Université, Pavillon Promotion Saguenay CTDA-UQAC</t>
  </si>
  <si>
    <t>Autoroute 55 Nord, Stanstead-Est, J0B 3E0</t>
  </si>
  <si>
    <t>555, boulevard de l'Université, Pavillon rech. traitement,Chicoutimi</t>
  </si>
  <si>
    <t>Route 113, Lac Caché, Chibougamau, G8P 2K5</t>
  </si>
  <si>
    <t>555, boulevard de l'Université, Simoncouche (Pavillon rech.),Chicoutimi</t>
  </si>
  <si>
    <t>Route 138, Forestville, G0T 1E0</t>
  </si>
  <si>
    <t>555, boulevard de l'Université, Simoncouche(Maison blanche),Chicoutimi</t>
  </si>
  <si>
    <t>Route 175 km 110, Lac-Jacques-Cartier, G0A 4P0</t>
  </si>
  <si>
    <t>5550, rue Louis-Collin, Montréal QC</t>
  </si>
  <si>
    <t xml:space="preserve">Route 175, Kilomètre 180, Lac-Pikauba </t>
  </si>
  <si>
    <t>5555, Rue De L'ENA, Longueuil</t>
  </si>
  <si>
    <t>Route 389 Manic 5 Km 131, Rivière-aux-Outardes, G0H 1J0</t>
  </si>
  <si>
    <t>557, boulevard de l'Université, Pavillon des humanités, Chicoutimi</t>
  </si>
  <si>
    <t>Route La Tabatière, Gros-Mécatina, G0G 1T0</t>
  </si>
  <si>
    <t>557, Route 138, RR 1, Saint-Augustin-de-Desmaures (23072)</t>
  </si>
  <si>
    <t>Rue 120e, Saint-Georges, G5Y 1L8</t>
  </si>
  <si>
    <t>5714, avenue Darlington, Montréal QC</t>
  </si>
  <si>
    <t xml:space="preserve">Rue Dalhousie, Québec </t>
  </si>
  <si>
    <t>575, Rue Ste-Hélène, Québec</t>
  </si>
  <si>
    <t>58, Principale, Ripon</t>
  </si>
  <si>
    <t>58, Sainte-Marguerite, Saint-Jérôme</t>
  </si>
  <si>
    <t>5800, Saint-Denis, suite 1105</t>
  </si>
  <si>
    <t>592, ch. du Lac Croche, St-Hippolyte</t>
  </si>
  <si>
    <t>60, Rue de L'Évêché Ouest, Rimouski (Québec)</t>
  </si>
  <si>
    <t>608, Saint-Rédempteur, Matane</t>
  </si>
  <si>
    <t>616, Saint-Rédempteur, Matane</t>
  </si>
  <si>
    <t>620, Chemin Sydenham, Chicoutimi</t>
  </si>
  <si>
    <t>6220, Rue Sherbrooke Est, Montréal</t>
  </si>
  <si>
    <t>625, Avenue Sainte-Croix, Montréal</t>
  </si>
  <si>
    <t>63, Coolidge Road, Austin</t>
  </si>
  <si>
    <t>6400, 16e Avenue, Montréal</t>
  </si>
  <si>
    <t>643, 1ere Avenue, Val-d'Or</t>
  </si>
  <si>
    <t>66, Rue St-Louis, Ste-Therese</t>
  </si>
  <si>
    <t>671, Boulevard Frontenac Ouest, Thetford Mines</t>
  </si>
  <si>
    <t>675, 1 ere avenue, Val d'Or, Val-d'Or</t>
  </si>
  <si>
    <t>675, 1re. Ave. Est, Val-D'or</t>
  </si>
  <si>
    <t>675, Boulevard Auger Ouest, Alma</t>
  </si>
  <si>
    <t>680, rue Sherbrooke Ouest, Montréal</t>
  </si>
  <si>
    <t>685, Rue Sainte-Marguerite, Québec</t>
  </si>
  <si>
    <t>696, Avenue Sainte-Croix, Montréal</t>
  </si>
  <si>
    <t>7, Maple, St Anne de Bellevue</t>
  </si>
  <si>
    <t>7, Rue Winder, Sherbrooke</t>
  </si>
  <si>
    <t>700, Parent, Mont-Laurier</t>
  </si>
  <si>
    <t>7000, Marie-Victorin, Montréal</t>
  </si>
  <si>
    <t>7025, Marie-Victorin, Montréal</t>
  </si>
  <si>
    <t>7075, Terrebonne, Montréal</t>
  </si>
  <si>
    <t>7079, Terrebonne, Montréal</t>
  </si>
  <si>
    <t>7125, Marie-Victorin, Montréal</t>
  </si>
  <si>
    <t>7141, Sherbrooke West, Montréal</t>
  </si>
  <si>
    <t>720, Rue Longpré, Sherbrooke</t>
  </si>
  <si>
    <t>7200, Marie-Victorin, Montréal</t>
  </si>
  <si>
    <t>7200, Sherbrooke West, Montréal</t>
  </si>
  <si>
    <t>7225, Marie-Victorin, Montréal</t>
  </si>
  <si>
    <t>7250, Marie-Victorin, Montréal</t>
  </si>
  <si>
    <t>7480, rue Frontenac, St-Hyacinthe</t>
  </si>
  <si>
    <t>750, rang Haut Sainte-Anne, Saint-Elzéar (26022)</t>
  </si>
  <si>
    <t>7600, 3e avenue, Québec</t>
  </si>
  <si>
    <t>765, Notre-Dame Est, Victoriaville</t>
  </si>
  <si>
    <t>767, Bélanger Est, Montréal</t>
  </si>
  <si>
    <t>773, Bon-Désir, Baie-Comeau</t>
  </si>
  <si>
    <t>776, Boulevard Perron, Carleton</t>
  </si>
  <si>
    <t>781, Rue Notre-Dame, Repentigny</t>
  </si>
  <si>
    <t>79, Côté, Notre-Dame-du-Nord</t>
  </si>
  <si>
    <t>790, Rue Nérée-Tremblay, Québec</t>
  </si>
  <si>
    <t>80, Rue Frontenac, Rivière-Du-Loup</t>
  </si>
  <si>
    <t>805, Marguerite-Bourgeoys, Trois-Rivières</t>
  </si>
  <si>
    <t>805, rue Sherbrooke Ouest, Montréal</t>
  </si>
  <si>
    <t xml:space="preserve">8106, Belle-Rivière, Mirabel </t>
  </si>
  <si>
    <t>815, Marguerite-Bourgeoys, Trois-Rivières</t>
  </si>
  <si>
    <t>820, La Gappe, Gatineau</t>
  </si>
  <si>
    <t>821, Ave. Ste-Croix, Saint-Laurent</t>
  </si>
  <si>
    <t>825, Marguerite-Bourgeoys, Trois-Rivières</t>
  </si>
  <si>
    <t>835, Marguerite-Bourgeoys, Trois-Rivières</t>
  </si>
  <si>
    <t>840, avenue du Docteur-Penfield, Montréal</t>
  </si>
  <si>
    <t>840, rue Cherrier, Montréal</t>
  </si>
  <si>
    <t>845, Marguerite-Bourgeoys, Trois-Rivières</t>
  </si>
  <si>
    <t>855, Avenue Tanguay Nord, Alma</t>
  </si>
  <si>
    <t>855, Marguerite-Bourgeoys, Trois-Rivières</t>
  </si>
  <si>
    <t>855, Rue Richelieu, La Malbaie</t>
  </si>
  <si>
    <t>857, Chemin des Îles, Lévis (24020)</t>
  </si>
  <si>
    <t>9, Rue Winder, Sherbrooke</t>
  </si>
  <si>
    <t>90, av. Vincent-d'Indy, Montréal</t>
  </si>
  <si>
    <t>90, av. Vincent-d'Indy, Outremont</t>
  </si>
  <si>
    <t>900, Riverside Drive, Saint-Lambert</t>
  </si>
  <si>
    <t>9155, St-Hubert, Montréal</t>
  </si>
  <si>
    <t>92, Rue Desbiens, Amqui (Québec)</t>
  </si>
  <si>
    <t>927, Comtois, Baie-Comeau</t>
  </si>
  <si>
    <t>945, Chemin De Chambly, Longueuil</t>
  </si>
  <si>
    <t>96, Jaques-Cartier, Gaspé</t>
  </si>
  <si>
    <t>960, de la Concorde, Lévis (24020)</t>
  </si>
  <si>
    <t>960, Rue Saint-Georges, Drummondville</t>
  </si>
  <si>
    <t>970, Rue De La Concorde, Lévis</t>
  </si>
  <si>
    <t>9745, Rue Belle Rivière, Mirabel</t>
  </si>
  <si>
    <t>981, Marconi, Rimouski</t>
  </si>
  <si>
    <t>999, Autoroute Robert-Bourassa, Québec (23025)</t>
  </si>
  <si>
    <t>999, Émile-Journeault, Est, Montréal</t>
  </si>
  <si>
    <t>Km 103, Route 175, Québec (23025)</t>
  </si>
  <si>
    <t>UMG-, Rue Peel, Montréal</t>
  </si>
  <si>
    <t>????</t>
  </si>
  <si>
    <t>87 Boulevard Gérard-D.-Lévesque, New Carlisle</t>
  </si>
  <si>
    <t>675 Boulevard René-Lévesque, Québec</t>
  </si>
  <si>
    <t>4260 Boulevard Bourque, Sherbrooke</t>
  </si>
  <si>
    <t>555 Boulevard Henri-Bourassa Ouest, Montréal, H3L 1P3</t>
  </si>
  <si>
    <t>75 Boulevard Poliquin, Sorel-Tracy</t>
  </si>
  <si>
    <t>645 Rue de la Madone, Mont-Laurier</t>
  </si>
  <si>
    <t>8 Rue Saint-Gabriel, Ville-Marie</t>
  </si>
  <si>
    <t>425 Boulevard Laure, Sept-Îles</t>
  </si>
  <si>
    <t>900 7E Rue, Val-d'Or</t>
  </si>
  <si>
    <t>1501 Route 117, Mont-Tremblant</t>
  </si>
  <si>
    <t>535 Avenue Viger, Montréal</t>
  </si>
  <si>
    <t>1 Boulevard De Mortagne, Boucherville</t>
  </si>
  <si>
    <t>801 Chemin du Pont-Taché, Alma</t>
  </si>
  <si>
    <t>1 Rue Notre-Dame, Montréal</t>
  </si>
  <si>
    <t>693 Rue Saint-Alphonse, Thetford Mines</t>
  </si>
  <si>
    <t>25 Rue de Martigny, Saint-Jérôme</t>
  </si>
  <si>
    <t>10 Rue Tremblay, Baie-Trinité</t>
  </si>
  <si>
    <t>225 Grande Allée, Québec</t>
  </si>
  <si>
    <t>256 Boulevard Gérard-D.-Levesque, New Carlisle</t>
  </si>
  <si>
    <t>201 Place Charles-Le Moyne, Longueuil</t>
  </si>
  <si>
    <t>46 Rue Charlotte, Sorel-Tracy</t>
  </si>
  <si>
    <t>3600 Boulevard de la Cité-des-Jeunes, Vaudreuil-Dorion</t>
  </si>
  <si>
    <t>204 Boulevard Sainte-Anne, Sainte-Anne-des-Monts</t>
  </si>
  <si>
    <t>460 Rue Craig, Cookshire-Eaton</t>
  </si>
  <si>
    <t>10 Rue Gale, Ormstown</t>
  </si>
  <si>
    <t>124 Avenue de Gaspé, Saint-Jean-Port-Joli</t>
  </si>
  <si>
    <t>9000 Boulevard Louis-H. Lafontaine, Montréal</t>
  </si>
  <si>
    <t>628 Chemin du Golf, La Malbaie</t>
  </si>
  <si>
    <t>390 Boulevard Taché, Montmagny</t>
  </si>
  <si>
    <t>862 Route 111, Amos</t>
  </si>
  <si>
    <t>226 Boulevard Gérard-D.-Levesque, New Carlisle</t>
  </si>
  <si>
    <t>180 Boulevard Rideau, Rouyn-Noranda</t>
  </si>
  <si>
    <t>1862 Boulevard Jacques-Cartier, Mont-Joli</t>
  </si>
  <si>
    <t>975 Rue Nouvel, Baie-Comeau</t>
  </si>
  <si>
    <t>7 Boulevard Morin, Témiscouata-sur-le-Lac</t>
  </si>
  <si>
    <t>435 Rue Panet, Mont-Laurier</t>
  </si>
  <si>
    <t>360 Boulevard Saint-Joseph, Drummondville</t>
  </si>
  <si>
    <t>580-584 Avenue Roberval, Roberval</t>
  </si>
  <si>
    <t>152 Rue Jacques-Cartier, Gaspé</t>
  </si>
  <si>
    <t>405 Chemin d'en Haut, Les Îles-de-la-Madeleine</t>
  </si>
  <si>
    <t>1665 Boulevard Wilfrid-Hamel, Québec</t>
  </si>
  <si>
    <t>1783 Route 117, Lac-Pythonga</t>
  </si>
  <si>
    <t>141 13e Avenue, Senneterre</t>
  </si>
  <si>
    <t>708 Boulevard Renault, Beauceville</t>
  </si>
  <si>
    <t>1375 Route 277, Lac-Etchemin</t>
  </si>
  <si>
    <t>433 Route 138, Cap-Santé</t>
  </si>
  <si>
    <t>146 Route 132, Saint-Michel-de-Bellechasse</t>
  </si>
  <si>
    <t>5353 Boulevard Pierre-Bertrand, Québec</t>
  </si>
  <si>
    <t>4075 Rue de la Voirie, Shawinigan</t>
  </si>
  <si>
    <t>1501 Chemin Sullivan, Val-d'Or</t>
  </si>
  <si>
    <t>124 Route 132, Percé</t>
  </si>
  <si>
    <t>851 Chemin du Pont-Taché, Alma</t>
  </si>
  <si>
    <t>313 Route 138 Grandes Bergeronnes, Les Bergeronnes</t>
  </si>
  <si>
    <t>285 Chemin Principal, Cap-aux-Meules</t>
  </si>
  <si>
    <t>456 Grande Allée, Grande-Rivière</t>
  </si>
  <si>
    <t>1163 Boulevard Manseau, Joliette</t>
  </si>
  <si>
    <t>19 Route 132, Lac-au-Saumon</t>
  </si>
  <si>
    <t>3798 Rue Laval, Lac-Mégantic</t>
  </si>
  <si>
    <t>123 2e Rue, Macamic</t>
  </si>
  <si>
    <t>555 Rue Pierre-Laviolette, Nicolet</t>
  </si>
  <si>
    <t>2383 Rue Saint-Calixte, Plessisville</t>
  </si>
  <si>
    <t>1200 Rue Taillon, Québec</t>
  </si>
  <si>
    <t>337 Rue Moreault, Rimouski</t>
  </si>
  <si>
    <t>90 Chemin des Patriotes, Saint-Jean-sur-Richelieu</t>
  </si>
  <si>
    <t>520 Rue Saint-Jacques, Napierville</t>
  </si>
  <si>
    <t>3355 Rue Picard, Saint-Hyacinthe</t>
  </si>
  <si>
    <t>635 Route 162, Saint-Louis-de-Blandford</t>
  </si>
  <si>
    <t>185 Rue Varin, Saint-Pascal</t>
  </si>
  <si>
    <t>628 Route 153, Saint-Tite</t>
  </si>
  <si>
    <t>17 Rue du Parc, Ville-Marie</t>
  </si>
  <si>
    <t>170 Rue de l'Hôtel-de-Ville, Gatineau</t>
  </si>
  <si>
    <t>3450 Rue Saint-Urbain, Montréal</t>
  </si>
  <si>
    <t>30 Chemin de la Vallée, La Malbaie</t>
  </si>
  <si>
    <t>750 Boulevard Saint-Joseph, Roberval</t>
  </si>
  <si>
    <t>77 Rue Principale, Granby</t>
  </si>
  <si>
    <t>74 Rue Académie, Salaberry-de-Valleyfield</t>
  </si>
  <si>
    <t>481 7e Avenue, Senneterre</t>
  </si>
  <si>
    <t>75 Rue Saint-Francois, Gatineau</t>
  </si>
  <si>
    <t>2 Avenue Du Palais, Rouyn-Noranda</t>
  </si>
  <si>
    <t>205 Boulevard Rideau, Rouyn-Noranda</t>
  </si>
  <si>
    <t>800 Boulevard des Bois-Francs, Victoriaville</t>
  </si>
  <si>
    <t>795 Avenue du Palais, Saint-Joseph-de-Beauce</t>
  </si>
  <si>
    <t>410 Rue de Bellechasse, Montréal</t>
  </si>
  <si>
    <t>800 Boulevard Gouin, Montréal</t>
  </si>
  <si>
    <t>748-748B Montée du Détour, Témiscouata-sur-le-Lac</t>
  </si>
  <si>
    <t>920 Rue Principale, Cowansville</t>
  </si>
  <si>
    <t>31 Rue Mont-Carmel, Québec</t>
  </si>
  <si>
    <t>110 Avenue Jacques-Cartier, Montmagny</t>
  </si>
  <si>
    <t>500 Rue de la Faune, Québec</t>
  </si>
  <si>
    <t>10 Rue Pierre-Olivier-Chauveau, Québec</t>
  </si>
  <si>
    <t>8420 Avenue Sous-le-Vent, Lévis</t>
  </si>
  <si>
    <t>1351 Boulevard Monseigneur-De Laval, Baie-Saint-Paul</t>
  </si>
  <si>
    <t>770 Rue Hayes, Richmond</t>
  </si>
  <si>
    <t>2700 Rue Einstein, Québec</t>
  </si>
  <si>
    <t>2 Boulevard de la Salette, Saint-Jérôme</t>
  </si>
  <si>
    <t>1175 Boulevard de l'Escale, Havre-Saint-Pierre</t>
  </si>
  <si>
    <t>3950 Boulevard Harvey, Saguenay</t>
  </si>
  <si>
    <t>1011 Avenue de Vitré, Québec</t>
  </si>
  <si>
    <t>460 Boulevard Louis-Fréchette, Nicolet</t>
  </si>
  <si>
    <t>1680 Boulevard Saint-Joseph, Drummondville</t>
  </si>
  <si>
    <t>1701 Rue Parthenais, Montréal</t>
  </si>
  <si>
    <t>805 Chemin Bethany, Lachute</t>
  </si>
  <si>
    <t>360 Rue McGill, Montréal</t>
  </si>
  <si>
    <t>7510 Rue Jarry, Montréal</t>
  </si>
  <si>
    <t>2775 Boulevard des Récollets, Trois-Rivières</t>
  </si>
  <si>
    <t>100 Rue Laviolette, Trois-Rivières</t>
  </si>
  <si>
    <t>583 Boulevard Fernand-Lafontaine, Rivière-Rouge</t>
  </si>
  <si>
    <t>393 Rue Vanier, Rimouski</t>
  </si>
  <si>
    <t>1110 Rue des Roitelets, Saguenay</t>
  </si>
  <si>
    <t>1050 Rue des Rocailles, Québec</t>
  </si>
  <si>
    <t>589 Boulevard Des Montagnais, Sept-Îles</t>
  </si>
  <si>
    <t>20045 Chemin Sainte-Marie, Sainte-Anne-de-Bellevue</t>
  </si>
  <si>
    <t>101 Route 138, Port-Cartier</t>
  </si>
  <si>
    <t>3675 Boulevard Saint-Jean-Baptiste, Montréal</t>
  </si>
  <si>
    <t>Route 389 Manic 5 Km 211, Rivière-aux-Outardes</t>
  </si>
  <si>
    <t>212 6e Rue de la Pointe, Shawinigan</t>
  </si>
  <si>
    <t>770 Rue Goretti, Sherbrooke</t>
  </si>
  <si>
    <t>867 Boulevard de l'Ange-Gardien, L'Assomption</t>
  </si>
  <si>
    <t>568 Rue Principale, Pohénégamook</t>
  </si>
  <si>
    <t>40 Rue Don-Bosco, Sherbrooke</t>
  </si>
  <si>
    <t>808 Route 132, Cloridorme</t>
  </si>
  <si>
    <t>33 Rue Jean-Proulx, Gatineau</t>
  </si>
  <si>
    <t>211 Route 138, Forestville</t>
  </si>
  <si>
    <t>1333 Avenue du Phare, Matane</t>
  </si>
  <si>
    <t>801 Route de l'Église, Cacouna</t>
  </si>
  <si>
    <t>587 Rue Radisson, Trois-Rivières</t>
  </si>
  <si>
    <t>94 Route 299, Cascapédia-Saint-Jules</t>
  </si>
  <si>
    <t>356 Rue Maguire, Nouvelle</t>
  </si>
  <si>
    <t>1065 Rue du Parc, Thetford Mines</t>
  </si>
  <si>
    <t>128 Route 132, New Richmond</t>
  </si>
  <si>
    <t>380 Rue Papineau, Papineauville</t>
  </si>
  <si>
    <t>55 Chemin Saint-François-Xavier, Candiac</t>
  </si>
  <si>
    <t>8081 Chemin Brassard, Saint-Michel-des-Saints</t>
  </si>
  <si>
    <t>1421 Chemin Kipawa, Témiscaming</t>
  </si>
  <si>
    <t>235 Rue Tanguay, Roberval</t>
  </si>
  <si>
    <t>725 Rue Harvey, Alma</t>
  </si>
  <si>
    <t>130 Route 138, Forestville</t>
  </si>
  <si>
    <t>225 Rue Rochette, Saint-Pascal</t>
  </si>
  <si>
    <t>20 Boulevard Comeau, Baie-Comeau</t>
  </si>
  <si>
    <t>1012 Grand Rang, Saint-Raymond</t>
  </si>
  <si>
    <t>323 Boulevard Pabos, Chandler</t>
  </si>
  <si>
    <t>7600 Boulevard Parent, Trois-Rivières</t>
  </si>
  <si>
    <t>24 Rue De La Forêt, Base Radar, La Tuque</t>
  </si>
  <si>
    <t>1805 Boulevard Saint-Louis, Sorel-Tracy</t>
  </si>
  <si>
    <t>1335 Grande Allée, Terrebonne</t>
  </si>
  <si>
    <t>331 Rue Chambly, Marieville</t>
  </si>
  <si>
    <t>381 8e Avenue, Dolbeau-Mistassini</t>
  </si>
  <si>
    <t>300 Boulevard Jean-Lesage, Québec</t>
  </si>
  <si>
    <t>623 Avenue de la Station, Shawinigan</t>
  </si>
  <si>
    <t>125 Chemin Georges-Vallières, Sherbrooke</t>
  </si>
  <si>
    <t>17785 Boulevard Lacroix, Saint-Georges</t>
  </si>
  <si>
    <t>85 Rue Jean-Proulx, Gatineau</t>
  </si>
  <si>
    <t>96 Montée de Sandy Beach, Gaspé</t>
  </si>
  <si>
    <t>3025 Rue Laval, Lac-Mégantic</t>
  </si>
  <si>
    <t>358 Tukimuaqtuk Street, Kuujjuarapik</t>
  </si>
  <si>
    <t>1058 Tukimuaqtuk Street, Kuujjuarapik</t>
  </si>
  <si>
    <t>1039 Tukimuaqtuk Street, Kuujjuarapik</t>
  </si>
  <si>
    <t>1125 Henri Jamet Avenue, Kuujjuarapik</t>
  </si>
  <si>
    <t>270 14e Avenue, Senneterre</t>
  </si>
  <si>
    <t>430 Boulevard Alexandre-Taché, Gatineau</t>
  </si>
  <si>
    <t>375 Rue King, Sherbrooke</t>
  </si>
  <si>
    <t>855 Boulevard Industriel, Saint-Jean-sur-Richelieu</t>
  </si>
  <si>
    <t>5497 Boulevard du Curé-Labelle, Labelle</t>
  </si>
  <si>
    <t>3398 Rue Queen, Rawdon</t>
  </si>
  <si>
    <t>309 Rue Brock, Drummondville</t>
  </si>
  <si>
    <t>400 Rue de Ramezay, Sorel-Tracy</t>
  </si>
  <si>
    <t>155 Avenue Gaétan-Archambault, Amqui</t>
  </si>
  <si>
    <t>35 Avenue Langlois, La Sarre</t>
  </si>
  <si>
    <t>285 Boulevard Sainte-Anne, Sainte-Anne-des-Monts</t>
  </si>
  <si>
    <t>70 Chemin de Gros-Cap, Cap-aux-Meules</t>
  </si>
  <si>
    <t>58 Rue Savard, Dolbeau-Mistassini</t>
  </si>
  <si>
    <t>67 Route 138, Forestville</t>
  </si>
  <si>
    <t>167 Boulevard de Gaspé, Gaspé</t>
  </si>
  <si>
    <t>850 Boulevard Vanier, Laval</t>
  </si>
  <si>
    <t>25 Rue Saint-Paul, Ormstown</t>
  </si>
  <si>
    <t>2555 Boulevard Roland-Therrien, Longueuil</t>
  </si>
  <si>
    <t>1351 Rue Des Laurentides, Gatineau</t>
  </si>
  <si>
    <t>14 Rue du Parc-Industriel, Matane</t>
  </si>
  <si>
    <t>125 Rue Sherbrooke, Montréal</t>
  </si>
  <si>
    <t>237 Rue Price, Saguenay</t>
  </si>
  <si>
    <t>585 Boulevard des Montagnais, Sept-Îles</t>
  </si>
  <si>
    <t>4 Boulevard de la Salette, Saint-Jérôme</t>
  </si>
  <si>
    <t>85 Rue de Martigny, Saint-Jérôme</t>
  </si>
  <si>
    <t>227 Rue Racine, Saguenay</t>
  </si>
  <si>
    <t>140 Route 105, Egan-Sud</t>
  </si>
  <si>
    <t>124 Rue Denis-Desaulniers, Nicolet</t>
  </si>
  <si>
    <t>282 Rue Laurentides, Schefferville</t>
  </si>
  <si>
    <t>200 Rue Saint-Marc, Joliette</t>
  </si>
  <si>
    <t>851 3e Rue, Amos</t>
  </si>
  <si>
    <t>1600 Rue Bersimis, Saguenay</t>
  </si>
  <si>
    <t>1500 Rue Cyrille-Duquet, Québec</t>
  </si>
  <si>
    <t>145 Avenue Desgroseillers (Radisson), Gouvernement régional d'Eeyou Istchee Baie-James</t>
  </si>
  <si>
    <t>66 Rue Albanel (Radisson), Gouvernement régional d'Eeyou Istchee Baie-James</t>
  </si>
  <si>
    <t>4 Rue Albanel (Radisson), Gouvernement régional d'Eeyou Istchee Baie-James</t>
  </si>
  <si>
    <t>2800 Boulevard Saint-Martin, Laval</t>
  </si>
  <si>
    <t>5700 4e Avenue, Québec</t>
  </si>
  <si>
    <t>94 1re Avenue, Saint-Maxime-du-Mont-Louis</t>
  </si>
  <si>
    <t>1174 Boulevard de l'Escale, Havre-Saint-Pierre</t>
  </si>
  <si>
    <t>22 Rue Notre-Dame-de-Lourdes, Ville-Marie</t>
  </si>
  <si>
    <t>266 Rue Notre-Dame, Maniwaki</t>
  </si>
  <si>
    <t>1055 Rue Talbot, Sherbrooke</t>
  </si>
  <si>
    <t>2775 Avenue du Pont, Alma</t>
  </si>
  <si>
    <t>950 Rue Tousignant, Trois-Rivières</t>
  </si>
  <si>
    <t>200 Rue des Négociants, Rimouski</t>
  </si>
  <si>
    <t>125 Rue Jacques-Athanase, Rivière-du-Loup</t>
  </si>
  <si>
    <t>190 Boulevard Crémazie, Montréal</t>
  </si>
  <si>
    <t>201 Boulevard Crémazie, Montréal</t>
  </si>
  <si>
    <t>600 Boulevard Des Montagnais, Sept-Îles</t>
  </si>
  <si>
    <t>431 Rue Partington, Schefferville</t>
  </si>
  <si>
    <t>76 Rue Atlantic, Schefferville</t>
  </si>
  <si>
    <t>11900 Avenue Armand-Chaput, Montréal</t>
  </si>
  <si>
    <t>405 Rue Partington, Schefferville</t>
  </si>
  <si>
    <t>417 Rue Partington, Schefferville</t>
  </si>
  <si>
    <t>89 Boulevard Matagami, Matagami</t>
  </si>
  <si>
    <t>1491 Boulevard Ducharme, La Tuque</t>
  </si>
  <si>
    <t>88 Rue de l'Église, Lacolle</t>
  </si>
  <si>
    <t>750 2e Avenue, Sainte-Anne-de-la-Pérade</t>
  </si>
  <si>
    <t>1139 Rue Docteur Marcoux, Blanc-Sablon</t>
  </si>
  <si>
    <t>1141 Rue Docteur Marcoux, Blanc-Sablon</t>
  </si>
  <si>
    <t>1140 Rue Docteur Marcoux, Blanc-Sablon</t>
  </si>
  <si>
    <t>1142 Rue Docteur Marcoux, Blanc-Sablon</t>
  </si>
  <si>
    <t>2 Rue Couture (Radisson), Gouvernement régional d'Eeyou Istchee Baie-James</t>
  </si>
  <si>
    <t>18 Rue Couture (Radisson), Gouvernement régional d'Eeyou Istchee Baie-James</t>
  </si>
  <si>
    <t>98 Rue Iberville (Radisson), Gouvernement régional d'Eeyou Istchee Baie-James</t>
  </si>
  <si>
    <t>1160 Rue Notre-Dame, Joliette</t>
  </si>
  <si>
    <t>18 Rue Albanel (Radisson), Gouvernement régional d'Eeyou Istchee Baie-James</t>
  </si>
  <si>
    <t>1 Rue Dutilly (Radisson), Gouvernement régional d'Eeyou Istchee Baie-James</t>
  </si>
  <si>
    <t>5 Rue Dutilly (Radisson), Gouvernement régional d'Eeyou Istchee Baie-James</t>
  </si>
  <si>
    <t>1605 Rue Parthenais, Montréal</t>
  </si>
  <si>
    <t>1488 Route 148, Campbell's Bay</t>
  </si>
  <si>
    <t>409 Rue Notre-Dame, Joliette</t>
  </si>
  <si>
    <t>600 Rue Fullum, Montréal</t>
  </si>
  <si>
    <t>1320 Route 148, Campbell's Bay</t>
  </si>
  <si>
    <t>440 Rue Craig, Cookshire-Eaton</t>
  </si>
  <si>
    <t>21 Rue Patrick-Morgan, La Malbaie</t>
  </si>
  <si>
    <t>545 Boulevard Curé-Labelle, Laval</t>
  </si>
  <si>
    <t>1435 Rue de Bleury, Montréal</t>
  </si>
  <si>
    <t>991 Boulevard Quévillon, Lebel-sur-Quévillon</t>
  </si>
  <si>
    <t>450 Boulevard Gouin, Montréal</t>
  </si>
  <si>
    <t>1625 Boulevard Wilfrid-Hamel, Québec</t>
  </si>
  <si>
    <t>107 Rue Laroche, Repentigny</t>
  </si>
  <si>
    <t>1055 Rue Edouard-Beaulac, Nicolet</t>
  </si>
  <si>
    <t>222-230 Rue Saint-Georges, Saint-Jérôme</t>
  </si>
  <si>
    <t>73 Route 138, Forestville</t>
  </si>
  <si>
    <t>5225 Rue J.-A.-Bombardier, Longueuil</t>
  </si>
  <si>
    <t>1151 Rue de l'Escale, Val-d'Or</t>
  </si>
  <si>
    <t>425 Boulevard Trudel, Saint-Boniface</t>
  </si>
  <si>
    <t>551 Route 201, Saint-Clet</t>
  </si>
  <si>
    <t>1045 Boulevard du Lac, Lac-Beauport</t>
  </si>
  <si>
    <t>9500 Boulevard Sainte-Anne, Sainte-Anne-de-Beaupré</t>
  </si>
  <si>
    <t>8400 Avenue Sous-le-Vent, Lévis</t>
  </si>
  <si>
    <t>1330 Rue Édouard-Dufour, Plessisville</t>
  </si>
  <si>
    <t>180 Boulevard Laurier, Laurier-Station</t>
  </si>
  <si>
    <t>599 Boulevard Harwood, Vaudreuil-Dorion</t>
  </si>
  <si>
    <t>21 Rue des Lilas, Gaspé</t>
  </si>
  <si>
    <t>16 Rue du Moulin, Baie-Saint-Paul</t>
  </si>
  <si>
    <t>220 Rue du Centre, Magog</t>
  </si>
  <si>
    <t>750 Avenue Lord, Rouyn-Noranda</t>
  </si>
  <si>
    <t>30 Boulevard Labbé, Victoriaville</t>
  </si>
  <si>
    <t>3005 Avenue de la Gare, Mascouche</t>
  </si>
  <si>
    <t>31 Boulevard Perron, Matapédia</t>
  </si>
  <si>
    <t>134 Route 138, Forestville</t>
  </si>
  <si>
    <t>555 Boulevard Horace-J.-Beemer, Roberval</t>
  </si>
  <si>
    <t>1681 Ptarmigan Alley, Kuujjuaq</t>
  </si>
  <si>
    <t>1684 Ptarmigan Alley, Kuujjuaq</t>
  </si>
  <si>
    <t>350 Avenue Bethany, Lachute</t>
  </si>
  <si>
    <t>1682 Ptarmigan Alley, Kuujjuaq</t>
  </si>
  <si>
    <t>5500 Rue Pullman, Montréal</t>
  </si>
  <si>
    <t>65 Boulevard Vigneault, Sept-Îles</t>
  </si>
  <si>
    <t>626 Route 153, Saint-Tite</t>
  </si>
  <si>
    <t>667 Bas Petit Rang Saint-François, Saint-Pie</t>
  </si>
  <si>
    <t>902 Route 111, Amos</t>
  </si>
  <si>
    <t>400 Rue Auber, Sorel-Tracy</t>
  </si>
  <si>
    <t>355 Route 172, Saint-Ambroise</t>
  </si>
  <si>
    <t>501 Rue Léonard, Sainte-Agathe-des-Monts</t>
  </si>
  <si>
    <t>100 Rue Godard, Mont-Laurier</t>
  </si>
  <si>
    <t>2535 Boulevard Laurier, Québec</t>
  </si>
  <si>
    <t>3700 Rue Berri, Montréal</t>
  </si>
  <si>
    <t>149 Rue Joliet (Radisson), Gouvernement régional d'Eeyou Istchee Baie-James</t>
  </si>
  <si>
    <t>26 Rue Franklin, Fermont</t>
  </si>
  <si>
    <t>28 Rue Franklin, Fermont</t>
  </si>
  <si>
    <t>1141-1145 Route de l'Église, Québec</t>
  </si>
  <si>
    <t>5 Rue Iberville, Fermont</t>
  </si>
  <si>
    <t>83 Rue Duchesneau, Fermont</t>
  </si>
  <si>
    <t>79 Rue Duchesneau, Fermont</t>
  </si>
  <si>
    <t>75 Rue Duchesneau, Fermont</t>
  </si>
  <si>
    <t>71 Rue Duchesneau, Fermont</t>
  </si>
  <si>
    <t>67 Rue Duchesneau, Fermont</t>
  </si>
  <si>
    <t>63 Rue Duchesneau, Fermont</t>
  </si>
  <si>
    <t>59 Rue Duchesneau, Fermont</t>
  </si>
  <si>
    <t>55 Rue Duchesneau, Fermont</t>
  </si>
  <si>
    <t>22 Chemin Dempsey, Waltham</t>
  </si>
  <si>
    <t>550 Avenue Davy, Rouyn-Noranda</t>
  </si>
  <si>
    <t>229 Rue des Laurentides, Schefferville</t>
  </si>
  <si>
    <t>1680 Ptarmigan Alley, Kuujjuaq</t>
  </si>
  <si>
    <t>109 Route 309, Val-des-Bois</t>
  </si>
  <si>
    <t>1920 Boulevard Mellon, Saguenay</t>
  </si>
  <si>
    <t>1000 Rue Fullum, Montréal</t>
  </si>
  <si>
    <t>Moyenne de Super_brute</t>
  </si>
  <si>
    <t>Notes</t>
  </si>
  <si>
    <t xml:space="preserve"> </t>
  </si>
  <si>
    <t>Diesel génératrice (GES)</t>
  </si>
  <si>
    <t>2020-2021</t>
  </si>
  <si>
    <t>382 Avenue Saint-Jérôme, Matane</t>
  </si>
  <si>
    <t>87 Boulevard Gérard-D.-Levesque, New Carlisle</t>
  </si>
  <si>
    <t>183 Avenue de la Cathédrale, Rimouski</t>
  </si>
  <si>
    <t>Poste de sûreté local</t>
  </si>
  <si>
    <t>Conservatoire</t>
  </si>
  <si>
    <t>Hangar d'avion</t>
  </si>
  <si>
    <t>675 Boulevard René-Lévesque Est, Québec</t>
  </si>
  <si>
    <t>461 Rue Richelieu, Québec</t>
  </si>
  <si>
    <t>11-13 Rue Saint-Stanislas, Québec</t>
  </si>
  <si>
    <t>1825 Rue Semple, Québec</t>
  </si>
  <si>
    <t>Atelier</t>
  </si>
  <si>
    <t>33 Rue de la Cour, Rivière-du-Loup</t>
  </si>
  <si>
    <t>395 Rue de Monseigneur-Courchesne Nicolet J3T 1X6</t>
  </si>
  <si>
    <t>878 Rue de Tonnancour, Trois-Rivières</t>
  </si>
  <si>
    <t>850 Rue Hart, Trois-Rivières</t>
  </si>
  <si>
    <t>62 Rue Saint-Jean-Baptiste, Victoriaville</t>
  </si>
  <si>
    <t>100 Rue Notre-Dame Est, Montréal</t>
  </si>
  <si>
    <t>555 Boulevard Henri-Bourassa Ouest, Montréal</t>
  </si>
  <si>
    <t>55 Rue Grenier, Saint-Gabriel</t>
  </si>
  <si>
    <t>1550 Rue Dessaulles, Saint-Hyacinthe</t>
  </si>
  <si>
    <t>109 Rue Saint-Charles, Saint-Jean-sur-Richelieu</t>
  </si>
  <si>
    <t>30 Rue John, Campbell's Bay</t>
  </si>
  <si>
    <t>9549 Avenue Larivière, Rouyn-Noranda</t>
  </si>
  <si>
    <t>Sous-centre de transport</t>
  </si>
  <si>
    <t>8 Rue Saint-Gabriel Nord, Ville-Marie</t>
  </si>
  <si>
    <t>71 Avenue Mance, Baie-Comeau</t>
  </si>
  <si>
    <t>875 Grande Allée Est, Québec</t>
  </si>
  <si>
    <t>535 Avenue Viger Est, Montréal</t>
  </si>
  <si>
    <t>Centre de transport</t>
  </si>
  <si>
    <t>801 Chemin du Pont-Taché Nord, Alma</t>
  </si>
  <si>
    <t>1 Rue Notre-Dame Est, Montréal</t>
  </si>
  <si>
    <t>693 Rue Saint-Alphonse Nord, Thetford Mines</t>
  </si>
  <si>
    <t>25 Rue de Martigny Ouest, Saint-Jérôme</t>
  </si>
  <si>
    <t>Port d'attache (transport)</t>
  </si>
  <si>
    <t>225 Grande Allée Est, Québec</t>
  </si>
  <si>
    <t>204 Boulevard Sainte-Anne Ouest, Sainte-Anne-des-Monts</t>
  </si>
  <si>
    <t>460 Rue Craig Nord, Cookshire-Eaton</t>
  </si>
  <si>
    <t>124 Avenue de Gaspé Ouest, Saint-Jean-Port-Joli</t>
  </si>
  <si>
    <t>628 Chemin du Golf Sud, La Malbaie</t>
  </si>
  <si>
    <t>390 Boulevard Taché Ouest, Montmagny</t>
  </si>
  <si>
    <t>862 Route 111 Est, Amos</t>
  </si>
  <si>
    <t>224 Boulevard Gérard-D.-Levesque, New Carlisle</t>
  </si>
  <si>
    <t>1075 Rue Talbot, Sherbrooke</t>
  </si>
  <si>
    <t>360 Boulevard Saint-Joseph Ouest, Drummondville</t>
  </si>
  <si>
    <t>1645 Boulevard Wilfrid-Hamel, Québec</t>
  </si>
  <si>
    <t>678 Route 117, Réservoir-Dozois</t>
  </si>
  <si>
    <t>5305 Boulevard Pierre-Bertrand, Québec</t>
  </si>
  <si>
    <t>851 Chemin du Pont Taché Nord, Alma</t>
  </si>
  <si>
    <t>3141 Route 101, Témiscaming</t>
  </si>
  <si>
    <t>Entrepôt à sel, sable ou calcium (transport)</t>
  </si>
  <si>
    <t>456 Grande Allée Est, Grande-Rivière</t>
  </si>
  <si>
    <t>123 2e Rue Ouest, Macamic</t>
  </si>
  <si>
    <t>208 Rue Henri-Bourassa, Papineauville</t>
  </si>
  <si>
    <t>335 Rue Moreault, Rimouski</t>
  </si>
  <si>
    <t>90 Chemin des Patriotes Est, Saint-Jean-sur-Richelieu</t>
  </si>
  <si>
    <t>Poste de sûreté régional</t>
  </si>
  <si>
    <t>450 Rue Saint-Louis, Joliette</t>
  </si>
  <si>
    <t>800 Boulevard des Bois-Francs Sud, Victoriaville</t>
  </si>
  <si>
    <t>790 Boulevard Gouin Ouest, Montréal</t>
  </si>
  <si>
    <t>Centre accueil touristique</t>
  </si>
  <si>
    <t>1001 Avenue de Vitré, Québec</t>
  </si>
  <si>
    <t>7510 Rue Jarry Est, Montréal</t>
  </si>
  <si>
    <t>14 Rue du Carrefour Sud, Latulipe-et-Gaboury</t>
  </si>
  <si>
    <t>891 3e Rue Ouest, Amos</t>
  </si>
  <si>
    <t xml:space="preserve"> Autoroute 55 Nord Stanstead-Est J0B 3E0</t>
  </si>
  <si>
    <t>Route 389 Manic 5 Km 131, Rivière-aux-Outardes</t>
  </si>
  <si>
    <t>40 Rue Don-Bosco Sud, Sherbrooke</t>
  </si>
  <si>
    <t>211 Route 138 Est, Forestville</t>
  </si>
  <si>
    <t>1333 Avenue du Phare Ouest, Matane</t>
  </si>
  <si>
    <t>128 Route 132 Ouest, New Richmond</t>
  </si>
  <si>
    <t>725 Rue Harvey Ouest, Alma</t>
  </si>
  <si>
    <t>7600 Boulevard Parent Nord, Trois-Rivières</t>
  </si>
  <si>
    <t>Résidence</t>
  </si>
  <si>
    <t>430 Boulevard Alexandre Taché, Gatineau</t>
  </si>
  <si>
    <t xml:space="preserve"> Rue Dalhousie Québec</t>
  </si>
  <si>
    <t>375 Rue King Ouest, Sherbrooke</t>
  </si>
  <si>
    <t>5640 Côte de Liesse et Authier Saint-Laurent H4P 1A9</t>
  </si>
  <si>
    <t>285 Boulevard Sainte-Anne Ouest, Sainte-Anne-des-Monts</t>
  </si>
  <si>
    <t>1050 Rue des Parlementaires, Québec</t>
  </si>
  <si>
    <t>Chaufferie</t>
  </si>
  <si>
    <t>125 Rue Sherbrooke Ouest, Montréal</t>
  </si>
  <si>
    <t>237 Rue Price Est Saguenay G7H 2E5</t>
  </si>
  <si>
    <t>227 Rue Racine Est, Saguenay</t>
  </si>
  <si>
    <t>851 3e Rue Ouest, Amos</t>
  </si>
  <si>
    <t>145 Avenue Desgroseiller (Radisson), Gouvernement régional d'Eeyou Istchee Baie-James</t>
  </si>
  <si>
    <t>2800 Boulevard Saint-Martin Ouest, Laval</t>
  </si>
  <si>
    <t>5700 4e Avenue Ouest, Québec</t>
  </si>
  <si>
    <t>94 1re Avenue Est, Saint-Maxime-du-Mont-Louis</t>
  </si>
  <si>
    <t>2775 Avenue du Pont Sud, Alma</t>
  </si>
  <si>
    <t>190 Boulevard Crémazie Est, Montréal</t>
  </si>
  <si>
    <t>201 Boulevard Crémazie Est, Montréal</t>
  </si>
  <si>
    <t>440 Rue Craig Nord, Cookshire-Eaton</t>
  </si>
  <si>
    <t>1435 Rue De Bleury, Montréal</t>
  </si>
  <si>
    <t>835 Boulevard René-Lévesque Est, Québec</t>
  </si>
  <si>
    <t>450 Boulevard Gouin Ouest, Montréal</t>
  </si>
  <si>
    <t>425 Boulevard Trudel Ouest, Saint-Boniface</t>
  </si>
  <si>
    <t>1 Boulevard De Mortagne, Suite 100, Boucherville</t>
  </si>
  <si>
    <t>31 4e Rue Est, Amos</t>
  </si>
  <si>
    <t>30 Boulevard Labbé Sud, Victoriaville</t>
  </si>
  <si>
    <t>31 Boulevard Perron Est, Matapédia</t>
  </si>
  <si>
    <t>134 Route 138 Est, Forestville</t>
  </si>
  <si>
    <t>902 Route 111 Ouest, Amos</t>
  </si>
  <si>
    <t>Route 389, km 94, Rivière-aux-Outardes</t>
  </si>
  <si>
    <t>Garage</t>
  </si>
  <si>
    <t>1070-1080 Rue De la Chevrotière Québec G1R 3J4</t>
  </si>
  <si>
    <t>624 3e Rue, Chibougamau</t>
  </si>
  <si>
    <t>25(Annexe) Rue de Martigny Ouest, Saint-Jérôme</t>
  </si>
  <si>
    <t>Rue 120e, Saint-Georges</t>
  </si>
  <si>
    <t>2300 Rue Nicolet Montréal H1W 3L4</t>
  </si>
  <si>
    <t>87 Rue Atlantic, Schefferville</t>
  </si>
  <si>
    <t>142 route 132, Percé</t>
  </si>
  <si>
    <t>1400 Boulevard Guillaume-Couture, Lévis</t>
  </si>
  <si>
    <t>1156 Boulevard Guillaume-Couture, Lévis</t>
  </si>
  <si>
    <t>200 Rue Belvédère Nord, Sherbrooke</t>
  </si>
  <si>
    <t>1300 Rue du Blizzard, Québec</t>
  </si>
  <si>
    <t>445 Rue Lacroix, La Tuque</t>
  </si>
  <si>
    <t>120 Chemin de Gros-cap, Cap-aux-Meules</t>
  </si>
  <si>
    <t>1139 Route 277 Nord-est, Lac-Etchemin</t>
  </si>
  <si>
    <t>835 4e avenue, Val-d'Or</t>
  </si>
  <si>
    <t>935-945 Rue Fernand-Dufour, Québec</t>
  </si>
  <si>
    <t>Registre public des données énergétiques des bâtiments institutionnels</t>
  </si>
  <si>
    <r>
      <t xml:space="preserve">Les propriétaires de plus de 95% du parc immobilier de l'État participent à cette première édition du </t>
    </r>
    <r>
      <rPr>
        <i/>
        <sz val="11"/>
        <color rgb="FF000000"/>
        <rFont val="Arial"/>
        <family val="2"/>
      </rPr>
      <t xml:space="preserve">registre public </t>
    </r>
    <r>
      <rPr>
        <sz val="11"/>
        <color rgb="FF000000"/>
        <rFont val="Arial"/>
        <family val="2"/>
      </rPr>
      <t>en fournissant leurs données complètes les plus récentes. Il s'agit :</t>
    </r>
  </si>
  <si>
    <t>1) Informations générales : cette section présente les coordonnées du bâtiment, à savoir le nom du propriétaire, l'adresse, la vocation principale et la superficie.</t>
  </si>
  <si>
    <t>2) Consommation énergétique : cette section regroupe les données de consommation énergétique par formes d'énergie**, exprimée en gigajoules (GJ).</t>
  </si>
  <si>
    <r>
      <t>3) Émission des GES : cette section présente les émissions de GES, exprimées en tonnes d'équivalent 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, correspondant à chaque forme d'énergie.</t>
    </r>
  </si>
  <si>
    <r>
      <t xml:space="preserve"> - Total de consommation énergétique, exprimé en GJ bruts et en GJ normalisés, et le total des émissions de GES exprimées en kilogrammes d'équivalent 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;</t>
    </r>
  </si>
  <si>
    <r>
      <t xml:space="preserve"> - Intensité de consommation énergétique, exprimée en GJ normalisés/m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;</t>
    </r>
  </si>
  <si>
    <r>
      <t xml:space="preserve"> - Intensité d'émission de GES, exprimée en kilogrammes d'équivalent 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;</t>
    </r>
  </si>
  <si>
    <t>À noter :</t>
  </si>
  <si>
    <t>- Un jeu de croisement de données est effectué afin de faire concorder les données de consommation avec les informations générales sur les bâtiments;</t>
  </si>
  <si>
    <t>- En raison de la non-diponibilité d'une ventilation par bâtiments, chaque ligne d'information représente :</t>
  </si>
  <si>
    <t>• Un bâtiment : cas du MEQ et du MES;</t>
  </si>
  <si>
    <t>• Un immeuble : cas de la SQI;</t>
  </si>
  <si>
    <t>- Des lignes d'information, notamment le champ réservé à l'adresse, semblent être dédoublées. Il s'agit de bâtiments différents avec de profils de consommation et d'émission distincts, mais qui partagent la même adresse.</t>
  </si>
  <si>
    <t>La normalisation est calculée sur la base de la normale climatique de la station de l'aéroport international Pierre-Elliot-Trudeau de Montréal.</t>
  </si>
  <si>
    <t>**Seules les principales sources d'énergie consommées par le parc immobilier institutionnel sont présentées dans le registre. Ainsi, les totaux dans la dernière section ne correspondraient pas à la somme des données en question.</t>
  </si>
  <si>
    <t>Du réseau de l'Enseignement supérieur (MES);</t>
  </si>
  <si>
    <t>Du réseau de l'Éducation (MEQ);</t>
  </si>
  <si>
    <t>Du réseau de la Santé et des Services sociaux (MSSS).</t>
  </si>
  <si>
    <t>De la Société québécoise des infrastructures (SQI);</t>
  </si>
  <si>
    <t xml:space="preserve"> Indications </t>
  </si>
  <si>
    <r>
      <t xml:space="preserve">Les données consolidées dans le présent </t>
    </r>
    <r>
      <rPr>
        <i/>
        <sz val="11"/>
        <color theme="1"/>
        <rFont val="Arial"/>
        <family val="2"/>
      </rPr>
      <t>registre public</t>
    </r>
    <r>
      <rPr>
        <sz val="11"/>
        <color theme="1"/>
        <rFont val="Arial"/>
        <family val="2"/>
      </rPr>
      <t xml:space="preserve"> sont collectées dans le cadre de la mesure 144 du Plan directeur en transition, innovation et efficacité énergétiques (PD 2026) visant à divulguer les données énergétiques du parc immobilier de l’État. Les données recuillies pour la reddition de comptes en matière de consommation et d'émissions de gaz à effet de serre (GES) pour le secteur institutionnel sont également exploitées. </t>
    </r>
  </si>
  <si>
    <t>Les données non disponibles sont identifiées sous l'abréviation « S. O. ».</t>
  </si>
  <si>
    <r>
      <t xml:space="preserve">Le </t>
    </r>
    <r>
      <rPr>
        <i/>
        <sz val="11"/>
        <color theme="1"/>
        <rFont val="Arial"/>
        <family val="2"/>
      </rPr>
      <t>registre public</t>
    </r>
    <r>
      <rPr>
        <sz val="11"/>
        <color theme="1"/>
        <rFont val="Arial"/>
        <family val="2"/>
      </rPr>
      <t xml:space="preserve"> est organisé par onglets et chaque onglet est consacré à un réseau institutionnel.*</t>
    </r>
  </si>
  <si>
    <r>
      <t>Ce registre public fera l'objet d'une mise à jour annuel</t>
    </r>
    <r>
      <rPr>
        <sz val="11"/>
        <rFont val="Arial"/>
        <family val="2"/>
      </rPr>
      <t>le.</t>
    </r>
  </si>
  <si>
    <t>2021-2022</t>
  </si>
  <si>
    <t>CISSS du Bas-Saint-Laurent</t>
  </si>
  <si>
    <t>Centre d'hébergement St-François Inc.</t>
  </si>
  <si>
    <t>CHU de Québec - Université Laval</t>
  </si>
  <si>
    <t>CIUSSS de la Capitale-Nationale</t>
  </si>
  <si>
    <t>Centre Hospitalier St-François Inc.</t>
  </si>
  <si>
    <t>CHSLD Vigi Les Chutes</t>
  </si>
  <si>
    <t>Santé Courville de Waterloo</t>
  </si>
  <si>
    <t>CHSLD Vigi Shermont</t>
  </si>
  <si>
    <t>Résidence Berthiaume-DuTremblay</t>
  </si>
  <si>
    <t>Institut Cardiologie de Montréal</t>
  </si>
  <si>
    <t>Hôpital Shriners pour enfants (Québec)</t>
  </si>
  <si>
    <t>Villa Médica Inc.</t>
  </si>
  <si>
    <t>CHSLD Le Royer</t>
  </si>
  <si>
    <t>CHSLD Vigi Reine-Elizabeth</t>
  </si>
  <si>
    <t>CHSLD St-Georges</t>
  </si>
  <si>
    <t>CHSLD Vigi Marie-Claret</t>
  </si>
  <si>
    <t>CISSS de l'Outaouais</t>
  </si>
  <si>
    <t>CLSC Naskapi</t>
  </si>
  <si>
    <t>CISSS de la Côte-Nord</t>
  </si>
  <si>
    <t>CISSS des Îles</t>
  </si>
  <si>
    <t>CISSS de la Gaspésie</t>
  </si>
  <si>
    <t>Pavillon Bellevue Inc.</t>
  </si>
  <si>
    <t>CHSLD Vigi Notre-Dame-de-Lourdes</t>
  </si>
  <si>
    <t>CISSS de Laval</t>
  </si>
  <si>
    <t>Résidence Rivièra Inc.</t>
  </si>
  <si>
    <t>Manoir St-Patrice Inc.</t>
  </si>
  <si>
    <t>Santé Courville de Laval</t>
  </si>
  <si>
    <t>CISSS de Lanaudière</t>
  </si>
  <si>
    <t>CHSLD Heather Inc.</t>
  </si>
  <si>
    <t>CHSLD Vigi Yves-Blais</t>
  </si>
  <si>
    <t>CISSS des Laurentides</t>
  </si>
  <si>
    <t>CHSLD Vigi Deux-Montagnes</t>
  </si>
  <si>
    <t>Accueil du Rivage Inc.</t>
  </si>
  <si>
    <t>Centre Hospitalier Kateri Memorial</t>
  </si>
  <si>
    <t>Centre de santé Tulattavik de l'Ungava</t>
  </si>
  <si>
    <t>RRSSS du Nunavik</t>
  </si>
  <si>
    <t>Centre de santé Inuulitsivik</t>
  </si>
  <si>
    <r>
      <t>Superficie_brute (m</t>
    </r>
    <r>
      <rPr>
        <b/>
        <vertAlign val="superscript"/>
        <sz val="10.5"/>
        <color theme="1"/>
        <rFont val="Calibri"/>
        <family val="2"/>
        <scheme val="minor"/>
      </rPr>
      <t>2</t>
    </r>
    <r>
      <rPr>
        <b/>
        <sz val="10.5"/>
        <color theme="1"/>
        <rFont val="Calibri"/>
        <family val="2"/>
        <scheme val="minor"/>
      </rPr>
      <t>)</t>
    </r>
  </si>
  <si>
    <t>Superficie_brute (m2)</t>
  </si>
  <si>
    <t>* Les données du réseau de l’enseignement supérieur seront ajoutées prochainement.</t>
  </si>
  <si>
    <t>• Un établissement de santé : cas du MSSS;</t>
  </si>
  <si>
    <t>CIUSSS Saguenay-Lac-Saint-Jean</t>
  </si>
  <si>
    <t>Centre d'hébergement du Boisé</t>
  </si>
  <si>
    <t>IUCPQ/Inst.univ.card.pneumo.Qc</t>
  </si>
  <si>
    <t>CHSLD Ste-Monique</t>
  </si>
  <si>
    <t>CH St-Jean-Eudes</t>
  </si>
  <si>
    <t>CHSLD Vigi St-Augustin</t>
  </si>
  <si>
    <t>CIUSSS Mauricie-Centre-Québec</t>
  </si>
  <si>
    <t>Foyer Saints-Anges Ham-Nord</t>
  </si>
  <si>
    <t>CIUSSS Estrie-CHUS</t>
  </si>
  <si>
    <t>CH Champlain-Rose-Blanche</t>
  </si>
  <si>
    <t>Centre Cardinal</t>
  </si>
  <si>
    <t>CHUM/Cent.hosp. univ. Montréal</t>
  </si>
  <si>
    <t>CHSLD Providence-Saint-Joseph</t>
  </si>
  <si>
    <t>CIUSSS Centre-Ouest-Ile-de-Mtl</t>
  </si>
  <si>
    <t>CIUSSS Ouest-Ile-de-Mtl</t>
  </si>
  <si>
    <t>CIUSSS Centre-Sud-Ile-de-Mtl</t>
  </si>
  <si>
    <t>CIUSSS Nord-Ile-de-Mtl</t>
  </si>
  <si>
    <t>CIUSSS Est-Ile-de-Mtl</t>
  </si>
  <si>
    <t>CHSLD Providence Notre-Dame de Lourdes</t>
  </si>
  <si>
    <t>Hôpital Marie-Clarac Srs Charité</t>
  </si>
  <si>
    <t>Clin. comm. Pointe St-Charles</t>
  </si>
  <si>
    <t>CUSM/Centre univ. santé McGill</t>
  </si>
  <si>
    <t>CHU Ste-Justine</t>
  </si>
  <si>
    <t>IPPM/Inst. Philippe-Pinel Mtl</t>
  </si>
  <si>
    <t>Centre d'accueil Le programme de Portage</t>
  </si>
  <si>
    <t>CHSLD Bourget</t>
  </si>
  <si>
    <t>CHSLD Bussey (Québec)</t>
  </si>
  <si>
    <t>CH Saint-Vincent-Marie (Age3)</t>
  </si>
  <si>
    <t>CHSLD Vigi Dollard-des-Ormeaux</t>
  </si>
  <si>
    <t>CH Champlain-de-Gouin</t>
  </si>
  <si>
    <t>CHSLD Vigi Pierrefonds</t>
  </si>
  <si>
    <t>CHSLD Vigi Mont-Royal</t>
  </si>
  <si>
    <t>CH Champlain-de-Gatineau</t>
  </si>
  <si>
    <t>CHSLD Vigi Outaouais</t>
  </si>
  <si>
    <t>CISSS Abitibi-Témiscamingue</t>
  </si>
  <si>
    <t>CRSSS de la Baie-James</t>
  </si>
  <si>
    <t>CISSS Chaudière-Appalaches</t>
  </si>
  <si>
    <t>Centre accueil St-Joseph Lévis</t>
  </si>
  <si>
    <t>CH Champlain-Chanoine-Audet</t>
  </si>
  <si>
    <t>CH Champlain-de-l'Assomption</t>
  </si>
  <si>
    <t>Centre d'accueil Portage</t>
  </si>
  <si>
    <t>CHSLD Vigi Orchidée Blanche</t>
  </si>
  <si>
    <t>CH Champlain-St-François</t>
  </si>
  <si>
    <t xml:space="preserve">CHSLD St-Jude </t>
  </si>
  <si>
    <t>CHSLD de la Côte Boisée</t>
  </si>
  <si>
    <t>CH Champlain-du-Château</t>
  </si>
  <si>
    <t>CH Champlain Villa-Soleil</t>
  </si>
  <si>
    <t>CISSS Montérégie-Centre</t>
  </si>
  <si>
    <t>CISSS Montérégie-Est</t>
  </si>
  <si>
    <t>CISSS Montérégie-Ouest</t>
  </si>
  <si>
    <t>C.A. Marcelle Ferron Inc.</t>
  </si>
  <si>
    <t>Résidence Sorel-Tracy</t>
  </si>
  <si>
    <t>CHSLD Vigi Brossard</t>
  </si>
  <si>
    <t>CH Champlain-Jean-L.-Lapierre</t>
  </si>
  <si>
    <t>CH Champlain-des-Pommetiers</t>
  </si>
  <si>
    <t>CHSLD Vigi Montérégie</t>
  </si>
  <si>
    <t>CH Champlain-de-Châteauguay</t>
  </si>
  <si>
    <t>CCSSSBJ/Conseil Cri Baie-James</t>
  </si>
  <si>
    <t>912, Jacques-Cartier Est, Chicoutimi, G7H 2A9</t>
  </si>
  <si>
    <t>11 ,Côte du Palais, Québec, G1R 2J6</t>
  </si>
  <si>
    <t>6125, Wilfrid-Hamel Blvd, L’Ancienne-Lorette, Québec, G2E 5W2</t>
  </si>
  <si>
    <t>7, Fleury Rue, Victoriaville, G6P 6L1</t>
  </si>
  <si>
    <t>5000, Albert-Tessier Av, Shawinigan, G9N8P9</t>
  </si>
  <si>
    <t>3220, 12e Avenue Nord, Sherbrooke, J1H 5H3</t>
  </si>
  <si>
    <t>3755, chemin de la Côte-Sainte-Catherine, Montreal, H3T 1E2</t>
  </si>
  <si>
    <t>1003, Decarie Boulevard, Montréal, H4A 0A9</t>
  </si>
  <si>
    <t>225, rue Sherbrooke Est, Montréal, H2X 1C9</t>
  </si>
  <si>
    <t>312, 3e Rue, Chibougamau, G8P 1N5</t>
  </si>
  <si>
    <t>Soins de santé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</si>
</sst>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* #,##0.00_)\ &quot;$&quot;_ ;_ * \(#,##0.00\)\ &quot;$&quot;_ ;_ * &quot;-&quot;??_)\ &quot;$&quot;_ ;_ @_ "/>
    <numFmt numFmtId="43" formatCode="_ * #,##0.00_)_ ;_ * \(#,##0.00\)_ ;_ * &quot;-&quot;??_)_ ;_ @_ "/>
    <numFmt numFmtId="164" formatCode="_ * #,##0.0_)_ ;_ * \(#,##0.0\)_ ;_ * &quot;-&quot;??_)_ ;_ @_ "/>
    <numFmt numFmtId="165" formatCode="_ * #,##0_)_ ;_ * \(#,##0\)_ ;_ * &quot;-&quot;??_)_ ;_ @_ "/>
    <numFmt numFmtId="166" formatCode="_ * #,##0.00_)\ _$_ ;_ * \(#,##0.00\)\ _$_ ;_ * &quot;-&quot;??_)\ _$_ ;_ @_ "/>
    <numFmt numFmtId="167" formatCode="0.00000000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37A4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b/>
      <sz val="10.5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"/>
      <family val="2"/>
    </font>
    <font>
      <u/>
      <sz val="10"/>
      <color indexed="12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rgb="FF000000"/>
      <name val="Arial"/>
      <family val="2"/>
    </font>
    <font>
      <i/>
      <sz val="11"/>
      <color rgb="FF000000"/>
      <name val="Arial"/>
      <family val="2"/>
    </font>
    <font>
      <b/>
      <sz val="12"/>
      <color rgb="FF0070C0"/>
      <name val="Calibri"/>
      <family val="2"/>
      <scheme val="minor"/>
    </font>
    <font>
      <b/>
      <sz val="11"/>
      <color rgb="FF0070C0"/>
      <name val="Arial"/>
      <family val="2"/>
    </font>
    <font>
      <b/>
      <sz val="11"/>
      <color theme="4"/>
      <name val="Arial"/>
      <family val="2"/>
    </font>
    <font>
      <u/>
      <sz val="11"/>
      <color theme="10"/>
      <name val="Calibri"/>
      <family val="2"/>
      <scheme val="minor"/>
    </font>
    <font>
      <vertAlign val="superscript"/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sz val="11"/>
      <color rgb="FF0070C0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1"/>
      <name val="Arial"/>
      <family val="2"/>
    </font>
    <font>
      <b/>
      <sz val="16"/>
      <color rgb="FF0037A4"/>
      <name val="Arial"/>
      <family val="2"/>
    </font>
    <font>
      <sz val="14"/>
      <color theme="1"/>
      <name val="Arial"/>
      <family val="2"/>
    </font>
    <font>
      <b/>
      <sz val="14"/>
      <color theme="4" tint="-0.499984740745262"/>
      <name val="Calibri"/>
      <family val="2"/>
      <scheme val="minor"/>
    </font>
    <font>
      <sz val="14"/>
      <color theme="4" tint="-0.499984740745262"/>
      <name val="Arial"/>
      <family val="2"/>
    </font>
    <font>
      <b/>
      <i/>
      <sz val="11"/>
      <color rgb="FF0070C0"/>
      <name val="Arial"/>
      <family val="2"/>
    </font>
    <font>
      <b/>
      <vertAlign val="superscript"/>
      <sz val="10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4" tint="0.59999389629810485"/>
        </stop>
      </gradientFill>
    </fill>
    <fill>
      <gradientFill degree="90">
        <stop position="0">
          <color theme="0"/>
        </stop>
        <stop position="1">
          <color theme="4" tint="0.40000610370189521"/>
        </stop>
      </gradientFill>
    </fill>
  </fills>
  <borders count="21">
    <border>
      <left/>
      <right/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slantDashDot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slantDashDot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slantDashDot">
        <color indexed="64"/>
      </bottom>
      <diagonal/>
    </border>
    <border>
      <left style="medium">
        <color indexed="64"/>
      </left>
      <right style="slantDashDot">
        <color indexed="64"/>
      </right>
      <top style="dotted">
        <color indexed="64"/>
      </top>
      <bottom style="slantDashDot">
        <color indexed="64"/>
      </bottom>
      <diagonal/>
    </border>
    <border>
      <left/>
      <right style="dotted">
        <color indexed="64"/>
      </right>
      <top/>
      <bottom style="slantDashDot">
        <color auto="1"/>
      </bottom>
      <diagonal/>
    </border>
    <border>
      <left style="dotted">
        <color indexed="64"/>
      </left>
      <right style="dotted">
        <color indexed="64"/>
      </right>
      <top/>
      <bottom style="slantDashDot">
        <color auto="1"/>
      </bottom>
      <diagonal/>
    </border>
    <border>
      <left style="slantDashDot">
        <color indexed="64"/>
      </left>
      <right style="dotted">
        <color indexed="64"/>
      </right>
      <top/>
      <bottom style="slantDashDot">
        <color auto="1"/>
      </bottom>
      <diagonal/>
    </border>
    <border>
      <left style="dotted">
        <color indexed="64"/>
      </left>
      <right style="slantDashDot">
        <color indexed="64"/>
      </right>
      <top/>
      <bottom style="slantDashDot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slantDashDot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slantDashDot">
        <color auto="1"/>
      </top>
      <bottom/>
      <diagonal/>
    </border>
    <border>
      <left style="slantDashDot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slantDashDot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slantDashDot">
        <color auto="1"/>
      </top>
      <bottom/>
      <diagonal/>
    </border>
  </borders>
  <cellStyleXfs count="5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43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9" fillId="0" borderId="0"/>
    <xf numFmtId="44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12" xfId="0" applyBorder="1"/>
    <xf numFmtId="0" fontId="0" fillId="2" borderId="0" xfId="0" applyFill="1" applyAlignment="1">
      <alignment horizontal="left"/>
    </xf>
    <xf numFmtId="0" fontId="0" fillId="2" borderId="0" xfId="0" applyFill="1"/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2" fontId="0" fillId="0" borderId="0" xfId="0" applyNumberForma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left" vertical="top" indent="1"/>
    </xf>
    <xf numFmtId="0" fontId="3" fillId="0" borderId="6" xfId="0" applyFont="1" applyBorder="1" applyAlignment="1">
      <alignment vertical="center"/>
    </xf>
    <xf numFmtId="43" fontId="0" fillId="0" borderId="0" xfId="1" applyFont="1" applyAlignment="1">
      <alignment horizontal="center" vertical="center"/>
    </xf>
    <xf numFmtId="0" fontId="0" fillId="0" borderId="0" xfId="0" applyAlignment="1">
      <alignment horizontal="right" vertical="center"/>
    </xf>
    <xf numFmtId="2" fontId="0" fillId="0" borderId="0" xfId="0" applyNumberForma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49" fontId="12" fillId="0" borderId="0" xfId="0" applyNumberFormat="1" applyFont="1"/>
    <xf numFmtId="49" fontId="12" fillId="0" borderId="0" xfId="0" applyNumberFormat="1" applyFont="1" applyAlignment="1">
      <alignment horizontal="left" indent="1"/>
    </xf>
    <xf numFmtId="49" fontId="12" fillId="0" borderId="0" xfId="0" applyNumberFormat="1" applyFont="1" applyAlignment="1">
      <alignment horizontal="left" indent="2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3" fillId="0" borderId="1" xfId="0" applyFont="1" applyBorder="1" applyProtection="1">
      <protection locked="0"/>
    </xf>
    <xf numFmtId="0" fontId="0" fillId="0" borderId="2" xfId="0" applyBorder="1" applyProtection="1">
      <protection locked="0"/>
    </xf>
    <xf numFmtId="0" fontId="3" fillId="0" borderId="3" xfId="0" applyFont="1" applyBorder="1" applyProtection="1">
      <protection locked="0"/>
    </xf>
    <xf numFmtId="0" fontId="0" fillId="0" borderId="4" xfId="0" applyBorder="1" applyProtection="1">
      <protection locked="0"/>
    </xf>
    <xf numFmtId="164" fontId="0" fillId="0" borderId="4" xfId="1" applyNumberFormat="1" applyFont="1" applyBorder="1" applyProtection="1">
      <protection locked="0"/>
    </xf>
    <xf numFmtId="0" fontId="0" fillId="0" borderId="5" xfId="0" applyBorder="1" applyProtection="1">
      <protection locked="0"/>
    </xf>
    <xf numFmtId="0" fontId="7" fillId="0" borderId="7" xfId="0" applyFont="1" applyBorder="1" applyAlignment="1" applyProtection="1">
      <alignment vertic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7" fillId="0" borderId="9" xfId="0" applyFont="1" applyBorder="1" applyAlignment="1" applyProtection="1">
      <alignment vertical="center"/>
      <protection locked="0"/>
    </xf>
    <xf numFmtId="0" fontId="7" fillId="0" borderId="10" xfId="0" applyFont="1" applyBorder="1" applyAlignment="1" applyProtection="1">
      <alignment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164" fontId="7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165" fontId="0" fillId="0" borderId="15" xfId="1" applyNumberFormat="1" applyFont="1" applyFill="1" applyBorder="1" applyProtection="1">
      <protection locked="0"/>
    </xf>
    <xf numFmtId="165" fontId="0" fillId="0" borderId="16" xfId="1" applyNumberFormat="1" applyFont="1" applyFill="1" applyBorder="1" applyProtection="1">
      <protection locked="0"/>
    </xf>
    <xf numFmtId="43" fontId="0" fillId="0" borderId="16" xfId="1" applyFont="1" applyFill="1" applyBorder="1" applyProtection="1">
      <protection locked="0"/>
    </xf>
    <xf numFmtId="0" fontId="0" fillId="0" borderId="13" xfId="0" applyBorder="1" applyProtection="1">
      <protection locked="0"/>
    </xf>
    <xf numFmtId="165" fontId="1" fillId="0" borderId="14" xfId="1" applyNumberFormat="1" applyFont="1" applyFill="1" applyBorder="1" applyProtection="1">
      <protection locked="0"/>
    </xf>
    <xf numFmtId="43" fontId="0" fillId="0" borderId="15" xfId="1" applyFont="1" applyFill="1" applyBorder="1" applyProtection="1">
      <protection locked="0"/>
    </xf>
    <xf numFmtId="165" fontId="0" fillId="0" borderId="15" xfId="0" applyNumberFormat="1" applyBorder="1" applyProtection="1">
      <protection locked="0"/>
    </xf>
    <xf numFmtId="164" fontId="0" fillId="0" borderId="16" xfId="1" applyNumberFormat="1" applyFont="1" applyFill="1" applyBorder="1" applyProtection="1">
      <protection locked="0"/>
    </xf>
    <xf numFmtId="164" fontId="0" fillId="0" borderId="17" xfId="0" applyNumberFormat="1" applyBorder="1" applyAlignment="1" applyProtection="1">
      <alignment horizontal="center" vertical="center"/>
      <protection locked="0"/>
    </xf>
    <xf numFmtId="165" fontId="1" fillId="0" borderId="16" xfId="1" applyNumberFormat="1" applyFont="1" applyFill="1" applyBorder="1" applyProtection="1">
      <protection locked="0"/>
    </xf>
    <xf numFmtId="164" fontId="0" fillId="0" borderId="17" xfId="0" applyNumberFormat="1" applyBorder="1" applyAlignment="1" applyProtection="1">
      <alignment horizontal="right" vertical="center"/>
      <protection locked="0"/>
    </xf>
    <xf numFmtId="164" fontId="0" fillId="0" borderId="17" xfId="0" applyNumberFormat="1" applyBorder="1" applyAlignment="1" applyProtection="1">
      <alignment horizontal="center"/>
      <protection locked="0"/>
    </xf>
    <xf numFmtId="165" fontId="0" fillId="0" borderId="19" xfId="1" applyNumberFormat="1" applyFont="1" applyFill="1" applyBorder="1" applyProtection="1">
      <protection locked="0"/>
    </xf>
    <xf numFmtId="165" fontId="0" fillId="0" borderId="0" xfId="1" applyNumberFormat="1" applyFont="1" applyFill="1" applyBorder="1" applyProtection="1">
      <protection locked="0"/>
    </xf>
    <xf numFmtId="165" fontId="0" fillId="0" borderId="18" xfId="1" applyNumberFormat="1" applyFont="1" applyFill="1" applyBorder="1" applyProtection="1">
      <protection locked="0"/>
    </xf>
    <xf numFmtId="165" fontId="0" fillId="0" borderId="16" xfId="1" applyNumberFormat="1" applyFont="1" applyFill="1" applyBorder="1" applyAlignment="1" applyProtection="1">
      <alignment horizontal="center" vertical="center"/>
      <protection locked="0"/>
    </xf>
    <xf numFmtId="164" fontId="0" fillId="0" borderId="16" xfId="1" applyNumberFormat="1" applyFont="1" applyFill="1" applyBorder="1" applyAlignment="1" applyProtection="1">
      <alignment horizontal="center"/>
      <protection locked="0"/>
    </xf>
    <xf numFmtId="165" fontId="2" fillId="0" borderId="16" xfId="1" applyNumberFormat="1" applyFont="1" applyFill="1" applyBorder="1" applyProtection="1">
      <protection locked="0"/>
    </xf>
    <xf numFmtId="164" fontId="0" fillId="0" borderId="17" xfId="1" applyNumberFormat="1" applyFont="1" applyFill="1" applyBorder="1" applyAlignment="1" applyProtection="1">
      <alignment horizontal="center" vertical="center"/>
      <protection locked="0"/>
    </xf>
    <xf numFmtId="164" fontId="0" fillId="0" borderId="15" xfId="1" applyNumberFormat="1" applyFont="1" applyFill="1" applyBorder="1" applyProtection="1">
      <protection locked="0"/>
    </xf>
    <xf numFmtId="164" fontId="2" fillId="0" borderId="15" xfId="1" applyNumberFormat="1" applyFont="1" applyFill="1" applyBorder="1" applyProtection="1">
      <protection locked="0"/>
    </xf>
    <xf numFmtId="164" fontId="0" fillId="0" borderId="15" xfId="0" applyNumberFormat="1" applyBorder="1" applyProtection="1">
      <protection locked="0"/>
    </xf>
    <xf numFmtId="49" fontId="12" fillId="0" borderId="0" xfId="0" applyNumberFormat="1" applyFont="1" applyAlignment="1">
      <alignment horizontal="left" vertical="top" wrapText="1" indent="2"/>
    </xf>
    <xf numFmtId="0" fontId="12" fillId="0" borderId="0" xfId="0" applyFont="1"/>
    <xf numFmtId="49" fontId="12" fillId="0" borderId="0" xfId="0" applyNumberFormat="1" applyFont="1" applyAlignment="1">
      <alignment horizontal="left" vertical="top" indent="2"/>
    </xf>
    <xf numFmtId="49" fontId="12" fillId="0" borderId="0" xfId="0" applyNumberFormat="1" applyFont="1" applyAlignment="1">
      <alignment vertical="top"/>
    </xf>
    <xf numFmtId="0" fontId="17" fillId="0" borderId="0" xfId="0" applyFont="1" applyAlignment="1">
      <alignment horizontal="left" indent="1"/>
    </xf>
    <xf numFmtId="49" fontId="12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left" indent="1"/>
    </xf>
    <xf numFmtId="49" fontId="16" fillId="3" borderId="0" xfId="54" applyNumberFormat="1" applyFont="1" applyFill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43" fontId="23" fillId="0" borderId="16" xfId="1" applyFont="1" applyFill="1" applyBorder="1" applyProtection="1">
      <protection locked="0"/>
    </xf>
    <xf numFmtId="43" fontId="23" fillId="0" borderId="16" xfId="1" applyFont="1" applyFill="1" applyBorder="1" applyAlignment="1" applyProtection="1">
      <alignment horizontal="right" vertical="center"/>
      <protection locked="0"/>
    </xf>
    <xf numFmtId="43" fontId="23" fillId="0" borderId="16" xfId="1" applyFont="1" applyFill="1" applyBorder="1" applyAlignment="1" applyProtection="1">
      <alignment horizontal="right"/>
      <protection locked="0"/>
    </xf>
    <xf numFmtId="43" fontId="23" fillId="0" borderId="16" xfId="1" applyFont="1" applyFill="1" applyBorder="1" applyAlignment="1" applyProtection="1">
      <alignment horizontal="center"/>
      <protection locked="0"/>
    </xf>
    <xf numFmtId="43" fontId="23" fillId="0" borderId="16" xfId="1" applyFont="1" applyFill="1" applyBorder="1" applyAlignment="1" applyProtection="1">
      <alignment horizontal="center" vertical="center"/>
      <protection locked="0"/>
    </xf>
    <xf numFmtId="164" fontId="23" fillId="0" borderId="16" xfId="1" applyNumberFormat="1" applyFont="1" applyFill="1" applyBorder="1" applyAlignment="1" applyProtection="1">
      <alignment horizontal="center"/>
      <protection locked="0"/>
    </xf>
    <xf numFmtId="49" fontId="12" fillId="0" borderId="0" xfId="0" applyNumberFormat="1" applyFont="1" applyAlignment="1">
      <alignment horizontal="left" vertical="top" wrapText="1" indent="2"/>
    </xf>
    <xf numFmtId="49" fontId="24" fillId="0" borderId="0" xfId="0" applyNumberFormat="1" applyFont="1" applyAlignment="1">
      <alignment horizontal="left" vertical="top" wrapText="1" indent="2"/>
    </xf>
    <xf numFmtId="0" fontId="12" fillId="0" borderId="0" xfId="0" applyFont="1" applyAlignment="1">
      <alignment horizontal="center" vertical="center"/>
    </xf>
    <xf numFmtId="0" fontId="0" fillId="0" borderId="20" xfId="0" applyBorder="1" applyProtection="1">
      <protection locked="0"/>
    </xf>
    <xf numFmtId="0" fontId="0" fillId="0" borderId="14" xfId="0" applyBorder="1" applyAlignment="1" applyProtection="1">
      <alignment horizontal="left"/>
      <protection locked="0"/>
    </xf>
    <xf numFmtId="165" fontId="23" fillId="0" borderId="14" xfId="1" applyNumberFormat="1" applyFont="1" applyBorder="1" applyAlignment="1" applyProtection="1">
      <alignment horizontal="center" vertical="center"/>
      <protection locked="0"/>
    </xf>
    <xf numFmtId="165" fontId="0" fillId="0" borderId="15" xfId="1" applyNumberFormat="1" applyFont="1" applyBorder="1" applyProtection="1">
      <protection locked="0"/>
    </xf>
    <xf numFmtId="165" fontId="0" fillId="0" borderId="16" xfId="1" applyNumberFormat="1" applyFont="1" applyBorder="1" applyProtection="1">
      <protection locked="0"/>
    </xf>
    <xf numFmtId="164" fontId="0" fillId="0" borderId="15" xfId="1" applyNumberFormat="1" applyFont="1" applyBorder="1" applyProtection="1">
      <protection locked="0"/>
    </xf>
    <xf numFmtId="164" fontId="0" fillId="0" borderId="16" xfId="1" applyNumberFormat="1" applyFont="1" applyBorder="1" applyAlignment="1" applyProtection="1">
      <alignment horizontal="center" vertical="center"/>
      <protection locked="0"/>
    </xf>
    <xf numFmtId="164" fontId="0" fillId="0" borderId="16" xfId="1" applyNumberFormat="1" applyFont="1" applyBorder="1" applyProtection="1">
      <protection locked="0"/>
    </xf>
    <xf numFmtId="164" fontId="0" fillId="0" borderId="17" xfId="1" applyNumberFormat="1" applyFont="1" applyBorder="1" applyAlignment="1" applyProtection="1">
      <alignment horizontal="center" vertical="center"/>
      <protection locked="0"/>
    </xf>
    <xf numFmtId="0" fontId="0" fillId="0" borderId="18" xfId="0" applyBorder="1" applyProtection="1">
      <protection locked="0"/>
    </xf>
    <xf numFmtId="0" fontId="0" fillId="0" borderId="16" xfId="0" applyBorder="1" applyAlignment="1" applyProtection="1">
      <alignment horizontal="left" vertical="center"/>
      <protection locked="0"/>
    </xf>
    <xf numFmtId="165" fontId="23" fillId="0" borderId="16" xfId="1" applyNumberFormat="1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/>
      <protection locked="0"/>
    </xf>
    <xf numFmtId="167" fontId="0" fillId="0" borderId="0" xfId="0" applyNumberFormat="1"/>
    <xf numFmtId="165" fontId="0" fillId="0" borderId="15" xfId="1" applyNumberFormat="1" applyFont="1" applyBorder="1" applyAlignment="1" applyProtection="1">
      <alignment horizontal="right"/>
      <protection locked="0"/>
    </xf>
    <xf numFmtId="165" fontId="0" fillId="0" borderId="16" xfId="1" applyNumberFormat="1" applyFont="1" applyBorder="1" applyAlignment="1" applyProtection="1">
      <alignment horizontal="right"/>
      <protection locked="0"/>
    </xf>
    <xf numFmtId="164" fontId="0" fillId="0" borderId="16" xfId="1" applyNumberFormat="1" applyFont="1" applyBorder="1" applyAlignment="1" applyProtection="1">
      <alignment horizontal="right"/>
      <protection locked="0"/>
    </xf>
    <xf numFmtId="165" fontId="23" fillId="0" borderId="16" xfId="1" applyNumberFormat="1" applyFont="1" applyBorder="1" applyAlignment="1" applyProtection="1">
      <alignment horizontal="right" vertical="center"/>
      <protection locked="0"/>
    </xf>
    <xf numFmtId="0" fontId="0" fillId="0" borderId="16" xfId="0" applyBorder="1" applyProtection="1">
      <protection locked="0"/>
    </xf>
    <xf numFmtId="0" fontId="26" fillId="0" borderId="0" xfId="0" applyFont="1" applyAlignment="1"/>
    <xf numFmtId="49" fontId="12" fillId="0" borderId="0" xfId="0" applyNumberFormat="1" applyFont="1" applyAlignment="1">
      <alignment horizontal="left" vertical="top" wrapText="1" indent="2"/>
    </xf>
    <xf numFmtId="49" fontId="27" fillId="0" borderId="0" xfId="0" applyNumberFormat="1" applyFont="1"/>
    <xf numFmtId="49" fontId="27" fillId="0" borderId="0" xfId="0" applyNumberFormat="1" applyFont="1" applyAlignment="1">
      <alignment horizontal="left" vertical="top" wrapText="1" indent="2"/>
    </xf>
    <xf numFmtId="49" fontId="29" fillId="0" borderId="0" xfId="0" applyNumberFormat="1" applyFont="1" applyAlignment="1">
      <alignment horizontal="left" vertical="top" wrapText="1" indent="2"/>
    </xf>
    <xf numFmtId="0" fontId="30" fillId="0" borderId="0" xfId="0" applyFont="1" applyAlignment="1">
      <alignment horizontal="left" indent="1"/>
    </xf>
    <xf numFmtId="43" fontId="0" fillId="0" borderId="17" xfId="0" applyNumberFormat="1" applyBorder="1" applyAlignment="1" applyProtection="1">
      <alignment horizontal="center" vertical="center"/>
      <protection locked="0"/>
    </xf>
    <xf numFmtId="43" fontId="0" fillId="0" borderId="17" xfId="0" applyNumberFormat="1" applyBorder="1" applyAlignment="1" applyProtection="1">
      <alignment horizontal="right" vertical="center"/>
      <protection locked="0"/>
    </xf>
    <xf numFmtId="43" fontId="0" fillId="0" borderId="0" xfId="1" applyFont="1"/>
    <xf numFmtId="165" fontId="0" fillId="0" borderId="0" xfId="0" applyNumberFormat="1"/>
    <xf numFmtId="165" fontId="0" fillId="0" borderId="0" xfId="1" applyNumberFormat="1" applyFont="1"/>
    <xf numFmtId="49" fontId="12" fillId="0" borderId="0" xfId="0" applyNumberFormat="1" applyFont="1" applyAlignment="1">
      <alignment horizontal="left" vertical="top" wrapText="1" indent="2"/>
    </xf>
    <xf numFmtId="49" fontId="12" fillId="0" borderId="0" xfId="0" applyNumberFormat="1" applyFont="1" applyAlignment="1">
      <alignment horizontal="left" vertical="top" wrapText="1"/>
    </xf>
    <xf numFmtId="49" fontId="22" fillId="0" borderId="0" xfId="0" applyNumberFormat="1" applyFont="1" applyAlignment="1">
      <alignment horizontal="left" vertical="top" wrapText="1" indent="2"/>
    </xf>
    <xf numFmtId="49" fontId="28" fillId="5" borderId="0" xfId="54" applyNumberFormat="1" applyFont="1" applyFill="1" applyAlignment="1">
      <alignment horizontal="left"/>
    </xf>
    <xf numFmtId="0" fontId="12" fillId="0" borderId="0" xfId="0" applyFont="1" applyAlignment="1">
      <alignment horizontal="center"/>
    </xf>
    <xf numFmtId="49" fontId="14" fillId="0" borderId="0" xfId="0" applyNumberFormat="1" applyFont="1" applyAlignment="1">
      <alignment horizontal="left" vertical="top" wrapText="1" indent="2"/>
    </xf>
    <xf numFmtId="49" fontId="28" fillId="4" borderId="0" xfId="54" applyNumberFormat="1" applyFont="1" applyFill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</cellXfs>
  <cellStyles count="55">
    <cellStyle name="Lien hypertexte" xfId="54" builtinId="8"/>
    <cellStyle name="Lien hypertexte 2" xfId="23" xr:uid="{2C7636CD-0600-4C73-ABD1-76005999A295}"/>
    <cellStyle name="Milliers" xfId="1" builtinId="3"/>
    <cellStyle name="Milliers 2" xfId="3" xr:uid="{BEAC68BE-1D9F-44B9-821B-8CA04A773BCA}"/>
    <cellStyle name="Milliers 2 2" xfId="8" xr:uid="{E5E57B38-48F1-4E00-8D4A-A1F0961A7E43}"/>
    <cellStyle name="Milliers 3" xfId="2" xr:uid="{A50CD7B6-B2D0-406F-A211-502862D59C59}"/>
    <cellStyle name="Milliers 3 2" xfId="21" xr:uid="{9CB32393-2EE0-4D5E-85FA-4FB16F86B173}"/>
    <cellStyle name="Milliers 3 2 2" xfId="42" xr:uid="{C4C9075A-F0C4-498B-AD78-0398A809FC85}"/>
    <cellStyle name="Milliers 3 2 2 2" xfId="50" xr:uid="{529EFA5D-BBF4-4500-B325-229B7F0BC779}"/>
    <cellStyle name="Milliers 3 3" xfId="26" xr:uid="{0FA15ABB-5553-437E-9DF5-5CEE4E4C1983}"/>
    <cellStyle name="Milliers 3 3 2" xfId="44" xr:uid="{B3544322-4C2E-445E-95C6-DEF13B38856C}"/>
    <cellStyle name="Milliers 3 3 2 2" xfId="52" xr:uid="{97732E3C-9DCC-425B-B479-0789883A025C}"/>
    <cellStyle name="Milliers 3 4" xfId="36" xr:uid="{C6F66FC7-EE45-4246-B4ED-FBE47FEF2EFE}"/>
    <cellStyle name="Milliers 3 5" xfId="10" xr:uid="{6DCE01EB-A18E-4121-8D2D-E33D70C7096C}"/>
    <cellStyle name="Milliers 4" xfId="6" xr:uid="{7DE48C21-477B-4333-8431-4E025D568F75}"/>
    <cellStyle name="Milliers 4 2" xfId="40" xr:uid="{E11D96B2-76B8-449F-B6F1-86B4CA211233}"/>
    <cellStyle name="Milliers 4 3" xfId="16" xr:uid="{DAC34B2F-9BC8-456D-8F80-B12628C1C60D}"/>
    <cellStyle name="Milliers 5" xfId="25" xr:uid="{07995799-8EAF-407A-B3EC-E4D3AC51DF20}"/>
    <cellStyle name="Milliers 5 2" xfId="43" xr:uid="{F4675A6A-2DD3-439B-BCDC-55FF3434D58B}"/>
    <cellStyle name="Milliers 5 2 2" xfId="51" xr:uid="{AD08ECAC-3353-4680-B5B7-D6896722F365}"/>
    <cellStyle name="Milliers 6" xfId="14" xr:uid="{648F69FE-56D3-40EA-9E19-218E8C3F0C6F}"/>
    <cellStyle name="Monétaire 2" xfId="5" xr:uid="{EDCDF77C-3BB1-43C3-BFA2-4042D8AE61EC}"/>
    <cellStyle name="Monétaire 2 2" xfId="38" xr:uid="{C42E3258-37BB-4E74-9DF1-884E1EB41056}"/>
    <cellStyle name="Monétaire 2 2 2" xfId="49" xr:uid="{CC25963B-A1F4-40BF-9E97-02CAA72EAEF5}"/>
    <cellStyle name="Monétaire 2 3" xfId="47" xr:uid="{D7116117-6482-4938-B558-5D4BB0E29895}"/>
    <cellStyle name="Monétaire 2 4" xfId="12" xr:uid="{98F8786A-0A84-471D-8E06-9F9116F58436}"/>
    <cellStyle name="Monétaire 3" xfId="45" xr:uid="{FF2867A8-5169-402A-92FD-301DA192FEBF}"/>
    <cellStyle name="Monétaire 3 2" xfId="53" xr:uid="{7BDDAE70-D750-4866-BD76-D1DE3BC7F6B7}"/>
    <cellStyle name="Monétaire 4" xfId="48" xr:uid="{B0104737-F926-4E6E-AE26-8A82FE707514}"/>
    <cellStyle name="Monétaire 5" xfId="31" xr:uid="{2559D7AA-6F41-46BF-AA37-EF21F46BED41}"/>
    <cellStyle name="Normal" xfId="0" builtinId="0"/>
    <cellStyle name="Normal 16" xfId="29" xr:uid="{D1FB6157-A319-4D87-B93F-3E391154FED5}"/>
    <cellStyle name="Normal 2" xfId="4" xr:uid="{BCD799F2-3DE5-4134-8776-A768B96330F6}"/>
    <cellStyle name="Normal 2 2" xfId="7" xr:uid="{5C7C0558-EE2C-42CD-B2A6-E66BF1A27E00}"/>
    <cellStyle name="Normal 2 3" xfId="24" xr:uid="{2EF7D48A-8A1A-422E-BDB4-32FB5186E3B3}"/>
    <cellStyle name="Normal 2_A8-22" xfId="30" xr:uid="{852897B0-BA8A-4D71-B19F-F5F66F577AAD}"/>
    <cellStyle name="Normal 3" xfId="9" xr:uid="{5A702474-5A5A-472D-900A-F999DE23FE89}"/>
    <cellStyle name="Normal 3 2" xfId="19" xr:uid="{53239F20-00AE-43E9-B08E-CE59956FFC17}"/>
    <cellStyle name="Normal 3 2 2" xfId="20" xr:uid="{1662C8EB-821E-48F8-9BDE-008B7CFE8E89}"/>
    <cellStyle name="Normal 3_BD_Reseau" xfId="33" xr:uid="{A9B789E9-D86D-4D3E-B739-A5A0338F2B14}"/>
    <cellStyle name="Normal 4" xfId="15" xr:uid="{E47830CC-7751-409E-8F22-5F3AE83D0C94}"/>
    <cellStyle name="Normal 4 2" xfId="39" xr:uid="{6B69D761-4930-4BF4-8E54-6C041FF60ABC}"/>
    <cellStyle name="Normal 4_BD_Reseau" xfId="34" xr:uid="{12F851D7-AB29-4B7A-AFB5-20E81016FBDC}"/>
    <cellStyle name="Normal 5" xfId="27" xr:uid="{9180C08A-DFE1-4F90-A446-8B18990C6448}"/>
    <cellStyle name="Normal 6" xfId="32" xr:uid="{B00D27D2-1C9B-4A5C-9A17-C47A5257A702}"/>
    <cellStyle name="Normal 6 2" xfId="46" xr:uid="{065167CF-8AE7-4229-9FCE-BECF1BC8FC9A}"/>
    <cellStyle name="Normal 6_BD_Reseau" xfId="35" xr:uid="{3AE8F019-6E66-4C96-8A07-75F1A754EB93}"/>
    <cellStyle name="Normal 9 2 2" xfId="28" xr:uid="{7993498D-9A4D-4B93-9DBA-95CE43898EAF}"/>
    <cellStyle name="Pourcentage 2" xfId="11" xr:uid="{AB5DD2D3-8774-4061-9596-B10425874F60}"/>
    <cellStyle name="Pourcentage 2 2" xfId="37" xr:uid="{9A50451D-4D4F-4FBF-A562-AF6DD858E872}"/>
    <cellStyle name="Pourcentage 3" xfId="13" xr:uid="{E8D26932-C387-4939-93F6-54821C38B696}"/>
    <cellStyle name="Pourcentage 3 2" xfId="22" xr:uid="{25F435E6-44CE-4C28-AA18-B291F2879822}"/>
    <cellStyle name="Pourcentage 4" xfId="17" xr:uid="{6FD462CE-0238-4055-90E3-76243722787D}"/>
    <cellStyle name="Pourcentage 4 2" xfId="41" xr:uid="{CA33C664-F047-45C8-9BEB-13FA603B451B}"/>
    <cellStyle name="Pourcentage 5" xfId="18" xr:uid="{814DCB2A-4338-4D7F-B0F1-00F88A3AF574}"/>
  </cellStyles>
  <dxfs count="19">
    <dxf>
      <fill>
        <patternFill patternType="solid"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numFmt numFmtId="2" formatCode="0.00"/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BDE9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[Registre-public-batiments-institutionnels-03-08-2023.xlsx]Feuil4!Tableau croisé dynamique19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Feuil4!$B$3</c:f>
              <c:strCache>
                <c:ptCount val="1"/>
                <c:pt idx="0">
                  <c:v>Moyenne de GJnorm/m2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Feuil4!$A$4:$A$5</c:f>
              <c:strCache>
                <c:ptCount val="1"/>
                <c:pt idx="0">
                  <c:v>Hébergement/résidence</c:v>
                </c:pt>
              </c:strCache>
            </c:strRef>
          </c:cat>
          <c:val>
            <c:numRef>
              <c:f>Feuil4!$B$4:$B$5</c:f>
              <c:numCache>
                <c:formatCode>General</c:formatCode>
                <c:ptCount val="1"/>
                <c:pt idx="0">
                  <c:v>0.83953865472775047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0-453D-B749-AC60D0D26D86}"/>
            </c:ext>
          </c:extLst>
        </c:ser>
        <c:ser>
          <c:idx val="1"/>
          <c:order val="1"/>
          <c:tx>
            <c:strRef>
              <c:f>Feuil4!$C$3</c:f>
              <c:strCache>
                <c:ptCount val="1"/>
                <c:pt idx="0">
                  <c:v>Moyenne de Super_brute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Feuil4!$A$4:$A$5</c:f>
              <c:strCache>
                <c:ptCount val="1"/>
                <c:pt idx="0">
                  <c:v>Hébergement/résidence</c:v>
                </c:pt>
              </c:strCache>
            </c:strRef>
          </c:cat>
          <c:val>
            <c:numRef>
              <c:f>Feuil4!$C$4:$C$5</c:f>
              <c:numCache>
                <c:formatCode>General</c:formatCode>
                <c:ptCount val="1"/>
                <c:pt idx="0">
                  <c:v>192.41176470588235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0-453D-B749-AC60D0D26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7256031"/>
        <c:axId val="1877268511"/>
      </c:barChart>
      <c:catAx>
        <c:axId val="1877256031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77268511"/>
        <c:crosses val="autoZero"/>
        <c:auto val="1"/>
        <c:lblAlgn val="ctr"/>
        <c:lblOffset val="100"/>
        <c:noMultiLvlLbl val="0"/>
      </c:catAx>
      <c:valAx>
        <c:axId val="1877268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7725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260937</xdr:colOff>
      <xdr:row>1</xdr:row>
      <xdr:rowOff>164318</xdr:rowOff>
    </xdr:from>
    <xdr:to>
      <xdr:col>3</xdr:col>
      <xdr:colOff>910645</xdr:colOff>
      <xdr:row>3</xdr:row>
      <xdr:rowOff>22811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2F2F270-9F7F-7F08-6A8E-5D4AA0A6C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37" y="164318"/>
          <a:ext cx="1511354" cy="292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120650</xdr:colOff>
      <xdr:row>2</xdr:row>
      <xdr:rowOff>133350</xdr:rowOff>
    </xdr:from>
    <xdr:to>
      <xdr:col>12</xdr:col>
      <xdr:colOff>120650</xdr:colOff>
      <xdr:row>17</xdr:row>
      <xdr:rowOff>158750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1746E5E-BE1F-47E6-AD0D-6B435CBAEC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ams/TEQ-Exemplaritdeltat/Shared%20Documents/General/I200_Connaissance/I210-Collecte%20Info/DonneesEnergetiques/3-BD_EnergoNouvo/BD_EnerGoNou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1-GrandsReseaux_Batiments"/>
      <sheetName val="2-AutresMO_Batiments"/>
      <sheetName val="4-Donnees_par_Batiment"/>
      <sheetName val="3-AutresMO_Vehicules"/>
      <sheetName val="SQI"/>
      <sheetName val="ES-Cégeps"/>
      <sheetName val="ES-Universités"/>
      <sheetName val="RSSS"/>
      <sheetName val="CSS"/>
      <sheetName val="SHQ"/>
      <sheetName val="5-Donnees_par_CatégVeh"/>
      <sheetName val="Listes_déroulantes"/>
      <sheetName val="6-Synthese_Batiments"/>
      <sheetName val="7-AutresMO_Bat_Gros_Joueurs"/>
      <sheetName val="8-Synthese_Vehicules"/>
      <sheetName val="9-AutresMO_VehiculesGrosJoueurs"/>
      <sheetName val="10-Parametres"/>
      <sheetName val="11-Autres_Reddition"/>
      <sheetName val="Liste_M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G6">
            <v>3.5999999999999999E-3</v>
          </cell>
          <cell r="H6">
            <v>1.5E-3</v>
          </cell>
        </row>
        <row r="7">
          <cell r="G7">
            <v>3.789E-2</v>
          </cell>
          <cell r="H7">
            <v>1.9373549999999999</v>
          </cell>
        </row>
        <row r="9">
          <cell r="G9">
            <v>3.8799999999999994E-2</v>
          </cell>
          <cell r="H9">
            <v>2.7628879999999998</v>
          </cell>
        </row>
        <row r="10">
          <cell r="G10">
            <v>4.2500000000000003E-2</v>
          </cell>
          <cell r="H10">
            <v>3.1764970000000003</v>
          </cell>
        </row>
        <row r="11">
          <cell r="G11">
            <v>2.5340000000000001E-2</v>
          </cell>
          <cell r="H11">
            <v>1.5477839999999998</v>
          </cell>
        </row>
        <row r="21">
          <cell r="G21">
            <v>3.8350000000000002E-2</v>
          </cell>
          <cell r="H21">
            <v>2.7473350000000001</v>
          </cell>
        </row>
        <row r="28">
          <cell r="AI28">
            <v>4575</v>
          </cell>
        </row>
        <row r="29">
          <cell r="AI29">
            <v>4363</v>
          </cell>
        </row>
      </sheetData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Registre-public-batiments-institutionnels-23-05-2023%20-%20Copie.xlsx?8A1F63BF" TargetMode="External"/><Relationship Id="rId2" Type="http://schemas.openxmlformats.org/officeDocument/2006/relationships/externalLinkPath" Target="file:///\\8A1F63BF\Registre-public-batiments-institutionnels-23-05-2023%20-%20Copie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Gabarit_Registre%20public2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3" Type="http://schemas.microsoft.com/office/2019/04/relationships/externalLinkLongPath" Target="Registre-public-batiments-institutionnels-23-05-2023%20-%20Copie.xlsx?8A1F63BF" TargetMode="External"/><Relationship Id="rId2" Type="http://schemas.openxmlformats.org/officeDocument/2006/relationships/externalLinkPath" Target="file:///\\8A1F63BF\Registre-public-batiments-institutionnels-23-05-2023%20-%20Copie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3" Type="http://schemas.microsoft.com/office/2019/04/relationships/externalLinkLongPath" Target="Registre-public-batiments-institutionnels-23-05-2023%20-%20Copie.xlsx?8A1F63BF" TargetMode="External"/><Relationship Id="rId2" Type="http://schemas.openxmlformats.org/officeDocument/2006/relationships/externalLinkPath" Target="file:///\\8A1F63BF\Registre-public-batiments-institutionnels-23-05-2023%20-%20Copie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3" Type="http://schemas.microsoft.com/office/2019/04/relationships/externalLinkLongPath" Target="Registre-public-batiments-institutionnels-23-05-2023%20-%20Copie.xlsx?8A1F63BF" TargetMode="External"/><Relationship Id="rId2" Type="http://schemas.openxmlformats.org/officeDocument/2006/relationships/externalLinkPath" Target="file:///\\8A1F63BF\Registre-public-batiments-institutionnels-23-05-2023%20-%20Copie.xlsx" TargetMode="External"/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jib, Soumia (SITE)" refreshedDate="44754.44843877315" createdVersion="7" refreshedVersion="7" minRefreshableVersion="3" recordCount="514" xr:uid="{D4944768-51E6-46F4-933C-CB6D4B2F24BA}">
  <cacheSource type="worksheet">
    <worksheetSource ref="C6:V520" sheet="MES_2021-2022" r:id="rId2"/>
  </cacheSource>
  <cacheFields count="22">
    <cacheField name="Adresse" numFmtId="0">
      <sharedItems count="446">
        <s v="1111, Lappière, Montréal, arrondissement Lasalle"/>
        <s v="1055, 116e rue, Ville Saint-Georges"/>
        <s v="9155, St-Hubert, Montréal"/>
        <s v="999, Émile-Journeault, Est, Montréal"/>
        <s v="40, 40e km Route 389, Baie-Comeau"/>
        <s v="537, Boulevard Blanche, Baie-Comeau"/>
        <s v="773, Bon-Désir, Baie-Comeau"/>
        <s v="927, Comtois, Baie-Comeau"/>
        <s v="10500, Avenue de Bois-De-Boulogne, Montréal, Québec"/>
        <s v="10555, Avenue de Bois-De-Boulogne, Montréal, Québec"/>
        <s v="534, Jaques-Cartier Est, Chicoutimi"/>
        <s v="620, Chemin Sydenham, Chicoutimi"/>
        <s v="960, Rue Saint-Georges, Drummondville"/>
        <s v="235, Saint-Jacques, Granby"/>
        <s v="385, Principale, Granby"/>
        <s v="2505, Rue St-Hubert, Jonquière"/>
        <s v="3360, Rue Panet, Jonquière"/>
        <s v="3780, Rue De La Fabrique, Jonquière"/>
        <s v="3780, Rue Panet, Jonquière"/>
        <s v="3791, Rue De La Fabrique, Jonquière"/>
        <s v="855, Rue Richelieu, La Malbaie"/>
        <s v="15, Chemin de la Piscine, L'étang Du Nord, Îles-De-La-Madeleine"/>
        <s v="167, De La Grande Allée Est, Grande-Rivière"/>
        <s v="776, Boulevard Perron, Carleton"/>
        <s v="96, Jaques-Cartier, Gaspé"/>
        <s v="100, 13e Avenue, La Pocatière"/>
        <s v="140, 4e Avenue, La Pocatière"/>
        <s v="425, Boulevard du Collège, Rouyn-Noranda"/>
        <s v="675, 1re. Ave. Est, Val-D'or"/>
        <s v="111, Chemin Ste-Hélène, Lévis"/>
        <s v="14, Rue Nobel, Lévis"/>
        <s v="18, Rue Novel, Lévis"/>
        <s v="20, Rue De La Bastille, Lévis"/>
        <s v="205, Rue MGR Bourget, Lévis"/>
        <s v="30, Rue De La Bastille, Lévis"/>
        <s v="40, Rue De La Bastille, Lévis"/>
        <s v="970, Rue De La Concorde, Lévis"/>
        <s v="125, Sacré-Coeur, Gatineau"/>
        <s v="333, Cité des Jeunes, Gatineau"/>
        <s v="820, La Gappe, Gatineau"/>
        <s v="3800, Rue Sherbrooke Est, Montréal"/>
        <s v="6220, Rue Sherbrooke Est, Montréal"/>
        <s v="608, Saint-Rédempteur, Matane"/>
        <s v="616, Saint-Rédempteur, Matane"/>
        <s v="2965, Rue de L'etchemin, Lévis (Québec)"/>
        <s v="320, Rue Saint-Louis, Rimouski (Québec)"/>
        <s v="53, Rue St-Germain Ouest, Rimouski (Québec)"/>
        <s v="60, Rue de L'Évêché Ouest, Rimouski (Québec)"/>
        <s v="92, Rue Desbiens, Amqui (Québec)"/>
        <s v="360, Rue St-Pièrre, Rivière-Du-Loup"/>
        <s v="80, Rue Frontenac, Rivière-Du-Loup"/>
        <s v="6400, 16e Avenue, Montréal"/>
        <s v="2410, Chemin Sainte-Foy, Québec"/>
        <s v="2424, Chemin Sainte-Foy, Québec"/>
        <s v="210, De La Gare, Saint-Jérôme"/>
        <s v="24, Sainte-Marguerite, Saint-Jérôme"/>
        <s v="475, Fournier, St-Jérôme"/>
        <s v="480, Loranger, Saint-Jérôme"/>
        <s v="485, Fournier, Saint-Jérôme"/>
        <s v="491, Fournier, Saint-Jérôme"/>
        <s v="58, Sainte-Marguerite, Saint-Jérôme"/>
        <s v="700, Parent, Mont-Laurier"/>
        <s v="8106, Belle-Rivière, Mirabel "/>
        <s v="625, Avenue Sainte-Croix, Montréal"/>
        <s v="696, Avenue Sainte-Croix, Montréal"/>
        <s v="175, Rue De La Vérendrye, Sept-Îles"/>
        <s v="220, Rue Kennedy Nord, Sherbrooke"/>
        <s v="375, Rue Du Cégep, Sherbrooke"/>
        <s v="475, Rue Du Cégep, Sherbrooke"/>
        <s v="720, Rue Longpré, Sherbrooke"/>
        <s v="3000, Boulevard De Tracy, Sorel-Tracy"/>
        <s v="1105, Boulevard Hamel C.P. 7300,  Saint-Félicien"/>
        <s v="3000, Boullé, Saint-Hyacinthe"/>
        <s v="1255, Boulevard Frontenac Ouest, Thetford Mines"/>
        <s v="671, Boulevard Frontenac Ouest, Thetford Mines"/>
        <s v="1300, Place Du Technoparc, Trois-Rivières"/>
        <s v="280, Sainte-Marie, Champlain"/>
        <s v="3095, Westinghouse, Trois-Rivières"/>
        <s v="3175, Laviolette, Trois-Rivières"/>
        <s v="55, Fusey, Trois-Rivières"/>
        <s v="805, Marguerite-Bourgeoys, Trois-Rivières"/>
        <s v="815, Marguerite-Bourgeoys, Trois-Rivières"/>
        <s v="825, Marguerite-Bourgeoys, Trois-Rivières"/>
        <s v="835, Marguerite-Bourgeoys, Trois-Rivières"/>
        <s v="845, Marguerite-Bourgeoys, Trois-Rivières"/>
        <s v="855, Marguerite-Bourgeoys, Trois-Rivières"/>
        <s v="150, Rue Champlain, Sallabery-De-Valleyfield "/>
        <s v="169, Rue Champlain, Sallabery-De-Valleyfield "/>
        <s v="100, Bernier, Victoriaville "/>
        <s v="475, Notre-Dame Est, Victoriaville"/>
        <s v="5445, De Lorimier, Bureau 210, Montréal"/>
        <s v="765, Notre-Dame Est, Victoriaville"/>
        <s v="2040, Rue Hotel De Ville, Montréal"/>
        <s v="255, Rue Ontario Est, Montréal"/>
        <s v="260, Rue De Gentilly, Est, Longueuil"/>
        <s v="5555, Rue De L'ENA, Longueuil"/>
        <s v="945, Chemin De Chambly, Longueuil"/>
        <s v="1620, Boul. De L'entente, Québec"/>
        <s v="1660, Boul. De L'Entente, Québec"/>
        <s v="15615, Boulevard Gouin Ouest, Sainte-Genviève"/>
        <s v="4280,  Boulevard St-Jean, Dollard-des-Ormeaux"/>
        <s v="21,275, Lakeshore Road, Ste-Anne-De-Bellevue"/>
        <s v="1300, 8e avenue, Québec"/>
        <s v="299, 3e avenue, Québec"/>
        <s v="7600, 3e avenue, Québec"/>
        <s v="100, Rue Duquet, Ste-Therese "/>
        <s v="101, Place Ducharme, Ste-Therese"/>
        <s v="109, Place Ducharme, Ste-Therese"/>
        <s v="111, Place Ducharme, Ste-Therese"/>
        <s v="119, Place Ducharme, Ste-Therese"/>
        <s v="121, Place Ducharme, Ste-Therese"/>
        <s v="129, Place Ducharme, Ste-Therese"/>
        <s v="131, Place Ducharme, Ste-Therese"/>
        <s v="66, Rue St-Louis, Ste-Therese"/>
        <s v="9745, Rue Belle Rivière, Mirabel"/>
        <s v="7000, Marie-Victorin, Montréal"/>
        <s v="7025, Marie-Victorin, Montréal"/>
        <s v="7125, Marie-Victorin, Montréal"/>
        <s v="7200, Marie-Victorin, Montréal"/>
        <s v="7225, Marie-Victorin, Montréal"/>
        <s v="7250, Marie-Victorin, Montréal"/>
        <s v="767, Bélanger Est, Montréal"/>
        <s v="475, Boulevard De L'Avenir, Laval"/>
        <s v="180, Rue Dorval, L'Assomption"/>
        <s v="20, Rue St-Charles Sud, Joliette"/>
        <s v="2505, Boulevard Des Entreprises, Terrebonne"/>
        <s v="781, Rue Notre-Dame, Repentigny"/>
        <s v="30, Boulevard Du Séminaire, Saint-Jean-Sur-Richelieu"/>
        <s v="30, Boulevard Séminaire, Saint-Jean-Sur-Richelieu"/>
        <s v="11, Rue Winder, Sherbrooke"/>
        <s v="1301, Boul. De Portland, Sherbrooke"/>
        <s v="15, Rue Winder, Sherbrooke"/>
        <s v="17, Rue Winder, Sherbrooke"/>
        <s v="2580, Rue Collège, Sherbrooke"/>
        <s v="5, Rue Winder, Sherbrooke"/>
        <s v="554, De L'Ontario, Sherbrooke"/>
        <s v="7, Rue Winder, Sherbrooke"/>
        <s v="790, Rue Nérée-Tremblay, Québec"/>
        <s v="9, Rue Winder, Sherbrooke"/>
        <s v="900, Riverside Drive, Saint-Lambert"/>
        <s v="2429, Rue Petit Rang 2, Sainte-Croix"/>
        <s v="3075, Route Du Lac Est, Alma"/>
        <s v="370, Champagnat Sud, Alma"/>
        <s v="675, Boulevard Auger Ouest, Alma"/>
        <s v="855, Avenue Tanguay Nord, Alma"/>
        <s v="3040, Sherbrooke St. West, 4001 De Maisonneuve West"/>
        <s v="4015, De Maisonneuve West, 3040 Sherbrooke St. West"/>
        <s v="325, Boulevard Cité Des Jeunes, Gatineau"/>
        <s v="2263, Avenue Du Collège, Shawinigan"/>
        <s v="1295, Basile-Moreau, Saint-Laurent"/>
        <s v="15, Route 329, Gore"/>
        <s v="821, Ave. Ste-Croix, Saint-Laurent"/>
        <s v="1000, Rue Saint-Jacques Ouest, Montréal"/>
        <s v="1020, Rue Notre-Dame Ouest, Montréal"/>
        <s v="1100, Rue Notre-Dame Ouest, Montréal"/>
        <s v="1111, Rue Notre-Dame Ouest, Montréal"/>
        <s v="1219, Rue William, Montréal"/>
        <s v="311, Rue Peel, Montréal"/>
        <s v="333, Pell, Montréal"/>
        <s v="355, Rue de la Montagne, Montréal"/>
        <s v="355, Rue Peel, Montréal"/>
        <s v="400, Rue Montfort, Montréal"/>
        <s v="420, Rue Éléanor, Montréal"/>
        <s v="1071-1083, Beaver-Hall, Montréal QC"/>
        <s v="1089-1095, Beaver-Hall, Montréal QC"/>
        <s v="3000, chemin de la Côte-Sainte-Catherine, Montréal QC"/>
        <s v="5255, avenue Decelles, Montréal QC"/>
        <s v="5305, avenue Decelles, Montréal QC"/>
        <s v="5540, rue Louis-Collin, Montréal QC"/>
        <s v="5550, rue Louis-Collin, Montréal QC"/>
        <s v="5714, avenue Darlington, Montréal QC"/>
        <s v="455, rue de l'Église, C.P. 4800, succ. Terminus"/>
        <s v="475, Du Parvis, Québec"/>
        <s v="555, Boul. Charest est, Québec"/>
        <s v="2500, Chemin de Polytechnique, Montréal"/>
        <s v="5155, Decelles, Montréal"/>
        <s v="1061, Route 172, Sacré-Coeur-Saguenay, Québec"/>
        <s v="1650, rue Lionel-Boulet, Varennes, Québec"/>
        <s v="230, Bernard-Belleau, Laval, Québec"/>
        <s v="2605, Boul. du Parc Technologique, Québec, Québec"/>
        <s v="385, rue Sherbrooke est, Montréal, Québec"/>
        <s v="490, rue De La Couronne, Québec, Québec"/>
        <s v="500, Boul. Cartier Ouest, Laval, Québec"/>
        <s v="531, Boul. des Prairies, Laval, Québec"/>
        <s v="5800, Saint-Denis, suite 1105"/>
        <s v="19, chemin du golf, Sherbrooke arrondissement Lennoxville"/>
        <s v="2600, Rue du Collège, Sherbrooke arrondissement Lennoxville"/>
        <s v="1185, St-Mathieu, Montréal"/>
        <s v="1195, Guy, Montréal"/>
        <s v="1211-1215, St-Mathieu, Montréal"/>
        <s v="1395, Rene Levesque W, Montréal"/>
        <s v="1400, DeMaisonneuve W, Montréal"/>
        <s v="1424, Bishop, Montréal"/>
        <s v="1426, Bishop, Montréal"/>
        <s v="1450, Guy, Montréal"/>
        <s v="1455, DeMaisonneuve W, Montréal"/>
        <s v="1515, Ste-Catherine W, Montréal"/>
        <s v="1550, DeMaisonneuve W, Montréal"/>
        <s v="1590, Docteur Penfield, Montréal"/>
        <s v="1600, Ste-Catherine W, Montréal"/>
        <s v="1616, Ste-Catherine W, Montréal"/>
        <s v="1875, Bishop, Montréal"/>
        <s v="2000-2002, Mackay, Montréal"/>
        <s v="2010, Mackay, Montréal"/>
        <s v="2020, Mackay, Montréal"/>
        <s v="2030, Mackay, Montréal"/>
        <s v="2040, Mackay, Montréal"/>
        <s v="2050, Mackay, Montréal"/>
        <s v="2060, Mackay, Montréal"/>
        <s v="2070, Mackay, Montréal"/>
        <s v="2080, Mackay, Montréal"/>
        <s v="2090, Mackay, Montréal"/>
        <s v="2100, Mackay, Montréal"/>
        <s v="2110, Mackay, Montréal"/>
        <s v="2130, Bishop, Montréal"/>
        <s v="2135, Guy, Montréal"/>
        <s v="2135, Mackay, Montréal"/>
        <s v="2140, Bishop, Montréal"/>
        <s v="2145, Mackay, Montréal"/>
        <s v="2149, Mackay, Montréal"/>
        <s v="2150, Bishop, Montréal"/>
        <s v="2160, Bishop, Montréal"/>
        <s v="3500, Belmore, Montréal"/>
        <s v="7075, Terrebonne, Montréal"/>
        <s v="7079, Terrebonne, Montréal"/>
        <s v="7141, Sherbrooke West, Montréal"/>
        <s v="7200, Sherbrooke West, Montréal"/>
        <s v="(A) 2375, ch. de la côte-Ste-Catherine, Montréal"/>
        <s v="130, rang Saint-Simon, St-Hyacinthe"/>
        <s v="1320, rue des Vétérinaires, St-Hyacinthe"/>
        <s v="1425, rue des Vétérinaires, St-Hyacinthe"/>
        <s v="1600, rue des Vétérinaires, St-Hyacinthe"/>
        <s v="1700, Jacques-Tétreault, Laval"/>
        <s v="1725, rue des Vétérinaires, St-Hyacinthe"/>
        <s v="180, rang St-Simon, St-Hyacinthe"/>
        <s v="189, route du Parc, Notre-Dame-des-Bois"/>
        <s v="200, avenue Vincent-d'Indy, Outremont"/>
        <s v="2050, boul. Édouard-Montpetit, Montréal"/>
        <s v="2100, boul. Édouard-Montpetit, Montréal"/>
        <s v="2101, boul. Édouard-Montpetit, Montréal"/>
        <s v="2332, boul. Édouard-Montpetit, Montréal"/>
        <s v="2450, boul. Édouard-Montpetit, Montréal"/>
        <s v="2805, chemin des services, Montréal"/>
        <s v="2900, boul. Édouard-Montpetit, Montréal"/>
        <s v="2910, boul. Édouard-Montpetit, Montréal"/>
        <s v="2940, ch. de la côte-Ste-Catherine, Montréal"/>
        <s v="2940, Chemin de Polytechnique, Montréal"/>
        <s v="2960, chemin de la tour, Montréal"/>
        <s v="3032-3034, boul. Édouard-Montpetit, Montréal"/>
        <s v="3050-3060, Édouard-Montpetit, Montréal"/>
        <s v="3101, chemin de la tour, Montréal"/>
        <s v="3130, rue Dessaulles, St-Hyacinthe"/>
        <s v="3190, rue Sicotte, St-Hyacinthe"/>
        <s v="3200, rue Sicotte, St-Hyacinthe"/>
        <s v="3744, rue Jean-Brillant, Montréal"/>
        <s v="4201, Sherbrooke est, Montréal"/>
        <s v="443, ch. du Lac Croche, St-Hippolyte"/>
        <s v="444, ch. du Lac Croche, St-Hippolyte"/>
        <s v="448, ch. du Lac Croche, St-Hippolyte"/>
        <s v="452, ch. du Lac Croche, St-Hippolyte"/>
        <s v="455, ch. du Lac Croche, St-Hippolyte"/>
        <s v="460, ch. du Lac Croche, St-Hippolyte"/>
        <s v="5155, ch. de la rampe, Montréal"/>
        <s v="592, ch. du Lac Croche, St-Hippolyte"/>
        <s v="7480, rue Frontenac, St-Hyacinthe"/>
        <s v="90, av. Vincent-d'Indy, Montréal"/>
        <s v="90, av. Vincent-d'Indy, Outremont"/>
        <s v="150, Place Charles-Le Moyne, Bureau 200, Longueuil"/>
        <s v="1950, Rue Galt ouest, Sherbrooke"/>
        <s v="2500, Boul. de l'Université, Sherbrooke"/>
        <s v="3000, Boul. de l'Université, Sherbrooke"/>
        <s v="3001, 12 ième avenue nord, Sherbrooke"/>
        <s v="3031, 12 ième avenue nord, Sherbrooke"/>
        <s v="3201, Rue Jean-Mignault, Sherbrooke"/>
        <s v="45, Boul. de l'Aéroport, Bromont"/>
        <s v="315, Rue Iberville Est A-B, Rouyn-Noranda"/>
        <s v="3351, Boul Des Forges A-B, Trois-Rivières"/>
        <s v="400, Boul de l'Université C-D, Rouyn-Noranda"/>
        <s v="4750, Henri-Julien, Montréal"/>
        <s v="480, De la Chapelle, Québec"/>
        <s v="555, Boul de l'Université A-B, Saguenay"/>
        <s v="575, Rue Ste-Hélène, Québec"/>
        <s v="643, 1ere Avenue, Val-d'Or"/>
        <s v="685, Rue Sainte-Marguerite, Québec"/>
        <s v="175, rue de la Vérendrye, Pavillon Alouette"/>
        <s v="555, boulevard de l'Université, Simoncouche (Pavillon rech.),Chicoutimi"/>
        <s v="555, boulevard de l'Université, Cural,Chicoutimi"/>
        <s v="557, boulevard de l'Université, Pavillon des humanités, Chicoutimi"/>
        <s v="555, boulevard de l'Université, Pavillon parc technologique"/>
        <s v="555, boulevard de l'Université, Pavillon Promotion Saguenay CTDA-UQAC"/>
        <s v="555, boulevard de l'Université, Pavillon rech. traitement,Chicoutimi"/>
        <s v="555, boulevard de l'Université, Simoncouche(Maison blanche),Chicoutimi"/>
        <s v="555, boulevard de l'Université  Chicoutimi, Pavillon principal,Chicoutimi"/>
        <s v="555, Boulevard de l'université (574 JCE)(1Z5), Le Grand Séminaire"/>
        <s v="001, Lac Lusignan, Saint-Michel-des-Saints"/>
        <s v="1205, rue Saint-Denis, Montréal"/>
        <s v="1212, rue Sanguinet, Montréal"/>
        <s v="1250, rue Sanguinet, Montréal"/>
        <s v="1280, Saint-Denis, Montréal"/>
        <s v="1290, rue Saint-Denis, Montréal"/>
        <s v="141, avenue Du Président-Kennedy, Montréal"/>
        <s v="1435, rue Sanguinet, Montréal"/>
        <s v="1440, rue Saint-Denis, Montréal"/>
        <s v="201, avenue Du Président-Kennedy, Montréal"/>
        <s v="209, rue Sainte-Catherine Est, Montréal"/>
        <s v="2101, rue Jeanne-Mance, Montréal"/>
        <s v="2424,  ch. du Lac Quenouilles, Lac-Supérieur"/>
        <s v="281, rue Sainte-Catherine Est, Montréal"/>
        <s v="303, boulevard René-Lévesque Est, Montréal"/>
        <s v="315, rue Sainte-Catherine Est, Montréal"/>
        <s v="320, rue Sainte-Catherine Est, Montréal"/>
        <s v="400, rue Sainte-Catherine Est, Montréal"/>
        <s v="405, boulevard De Maisonneuve Est, Montréal"/>
        <s v="840, rue Cherrier, Montréal"/>
        <s v="300, Allée des Ursulines, Rimouski"/>
        <s v="350, Saint-Jean-Baptiste, Rimouski"/>
        <s v="981, Marconi, Rimouski"/>
        <s v="3351, Boul. des Forges, Trois-Rivières"/>
        <s v="3600, Rue Ste-Marguerite, Trois-Rivières"/>
        <s v="445, boulevard de l'Université, Rouyn-Noranda, Rouyn-Noranda"/>
        <s v="488, du Balbuzard, Rapide Danseur"/>
        <s v="675, 1 ere avenue, Val d'Or, Val-d'Or"/>
        <s v="79, Côté, Notre-Dame-du-Nord"/>
        <s v="101, St-Jean-Bosco, Case postale 1250, Succ.Hull"/>
        <s v="281, Alexandre-tache, Case postale 1250, Succ. Hull"/>
        <s v="283, Alexandre-Taché, Case postale 1250, Succ. Hull"/>
        <s v="283, Alexandre-Taché, Case postale 1250. Succ, Hull"/>
        <s v="305, Alexandre-Taché, 305 boul. Alexandre-Taché"/>
        <s v="58, Principale, Ripon"/>
        <s v="1030, Avenue de la Médecine, Québec (23025)"/>
        <s v="1030, Avenue des Sciences-Humaines, Québec (23025)"/>
        <s v="1030, Avenue du Séminaire, Québec (23025)"/>
        <s v="1045, Avenue de la Médecine, Québec (23025)"/>
        <s v="1050, Avenue de la Médecine, Québec (23025)"/>
        <s v="1055, Avenue du Séminaire, Québec (23025)"/>
        <s v="1065, Avenue de la Médecine, Québec (23025)"/>
        <s v="15, Biard, Percé (02005)"/>
        <s v="2180, Chemin Sainte-Foy, Québec (23025)"/>
        <s v="2220, rue de l'Université, Québec (23025)"/>
        <s v="2230, rue de l'Université, Québec (23025)"/>
        <s v="2241, Chemin Sainte-Foy, Québec (23025)"/>
        <s v="2255, rue de l'Université, Québec (23025)"/>
        <s v="2300, Rue de la Terrasse, Québec (23025)"/>
        <s v="2325, Rue de la Terrasse, Québec (23025)"/>
        <s v="2325, rue de l'Université, Québec (23025)"/>
        <s v="2325, Rue des Arts, Québec (23025)"/>
        <s v="2325, Rue des Bibliothèques, Québec (23025)"/>
        <s v="2345, Allée des Bibliothèques, Québec (23025)"/>
        <s v="2375, Rue de la Terrasse, Québec (23025)"/>
        <s v="2400, Rue de la Terrasse, Québec (23025)"/>
        <s v="2405, Rue de la Terrasse, Québec (23025)"/>
        <s v="2420, Rue de la Terrasse, Québec (23025)"/>
        <s v="2425, Rue de la Terrasse, Québec (23025)"/>
        <s v="2425, Rue de l'Agriculture, Québec (23025)"/>
        <s v="2440, Boulevard  Hochelaga, Québec (23025)"/>
        <s v="2440, Boulevard Hochelaga, Québec (23025)"/>
        <s v="2480, Boulevard Hochelaga, Québec (23025)"/>
        <s v="2539, Rue Marie-Fitzbach, Québec (23025)"/>
        <s v="27, du Mont-Joli, Percé (02005)"/>
        <s v="295, Boulevard Charest Est, Québec (23025)"/>
        <s v="338, Rue de Sainte-Hélène, Québec (23025)"/>
        <s v="521, Route 138, RR 1, Saint-Augustin-de-Desmaures (23072)"/>
        <s v="550,  RUE SHERBROOKE OUEST, LOCAL 360, Montréal"/>
        <s v="557, Route 138, RR 1, Saint-Augustin-de-Desmaures (23072)"/>
        <s v="750, rang Haut Sainte-Anne, Saint-Elzéar (26022)"/>
        <s v="857, Chemin des Îles, Lévis (24020)"/>
        <s v="960, de la Concorde, Lévis (24020)"/>
        <s v="999, Autoroute Robert-Bourassa, Québec (23025)"/>
        <s v="Km 103, Route 175, Québec (23025)"/>
        <s v="1, Maple, St Anne de Bellevue"/>
        <s v="1020, avenue des Pins Ouest, Montréal"/>
        <s v="1033, avenue des Pins Ouest, Montréal"/>
        <s v="1085, avenue du Docteur-Penfield, Montréal"/>
        <s v="111, Highway 1, Holetown"/>
        <s v="1110, avenue des Pins Ouest, Montréal"/>
        <s v="1130, avenue des Pins Ouest, Montréal"/>
        <s v="1140, avenue des Pins Ouest, Montréal"/>
        <s v="150, Chemin des Pins, St Anne de Bellevue"/>
        <s v="2001, avenue McGill College, Montréal"/>
        <s v="20965, Chemin Ste. Marie, St Anne de Bellevue"/>
        <s v="21082, Lakeshore Road, St Anne de Bellevue"/>
        <s v="21111, Lakeshore Road, St Anne de Bellevue"/>
        <s v="21219-212, 1 Chem. Ste. Marie, St Anne de Bellevue"/>
        <s v="21300, Lakeshore Road, St Anne de Bellevue"/>
        <s v="3, Chemin des Pins, St Anne de Bellevue"/>
        <s v="3420, rue University, Montréal"/>
        <s v="3430, rue McTavish, Montréal"/>
        <s v="3434, rue McTavish, Montréal"/>
        <s v="3437, Rue Peel, Montréal"/>
        <s v="3438, rue McTavish, Montréal"/>
        <s v="3450, rue McTavish, Montréal"/>
        <s v="3459, Rue Peel, Montréal"/>
        <s v="3463, Rue Peel, Montréal"/>
        <s v="3465, rue Durocher, Montréal"/>
        <s v="3465, Rue Peel, Montréal"/>
        <s v="3475, Rue Peel, Montréal"/>
        <s v="3479, Rue Peel, Montréal"/>
        <s v="3480, rue McTavish, Montréal"/>
        <s v="3480, rue University, Montréal"/>
        <s v="3483, Rue Peel, Montréal"/>
        <s v="3487, Rue Peel, Montréal"/>
        <s v="3491, Rue Peel, Montréal"/>
        <s v="3495, Rue Peel, Montréal"/>
        <s v="3510, avenue Lionel Groulx, Montréal"/>
        <s v="3534, rue University, Montréal"/>
        <s v="3575, avenue du Parc, Montréal"/>
        <s v="3605, Rue de la Montagne, Montréal"/>
        <s v="3610, rue McTavish, Montréal"/>
        <s v="3610, rue University, Montréal"/>
        <s v="3625, avenue du Parc, Montréal"/>
        <s v="3626, St Urbain, Montréal"/>
        <s v="3630, Sir William Osler, Montréal"/>
        <s v="3637, Rue Peel, Montréal"/>
        <s v="3640, Rue de la Montagne, Montréal"/>
        <s v="3641, rue University, Montréal"/>
        <s v="3647, Rue Peel, Montréal"/>
        <s v="3649, promenade Sir William Osler, Montréal"/>
        <s v="3650, rue McTavish, Montréal"/>
        <s v="3650A, rue McTavish, Montréal"/>
        <s v="3654, promenade Sir William Osler, Montréal"/>
        <s v="3661, Rue Peel, Montréal"/>
        <s v="3661, rue University, Montréal"/>
        <s v="3666, rue McTavish, Montréal"/>
        <s v="3674, Rue Peel, Montréal"/>
        <s v="3690, Rue Peel, Montréal"/>
        <s v="3700, rue McTavish, Montréal"/>
        <s v="3706/08, Rue Peel, Montréal"/>
        <s v="3715, Rue Peel, Montréal"/>
        <s v="3724, rue McTavish, Montréal"/>
        <s v="3775, rue University, Montréal"/>
        <s v="3801, rue University, Montréal"/>
        <s v="3883, rue University, Montréal"/>
        <s v="410, rue Sherbrooke Ouest, Montréal"/>
        <s v="422, Chemin des Moulins, Mont Saint-Hilaire"/>
        <s v="475, rue Sherbrooke Ouest, Montréal"/>
        <s v="515, avenue des Pins Ouest, Montréal"/>
        <s v="517, avenue des Pins Ouest, Montréal"/>
        <s v="527, avenue des Pins Ouest, Montréal"/>
        <s v="546, avenue des Pins Ouest, Montréal"/>
        <s v="550, rue Sherbrooke Ouest, Montréal"/>
        <s v="63, Coolidge Road, Austin"/>
        <s v="680, rue Sherbrooke Ouest, Montréal"/>
        <s v="7, Maple, St Anne de Bellevue"/>
        <s v="805, rue Sherbrooke Ouest, Montréal"/>
        <s v="840, avenue du Docteur-Penfield, Montréal"/>
        <s v="UMG-, Rue Peel, Montréal"/>
      </sharedItems>
    </cacheField>
    <cacheField name="Vocation" numFmtId="0">
      <sharedItems/>
    </cacheField>
    <cacheField name="Sous-vocation" numFmtId="0">
      <sharedItems containsNonDate="0" containsString="0" containsBlank="1"/>
    </cacheField>
    <cacheField name="Sous-sous vocation" numFmtId="0">
      <sharedItems containsNonDate="0" containsString="0" containsBlank="1"/>
    </cacheField>
    <cacheField name="Super_brute" numFmtId="165">
      <sharedItems containsSemiMixedTypes="0" containsString="0" containsNumber="1" minValue="0" maxValue="120057.48999999999"/>
    </cacheField>
    <cacheField name="Elect (GJ)" numFmtId="165">
      <sharedItems containsSemiMixedTypes="0" containsString="0" containsNumber="1" minValue="-22668.9948" maxValue="536263.90559999994"/>
    </cacheField>
    <cacheField name="GazNat (GJ)" numFmtId="165">
      <sharedItems containsSemiMixedTypes="0" containsString="0" containsNumber="1" minValue="-6635.4862499999999" maxValue="517907.53557000001"/>
    </cacheField>
    <cacheField name="MazLeg (GJ)" numFmtId="165">
      <sharedItems containsSemiMixedTypes="0" containsString="0" containsNumber="1" minValue="0" maxValue="8167.8267999999989"/>
    </cacheField>
    <cacheField name="DieselGen (GJ)" numFmtId="165">
      <sharedItems containsSemiMixedTypes="0" containsString="0" containsNumber="1" minValue="0" maxValue="185.00040000000001"/>
    </cacheField>
    <cacheField name="MazLourd (GJ)" numFmtId="165">
      <sharedItems containsSemiMixedTypes="0" containsString="0" containsNumber="1" minValue="-326.65500000000003" maxValue="12992.335000000001"/>
    </cacheField>
    <cacheField name="Prop (GJ)" numFmtId="165">
      <sharedItems containsSemiMixedTypes="0" containsString="0" containsNumber="1" minValue="0" maxValue="658.96056999999996"/>
    </cacheField>
    <cacheField name="Elect (GES)" numFmtId="165">
      <sharedItems containsSemiMixedTypes="0" containsString="0" containsNumber="1" minValue="-10.075108800000001" maxValue="238.3395136"/>
    </cacheField>
    <cacheField name="GazNat (GES)" numFmtId="165">
      <sharedItems containsSemiMixedTypes="0" containsString="0" containsNumber="1" minValue="-332.44941937499999" maxValue="25948.069667115"/>
    </cacheField>
    <cacheField name="MazLeg (GES)" numFmtId="165">
      <sharedItems containsSemiMixedTypes="0" containsString="0" containsNumber="1" minValue="0" maxValue="581.618315768"/>
    </cacheField>
    <cacheField name="DieselGen (GES)" numFmtId="165">
      <sharedItems containsSemiMixedTypes="0" containsString="0" containsNumber="1" minValue="0" maxValue="13.255556040000002"/>
    </cacheField>
    <cacheField name="MazLourd (GES)" numFmtId="165">
      <sharedItems containsSemiMixedTypes="0" containsString="0" containsNumber="1" minValue="-24.414555942000003" maxValue="971.06148589400016"/>
    </cacheField>
    <cacheField name="Prop (GES)" numFmtId="165">
      <sharedItems containsSemiMixedTypes="0" containsString="0" containsNumber="1" minValue="0" maxValue="37.594125575999996"/>
    </cacheField>
    <cacheField name="TotGJ" numFmtId="165">
      <sharedItems containsSemiMixedTypes="0" containsString="0" containsNumber="1" minValue="-30863.283452285716" maxValue="536280.82239999995"/>
    </cacheField>
    <cacheField name="TotGJnorm" numFmtId="165">
      <sharedItems containsSemiMixedTypes="0" containsString="0" containsNumber="1" minValue="-30719.880200475956" maxValue="533789.04559555638"/>
    </cacheField>
    <cacheField name="GJnorm/m2" numFmtId="0">
      <sharedItems containsMixedTypes="1" containsNumber="1" minValue="-2.3342451666405246" maxValue="3421.944429765138"/>
    </cacheField>
    <cacheField name="TotGES [kg. éq.CO2 ]" numFmtId="0">
      <sharedItems containsSemiMixedTypes="0" containsString="0" containsNumber="1" minValue="-709.66399142776061" maxValue="25948.069667115"/>
    </cacheField>
    <cacheField name="kg éq. CO2/m2" numFmtId="0">
      <sharedItems containsMixedTypes="1" containsNumber="1" minValue="-53.923704490989756" maxValue="82887.0373917237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jib, Soumia (SITE)" refreshedDate="44757.455160763886" createdVersion="7" refreshedVersion="7" minRefreshableVersion="3" recordCount="336" xr:uid="{76D5E5EF-CBF9-4638-9DC7-210DAD8CCCDA}">
  <cacheSource type="worksheet">
    <worksheetSource ref="A5:X341" sheet="SQI-2019-2020 (à masquer)" r:id="rId2"/>
  </cacheSource>
  <cacheFields count="24">
    <cacheField name="Année" numFmtId="0">
      <sharedItems/>
    </cacheField>
    <cacheField name="Nom propriétaire" numFmtId="0">
      <sharedItems containsBlank="1"/>
    </cacheField>
    <cacheField name="Adresse" numFmtId="0">
      <sharedItems count="335">
        <s v="382, Avenue Saint-Jérôme, Matane"/>
        <s v="87, Boulevard Gérard-D.-Lévesque, New Carlisle"/>
        <s v="183, Avenue de la Cathédrale, Rimouski"/>
        <s v="133, Rue Dubuc, Chibougamau"/>
        <s v="202, Rue Jacques-Cartier, Saguenay"/>
        <s v="700, 7e Rue de l'Aéroport, Québec"/>
        <s v="1075, Chemin Sainte-Foy, Québec"/>
        <s v="675, Boulevard René-Lévesque, Québec"/>
        <s v="12, Rue Saint-Louis, Québec"/>
        <s v="461, Rue Richelieu, Québec"/>
        <s v="11-13, Rue Saint-Stanislas, Québec"/>
        <s v="1825, Rue Semple, Québec"/>
        <s v="33, Rue de la Cour, Rivière-du-Loup"/>
        <s v="878, Rue de Tonnancour, Trois-Rivières"/>
        <s v="850, Rue Hart, Trois-Rivières"/>
        <s v="62, Rue Saint-Jean-Baptiste, Victoriaville"/>
        <s v="4260, Boulevard Bourque, Sherbrooke"/>
        <s v="555, Boulevard Henri-Bourassa, Montréal"/>
        <s v="55, Rue Grenier, Saint-Gabriel"/>
        <s v="1550, Rue Dessaulles, Saint-Hyacinthe"/>
        <s v="109, Rue Saint-Charles, Saint-Jean-sur-Richelieu"/>
        <s v="75, Boulevard Poliquin, Sorel-Tracy"/>
        <s v="30, Rue John, Campbell's Bay"/>
        <s v="645, Rue de la Madone, Mont-Laurier"/>
        <s v="9549, Avenue Larivière, Rouyn-Noranda"/>
        <s v="8, Rue Saint-Gabriel, Ville-Marie"/>
        <s v="71, Avenue Mance, Baie-Comeau"/>
        <s v="425, Boulevard Laure, Sept-Îles"/>
        <s v="900, 7e Rue, Val-d'Or"/>
        <s v="1501, Route 117, Mont-Tremblant"/>
        <s v="535, Avenue Viger, Montréal"/>
        <s v="1, Boulevard De Mortagne, Boucherville"/>
        <s v="801, Chemin du Pont-Taché, Alma"/>
        <s v="1, Rue Notre-Dame, Montréal"/>
        <s v="693, Rue Saint-Alphonse, Thetford Mines"/>
        <s v="25, Rue de Martigny, Saint-Jérôme"/>
        <s v="10, Rue Tremblay, Baie-Trinité"/>
        <s v="225, Grande Allée, Québec"/>
        <s v="256, Boulevard Gérard-D.-Levesque, New Carlisle"/>
        <s v="201, Place Charles-Le Moyne, Longueuil"/>
        <s v="46, Rue Charlotte, Sorel-Tracy"/>
        <s v="3600, Boulevard de la Cité-des-Jeunes, Vaudreuil-Dorion"/>
        <s v="204, Boulevard Sainte-Anne, Sainte-Anne-des-Monts"/>
        <s v="460, Rue Craig, Cookshire-Eaton"/>
        <s v="10, Rue Gale, Ormstown"/>
        <s v="124, Avenue de Gaspé, Saint-Jean-Port-Joli"/>
        <s v="9000, Boulevard Louis-H. Lafontaine, Montréal"/>
        <s v="628, Chemin du Golf, La Malbaie"/>
        <s v="390, Boulevard Taché, Montmagny"/>
        <s v="862, Route 111, Amos"/>
        <s v="226, Boulevard Gérard-D.-Levesque, New Carlisle"/>
        <s v="180, Boulevard Rideau, Rouyn-Noranda"/>
        <s v="1862, Boulevard Jacques-Cartier, Mont-Joli"/>
        <s v="975, Rue Nouvel, Baie-Comeau"/>
        <s v="7, Boulevard Morin, Témiscouata-sur-le-Lac"/>
        <s v="435, Rue Panet, Mont-Laurier"/>
        <s v="Route 169, Lac-Ministuk"/>
        <s v="360, Boulevard Saint-Joseph, Drummondville"/>
        <s v="580-584, Avenue Roberval, Roberval"/>
        <s v="Route 167 Km 69 Camp 43, Lac-Ashuapmushuan"/>
        <s v="152, Rue Jacques-Cartier, Gaspé"/>
        <s v="405, Chemin d'en Haut, Les Îles-de-la-Madeleine"/>
        <s v="1665, Boulevard Wilfrid-Hamel, Québec"/>
        <s v="1783, Route 117, Lac-Pythonga"/>
        <s v="Route 117 Km 422 (Parc La Vérendrye), Réservoir-Dozois"/>
        <s v="141, 13e Avenue, Senneterre"/>
        <s v="708, Boulevard Renault, Beauceville"/>
        <s v="1375, Route 277, Lac-Etchemin"/>
        <s v="433, Route 138, Cap-Santé"/>
        <s v="146, Route 132, Saint-Michel-de-Bellechasse"/>
        <s v="5353, Boulevard Pierre-Bertrand, Québec"/>
        <s v="4075, Rue de la Voirie, Shawinigan"/>
        <s v="1501, Chemin Sullivan, Val-d'Or"/>
        <s v="124, Route 132, Percé"/>
        <s v="851, Chemin du Pont-Taché, Alma"/>
        <s v="313, Route 138 Grandes Bergeronnes, Les Bergeronnes"/>
        <s v="Route 113, Lac Caché, Chibougamau"/>
        <s v="285, Chemin Principal, Cap-aux-Meules"/>
        <s v="456, Grande Allée, Grande-Rivière"/>
        <s v="1163, Boulevard Manseau, Joliette"/>
        <s v="19, Route 132, Lac-au-Saumon"/>
        <s v="3798, Rue Laval, Lac-Mégantic"/>
        <s v="123, 2e Rue, Macamic"/>
        <s v="555, Rue Pierre-Laviolette, Nicolet"/>
        <s v="208, Rue Henri-Bourassa, Papineauville"/>
        <s v="Route 175 Km 110, Lac-Jacques-Cartier"/>
        <s v="2383, Rue Saint-Calixte, Plessisville"/>
        <s v="1200, Rue Taillon, Québec"/>
        <s v="337, Rue Moreault, Rimouski"/>
        <s v="90, Chemin des Patriotes, Saint-Jean-sur-Richelieu"/>
        <s v="520, Rue Saint-Jacques, Napierville"/>
        <s v="3355, Rue Picard, Saint-Hyacinthe"/>
        <s v="635, Route 162, Saint-Louis-de-Blandford"/>
        <s v="185, Rue Varin, Saint-Pascal"/>
        <s v="628, Route 153, Saint-Tite"/>
        <s v="17, Rue du Parc, Ville-Marie"/>
        <s v="170, Rue de l'Hôtel-de-Ville, Gatineau"/>
        <s v="3450, Rue Saint-Urbain, Montréal"/>
        <s v="30, Chemin de la Vallée, La Malbaie"/>
        <s v="750, Boulevard Saint-Joseph, Roberval"/>
        <s v="77, Rue Principale, Granby"/>
        <s v="74, Rue Académie, Salaberry-de-Valleyfield"/>
        <s v="481, 7e Avenue, Senneterre"/>
        <s v="75, Rue Saint-Francois, Gatineau"/>
        <s v="2, Avenue Du Palais, Rouyn-Noranda"/>
        <s v="205, Boulevard Rideau, Rouyn-Noranda"/>
        <s v="800, Boulevard des Bois-Francs, Victoriaville"/>
        <s v="795, Avenue du Palais, Saint-Joseph-de-Beauce"/>
        <s v="410, Rue de Bellechasse, Montréal"/>
        <s v="800, Boulevard Gouin, Montréal"/>
        <s v="748-748B, Montée du Détour, Témiscouata-sur-le-Lac"/>
        <s v="920, Rue Principale, Cowansville"/>
        <s v="31, Rue Mont-Carmel, Québec"/>
        <s v="110, Avenue Jacques-Cartier, Montmagny"/>
        <s v="500, Rue de la Faune, Québec"/>
        <s v="10, Rue Pierre-Olivier-Chauveau, Québec"/>
        <s v="8420, Avenue Sous-le-Vent, Lévis"/>
        <s v="1351, Boulevard Monseigneur-De Laval, Baie-Saint-Paul"/>
        <s v="770, Rue Hayes, Richmond"/>
        <s v="2700, Rue Einstein, Québec"/>
        <s v="Autoroute 15, Saint-Bernard-de-Lacolle"/>
        <s v="2, Boulevard de la Salette, Saint-Jérôme"/>
        <s v="1175, Boulevard de l'Escale, Havre-Saint-Pierre"/>
        <s v="3950, Boulevard Harvey, Saguenay"/>
        <s v="1011, Avenue de Vitré, Québec"/>
        <s v="460, Boulevard Louis-Fréchette, Nicolet"/>
        <s v="1680, Boulevard Saint-Joseph, Drummondville"/>
        <s v="1701, Rue Parthenais, Montréal"/>
        <s v="805, Chemin Bethany, Lachute"/>
        <s v="360, Rue McGill, Montréal"/>
        <s v="7510, Rue Jarry, Montréal"/>
        <s v="2775, Boulevard des Récollets, Trois-Rivières"/>
        <s v="Face au 17 Rue du Carrefour, Latulipe-et-Gaboury"/>
        <s v="100, Rue Laviolette, Trois-Rivières"/>
        <s v="583, Boulevard Fernand-Lafontaine, Rivière-Rouge"/>
        <s v="393, Rue Vanier, Rimouski"/>
        <s v="1110, Rue des Roitelets, Saguenay"/>
        <s v="1050, Rue des Rocailles, Québec"/>
        <s v="Autoroute 55, Stanstead-Est"/>
        <s v="589, Boulevard Des Montagnais, Sept-Îles"/>
        <s v="20045, Chemin Sainte-Marie, Sainte-Anne-de-Bellevue"/>
        <s v="101, Route 138, Port-Cartier"/>
        <s v="3675, Boulevard Saint-Jean-Baptiste, Montréal"/>
        <s v="212, 6e Rue de la Pointe, Shawinigan"/>
        <s v="770, Rue Goretti, Sherbrooke"/>
        <s v="867, Boulevard de l'Ange-Gardien, L'Assomption"/>
        <s v="568, Rue Principale, Pohénégamook"/>
        <s v="40, Rue Don-Bosco, Sherbrooke"/>
        <s v="808, Route 132, Cloridorme"/>
        <s v="33, Rue Jean-Proulx, Gatineau"/>
        <s v="211, Route 138, Forestville"/>
        <s v="1333, Avenue du Phare, Matane"/>
        <s v="801, Route de l'Église, Cacouna"/>
        <s v="587, Rue Radisson, Trois-Rivières"/>
        <s v="94, Route 299, Cascapédia-Saint-Jules"/>
        <s v="356, Rue Maguire, Nouvelle"/>
        <s v="1065, Rue du Parc, Thetford Mines"/>
        <s v="128, Route 132, New Richmond"/>
        <s v="380, Rue Papineau, Papineauville"/>
        <s v="55, Chemin Saint-François-Xavier, Candiac"/>
        <s v="8081, Chemin Brassard, Saint-Michel-des-Saints"/>
        <s v="1421, Chemin Kipawa, Témiscaming"/>
        <s v="235, Rue Tanguay, Roberval"/>
        <s v="725, Rue Harvey, Alma"/>
        <s v="130, Route 138, Forestville"/>
        <s v="225, Rue Rochette, Saint-Pascal"/>
        <s v="20, Boulevard Comeau, Baie-Comeau"/>
        <s v="1012, Grand Rang, Saint-Raymond"/>
        <s v="323, Boulevard Pabos, Chandler"/>
        <s v="7600, Boulevard Parent, Trois-Rivières"/>
        <s v="24, Rue De La Forêt, Base Radar, La Tuque"/>
        <s v="1805, Boulevard Saint-Louis, Sorel-Tracy"/>
        <s v="1335, Grande Allée, Terrebonne"/>
        <s v="331, Rue Chambly, Marieville"/>
        <s v="381, 8e Avenue, Dolbeau-Mistassini"/>
        <s v="300, Boulevard Jean-Lesage, Québec"/>
        <s v="623, Avenue de la Station, Shawinigan"/>
        <s v="125, Chemin Georges-Vallières, Sherbrooke"/>
        <s v="17785, Boulevard Lacroix, Saint-Georges"/>
        <s v="85, Rue Jean-Proulx, Gatineau"/>
        <s v="96, Montée de Sandy Beach, Gaspé"/>
        <s v="3025, Rue Laval, Lac-Mégantic"/>
        <s v="358, Tukimuaqtuk Street, Kuujjuarapik"/>
        <s v="1058, Tukimuaqtuk Street, Kuujjuarapik"/>
        <s v="1039, Tukimuaqtuk Street, Kuujjuarapik"/>
        <s v="1125, Henri Jamet Avenue, Kuujjuarapik"/>
        <s v="270, 14e Avenue, Senneterre"/>
        <s v="430, Boulevard Alexandre-Taché, Gatineau"/>
        <s v="375, Rue King, Sherbrooke"/>
        <s v="855, Boulevard Industriel, Saint-Jean-sur-Richelieu"/>
        <s v="5497, Boulevard du Curé-Labelle, Labelle"/>
        <s v="3398, Rue Queen, Rawdon"/>
        <s v="309, Rue Brock, Drummondville"/>
        <s v="400, Rue de Ramezay, Sorel-Tracy"/>
        <s v="155, Avenue Gaétan-Archambault, Amqui"/>
        <s v="35, Avenue Langlois, La Sarre"/>
        <s v="285, Boulevard Sainte-Anne, Sainte-Anne-des-Monts"/>
        <s v="70, Chemin de Gros-Cap, Cap-aux-Meules"/>
        <s v="58, Rue Savard, Dolbeau-Mistassini"/>
        <s v="67, Route 138, Forestville"/>
        <s v="167, Boulevard de Gaspé, Gaspé"/>
        <s v="850, Boulevard Vanier, Laval"/>
        <s v="25, Rue Saint-Paul, Ormstown"/>
        <s v="2555, Boulevard Roland-Therrien, Longueuil"/>
        <s v="1351, Rue Des Laurentides, Gatineau"/>
        <s v="14, Rue du Parc-Industriel, Matane"/>
        <s v="125, Rue Sherbrooke, Montréal"/>
        <s v="237, Rue Price, Saguenay"/>
        <s v="585, Boulevard des Montagnais, Sept-Îles"/>
        <s v="4, Boulevard de la Salette, Saint-Jérôme"/>
        <s v="85, Rue de Martigny, Saint-Jérôme"/>
        <s v="227, Rue Racine, Saguenay"/>
        <s v="140, Route 105, Egan-Sud"/>
        <s v="124, Rue Denis-Desaulniers, Nicolet"/>
        <s v="282, Rue Laurentides, Schefferville"/>
        <s v="200, Rue Saint-Marc, Joliette"/>
        <s v="851, 3e Rue, Amos"/>
        <s v="1600, Rue Bersimis, Saguenay"/>
        <s v="1500, Rue Cyrille-Duquet, Québec"/>
        <s v="145, Avenue Desgroseillers (Radisson), Gouvernement régional d'Eeyou Istchee Baie-James"/>
        <s v="66, Rue Albanel (Radisson), Gouvernement régional d'Eeyou Istchee Baie-James"/>
        <s v="4, Rue Albanel (Radisson), Gouvernement régional d'Eeyou Istchee Baie-James"/>
        <s v="2800, Boulevard Saint-Martin, Laval"/>
        <s v="5700, 4e Avenue, Québec"/>
        <s v="94, 1re Avenue, Saint-Maxime-du-Mont-Louis"/>
        <s v="1174, Boulevard de l'Escale, Havre-Saint-Pierre"/>
        <s v="22, Rue Notre-Dame-de-Lourdes, Ville-Marie"/>
        <s v="266, Rue Notre-Dame, Maniwaki"/>
        <s v="1055, Rue Talbot, Sherbrooke"/>
        <s v="Route La Tabatière, Gros-Mécatina"/>
        <s v="2775, Avenue du Pont, Alma"/>
        <s v="950, Rue Tousignant, Trois-Rivières"/>
        <s v="200, Rue des Négociants, Rimouski"/>
        <s v="125, Rue Jacques-Athanase, Rivière-du-Loup"/>
        <s v="190, Boulevard Crémazie, Montréal"/>
        <s v="201, Boulevard Crémazie, Montréal"/>
        <s v="600, Boulevard Des Montagnais, Sept-Îles"/>
        <s v="431, Rue Partington, Schefferville"/>
        <s v="76, Rue Atlantic, Schefferville"/>
        <s v="11900, Avenue Armand-Chaput, Montréal"/>
        <s v="405, Rue Partington, Schefferville"/>
        <s v="417, Rue Partington, Schefferville"/>
        <s v="89, Boulevard Matagami, Matagami"/>
        <s v="1491, Boulevard Ducharme, La Tuque"/>
        <s v="88, Rue de l'Église, Lacolle"/>
        <s v="750, 2e Avenue, Sainte-Anne-de-la-Pérade"/>
        <s v="1139, Rue Docteur Marcoux, Blanc-Sablon"/>
        <s v="1141, Rue Docteur Marcoux, Blanc-Sablon"/>
        <s v="1140, Rue Docteur Marcoux, Blanc-Sablon"/>
        <s v="1142, Rue Docteur Marcoux, Blanc-Sablon"/>
        <s v="2, Rue Couture (Radisson), Gouvernement régional d'Eeyou Istchee Baie-James"/>
        <s v="18, Rue Couture (Radisson), Gouvernement régional d'Eeyou Istchee Baie-James"/>
        <s v="98, Rue Iberville (Radisson), Gouvernement régional d'Eeyou Istchee Baie-James"/>
        <s v="1160, Rue Notre-Dame, Joliette"/>
        <s v="18, Rue Albanel (Radisson), Gouvernement régional d'Eeyou Istchee Baie-James"/>
        <s v="1, Rue Dutilly (Radisson), Gouvernement régional d'Eeyou Istchee Baie-James"/>
        <s v="5, Rue Dutilly (Radisson), Gouvernement régional d'Eeyou Istchee Baie-James"/>
        <s v="1605, Rue Parthenais, Montréal"/>
        <s v="1488, Route 148, Campbell's Bay"/>
        <s v="409, Rue Notre-Dame, Joliette"/>
        <s v="600, Rue Fullum, Montréal"/>
        <s v="1320, Route 148, Campbell's Bay"/>
        <s v="440, Rue Craig, Cookshire-Eaton"/>
        <s v="21, Rue Patrick-Morgan, La Malbaie"/>
        <s v="545, Boulevard Curé-Labelle, Laval"/>
        <s v="1435, Rue de Bleury, Montréal"/>
        <s v="991, Boulevard Quévillon, Lebel-sur-Quévillon"/>
        <s v="450, Boulevard Gouin, Montréal"/>
        <s v="1625, Boulevard Wilfrid-Hamel, Québec"/>
        <s v="107, Rue Laroche, Repentigny"/>
        <s v="1055, Rue Edouard-Beaulac, Nicolet"/>
        <s v="222-230, Rue Saint-Georges, Saint-Jérôme"/>
        <s v="73, Route 138, Forestville"/>
        <s v="5225, Rue J.-A.-Bombardier, Longueuil"/>
        <s v="1151, Rue de l'Escale, Val-d'Or"/>
        <s v="425, Boulevard Trudel, Saint-Boniface"/>
        <s v="551, Route 201, Saint-Clet"/>
        <s v="1045, Boulevard du Lac, Lac-Beauport"/>
        <s v="9500, Boulevard Sainte-Anne, Sainte-Anne-de-Beaupré"/>
        <s v="8400, Avenue Sous-le-Vent, Lévis"/>
        <s v="1330, Rue Édouard-Dufour, Plessisville"/>
        <s v="180, Boulevard Laurier, Laurier-Station"/>
        <s v="599, Boulevard Harwood, Vaudreuil-Dorion"/>
        <s v="21, Rue des Lilas, Gaspé"/>
        <s v="16, Rue du Moulin, Baie-Saint-Paul"/>
        <s v="220, Rue du Centre, Magog"/>
        <s v="750, Avenue Lord, Rouyn-Noranda"/>
        <s v="30, Boulevard Labbé, Victoriaville"/>
        <s v="3005, Avenue de la Gare, Mascouche"/>
        <s v="31, Boulevard Perron, Matapédia"/>
        <s v="134, Route 138, Forestville"/>
        <s v="Route 175, Kilomètre 180, Lac-Pikauba"/>
        <s v="555, Boulevard Horace-J.-Beemer, Roberval"/>
        <s v="1681, Ptarmigan Alley, Kuujjuaq"/>
        <s v="1684, Ptarmigan Alley, Kuujjuaq"/>
        <s v="350, Avenue Bethany, Lachute"/>
        <s v="1682, Ptarmigan Alley, Kuujjuaq"/>
        <s v="5500, Rue Pullman, Montréal"/>
        <s v="65, Boulevard Vigneault, Sept-Îles"/>
        <s v="626, Route 153, Saint-Tite"/>
        <s v="667, Bas Petit Rang Saint-François, Saint-Pie"/>
        <s v="902, Route 111, Amos"/>
        <s v="400, Rue Auber, Sorel-Tracy"/>
        <s v="355, Route 172, Saint-Ambroise"/>
        <s v="501, Rue Léonard, Sainte-Agathe-des-Monts"/>
        <s v="100, Rue Godard, Mont-Laurier"/>
        <s v="2535, Boulevard Laurier, Québec"/>
        <s v="3700, Rue Berri, Montréal"/>
        <s v="149, Rue Joliet (Radisson), Gouvernement régional d'Eeyou Istchee Baie-James"/>
        <s v="26, Rue Franklin, Fermont"/>
        <s v="28, Rue Franklin, Fermont"/>
        <s v="1141-1145, Route de l'Église, Québec"/>
        <s v="5, Rue Iberville, Fermont"/>
        <s v="83, Rue Duchesneau, Fermont"/>
        <s v="79, Rue Duchesneau, Fermont"/>
        <s v="75, Rue Duchesneau, Fermont"/>
        <s v="71, Rue Duchesneau, Fermont"/>
        <s v="67, Rue Duchesneau, Fermont"/>
        <s v="63, Rue Duchesneau, Fermont"/>
        <s v="59, Rue Duchesneau, Fermont"/>
        <s v="55, Rue Duchesneau, Fermont"/>
        <s v="22, Chemin Dempsey, Waltham"/>
        <s v="550, Avenue Davy, Rouyn-Noranda"/>
        <s v="229, Rue des Laurentides, Schefferville"/>
        <s v="1680, Ptarmigan Alley, Kuujjuaq"/>
        <s v="109, Route 309, Val-des-Bois"/>
        <s v="1920, Boulevard Mellon, Saguenay"/>
        <s v="25, de Martigny, Saint-Jérôme"/>
        <s v="1400, Guillaume-Couture, Lévis"/>
        <s v="1156, Guillaume-Couture, Lévis"/>
        <s v="1000, Rue Fullum, Montréal"/>
        <s v="200, rue Belvédère, Sherbrooke"/>
        <s v="1300, du Blizzard, Québec"/>
        <s v="120, de Gros-cap, Cap-aux-Meules "/>
        <s v="1035 Rue Galt, Montréal"/>
      </sharedItems>
    </cacheField>
    <cacheField name="Vocation" numFmtId="0">
      <sharedItems/>
    </cacheField>
    <cacheField name="Sous-vocation" numFmtId="0">
      <sharedItems containsBlank="1"/>
    </cacheField>
    <cacheField name="Sous-sous vocation" numFmtId="0">
      <sharedItems containsBlank="1"/>
    </cacheField>
    <cacheField name="Super_brute" numFmtId="165">
      <sharedItems containsSemiMixedTypes="0" containsString="0" containsNumber="1" minValue="60.08" maxValue="246014.68000000002"/>
    </cacheField>
    <cacheField name="Elect (GJ)" numFmtId="165">
      <sharedItems containsSemiMixedTypes="0" containsString="0" containsNumber="1" minValue="0" maxValue="114813.13701215542"/>
    </cacheField>
    <cacheField name="GazNat (GJ)" numFmtId="165">
      <sharedItems containsSemiMixedTypes="0" containsString="0" containsNumber="1" minValue="0" maxValue="66949.4482938"/>
    </cacheField>
    <cacheField name="MazLeg (GJ)" numFmtId="165">
      <sharedItems containsSemiMixedTypes="0" containsString="0" containsNumber="1" minValue="0" maxValue="4416.6455455999994"/>
    </cacheField>
    <cacheField name="DieselGen (GJ)" numFmtId="165">
      <sharedItems containsSemiMixedTypes="0" containsString="0" containsNumber="1" minValue="0" maxValue="1015.0567168"/>
    </cacheField>
    <cacheField name="MazLourd (GJ)" numFmtId="165">
      <sharedItems containsString="0" containsBlank="1" containsNumber="1" containsInteger="1" minValue="0" maxValue="0"/>
    </cacheField>
    <cacheField name="Prop (GJ)" numFmtId="165">
      <sharedItems containsSemiMixedTypes="0" containsString="0" containsNumber="1" minValue="-4.0614951999999995" maxValue="1020.5208608"/>
    </cacheField>
    <cacheField name="Elect (GES)" numFmtId="165">
      <sharedItems containsSemiMixedTypes="0" containsString="0" containsNumber="1" minValue="0" maxValue="51.028060894291301"/>
    </cacheField>
    <cacheField name="GazNat (GES)" numFmtId="165">
      <sharedItems containsSemiMixedTypes="0" containsString="0" containsNumber="1" minValue="0" maxValue="3354.2839777190998"/>
    </cacheField>
    <cacheField name="MazLeg (GES)" numFmtId="165">
      <sharedItems containsSemiMixedTypes="0" containsString="0" containsNumber="1" minValue="0" maxValue="314.50249943793017"/>
    </cacheField>
    <cacheField name="DieselGen (GES)" numFmtId="165">
      <sharedItems containsSemiMixedTypes="0" containsString="0" containsNumber="1" minValue="0" maxValue="72.730335682089375"/>
    </cacheField>
    <cacheField name="MazLourd (GES)" numFmtId="165">
      <sharedItems containsSemiMixedTypes="0" containsString="0" containsNumber="1" containsInteger="1" minValue="0" maxValue="0"/>
    </cacheField>
    <cacheField name="Prop (GES)" numFmtId="165">
      <sharedItems containsSemiMixedTypes="0" containsString="0" containsNumber="1" minValue="-0.23171092099656465" maxValue="58.221373387853554"/>
    </cacheField>
    <cacheField name="TotGJ" numFmtId="165">
      <sharedItems containsSemiMixedTypes="0" containsString="0" containsNumber="1" minValue="0" maxValue="144597.05628889354"/>
    </cacheField>
    <cacheField name="TotGJnorm" numFmtId="165">
      <sharedItems containsSemiMixedTypes="0" containsString="0" containsNumber="1" minValue="0" maxValue="147768.6684144985"/>
    </cacheField>
    <cacheField name="GJnorm/m2" numFmtId="43">
      <sharedItems containsSemiMixedTypes="0" containsString="0" containsNumber="1" minValue="0" maxValue="3.6620512958391656"/>
    </cacheField>
    <cacheField name="TotGES [kg. éq.CO2 ]" numFmtId="164">
      <sharedItems containsSemiMixedTypes="0" containsString="0" containsNumber="1" minValue="0" maxValue="3371.6613572781148"/>
    </cacheField>
    <cacheField name="kg éq. CO2/m2" numFmtId="164">
      <sharedItems containsSemiMixedTypes="0" containsString="0" containsNumber="1" minValue="0" maxValue="236.701529925622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jib, Soumia (SITE)" refreshedDate="44757.583744791664" createdVersion="7" refreshedVersion="7" minRefreshableVersion="3" recordCount="452" xr:uid="{C6103B46-BA09-47C5-B948-57C3F18E03FA}">
  <cacheSource type="worksheet">
    <worksheetSource ref="A5:V457" sheet="SQI_2020-2021" r:id="rId2"/>
  </cacheSource>
  <cacheFields count="24">
    <cacheField name="Année" numFmtId="0">
      <sharedItems/>
    </cacheField>
    <cacheField name="Nom propriétaire" numFmtId="0">
      <sharedItems/>
    </cacheField>
    <cacheField name="Adresse" numFmtId="0">
      <sharedItems count="368">
        <s v="382 Avenue Saint-Jérôme, Matane, G4W 3B3"/>
        <s v="87 Boul. Gérard-D.-Levesque, New Carlisle"/>
        <s v="183 Avenue de la Cathédrale, Rimouski, G5L 5J1"/>
        <s v="133 Rue Dubuc, Chibougamau"/>
        <s v="202 Rue Jacques-Cartier, Saguenay"/>
        <s v="700 7e Rue de l'Aéroport, Québec"/>
        <s v="1075 Chemin Sainte-Foy, Québec"/>
        <s v="675 Boul. René-Lévesque Est, Québec"/>
        <s v="12 Rue Saint-Louis, Québec"/>
        <s v="461 Rue Richelieu, Québec, G1R 1K2"/>
        <s v="11-13 Rue Saint-Stanislas, Québec, G1R 4G7"/>
        <s v="1825 Rue Semple, Québec, G1N 4B7"/>
        <s v="33 Rue de la Cour, Rivière-du-Loup, G5R 1J1"/>
        <s v="395 Rue de Monseigneur-Courchesne, Nicolet, J3T 1X6"/>
        <s v="878 Rue de Tonnancour, Trois-Rivières, G9A 4P8"/>
        <s v="850 Rue Hart, Trois-Rivières, G9A 1T9"/>
        <s v="62 Rue Saint-Jean-Baptiste, Victoriaville, G6P 4E3"/>
        <s v="4260, Boul. Bourque, Sherbrooke, J1N 2A5"/>
        <s v="100 Rue Notre-Dame Est, Montréal, H2Y 4B6"/>
        <s v="555 Boul. Henri-Bourassa Ouest, Montréal, H3L 1P3"/>
        <s v="55 Rue Grenier, Saint-Gabriel, J0K 2N0"/>
        <s v="1550 Rue Dessaulles, Saint-Hyacinthe, J2S 2S8"/>
        <s v="109 Rue Saint-Charles, Saint-Jean-sur-Richelieu, J3B 2C2"/>
        <s v="75 Boul. Poliquin, Sorel-Tracy, J3P 7Z5"/>
        <s v="30 Rue John, Campbell's Bay, J0X 1K0"/>
        <s v="645 Rue de la Madone, Mont-Laurier, J9L 1T1"/>
        <s v="9549 Avenue Larivière, Rouyn-Noranda, J0Y 1C0"/>
        <s v="8 Rue Saint-Gabriel Nord, Ville-Marie, J9V 1Z9"/>
        <s v="71 Avenue Mance, Baie-Comeau, G4Z 1N2"/>
        <s v="425 Boul. Laure, Sept-Îles, G4R 1X6"/>
        <s v="875 Grande Allée Est, Québec, G1R 4Y8"/>
        <s v="900 7E Rue, Val-d'Or, J9P 3P8"/>
        <s v="1501 Route 117, Mont-Tremblant, J8E 2X9"/>
        <s v="535 Avenue Viger Est, Montréal, H2L 2P3"/>
        <s v="1 Boul. De Mortagne, Boucherville, J4B 5K5"/>
        <s v="801 Chemin du Pont-Taché Nord, Alma, G8B 5B7"/>
        <s v="1 Rue Notre-Dame Est, Montréal, H2Y 1B6"/>
        <s v="693 Rue Saint-Alphonse Nord, Thetford Mines, G6G 3X3"/>
        <s v="25 Rue de Martigny Ouest, Saint-Jérôme, J7Y 4Z1"/>
        <s v="10 Rue Tremblay, Baie-Trinité, G0H 1A0"/>
        <s v="225 Grande Allée Est, Québec, G1R 5G5"/>
        <s v="256 Boul. Gérard-D.-Levesque, New Carlisle, G0C 1Z0"/>
        <s v="201 Place Charles-Le Moyne, Longueuil, J4K 2T5"/>
        <s v="46 Rue Charlotte, Sorel-Tracy, J3P 6N5"/>
        <s v="3600 Boul. de la Cité-des-Jeunes, Vaudreuil-Dorion, J7V 8P2"/>
        <s v="204 Boul. Sainte-Anne Ouest, Sainte-Anne-des-Monts, G4V 1R9"/>
        <s v="460 Rue Craig Nord, Cookshire-Eaton, J0B 1M0"/>
        <s v="10 Rue Gale, Ormstown, J0S 1K0"/>
        <s v="124 Avenue de Gaspé Ouest, Saint-Jean-Port-Joli, G0R 3G0"/>
        <s v="9000 Boul. Louis-H. Lafontaine, Montréal, H1J 2M7"/>
        <s v="628 Chemin du Golf Sud, La Malbaie, G5A 1E7"/>
        <s v="390 Boul. Taché Ouest, Montmagny, G5V 3R8"/>
        <s v="862 Route 111 Est, Amos, J9T 2K4"/>
        <s v="226 Boul. Gérard-D.-Levesque, New Carlisle, G0C 1Z0"/>
        <s v="224 Boul. Gérard-D.-Levesque, New Carlisle, G0C 1Z0"/>
        <s v="180 Boul. Rideau, Rouyn-Noranda J9X 1N9"/>
        <s v="1862 Boul. Jacques-Cartier, Mont-Joli, G5H 2X2"/>
        <s v="975 Rue Nouvel, Baie-Comeau, G5C 2C9"/>
        <s v="7 Boul. Morin, Témiscouata-sur-le-Lac, G0L 1E0"/>
        <s v="435 Rue Panet, Mont-Laurier, J9L 2Z9"/>
        <s v="847 Boul. Albiny-Paquette, Mont-Laurier, J9L 1L6"/>
        <s v="360 Boul. Saint-Joseph Ouest, Drummondville, J2E 1C6"/>
        <s v="580-584 Avenue Roberval, Roberval G8H 1J4"/>
        <s v=" Route 167 Km 69 Camp 43, Lac-Ashuapmushuan, G8P 2K5"/>
        <s v="152 Rue Jacques-Cartier, Gaspé, G4X 1M9"/>
        <s v="405 Chemin d'en Haut, Les Îles-de-la-Madeleine, G0B 1J0"/>
        <s v="1685 Boul. Wilfrid-Hamel, Québec, G1N 3Y7"/>
        <s v="1645 Boul. Wilfrid-Hamel, Québec, G1N 3Y7"/>
        <s v="1665 Boul. Wilfrid-Hamel, Québec, G1N 3Y7"/>
        <s v="1783 Route 117, Lac-Pythonga, J0W 1T0"/>
        <s v="678 Route 117, Réservoir-Dozois, J0W 1T0"/>
        <s v="679 Route 117, Réservoir-Dozois, J0W 1T0"/>
        <s v="141 13e Avenue, Senneterre, J0Y 2M0"/>
        <s v="708 Boul. Renault, Beauceville, G5X 0C4"/>
        <s v="1375 Route 277, Lac-Etchemin, G0R 1S0"/>
        <s v="433 Route 138, Cap-Santé, G0A 1L0"/>
        <s v="146 Route 132, Saint-Michel-de-Bellechasse, G0R 3S0"/>
        <s v="5353 Boul. Pierre-Bertrand, Québec, G2K 1M1"/>
        <s v="5375 Boul. Pierre-Bertrand, Québec, G2K 1M1"/>
        <s v="5833 Boul. Pierre-Bertrand, Québec, G2K 1K9"/>
        <s v="5305 Boul. Pierre-Bertrand, Québec, G2K 1M1"/>
        <s v="5833 Boul. Pierre-Bertrand, Québec, G2K 1K7"/>
        <s v="4075 Rue de la Voirie, Shawinigan, G9T 2M3"/>
        <s v="1501 Chemin Sullivan, Val-d'Or, J9P 6V6"/>
        <s v="124 Route 132, Percé, G0C 2L0"/>
        <s v="851 Chemin du Pont Taché Nord, Alma, G8B 5B7"/>
        <s v="313 Route 138 Grandes Bergeronnes, Les Bergeronnes, G0T 1G0"/>
        <s v="Route 113, Lac Caché, Chibougamau, G8P 2K5"/>
        <s v="285 Chemin Principal, Cap-aux-Meules, G4T 1R8"/>
        <s v="456 Grande Allée Est, Grande-Rivière, G0C 1V0"/>
        <s v="1163 Boul. Manseau, Joliette, J6E 3G9"/>
        <s v="19 Route 132, Lac-au-Saumon, G0J 1M0"/>
        <s v="3798 Rue Laval, Lac-Mégantic, G6B 1A4"/>
        <s v="123 2e Rue Ouest, Macamic, J0Z 2S0"/>
        <s v="555 Rue Pierre-Laviolette, Nicolet, J3T 1X8"/>
        <s v="208 Rue Henri-Bourassa, Papineauville, J0V 1R0"/>
        <s v="Route 175 km 110, Lac-Jacques-Cartier, G0A 4P0"/>
        <s v="2383 Rue Saint-Calixte, Plessisville, G6L 1S2"/>
        <s v="1200 Rue Taillon, Québec, G1N 0A8"/>
        <s v="337 Rue Moreault, Rimouski, G5L 1P4"/>
        <s v="90 Chemin des Patriotes Est, Saint-Jean-sur-Richelieu, J2X 5P9"/>
        <s v="520 Rue Saint-Jacques, Napierville, J0J 1L0"/>
        <s v="3355 Rue Picard, Saint-Hyacinthe, J2S 1H3"/>
        <s v="635 Route 162, Saint-Louis-de-Blandford, G0Z 1B0"/>
        <s v="185 Rue Varin, Saint-Pascal, G0L 3Y0"/>
        <s v="628 Route 153, Saint-Tite, G0X 3H0"/>
        <s v="17 Rue du Parc, Ville-Marie, J9V 1N2"/>
        <s v="170 Rue de l'Hôtel-de-Ville, Gatineau, J8X 4C2"/>
        <s v="3450 Rue Saint-Urbain, Montréal, H2X 2N5"/>
        <s v="30 Chemin de la Vallée, La Malbaie, G5A 1A3"/>
        <s v="750 Boul. Saint-Joseph, Roberval, G8H 2L5"/>
        <s v="77 Rue Principale, Granby, J2G 9B3"/>
        <s v="74 Rue Académie, Salaberry-de-Valleyfield, J6T 0B8"/>
        <s v="481 7e Avenue, Senneterre, J0Y 2M0"/>
        <s v="75 Rue Saint-Francois, Gatineau, J9A 1B4"/>
        <s v="2 Avenue Du Palais, Rouyn-Noranda, J9X 2N9"/>
        <s v="205 Boul. Rideau, Rouyn-Noranda, J9X 5R8"/>
        <s v="350 Rue Marguerite-D'Youville, Nicolet, J3T 1X4"/>
        <s v="800 Boul. des Bois-Francs Sud, Victoriaville, G6P 5W5"/>
        <s v="795 Avenue du Palais, Saint-Joseph-de-Beauce, G0S 2V0"/>
        <s v="410 Rue de Bellechasse, Montréal, H2S 1X3"/>
        <s v="800 Boul. Gouin Ouest, Montréal, H3L 1K7"/>
        <s v="790 Boul. Gouin Ouest, Montréal, H3L 1K7"/>
        <s v="748-748B Montée du Détour, Témiscouata-sur-le-Lac, G0L 1X0"/>
        <s v="920 Rue Principale, Cowansville, J2K 0E3"/>
        <s v="31 Rue Mont-Carmel, Québec, G1R 4A6"/>
        <s v="110 Avenue Jacques-Cartier, Montmagny, G5V 0G5"/>
        <s v="500 Rue de la Faune, Québec, G1G 0G9"/>
        <s v="10 Rue Pierre-Olivier-Chauveau, Québec, G1R 4J3"/>
        <s v="8420 Avenue Sous-le-Vent, Lévis, G6X 3T7"/>
        <s v="1351 Boul. Monseigneur-De Laval, Baie-Saint-Paul, G3Z 2X6"/>
        <s v="770 Rue Hayes, Richmond, J0B 2H0"/>
        <s v="2700 Rue Einstein, Québec, G1P 3W8"/>
        <s v="Autoroute 15, Saint-Bernard-de-Lacolle, J0J 1V0"/>
        <s v="2 Boul. de la Salette, Saint-Jérôme, J7Y 5G5"/>
        <s v="1175 Boul. de l'Escale, Havre-Saint-Pierre, G0G 1P0"/>
        <s v="3950 Boul. Harvey, Saguenay, G7X 8L6"/>
        <s v="1001 Avenue de Vitré, Québec, G1J 3Z2"/>
        <s v="1011 Avenue de Vitré, Québec, G1J 3Z2"/>
        <s v="460 Boul. Louis-Fréchette, Nicolet, J3T 1Y2"/>
        <s v="1680 Boul. Saint-Joseph, Drummondville, J2C 2G3"/>
        <s v="1701 Rue Parthenais, Montréal, H2K 3S7"/>
        <s v="805 Chemin Bethany, Lachute, J8H 2C5"/>
        <s v="360 Rue McGill, Montréal, H2Y 2E9"/>
        <s v="7510 Rue Jarry Est, Montréal, H1J 1G9"/>
        <s v="2775 Boul. des Récollets, Trois-Rivières, G8Z 4J3"/>
        <s v=" Rang VIII, Latulipe-et-Gaboury, J0Z 2N0"/>
        <s v="14 Rue du Carrefour Sud, Latulipe-et-Gaboury, J0Z 2N0"/>
        <s v="100 Rue Laviolette, Trois-Rivières, G9A 5S9"/>
        <s v="583 Boul. Fernand-Lafontaine, Rivière-Rouge, J0T 1T0"/>
        <s v="393 Rue Vanier, Rimouski, G5L 8X1"/>
        <s v="1110 Rue des Roitelets, Saguenay, G7H 6N3"/>
        <s v="1050 Rue des Rocailles, Québec, G2K 0H3"/>
        <s v="Autoroute 55 Nord, Stanstead-Est, J0B 3E0"/>
        <s v="589 Boul. Des Montagnais, Sept-Îles, G4R 5B8"/>
        <s v="20045 Chemin Sainte-Marie, Sainte-Anne-de-Bellevue, H9X 3R5"/>
        <s v="101 Route 138, Port-Cartier, G5B 2J2"/>
        <s v="3675 Boul. Saint-Jean-Baptiste, Montréal, H1B 4B2"/>
        <s v="Route 389 Manic 5 Km 131, Rivière-aux-Outardes, G0H 1J0"/>
        <s v="212 6e Rue de la Pointe, Shawinigan, G9N 8B6"/>
        <s v="770 Rue Goretti, Sherbrooke, J1E 3H4"/>
        <s v="800 Rue Goretti, Sherbrooke, J1E 3H4"/>
        <s v="867 Boul. de l'Ange-Gardien, L'Assomption, J5W 1T3"/>
        <s v="568 Rue Principale, Pohénégamook, G0L 1J0"/>
        <s v="40 Rue Don-Bosco Sud, Sherbrooke, J1L 1W4"/>
        <s v="808 Route 132, Cloridorme, G0E 1G0"/>
        <s v="33 Rue Jean-Proulx, Gatineau, J8Z 1X1"/>
        <s v="Route 138, Forestville, G0T 1E0"/>
        <s v="1333 Avenue du Phare Ouest, Matane, G4W 3M6"/>
        <s v="801 Route de l'Église, Cacouna, G0L 1G0"/>
        <s v="587 Rue Radisson, Trois-Rivières, G9A 2C8"/>
        <s v="94 Route 299, Cascapédia-Saint-Jules, G0C 2B0"/>
        <s v="356 Rue, Maguire Nouvelle, G0C 2E0"/>
        <s v="1065 Rue du Parc, Thetford Mines, G6H 1A2"/>
        <s v="128 Route 132 Ouest, New Richmond, G0C 2B0"/>
        <s v="380 Rue Papineau, Papineauville, J0V 1R0"/>
        <s v="55 Chemin Saint-François-Xavier, Candiac, J5R 4V4"/>
        <s v="8081 Chemin Brassard, Saint-Michel-des-Saints, J0K 3B0"/>
        <s v="1421 Chemin Kipawa, Témiscaming, J0Z 3R0"/>
        <s v="235 Rue Tanguay, Roberval, G8H 3B3"/>
        <s v="725 Rue Harvey Ouest, Alma, G8B 1P5"/>
        <s v="130 Route 138, Forestville, G0T 1E0"/>
        <s v="225 Rue Rochette, Saint-Pascal, G0L 3Y0"/>
        <s v="20 Boul. Comeau, Baie-Comeau, G4Z 3A8"/>
        <s v="1012 Grand Rang, Saint-Raymond, G3L 4J9"/>
        <s v="323 Boul. Pabos, Chandler, G0C 2H0"/>
        <s v="7600 Boul. Parent Nord, Trois-Rivières, G9A 5E1"/>
        <s v="24 Rue De La Forêt, Base Radar, La Tuque, G0A 2V0"/>
        <s v="1805 Boul. Saint-Louis, Sorel-Tracy, J3R 5A2"/>
        <s v="1335 Grande Allée, Terrebonne, J6W 4K6"/>
        <s v="331 Rue Chambly, Marieville, J3M 1N9"/>
        <s v="381 8e Avenue, Dolbeau-Mistassini, G8L 3E4"/>
        <s v="300 Boul. Jean-Lesage, Québec, G1K 8K6"/>
        <s v="623 Avenue de la Station, Shawinigan, G9N 1V9"/>
        <s v="125 Chemin Georges-Vallières, Sherbrooke, J1H 0B7"/>
        <s v="17785 Boul. Lacroix, Saint-Georges, G5Y 5B8"/>
        <s v="85 Rue Jean-Proulx, Gatineau, J8Z 1W2"/>
        <s v="96 Montée de Sandy Beach, Gaspé, G4X 2W4"/>
        <s v="3025 Rue Laval, Lac-Mégantic, G6B 1A5"/>
        <s v="358 Tukimuaqtuk Street, Kuujjuarapik, J0M 1G0"/>
        <s v="1058 Tukimuaqtuk Street, Kuujjuarapik, J0M 1G0"/>
        <s v="1039 Tukimuaqtuk Street, Kuujjuarapik, J0M 1G0"/>
        <s v="1125 Henri Jamet Avenue, Kuujjuarapik, J0M 1G0"/>
        <s v="270 14e Avenue, Senneterre, J0Y 2M0"/>
        <s v="430 Boul. Alexandre Taché, Gatineau, J9A 1M7"/>
        <s v="Rue Dalhousie, Québec "/>
        <s v="375 Rue King Ouest, Sherbrooke, J1H 6B9"/>
        <s v="855 Boul. Industriel, Saint-Jean-sur-Richelieu, J3B 7Y7"/>
        <s v="5497 Boul. du Curé-Labelle, Labelle, J0T 1H0"/>
        <s v="3398 Rue Queen, Rawdon, J0K 1S0"/>
        <s v="309 Rue Brock, Drummondville, J2B 1C5"/>
        <s v="400 Rue de Ramezay, Sorel-Tracy, J3P 8B3"/>
        <s v="5640 Côte de Liesse et Authier, Saint-Laurent, H4P 1A9"/>
        <s v="155 Avenue Gaétan-Archambault, Amqui, G5J 2K7"/>
        <s v="35 Avenue Langlois, La Sarre, J9Z 3K2"/>
        <s v="285 Boul. Sainte-Anne Ouest, Sainte-Anne-des-Monts, G4V 1S3"/>
        <s v="70 Chemin de Gros-Cap, Cap-aux-Meules, G4T 1K8"/>
        <s v="58 Rue Savard, Dolbeau-Mistassini, G8L 4L2"/>
        <s v="67 Route 138, Forestville, G0T 1E0"/>
        <s v="167 Boul. de Gaspé, Gaspé, G4X 1A4"/>
        <s v="850 Boul. Vanier, Laval, H7C 2M7"/>
        <s v="25 Rue Saint-Paul, Ormstown, J0S 1K0"/>
        <s v="2555 Boul. Roland-Therrien, Longueuil, J4M 2J4"/>
        <s v="1351 Rue Des Laurentides, Gatineau, J8M 1L3"/>
        <s v="14 Rue du Parc-Industriel, Matane, G4W 0K1"/>
        <s v="1050 Rue des Parlementaires, Québec, G1R 5J1"/>
        <s v="125 Rue Sherbrooke Ouest, Montréal, H2X 1X4"/>
        <s v="237 Rue Price Est, Saguenay, G7H 2E5"/>
        <s v="585 Boul. des Montagnais, Sept-Îles, G4R 4K3"/>
        <s v="4 Boul. de la Salette, Saint-Jérôme, J7Y 5G5"/>
        <s v="227 Rue Racine Est, Saguenay, G7H 7B4"/>
        <s v="140 Route 105, Egan-Sud, J9E 3A9"/>
        <s v="124 Rue Denis-Desaulniers, Nicolet, J3T 1C6"/>
        <s v="282 Rue Laurentides, Schefferville, G0G 2T0"/>
        <s v="200 Rue Saint-Marc, Joliette, J6E 8C2"/>
        <s v="851 3e Rue Ouest, Amos, J9T 2T4"/>
        <s v="1600 Rue Bersimis, Saguenay, G7K 1H9"/>
        <s v="1500 Rue Cyrille-Duquet, Québec, G1N 4T5"/>
        <s v="145, Avenue Desgroseiller (Radisson) Gouvernement régional d'Eeyou Istchee, Baie-James, J0Y 2X0"/>
        <s v="66, Rue Albanel (Radisson) Gouvernement régional d'Eeyou Istchee, Baie-James, J0Y 2X0"/>
        <s v="4, Rue Albanel (Radisson) Gouvernement régional d'Eeyou Istchee, Baie-James, J0Y 2X0"/>
        <s v="2800 Boul. Saint-Martin Ouest, Laval, H7T 2S9"/>
        <s v="5700 4e Avenue Ouest, Québec, G1H 6R1"/>
        <s v="94 1re Avenue Est, Saint-Maxime-du-Mont-Louis, G0E 1T0"/>
        <s v="1174 Boul. de l'Escale, Havre-Saint-Pierre, G0G 1P0"/>
        <s v="26 Rue Notre-Dame De Lourdes, Ville-Marie, J9V 1Y1"/>
        <s v="266 Rue Notre-Dame, Maniwaki, J9E 2J8"/>
        <s v="1055 Rue Talbot, Sherbrooke, J1G 2P3"/>
        <s v="Route La Tabatière, Gros-Mécatina, G0G 1T0"/>
        <s v="2775 Avenue du Pont Sud, Alma, G8B 5V2"/>
        <s v="950 Rue Tousignant, Trois-Rivières, G8V 1S2"/>
        <s v="200 Rue des Négociants, Rimouski, G5M 1B6"/>
        <s v="125 Rue Jacques-Athanase, Rivière-du-Loup, G5R 5H2"/>
        <s v="190 Boul. Crémazie Est, Montréal, H2P 1E1"/>
        <s v="201 Boul. Crémazie Est, Montréal, H2M 1L2"/>
        <s v="600 Boul. Des Montagnais, Sept-Îles, G4R 5B8"/>
        <s v="431 Rue Partington, Schefferville, G0G 2T0"/>
        <s v="76 Rue Atlantic, Schefferville, G0G 2T0"/>
        <s v="11900 Avenue Armand-Chaput, Montréal, H1C 1S7"/>
        <s v="405 Rue Partington, Schefferville, G0G 2T0"/>
        <s v="417 Rue Partington, Schefferville, G0G 2T0"/>
        <s v="89 Boul. Matagami, Matagami, J0Y 2A0"/>
        <s v="1491 Boul. Ducharme, La Tuque, G9X 4R7"/>
        <s v="88 Rue de l'Église, Lacolle, J0J 1J0"/>
        <s v="750 2e Avenue, Sainte-Anne-de-la-Pérade, G0X 2J0"/>
        <s v="1139 Rue Docteur Marcoux, Blanc-Sablon, G0G 1C0"/>
        <s v="1141 Rue Docteur Marcoux, Blanc-Sablon, G0G 1C0"/>
        <s v="1140 Rue Docteur Marcoux, Blanc-Sablon, G0G 1C0"/>
        <s v="1142 Rue Docteur Marcoux, Blanc-Sablon, G0G 1C0"/>
        <s v="2, Rue Couture Gouvernement régional d'Eeyou Istchee, Baie-James, J0Y 2X0"/>
        <s v="18, Rue Couture Gouvernement régional d'Eeyou Istchee, Baie-James, J0Y 2X0"/>
        <s v="98, Rue Iberville Gouvernement régional d'Eeyou Istchee, Baie-James, J0Y 2X0"/>
        <s v="1160 Rue Notre-Dame, Joliette, J6E 3K4"/>
        <s v="18, Rue Albanel Gouvernement régional d'Eeyou Istchee, Baie-James, J0Y 2A0"/>
        <s v="1, Rue Dutilly Gouvernement régional d'Eeyou Istchee, Baie-James, J0Y 2A0"/>
        <s v="5, Rue Dutilly Gouvernement régional d'Eeyou Istchee, Baie-James, J0Y 2A0"/>
        <s v="1605 Rue Parthenais, Montréal, H2K 3S1"/>
        <s v="1488 Route 148, Campbell's Bay, J0X 1K0"/>
        <s v="1139 Route 277, Lac-Etchemin, G0R 1S0"/>
        <s v="409 Rue Notre-Dame, Joliette, J6E 3H5"/>
        <s v="600 Rue Fullum, Montréal, H2K 3L6"/>
        <s v="1320 Route 148, Campbell's Bay, J0X 1K0"/>
        <s v="440 Rue Craig Nord, Cookshire-Eaton, J0B 1M0"/>
        <s v="21 Rue Patrick-Morgan, La Malbaie, G5A 1T1"/>
        <s v="545 Boul. Curé-Labelle, Laval, H7V 2T3"/>
        <s v="991 Boul. Quévillon, Lebel-sur-Quévillon, J0Y 1X0"/>
        <s v="835 Boul. René-Lévesque Est, Québec, G1A 1B4"/>
        <s v="450 Boul. Gouin Ouest, Montréal, H3L 3W3"/>
        <s v="1625 Boul. Wilfrid-Hamel, Québec, G1N 3Y7"/>
        <s v="107 Rue Laroche, Repentigny, J6A 8G4"/>
        <s v="1055 Rue Edouard-Beaulac, Nicolet, J3T 1B5"/>
        <s v="222-230 Rue Saint-Georges, Saint-Jérôme, J7Z 4Z9"/>
        <s v="73 Route 138, Forestville, G0T 1E0"/>
        <s v="5225 Rue J.-A.-Bombardier, Longueuil, J3Z 1G4"/>
        <s v="1151 Rue de l'Escale, Val-d'Or, J9P 4G7"/>
        <s v="425 Boul. Trudel Ouest, Saint-Boniface, G0X 2L0"/>
        <s v="551 Route 201, Saint-Clet, J0P 1S0"/>
        <s v="1045 Boul. du Lac, Lac-Beauport, G3B 0X4"/>
        <s v="9500 Boul. Sainte-Anne, Sainte-Anne-de-Beaupré, G0A 3C0"/>
        <s v="1 Boul. De Mortagne, Suite 100, Boucherville, J4B 5K5"/>
        <s v="8400 Avenue Sous-le-Vent, Lévis, G6X 3S9"/>
        <s v="31 4e Rue Est, Amos, J9T 1Y3"/>
        <s v="1330 Rue Édouard-Dufour, Plessisville, G6L 5S2"/>
        <s v="180 Boul. Laurier, Laurier-Station, G0S 1N0"/>
        <s v="599 Boul. Harwood, Vaudreuil-Dorion, J7V 7W2"/>
        <s v="21 Rue des Lilas, Gaspé, G4X 2L9"/>
        <s v="16 Rue du Moulin, Baie-Saint-Paul, G3Z 2R8"/>
        <s v="220 Rue du Centre, Magog, J1X 5P8"/>
        <s v="750 Avenue Lord, Rouyn-Noranda, J9X 7A7"/>
        <s v="30 Boul. Labbé Sud, Victoriaville, G6S 1B5"/>
        <s v="3005 Avenue de la Gare, Mascouche, J7K 0P9"/>
        <s v="31 Boul. Perron Est, Matapédia, G0J 1V0"/>
        <s v="134 Route 138 Est, Forestville, G0T 1E0"/>
        <s v="Route 175, Kilomètre 180, Lac-Pikauba "/>
        <s v="555 Boul. Horace-J.-Beemer, Roberval, G8H 0A7"/>
        <s v="1681 Ptarmigan Alley, Kuujjuaq "/>
        <s v="1684 Ptarmigan Alley, Kuujjuaq "/>
        <s v="350 Avenue Bethany, Lachute, J8H 4G8"/>
        <s v="1682 Ptarmigan Alley, Kuujjuaq, J0M 1C0"/>
        <s v="5500 Rue Pullman, Montréal, H4C 1E4"/>
        <s v="65 Boul. Vigneault, Sept-Îles, G4R 1X6"/>
        <s v="626 Route 153, Saint-Tite, G0X 3H0"/>
        <s v="667 Bas Petit Rang Saint-François, Saint-Pie, J0H 1W0"/>
        <s v="902 Route 111 Ouest, Amos, J9T 3A3"/>
        <s v="400 Rue Auber, Sorel-Tracy, J3P 2Y8"/>
        <s v="355 Route 172, Saint-Ambroise, G7P 2N5"/>
        <s v="505 Boul. de Maisonneuve Est, Montréal, H2L 4R6"/>
        <s v="501 Rue Léonard, Sainte-Agathe-des-Monts, J8C 2Y5"/>
        <s v="100 Rue Godard, Mont-Laurier, J9L 3T6"/>
        <s v="2535 Boul. Laurier, Québec, G1V 4M3"/>
        <s v="3700 Rue Berri, Montréal, H2L 4G9"/>
        <s v="149, Rue Joliet (Radisson) Gouvernement régional d'Eeyou Istchee, Baie-James, J0Y 2X0"/>
        <s v="26 Rue Franklin, Fermont, G0G 1J0"/>
        <s v="28 Rue Franklin, Fermont, G0G 1J0"/>
        <s v="1141-1145 Route de l'Église, Québec, G1V 3W5"/>
        <s v="5 Rue Iberville, Fermont, G0G 1J0"/>
        <s v="83 Rue Duchesneau, Fermont, G0G 1J0"/>
        <s v="79 Rue Duchesneau, Fermont, G0G 1J0"/>
        <s v="75 Rue Duchesneau, Fermont, G0G 1J0"/>
        <s v="71 Rue Duchesneau, Fermont, G0G 1J0"/>
        <s v="67 Rue Duchesneau, Fermont, G0G 1J0"/>
        <s v="63 Rue Duchesneau, Fermont, G0G 1J0"/>
        <s v="59 Rue Duchesneau, Fermont, G0G 1J0"/>
        <s v="55 Rue Duchesneau, Fermont, G0G 1J0"/>
        <s v="22 Chemin Dempsey, Waltham, J0X 3H0"/>
        <s v="550 Avenue Davy, Rouyn-Noranda, J9Y 0A8"/>
        <s v="229 Rue des Laurentides, Schefferville, G0G 2T0"/>
        <s v="1680 Ptarmigan Alley, Kuujjuaq, J0M 1C0"/>
        <s v="1070-1080 Rue De la Chevrotière, Québec, G1R 3J4"/>
        <s v="624 3e Rue, Chibougamau, G8P 1P1"/>
        <s v="109 Route 309, Val-des-Bois, J0X 3C0"/>
        <s v="1920 Boul. Mellon, Saguenay, G7S 3H3"/>
        <s v="25(Annexe) Rue de Martigny Ouest, Saint-Jérôme, J7Y 4Z1"/>
        <s v="Rue 120e, Saint-Georges, G5Y 1L8"/>
        <s v="2300 Rue Nicolet, Montréal, H1W 3L4"/>
        <s v="87 Rue Atlantic, Schefferville, G0G 2T0"/>
        <s v="1400 Boul. Guillaume-Couture, Lévis, G6W 5M6"/>
        <s v="1156 Boul. Guillaume-Couture, Lévis, G6W 0R8"/>
        <s v="1000 Rue Fullum, Montréal, H2K 3L7"/>
        <s v="200 Rue Belvédère Nord, Sherbrooke, J1H 4A9"/>
        <s v="1300 Rue du Blizzard, Québec, G2K 0G9"/>
        <s v="120 Chemin de Gros-cap, Cap-aux-Meules, G4T 1K8"/>
        <s v="1139 Route 277 Nord-est, Lac-Etchemin, G0R 1S0"/>
        <s v="835 4e avenue, Val-d'Or, J9P 1J4"/>
        <s v="935-945 Rue Fernand-Dufour, Québec, G1M 3B2"/>
        <s v="1035 Rue Galt, Montréal, H4G 2R1"/>
        <s v="555 Rue Pierre-Laviolette, Nicolet,  J3T 1X8" u="1"/>
        <s v="555 Rue Pierre-Laviolette, Nicolet J3T 1X8" u="1"/>
      </sharedItems>
    </cacheField>
    <cacheField name="Vocation" numFmtId="0">
      <sharedItems containsBlank="1" count="10">
        <s v="Bureau"/>
        <m/>
        <s v="Établissement de détention"/>
        <s v="École"/>
        <s v="Entrepôt"/>
        <s v="Multivocation"/>
        <s v="Bibliothèque"/>
        <s v="Centre technologique/scientifique "/>
        <s v="Commerce de détail"/>
        <s v="Hébergement/résidence"/>
      </sharedItems>
    </cacheField>
    <cacheField name="Sous-vocation" numFmtId="0">
      <sharedItems containsBlank="1" containsMixedTypes="1" containsNumber="1" containsInteger="1" minValue="0" maxValue="0" count="13">
        <s v="Palais de justice"/>
        <m/>
        <s v="Poste de police"/>
        <s v="Autre"/>
        <s v="Bureau"/>
        <s v="Prison/Centre de détention"/>
        <s v="Bibliothèque"/>
        <s v="Entrepôt/centre de distribution "/>
        <n v="0"/>
        <s v="Laboratoire"/>
        <s v="Commerce de détail"/>
        <s v="Résidence/dortoir"/>
        <s v="École du préscolaire au secondaire"/>
      </sharedItems>
    </cacheField>
    <cacheField name="Sous-sous vocation" numFmtId="0">
      <sharedItems containsBlank="1" count="2">
        <m/>
        <s v="Entrepôt non réfrigéré"/>
      </sharedItems>
    </cacheField>
    <cacheField name="Super_brute" numFmtId="165">
      <sharedItems containsSemiMixedTypes="0" containsString="0" containsNumber="1" minValue="0" maxValue="148652" count="370">
        <n v="1450"/>
        <n v="6972"/>
        <n v="7302.17"/>
        <n v="865"/>
        <n v="3510"/>
        <n v="7067"/>
        <n v="1982"/>
        <n v="17557"/>
        <n v="116676"/>
        <n v="16308"/>
        <n v="1822"/>
        <n v="1224"/>
        <n v="5255"/>
        <n v="6889"/>
        <n v="1047"/>
        <n v="2159"/>
        <n v="10436"/>
        <n v="3281"/>
        <n v="3076"/>
        <n v="27704"/>
        <n v="9297"/>
        <n v="1027"/>
        <n v="6094"/>
        <n v="10649"/>
        <n v="4707"/>
        <n v="1798"/>
        <n v="5023"/>
        <n v="224"/>
        <n v="2077"/>
        <n v="7496"/>
        <n v="3173"/>
        <n v="38112"/>
        <n v="3828"/>
        <n v="1253"/>
        <n v="18258"/>
        <n v="702"/>
        <n v="1472"/>
        <n v="701"/>
        <n v="3116"/>
        <n v="148652"/>
        <n v="6435.58"/>
        <n v="13089"/>
        <n v="63"/>
        <n v="13433"/>
        <n v="1683"/>
        <n v="14486"/>
        <n v="5434"/>
        <n v="1195"/>
        <n v="392"/>
        <n v="141"/>
        <n v="82.86"/>
        <n v="583"/>
        <n v="761.4"/>
        <n v="201"/>
        <n v="1124"/>
        <n v="557"/>
        <n v="1001"/>
        <n v="753"/>
        <n v="504"/>
        <n v="312"/>
        <n v="478"/>
        <n v="4547"/>
        <n v="970"/>
        <n v="280"/>
        <n v="399"/>
        <n v="412"/>
        <n v="464"/>
        <n v="992"/>
        <n v="728"/>
        <n v="1073"/>
        <n v="695"/>
        <n v="274"/>
        <n v="762"/>
        <n v="4160"/>
        <n v="900"/>
        <n v="552"/>
        <n v="367"/>
        <n v="514"/>
        <n v="816"/>
        <n v="225"/>
        <n v="220"/>
        <n v="644"/>
        <n v="0"/>
        <n v="1733"/>
        <n v="1023"/>
        <n v="754"/>
        <n v="385"/>
        <n v="503"/>
        <n v="1399"/>
        <n v="33"/>
        <n v="876"/>
        <n v="377"/>
        <n v="824"/>
        <n v="830"/>
        <n v="279"/>
        <n v="453"/>
        <n v="1789"/>
        <n v="658"/>
        <n v="3637"/>
        <n v="7120"/>
        <n v="23425"/>
        <n v="745"/>
        <n v="1130"/>
        <n v="298"/>
        <n v="647"/>
        <n v="640"/>
        <n v="714"/>
        <n v="494"/>
        <n v="499"/>
        <n v="563"/>
        <n v="761"/>
        <n v="486"/>
        <n v="137"/>
        <n v="1381"/>
        <n v="1257"/>
        <n v="8031"/>
        <n v="699"/>
        <n v="522"/>
        <n v="572"/>
        <n v="1013"/>
        <n v="769"/>
        <n v="492"/>
        <n v="4965"/>
        <n v="994"/>
        <n v="317"/>
        <n v="447"/>
        <n v="386"/>
        <n v="649"/>
        <n v="788"/>
        <n v="373"/>
        <n v="163"/>
        <n v="227"/>
        <n v="895"/>
        <n v="786"/>
        <n v="1075"/>
        <n v="178"/>
        <n v="952"/>
        <n v="928"/>
        <n v="864"/>
        <n v="749"/>
        <n v="933"/>
        <n v="2974"/>
        <n v="1898"/>
        <n v="4732"/>
        <n v="7686"/>
        <n v="947"/>
        <n v="1101"/>
        <n v="888"/>
        <n v="713"/>
        <n v="838"/>
        <n v="1080"/>
        <n v="223"/>
        <n v="459"/>
        <n v="446"/>
        <n v="32791"/>
        <n v="2709"/>
        <n v="2037"/>
        <n v="3734"/>
        <n v="9589"/>
        <n v="13530.83"/>
        <n v="432"/>
        <n v="4141"/>
        <n v="299"/>
        <n v="3063"/>
        <n v="5079"/>
        <n v="35832"/>
        <n v="4042"/>
        <n v="6548"/>
        <n v="22485"/>
        <n v="32255"/>
        <n v="322"/>
        <n v="1008"/>
        <n v="2324"/>
        <n v="1790"/>
        <n v="4439"/>
        <n v="34517"/>
        <n v="1229"/>
        <n v="16951"/>
        <n v="1793"/>
        <n v="308"/>
        <n v="1313"/>
        <n v="42888.67"/>
        <n v="1803"/>
        <n v="590"/>
        <n v="555"/>
        <n v="11285"/>
        <n v="58"/>
        <n v="1249"/>
        <n v="9523"/>
        <n v="1461"/>
        <n v="1418"/>
        <n v="3001"/>
        <n v="5417"/>
        <n v="68511"/>
        <n v="1336"/>
        <n v="12576"/>
        <n v="1992"/>
        <n v="3338"/>
        <n v="61"/>
        <n v="14382"/>
        <n v="249"/>
        <n v="4907"/>
        <n v="4687"/>
        <n v="22405"/>
        <n v="165"/>
        <n v="558"/>
        <n v="7924"/>
        <n v="37"/>
        <n v="3019"/>
        <n v="6624"/>
        <n v="1296"/>
        <n v="408"/>
        <n v="1991"/>
        <n v="187"/>
        <n v="215"/>
        <n v="3822"/>
        <n v="3109"/>
        <n v="38"/>
        <n v="848"/>
        <n v="2435"/>
        <n v="130"/>
        <n v="136"/>
        <n v="17"/>
        <n v="1937"/>
        <n v="429"/>
        <n v="1627"/>
        <n v="1095"/>
        <n v="6718"/>
        <n v="4686"/>
        <n v="546"/>
        <n v="1503"/>
        <n v="2953"/>
        <n v="732"/>
        <n v="846"/>
        <n v="148"/>
        <n v="1525"/>
        <n v="980"/>
        <n v="878"/>
        <n v="916"/>
        <n v="49822"/>
        <n v="656"/>
        <n v="3277"/>
        <n v="3864"/>
        <n v="7407"/>
        <n v="984"/>
        <n v="939"/>
        <n v="153"/>
        <n v="458"/>
        <n v="803"/>
        <n v="3177"/>
        <n v="10417"/>
        <n v="1252.58"/>
        <n v="4783"/>
        <n v="580"/>
        <n v="1024"/>
        <n v="304"/>
        <n v="306"/>
        <n v="591"/>
        <n v="3320"/>
        <n v="875"/>
        <n v="15897"/>
        <n v="719"/>
        <n v="286"/>
        <n v="238"/>
        <n v="356"/>
        <n v="6949"/>
        <n v="2501"/>
        <n v="9621"/>
        <n v="666"/>
        <n v="510"/>
        <n v="342"/>
        <n v="7882"/>
        <n v="3567"/>
        <n v="3170"/>
        <n v="19622"/>
        <n v="126"/>
        <n v="16045"/>
        <n v="45339"/>
        <n v="107"/>
        <n v="3453"/>
        <n v="2779"/>
        <n v="484"/>
        <n v="71"/>
        <n v="1314"/>
        <n v="4557"/>
        <n v="4281"/>
        <n v="2643"/>
        <n v="5302"/>
        <n v="8401"/>
        <n v="687"/>
        <n v="294"/>
        <n v="309"/>
        <n v="17890"/>
        <n v="333"/>
        <n v="521"/>
        <n v="819"/>
        <n v="600"/>
        <n v="394"/>
        <n v="221"/>
        <n v="210"/>
        <n v="428"/>
        <n v="6804"/>
        <n v="784"/>
        <n v="2826"/>
        <n v="23383"/>
        <n v="524"/>
        <n v="965"/>
        <n v="1383"/>
        <n v="391"/>
        <n v="8213"/>
        <n v="5592"/>
        <n v="11866"/>
        <n v="1287"/>
        <n v="60"/>
        <n v="5822"/>
        <n v="400"/>
        <n v="1533"/>
        <n v="1241"/>
        <n v="959"/>
        <n v="1086"/>
        <n v="89"/>
        <n v="1022"/>
        <n v="1043"/>
        <n v="823"/>
        <n v="1914"/>
        <n v="1675"/>
        <n v="910"/>
        <n v="439"/>
        <n v="1242"/>
        <n v="1516"/>
        <n v="6415"/>
        <n v="908"/>
        <n v="1247"/>
        <n v="662"/>
        <n v="16987"/>
        <n v="267"/>
        <n v="1227"/>
        <n v="184"/>
        <n v="3968"/>
        <n v="9458"/>
        <n v="799.17"/>
        <n v="66"/>
        <n v="17611"/>
        <n v="25457"/>
        <n v="855"/>
        <n v="1323"/>
        <n v="1363"/>
        <n v="10437"/>
        <n v="22550.75"/>
        <n v="869"/>
        <n v="100"/>
        <n v="10980"/>
        <n v="214"/>
        <n v="213"/>
        <n v="39"/>
        <n v="1860"/>
        <n v="248"/>
        <n v="554.58000000000004"/>
        <n v="4378"/>
        <n v="9383"/>
        <n v="4531.92"/>
        <n v="1853.83"/>
        <n v="30881"/>
        <n v="5019.58"/>
        <n v="2966.25"/>
        <n v="794.5"/>
        <n v="558.25"/>
        <n v="137.08000000000001"/>
        <n v="1247.08"/>
        <n v="3406"/>
      </sharedItems>
    </cacheField>
    <cacheField name="Elect (GJ)" numFmtId="165">
      <sharedItems containsSemiMixedTypes="0" containsString="0" containsNumber="1" minValue="0" maxValue="179039.03831998599"/>
    </cacheField>
    <cacheField name="GazNat (GJ)" numFmtId="165">
      <sharedItems containsSemiMixedTypes="0" containsString="0" containsNumber="1" minValue="0" maxValue="62447.513460000002"/>
    </cacheField>
    <cacheField name="MazLeg (GJ)" numFmtId="165">
      <sharedItems containsSemiMixedTypes="0" containsString="0" containsNumber="1" minValue="0" maxValue="3266.3267000000001"/>
    </cacheField>
    <cacheField name="DieselGen (GJ)" numFmtId="165">
      <sharedItems containsSemiMixedTypes="0" containsString="0" containsNumber="1" minValue="0" maxValue="1374.4117099999999"/>
    </cacheField>
    <cacheField name="MazLourd (GJ)" numFmtId="165">
      <sharedItems containsNonDate="0" containsString="0" containsBlank="1"/>
    </cacheField>
    <cacheField name="Prop (GJ)" numFmtId="165">
      <sharedItems containsSemiMixedTypes="0" containsString="0" containsNumber="1" minValue="0" maxValue="645.36824000000001"/>
    </cacheField>
    <cacheField name="Elect (GES)" numFmtId="165">
      <sharedItems containsSemiMixedTypes="0" containsString="0" containsNumber="1" minValue="0" maxValue="74.599599299994168"/>
    </cacheField>
    <cacheField name="GazNat (GES)" numFmtId="165">
      <sharedItems containsSemiMixedTypes="0" containsString="0" containsNumber="1" minValue="0" maxValue="3193.0061345816389"/>
    </cacheField>
    <cacheField name="MazLeg (GES)" numFmtId="165">
      <sharedItems containsSemiMixedTypes="0" containsString="0" containsNumber="1" minValue="0" maxValue="232.59007328632995"/>
    </cacheField>
    <cacheField name="DieselGen (GES)" numFmtId="165">
      <sharedItems containsSemiMixedTypes="0" containsString="0" containsNumber="1" minValue="0" maxValue="98.460740424846136"/>
    </cacheField>
    <cacheField name="MazLourd (GES)" numFmtId="165">
      <sharedItems containsSemiMixedTypes="0" containsString="0" containsNumber="1" containsInteger="1" minValue="0" maxValue="0"/>
    </cacheField>
    <cacheField name="Prop (GES)" numFmtId="165">
      <sharedItems containsSemiMixedTypes="0" containsString="0" containsNumber="1" minValue="0" maxValue="39.419519967646401"/>
    </cacheField>
    <cacheField name="TotGJ" numFmtId="165">
      <sharedItems containsSemiMixedTypes="0" containsString="0" containsNumber="1" minValue="0" maxValue="179132.64296998599"/>
    </cacheField>
    <cacheField name="TotGJnorm" numFmtId="165">
      <sharedItems containsSemiMixedTypes="0" containsString="0" containsNumber="1" minValue="0" maxValue="184230.83550399137"/>
    </cacheField>
    <cacheField name="GJnorm/m2" numFmtId="165">
      <sharedItems containsMixedTypes="1" containsNumber="1" minValue="0" maxValue="151.09688290777532"/>
    </cacheField>
    <cacheField name="TotGES [kg. éq.CO2 ]" numFmtId="165">
      <sharedItems containsSemiMixedTypes="0" containsString="0" containsNumber="1" minValue="0" maxValue="3205.5616370816379"/>
    </cacheField>
    <cacheField name="kg éq. CO2/m2" numFmtId="165">
      <sharedItems containsMixedTypes="1" containsNumber="1" minValue="0" maxValue="7511.94707827247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jib, Soumia (SITE)" refreshedDate="44762.365382060183" createdVersion="7" refreshedVersion="7" minRefreshableVersion="3" recordCount="99" xr:uid="{9B99131B-E072-4990-AA58-97B51ACA2DDB}">
  <cacheSource type="worksheet">
    <worksheetSource ref="A6:W105" sheet="MSSS_2021-2022" r:id="rId2"/>
  </cacheSource>
  <cacheFields count="24">
    <cacheField name="Année" numFmtId="0">
      <sharedItems/>
    </cacheField>
    <cacheField name="Nom propriétaire" numFmtId="0">
      <sharedItems/>
    </cacheField>
    <cacheField name="Adresse" numFmtId="0">
      <sharedItems count="97">
        <s v="355, boul. Saint-Germain Ouest, Rimouski, G5L 3N2"/>
        <s v="930, Jacques-Cartier Est, Chicoutimi, G7H 7K9"/>
        <s v="912 Jacques-Cartier Est, Chicoutimi, G7H 2A9"/>
        <s v="11 Côte du Palais, Québec, G1R 2J6"/>
        <s v="2915, avenue du Bourg-Royal, Québec,  G1C 3S2"/>
        <s v="3690, Boulevard Neilson, Québec, G1W 0A9"/>
        <s v="2725, Chemin Sainte-Foy, Québec, G1V 4G5"/>
        <s v="6125 Wilfrid-Hamel Blvd, L’Ancienne-Lorette, Québec, G2E 5W2"/>
        <s v="6000, 3e Avenue Ouest, Québec,  G1H 7J5"/>
        <s v="1604, 1re Avenue, Québec, G1L 3L6"/>
        <s v="4954 Clément-Lockquell, St-Augustin de Desmaures, G3A 1V5"/>
        <s v="7 Fleury Rue, Victoriaville, G6P 6L1"/>
        <s v="493, Rue Principale, Ham-Nord, G0P 1A0"/>
        <s v="5000 Albert-Tessier Av, Shawinigan, G9N8P9"/>
        <s v="375, rue Argyll, Sherbrooke, J1J 3H5"/>
        <s v="3220 12e Avenue Nord, Sherbrooke, J1H 5H3"/>
        <s v="60, rue Jean-Maurice, Sherbrooke, J1G 1V5"/>
        <s v="12900, rue Notre-Dame Est, Montréal, H1A 1R9"/>
        <s v="1000, rue Saint-Denis, Montréal,  H2X 0C1"/>
        <s v="5605, rue Beaubien Est, Montréal, H1T 1X4_x000a_"/>
        <s v="2400, des Sources, Pointe-Claire, H9R 0E9"/>
        <s v="3755 chemin de la Côte-Sainte-Catherine, Montreal, H3T 1E2"/>
        <s v="1560, rue Sherbrooke Est, Montréal, H2L 4M1"/>
        <s v="5400, boul. Gouin Ouest, Montréal, H4J 1C5"/>
        <s v="5415, boulevard de l'Assomption, Montréal, H1T 2M4"/>
        <s v="1870, boulevard Pie-IX, Montréal, H1V 2C6"/>
        <s v="3435, boul. Gouin Est, Montréal, H1H 1B1"/>
        <s v="27, ch. du Bord-du-Lac, Pointe-Claire, H9S 4H1"/>
        <s v="1635, boulevard Gouin Est, Montréal, H2C 1C2"/>
        <s v="5000, rue Bélanger, Montréal, H1T 1C8"/>
        <s v="3530, boulevard Gouin Est, Montréal, H1H 1B7"/>
        <s v="500, avenue Ash (coin Favard), Montréal, H3K 2R4"/>
        <s v="2131 Avenue Marlowe, Montréal, H4A 3L4"/>
        <s v="1001, boulevard Décarie, Montréal, H4A 3J1"/>
        <s v="3175, chemin de la Côte-Sainte-Catherine, Montréal, H3T 1C5"/>
        <s v="10905, boul. Henri-Bourassa Est, Montréal, H1C 1H1"/>
        <s v="1003 Decarie Boulevard, Montréal, H4A 0A9"/>
        <s v="865, place Richmond, Montréal (Québec)  H3J 1V8"/>
        <s v="11570, rue Notre-Dame Est, Montréal, H1B 2X4"/>
        <s v="2069, boulevard Saint-Joseph (Lachine), Montréal, H8S 4B7"/>
        <s v="225 rue Sherbrooke Est, Montréal, H2X 1C9"/>
        <s v="7351, avenue Jean-Desprez, Montréal, H1K 5A6"/>
        <s v="2055, avenue Northcliffe, Montréal, H4A 3K6"/>
        <s v="3550, rue Saint-Urbain, Montréal, H2X 4C5"/>
        <s v="3345, boulevard Henri-Bourassa Est, Montréal, H1H 1H6"/>
        <s v="1175, boulevard de la Côte-Vertu, Montréal, H4L 5J1"/>
        <s v="4445, boulevard Henri-Bourassa Est, Montréal, H1H 5M4"/>
        <s v="197, rue Thornhill, Dollard-Des Ormeaux, H9B 3H8"/>
        <s v="14775, boulevard de Pierrefonds, Montréal, H9H 4Y1"/>
        <s v="7150, rue Marie-Victorin, Montréal,  H1G 2J5"/>
        <s v="275, avenue Brittany, Mont-Royal, H3P 3C2"/>
        <s v="80, avenue Gatineau, Gatineau, J8T 4J3"/>
        <s v="510, boulevard La Vérendrye Est, Gatineau, J8P 8B4"/>
        <s v="565, boulevard de l'Hôpital, Gatineau, J8V 3T4"/>
        <s v="1, 9e Rue, Rouyn-Noranda, J9X 2A9"/>
        <s v="1016, rue Mohannis, Kawawachikamach, G0G 2Z0"/>
        <s v="835, boulevard Jolliet, Baie-Comeau, G5C 1P5"/>
        <s v="312, 3e rue, Chibougamau, G8P 1N5"/>
        <s v="430, chemin Principal, Les Îles-de-la-Madeleine, G4T 1R9"/>
        <s v="215, boulevard de York Ouest, Gaspé, G4X 2W2"/>
        <s v="363, route Cameron, Sainte-Marie, G6E 3E2"/>
        <s v="99, rue Monseigneur-Bourget, Lévis, G6V 9V2"/>
        <s v="5445, Saint-Louis, Lévis, G6V 4G9"/>
        <s v="2157, chemin du Sault, Lévis, G6W 2K7"/>
        <s v="16750, boulevard Lacroix, Saint-Georges, G5Y 2G4"/>
        <s v="244, chemin de la Montagne, Saint-Malachie, G0R 3N0"/>
        <s v="80, rue Principale, Saint-Michel-de-Bellechasse, G0R 3S0"/>
        <s v="1755, boulevard René-Laennec, Laval, H7M 3L9"/>
        <s v="2999, boulevard Notre-Dame, Laval, H7V 4C4"/>
        <s v="3615, boulevard Perron, Laval, H7V 1P4"/>
        <s v="2577, boulevard René-Laennec, Laval, H7K 3V4"/>
        <s v="4105, montée Masson, Laval (Québec)  H7B 1B6"/>
        <s v="4410, boulevard Saint-Martin Ouest, Laval, H7T 1C3"/>
        <s v="5200, 80ème Rue, Laval, H7R 5T6"/>
        <s v="4300, rue d'Angora, Terrebonne, J6X 4P1"/>
        <s v="260, rue Lavaltrie Sud, Joliette, J6E 5X7"/>
        <s v="3931, Lakeshore Drive, Rawdon, J0K 1S0"/>
        <s v="2893, avenue des Ancêtres, Mascouche, J7K 1X6"/>
        <s v="1231, rue du Docteur-Olivier-M.-Gendron, Berthierville, J0K 1A0"/>
        <s v="290, rue De Montigny, Saint-Jérôme, J7Z 5T3"/>
        <s v="825, rue Melançon, Saint-Jérôme, J7Z 4L1"/>
        <s v="580, 20e Avenue, Deux-Montagnes,  J7R 7E9"/>
        <s v="3120, boulevard Taschereau, Longueuil, J4V 2H1"/>
        <s v="2750, boulevard Laframboise, Saint-Hyacinthe, J2S 4Y8"/>
        <s v="200, boulevard Brisebois, Châteauguay, J6K 4W8"/>
        <s v="1008, rue du Rivage, Saint-Antoine-sur-Richelieu, J0L 1R0"/>
        <s v="8600, boul. Marie-Victorin, Brossard, J4X 1A1"/>
        <s v="4025, rue Frontenac, Sorel-Tracy, J3R 4G8"/>
        <s v="5955, grande Allée, Brossard, J4Z 3S3"/>
        <s v="5305, rue Courville, Waterloo, J0E 2N0"/>
        <s v="199, rue Saint-Pierre, Saint-Constant, J5A 2N8"/>
        <s v="350, rue Serge-Pepin, Beloeil,  J3G 0C3"/>
        <s v="2042, boulevard Marie, Longueuil, J4T 2B4"/>
        <s v="10, river Rd, Kahnawake, J0L 1B0"/>
        <s v="210, boulevard Salaberry Sud, Châteauguay, J6K 3M9"/>
        <s v="Kuujjuaq, J0M 1C0"/>
        <s v="Puvirnituq, J0M 1P0"/>
      </sharedItems>
    </cacheField>
    <cacheField name="Vocation" numFmtId="0">
      <sharedItems/>
    </cacheField>
    <cacheField name="Sous-vocation" numFmtId="0">
      <sharedItems containsNonDate="0" containsString="0" containsBlank="1"/>
    </cacheField>
    <cacheField name="Sous-sous vocation" numFmtId="0">
      <sharedItems containsNonDate="0" containsString="0" containsBlank="1"/>
    </cacheField>
    <cacheField name="Super_brute" numFmtId="165">
      <sharedItems containsSemiMixedTypes="0" containsString="0" containsNumber="1" minValue="936" maxValue="707116.85"/>
    </cacheField>
    <cacheField name="Elect (GJ)" numFmtId="0">
      <sharedItems containsSemiMixedTypes="0" containsString="0" containsNumber="1" minValue="49.68" maxValue="542084.06160000002"/>
    </cacheField>
    <cacheField name="GazNat (GJ)" numFmtId="165">
      <sharedItems containsSemiMixedTypes="0" containsString="0" containsNumber="1" minValue="0" maxValue="593733.83715000004"/>
    </cacheField>
    <cacheField name="MazLeg (GJ)" numFmtId="165">
      <sharedItems containsSemiMixedTypes="0" containsString="0" containsNumber="1" minValue="0" maxValue="63634.909999999989"/>
    </cacheField>
    <cacheField name="DieselGen (GJ)" numFmtId="165">
      <sharedItems containsSemiMixedTypes="0" containsString="0" containsNumber="1" containsInteger="1" minValue="0" maxValue="0"/>
    </cacheField>
    <cacheField name="MazLourd (GJ)" numFmtId="165">
      <sharedItems containsSemiMixedTypes="0" containsString="0" containsNumber="1" containsInteger="1" minValue="0" maxValue="0"/>
    </cacheField>
    <cacheField name="Prop (GJ)" numFmtId="165">
      <sharedItems containsSemiMixedTypes="0" containsString="0" containsNumber="1" containsInteger="1" minValue="0" maxValue="0"/>
    </cacheField>
    <cacheField name="Elect (GES)" numFmtId="0">
      <sharedItems containsSemiMixedTypes="0" containsString="0" containsNumber="1" minValue="2.07E-2" maxValue="225.868359"/>
    </cacheField>
    <cacheField name="GazNat (GES)" numFmtId="165">
      <sharedItems containsSemiMixedTypes="0" containsString="0" containsNumber="1" minValue="0" maxValue="30358.226921925001"/>
    </cacheField>
    <cacheField name="MazLeg (GES)" numFmtId="165">
      <sharedItems containsSemiMixedTypes="0" containsString="0" containsNumber="1" minValue="0" maxValue="4531.3435365999994"/>
    </cacheField>
    <cacheField name="DieselGen (GES)" numFmtId="165">
      <sharedItems containsSemiMixedTypes="0" containsString="0" containsNumber="1" containsInteger="1" minValue="0" maxValue="0"/>
    </cacheField>
    <cacheField name="MazLourd (GES)" numFmtId="165">
      <sharedItems containsSemiMixedTypes="0" containsString="0" containsNumber="1" containsInteger="1" minValue="0" maxValue="0"/>
    </cacheField>
    <cacheField name="Prop (GES)" numFmtId="165">
      <sharedItems containsSemiMixedTypes="0" containsString="0" containsNumber="1" containsInteger="1" minValue="0" maxValue="0"/>
    </cacheField>
    <cacheField name="TotGJ" numFmtId="0">
      <sharedItems containsSemiMixedTypes="0" containsString="0" containsNumber="1" minValue="752.69105999999999" maxValue="1124680.1172578705"/>
    </cacheField>
    <cacheField name="TotGJnorm" numFmtId="0">
      <sharedItems containsSemiMixedTypes="0" containsString="0" containsNumber="1" minValue="753.64854563714562" maxValue="1126110.8039178897"/>
    </cacheField>
    <cacheField name="GJnorm/m2" numFmtId="43">
      <sharedItems containsSemiMixedTypes="0" containsString="0" containsNumber="1" minValue="0.41359746916480683" maxValue="19.004511768646584"/>
    </cacheField>
    <cacheField name="TotGES [kg. éq.CO2 ]" numFmtId="0">
      <sharedItems containsSemiMixedTypes="0" containsString="0" containsNumber="1" minValue="1.9660352192336938" maxValue="32666.814439068381"/>
    </cacheField>
    <cacheField name="kg éq. CO2/m2" numFmtId="0">
      <sharedItems containsSemiMixedTypes="0" containsString="0" containsNumber="1" minValue="0.17211333633846351" maxValue="530.697578013980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jib, Soumia (SITE)" refreshedDate="44762.630011458336" createdVersion="7" refreshedVersion="7" minRefreshableVersion="3" recordCount="3288" xr:uid="{045B9314-8A90-47C8-A6C9-7EC45162F34B}">
  <cacheSource type="worksheet">
    <worksheetSource ref="C6:V3294" sheet="MEQ_2016-2017" r:id="rId2"/>
  </cacheSource>
  <cacheFields count="22">
    <cacheField name="Adresse" numFmtId="0">
      <sharedItems count="5816">
        <s v="81, rue du Rosaire, Lac-au-Saumon, G0J 1M0"/>
        <s v="165, rue Saint-Luc, Causapscal, G0J 1J0"/>
        <s v="1096, rue Principale, Albertville, G0J 1A0"/>
        <s v="160, avenue Centrale, Saint-Vianney, G0J 3J0"/>
        <s v="75, Principale Nord, Saint-Tharcisius, G0J 3G0"/>
        <s v="505, rue Saint-Jérôme, Matane, G4W 3B8"/>
        <s v="Chemin Lacroix, Sainte-Marguerite-Marie, G0J 2Y0"/>
        <s v="50, rue Roy, Amqui, G5J 1V2"/>
        <s v="241, rue Gendron, Saint-Léon-le-Grand, G0J 2W0"/>
        <s v="127, rue Principale, Saint-Moïse, G0J 2Z0"/>
        <s v="377, rue de l'Église, Saint-Damase, G0J 2J0"/>
        <s v="25, rue de l'Église, Saint-Noël, G0J 3A0"/>
        <s v="81, avenue d'Amours, Matane, G4W 2X5"/>
        <s v="310, boulevard Dion, Matane, G4W 3M1"/>
        <s v="95, avenue du Parc, Amqui, G5J 2L8"/>
        <s v="145, rue Saint-Luc, Causapscal, G0J 1J0"/>
        <s v="676, chemin de la Grève, Matane, G4W 7A7"/>
        <s v="4, place de l'Église, Causapscal, G0J 1J0"/>
        <s v="7, rue du Couvent, Baie-des-Sables, G0J 1C0"/>
        <s v="2, rue de l'Église, Sayabec, G0J 3K0"/>
        <s v="7, rue du Collège, Matane, G4W 9B4"/>
        <s v="204, rue Principale, Saint-Adelme, G0J 2B0"/>
        <s v="156, rue Mgr-Ross, Grosses-Roches, G0J 1K0"/>
        <s v="197, avenue Ulric-Tessier, Saint-Ulric, G0J 3H0"/>
        <s v="152, rue Saint-Rédempteur, Matane, G4W 1K2"/>
        <s v="14, rue de la Fabrique, Val-Brillant, G0J 3L0"/>
        <s v="8, rue Keable, Sayabec, G0J 3K0"/>
        <s v="123, rue Desbiens, Amqui, G5J 3P9"/>
        <s v="161, rue Principale, Les Méchins, G0J 1T0"/>
        <s v="359, rue Principale, Sainte-Irène, G0J 2P0"/>
        <s v="207, boulevard Perron, Sainte-Félicité, G0J 2K0"/>
        <s v="2003, rue de l'Église, Saint-Léandre, G0J 2V0"/>
        <s v="101, rue Banville, Sainte-Paule, G0J 3C0"/>
        <s v="455, rue Saint-Rédempteur, Matane, G4W 1K7"/>
        <s v="530, avenue Saint-Jérôme, Matane, G4W 3B5"/>
        <s v="611, rue Saint-Rédempteur, Matane, G4W 1K7"/>
        <s v="165, avenue Saint-René, Saint-René-de-Matane, G0J 3E0"/>
        <s v="57, rue des Érables, Esprit-Saint, G0K 1A0"/>
        <s v="Rue Principale, Saint-Charles-Garnier, G0K 1K0"/>
        <s v="230, rue Principale, Les Hauteurs, G0K 1C0"/>
        <s v="2445, Principale, Saint-Joseph-de-Lepage, G5H 3N5"/>
        <s v="65, de la Rivière, Saint-Joseph-de-Lepage, G5H 3N9"/>
        <s v="70, rue Beaupré, Mont-Joli, G5H 1C7"/>
        <s v="1632, rue Lindsay, Mont-Joli, G5H 3A6"/>
        <s v="45, avenue de la Grotte, Mont-Joli, G5H 1W4"/>
        <s v="207, rue Principale, Sainte-Jeanne-d'Arc, G0J 2T0"/>
        <s v="65, rue Soucy, La Rédemption, G0J 1P0"/>
        <s v="530, boulevard de la Vallée, Sainte-Angèle-de-Mérici, G0J 2H0"/>
        <s v="20, rue Saint-Camille, Price, G0J 1Z0"/>
        <s v="203, rue de l'Église, Saint-Octave-de-Métis, G0J 3B0"/>
        <s v="217, rue Beaulieu, Padoue, G0J 1X0"/>
        <s v="41, du Couvent, Métis-sur-Mer, G0J 1S0"/>
        <s v="105, rue Plourde, Saint-Gabriel-de-Rimouski, G0K 1M0"/>
        <s v="261, rue Parent Nord, Rimouski, G5L 6P2"/>
        <s v="514, rue Tessier, Rimouski, G5L 4L9"/>
        <s v="395, avenue de la Cathédrale, Rimouski, G5L 5K8"/>
        <s v="105, Saint-Jean-Baptiste Ouest, Rimouski, G5L 4J2"/>
        <s v="247, rue Saint-Laurent Ouest, Rimouski, G5L 4P8"/>
        <s v="130, rue Côté, Rimouski, G5L 2Y2"/>
        <s v="8, avenue Beaulieu, Rimouski, G5L 2R1"/>
        <s v="245, 2e Rue Ouest, Rimouski, G5L 4Y1"/>
        <s v="399, rue La Salle, Rimouski, G5L 3V8"/>
        <s v="521, rue Saint-Germain Est, Rimouski, G5L 1E8"/>
        <s v="149, rue du Rocher-Blanc, Rimouski, G5L 7A1"/>
        <s v="845, rue Saint-Arsène, Rimouski, G5L 3X4"/>
        <s v="658, route des Pionniers, Rimouski, G5N 5P1"/>
        <s v="27, rue Principale, Saint-Eugène-de-Ladrière, G0L 1P0"/>
        <s v="159, rue Principale, Saint-Valérien, G0L 4E0"/>
        <s v="53, rue Saint-Pierre Est, Sainte-Luce, G0K 1P0"/>
        <s v="26, route du Fleuve Ouest, Sainte-Luce, G0K 1P0"/>
        <s v="10, 8e Avenue Lefrançois, Saint-Fabien, G0L 2Z0"/>
        <s v="136, rue de la Grotte, Rimouski, G0L 1B0"/>
        <s v="20, rue Banville, Saint-Anaclet-de-Lessard, G0K 1H0"/>
        <s v="101, rue Bérubé, Saint-Donat, G0K 1L0"/>
        <s v="37, rue de la Montagne, Saint-Narcisse-de-Rimouski, G0K 1S0"/>
        <s v="254, avenue Ross, Mont-Joli, G5H 3M4"/>
        <s v="250, boul. Arthur Buies Ouest, Rimouski, G5L 7A7"/>
        <s v="355, avenue de la Jeunesse, Rimouski, G5M 1J2"/>
        <s v="424, avenue Ross, Rimouski, G5L 6J2"/>
        <s v="286, rue Langlais, Trois-Pistoles, G0L 4K0"/>
        <s v="15, rue Notre-Dame Est, Trois-Pistoles, G0L 4K0"/>
        <s v="84, rue Raymond, Trois-Pistoles, G0L 4K0"/>
        <s v="305, rue Chanoine-Côté, Trois-Pistoles, G0L 4K0"/>
        <s v="656, rg Notre-Dame-des-Champs, Pohénégamook, G0L 1J0"/>
        <s v="207, rue Principale, Saint-Cyprien, G0L 2P0"/>
        <s v="3, rue Sainte-Marie, Saint-Jean-de-Dieu, G0L 3M0"/>
        <s v="Place Parent, Saint-Jean-de-Dieu, G0L 3M0"/>
        <s v="38, rue du Collège, Saint-Mathieu-de-Rioux, G0L 3T0"/>
        <s v="1000, rue Baseley, Dégelis, G5T 2C9"/>
        <s v="3, rue Principale Est, Saint-Clément, G0L 2N0"/>
        <s v="23, rue de l'Église Est, Sainte-Rita, G0L 4G0"/>
        <s v="19, rue de l'Église, Saint-Simon-de-Rimouski, G0L 4C0"/>
        <s v="31, rue Principale, Sainte-Françoise, G0L 3B0"/>
        <s v="319, rue Principale Est, Saint-Éloi, G0L 2V0"/>
        <s v="460, rue Saint-David, Pohénégamook, G0L 1J0"/>
        <s v="474, rue des Étudiants, Pohénégamook, G0L 1J0"/>
        <s v="1250, rue Beaupré, Pohénégamook, G0L 1J0"/>
        <s v="479, rue Saint-Vallier, Pohénégamook, G0L 1J0"/>
        <s v="31, rue des Pins Est, Rivière-Bleue, G0L 2B0"/>
        <s v="16, rue de l'Église, Saint-Marc-du-Lac-Long, G0L 1T0"/>
        <s v="6109, chemin de l'Église, Saint-Athanase, G0L 2L0"/>
        <s v="383, avenue Principale, Dégelis, G5T 1L3"/>
        <s v="666, 6e rue Ouest, Dégelis, G5T 1Y4"/>
        <s v="379, avenue Principale, Dégelis, G5T 1L3"/>
        <s v="2422, rue Commerciale S, Témiscouata-sur-le-Lac, G0L 1X0"/>
        <s v="37, chemin Principal, Saint-Juste-du-Lac, G0L 3R0"/>
        <s v="64, Route 295, Saint-Juste-du-Lac, G0L 1V0"/>
        <s v="70, rue du Parc, Lejeune, G0L 1S0"/>
        <s v="775, rue du Clocher, Auclair, G0L 1A0"/>
        <s v="111, rue de l'Église, Packington, G0L 1Z0"/>
        <s v="30, rue Bérubé, Témiscouata-sur-le-Lac, G0L 1E0"/>
        <s v="33, rue du Vieux-Chemin, Témiscouata-sur-le-Lac, G0L 1E0"/>
        <s v="234, rue Commerciale, Saint-Louis-du-Ha! Ha!, G0L 3S0"/>
        <s v="6, rue de l'Église, Saint-Honoré-de-Témiscouata, G0L 3K0"/>
        <s v="320, chemin Principal, Saint-Elzéar-de-Témiscouata, G0L 2W0"/>
        <s v="Rue Principale, Saint-Eusèbe, G0L 2Y0"/>
        <s v="Rue Principale, Biencourt, G0K 1T0"/>
        <s v="Rue Principale, Lac-des-Aigles, G0K 1V0"/>
        <s v="385, avenue Principale, Dégelis, G5T 1L3"/>
        <s v="120, boulevard Phil-Latulippe, Témiscouata-sur-le-Lac, G0L 1E0"/>
        <s v="455, rue Jenkin, Trois-Pistoles, G0L 4K0"/>
        <s v="149, rue Saint-Joseph, Saint-Michel-du-Squatec, G0L 4H0"/>
        <s v="14, rue du Vieux-Chemin, Témiscouata-sur-le-Lac, G0L 1E0"/>
        <s v="685, rg Notre-Dame-des-Champ, Pohénégamook, G0L 1J0"/>
        <s v="14, rue de l'Église, Saint-Onésime-d'Ixworth, G0R 3W0"/>
        <s v="12, rue de la Pruchière, Saint-Pacôme, G0L 3X0"/>
        <s v="1005, 6e Avenue, La Pocatière, G0R 1Z0"/>
        <s v="801, 6e Avenue, La Pocatière, G0R 1Z0"/>
        <s v="1032, de La Seigneurie, Saint-Roch-des-Aulnaies, G0R 4E0"/>
        <s v="504, rue Principale, Sainte-Louise, G0R 3K0"/>
        <s v="101, rue de l'Église, Rivière-Ouelle, G0L 2C0"/>
        <s v="24, rue Principale, Saint-Gabriel-Lalemant, G0L 3E0"/>
        <s v="1011, 6e Avenue, La Pocatière, G0R 1Z0"/>
        <s v="316, rue Saint-Pierre, Rivière-du-Loup, G5R 3V3"/>
        <s v="3, avenue Saint-Louis, Kamouraska, G0L 1M0"/>
        <s v="555, rue Hudon, Saint-Pascal, G0L 3Y0"/>
        <s v="325, avenue Chapleau, Saint-Pascal, G0L 3Y0"/>
        <s v="6, rue du Couvent, Saint-Bruno-de-Kamouraska, G0L 2M0"/>
        <s v="3, Route 287, Saint-Denis-De La Bouteillerie, G0L 2R0"/>
        <s v="11, rue de l'Église, Saint-Philippe-de-Néri, G0L 4A0"/>
        <s v="77, rue Notre-Dame, Mont-Carmel, G0L 1W0"/>
        <s v="707, rue du Couvent, Sainte-Hélène-de-Kamouraska, G0L 3J0"/>
        <s v="298-B, rue Principale Est, Saint-Joseph-de-Kamouraska, G0L 3P0"/>
        <s v="480, rue de l'École, Saint-Alexandre-de-Kamouraska, G0L 2G0"/>
        <s v="20, rue De Gaspé, Rivière-du-Loup, G5R 1A9"/>
        <s v="55, rue Du Rocher, Rivière-du-Loup, G5R 1J8"/>
        <s v="72, rue Joly, Rivière-du-Loup, G5R 3H5"/>
        <s v="30, rue Delage, Rivière-du-Loup, G5R 3N8"/>
        <s v="10, rue Vézina, Rivière-du-Loup, G5R 2H3"/>
        <s v="950, 12e Avenue, La Pocatière, G0R 1Z0"/>
        <s v="464, rue Lafontaine, Rivière-du-Loup, G5R 3C2"/>
        <s v="1, rue du Parc, Saint-Paul-de-la-Croix, G0L 3Z0"/>
        <s v="136, rue Saint-Jean-Baptiste, L'Isle-Verte, G0L 1K0"/>
        <s v="125, rue Principale, Saint-François-Xavier-de-Viger, G0L 3C0"/>
        <s v="n.d."/>
        <s v="280, rue Sirois, Saint-Épiphane, G0L 2X0"/>
        <s v="3, rue de la Fabrique, Saint-Arsène, G0L 2K0"/>
        <s v="18, rue du Couvent, Saint-Antonin, G0L 2J0"/>
        <s v="6, chemin de la Madone, Saint-André-de-Kamouraska, G0L 2H0"/>
        <s v="539, route du Fleuve, Notre-Dame-du-Portage, G0L 1Y0"/>
        <s v="8-A, rue Pouliot, Rivière-du-Loup, G5R 3R8"/>
        <s v="4, rue de l'Église Sud, Saint-Modeste, G0L 3W0"/>
        <s v="525, avenue de l'Église, Saint-Pascal, G0L 3Y0"/>
        <s v="320, rue Saint-Pierre, Rivière-du-Loup, G5R 3V3"/>
        <s v="65, rue Sainte-Anne, Rivière-du-Loup, G5R 1P3"/>
        <s v="15, rue Vézina, Rivière-du-Loup, G5R 2H2"/>
        <s v="71, rue Beaupré, Cacouna, G0L 1G0"/>
        <s v="163, 11e Avenue, Dolbeau-Mistassini, G8L 2H1"/>
        <s v="920, rue Morin, Roberval, G8H 1W6"/>
        <s v="242, 3e Avenue, Dolbeau-Mistassini, G8L 2V4"/>
        <s v="537, rue Principale, Saint-Eugène-d'Argentenay, G0W 1B0"/>
        <s v="375, rue François-Tremblay, Dolbeau-Mistassini, G8L 3N9"/>
        <s v="4971, rue des Saules, La Doré, G8J 1G8"/>
        <s v="3079, rue de Saint-Méthode, Saint-Félicien, G8K 3C2"/>
        <s v="375, chemin des Forestiers, Dolbeau-Mistassini, G8L 0E5"/>
        <s v="1298, rue L.-W. Leclerc, Saint-Félicien, G8K 2N4"/>
        <s v="1322, boulevard Sacré-Coeur, Saint-Félicien, G8K 2R2"/>
        <s v="1191, boulevard Julien, Saint-Félicien, G8K 2B6"/>
        <s v="1275, 3e Rue, Saint-Félicien, G8K 2B5"/>
        <s v="128, avenue Albert-Perron, Saint-Prime, G8J 1L2"/>
        <s v="623, rue Principale, Saint-Prime, G8J 1T3"/>
        <s v="1017, rue du Centre-Sportif, Normandin, G8M 4L7"/>
        <s v="47, avenue du Moulin, Saint-Thomas-Didyme, G0W 1P0"/>
        <s v="327, rue de l'Église, Albanel, G8M 3E9"/>
        <s v="325, rue de l'Église, Albanel, G8M 3E9"/>
        <s v="604, rue de la Fabrique, Girardville, G0W 1R0"/>
        <s v="542, rue Principale, Saint-Edmond-les-Plaines, G0W 2M0"/>
        <s v="451, rue de l'Église, Sainte-Jeanne-d'Arc, G0W 1E0"/>
        <s v="68, rue Savard, Dolbeau-Mistassini, G8L 4L3"/>
        <s v="687, rue Gaudreault, Saint-Ludger-de-Milot, G0W 2B0"/>
        <s v="712, rue Principale, Saint-Augustin, G0W 1K0"/>
        <s v="247, rue Principale, Lac-Bouchette, G0W 1V0"/>
        <s v="255, rue de l'Église, Saint-François-de-Sales, G0W 1M0"/>
        <s v="967, rue Principale, Sainte-Hedwidge, G0W 2R0"/>
        <s v="830, boulevard Saint-Joseph, Roberval, G8H 2L5"/>
        <s v="654, boulevard Saint-Joseph, Roberval, G8H 2L2"/>
        <s v="947, boulevard Marcotte, Roberval, G8H 2A7"/>
        <s v="1536, rue Principale, Chambord, G0W 1G0"/>
        <s v="1285, avenue du Rocher, Normandin, G8M 3X4"/>
        <s v="171-181, boul. de la Jeunesse, Roberval, G8H 2N9"/>
        <s v="1099, boulevard Hamel, Saint-Félicien, G8K 2R4"/>
        <s v="1840, rue Provencher, Dolbeau-Mistassini, G8L 2A6"/>
        <s v="300, avenue Jean-Dolbeau, Dolbeau-Mistassini, G8L 2T7"/>
        <s v="1, rue de l'Église, Dolbeau-Mistassini, G8L 4V4"/>
        <s v="74, rue Principale, Saint-André-du-Lac-Saint-Jean, G0W 2K0"/>
        <s v="400, 2e Avenue, Dolbeau-Mistassini, G8L 3C6"/>
        <s v="1550, boulevard Auger Ouest, Alma, G8C 1H8"/>
        <s v="355, avenue des Étudiants, Alma, G8B 3H1"/>
        <s v="740, rue Bergeron, Alma, G8B 1V4"/>
        <s v="201, rue Saint-Louis, Alma, G8B 3S9"/>
        <s v="90, rue des Érables, Alma, G8B 3V9"/>
        <s v="1971, rue Saint-Jean, Alma, G8B 4E6"/>
        <s v="151, rue Saint-Sacrement Est, Alma, G8B 3Y3"/>
        <s v="445, rue Melançon Ouest, Alma, G8B 4G5"/>
        <s v="151, boulevard Potvin, Alma, G8B 2P5"/>
        <s v="1631, avenue Hamilton Est, Alma, G8B 4Z1"/>
        <s v="455, rue Sainte-Thérèse Ouest, Alma, G8B 4M6"/>
        <s v="131, rue de la Fabrique, Sainte-Monique, G0W 2T0"/>
        <s v="1370, rue Principale, Labrecque, G0W 2S0"/>
        <s v="5852, avenue des Pélicans, Alma, G8E 1G5"/>
        <s v="220, rue Principale, Saint-Nazaire, G0W 2V0"/>
        <s v="420, rue Principale, Saint-Henri-de-Taillon, G0W 2X0"/>
        <s v="2750, 2e Avenue Ouest, L'Ascension-de-Notre-Seigneur, G0W 1Y0"/>
        <s v="110, rue Principale, Lamarche, G0W 1X0"/>
        <s v="437, rue du Parc, Desbiens, G0W 1N0"/>
        <s v="165, rue Jauvin, Saint-Bruno, G0W 2L0"/>
        <s v="289, rue Dequen, Saint-Gédéon, G0W 2P0"/>
        <s v="236, rue Hébert, Hébertville, G8N 1P4"/>
        <s v="250, rue Turgeon, Hébertville, G8N 1S1"/>
        <s v="14, rue Chanoine-Gagnon, Hébertville-Station, G0W 1T0"/>
        <s v="26, rue Plourde, Métabetchouan-Lac-à-la-Croix, G8G 1C6"/>
        <s v="21, rue Plourde, Métabetchouan-Lac-à-la-Croix, G8G 1C7"/>
        <s v="350, rue Saint-Jean, Métabetchouan-Lac-à-la-Croix, G8G 2J4"/>
        <s v="350, boulevard Champlain Sud, Alma, G8B 3N8"/>
        <s v="850, avenue Bégin Sud, Alma, G8B 2X6"/>
        <s v="500, avenue des Métiers Sud, Alma, G8B 3C4"/>
        <s v="750, rue Gauthier Ouest, Alma, G8B 2H8"/>
        <s v="441, rue Joseph-W.-Fleury, Alma, G8E 2L1"/>
        <s v="775, boulevard Saint-Luc, Alma, G8B 2K8"/>
        <s v="136, rue des Saules, Saguenay, G7G 4C3"/>
        <s v="36, rue Jacques-Cartier Est, Saguenay, G7H 1W2"/>
        <s v="465, chemin de la Réserve, Saguenay, G7J 3N7"/>
        <s v="906, avenue Comeau, Saguenay, G7J 3J3"/>
        <s v="82, boulevard Université Est, Saguenay, G7H 2M2"/>
        <s v="1067, avenue Jolliet, Saguenay, G7J 2R1"/>
        <s v="129, Jacques-Cartier Est, Saguenay, G7H 1Y4"/>
        <s v="315, rue du Stade, Saguenay, G7J 3T5"/>
        <s v="824, avenue Chabanel, Saguenay, G7H 3T7"/>
        <s v="870, avenue Boily, Saguenay, G7J 2Y4"/>
        <s v="1140, avenue Bizet, Saguenay, G7H 4H4"/>
        <s v="128, rue Louis-Francoeur, Saguenay, G7H 3A8"/>
        <s v="33, rue Saint-Calixte, Saguenay, G7G 4X4"/>
        <s v="97, avenue Arthur Hamel Sud, Saguenay, G7H 3M9"/>
        <s v="130, avenue des Ormes Sud, Saguenay, G7H 3K5"/>
        <s v="284, rue Delisle, Saguenay, G7G 3B3"/>
        <s v="595, rue Delisle, Saguenay, G7G 3B8"/>
        <s v="860, rue Gauthier, Saguenay, G7N 1G8"/>
        <s v="2090, boulevard Tadoussac, Saguenay, G7G 1K9"/>
        <s v="3312, boul. St-Jean-Baptiste, Saguenay, G7H 7V5"/>
        <s v="41, rue Saint-Benoît, Saguenay, G7G 2R4"/>
        <s v="12, rue Saint-Basile, Saint-Fulgence, G0V 1S0"/>
        <s v="1351, 6e Avenue, Saguenay, G7B 1R5"/>
        <s v="2511, rue Mgr-Dufour, Saguenay, G7B 1E2"/>
        <s v="186, rue du Quai, Sainte-Rose-du-Nord, G0V 1T0"/>
        <s v="3300, rue Prince-Albert, Saguenay, G7B 3R6"/>
        <s v="466, Route 381, Ferland-et-Boilleau, G0V 1H0"/>
        <s v="54, rue Tremblay, Petit-Saguenay, G0V 1N0"/>
        <s v="3111, rue Mgr-Dufour, Saguenay, G7B 4H5"/>
        <s v="102, chemin du lac Brébeuf, Saint-Félix-d'Otis, G0V 1M0"/>
        <s v="404, rue Principale, Rivière-Éternité, G0V 1P0"/>
        <s v="560, rue de l'Aéroport, Saint-Honoré, G0V 1L0"/>
        <s v="168, boulevard Desgagné, Saint-David-de-Falardeau, G0V 1C0"/>
        <s v="350, rue Saint-Gérard, Saguenay, G7G 1J2"/>
        <s v="1623, rue Sirois, Saguenay, G7B 2S2"/>
        <s v="731, boul. de Grande-Baie Nord, Saguenay, G7B 3K5"/>
        <s v="737, rue Victoria, Saguenay, G7B 3M8"/>
        <s v="200, rue du Centre, Saint-Honoré, G0V 1L0"/>
        <s v="245, rue des Épervières, Saguenay, G7G 4Y8"/>
        <s v="37, rue Saint-Jean-Baptiste, L'Anse-Saint-Jean, G0V 1J0"/>
        <s v="1802, avenue John-Kane, Saguenay, G7B 1K2"/>
        <s v="847, avenue George-Vanier, Saguenay, G7H 4M1"/>
        <s v="985, avenue Bégin, Saguenay, G7H 4P1"/>
        <s v="624, avenue Lafontaine, Saguenay, G7H 4V4"/>
        <s v="475, avenue Lafontaine, Saguenay, G7H 4V2"/>
        <s v="1014, rue de la Moisson, Saguenay, G7N 1G2"/>
        <s v="216, rue des Oblats Ouest, Saguenay, G7J 2B1"/>
        <s v="2908, rue Sainte-Émilie, Saguenay, G7S 1S1"/>
        <s v="2075, rue Hudson, Saguenay, G7S 3R4"/>
        <s v="777, rue Gauthier, Larouche, G0W 1Z0"/>
        <s v="2330, rue Lévesque, Saguenay, G7S 3T3"/>
        <s v="1796, rue Neilson, Saguenay, G7S 3A2"/>
        <s v="2875, boulevard du Saguenay, Saguenay, G7S 2H2"/>
        <s v="1930, rue Frontenac, Saguenay, G7X 4W3"/>
        <s v="1955, rue Bourassa, Saguenay, G7X 4E1"/>
        <s v="1769, rue St-François-Xavier, Saguenay, G7X 4N8"/>
        <s v="370, rue Principale, Saint-Charles-de-Bourget, G0V 1G0"/>
        <s v="44, rue du Couvent, Saint-Ambroise, G7P 2J2"/>
        <s v="101, rue Blackburn, Saint-Ambroise, G7P 2K4"/>
        <s v="108, rue Tremblay, Bégin, G0V 1B0"/>
        <s v="2196, rue Perrier, Saguenay, G7X 9C9"/>
        <s v="3644, rue Saint-Jules, Saguenay, G7X 2K9"/>
        <s v="2385, rue des Cyprès, Saguenay, G8A 2E6"/>
        <s v="3795, rue Saint-Laurent, Saguenay, G7X 2P5"/>
        <s v="3950, rue de la Bretagne, Saguenay, G7X 3W3"/>
        <s v="2176, rue Saint-Edmond, Saguenay, G8A 1Y9"/>
        <s v="4080, boulevard Harvey, Saguenay, G8A 1K3"/>
        <s v="2390, rue Pelletier, Saguenay, G7X 6B9"/>
        <s v="1954, rue des Étudiants, Saguenay, G7X 4B1"/>
        <s v="2215, boulevard Mellon, Saguenay, G7S 3G4"/>
        <s v="3842, boulevard Harvey, Saguenay, G7X 2Z4"/>
        <s v="3450, boulevard du Royaume, Saguenay, G7S 5T2"/>
        <s v="3829, rue Saint-Germain, Saguenay, G7X 2W1"/>
        <s v="4411, rue du Bois-Joli, Saguenay, G7P 1M4"/>
        <s v="2195, boul. Mellon, Saguenay, G7S 3G4"/>
        <s v="27, rue Ambroise-Fafard, Baie-Saint-Paul, G3Z 2J2"/>
        <s v="7, rue Forget, Baie-Saint-Paul, G3Z 1T4"/>
        <s v="1955, chemin des Coudriers, L'Isle-aux-Coudres, G0A 1X0"/>
        <s v="2347, route du Fleuve, Les Éboulements, G0A 2M0"/>
        <s v="9, rue du Couvent, Petite-Rivière-Saint-François, G0A 2L0"/>
        <s v="247, rue Principale, Saint-Hilarion, G0A 3V0"/>
        <s v="373, rue Sainte-Claire, Saint-Urbain, G0A 4K0"/>
        <s v="309, rue Saint-Étienne, La Malbaie, G5A 1T1"/>
        <s v="250, rue Saint-Étienne, La Malbaie, G5A 1T2"/>
        <s v="398, rue Bergeron, Saint-Siméon, G0T 1X0"/>
        <s v="2750, boul. Malcolm-Fraser, La Malbaie, G5A 2J1"/>
        <s v="19, rue Saint-Philippe, Clermont, G4A 1K3"/>
        <s v="380, rue Principale, Saint-Irénée, G0T 1V0"/>
        <s v="85, rue Notre-Dame, Notre-Dame-des-Monts, G0T 1L0"/>
        <s v="99, rue Principale, Saint-Aimé-des-Lacs, G0T 1S0"/>
        <s v="88, rue des Cimes, La Malbaie, G5A 1T3"/>
        <s v="200-101, rue Saint-Aubin, Baie-Saint-Paul, G3Z 2R2"/>
        <s v="3330, route de l'Aéroport, Québec, G3K 1B7"/>
        <s v="555, chemin Ste-Foy, Québec, G1S 2J9"/>
        <s v="360, avenue Bélanger, Québec, G1M 1W1"/>
        <s v="3075, rue du Golf, Québec, G2A 1G1"/>
        <s v="1070, boulevard Pie XI Nord, Québec, G3K 2S6"/>
        <s v="4285, rue René-Chaloult, Québec, G2B 4R7"/>
        <s v="204, boulevard des Étudiants, Québec, G2A 1P5"/>
        <s v="1587, rue Guillaume-Bresse, Québec, G3E 1G9"/>
        <s v="2200, rue Coursol, Québec, G2B 4Y4"/>
        <s v="475, rue Racine, Québec, G2B 1G3"/>
        <s v="10721, rue Saint-Charles, Québec, G2B 2K4"/>
        <s v="2050, rue de la Trinité, Québec, G1J 2M4"/>
        <s v="4400, rue Jacques-Crépeault, Québec, G1P 1X5"/>
        <s v="1644, avenue Lapierre, Québec, G3E 1C1"/>
        <s v="5385, avenue Banville, Québec, G1P 1H7"/>
        <s v="1630, rue des Balsamines, Québec, G1M 2K9"/>
        <s v="1893, boulevard Valcartier, Saint-Gabriel-de-Valcartier, G0A 4S0"/>
        <s v="1735, boulevard Pie XI Nord, Québec, G3J 1L6"/>
        <s v="6300, rue de Montrachet, Québec, G3E 2A6"/>
        <s v="7, rue Louis-Jolliet, Sainte-Catherine-de-la-Jacques-Cartier, G3N 2N7"/>
        <s v="3690, rue Antonin-Marquis, Québec, G1P 3B9"/>
        <s v="1065, avenue de la Montagne E., Québec, G3K 1T4"/>
        <s v="1680, boulevard La Morille, Québec, G2K 2L2"/>
        <s v="325, avenue des Oblats, Québec, G1K 1R9"/>
        <s v="2120, rue du Curé-Lacroix, Québec, G2B 1S1"/>
        <s v="2264, rue Lemieux, Québec, G1P 2V1"/>
        <s v="4140, boulevard Gastonguay, Québec, G2B 1M7"/>
        <s v="383, rue Chabot, Québec, G1M 1L4"/>
        <s v="240, rue de Jumonville, Québec, G1K 1G4"/>
        <s v="1455, avenue François 1er, Québec, G1L 4L3"/>
        <s v="301, rue des Peupliers Est, Québec, G1L 1S6"/>
        <s v="1440, boulevard Bastien, Québec, G2K 1G6"/>
        <s v="10725, rue Saint-Charles, Québec, G2B 2K4"/>
        <s v="12155, boulevard Saint-Claude, Québec, G2B 1H4"/>
        <s v="334, 12e Rue, Québec, G1L 2L5"/>
        <s v="370, rue Saint-Jean, Québec, G1R 1P2"/>
        <s v="40, boulevard Johnny-Parent, Québec, G2B 1T5"/>
        <s v="286, rue Marie l'Incarnation, Québec, G1N 3G4"/>
        <s v="2352, 8e Avenue, Québec, G1J 3P2"/>
        <s v="2490, avenue Champfleury, Québec, G1J 4N9"/>
        <s v="1990, 25e Rue, Québec, G1J 1L7"/>
        <s v="510, rue du Prince-Édouard, Québec, G1K 8C7"/>
        <s v="1430, chemin Sainte-Foy, Québec, G1S 2N8"/>
        <s v="4120, rue De Musset, Québec, G1P 1P1"/>
        <s v="2825, rue du Curé Couture, Québec, G1L 4P7"/>
        <s v="1389, rue des Camarades, Québec, G3K 2N5"/>
        <s v="147, route de Duchesnay, Sainte-Catherine-de-la-Jacques-Cartier, G3N 0J6"/>
        <s v="1070, rue Borne, Québec, G1N 1L9"/>
        <s v="136, rue Beaucage, Québec, G1M 1G6"/>
        <s v="50, rue Cardinal-Maurice-Roy, Québec, G1K 8S9"/>
        <s v="215, rue des Peupliers Ouest, Québec, G1L 1H8"/>
        <s v="1640, 8e Avenue, Québec, G1J 3N5"/>
        <s v="140, chemin Sainte-Foy, Québec, G1R 1T2"/>
        <s v="3400, boulevard Neuvialle, Québec, G1P 3A8"/>
        <s v="1625, boulevard Benoît-XV, Québec, G1L 2Z3"/>
        <s v="262, rue Racine, Québec, G2B 1E6"/>
        <s v="3600, avenue Chauveau, Québec, G2C 1A1"/>
        <s v="158, boulevard des Étudiants, Québec, G2A 1N8"/>
        <s v="10, rue des Étudiants, Sainte-Catherine-de-la-Jacques-Cartier, G3N 2V2"/>
        <s v="700, boulevard Wilfrid-Hamel, Québec, G1M 2P9"/>
        <s v="1485, rue de l'Innovation, Québec, G3K 2P9"/>
        <s v="17, rue Roy Sec. Courcelette, Shannon, G0A 1R1"/>
        <s v="1575, rue Semple, Québec, G1N 4B7"/>
        <s v="3400, avenue Chauveau, Québec, G2C 1A1"/>
        <s v="1060, rue Borne, Québec, G1N 1L9"/>
        <s v="2050, 8e Avenue, Québec, G1J 3P1"/>
        <s v="1925, rue Monseigneur-Plessis, Québec, G1M 1A4"/>
        <s v="7, rue Robert-Rumilly, Québec, G1K 2K5"/>
        <s v="1355, 2e Avenue, Québec, G1L 0A6"/>
        <s v="205, rue Désiré-Juneau, Sainte-Catherine-de-la-Jacques-Cartier, G3N 3E1"/>
        <s v="1201, rue Pointe-aux-Lièvres, Québec, G1L 4M1"/>
        <s v="125, des Commissaires Ouest, Québec, G1K 1M7"/>
        <s v="1900, rue Côté, Québec, G1N 3Y5"/>
        <s v="3025, avenue Tassé, Québec, G1P 1T1"/>
        <s v="184, rue Racine, Québec, G2B 1E3"/>
        <s v="3005, 4e Avenue, Québec, G1J 3G6"/>
        <s v="702, 12e Rue, Québec, G1J 2M8"/>
        <s v="146, rue Beaucage, Québec, G1M 1G7"/>
        <s v="1400, rue Falardeau, Québec, G2E 2Z6"/>
        <s v="1801, rue Notre-Dame, L'Ancienne-Lorette, G2E 3C6"/>
        <s v="1455, rue Buffon, Québec, G2E 5H7"/>
        <s v="1465, rue Félix-Antoine-Savard, Québec, G2G 1Z2"/>
        <s v="1095, avenue De Rochebelle, Québec, G1V 4P8"/>
        <s v="215, boulevard Saint-Yves, Québec, G2G 1J8"/>
        <s v="1745, rue Saint-Olivier, L'Ancienne-Lorette, G2E 4S1"/>
        <s v="1350, rue Saint-Charles, L'Ancienne-Lorette, G2E 1V4"/>
        <s v="1591, rue Notre-Dame, L'Ancienne-Lorette, G2E 3B4"/>
        <s v="1473, rue Provancher, Québec, G1Y 1S2"/>
        <s v="3430, boulevard Neilson, Québec, G1W 2W1"/>
        <s v="1550, route de l'Église, Québec, G1W 3P5"/>
        <s v="830, rue de Saurel, Québec, G1X 3P6"/>
        <s v="762, rue Jacques-Berthiaume, Québec, G1V 3T1"/>
        <s v="2590, rue Biencourt, Québec, G1V 1H3"/>
        <s v="995, rue Duchesneau, Québec, G1W 4B1"/>
        <s v="2475, rue Triquet, Québec, G1W 1E3"/>
        <s v="700, rue de Cherbourg, Québec, G1X 2V9"/>
        <s v="1524, route de l'Église, Québec, G1W 3P5"/>
        <s v="3645, chemin Sainte-Foy, Québec, G1X 1T1"/>
        <s v="1443, rue Provancher, Québec, G1Y 1S2"/>
        <s v="315, Route 138, Saint-Augustin-de-Desmaures, G3A 1G7"/>
        <s v="99, rue du Collège, Saint-Augustin-de-Desmaures, G3A 1H1"/>
        <s v="1255, avenue du Chanoine-Morel, Québec, G1S 4B1"/>
        <s v="1095,avenue De Rochebelle, Québec, G1V 4P8"/>
        <s v="1096, route de l'Église, Québec, G1V 3V9"/>
        <s v="1088, route de l'Église, Québec, G1V 3V9"/>
        <s v="945, avenue Wolfe, Québec, G1V 3J9"/>
        <s v="3000, boulevard Hochelaga, Québec, G1V 3Y4"/>
        <s v="3643, avenue des Compagnons, Québec, G1X 3Z6"/>
        <s v="965, rue Valentin, Québec, G1W 4P8"/>
        <s v="4675, rue Promenade des Soeurs, Québec, G1Y 2W2"/>
        <s v="3020, boulevard Hochelaga, Québec, G1V 3Y4"/>
        <s v="4832, rue des Landes, Saint-Augustin-de-Desmaures, G3A 2C2"/>
        <s v="1505, rue des Grandes-Marées, Québec, G1Y 2T3"/>
        <s v="1181, rue Robert-L.-Seguin, Québec, G1X 4P5"/>
        <s v="130, rue Jean-Juneau, Saint-Augustin-de-Desmaures, G3A 2P2"/>
        <s v="155, rue Bessette, Québec, G1C 7A7"/>
        <s v="2970, avenue Gaspard, Québec, G1C 3V7"/>
        <s v="769, avenue de l'Éducation, Québec, G1E 1J2"/>
        <s v="15, rue Saint-Edmond, Québec, G1E 5C8"/>
        <s v="453, rue Seigneuriale, Québec, G1C 3R2"/>
        <s v="2324, avenue Renouard, Québec, G1E 4C3"/>
        <s v="3, rue du Couvent, Sainte-Brigitte-de-Laval, G0A 3K0"/>
        <s v="945, boulevard des Chutes, Québec, G1E 2C8"/>
        <s v="500, rue Anick, Québec, G1C 4X5"/>
        <s v="143, rue des Feux-Follets, Québec, G1B 1K8"/>
        <s v="250, rue Cambert, Québec, G1B 3R8"/>
        <s v="139, rue Bertrand, Québec, G1B 1H8"/>
        <s v="444, boulevard Armand-Paris, Québec, G1C 7Z6"/>
        <s v="7220, avenue Trudelle, Québec, G1H 5S3"/>
        <s v="1075, 60e Rue Est, Québec, G1H 2E3"/>
        <s v="825, avenue du Bourg-Royal, Québec, G2L 1W8"/>
        <s v="7550, 10e Avenue Est, Québec, G1H 4C4"/>
        <s v="8805, avenue de Laval, Québec, G1G 4X6"/>
        <s v="615, avenue Hélène-Paradis, Québec, G1G 5G1"/>
        <s v="5125, 2e Avenue Ouest, Québec, G1H 6L2"/>
        <s v="715, rue de l'Argon, Québec, G2N 2G7"/>
        <s v="116, 1ère Avenue, Stoneham-et-Tewkesbury, G3C 0L5"/>
        <s v="167, rue des Marbres, Boischatel, G0A 1H0"/>
        <s v="41, rue Tanguay, Québec, G1E 6A3"/>
        <s v="2267, avenue Royale, Québec, G1C 1P5"/>
        <s v="90, boulevard des Français, Québec, G1C 2A7"/>
        <s v="6981, chemin Royal, Saint-Laurent-de-l'Île-d'Orléans, G0A 3Z0"/>
        <s v="51, rue Tardif, Boischatel, G0A 1H0"/>
        <s v="20, rue du Couvent Est, L'Ange-Gardien, G0A 2K0"/>
        <s v="273, rue du Couvent Est, Château-Richer, G0A 1N0"/>
        <s v="10258, avenue Royale, Sainte-Anne-de-Beaupré, G0A 3C0"/>
        <s v="2, rue Fatima Est, Beaupré, G0A 1E0"/>
        <s v="37, rue du Trait Carré, Saint-Joachim, G0A 3X0"/>
        <s v="3455, avenue Royale, Saint-Ferréol-les-Neiges, G0A 3R0"/>
        <s v="273, avenue Royale, Saint-Tite-des-Caps, G0A 4J0"/>
        <s v="7, rue Saint-Paul, Sainte-Brigitte-de-Laval, G0A 3K0"/>
        <s v="39, chemin des Épinettes, Lac-Beauport, G3B 2P7"/>
        <s v="5256, avenue des Sauges, Québec, G1G 3V7"/>
        <s v="1666, avenue de Lozère, Québec, G1G 3L4"/>
        <s v="20, rue de l'Escalade, Québec, G2N 2A8"/>
        <s v="651, rue Jacques-Bédard, Québec, G2N 1C5"/>
        <s v="114, 1re Avenue, Stoneham-et-Tewkesbury, G3C 0L5"/>
        <s v="570, rue Pacifique, Québec, G3G 1W5"/>
        <s v="1501, rue du Périgord, Québec, G1G 5T8"/>
        <s v="460, rue des Couventines, Québec, G3G 1J8"/>
        <s v="570, chemin du Tour du Lac, Lac-Beauport, G3B 0W1"/>
        <s v="10, rue de l'Académie, Québec, G1E 4W1"/>
        <s v="2740, avenue Saint-David, Québec, G1E 4K7"/>
        <s v="645, avenue du Cénacle, Québec, G1E 1B3"/>
        <s v="337, 76e Rue Ouest, Québec, G1H 4R4"/>
        <s v="120, 47e Rue Est, Québec, G1H 2M2"/>
        <s v="900, rue de la Sorbonne, Québec, G1H 1H1"/>
        <s v="465, 64e Rue Est, Québec, G1H 1Y1"/>
        <s v="2265, avenue Larue, Québec, G1C 1J9"/>
        <s v="10975, boulevard Sainte-Anne, Beaupré, G0A 1E0"/>
        <s v="120, rue de la Polyvalente, Québec, G2N 1G8"/>
        <s v="1090, chemin de Château-Bigot, Québec, G2L 1G1"/>
        <s v="3255, boulevard Mgr Gauthier, Québec, G1E 2W3"/>
        <s v="742, Boulevard Louis-XIV, Québec, G1H 4M7"/>
        <s v="480, 67e Rue Est, Québec, G1H 1V5"/>
        <s v="700, rue de l'Argon, Québec, G2N 2G5"/>
        <s v="8595, boulevard Cloutier, Québec, G1G 4Z5"/>
        <s v="1090, chemin de Château Bigot, Québec, G2L 1G1"/>
        <s v="829, avenue du Bourg-Royal, Québec, G2L 1W8"/>
        <s v="643, avenue du Cénacle, Québec, G1E 1B3"/>
        <s v="7260, boulevard Cloutier, Québec, G1H 3E8"/>
        <s v="2233, avenue Royale, Québec, G1C 1P3"/>
        <s v="2965, avenue Saint-Samuel, Québec, G1C 3V4"/>
        <s v="105, rue Savio, Québec, G1E 1G5"/>
        <s v="1462, chemin Royal, Saint-Pierre-de-l'Île-d'Orléans, G0A 4E0"/>
        <s v="25, côte de l'Église, Boischatel, G0A 1H0"/>
        <s v="7240, rue des Loutres, Québec, G1G 1B1"/>
        <s v="1495, rue du Vice-Roi, Québec, G2L 2E5"/>
        <s v="365, du Bienheureux-Jean-XXIII, Québec, G2N 1V4"/>
        <s v="99, rue Moïse-Verret, Québec, G2N 1E8"/>
        <s v="5250, avenue des Sauges, Québec, G1G 3V6"/>
        <s v="250, avenue Côté, Donnacona, G3M 2V7"/>
        <s v="451, rue Jacques-Cartier, Donnacona, G3M 2C1"/>
        <s v="380, boulevard Cloutier, Saint-Raymond, G3L 3M8"/>
        <s v="758, Route 138, Neuville, G0A 2R0"/>
        <s v="619, rue des Érables, Neuville, G0A 2R0"/>
        <s v="15, rue Marie Fitzbach, Cap-Santé, G0A 1L0"/>
        <s v="10, place de l'Église, Saint-Basile, G0A 3G0"/>
        <s v="105, rue Des Écoliers, Portneuf, G0A 2Y0"/>
        <s v="248, chemin du Roi, Deschambault-Grondines, G0A 1S0"/>
        <s v="525, rue Principale, Deschambault-Grondines, G0A 1W0"/>
        <s v="1120, rue Principale, Saint-Marc-des-Carrières, G0A 4B0"/>
        <s v="400, rue de l'Aréna, Saint-Ubalde, G0A 4L0"/>
        <s v="500, boulevard de la Montagne, Saint-Casimir, G0A 3L0"/>
        <s v="177, rue Principale, Saint-Alban, G0A 3B0"/>
        <s v="150, av. de l'Hôtel de Ville, Saint-Raymond, G3L 3V9"/>
        <s v="380, rue Saint-Cyrille, Saint-Raymond, G3L 1T3"/>
        <s v="270, rue Pettigrew, Saint-Léonard-de-Portneuf, G0A 4A0"/>
        <s v="37, rue du Collège, Pont-Rouge, G3H 3A2"/>
        <s v="20, rue de la Fabrique, Pont-Rouge, G3H 3J6"/>
        <s v="400, boulevard Cloutier, Saint-Raymond, G3L 3M8"/>
        <s v="320, rue de l'Église, Donnacona, G3M 2A1"/>
        <s v="1600, boulevard Dussault, Saint-Marc-des-Carrières, G0A 4B0"/>
        <s v="186, avenue Saint-Germain, Portneuf, G0A 2Y0"/>
        <s v="400, rue des Chanterelles, Rivière-à-Pierre, G0A 3A0"/>
        <s v="501, rue des Érables, Trois-Rivières, G8T 5J2"/>
        <s v="1385, rue Principale, Saint-Stanislas, G0X 3E0"/>
        <s v="364, rue du Collège, Saint-Narcisse, G0X 2Y0"/>
        <s v="185, rue Dessureault, Trois-Rivières, G8T 2L7"/>
        <s v="2750, boulevard des Forges, Trois-Rivières, G8Z 1V2"/>
        <s v="91, rue de l'Église, Sainte-Geneviève-de-Batiscan, G0X 2R0"/>
        <s v="61, rue Sainte-Anne, Sainte-Anne-de-la-Pérade, G0X 2J0"/>
        <s v="791, place de la Solidarité, Batiscan, G0X 1A0"/>
        <s v="1380, rue Notre-Dame, Saint-Maurice, G0X 2X0"/>
        <s v="41, rue Bellerive, Trois-Rivières, G8T 6J4"/>
        <s v="730, rue Guilbert, Trois-Rivières, G8T 5T6"/>
        <s v="275, rue Montplaisir, Trois-Rivières, G8T 2Z9"/>
        <s v="15, rue Thuney, Trois-Rivières, G8T 2N7"/>
        <s v="175, rue Saint-Alphonse, Trois-Rivières, G8T 7R8"/>
        <s v="445, boulevard Ste-Madeleine, Trois-Rivières, G8T 3N5"/>
        <s v="245, boulevard Loranger, Trois-Rivières, G8T 3V2"/>
        <s v="60, rue Jean-Noël Trudel, Trois-Rivières, G8T 5W3"/>
        <s v="655, rue Pintal, Trois-Rivières, G8T 7G2"/>
        <s v="100, rue Saint-Irénée, Trois-Rivières, G8T 7C4"/>
        <s v="877, boulevard Thibeau, Trois-Rivières, G8T 7A9"/>
        <s v="420, rue du Menuisier, Trois-Rivières, G8T 6N5"/>
        <s v="775, rue Berlinguet, Trois-Rivières, G8T 2H1"/>
        <s v="280, rue Montplaisir, Trois-Rivières, G8T 3A1"/>
        <s v="125, rue Saint-Émile, Trois-Rivières, G8T 7P6"/>
        <s v="963, rue Notre-Dame, Champlain, G0X 1C0"/>
        <s v="881, rue Louis-de-France, Trois-Rivières, G8T 1A5"/>
        <s v="3135, boulevard Thibeau, Trois-Rivières, G8T 1G4"/>
        <s v="1515, rue Sainte-Marguerite, Trois-Rivières, G8Z 1W2"/>
        <s v="10195, boulevard des Forges, Trois-Rivières, G9C 1B2"/>
        <s v="650, boulevard des Récollets, Trois-Rivières, G8Z 3V7"/>
        <s v="3005, rue Arthur-Guimont, Trois-Rivières, G8Z 2K2"/>
        <s v="10315, boulevard des Forges, Trois-Rivières, G9C 1B4"/>
        <s v="4100, boulevard des Forges, Trois-Rivières, G8Y 1V7"/>
        <s v="720, boulevard des Récollets, Trois-Rivières, G8Z 3W1"/>
        <s v="555, boul. Maurice-L-Duplessis, Trois-Rivières, G8Y 1H7"/>
        <s v="1405, 11e Rue, Trois-Rivières, G8Y 2Z6"/>
        <s v="481, rue Bureau, Trois-Rivières, G9A 2M9"/>
        <s v="1305, rue De la Terrière, Trois-Rivières, G8Z 3J7"/>
        <s v="1905, boulevard Saint-Louis, Trois-Rivières, G8Z 2N7"/>
        <s v="1745, boulevard Saint-Louis, Trois-Rivières, G8Z 2N6"/>
        <s v="946, rue Saint-Paul, Trois-Rivières, G9A 1J3"/>
        <s v="7420, boulevard des Forges, Trois-Rivières, G8Y 1Y9"/>
        <s v="636, rue Sainte-Catherine, Trois-Rivières, G9A 3L5"/>
        <s v="3245, rue Foucher, Trois-Rivières, G8Z 1M6"/>
        <s v="182, rue de Sienne, Trois-Rivières, G9A 2Z4"/>
        <s v="186, rue de Sienne, Trois-Rivières, G9A 2Z5"/>
        <s v="484, côte Richelieu, Trois-Rivières, G9A 2Z1"/>
        <s v="7660, rue Notre-Dame Ouest, Trois-Rivières, G9B 1L9"/>
        <s v="6021, chemin Walter-Dupont, Trois-Rivières, G8Z 4C9"/>
        <s v="5405, rue Courcelette, Trois-Rivières, G8Y 3V2"/>
        <s v="10830, chemin Ste-Marguerite, Trois-Rivières, G9B 6N7"/>
        <s v="165, rue Saint-Joseph, Saint-Étienne-des-Grès, G0X 2P0"/>
        <s v="1200, rue Principale, Saint-Étienne-des-Grès, G0X 2P0"/>
        <s v="51, rue de la Fabrique, Saint-Léon-le-Grand, J0K 2W0"/>
        <s v="60, avenue Saint-Jacques, Louiseville, J5V 1C2"/>
        <s v="50, avenue Saint-Jacques, Louiseville, J5V 1C2"/>
        <s v="1831, rue Rinfret, Sainte-Ursule, J0K 3M0"/>
        <s v="40, rue Saint-Aimé, Maskinongé, J0K 1N0"/>
        <s v="28, rue Saint-Joseph, Maskinongé, J0K 1N0"/>
        <s v="1180, rue Gérin, Saint-Justin, J0K 2V0"/>
        <s v="391, rue de la Mennais, Louiseville, J5V 1T5"/>
        <s v="3750, rue Jean Bourdon, Trois-Rivières, G8Y 2A5"/>
        <s v="365, rue Chavigny, Trois-Rivières, G9B 1A7"/>
        <s v="100, rivière à Veillet, Sainte-Geneviève-de-Batiscan, G0X 2R0"/>
        <s v="1725, boulevard du Carmel, Trois-Rivières, G8Z 3R8"/>
        <s v="80, avenue Saint-Jacques, Louiseville, J5V 1C2"/>
        <s v="450, rue Sainte-Anne, Yamachiche, G0X 3L0"/>
        <s v="1980, rue Paul Lemoyne, Trois-Rivières, G8Z 2W2"/>
        <s v="3685, rue de La Rochelle, Trois-Rivières, G8Y 5N7"/>
        <s v="101, rue Elisabeth-Guay, Trois-Rivières, G9B 7Z4"/>
        <s v="4675, côte Rosemont, Trois-Rivières, G8Y 6R7"/>
        <s v="7625, rue Lamy, Trois-Rivières, G8Y 4A8"/>
        <s v="500, rue des Érables, Trois-Rivières, G8T 5J1"/>
        <s v="1840, chemin Principale, Saint-Mathieu-du-Parc, G0X 1N0"/>
        <s v="Forêt-École-Rang des Hamelins, La Tuque, G9X 3N6"/>
        <s v="21, rue des Collèges, Saint-Alexis-des-Monts, J0K 1V0"/>
        <s v="800, 106e Avenue, Shawinigan, G9P 5H1"/>
        <s v="351, rue de l'Église, Charette, G0X 1E0"/>
        <s v="801, rue Saint-Joseph, Saint-Barnabé, G0X 2K0"/>
        <s v="2261, avenue Principale, Saint-Élie-de-Caxton, G0X 2N0"/>
        <s v="1500, chemin Principal, Shawinigan, G9R 1E4"/>
        <s v="2881, rue Bergeron, Saint-Paulin, J0K 3G0"/>
        <s v="1500, chemin du-lac-La Ligne, La Tuque, G9X 3Y6"/>
        <s v="27, rue St-Jean, La Tuque, G0X 1P0"/>
        <s v="17, rue Principale, Saint-Boniface, G0X 2L0"/>
        <s v="1551, chemin du Lac-La-Ligne, La Tuque, G9X 3Y6"/>
        <s v="750, 125e Rue, Shawinigan, G9P 3V4"/>
        <s v="975, 111e Rue, Shawinigan, G9P 2T5"/>
        <s v="1350, 120e Rue, Shawinigan, G9P 3K9"/>
        <s v="3990, rue Monseigneur-Béliveau, Notre-Dame-du-Mont-Carmel, G0X 3J0"/>
        <s v="1321, 5e Avenue, Shawinigan, G9T 2N6"/>
        <s v="461, 16e Avenue Est, Shawinigan, G9T 1C5"/>
        <s v="3351, rue Réjane-Sanschagrin, Shawinigan, G9T 3N9"/>
        <s v="470, 207e Avenue, Shawinigan, G9T 3M1"/>
        <s v="431, 205e Avenue, Shawinigan, G9T 3H3"/>
        <s v="881, route de Lac-à-la-Tortue, Shawinigan, G0X 1L0"/>
        <s v="971, chemin des Dubois, Shawinigan, G0X 1L0"/>
        <s v="796, rue Réal, La Tuque, G9X 2S7"/>
        <s v="492, rue Gouin, La Tuque, G9X 2C6"/>
        <s v="380, rue Jacques-Buteux, La Tuque, G9X 2C6"/>
        <s v="53, rue Nationale, La Tuque, G0X 3P0"/>
        <s v="831, rue Saint-Alphonse, Lac-aux-Sables, G0X 1M0"/>
        <s v="511, rue Principale, Saint-Adelphe, G0X 2G0"/>
        <s v="470, rue Goulet, Hérouxville, G0X 1J0"/>
        <s v="460, rue du Couvent, Saint-Tite, G0X 3H0"/>
        <s v="40, boulevard Saint-Louis, Saint-Séverin, G0X 2B0"/>
        <s v="1216, rue Principale, Saint-Roch-de-Mékinac, G0X 2E0"/>
        <s v="440, rue Saint-Jacques, Sainte-Thècle, G0X 3G0"/>
        <s v="2265, avenue Laflèche, Shawinigan, G9N 6H3"/>
        <s v="1452, rue Châteauguay, Shawinigan, G9N 5C4"/>
        <s v="1092, rue Trudel, Shawinigan, G9N 4N5"/>
        <s v="153, 8e rue de la Pointe, Shawinigan, G9N 1B5"/>
        <s v="1133, rue Notre-Dame, Shawinigan, G9N 3S3"/>
        <s v="2015, rue Saint-Jacques, Shawinigan, G9N 4A9"/>
        <s v="2072, rue Gignac, Shawinigan, G9N 3X2"/>
        <s v="1200, rue de Val-Mauricie, Shawinigan, G9P 2L9"/>
        <s v="5285, avenue Albert-Tessier, Shawinigan, G9N 7A3"/>
        <s v="1001, 8e Rue, Shawinigan, G9T 4L3"/>
        <s v="376, rue Saint-Joseph, La Tuque, G9X 1L4"/>
        <s v="405, boulevard Saint-Joseph, Saint-Tite, G0X 3H0"/>
        <s v="300, 7e Rue, Shawinigan, G9T 4M7"/>
        <s v="803, rue Castelneau, La Tuque, G9X 2P5"/>
        <s v="445, rue Lacroix, La Tuque, G9X 1V8"/>
        <s v="1700, 118e Rue, Shawinigan, G9P 3G8"/>
        <s v="600, rue Desbiens, La Tuque, G9X 2K1"/>
        <s v="421, rue Principale, Notre-Dame-de-Montauban, G0X 1W0"/>
        <s v="21, rue Morgan, Coaticook, J1A 1V6"/>
        <s v="27, rue de l'Église, Notre-Dame-des-Bois, J0B 2E0"/>
        <s v="1162, chemin Baldwin-Barnston, Coaticook, J1A 2S4"/>
        <s v="125, rue Morgan, Coaticook, J1A 2S5"/>
        <s v="102, rue Cutting, Coaticook, J1A 2G4"/>
        <s v="211, rue Saint-Jean-Baptiste, Coaticook, J1A 2J4"/>
        <s v="1186, chemin Baldwin, Coaticook, J1A 2S4"/>
        <s v="290, rue Parker, Dixville, J0B 1P0"/>
        <s v="54, rue de l'Église, East Hereford, J0B 1S0"/>
        <s v="127, rue Principale, Saint-Malo, J0B 2Y0"/>
        <s v="197, rue Principale Nord, Sainte-Edwidge-de-Clifton, J0B 2R0"/>
        <s v="6835, route Louis-S-St-Laurent, Compton, J0B 1L0"/>
        <s v="367, rue Saint-Paul Est, Coaticook, J1A 1G1"/>
        <s v="162, avenue Saint-Jean Est, East Angus, J0B 1R0"/>
        <s v="96, avenue Saint-Jacques, East Angus, J0B 1R0"/>
        <s v="308, avenue Palmer, East Angus, J0B 1R0"/>
        <s v="150, rue Bibeau, Cookshire-Eaton, J0B 1M0"/>
        <s v="67, rue de Ditton, Scotstown, J0B 3B0"/>
        <s v="25, rue de l'Église, Saint-Isidore-de-Clifton, J0B 2X0"/>
        <s v="44, rue Notre-Dame Ouest, La Patrie, J0B 1Y0"/>
        <s v="184, rue Principale, Dudswell, J0B 2L0"/>
        <s v="211, rue Saint-Janvier, Weedon, J0B 3J0"/>
        <s v="4747, rue Champlain, Lac-Mégantic, G6B 1X5"/>
        <s v="6381, rue Notre-Dame, Lac-Mégantic, G6B 2M9"/>
        <s v="242, rue Principale, Audet, G0Y 1A0"/>
        <s v="687, rue Dumas, Lac-Drolet, G0Y 1C0"/>
        <s v="4570, rue Principale, Sainte-Cécile-de-Whitton, G0Y 1J0"/>
        <s v="287, rue de la Fabrique, Saint-Sébastien, G0Y 1M0"/>
        <s v="215, rue de l'Aréna, Lambton, G0M 1H0"/>
        <s v="105, rue du Couvent, Saint-Romain, G0Y 1L0"/>
        <s v="475, Route 108, Stornoway, G0Y 1N0"/>
        <s v="1249, rue Principale, Nantes, G0Y 1G0"/>
        <s v="571, rue Saint-Augustin, Saint-Augustin-de-Woburn, G0Y 1R0"/>
        <s v="194, rue de l'Église, Martinville, J0B 2A0"/>
        <s v="311, rue Saint-Paul Est, Coaticook, J1A 1G1"/>
        <s v="3409, rue Laval, Lac-Mégantic, G6B 1A5"/>
        <s v="188, rue Kennedy, East Angus, J0B 1R0"/>
        <s v="249, rue Saint-Jean-Baptiste, Coaticook, J1A 2J4"/>
        <s v="78, rue du Cardinal, Sherbrooke, J1R 0M1"/>
        <s v="700, rue André-Mathieu, Sherbrooke, J1N 0Z9"/>
        <s v="164, rue Wellington Nord, Sherbrooke, J1H 5C5"/>
        <s v="137, rue Gillepsie, Sherbrooke, J1H 4W9"/>
        <s v="910, rue LaRocque, Sherbrooke, J1H 4R6"/>
        <s v="1625, rue du Rosaire, Sherbrooke, J1H 2T6"/>
        <s v="1020, rue Kingston, Sherbrooke, J1H 3S1"/>
        <s v="875, chemin Thibault, Sherbrooke, J1H 3B3"/>
        <s v="255, rue Kennedy Nord, Sherbrooke, J1E 2E8"/>
        <s v="135, rue King Ouest, Sherbrooke, J1H 1P4"/>
        <s v="851, rue Ontario, Sherbrooke, J1J 3R9"/>
        <s v="90, rue Ontario, Sherbrooke, J1J 3P9"/>
        <s v="510, rue Union, Sherbrooke, J1H 2X3"/>
        <s v="233, 8e Avenue Nord, Sherbrooke, J1E 2S6"/>
        <s v="330, 15e Avenue Sud, Sherbrooke, J1G 2X5"/>
        <s v="655, rue Papineau, Sherbrooke, J1E 1Y6"/>
        <s v="830, rue Buck, Sherbrooke, J1J 3L5"/>
        <s v="576, rue Saint-Michel, Sherbrooke, J1E 2L3"/>
        <s v="1080, rue Jardins-Fleuris, Sherbrooke, J1E 1J7"/>
        <s v="1208, rue Belvédère Sud, Sherbrooke, J1H 4C7"/>
        <s v="1500, rue Pinard, Sherbrooke, J1J 3E1"/>
        <s v="1875, rue Albert-Skinner, Sherbrooke, J1J 1W8"/>
        <s v="2425, rue Galt Ouest, Sherbrooke, J1K 1L1"/>
        <s v="565, rue Triest, Sherbrooke, J1E 2M7"/>
        <s v="2985, rue Galt Ouest, Sherbrooke, J1K 1M3"/>
        <s v="43, rue Carillon, Sherbrooke, J1J 2K9"/>
        <s v="976, rue Caen, Sherbrooke, J1G 2A4"/>
        <s v="1970, rue Galt Est, Sherbrooke, J1G 3J1"/>
        <s v="895, rue Bowen Sud, Sherbrooke, J1G 2G3"/>
        <s v="1025, rue Chalifoux, Sherbrooke, J1G 1S4"/>
        <s v="4565, rue Chambois, Sherbrooke, J1N 2B7"/>
        <s v="222, 8e Rang Est, Stoke, J0B 3G0"/>
        <s v="125, rue du Collège, Ascot Corner, J0B 1A0"/>
        <s v="7409, boulevard Bourque, Sherbrooke, J1N 3K7"/>
        <s v="51, chemin Jordan Hill, Cookshire-Eaton, J0B 2A0"/>
        <s v="81, rue du Curé-Larocque, Sherbrooke, J1C 0T2"/>
        <s v="26, rue de la Croix, Sherbrooke, J1C 0M3"/>
        <s v="16, rue Church, Sherbrooke, J1M 1S9"/>
        <s v="430, rue du Couvent, Waterville, J0B 3H0"/>
        <s v="2965, boulevard Université, Sherbrooke, J1K 2X6"/>
        <s v="940, rue Sainte-Famille, Sherbrooke, J1E 1V1"/>
        <s v="825, rue Bowen Sud, Sherbrooke, J1G 2G2"/>
        <s v="2050, boulevard Portland, Sherbrooke, J1J 1T9"/>
        <s v="405, rue Sara, Sherbrooke, J1H 5S6"/>
        <s v="6403, rue Kennedy Sud, Sherbrooke, J1N 2P5"/>
        <s v="4076, boulevard Université, Sherbrooke, J1N 2Y1"/>
        <s v="1500, boulevard Mi-Vallon, Sherbrooke, J1N 3Y5"/>
        <s v="7282, chemin de Saint-Elie, Sherbrooke, J1R 0K5"/>
        <s v="955, rue Cambridge, Sherbrooke, J1H 1E2"/>
        <s v="1050, rue Alfred-Lessard, Saint-Denis-de-Brompton, J0B 2P0"/>
        <s v="3000, rue du Chalumeau, Sherbrooke, J1G 5E9"/>
        <s v="639, rue Vingt-Quatre Juin, Sherbrooke, J1E 1H1"/>
        <s v="360, boulevard Saint-Luc, Val-des-Sources, J1T 2W5"/>
        <s v="149, rue Miquelon, Saint-Camille, J0A 1G0"/>
        <s v="405, rue Mgr L'Heureux, Wotton, J0A 1N0"/>
        <s v="180, rue Genest, Val-des-Sources, J1T 1A9"/>
        <s v="30, rue du Collège, Danville, J0A 1A0"/>
        <s v="483, rue Principale, Saint-Georges-de-Windsor, J0A 1J0"/>
        <s v="1598, rue Principale, Saint-Adrien, J0A 1C0"/>
        <s v="410, 1re Avenue, Val-des-Sources, J1T 1Z2"/>
        <s v="430, 5e Avenue, Val-des-Sources, J1T 1X2"/>
        <s v="100, rue Boisjoli, Windsor, J1S 2X8"/>
        <s v="520, boulevard Poirier, Magog, J1X 0A1"/>
        <s v="449, rue Percy, Magog, J1X 1B5"/>
        <s v="265, rue Saint-Patrice Ouest, Magog, J1X 1W4"/>
        <s v="63, rue Jean-Paul II, Magog, J1X 1E4"/>
        <s v="360, rue Saint-Patrice Ouest, Magog, J1X 1W6"/>
        <s v="115, rue la Grande-Rue, Sainte-Catherine-de-Hatley, J0B 1W0"/>
        <s v="7, rue Park, Stanstead, J0B 3E0"/>
        <s v="1255, boulevard des Étudiants, Magog, J1X 3Y6"/>
        <s v="330, rue Principale, Potton, J0E 1X0"/>
        <s v="455, rue Gérin, Magog, J1X 4B1"/>
        <s v="495, rue Gérin, Magog, J1X 4B1"/>
        <s v="1011, rue Sherbrooke, Magog, J1X 2T2"/>
        <s v="350, rue Saint-David, Magog, J1X 3A1"/>
        <s v="176, rue Saint-Alphonse Sud, Magog, J1X 3T6"/>
        <s v="206, rue Rosedale, Ayer's Cliff, J0B 1C0"/>
        <s v="295, rue Saint-David, Magog, J1X 2Z8"/>
        <s v="500, rue Principale, Eastman, J0E 1P0"/>
        <s v="65, 1re Avenue, Windsor, J1S 2A4"/>
        <s v="177, rue de l'Église, Saint-François-Xavier-de-Brompton, J0B 2V0"/>
        <s v="900, rue Montcalm, Valcourt, J0E 2L0"/>
        <s v="441, rue Desranleau, Valcourt, J0E 2L0"/>
        <s v="1100, rue Champêtre, Valcourt, J0E 2L0"/>
        <s v="11, rue Valiquette, Windsor, J1S 2L2"/>
        <s v="250, rue Saint-Georges, Windsor, J1S 1K4"/>
        <s v="359, rue Adams Est, Richmond, J0B 2H0"/>
        <s v="450, rue Gouin, Richmond, J0B 2H0"/>
        <s v="601, rue du Couvent, Bonsecours, J0E 1H0"/>
        <s v="138, chemin Brompton, Racine, J0E 1Y0"/>
        <s v="301, route de l'Église, Saint-Claude, J0B 2N0"/>
        <s v="102, rue du Couvent, Sainte-Anne-de-la-Rochelle, J0E 2B0"/>
        <s v="555, 7e Avenue Nord, Richmond, J0B 2H0"/>
        <s v="65, rue Saint-Antoine, Windsor, J1S 1S1"/>
        <s v="1561, rue Principale, Lawrenceville, J0E 1W0"/>
        <s v="101, rue Ambroise-Dearden, Windsor, J1S 1H2"/>
        <s v="11411, avenue Pelletier, Montréal, H1H 3S3"/>
        <s v="550, 53e Avenue, Montréal, H1A 2T7"/>
        <s v="1200, boul. du Tricentenaire, Montréal, H1B 3A8"/>
        <s v="11241, avenue Drapeau, Montréal, H1H 3K3"/>
        <s v="5150, boulevard Robert, Montréal, H1R 1P9"/>
        <s v="15700, rue Notre-Dame Est, Montréal, H1A 1X4"/>
        <s v="5455, rue Dujarié, Montréal, H1R 1K4"/>
        <s v="6105, rue Ladauversière, Montréal, H1S 1R6"/>
        <s v="9955, boulevard Perras, Montréal, H1C 1V8"/>
        <s v="4660, rue Charleroi, Montréal, H1H 1T7"/>
        <s v="12600, avenue Fortin, Montréal, H1G 4A1"/>
        <s v="1855, 59e Avenue, Montréal, H1A 2P2"/>
        <s v="1880, 48e Avenue, Montréal, H1A 2Y6"/>
        <s v="12600, avenue Paul-Dufault, Montréal, H1E 2B6"/>
        <s v="5800, avenue Saint-Donat, Montréal, H1K 3P4"/>
        <s v="7741, avenue du Ronceray, Montréal, H1K 3W7"/>
        <s v="8301, boul. Wilfrid Pelletier, Montréal, H1K 1M2"/>
        <s v="5485, rue Jean Talon Est, Montréal, H1S 1L8"/>
        <s v="12001, rue Jean-Paul-Cardinal, Montréal, H1G 4W4"/>
        <s v="12725, boul. Rodolphe-Forget, Montréal, H1E 6P6"/>
        <s v="7725, avenue des Ormeaux, Montréal, H1K 2Y2"/>
        <s v="7455, rue Jarry Est, Montréal, H1J 1G8"/>
        <s v="6440, boul. Galeries d'Anjou, Montréal, H1M 1W2"/>
        <s v="6951, avenue des Ormeaux, Montréal, H1K 2X7"/>
        <s v="1680, 8e Avenue, Montréal, H1B 4H5"/>
        <s v="11235, avenue Salk, Montréal, H1G 4Y3"/>
        <s v="9200, rue de l'Innovation, Montréal, H1J 2X9"/>
        <s v="12230, avenue Fernand Gauthier, Montréal, H1E 5N4"/>
        <s v="1470, 16e Avenue, Montréal, H1B 3N6"/>
        <s v="14425, rue Notre-Dame Est, Montréal, H1A 1V6"/>
        <s v="950, rue Pierre Lacroix, Montréal, H1B 3C8"/>
        <s v="5400, boulevard Couture, Montréal, H1R 1C7"/>
        <s v="11480, boulevard Rolland, Montréal, H1G 3T9"/>
        <s v="4600, rue Compiègne, Montréal, H1R 1S7"/>
        <s v="8755, rue Belcourt, Montréal, H1P 2L9"/>
        <s v="8155, rue Collerette, Montréal, H1P 2V6"/>
        <s v="5009, rue Ardennes, Montréal, H1G 2H7"/>
        <s v="12200, avenue René-Masson, Montréal, H1E 4T4"/>
        <s v="10004, boulevard Gouin Est, Montréal, H1C 1A8"/>
        <s v="11070, avenue Rome, Montréal, H1H 4P6"/>
        <s v="11960, boulevard Ste-Colette, Montréal, H1G 4V1"/>
        <s v="11811, rue P.-M. Favier, Montréal, H1G 5X4"/>
        <s v="12160, 27e Avenue, Montréal, H1E 1Z5"/>
        <s v="15200, rue Sherbrooke Est, Montréal, H1A 3P9"/>
        <s v="8205, rue Fonteneau, Montréal, H1K 4E1"/>
        <s v="5950, rue Honoré Mercier, Montréal, H1P 3E4"/>
        <s v="1750, boul. du Tricentenaire, Montréal, H1B 3B1"/>
        <s v="11813, boulevard Ste-Gertrude, Montréal, H1G 5P8"/>
        <s v="11865, rue de Montigny, Montréal, H1B 1P2"/>
        <s v="16360, rue Bureau, Montréal, H1A 1Z5"/>
        <s v="11625, rue Lagauchetière, Montréal, H1B 2H8"/>
        <s v="890, boul. Saint-Jean-Baptiste, Montréal, H1B 3Z8"/>
        <s v="6051, boul. Maurice-Duplessis, Montréal, H1G 1Y6"/>
        <s v="11171, rue Notre-Dame Est, Montréal-Est, H1B 2V7"/>
        <s v="12550, avenue Fernand Gauthier, Montréal, H1E 1S8"/>
        <s v="10152, avenue Rome, Montréal, H1H 4N6"/>
        <s v="15150, rue Sherbrooke Est, Montréal, H1A 3P9"/>
        <s v="12823, avenue Rodolphe-Forget, Montréal, H1E 1C6"/>
        <s v="4601, rue de Castille, Montréal, H1H 1Y4"/>
        <s v="4041, rue Monselet, Montréal, H1H 2C6"/>
        <s v="4975, rue Amos, Montréal, H1G 2X2"/>
        <s v="10748, boulevard Saint-Vital, Montréal, H1H 4T3"/>
        <s v="4500, boulevard Henri-Bourassa, Montréal, H1H 3J3"/>
        <s v="11135, avenue Alfred, Montréal, H1G 5B6"/>
        <s v="555, 19e Avenue, Montréal, H1B 3E3"/>
        <s v="10055,rue Jean-Jacques-Gagnier, Montréal, H2B 2Z7"/>
        <s v="6600, rue Lemay, Montréal, H1T 2L7"/>
        <s v="500, avenue du Mont-Cassin, Montréal, H3L 1W6"/>
        <s v="7450, rue François-Perrault, Montréal, H2A 1L9"/>
        <s v="4841, avenue Palm, Montréal, H4C 1Y1"/>
        <s v="2070, rue Plessis, Montréal, H2L 2Y3"/>
        <s v="10122, boulevard Olympia, Montréal, H2C 2V9"/>
        <s v="311, avenue des Pins Est, Montréal, H2W 1P5"/>
        <s v="2356, rue Centre, Montréal, H3K 1J7"/>
        <s v="4265, avenue Laval, Montréal, H2W 2J6"/>
        <s v="7750, avenue Christophe-Colomb, Montréal, H2R 2S9"/>
        <s v="633, rue de Courcelle, Montréal, H4C 3C7"/>
        <s v="6200, ave. Pierre-De Coubertin, Montréal, H1N 1S4"/>
        <s v="5017, rue Saint-Hubert, Montréal, H2J 2X9"/>
        <s v="2150, rue Liébert, Montréal, H1L 5R1"/>
        <s v="3655, rue Saint-Hubert, Montréal, H2L 3Z9"/>
        <s v="4300, rue de Lanaudière, Montréal, H2J 3N9"/>
        <s v="8801, 25e Avenue, Montréal, H1Z 4B4"/>
        <s v="9275, 25e Avenue, Montréal, H1Z 4E2"/>
        <s v="2001, rue Mullins, Montréal, H3K 1N9"/>
        <s v="8699, boulevard Saint-Michel, Montréal, H1Z 3G1"/>
        <s v="4115, rue Saint-Jacques Ouest, Montréal, H4C 1J3"/>
        <s v="555, rue des Seigneurs, Montréal, H3J 1Y1"/>
        <s v="1205, rue Jarry Est, Montréal, H2P 1W9"/>
        <s v="5755, 13e Avenue, Montréal, H1X 2Y3"/>
        <s v="2175, rue Rachel Est, Montréal, H2H 1R3"/>
        <s v="2901, rue de Louvain Est, Montréal, H1Z 1J7"/>
        <s v="2600, avenue Fletcher, Montréal, H1L 4C5"/>
        <s v="5850, avenue de Carignan, Montréal, H1M 2V4"/>
        <s v="11715, rue Filion, Montréal, H4J 1T2"/>
        <s v="2237, rue Fullum, Montréal, H2K 3P1"/>
        <s v="5555, rue Sherbrooke Est, Montréal, H1N 1A2"/>
        <s v="505, avenue Laurier Est, Montréal, H2J 1E9"/>
        <s v="4240, rue de Bordeaux, Montréal, H2H 1Z5"/>
        <s v="6400, av. Pierre-De Coubertin, Montréal, H1N 1S4"/>
        <s v="8200, boulevard Saint-Laurent, Montréal, H2P 2L8"/>
        <s v="6030, rue Marquette, Montréal, H2G 2Y2"/>
        <s v="38, avenue Fairmount Est, Montréal, H2T 1C9"/>
        <s v="75, rue Villeneuve Est, Montréal, H2T 1L1"/>
        <s v="415, rue Saint-Roch, Montréal, H3N 1K2"/>
        <s v="11, chemin Côte-Saint-Antoine, Westmount, H3Y 2H7"/>
        <s v="360, avenue Clarke, Westmount, H3Z 2E6"/>
        <s v="2743, rue De Rouen, Montréal, H2K 1N2"/>
        <s v="1710, rue Beaudry, Montréal, H2L 3E7"/>
        <s v="35, rue Saint-Zotique Est, Montréal, H2S 1K5"/>
        <s v="5840, rue Saint-Urbain, Montréal, H2T 2X5"/>
        <s v="3925, rue Villeray, Montréal, H2A 1H1"/>
        <s v="2720, rue Bossuet, Montréal, H1N 2S6"/>
        <s v="5446, rue Angers, Montréal, H4E 4A3"/>
        <s v="3525, rue Sainte-Émilie, Montréal, H4C 1Z3"/>
        <s v="100, rue Sauvé Est, Montréal, H3L 1H1"/>
        <s v="1239, boulevard Gouin Est, Montréal, H2C 1B3"/>
        <s v="4835, ave. Christophe-Colomb, Montréal, H2J 3G8"/>
        <s v="4329, rue La Fontaine, Montréal, H1V 1N9"/>
        <s v="8520, rue Saint-Urbain, Montréal, H2P 2P3"/>
        <s v="6520, boulevard Gouin Ouest, Montréal, H4K 1B2"/>
        <s v="1690, rue La Fontaine, Montréal, H2L 1V2"/>
        <s v="3320, rue Hochelaga, Montréal, H1W 1H1"/>
        <s v="8075, rue Hochelaga, Montréal, H1L 2K9"/>
        <s v="6320, chemin Côte-des-Neiges, Montréal, H3S 2A4"/>
        <s v="4976, rue Notre-Dame Ouest, Montréal, H4C 1S8"/>
        <s v="1111, rue Berri, Montréal, H2L 4C5"/>
        <s v="3744, rue Saint-Denis, Montréal, H2X 3L7"/>
        <s v="2260, rue Logan, Montréal, H2K 4K7"/>
        <s v="6885, 16e Avenue, Montréal, H1X 2T5"/>
        <s v="3580, rue Dandurand, Montréal, H1X 1N6"/>
        <s v="1691, boulevard Pie IX, Montréal, H1V 2C3"/>
        <s v="6300, avenue Albani, Montréal, H1M 2R8"/>
        <s v="4770, rue La Fontaine, Montréal, H1V 1R3"/>
        <s v="8200, rue Rousselot, Montréal, H2E 1Z6"/>
        <s v="5205, rue Parthenais, Montréal, H2H 2H4"/>
        <s v="5455, rue Saint-Denis, Montréal, H2J 4B7"/>
        <s v="5350, avenue Rosedale, Montréal, H4V 2H9"/>
        <s v="6055, avenue Darlington, Montréal, H3S 2H9"/>
        <s v="5300, rue Chauveau, Montréal, H1N 3V7"/>
        <s v="7941, avenue Wiseman, Montréal, H3N 2P2"/>
        <s v="3131, rue Goyer, Montréal, H3S 1H7"/>
        <s v="5530, avenue Dupuis, Montréal, H3X 1N8"/>
        <s v="6080, avenue de l'Esplanade, Montréal, H2T 3A3"/>
        <s v="1220-1230, rue de la Montagne, Montréal, H3G 1Z1"/>
        <s v="3449, rue University, Montréal, H3A 2A8"/>
        <s v="11400, avenue de Poutrincourt, Montréal, H3M 1Z7"/>
        <s v="6365, 1re Avenue, Montréal, H1Y 3A9"/>
        <s v="630, rue Saint-Roch, Montréal, H3N 1K8"/>
        <s v="1960, rue Poupart, Montréal, H2K 3H2"/>
        <s v="5959, avenue Christophe-Colomb, Montréal, H2S 2G3"/>
        <s v="5000, rue Iona, Montréal, H3W 2A2"/>
        <s v="11880, rue Michel-Sarrazin, Montréal, H4J 2G7"/>
        <s v="1680, avenue Morgan, Montréal, H1V 2P9"/>
        <s v="5927, rue Boyer, Montréal, H2S 2H8"/>
        <s v="2570, rue Nicolet, Montréal, H1W 3L5"/>
        <s v="6405, 30e Avenue, Montréal, H1T 3G3"/>
        <s v="7630, 22e Avenue, Montréal, H2A 2H9"/>
        <s v="5010, avenue Coolbrook, Montréal, H3X 2K9"/>
        <s v="9355, avenue de Galinée, Montréal, H2M 2A7"/>
        <s v="3075, avenue Lebrun, Montréal, H1L 5G2"/>
        <s v="5555, rue de Boucherville, Montréal, H1K 4B6"/>
        <s v="6755, rue Lavoie, Montréal, H3W 2K8"/>
        <s v="1370, rue de Castelnau Est, Montréal, H2E 1R9"/>
        <s v="10780, rue Laverdure, Montréal, H3L 2L9"/>
        <s v="5309, chemin Côte-des-Neiges, Montréal, H3T 1Y4"/>
        <s v="10615, boulevard Saint-Laurent, Montréal, H3L 2P5"/>
        <s v="1808, avenue Papineau, Montréal, H2K 4J1"/>
        <s v="6017, rue Cartier, Montréal, H2G 2V4"/>
        <s v="2870, rue Dandurand, Montréal, H1Y 1T5"/>
        <s v="4245, rue Berri, Montréal, H2J 2P9"/>
        <s v="4100, rue Hochelaga, Montréal, H1V 1B6"/>
        <s v="1750, rue Saint-André, Montréal, H2L 3T8"/>
        <s v="6120, rue La Fontaine, Montréal, H1N 2C1"/>
        <s v="1822, boul. de Maisonneuve O., Montréal, H3H 1J8"/>
        <s v="6521, rue Saint-Denis, Montréal, H2S 2S1"/>
        <s v="2950, rue Jarry Est, Montréal, H1Z 2C8"/>
        <s v="2355, boulevard Pie IX, Montréal, H1V 2E6"/>
        <s v="6639, rue d'Aragon, Montréal, H4E 3B4"/>
        <s v="5643, rue Clark, Montréal, H2T 2V5"/>
        <s v="12050, avenue Bois-de-Boulogne, Montréal, H3M 2X9"/>
        <s v="4131, rue Adam, Montréal, H1V 1S8"/>
        <s v="6972, avenue Christophe-Colomb, Montréal, H2S 2H5"/>
        <s v="4575, avenue Mariette, Montréal, H4B 2G3"/>
        <s v="1310, boulevard St-Joseph Est, Montréal, H2J 1M2"/>
        <s v="3349, rue Adam, Montréal, H1W 1Y2"/>
        <s v="1635, rue Darling, Montréal, H1W 2W4"/>
        <s v="2110, boulevard St-Joseph Est, Montréal, H2H 1E7"/>
        <s v="7400, rue Sagard, Montréal, H2E 2S9"/>
        <s v="5619, chemin Côte-St-Antoine, Montréal, H4A 1R5"/>
        <s v="6555, rue de Normanville, Montréal, H2S 2B8"/>
        <s v="6839, rue Drolet, Montréal, H2S 2T1"/>
        <s v="6310, avenue Somerled, Montréal, H3X 2B8"/>
        <s v="3975, rue Bouchette, Montréal, H3S 2X1"/>
        <s v="4890, avenue Carlton, Montréal, H3W 1G6"/>
        <s v="2205, rue Mousseau, Montréal, H1L 4V2"/>
        <s v="7700, avenue d'Outremont, Montréal, H3N 2L9"/>
        <s v="1825, rue Jolicoeur, Montréal, H4E 1X3"/>
        <s v="7230, avenue de Gaspé, Montréal, H2R 1Z6"/>
        <s v="8050, avenue de Gaspé, Montréal, H2R 2A7"/>
        <s v="4860, rue Vézina, Montréal, H3W 1C1"/>
        <s v="2515, rue Delisle, Montréal, H3J 1K8"/>
        <s v="1860, avenue Morgan, Montréal, H1V 2R2"/>
        <s v="2055, avenue d'Oxford, Montréal, H4A 2X6"/>
        <s v="4315, rue Beaubien Est, Montréal, H1T 1S8"/>
        <s v="6560, rue Chambord, Montréal, H2G 3B9"/>
        <s v="505, rue de Liège Est, Montréal, H2P 1J9"/>
        <s v="6650, 39e Avenue, Montréal, H1T 2W8"/>
        <s v="10000, rue Parthenais, Montréal, H2B 2L4"/>
        <s v="3700, avenue Calixa-Lavallée, Montréal, H2L 3A8"/>
        <s v="11015, rue Tolhurst, Montréal, H3L 3A8"/>
        <s v="10591, rue Séguin, Montréal, H2B 2B8"/>
        <s v="8500, rue Sainte-Claire, Montréal, H1L 1X7"/>
        <s v="6200, rue des Écores, Montréal, H2G 2J5"/>
        <s v="2430, Terrasse Mercure, Montréal, H2H 1P2"/>
        <s v="5435, av. Notre-Dame-de-Grâce, Montréal, H4A 1L2"/>
        <s v="7081, avenue des Érables, Montréal, H2E 2R1"/>
        <s v="7760, rue La Fontaine, Montréal, H1L 3H2"/>
        <s v="2430, rue Darling, Montréal, H1W 2X1"/>
        <s v="6841, avenue Henri-Julien, Montréal, H2S 2V3"/>
        <s v="6970, rue Dumas, Montréal, H4E 3A3"/>
        <s v="7315, rue de Terrebonne, Montréal, H4B 1E3"/>
        <s v="4273-4285, rue Drolet, Montréal, H2W 2L7"/>
        <s v="525, rue de Louvain Est, Montréal, H2M 1A1"/>
        <s v="10125, rue Parthenais, Montréal, H2B 2L6"/>
        <s v="9920, rue Parthenais, Montréal, H2B 2L4"/>
        <s v="2217, avenue Papineau, Montréal, H2K 4J5"/>
        <s v="7110, 8e Avenue, Montréal, H2A 3C4"/>
        <s v="215, rue Prieur Ouest, Montréal, H3L 1R7"/>
        <s v="8550, rue Clark, Montréal, H2P 2N7"/>
        <s v="7065, avenue Somerled, Montréal, H4V 1V8"/>
        <s v="5325, avenue MacDonald, Montréal, H3X 2W6"/>
        <s v="6315, 13e Avenue, Montréal, H1X 2Y6"/>
        <s v="6255, 13e Avenue, Montréal, H1X 2Y6"/>
        <s v="3850, avenue Dupuis, Montréal, H3T 1E6"/>
        <s v="5955, 41e Avenue, Montréal, H1T 2T7"/>
        <s v="10050, avenue Durham, Montréal, H2C 2G4"/>
        <s v="9900, avenue d'Auteuil, Montréal, H3L 2K1"/>
        <s v="7745, avenue Champagneur, Montréal, H3N 2K2"/>
        <s v="4430, rue Bélanger Est, Montréal, H1T 1B3"/>
        <s v="10730, rue Chambord, Montréal, H2C 2R8"/>
        <s v="10770, rue Chambord, Montréal, H2C 2R8"/>
        <s v="1130, boulevard St-Joseph Est, Montréal, H2J 1L4"/>
        <s v="2515, rue Holt, Montréal, H1Y 1N4"/>
        <s v="7230, 8e Avenue, Montréal, H2A 3C7"/>
        <s v="1845, boulevard Desmarchais, Montréal, H4E 2B7"/>
        <s v="6455, 27e Avenue, Montréal, H1T 3J8"/>
        <s v="3000, rue Beaubien Est, Montréal, H1Y 1H2"/>
        <s v="3120, avenue Laurier Est, Montréal, H1Y 1Z6"/>
        <s v="5095, 9e Avenue, Montréal, H1Y 2J3"/>
        <s v="5050, 18e Avenue, Montréal, H1X 2N9"/>
        <s v="10600, avenue Larose, Montréal, H2B 2Z3"/>
        <s v="7350, rue Garnier, Montréal, H2E 2A3"/>
        <s v="7950, rue Cartier, Montréal, H2E 2K2"/>
        <s v="2120, rue Favard, Montréal, H3K 1Z7"/>
        <s v="8300, rue de Teck, Montréal, H1L 1H4"/>
        <s v="12330, rue Lavigne, Montréal, H4J 1Y4"/>
        <s v="750, boulevard Gouin Est, Montréal, H2C 1A6"/>
        <s v="2800, boulevard Lapointe, Montréal, H1L 5M1"/>
        <s v="7900, 8e Avenue, Montréal, H1Z 2V9"/>
        <s v="3450, rue Davidson, Montréal, H1W 2Z5"/>
        <s v="7411, 17e Avenue, Montréal, H2A 2R7"/>
        <s v="8777, 24e Avenue, Montréal, H1Z 3Z8"/>
        <s v="3055, rue Mousseau, Montréal, H1L 4W1"/>
        <s v="4105, 47e Rue, Montréal, H1Z 1L6"/>
        <s v="2651, boulevard Crémazie Est, Montréal, H1Z 2H6"/>
        <s v="8901, boulevard Saint-Michel, Montréal, H1Z 3G3"/>
        <s v="8833, boulevard Saint-Michel, Montréal, H1Z 3G3"/>
        <s v="1995, rue Victor-Doré, Montréal, H3M 1S4"/>
        <s v="6300, chemin de la Côte-St-Luc, Montréal, H3X 2H4"/>
        <s v="6025, rue Beaulieu, Montréal, H4E 3E7"/>
        <s v="11760, avenue Robert-Giffard, Montréal, H4J 2C6"/>
        <s v="10085, rue Durham, Montréal, H2C 2G3"/>
        <s v="9066, 8e Avenue, Montréal, H1Z 2Y5"/>
        <s v="8805, rue de Forbin-Janson, Montréal, H1K 2K5"/>
        <s v="5100, rue Bossuet, Montréal, H1M 2M4"/>
        <s v="3155, rue Désautels, Montréal, H1N 3B8"/>
        <s v="5015, 9e Avenue, Montréal, H1Y 2J3"/>
        <s v="195, rue de Beauharnois Ouest, Montréal, H2N 1K1"/>
        <s v="1350, boulevard Crémazie Est, Montréal, H2E 1A1"/>
        <s v="2455, avenue Letourneux, Montréal, H1V 2N9"/>
        <s v="6905, rue Notre-Dame Est, Montréal, H1N 2G1"/>
        <s v="1935, boulevard Desmarchais, Montréal, H4E 2B9"/>
        <s v="9200, 8e Avenue, Montréal, H1Z 2Y5"/>
        <s v="3505, rue Durocher, Montréal, H2X 2E7"/>
        <s v="2500, rue Théodore, Montréal, H1V 3C6"/>
        <s v="3955, rue de Bellechasse, Montréal, H1X 1J6"/>
        <s v="7375, rue Garnier, Montréal, H2E 2A1"/>
        <s v="3450, avenue de Lorimier, Montréal, H2K 3X6"/>
        <s v="6970, rue Marquette, Montréal, H2E 2C7"/>
        <s v="3700, rue Sherbrooke Est, Montréal, H1X 1Z8"/>
        <s v="8150, rue Rousselot, Montréal, H2E 1Z6"/>
        <s v="11600, boulevard de l'Acadie, Montréal, H3M 2T2"/>
        <s v="8100, rue de Marseille, Montréal, H1L 1P3"/>
        <s v="4650, rue Ontario Est, Montréal, H1V 1L2"/>
        <s v="12055, rue Dépatie, Montréal, H4J 1W9"/>
        <s v="8800, 12e Avenue, Montréal, H1Z 3J3"/>
        <s v="6500, avenue de Renty, Montréal, H1M 1M4"/>
        <s v="8000, avenue de l'Épée, Montréal, H3N 2E9"/>
        <s v="6855, 16e Avenue, Montréal, H1X 2T5"/>
        <s v="5937, 9e Avenue, Montréal, H1Y 2K4"/>
        <s v="7575, 19e Avenue, Montréal, H2A 2M2"/>
        <s v="5789-5791, rue d'Iberville, Montréal, H2G 2B8"/>
        <s v="10495, avenue Georges-Baril, Montréal, H2C 2N1"/>
        <s v="4121, 42e Rue, Montréal, H1Z 1R8"/>
        <s v="8305, rue Saint-André, Montréal, H2P 1Y7"/>
        <s v="3100, rue Arcand, Montréal, H1N 3C7"/>
        <s v="2000, rue Parthenais, Montréal, H2K 3S9"/>
        <s v="85, rue Jarry Ouest, Montréal, H2P 1S6"/>
        <s v="3737, rue Sherbrooke Est, Montréal, H1X 3B3"/>
        <s v="3125, avenue Fletcher, Montréal, H1L 4E2"/>
        <s v="5005, rue Mousseau, Montréal, H1K 2V8"/>
        <s v="770, rue du Couvent, Montréal, H4C 2R6"/>
        <s v="11845, boulevard de l'Acadie, Montréal, H3M 2T4"/>
        <s v="1345, chemin Régent, Mont-Royal, H3P 2K8"/>
        <s v="555, avenue Mitchell, Mont-Royal, H3R 1L5"/>
        <s v="2080, rue de Londres, Montréal, H4L 3A6"/>
        <s v="2681, rue Baker, Montréal, H4K 1K7"/>
        <s v="2085, rue de Londres, Montréal, H4L 3A5"/>
        <s v="2000, rue Decelles, Montréal, H4M 1B3"/>
        <s v="1085, rue Tassé, Montréal, H4L 1P7"/>
        <s v="1615, rue Tassé, Montréal, H4L 1R1"/>
        <s v="1475, avenue Lajoie, Montréal, H2V 1P9"/>
        <s v="705, boulevard Décarie, Montréal, H4L 3L3"/>
        <s v="235, rue Bleignier, Montréal, H4N 1B1"/>
        <s v="1276, avenue Lajoie, Montréal, H2V 1P3"/>
        <s v="465, rue Cardinal, Montréal, H4L 3C5"/>
        <s v="3600, rue Beauséjour, Montréal, H4K 1W7"/>
        <s v="215, avenue Bloomfield, Montréal, H2V 3R6"/>
        <s v="1560, boulevard Laird, Mont-Royal, H3P 2T5"/>
        <s v="46, avenue Vincent-d'Indy, Montréal, H2V 2S9"/>
        <s v="5621, avenue Mc Murray, Côte-Saint-Luc, H4W 2G1"/>
        <s v="1450, rue Filion, Montréal, H4L 4E8"/>
        <s v="850, boulevard Marcel-Laurin, Montréal, H4M 2M9"/>
        <s v="655, avenue Outremont, Montréal, H2V 3M8"/>
        <s v="1700, rue Decelles, Montréal, H4L 0B9"/>
        <s v="500, boulevard Dollard, Montréal, H2V 3G2"/>
        <s v="1870, rue Decelles, Montréal, H4M 1A8"/>
        <s v="475, avenue Bloomfield, Montréal, H2V 3R9"/>
        <s v="1101, Chemin Rockland, Mont-Royal, H3P 2X8"/>
        <s v="2395, boulevard Thimens, Montréal, H4R 1T4"/>
        <s v="50, avenue Montgomery, Mont-Royal, H3R 2B3"/>
        <s v="990, 5e Avenue, Montréal, H4G 2Z6"/>
        <s v="845, 39e Avenue, Montréal, H8P 2Y6"/>
        <s v="7676, rue Centrale, Montréal, H8P 1L5"/>
        <s v="100, rue Trésor-Caché, Montréal, H8R 3K3"/>
        <s v="530, rue de Gaspé, Montréal, H3E 1E7"/>
        <s v="1225, rue Saint-Louis, Montréal, H8S 2K6"/>
        <s v="1515, rue Rancourt, Montréal, H8N 1R7"/>
        <s v="360, 80e Avenue, Montréal, H8R 2T3"/>
        <s v="655, avenue Willibrord, Montréal, H4G 2T8"/>
        <s v="29, avenue Ouellette, Montréal, H8R 1L4"/>
        <s v="755, rue Brault, Montréal, H4H 2B3"/>
        <s v="454, avenue Caisse, Montréal, H4G 2C8"/>
        <s v="504, 5e Avenue, Montréal, H4G 2Z1"/>
        <s v="8585, rue George, Montréal, H8P 1G5"/>
        <s v="320, avenue de l'Église, Montréal, H4G 2M4"/>
        <s v="676, 11e Avenue, Montréal, H8S 3G9"/>
        <s v="1825, rue Provost, Montréal, H8S 1P5"/>
        <s v="441, rue Trudeau, Montréal, H8R 3C3"/>
        <s v="7520, rue Édouard, Montréal, H8P 1S2"/>
        <s v="704, 5e Avenue, Montréal, H8S 2W4"/>
        <s v="305, 43e Avenue, Montréal, H8T 2H8"/>
        <s v="250, 48e Avenue, Montréal, H8T 2R8"/>
        <s v="8700, boulevard Champlain, Montréal, H8P 3H7"/>
        <s v="41 et 41A,  avenue Ouellette, Montréal, H8R 1L4"/>
        <s v="4330, boulevard Champlain, Montréal, H4G 1A8"/>
        <s v="1100, 5e Avenue, Montréal, H4G 2Z7"/>
        <s v="50, 34e Avenue, Montréal, H8T 1Z2"/>
        <s v="9343, rue Jean-Milot, Montréal, H8R 1Y7"/>
        <s v="9199, rue Centrale, Montréal, H8R 2J9"/>
        <s v="740, rue Esther Blondin, Montréal, H8S 4C4"/>
        <s v="1150, avenue Galt, Montréal, H4G 2P9"/>
        <s v="3000, boul. Gaétan-Laberge, Montréal, H4G 3C1"/>
        <s v="35, rue Anselme Lavigne, Dollard-Des Ormeaux, H9A 1N5"/>
        <s v="5080, place Savoie, Montréal, H8Z 1C2"/>
        <s v="101, rue Charlevoix, Kirkland, H9J 3E2"/>
        <s v="355, boulevard Fénelon, Dorval, H9S 5T8"/>
        <s v="4770, rue Pierre Lauzon, Montréal, H8Y 2C5"/>
        <s v="9506, boulevard Gouin Ouest, Montréal, H8Y 1T8"/>
        <s v="515, montée de l'Église, Montréal, H9C 1H1"/>
        <s v="215, avenue Elm, Beaconsfield, H9W 2E2"/>
        <s v="3243, boulevard Chevremont, Montréal, H9C 2L8"/>
        <s v="20, rue Maughan, Baie-D'Urfé, H9X 3C9"/>
        <s v="50, 3e Avenue Sud, Montréal, H8Y 2L5"/>
        <s v="3, avenue Sainte-Anne, Pointe-Claire, H9S 4P6"/>
        <s v="5005, rue Valois, Montréal, H8Z 2G8"/>
        <s v="4770, boulevard Lalande, Montréal, H8Y 1V2"/>
        <s v="91, promenade Sweetbriar, Beaconsfield, H9W 5M7"/>
        <s v="93, avenue Douglas Shand, Pointe-Claire, H9R 2A7"/>
        <s v="14385, boulevard Pierrefonds, Montréal, H9H 1Z2"/>
        <s v="151, avenue Winthrop, Pointe-Claire, H9R 3W8"/>
        <s v="98, rue Fredmir, Dollard-Des Ormeaux, H9A 2R3"/>
        <s v="16, avenue Neveu, Beaconsfield, H9W 5B4"/>
        <s v="35, rue Sainte-Anne, Montréal, H9H 2Z2"/>
        <s v="1075, rue Carson, Dorval, H9S 1M2"/>
        <s v="331, avenue Mimosa, Dorval, H9S 3K5"/>
        <s v="300, rue Sainte-Anne, Senneville, H9X 3P7"/>
        <s v="2900, chemin Lake, Dollard-Des Ormeaux, H9B 2P1"/>
        <s v="1350, avenue Carson, Dorval, H9S 1M6"/>
        <s v="311, avenue Inglewood, Pointe-Claire, H9R 2Z8"/>
        <s v="1301, avenue Dawson, Dorval, H9S 1Y3"/>
        <s v="1201, rue Argyle, Montréal, H4H 1V4"/>
        <s v="1050, 5e Avenue, Montréal, H4G 2Z6"/>
        <s v="9569, rue Jean-Milot, Montréal, H8R 1X8"/>
        <s v="49-51, avenue Bélanger, Montréal, H8R 3K5"/>
        <s v="95, rue Saint-Jacques, Montréal, H8R 1C9"/>
        <s v="305, avenue Mimosa, Dorval, H9S 3K5"/>
        <s v="130, avenue Ambassador, Pointe-Claire, H9R 1S8"/>
        <s v="1100, boulevard Côte Vertu, Montréal, H4L 4V1"/>
        <s v="805, rue Tassé, Montréal, H4L 1N8"/>
        <s v="1625, rue Saint-Antoine, Montréal, H8S 1T8"/>
        <s v="8825, rue Centrale, Montréal, H8P 1P3"/>
        <s v="3200, boul. de la Côte-Vertu, Montréal, H4R 1P8"/>
        <s v="1240, rue Moffat, Montréal, H4H 1Y9"/>
        <s v="2915, rue Marcel, Montréal, H4R 1B2"/>
        <s v="380, rue Provost, Montréal, H8S 1L7"/>
        <s v="760, rue Richard, Montréal, H4H 2A6"/>
        <s v="8205, chemin Mackle, Côte-Saint-Luc, H4W 1B1"/>
        <s v="290, rue Deslauriers, Montréal, H4N 1V8"/>
        <s v="1100, rue Ducas, Montréal, H8N 3E6"/>
        <s v="46, 16e Avenue, Montréal, H8S 3M4"/>
        <s v="190, rue Vallée, Sainte-Anne-de-Bellevue, H9X 4B8"/>
        <s v="2311, rue Ménard, Montréal, H8N 1J4"/>
        <s v="3501, boulevard Saint-Charles, Kirkland, H9H 4S3"/>
        <s v="275, 36e Avenue, Montréal, H8T 2A4"/>
        <s v="3925, rue Claude-Henri-Grignon, Montréal, H4R 3K2"/>
        <s v="100, boul. de l'Île-des-Soeurs, Montréal, H4G 2P9"/>
        <s v="171, avenue Orchard, Montréal, H8R 3G3"/>
        <s v="13280, rue Huntington, Montréal, H8Z 1G2"/>
        <s v="175, rue Sonata, Dollard-Des Ormeaux, H9B 2M6"/>
        <s v="1150, rue Deguire, Montréal, H4L 1M2"/>
        <s v="4348, rue Alain, Montréal, H9H 2R7"/>
        <s v="808, boulevard de La Cité, Gatineau, J8R 3S8"/>
        <s v="20, chemin du Parc, Val-des-Monts, J8N 4J8"/>
        <s v="112, rue du Commandeur, Cantley, J8V 3T5"/>
        <s v="79, rue du Mont-Joël, Cantley, J8V 4B9"/>
        <s v="51, chemin Sainte-Élisabeth, Cantley, J8V 3E8"/>
        <s v="59, rue de Provence, Gatineau, J8T 4V2"/>
        <s v="361, boulevard Maloney Ouest, Gatineau, J8P 7E9"/>
        <s v="445,rue Nobert, Gatineau, J8R 3P2"/>
        <s v="1, rue Saint-Alexandre, Gatineau, J8V 1A8"/>
        <s v="30, rue de Savoie, Gatineau, J8T 1K8"/>
        <s v="33, avenue Gatineau, Gatineau, J8T 4J2"/>
        <s v="100, rue de la Baie, Gatineau, J8T 3H7"/>
        <s v="69, rue Marengère, Gatineau, J8T 3T7"/>
        <s v="25, rue Saint-Arthur, Gatineau, J8T 3C2"/>
        <s v="66, rue Saint-Rosaire, Gatineau, J8T 3B3"/>
        <s v="9, rue Sainte-Yvonne, Gatineau, J8T 1X6"/>
        <s v="20, chemin de l'École, Val-des-Monts, J8N 7E7"/>
        <s v="179, boulevard St-René Ouest, Gatineau, J8P 2V5"/>
        <s v="180, rue Magnus Ouest, Gatineau, J8P 2R2"/>
        <s v="257, rue Luck, Gatineau, J8P 3S4"/>
        <s v="23, rue Forget, Gatineau, J8P 2H7"/>
        <s v="183, rue Broadway Ouest, Gatineau, J8P 3T6"/>
        <s v="563, rue Clément, Gatineau, J8P 3Y9"/>
        <s v="200, boulevard Maloney Est, Gatineau, J8P 1K3"/>
        <s v="212, rue Cedar, Gatineau, J8P 5E8"/>
        <s v="385, rue Brébeuf, Gatineau, J8P 5W2"/>
        <s v="114, de la Reine-Élisabeth Est, Gatineau, J8P 5G5"/>
        <s v="360, boul. La Vérendrye Est, Gatineau, J8P 6K7"/>
        <s v="50, chemin de la Savane, Gatineau, J8T 3N2"/>
        <s v="306, rue Jacques-Buteux, Gatineau, J8P 6A2"/>
        <s v="85, rue Du Barry, Gatineau, J8T 3N5"/>
        <s v="500, rue de Cannes, Gatineau, J8V 1J6"/>
        <s v="22, rue de l'Acadie, Gatineau, J8T 6G8"/>
        <s v="44, rue de Juan-les-Pins, Gatineau, J8T 6H2"/>
        <s v="184, rue Nelligan, Gatineau, J8T 6J9"/>
        <s v="500, rue Joseph-Demontigny, Gatineau, J8P 7C4"/>
        <s v="31, rue de l'Abbé-Ginguet, Gatineau, J8T 3Z4"/>
        <s v="143, rue des Sables, Gatineau, J8P 7G6"/>
        <s v="299, rue Ernest-Gaboury, Gatineau, J8V 2P8"/>
        <s v="88, rue de Cannes, Gatineau, J8V 2M4"/>
        <s v="1165, boul. Saint-René Est, Gatineau, J8R 1N1"/>
        <s v="605, rue Davidson Est, Gatineau, J8R 2V9"/>
        <s v="14, chemin du Village, Pontiac, J0X 2G0"/>
        <s v="19, rue Church, Pontiac, J0X 2V0"/>
        <s v="145, rue de l'Atmosphère, Gatineau, J9A 3G3"/>
        <s v="45, chemin Eardley, Gatineau, J9H 4J9"/>
        <s v="50, rue Élizabeth, Gatineau, J9H 1E9"/>
        <s v="107, chemin Vanier, Gatineau, J9H 1Z2"/>
        <s v="125, chemin Vanier, Gatineau, J9H 1Z2"/>
        <s v="113, chemin Vanier, Gatineau, J9H 1Z2"/>
        <s v="19, rue Symmes, Gatineau, J9H 3J3"/>
        <s v="450, rue Leguerrier, Gatineau, J9H 7J1"/>
        <s v="278, rue de l'Atmosphère, Gatineau, J9J 3V2"/>
        <s v="120, rue Broad, Gatineau, J9H 6W3"/>
        <s v="200, rue du Marigot, Gatineau, J9J 0T9"/>
        <s v="45, rue de la Fabrique, Gatineau, J9J 0E1"/>
        <s v="120, rue Nancy-Elliott, Gatineau, J9H 0J3"/>
        <s v="170, rue Papineau, Gatineau, J8X 1V9"/>
        <s v="40, rue du Dôme, Gatineau, J8Z 3J4"/>
        <s v="249, boulevard Cité des Jeunes, Gatineau, J8Y 6L2"/>
        <s v="42, chemin Plunkett, La Pêche, J0X 1T0"/>
        <s v="5A, rue Principale Ouest, La Pêche, J0X 2W0"/>
        <s v="5B, rue Principale Ouest, La Pêche, J0X 2W0"/>
        <s v="3, rue Principale Est, La Pêche, J0X 2W0"/>
        <s v="4, rue Camille-Gay, Gatineau, J8Y 2K5"/>
        <s v="145, rue Isabelle, Gatineau, J8Y 5H5"/>
        <s v="39, rue Saint-Florent, Gatineau, J8X 2Z8"/>
        <s v="15, rue des Groseilliers, Gatineau, J8Z 1M4"/>
        <s v="360, boulevard De Lucerne, Gatineau, J9A 1A7"/>
        <s v="71, rue Saint-Jean-Bosco, Gatineau, J8Y 3G5"/>
        <s v="34, rue Binet, Gatineau, J8Y 2T4"/>
        <s v="45, rue Boucher, Gatineau, J8Y 6G2"/>
        <s v="35, rue Davies, Gatineau, J8Y 4S8"/>
        <s v="15, rue Doucet, Gatineau, J8Y 5N4"/>
        <s v="30, rue Saint-Raymond, Gatineau, J8Y 1R6"/>
        <s v="1, rue Lionel-Beausoleil, La Pêche, J0X 3K0"/>
        <s v="100, rue Broad, Gatineau, J9H 6A9"/>
        <s v="225, rue Saint-Rédempteur, Gatineau, J8X 2T3"/>
        <s v="255, rue Saint-Rédempteur, Gatineau, J8X 2T4"/>
        <s v="389, boulevard Cité des Jeunes, Gatineau, J8Z 1W6"/>
        <s v="550, boulevard Wilfrid Lavigne, Gatineau, J9H 6L5"/>
        <s v="32, chemin Passe-Partout, La Pêche, J0X 2W0"/>
        <s v="118, rue de Carillon, Gatineau, J8X 2P9"/>
        <s v="135, chemin Scott, Chelsea, J9B 1R6"/>
        <s v="69, rue Montfort, Chénéville, J0V 1E0"/>
        <s v="27, rue Major, Ripon, J0V 1V0"/>
        <s v="3, rue Villeneuve, Saint-André-Avellin, J0V 1W0"/>
        <s v="1, rue Villeneuve, Saint-André-Avellin, J0V 1W0"/>
        <s v="6, rue Villeneuve, Saint-André-Avellin, J0V 1W0"/>
        <s v="240, rue Bonsecours, Montebello, J0V 1L0"/>
        <s v="183, rue Jeanne d'Arc, Papineauville, J0V 1R0"/>
        <s v="378, rue Papineau, Papineauville, J0V 1R0"/>
        <s v="104, allée des Montfortains N., Papineauville, J0V 1R0"/>
        <s v="75, rue Saint-Jean-Baptiste, Plaisance, J0V 1S0"/>
        <s v="183, rue Galipeau, Thurso, J0X 3B0"/>
        <s v="373, rue Victoria, Thurso, J0X 3B0"/>
        <s v="32, chemin de Montréal Est, Gatineau, J8M 1E9"/>
        <s v="50, rue des servantes, Gatineau, J8M 1C2"/>
        <s v="420, rue du Progrès, Gatineau, J8M 1T3"/>
        <s v="1115, rue de Neuville, Gatineau, J8M 2C7"/>
        <s v="175, rue des Samarres, Gatineau, J8M 2B4"/>
        <s v="661, rue Allaire, Gatineau, J8L 2B8"/>
        <s v="146B, rue Maclaren Est, Gatineau, J8L 1K1"/>
        <s v="402, rue Bélanger, Gatineau, J8L 2M2"/>
        <s v="231, rue Dorchester, Gatineau, J8L 1L9"/>
        <s v="580,582,584, Maclaren Est, Gatineau, J8L 2W2"/>
        <s v="68, rue des Saules, Notre-Dame-de-la-Salette, J0X 2L0"/>
        <s v="8, rue Laramée, Lac-Sainte-Marie, J0X 1Z0"/>
        <s v="67, rue Saint-Joseph, Gracefield, J0X 1W0"/>
        <s v="106, rue Mccuaig, Campbell's Bay, J0X 1K0"/>
        <s v="166, chemin des Outaouais, L'Île-du-Grand-Calumet, J0X 1J0"/>
        <s v="29, rue Principale, Sainte-Thérèse-de-la-Gatineau, J0X 2X0"/>
        <s v="47, rue Principale, Bouchette, J0X 1E0"/>
        <s v="2, Chemin Blue Sea, Blue Sea, J0X 1C0"/>
        <s v="340, avenue Martineau, Otter Lake, J0X 2P0"/>
        <s v="8, chemin de la Ferme, Messines, J0X 2J0"/>
        <s v="122, rue Comeau, Maniwaki, J9E 2S8"/>
        <s v="25, rue Coulonge, Fort-Coulonge, J0X 1V0"/>
        <s v="33, rue Romain, Fort-Coulonge, J0X 1V0"/>
        <s v="148, boulevard Desjardins, Maniwaki, J9E 2E1"/>
        <s v="331, rue du Couvent, Maniwaki, J9E 1H5"/>
        <s v="67, chemin Rivière-Gatineau, Déléage, J9E 3A5"/>
        <s v="247, rue Moncion, Maniwaki, J9E 2G6"/>
        <s v="183, rue Principale, Fort-Coulonge, J0X 1V0"/>
        <s v="459, Route 105, Bois-Franc, J9E 3A9"/>
        <s v="185, rue Principale, Fort-Coulonge, J0X 1V0"/>
        <s v="8, Rue du Collège, Montcerf-Lytton, J0W 1N0"/>
        <s v="89, chemin Pembroke, L'Isle-aux-Allumettes, J0X 1M0"/>
        <s v="1317, Route Transcanadienne, Grand-Remous, J0W 1E0"/>
        <s v="1, chemin de l'École, Cayamant, J0X 1Y0"/>
        <s v="250, chemin de la Chute, Mansfield-et-Pontefract, J0X 1R0"/>
        <s v="1, rue Front, Campbell's Bay, J0X 1K0"/>
        <s v="248, rue Notre-Dame, Maniwaki, J9E 2J8"/>
        <s v="11, chemin de Blue Sea, Gracefield, J0X 1W0"/>
        <s v="211, rue Henri-Bourassa, Maniwaki, J9E 1E4"/>
        <s v="9,rue Notre-Dame-de-Lourdes O., Ville-Marie, J9V 1X7"/>
        <s v="17, rue Dollard, Ville-Marie, J9V 1L1"/>
        <s v="17, rue Dollard, Ville-Marie, J9V 1X7"/>
        <s v="38, rue Principale, Béarn, J0Z 1G0"/>
        <s v="225, 3e Avenue, Belleterre, J0Z 1L0"/>
        <s v="70, rue Principale, Saint-Édouard-de-Fabre, J0Z 1Z0"/>
        <s v="2, rue Bordeleau, Fugèreville, J0Z 2A0"/>
        <s v="914, rang IV Nord, Guérin, J0Z 2E0"/>
        <s v="23, rue Principale Nord, Saint-Bruno-de-Guigues, J0Z 2G0"/>
        <s v="3, rue du Carrefour Nord, Latulipe-et-Gaboury, J0Z 2N0"/>
        <s v="1, rue des Écoles, Laverlochère-Angliers, J0Z 2P0"/>
        <s v="45, rue Notre-Dame Est, Lorrainville, J0Z 2R0"/>
        <s v="12, rue Beauséjour, Notre-Dame-du-Nord, J0Z 3B0"/>
        <s v="14, 1re Avenue Ouest, Saint-Eugène-de-Guigues, J0Z 3L0"/>
        <s v="10, rue Monfort, Ville-Marie, J9V 1W2"/>
        <s v="4, rue Monfort, Ville-Marie, J9V 1W2"/>
        <s v="2, rue Maisonneuve, Ville-Marie, J9V 1V4"/>
        <s v="40, rue Boucher, Témiscaming, J0Z 3R0"/>
        <s v="68, rue Principale, Nédélec, J0Z 2Z0"/>
        <s v="15, rue Desjardins, Notre-Dame-du-Nord, J0Z 3B0"/>
        <s v="5, rue Du Carrefour Nord, Latulipe-et-Gaboury, J0Z 2N0"/>
        <s v="465, Rang 6 Sud, Lorrainville, J0Z 2R0"/>
        <s v="2560, route des Pionniers, Rouyn-Noranda, J0Z 1K0"/>
        <s v="8290, route d'Aiguebelle, Rouyn-Noranda, J0Z 1P0"/>
        <s v="215, rue Notre-Dame, Rouyn-Noranda, J9X 3A2"/>
        <s v="9725, boulevard Rideau, Rouyn-Noranda, J0Z 2X0"/>
        <s v="289, rue Montréal Ouest, Rouyn-Noranda, J9X 2Z8"/>
        <s v="50, avenue Murdoch, Rouyn-Noranda, J9X 1C6"/>
        <s v="5090, rue Saguenay, Rouyn-Noranda, J9Y 0B1"/>
        <s v="580, avenue Murdoch, Rouyn-Noranda, J9X 1H5"/>
        <s v="3973, rang Sawyer, Rouyn-Noranda, J0Z 1S0"/>
        <s v="30, avenue de l'Église, Rouyn-Noranda, J0Z 1Y0"/>
        <s v="200, 19e Rue, Rouyn-Noranda, J9X 2N3"/>
        <s v="2370, avenue Granada, Rouyn-Noranda, J9Y 1H6"/>
        <s v="910, rue Côté, Rouyn-Noranda, J9X 3S5"/>
        <s v="3030, avenue Larivière, Rouyn-Noranda, J9Y 0G8"/>
        <s v="66, rue Reilly, Rouyn-Noranda, J9X 3N9"/>
        <s v="275, avenue Forbes, Rouyn-Noranda, J9X 5C9"/>
        <s v="6884, boul. Témiscamingue, Rouyn-Noranda, J9Y 1N1"/>
        <s v="70, rue des Oblats Est, Rouyn-Noranda, J9X 3N6"/>
        <s v="50, rue des Oblats Est, Rouyn-Noranda, J9X 3N6"/>
        <s v="230, avenue Marcel-Baril, Rouyn-Noranda, J9X 7C1"/>
        <s v="9, 15, 25, 10e Rue, Rouyn-Noranda, J9X 2C5"/>
        <s v="225, rue Perreault Est, Rouyn-Noranda, J9X 3C5"/>
        <s v="9984, rang du Berger, Rouyn-Noranda, J0Z 2Y0"/>
        <s v="12550, boulevard Rideau, Rouyn-Noranda, J0Z 3J0"/>
        <s v="56, rue Gélinas, Rouyn-Noranda, J0Z 1Y0"/>
        <s v="357, chemin Saint-Luc, La Motte, J0Y 1T0"/>
        <s v="339, rue Sauvé, Trécesson, J0Y 2S0"/>
        <s v="121, rue Principale Est, Landrienne, J0Y 1V0"/>
        <s v="10, rue des Rapides, Preissac, J0Y 2E0"/>
        <s v="347, Route 111, La Corne, J0Y 1R0"/>
        <s v="6, rue de l'École, Sainte-Gertrude-Manneville, J0Y 2L0"/>
        <s v="831, rue des Pionniers, Launay, J0Y 1W0"/>
        <s v="562, 1re Rue Est, Amos, J9T 2H4"/>
        <s v="551, 1re Rue Est, Amos, J9T 2H3"/>
        <s v="712, 1re Rue Est, Amos, J9T 2H8"/>
        <s v="601, 4e Rue Ouest, Amos, J9T 2S1"/>
        <s v="671, 2e Avenue Ouest, Amos, J9T 1S9"/>
        <s v="455, Route 111 Est, Saint-Marc-de-Figuery, J0Y 1J0"/>
        <s v="11, rue de l'Église, Saint-Félix-de-Dalquier, J0Y 1G0"/>
        <s v="225, rue Principale, Saint-Dominique-du-Rosaire, J0Y 2K0"/>
        <s v="235, Route 109 Sud, Saint-Mathieu-d'Harricana, J0Y 1M0"/>
        <s v="662, 1re Rue Est, Amos, J9T 2H6"/>
        <s v="332, 1re Rue Est, Amos, J9T 2G5"/>
        <s v="271 Rang 1 St-Nazaire de Berry, Berry, J0Y 2G0"/>
        <s v="430, 9e Avenue, Barraute, J0Y 1A0"/>
        <s v="193, Rte 397, La Morandière, J0Y 1S0"/>
        <s v="341, rue Principale Nord, Amos, J9T 2L8"/>
        <s v="850, 1re Rue Est, Amos, J9T 2H8"/>
        <s v="570, rue Principale Nord, Barraute, J0Y 1A0"/>
        <s v="Rang 4, Castagnier, Lots 45-46, La Morandière, J0Y 1S0"/>
        <s v="751, 4e Rue Est, Amos, J9T 3Y7"/>
        <s v="1241, 8e Rue, Val-d'Or, J9P 3P1"/>
        <s v="651, 8e Avenue, Senneterre, J0Y 2M0"/>
        <s v="106, rue de Cadillac, Rouyn-Noranda, J0Y 1C0"/>
        <s v="99, chemin du Camping, Malartic, J0Y 1Z0"/>
        <s v="1382, route de Saint-Philippe, Val-d'Or, J9P 4N7"/>
        <s v="855, avenue Dargis-Ménard, Malartic, J0Y 1Z0"/>
        <s v="15, rue Du Parc, Rivière-Héva, J0Y 2H0"/>
        <s v="370, rue de l'Église, Val-d'Or, J9P 0B8"/>
        <s v="475, Route 111, Val-d'Or, J9P 0C1"/>
        <s v="971, 5e Rue, Val-d'Or, J9P 3Y8"/>
        <s v="970, rue Lévis, Val-d'Or, J9P 4C1"/>
        <s v="451, 3e Avenue, Val-d'Or, J9P 1S3"/>
        <s v="455, 3e Avenue, Val-d'Or, J9P 1S3"/>
        <s v="500, 6e Avenue, Val-d'Or, J9P 1B3"/>
        <s v="185, rue Parent, Val-d'Or, J9P 6E1"/>
        <s v="15, chemin Baie-Carrière, Val-d'Or, J9P 4L9"/>
        <s v="649, route des Campagnards, Val-d'Or, J9P 0C2"/>
        <s v="94, rue Allard, Val-d'Or, J9P 2Y1"/>
        <s v="125, rue Self, Val-d'Or, J9P 3N2"/>
        <s v="701, rue des Érables, Malartic, J0Y 1Z0"/>
        <s v="799, boulevard Forest, Val-d'Or, J9P 2L4"/>
        <s v="40, route 386, Senneterre, J0Y 2M0"/>
        <s v="361, 4e Rue Est, Senneterre, J0Y 2M0"/>
        <s v="50, 1re Avenue Est, La Sarre, J9Z 1C5"/>
        <s v="500, rue Principale, La Sarre, J9Z 2A2"/>
        <s v="65, 2e Rue Ouest, Macamic, J0Z 2S0"/>
        <s v="54, Route 111 Est, La Sarre, J9Z 1S1"/>
        <s v="36, rue Principale, Normétal, J0Z 3A0"/>
        <s v="190, avenue Privat, Taschereau, J0Z 3N0"/>
        <s v="16, 8e Avenue Ouest, Macamic, J0Z 2S0"/>
        <s v="24, 5e Avenue Est, La Sarre, J9Z 1K8"/>
        <s v="141, rue Principale, Palmarolle, J0Z 3C0"/>
        <s v="10, 6e Avenue Est, Dupuy, J0Z 1X0"/>
        <s v="693, 2e-et-3e rang Colombourg, Macamic, J0Z 2S0"/>
        <s v="16, rue Raymond Est, Roquemaure, J0Z 3K0"/>
        <s v="800, rue Drouin, Poularies, J0Z 3E0"/>
        <s v="747, Rangs 4-5, Clermont, J0Z 3M0"/>
        <s v="197, chemin J.-Alfred-Roy, Sainte-Germaine-Boulé, J0Z 1M0"/>
        <s v="661, Chemin de l'École, Authier-Nord, J0Z 1E0"/>
        <s v="461, 2e-et-3e Rang, Sainte-Hélène-de-Mancebourg, J0Z 2T0"/>
        <s v="16, rue des Sables, Duparquet, J0Z 1W0"/>
        <s v="2, 3e Rue, Forestville, G0T 1E0"/>
        <s v="172, Route 138, Portneuf-sur-Mer, G0T 1P0"/>
        <s v="572, rue Principale, Colombier, G0H 1P0"/>
        <s v="324, Route 138, Longue-Rive, G0T 1Z0"/>
        <s v="4, rue de l'Église, Chute-aux-Outardes, G0H 1C0"/>
        <s v="11, rue des Loisirs, Ragueneau, G0H 1S0"/>
        <s v="101, rue Levack, Godbout, G0H 1G0"/>
        <s v="1, rue Saint-Joseph, Baie-Trinité, G0H 1A0"/>
        <s v="105, avenue Legardeur, Baie-Comeau, G4Z 1E8"/>
        <s v="25, avenue Mgr-Plessis, Baie-Comeau, G4Z 1X6"/>
        <s v="680, rue Marguerite, Baie-Comeau, G5C 1H3"/>
        <s v="920, boulevard Bélanger, Baie-Comeau, G5C 2N9"/>
        <s v="711, boulevard Joliet, Baie-Comeau, G5C 1P3"/>
        <s v="5, rue des Cèdres, Franquelin, G0H 1E0"/>
        <s v="2398, rue Napoléon, Baie-Comeau, G5C 1A5"/>
        <s v="514, rue du Boisé, Les Bergeronnes, G0T 1G0"/>
        <s v="190, rue de l'Église, Tadoussac, G0T 2A0"/>
        <s v="297, Route 138, Les Escoumins, G0T 1K0"/>
        <s v="80, route de l'Église, Sacré-Coeur, G0T 1Y0"/>
        <s v="78, route de l'Église, Sacré-Coeur, G0T 1Y0"/>
        <s v="640, boulevard Blanche, Baie-Comeau, G5C 2B3"/>
        <s v="16, 5e Avenue, Forestville, G0T 1E0"/>
        <s v="Rue Principale, Sacré-Coeur, G0T 1Y0"/>
        <s v="600, rue Jalbert, Baie-Comeau, G5C 1Z9"/>
        <s v="40, avenue Michel Hémon, Baie-Comeau, G4Z 2K4"/>
        <s v="Rue de la Mer, Les Bergeronnes, G0T 1G0"/>
        <s v="5, 10e Rue, Forestville, G0T 1E0"/>
        <s v="380, rue Granier, Pointe-Lebel, G0H 1N0"/>
        <s v="481, rue Principale, Pointe-aux-Outardes, G0H 1M0"/>
        <s v="570, boulevard Blanche, Baie-Comeau, G5C 2B3"/>
        <s v="243, rue Holliday, Sept-Îles, G4R 5G2"/>
        <s v="70, rue Jean-Marc-Dion, Sept-Îles, G4R 0K4"/>
        <s v="1974, rue Gagnon, Sept-Îles, G4R 4K3"/>
        <s v="12, avenue Boisvert, Port-Cartier, G5B 1W7"/>
        <s v="31, boulevard Audubon, Port-Cartier, G5B 1M2"/>
        <s v="4460, rue Savio, Port-Cartier, G0H 1R0"/>
        <s v="338, rue Thériault, Sept-Îles, G0G 1L0"/>
        <s v="18, rue Maisonneuve, Sept-Îles, G4R 1C7"/>
        <s v="789, rue Beaulieu, Sept-Îles, G4R 1P8"/>
        <s v="83, rue Monseigneur-Blanche, Sept-Îles, G4R 3G4"/>
        <s v="10, rue Johnny-Montigny, Sept-Îles, G4R 1W3"/>
        <s v="532, avenue Gamache, Sept-Îles, G4R 2J2"/>
        <s v="230, rue de l'Église, Sept-Îles, G0G 1H0"/>
        <s v="167, rue Daigle, Sept-Îles, G4R 4H3"/>
        <s v="40, rue Comeau, Sept-Îles, G4R 4N3"/>
        <s v="110, rue Comeau, Sept-Îles, G4R 1J4"/>
        <s v="130, rue le Carrefour, Fermont, G0G 1J0"/>
        <s v="18, boulevard des Îles, Port-Cartier, G5B 2N4"/>
        <s v="1280, rue Fiset, Sept-Îles, G4S 1M1"/>
        <s v="95, rue des Chanterelles, Sept-Îles, G4S 2B9"/>
        <s v="21, rue Brouage, Fermont, G0G 1J0"/>
        <s v="9, rue Duchesneau, Fermont, G0G 1J0"/>
        <s v="Place Daviault, Fermont, G0G 1J0"/>
        <s v="149, rue le Carrefour, Fermont, G0G 1J0"/>
        <s v="4, rue Duchesneau, Fermont, G0G 1J0"/>
        <s v="16, rue  Duchesneau, Fermont, G0G 1J0"/>
        <s v="34, rue Tilly, Fermont, G0G 1J0"/>
        <s v="38, rue Tilly, Fermont, G0G 1J0"/>
        <s v="6, rue Boréale, Fermont, G0G 1J0"/>
        <s v="26, rue de Brest, Fermont, G0G 1J0"/>
        <s v="14, allée des Pères Eudistes, Natashquan, G0G 2E0"/>
        <s v="436, rue Saint-Jean, Rivière-Saint-Jean, G0G 2N0"/>
        <s v="921, rue Cailloux, Havre-Saint-Pierre, G0G 1P0"/>
        <s v="885, chemin du Roi, Longue-Pointe-de-Mingan, G0G 1V0"/>
        <s v="12, rue Tanguay, Baie-Johan-Beetz, G0G 1B0"/>
        <s v="134, rue Jacques-Cartier, Aguanish, G0G 1A0"/>
        <s v="1351, rue Boréale, Havre-Saint-Pierre, G0G 1P0"/>
        <s v="472, rue Jacques-Cartier, Rivière-au-Tonnerre, G0G 2L0"/>
        <s v="1239, rue de la Digue, Havre-Saint-Pierre, G0G 1P0"/>
        <s v="1235, rue de la Digue, Havre-Saint-Pierre, G0G 1P0"/>
        <s v="1241, rue de la Digue, Havre-Saint-Pierre, G0G 1P0"/>
        <s v="3, rue du Portage, Matagami, J0Y 2A0"/>
        <s v="11, rue Daniel, Matagami, J0Y 2A0"/>
        <s v="13, rue Daniel, Matagami, J0Y 2A0"/>
        <s v="15, rue Daniel, Matagami, J0Y 2A0"/>
        <s v="17, rue Daniel, Matagami, J0Y 2A0"/>
        <s v="1, rue Confédération, Matagami, J0Y 2A0"/>
        <s v="8, rue Confédération, Matagami, J0Y 2A0"/>
        <s v="125, boulevard Matagami, Matagami, J0Y 2A0"/>
        <s v="129, boulevard Matagami, Matagami, J0Y 2A0"/>
        <s v="100, rue Rupert, Matagami, J0Y 2A0"/>
        <s v="18, rue des Trembles, Matagami, J0Y 2A0"/>
        <s v="13, Grande Allée, Matagami, J0Y 2A0"/>
        <s v="221, place Quévillon, Lebel-sur-Quévillon, J0Y 1X0"/>
        <s v="140, rue Principale Nord, Lebel-sur-Quévillon, J0Y 1X0"/>
        <s v="143, rue Jolliet,  Radisson, Gouvernement régional d'Eeyou Istchee Baie-James, J0Y 2X0"/>
        <s v="4, rue Couture, Gouvernement régional d'Eeyou Istchee Baie-James, J0Y 2X0"/>
        <s v="9, rue Couture, Gouvernement régional d'Eeyou Istchee Baie-James, J0Y 2X0"/>
        <s v="10, rue Couture, Gouvernement régional d'Eeyou Istchee Baie-James, J0Y 2X0"/>
        <s v="12, rue Couture, Gouvernement régional d'Eeyou Istchee Baie-James, J0Y 2X0"/>
        <s v="16, rue Couture, Gouvernement régional d'Eeyou Istchee Baie-James, J0Y 2X0"/>
        <s v="1865, Rang 10-1,  Val-Paradis, Gouvernement régional d'Eeyou Istchee Baie-James, J0Z 3S0"/>
        <s v="93, rue Iberville, Gouvernement régional d'Eeyou Istchee Baie-James, J0Y 2X0"/>
        <s v="99, rue Iberville, Gouvernement régional d'Eeyou Istchee Baie-James, J0Y 2X0"/>
        <s v="32, 5e Avenue, Chapais, G0W 1H0"/>
        <s v="45, 5e Avenue, Chapais, G0W 1H0"/>
        <s v="110, rue Obalski, Chibougamau, G8P 2E9"/>
        <s v="2, Petite Allée, Matagami, J0Y 2A0"/>
        <s v="596, 4e Rue, Chibougamau, G8P 1S3"/>
        <s v="585, rue Wilson, Chibougamau, G8P 1K2"/>
        <s v="291, rue Wilson, Chibougamau, G8P 1J4"/>
        <s v="800, 4e Rue, Chibougamau, G8P 1S8"/>
        <s v="265, rue Lanctôt, Chibougamau, G8P 1C1"/>
        <s v="575, chemin du Bassin, Les Îles-de-la-Madeleine, G4T 0C3"/>
        <s v="7, chemin de l'Église, Les Îles-de-la-Madeleine, G4T 7C3"/>
        <s v="730, chemin des Caps, Les Îles-de-la-Madeleine, G4T 2T3"/>
        <s v="51, chemin Central, Les Îles-de-la-Madeleine, G4T 5H1"/>
        <s v="1332, chemin La Vernière, Les Îles-de-la-Madeleine, G4T 3G3"/>
        <s v="30, chemin La Martinique, Les Îles-de-la-Madeleine, G4T 3R7"/>
        <s v="27, rue des Écoliers, Cap-Chat, G0J 1E0"/>
        <s v="1, rue des Écoliers, Cap-Chat, G0J 1E0"/>
        <s v="398, 1re Avenue Ouest, Sainte-Anne-des-Monts, G4V 1G9"/>
        <s v="170, boulevard St-Anne Ouest, Sainte-Anne-des-Monts, G4V 1R8"/>
        <s v="25-27, route du Parc, Sainte-Anne-des-Monts, G4V 2B9"/>
        <s v="3, boulevard Perron Ouest, Sainte-Anne-des-Monts, G4V 3B3"/>
        <s v="2, rue des Écoliers, Marsoui, G0E 1S0"/>
        <s v="2, 2e Avenue Est, Saint-Maxime-du-Mont-Louis, G0E 1T0"/>
        <s v="1, rue de l'Église Ouest, Saint-Maxime-du-Mont-Louis, G0E 1L0"/>
        <s v="520, ave Dr-William-May, Murdochville, G0E 1W0"/>
        <s v="6, rue du Couvent, Grande-Vallée, G0E 1K0"/>
        <s v="18, rue François-Xavier Est, Grande-Vallée, G0E 1K0"/>
        <s v="535, boulevard Sainte-Cécile, Cloridorme, G0E 1G0"/>
        <s v="33, rue de l'Église (St-Mauric, Gaspé, G4X 4B3"/>
        <s v="87, rue Renard E. (Riv.-Ren.), Gaspé, G4X 5K7"/>
        <s v="88, rue Renard E. (Riv.-Ren.), Gaspé, G4X 5H8"/>
        <s v="12, rue du Collège, Gaspé, G4X 5H9"/>
        <s v="110, boul. Renard E.(Riv-Ren.), Gaspé, G4X 5H8"/>
        <s v="615, boul. Griffon (Anse Griff, Gaspé, G4X 6A5"/>
        <s v="43, rue Fontenelle (St-Majoriq, Gaspé, G4X 6R1"/>
        <s v="85, boulevard de Gaspé, Gaspé, G4X 2T8"/>
        <s v="151, rue Jacques-Cartier, Gaspé, G4X 2P7"/>
        <s v="156, rue Jacques-Cartier, Gaspé, G4X 1M9"/>
        <s v="102, rue Jacques-Cartier, Gaspé, G4X 2S9"/>
        <s v="43, rue de l'Église, Percé, G0C 2L0"/>
        <s v="1240, chemin Val d'Espoir, Percé, G0C 3G0"/>
        <s v="41, rue Curé-Poirier, Percé, G0C 1G0"/>
        <s v="86, rue du Village, Sainte-Thérèse-de-Gaspé, G0C 3B0"/>
        <s v="134, La Grande Allée Est, Grande-Rivière, G0C 1V0"/>
        <s v="188, rue du Carrefour, Grande-Rivière, G0C 1V0"/>
        <s v="113, rue Carrefour, Grande-Rivière, G0C 1V0"/>
        <s v="415, boulevard Pabos, Chandler, G0C 2H0"/>
        <s v="155, rue Mgr Ross Ouest, Chandler, G0C 1K0"/>
        <s v="183, rue Commercial Ouest, Chandler, G0C 1K0"/>
        <s v="317, route 132, Chandler, G0C 2A0"/>
        <s v="40, route 132 Ouest, Port-Daniel--Gascons, G0C 1P0"/>
        <s v="110 route Clemville, Port-Daniel--Gascons, G0C 2N0"/>
        <s v="158 et 158A, rue Chapados, Paspébiac, G0C 2K0"/>
        <s v="501, 7e Rue, Paspébiac, G0C 2K0"/>
        <s v="144, chemin Principal, Saint-Elzéar, G0C 2W0"/>
        <s v="143, avenue Louisbourg, Bonaventure, G0C 1E0"/>
        <s v="111, avenue Grand-Pré, Bonaventure, G0C 1E0"/>
        <s v="115, avenue de l'Église, Saint-Siméon, G0C 3A0"/>
        <s v="15, route 132 Est, Caplan, G0C 1H0"/>
        <s v="134, rue Principale Ouest, Saint-Alphonse, G0C 2V0"/>
        <s v="121, rue Terry-Fox, New Richmond, G0C 2B0"/>
        <s v="475, des Chardonnerets, Maria, G0C 1Y0"/>
        <s v="471, boulevard Perron, Maria, G0C 1Y0"/>
        <s v="9, rue de la Fabrique, Carleton-sur-Mer, G0C 1J0"/>
        <s v="15, rue Comeau, Carleton-sur-Mer, G0C 1J0"/>
        <s v="24, rue Centre Civique, Carleton-sur-Mer, G0C 1J0"/>
        <s v="100, rue de l'Église, Carleton-sur-Mer, G0C 2Z0"/>
        <s v="14, rue de l'Église, Nouvelle, G0C 2E0"/>
        <s v="15, rue de l'Église, Nouvelle, G0C 2E0"/>
        <s v="44, rue Lasalle, Pointe-à-la-Croix, G0C 1L0"/>
        <s v="12, rue Perron Est, Matapédia, G0J 1V0"/>
        <s v="192, rue Principale, Saint-Alexis-de-Matapédia, G0J 2E0"/>
        <s v="211, 7e Rang, Saint-François-d'Assise, G0J 2N0"/>
        <s v="45, rue Provencher, Saint-Anselme, G0R 2N0"/>
        <s v="60, rue de la Fabrique, Sainte-Claire, G0R 2V0"/>
        <s v="1165, rue Principale, Saint-Malachie, G0R 3N0"/>
        <s v="514, rue Principale, Saint-Léon-de-Standon, G0R 4L0"/>
        <s v="825, route Bégin, Saint-Anselme, G0R 2N0"/>
        <s v="58, rue de la Fabrique, Sainte-Claire, G0R 2V0"/>
        <s v="116, rue du Domaine, Beaumont, G0R 1C0"/>
        <s v="39, rue Principale, Saint-Michel-de-Bellechasse, G0R 3S0"/>
        <s v="364, rue Principale, Saint-Vallier, G0R 4J0"/>
        <s v="539, rue Piedmont, La Durantaye, G0R 1W0"/>
        <s v="88, rue du Foyer, Saint-Raphaël, G0R 4C0"/>
        <s v="177, rue Principale, Saint-Gervais, G0R 3C0"/>
        <s v="2829, avenue Royale, Saint-Charles-de-Bellechasse, G0R 2T0"/>
        <s v="24, rue Saint-Georges, Saint-Charles-de-Bellechasse, G0R 2T0"/>
        <s v="3, avenue du Couvent, Saint-Raphaël, G0R 4C0"/>
        <s v="100, rue du Collège, Armagh, G0R 1A0"/>
        <s v="1460, rue Saint-Louis, Saint-Philémon, G0R 4A0"/>
        <s v="2033, rue de l'Église, Notre-Dame-Auxiliatrice-de-Buckland, G0R 1G0"/>
        <s v="118, rue de la Fabrique, Saint-Lazare-de-Bellechasse, G0R 3J0"/>
        <s v="2141, rue Principale, Saint-Nérée-de-Bellechasse, G0R 3V0"/>
        <s v="70, route Saint-Gérard, Saint-Damien-de-Buckland, G0R 2Y0"/>
        <s v="75, rue Saint-Gérard, Saint-Damien-de-Buckland, G0R 2Y0"/>
        <s v="1, rue du Couvent, Berthier-sur-Mer, G0R 1E0"/>
        <s v="605, rue Saint-François Ouest, Saint-François-de-la-Rivière-du-Sud, G0R 3A0"/>
        <s v="620, rue Principale, Saint-Pierre-de-la-Rivière-du-Sud, G0R 4B0"/>
        <s v="111, 7e Rue, Montmagny, G5V 3H2"/>
        <s v="95, rue de l'Anse, Montmagny, G5V 1G9"/>
        <s v="280, avenue Corriveau, Montmagny, G5V 2M6"/>
        <s v="388, boulevard Taché Est, Montmagny, G5V 1E2"/>
        <s v="141, boulevard Taché Est, Montmagny, G5V 1B9"/>
        <s v="9, boulevard du Sacré-Coeur, Cap-Saint-Ignace, G0R 1H0"/>
        <s v="25, chemin des Pionniers Ouest, L'Islet, G0R 2B0"/>
        <s v="166, rue des Pionniers Ouest, L'Islet, G0R 2B0"/>
        <s v="5, Place de l'Église, Saint-Jean-Port-Joli, G0R 3G0"/>
        <s v="43, rue Principale Ouest, Saint-Aubert, G0R 2R0"/>
        <s v="282, rue de l'École, Saint-Cyrille-de-Lessard, G0R 2W0"/>
        <s v="88, rue Mgr Bernier, L'Islet, G0R 1X0"/>
        <s v="399, 13e Rue, Saint-Paul-de-Montminy, G0R 3Y0"/>
        <s v="420, Route 283, Saint-Paul-de-Montminy, G0R 3Y0"/>
        <s v="185, rue Bilodeau, Saint-Fabien-de-Panet, G0R 2J0"/>
        <s v="2, rue du Couvent, Saint-Just-de-Bretenières, G0R 3H0"/>
        <s v="19, route des Chûtes, Sainte-Lucie-de-Beauregard, G0R 3L0"/>
        <s v="105, route de l'Église, Sainte-Apolline-de-Patton, G0R 2P0"/>
        <s v="401, 13e Rue, Saint-Paul-de-Montminy, G0R 3Y0"/>
        <s v="46, rang Taché Est, Saint-Marcel, G0R 3R0"/>
        <s v="714, rue Principale, Sainte-Félicité, G0R 4P0"/>
        <s v="58, rue du Collège, Saint-Pamphile, G0R 3X0"/>
        <s v="5, rue du Couvent, Sainte-Perpétue, G0R 3Z0"/>
        <s v="240, rue Saint-Pierre, Saint-Pamphile, G0R 3X0"/>
        <s v="111, rue Saint-Pierre, Montmagny, G5V 2P7"/>
        <s v="157, rue Saint-Louis, Montmagny, G5V 4N3"/>
        <s v="189, rue Principale, Saint-Gervais, G0R 3C0"/>
        <s v="620, rue Notre-Dame, Saint-Ferdinand, G0N 1N0"/>
        <s v="539, rue Saint-Louis, Thetford Mines, G6H 1J3"/>
        <s v="112, Route 112, Beaulac-Garthby, G0Y 1B0"/>
        <s v="290, avenue Montcalm, Disraeli, G0N 1E0"/>
        <s v="128, rue Saint-Joseph, Saint-Joseph-de-Coleraine, G0N 1B0"/>
        <s v="150, rue Centrale Nord, Stratford, G0Y 1P0"/>
        <s v="307, rue du Couvent, Sainte-Clotilde-de-Beauce, G0N 1C0"/>
        <s v="372, avenue du Collège, East Broughton, G0N 1G0"/>
        <s v="6, rue du Couvent, Saint-Pierre-de-Broughton, G0N 1T0"/>
        <s v="23, rue du Parc, Adstock, G0N 1S0"/>
        <s v="5, Rang 8 Sud, Adstock, G0N 1S0"/>
        <s v="5865, avenue du Collège, Thetford Mines, G6H 4E2"/>
        <s v="4715, rue Pontbriand, Thetford Mines, G6H 3L2"/>
        <s v="275, rue Simoneau, Thetford Mines, G6G 1S8"/>
        <s v="1265, rue Notre-Dame Est, Thetford Mines, G6G 2V3"/>
        <s v="1144, rue d'Youville, Thetford Mines, G6G 4G2"/>
        <s v="993, 8e Avenue, Thetford Mines, G6G 2E3"/>
        <s v="507, rue Saint-Patrick, Thetford Mines, G6G 4B1"/>
        <s v="435, rue Principale, Saint-Jacques-de-Leeds, G0N 1J0"/>
        <s v="561, rue Saint-Patrick, Thetford Mines, G6G 5W1"/>
        <s v="499, rue Saint-Désiré, Thetford Mines, G6H 1L7"/>
        <s v="950, rue Saint-Gérard, Disraeli, G0N 1E0"/>
        <s v="285, rue Houle, Thetford Mines, G6G 5W2"/>
        <s v="578, rue Monfette Est, Thetford Mines, G6G 7G9"/>
        <s v="2880, 18e Avenue, Saint-Prosper, G0M 1Y0"/>
        <s v="10, 7e Rue Est, Saint-Martin, G0M 1B0"/>
        <s v="320, rue des Érables, Saints-Anges, G0S 3E0"/>
        <s v="99, 125e Rue, Beauceville, G5X 2R2"/>
        <s v="170, rue du Parc, Saint-Joseph-de-Beauce, G0S 2V0"/>
        <s v="119, rue des Écoliers, Saint-Victor, G0M 2B0"/>
        <s v="599, 15e Avenue, Beauceville, G5X 1G7"/>
        <s v="302, rue Saint-Cyrille, Tring-Jonction, G0N 1X0"/>
        <s v="721, avenue du Palais, Saint-Joseph-de-Beauce, G0S 2V0"/>
        <s v="155, rue Sainte-Christine, Saint-Joseph-de-Beauce, G0S 2V0"/>
        <s v="105, rue Hôtel-de-Ville, Saint-Odilon-de-Cranbourne, G0S 3A0"/>
        <s v="150, rue Principale, Frampton, G0R 1M0"/>
        <s v="2191, rue Principale, Saint-Frédéric, G0N 1P0"/>
        <s v="695, avenue Robert-Cliche, Saint-Joseph-de-Beauce, G0S 2V0"/>
        <s v="228, avenue Lambert, Beauceville, G5X 3N9"/>
        <s v="217, rue Principale, Vallée-Jonction, G0S 3J0"/>
        <s v="117, 3e Avenue, Saint-Gédéon-de-Beauce, G0M 1T0"/>
        <s v="397, 11e Rue Ouest, La Guadeloupe, G0M 1G0"/>
        <s v="2121, 119e Rue Est, Saint-Georges, G5Y 5S1"/>
        <s v="11700, 25e Avenue, Saint-Georges, G5Y 8B8"/>
        <s v="35, boulevard Vachon, Sainte-Marie, G6E 4G8"/>
        <s v="62, rue Saint-Antoine, Sainte-Marie, G6E 4B8"/>
        <s v="510, rue de l'École, Saint-Narcisse-de-Beaurivage, G0S 1W0"/>
        <s v="668, rue Principale, Saint-Elzéar, G0S 2J0"/>
        <s v="1468, Route 277, Lac-Etchemin, G0R 1S0"/>
        <s v="6, rue du Couvent, Saint-Camille-de-Lellis, G0R 2S0"/>
        <s v="15, rue Mercier, Saint-Magloire, G0R 3M0"/>
        <s v="2505, 10e Avenue Ouest, Saint-Georges, G5Y 5E7"/>
        <s v="404, rue Principale, Saint-Cyprien, G0R 1B0"/>
        <s v="189, rue Langevin, Sainte-Justine, G0R 1Y0"/>
        <s v="200, rue Bédard, Sainte-Justine, G0R 1Y0"/>
        <s v="4, rue Roy, Sainte-Rose-de-Watford, G0R 4G0"/>
        <s v="242, rue Principale, Saint-Benjamin, G0M 1N0"/>
        <s v="675, 12e Avenue, Saint-Zacharie, G0M 2C0"/>
        <s v="12, rue des Lilas, Sainte-Aurélie, G0M 1M0"/>
        <s v="2105, 25e Avenue, Saint-Prosper, G0M 1Y0"/>
        <s v="135, boulevard Lessard, Sainte-Justine, G0R 1Y0"/>
        <s v="77, rue Langevin, Sainte-Hénédine, G0S 2R0"/>
        <s v="161, rue Sainte-Geneviève, Saint-Isidore, G0S 2S0"/>
        <s v="169, rue Sainte-Geneviève, Saint-Isidore, G0S 2S0"/>
        <s v="359, rue Saint-Jacques, Sainte-Marguerite, G0S 2X0"/>
        <s v="1030, rte du Président-Kennedy, Scott, G0S 3G0"/>
        <s v="1492, rue du Couvent, Saint-Bernard, G0S 2G0"/>
        <s v="1600, 1re Avenue Ouest, Saint-Georges, G5Y 3N3"/>
        <s v="1605, boulevard Dionne, Saint-Georges, G5Y 3W4"/>
        <s v="1545, 8e Avenue Ouest, Saint-Georges, G5Y 4B4"/>
        <s v="11600, boulevard Lacroix, Saint-Georges, G5Y 1L2"/>
        <s v="370, 127e Rue, Saint-Georges, G5Y 2W3"/>
        <s v="423, rue Principale, Saint-Sylvestre, G0S 3C0"/>
        <s v="11855, 19e Avenue Est, Saint-Georges, G5Y 7X1"/>
        <s v="493, rue du Manoir, Saint-Patrice-de-Beaurivage, G0S 1B0"/>
        <s v="11655, boulevard Lacroix, Saint-Georges, G5Y 1L4"/>
        <s v="15400, 10e Avenue Est, Saint-Georges, G5Y 7G1"/>
        <s v="919, route Saint-Martin, Sainte-Marie, G6E 1E6"/>
        <s v="3300, 10e Avenue Ouest, Saint-Georges, G5Y 4G2"/>
        <s v="3015, 1re Avenue, Notre-Dame-des-Pins, G0M 1K0"/>
        <s v="1519, 19e Rue, Saint-Côme--Linière, G0M 1J0"/>
        <s v="425, 16e Rue Ouest, Saint-Georges, G5Y 4W2"/>
        <s v="434, rue Champagne Nord, Saint-Honoré-de-Shenley, G0M 1V0"/>
        <s v="632, rue du Collège, Saint-Théophile, G0M 2A0"/>
        <s v="12, rue Nadeau, Saint-Robert-Bellarmin, G0M 2E0"/>
        <s v="302, rue de l'Église, Saint-Ludger, G0M 1W0"/>
        <s v="119, 3e Avenue, Saint-Gédéon-de-Beauce, G0M 1T0"/>
        <s v="126, avenue du Domaine, Courcelles, G0M 1C0"/>
        <s v="717, boulevard Étienne Raymond, Sainte-Marie, G6E 3B4"/>
        <s v="427, 11e Rue Ouest, La Guadeloupe, G0M 1G0"/>
        <s v="30-A, chemin de la Polyvalente, Saint-Martin, G0M 1B0"/>
        <s v="598, ave St-Jean-de-la-Lande, Saint-Georges, G5Z 0L3"/>
        <s v="24, rue du Collège, Saint-Éphrem-de-Beauce, G0M 1R0"/>
        <s v="56, rue de la Fabrique, Saint-Benoît-Labre, G0M 1P0"/>
        <s v="347, rue Principale, Saint-Évariste-de-Forsyth, G0M 1S0"/>
        <s v="1925, 118e Rue Est, Saint-Georges, G5Y 7R7"/>
        <s v="11780, 10e Avenue Est, Saint-Georges, G5Y 6Z6"/>
        <s v="700, rue Notre-Dame Nord, Sainte-Marie, G6E 2K9"/>
        <s v="2425, 119e Rue Est, Saint-Georges, G5Y 5S1"/>
        <s v="Boulevard Vachon, Sainte-Marie, G6E 1E6"/>
        <s v="11720, 25e Avenue, Saint-Georges, G5Y 8B8"/>
        <s v="11, rue Saint-Maurice, Lévis, G6Z 7J4"/>
        <s v="3256, rue Omer-Poirier, Lévis, G6X 1T2"/>
        <s v="3165, avenue Joseph-Hudon, Lévis, G6X 2T1"/>
        <s v="1285, rue des Érables, Saint-Lambert-de-Lauzon, G0S 2W0"/>
        <s v="396, rue Pamphile-Le May, Lévis, G6C 1P2"/>
        <s v="3340, rue Omer-Poirier, Lévis, G6X 1T3"/>
        <s v="2435, route des Rivières, Lévis, G6K 1E9"/>
        <s v="2045, chemin du Sault, Lévis, G6W 2K7"/>
        <s v="55, rue de Saint-Rédempteur, Lévis, G6K 1E4"/>
        <s v="2233, rue Dollard, Lévis, G6W 2H8"/>
        <s v="2111, chemin du Sault, Lévis, G6W 2K7"/>
        <s v="117, rue Belleau, Saint-Henri, G0R 3E0"/>
        <s v="121, rue Belleau, Saint-Henri, G0R 3E0"/>
        <s v="295-297, rue Saint-Joseph, Lévis, G6V 1G3"/>
        <s v="1002, rue des Écoliers, Lévis, G6Z 0C4"/>
        <s v="1438, rue des Pionniers, Lévis, G7A 4L6"/>
        <s v="688, rue Saint-Joseph, Lévis, G6V 1J4"/>
        <s v="1157, rue du Collège, Saint-Agapit, G0S 1Z0"/>
        <s v="15, rue Létourneau, Lévis, G6V 3J8"/>
        <s v="1149, rue Olivier, Saint-Agapit, G0S 1Z0"/>
        <s v="9, rue Genest, Lévis, G6J 1P5"/>
        <s v="2, rue de l'Entente, Lévis, G6V 1R2"/>
        <s v="807, chemin Pintendre, Lévis, G6C 1C6"/>
        <s v="404, rue Gosford, Sainte-Agathe-de-Lotbinière, G0S 2A0"/>
        <s v="1540, rue du Couvent, Saint-Gilles, G0S 2P0"/>
        <s v="1550, rue du Couvent, Saint-Gilles, G0S 2P0"/>
        <s v="5485, rue Saint-Georges, Lévis, G6V 4M7"/>
        <s v="3921, rue de la Fabrique, Lévis, G6W 1T8"/>
        <s v="78, rue Principale, Saint-Flavien, G0S 2M0"/>
        <s v="6045, rue Saint-Georges, Lévis, G6V 4K6"/>
        <s v="3700, rue de la Fabrique, Lévis, G6W 1J5"/>
        <s v="1110, rue des Prés, Lévis, G6Z 1W4"/>
        <s v="105, rue Laflamme, Sainte-Croix, G0S 2H0"/>
        <s v="725, rue de l'École, Saint-Janvier-de-Joly, G0S 1M0"/>
        <s v="8, rue de l'Église, Dosquet, G0S 1H0"/>
        <s v="35, rue Roger, Saint-Apollinaire, G0S 2E0"/>
        <s v="105, rue de l'École, Saint-Édouard-de-Lotbinière, G0S 1Y0"/>
        <s v="1003, rue de l'Église, Leclercville, G0S 2K0"/>
        <s v="3869, chemin de Tilly, Saint-Antoine-de-Tilly, G0S 2C0"/>
        <s v="30, rue Joly, Lotbinière, G0S 1S0"/>
        <s v="139, rue de la Station, Laurier-Station, G0S 1N0"/>
        <s v="1460, rue des Pionniers, Lévis, G7A 4L6"/>
        <s v="2475, chemin Vanier, Lévis, G6Z 1Z6"/>
        <s v="33, rue Denis-Garon, Lévis, G6J 1M1"/>
        <s v="1000, rue du Bourgeois, Lévis, G6K 1P1"/>
        <s v="885, rue des Mélèzes, Lévis, G7A 4B1"/>
        <s v="150, rue Plante, Lévis, G7A 2N9"/>
        <s v="520, rue de la Sorbonne, Lévis, G7A 1Y5"/>
        <s v="6200, Avenue des Belles-Amours, Lévis, G6X 1R2"/>
        <s v="50, rue Arlette-Fortin, Lévis, G6Z 3B9"/>
        <s v="851, rue des Hérons, Lévis, G6Z 3L3"/>
        <s v="1155, boul. Guillaume-Couture, Lévis, G6W 5M6"/>
        <s v="1050, chemin Belair Ouest, Lévis, G6Z 2L2"/>
        <s v="1300, rue de l'Étoile, Lévis, G7A 0S2"/>
        <s v="1135, boul. Guillaume-Couture, Lévis, G6W 5M6"/>
        <s v="1020, chemin du Sault, Lévis, G6W 5M6"/>
        <s v="1134, rue Centenaire, Saint-Agapit, G0S 1Z0"/>
        <s v="6380, rue Garneau, Sainte-Croix, G0S 2H0"/>
        <s v="70, rue Philippe-Boucher, Lévis, G6V 1M5"/>
        <s v="3724, avenue des Églises, Lévis, G6X 1X4"/>
        <s v="1860, 1re Rue, Lévis, G6W 5M6"/>
        <s v="55, rue des Commandeurs, Lévis, G6V 6P5"/>
        <s v="30, rue Champagnat, Lévis, G6V 2A5"/>
        <s v="1101, route des Rivières, Lévis, G7A 2V3"/>
        <s v="200, rue Arlette-Fortin, Lévis, G6Z 3B9"/>
        <s v="706, avenue Albert-Rousseau, Lévis, G6J 1A1"/>
        <s v="42, route Kennedy, Saint-Henri, G0R 3E0"/>
        <s v="2775, rue de l'Etchemin, Lévis, G6W 7X5"/>
        <s v="555, 2e Avenue, Lévis, G6W 5M6"/>
        <s v="1172, boul. Guillaume-Couture, Lévis, G6W 5M6"/>
        <s v="23, rue Pie-X, Lévis, G6V 4W5"/>
        <s v="5505, 27e Avenue, Laval, H7R 3K7"/>
        <s v="6145, 27e Avenue, Laval, H7R 3K7"/>
        <s v="3600, rue Duhamel, Laval, H7R 1K7"/>
        <s v="8155, 51e Avenue, Laval, H7R 4C1"/>
        <s v="8355, 51e Avenue, Laval, H7R 4C1"/>
        <s v="1020, 15e Avenue, Laval, H7R 4N9"/>
        <s v="4525, boulevard Frenette, Laval, H7R 1N7"/>
        <s v="4185, rue Séguin, Laval, H7R 2V2"/>
        <s v="3785, boulevard Sainte-Rose, Laval, H7P 1C6"/>
        <s v="3516, rue Edgar, Laval, H7P 2E5"/>
        <s v="3220, rue Esther, Laval, H7P 2G9"/>
        <s v="700, rue Fleury, Laval, H7P 3B8"/>
        <s v="3225, rue Christiane, Laval, H7P 1K2"/>
        <s v="3150, boulevard Dagenais Ouest, Laval, H7P 1V1"/>
        <s v="707, avenue Marc-Aurèle-Fortin, Laval, H7L 5M6"/>
        <s v="2589, boulevard des Oiseaux, Laval, H7L 4M4"/>
        <s v="2475, rue Honoré-Mercier, Laval, H7L 2S9"/>
        <s v="216, boulevard Je-Me-Souviens, Laval, H7L 1W1"/>
        <s v="155, rue Deslauriers, Laval, H7L 2S2"/>
        <s v="234, boulevard Sainte-Rose, Laval, H7L 1L6"/>
        <s v="5, rue du Ruisseau, Laval, H7L 1C1"/>
        <s v="2929, boul. de la Renaissance, Laval, H7L 5W3"/>
        <s v="6060, rue des Cardinaux, Laval, H7L 6B7"/>
        <s v="1865, rue André, Laval, H7M 2X1"/>
        <s v="3001, rue d'Amay, Laval, H7K 3P9"/>
        <s v="30, boulevard St-Elzear Est, Laval, H7M 2M8"/>
        <s v="1895, rue Bédard, Laval, H7M 2M8"/>
        <s v="1880, rue Boisvert, Laval, H7M 2L6"/>
        <s v="1701, rue de Lucerne, Laval, H7M 2E9"/>
        <s v="2255, boulevard Prudentiel, Laval, H7K 2C1"/>
        <s v="5409, rue de Prince-Rupert, Laval, H7K 2L7"/>
        <s v="6269, rue de Prince-Rupert, Laval, H7H 1C5"/>
        <s v="430, place Jean-Coutu, Laval, H7H 3C7"/>
        <s v="50, rue Paré, Laval, H7B 1B3"/>
        <s v="8585, rue de l'Église, Laval, H7A 1L1"/>
        <s v="8050, rue Mylène, Laval, H7A 1G3"/>
        <s v="240, rue des Sapins, Laval, H7A 2W7"/>
        <s v="4561, rue de la Fabrique, Laval, H7C 1C6"/>
        <s v="3661, boul. de la Concorde Est, Laval, H7E 2E1"/>
        <s v="955, rue Miville-Déchêne, Laval, H7E 3A9"/>
        <s v="3145, avenue du Saguenay, Laval, H7E 1H6"/>
        <s v="75, croissant de Callières, Laval, H7E 3M8"/>
        <s v="2825, rue Dollard, Laval, H7E 1S8"/>
        <s v="3050, boulevard Industriel, Laval, H7L 4P7"/>
        <s v="5055, chemin du Souvenir, Laval, H7W 1E1"/>
        <s v="1775, rue Rochefort, Laval, H7G 2P8"/>
        <s v="525, avenue de la Sorbonne, Laval, H7G 3R9"/>
        <s v="220, rue Dauphin, Laval, H7G 1M7"/>
        <s v="350, rue Richard, Laval, H7M 1T8"/>
        <s v="50, rue Proulx Ouest, Laval, H7N 1P1"/>
        <s v="225, 7e Avenue, Laval, H7N 4J7"/>
        <s v="201, 7e Avenue, Laval, H7N 4J7"/>
        <s v="51, rue Meunier Ouest, Laval, H7N 1V4"/>
        <s v="83, boulevard des Prairies, Laval, H7N 2T3"/>
        <s v="133, boulevard Cartier Ouest, Laval, H7N 2H7"/>
        <s v="2949, boul. de la Renaissance, Laval, H7L 0H3"/>
        <s v="1100, 37e Avenue, Laval, H7R 4W4"/>
        <s v="1755, avenue Dumouchel, Laval, H7S 1J7"/>
        <s v="40, avenue Dussault, Laval, H7N 3K1"/>
        <s v="475, 66e Avenue, Laval, H7V 2L2"/>
        <s v="740, 75e Avenue, Laval, H7V 2Y6"/>
        <s v="3690, chemin du Souvenir, Laval, H7V 1X8"/>
        <s v="1640, rue Gratton, Laval, H7W 2X8"/>
        <s v="1595, rue du Couvent, Laval, H7W 3A8"/>
        <s v="1125, boulevard Élisabeth, Laval, H7W 3J7"/>
        <s v="280, 92e Avenue, Laval, H7W 3N3"/>
        <s v="805, rue Lauzon, Laval, H7X 2N4"/>
        <s v="400, boulevard Sainte-Dorothée, Laval, H7X 1H3"/>
        <s v="510, boulevard Samson, Laval, H7X 1J6"/>
        <s v="956, montée Gravel, Laval, H7X 2B8"/>
        <s v="1295, chemin du Bord-de-l'Eau, Laval, H7Y 1B9"/>
        <s v="1250, rue Saint-Denis, Laval, H7Y 1N6"/>
        <s v="650, avenue des Pélicans, Laval, H7A 3K1"/>
        <s v="705, chemin du Trait-Carré, Laval, H7N 1B3"/>
        <s v="2100, rue Cunard, Laval, H7S 2G5"/>
        <s v="3578, boulevard Sainte-Rose, Laval, H7P 4K6"/>
        <s v="211, boulevard Sainte-Rose, Laval, H7L 1L7"/>
        <s v="216, boul. Marc-Aurèle-Fortin, Laval, H7L 1Z5"/>
        <s v="155, boulevard Sainte-Rose Est, Laval, H7H 1P2"/>
        <s v="4600, rue Cyrille-Delage, Laval, H7K 2S4"/>
        <s v="1750, montée Masson, Laval, H7E 4P2"/>
        <s v="3995, boul. Lévesque Est, Laval, H7E 2R3"/>
        <s v="226, rue des Alpes, Laval, H7G 3V8"/>
        <s v="145, rue Alexandre, Laval, H7G 3L3"/>
        <s v="200, boul. de la Concorde Est, Laval, H7G 2C8"/>
        <s v="115, rue Alexandre, Laval, H7G 3L3"/>
        <s v="125, boulevard des Prairies, Laval, H7N 2T6"/>
        <s v="150, avenue Legrand, Laval, H7N 3T3"/>
        <s v="3733, 2e Rue, Laval, H7V 1H9"/>
        <s v="3680, boulevard Lévesque Ouest, Laval, H7V 1E8"/>
        <s v="4055, boul. Saint-Martin Ouest, Laval, H7T 1B7"/>
        <s v="5075, chemin du Souvenir, Laval, H7W 1E1"/>
        <s v="530, rue Huberdeau, Laval, H7X 1P7"/>
        <s v="955, boulevard St-Martin Ouest, Laval, H7S 1M5"/>
        <s v="3730, boulevard Lévesque Ouest, Laval, H7V 1E8"/>
        <s v="190, rue Roseval, Laval, H7L 2V6"/>
        <s v="2525, boul. de la Renaissance, Laval, H7L 3Y2"/>
        <s v="2875, boulevard Industriel, Laval, H7L 3V8"/>
        <s v="1051, croissant Pierre-Bédard, Laval, H7E 1Y8"/>
        <s v="777, avenue Bois-de-Boulogne, Laval, H7N 4G1"/>
        <s v="3670, boulevard Lévesque Ouest, Laval, H7V 1E8"/>
        <s v="2275, rue Honoré-Mercier, Laval, H7L 2T1"/>
        <s v="14, rue Émile, Laval, H7N 4K8"/>
        <s v="800, place Sauvé, Laval, H7S 1M2"/>
        <s v="129, rue Saint-Alexis, Charlemagne, J5Z 1E7"/>
        <s v="117, rue Saint-Alexis, Charlemagne, J5Z 1E7"/>
        <s v="12, rue Benoît-Sauvageau, Charlemagne, J5Z 1Y9"/>
        <s v="152, Marguerite-Bourgeois, L'Assomption, J5W 3H1"/>
        <s v="369, rue Saint-Jacques, L'Assomption, J5W 2A9"/>
        <s v="190, rue Meilleur, L'Assomption, J5W 2X6"/>
        <s v="761, rue Du Pont, L'Assomption, J5W 3E6"/>
        <s v="2121, rue de l'Alizé, Mascouche, J7L 4C9"/>
        <s v="30, rue Adrien, Repentigny, J6A 4S9"/>
        <s v="50, place Robert-Lussier, Repentigny, J6A 4C7"/>
        <s v="283, boulevard Iberville, Repentigny, J6A 2A4"/>
        <s v="835, rue Fréchette, Repentigny, J5Y 1B1"/>
        <s v="75, rue Curé Martineau, Repentigny, J6A 5A8"/>
        <s v="31, boulevard Brien, Repentigny, J6A 4R9"/>
        <s v="29, boulevard Brien, Repentigny, J6A 4R9"/>
        <s v="129, rue Notre-Dame, Repentigny, J6A 2P1"/>
        <s v="185, rue du Curé Longpré, Repentigny, J6A 1V5"/>
        <s v="249, rue Lanoue, Repentigny, J6A 1W2"/>
        <s v="400, boulevard Lacombe, Repentigny, J5Z 1N6"/>
        <s v="391, rue Notre-Dame, Repentigny, J5Z 1S6"/>
        <s v="375, boulevard Lacombe, Repentigny, J5Z 1N5"/>
        <s v="903, rue Notre-Dame, Saint-Sulpice, J5W 3W4"/>
        <s v="2460, rue de Versailles, Mascouche, J7K 0J1"/>
        <s v="777, boulevard Iberville, Repentigny, J5Y 1A2"/>
        <s v="45, rue Fiset, Repentigny, J6A 4G1"/>
        <s v="170, boulevard Hector-Papin, L'Assomption, J5W 3L1"/>
        <s v="120, rue Payette, Repentigny, J5Z 3L9"/>
        <s v="945, rue Noiseux, Repentigny, J5Y 1Z3"/>
        <s v="1155, boul. Basile-Routhier, Repentigny, J5Y 0L3"/>
        <s v="2600, de l'Ange-Gardien Nord, L'Assomption, J5W 4R5"/>
        <s v="595, boulevard l'Assomption, Repentigny, J6A 6Z5"/>
        <s v="120, boulevard Laurentien, Repentigny, J5Y 2R7"/>
        <s v="239, boulevard J. A. Paré, Repentigny, J5Z 4M6"/>
        <s v="168, rue Colbert, Repentigny, J5Z 4K3"/>
        <s v="830, boulevard Basile-Routhier, Repentigny, J6A 7W9"/>
        <s v="250, rue Louis-Philippe Picard, Repentigny, J5Y 3W9"/>
        <s v="175, rue Philippe-Goulet, Repentigny, J5Y 3M9"/>
        <s v="610, rue Jean-Duceppe, Repentigny, J5Z 4V3"/>
        <s v="1075, boulevard Pierre-Lesueur, L'Assomption, J5W 2P2"/>
        <s v="1600, de l'Ange-Gardien Nord, L'Assomption, J5W 5H1"/>
        <s v="210, rue Bertrand, Repentigny, J5Z 4L3"/>
        <s v="81, rue des Sulpiciens, L'Épiphanie, J5X 2Y2"/>
        <s v="119, rue Amireault, L'Épiphanie, J5X 2T2"/>
        <s v="2881, chemin Sainte-Marie, Mascouche, J7K 3B8"/>
        <s v="766, rue Saint-Paul, Terrebonne, J6W 1M8"/>
        <s v="855, rue des Érables, Mascouche, J7L 3H2"/>
        <s v="508, rue Masson, Terrebonne, J6W 2Z3"/>
        <s v="2995, avenue des Ancêtres, Mascouche, J7K 1X6"/>
        <s v="10521, rue Villeneuve, Terrebonne, J7M 1S8"/>
        <s v="539, rue Saint-Sacrement, Terrebonne, J6W 3E5"/>
        <s v="400, montée Dumais, Terrebonne, J6W 5W9"/>
        <s v="2525, boul. des Entreprises, Terrebonne, J6X 4J9"/>
        <s v="3329, chemin Saint-Charles, Terrebonne, J6V 1B4"/>
        <s v="5800, rue Rodrigue, Terrebonne, J7M 1Y6"/>
        <s v="795, rue J.-F. Kennedy, Terrebonne, J6W 1X2"/>
        <s v="1659, boulevard des Seigneurs, Terrebonne, J6X 3E3"/>
        <s v="99, rue Napoléon, Mascouche, J7L 3B3"/>
        <s v="1275, avenue Châteaubriand, Mascouche, J7K 2B3"/>
        <s v="905, rue Vaillant, Terrebonne, J6X 1N1"/>
        <s v="4200, rue Robert, Terrebonne, J6X 2N9"/>
        <s v="3000, avenue Bourque, Mascouche, J7K 2A3"/>
        <s v="1747, rue Rochon, Terrebonne, J6W 5N9"/>
        <s v="273, boulevard Pierre Laporte, Terrebonne, J6V 1H6"/>
        <s v="192, rue de l'Église, Terrebonne, J6V 1B4"/>
        <s v="99, croissant de la Matapédia, Terrebonne, J6W 5H2"/>
        <s v="2225, boulevard des Seigneurs, Terrebonne, J6X 4A6"/>
        <s v="3400, rue Champlain, Mascouche, J7K 3M9"/>
        <s v="7101, rue Rodrigue, Terrebonne, J7M 1Y7"/>
        <s v="2201, rue de la Jonquille, Terrebonne, J7M 1Y8"/>
        <s v="2997, chemin Saint-Charles, Terrebonne, J6V 1A6"/>
        <s v="1658, boulevard des Seigneurs, Terrebonne, J6X 3J4"/>
        <s v="775, rue Saint-Louis, Terrebonne, J6W 1J7"/>
        <s v="4960, rue Rodrigue, Terrebonne, J7M 1Y9"/>
        <s v="1651, rue Guillemette, Terrebonne, J7M 1Z7"/>
        <s v="250, chemin Saint-Stanislas, Saint-Lin--Laurentides, J5M 2H2"/>
        <s v="133, rue de l'École, Saint-Ignace-de-Loyola, J0K 2P0"/>
        <s v="761, rue Saint-Viateur, Berthierville, J0K 1A0"/>
        <s v="2130, rue Principale, Saint-Norbert, J0K 3C0"/>
        <s v="770, rue Saint-Viateur, Berthierville, J0K 1A0"/>
        <s v="31, chemin Joliette, Lanoraie, J0K 1E0"/>
        <s v="1950, rue Principale, Saint-Cuthbert, J0K 2C0"/>
        <s v="601, rue Dusablé, Saint-Barthélemy, J0K 1X0"/>
        <s v="2175, rue du Domaine-Malo, Sainte-Julienne, J0K 2T0"/>
        <s v="41, rue Saint-Antoine Nord, Lavaltrie, J5T 2G5"/>
        <s v="60, rue Douaire-de-Bondy, Lavaltrie, J5T 1G7"/>
        <s v="50, rue des Écoles, Saint-Gabriel, J0K 2N0"/>
        <s v="59, rue Champagne, Saint-Gabriel, J0K 2N0"/>
        <s v="2747, rue Adolphe, Sainte-Julienne, J0K 2T0"/>
        <s v="6960, rue Principale, Saint-Damien, J0K 2E0"/>
        <s v="3961, rue Principale, Notre-Dame-de-Lourdes, J0K 1K0"/>
        <s v="2420, rue Principale, Sainte-Élisabeth, J0K 2J0"/>
        <s v="4671, rue Principale, Saint-Félix-de-Valois, J0K 2M0"/>
        <s v="71, rue Sainte-Marguerite, Saint-Félix-de-Valois, J0K 2M0"/>
        <s v="70, rue Sainte-Marguerite, Saint-Félix-de-Valois, J0K 2M0"/>
        <s v="239, rue du Collège, Saint-Jean-de-Matha, J0K 2S0"/>
        <s v="570, côte Jeanne, Saint-Lin--Laurentides, J5M 1Y1"/>
        <s v="891, rue de l'Église, Sainte-Béatrix, J0K 1Y0"/>
        <s v="501, rue Adèle-Deschênes, Sainte-Émélie-de-l'Énergie, J0K 2K0"/>
        <s v="90, rue du Collège, Saint-Zénon, J0K 3N0"/>
        <s v="275, rue Desjardins, Mandeville, J0K 1L0"/>
        <s v="490, rue Principale, Saint-Didace, J0K 2G0"/>
        <s v="3461, rue Queen, Rawdon, J0K 1S0"/>
        <s v="100, rue de l'Église, Sainte-Mélanie, J0K 3A0"/>
        <s v="3461A, rue Queen, Rawdon, J0K 1S0"/>
        <s v="171, rue Jetté, Notre-Dame-des-Prairies, J6E 1H7"/>
        <s v="380, rue Brassard, Saint-Michel-des-Saints, J0K 3B0"/>
        <s v="2, rue Gabrielle-Roy, Saint-Alphonse-Rodriguez, J0K 1W0"/>
        <s v="240, rue du Collège, Saint-Jean-de-Matha, J0K 2S0"/>
        <s v="3790, chemin du Lac Morgan, Rawdon, J0K 1S0"/>
        <s v="2463, rue Victoria, Sainte-Julienne, J0K 2T0"/>
        <s v="3763, rue Albert, Rawdon, J0K 1S0"/>
        <s v="157, rue des Tourelles, Saint-Paul, J0K 3E0"/>
        <s v="1611, 55e Rue, Saint-Côme, J0K 2B0"/>
        <s v="411, rang Pied-de-la-Montagne, Sainte-Marcelline-de-Kildare, J0K 2Y0"/>
        <s v="423, rue de l'Église, Chertsey, J0K 3K0"/>
        <s v="1936, route 125, Notre-Dame-de-la-Merci, J0T 2A0"/>
        <s v="2500, chemin d'Entrelacs, Entrelacs, J0T 2E0"/>
        <s v="265, 16e Avenue, Saint-Lin--Laurentides, J5M 2X8"/>
        <s v="263, 14e Avenue, Saint-Lin--Laurentides, J5M 2X6"/>
        <s v="1351, rue du Tricentenaire, Lavaltrie, J5T 2T7"/>
        <s v="1020, rue du Tricentenaire, Lavaltrie, J5T 2S4"/>
        <s v="30, montée Guy-Mousseau, Lavaltrie, J5T 3B2"/>
        <s v="8, rue Monseigneur-Lafortune, Saint-Paul, J6E 6G7"/>
        <s v="6315, rue de l'Hôtel-de-Ville, Saint-Calixte, J0K 1Z0"/>
        <s v="20, rue Vézina, Saint-Roch-de-l'Achigan, J0K 3H0"/>
        <s v="987, rue Notre-Dame, Joliette, J6E 3J9"/>
        <s v="90, boulevard des Mésanges, Saint-Charles-Borromée, J6E 0B9"/>
        <s v="228, rue Bordeleau, Joliette, J6E 2H9"/>
        <s v="189, rue Jetté, Notre-Dame-des-Prairies, J6E 1H7"/>
        <s v="574, boulevard Sainte-Anne, Joliette, J6E 5A5"/>
        <s v="994, rue de Lanaudière, Joliette, J6E 3N6"/>
        <s v="100, rue Deschênes, Saint-Charles-Borromée, J6E 1Z3"/>
        <s v="485, rue Laval, Joliette, J6E 5H1"/>
        <s v="153, rue Jetté, Notre-Dame-des-Prairies, J6E 1H7"/>
        <s v="273, rue Richard, Joliette, J6E 2S7"/>
        <s v="305, rue Calixa-Lavallée, Joliette, J6E 4K3"/>
        <s v="945, rue Notre-Dame, Joliette, J6E 3K1"/>
        <s v="940, rue de Lanaudière, Joliette, J6E 3N6"/>
        <s v="1000, rue Ladouceur, Joliette, J6E 3W7"/>
        <s v="981, rue Notre-Dame, Joliette, J6E 3K1"/>
        <s v="2385, rue du Domaine-Malo, Sainte-Julienne, J0K 2T0"/>
        <s v="974, rue de Lanaudière, Joliette, J6E 3N6"/>
        <s v="141, 8e Rue, Crabtree, J0K 1B0"/>
        <s v="961, rue des Commissaires, Saint-Ambroise-de-Kildare, J0K 1C0"/>
        <s v="33, boulevard Brassard, Saint-Paul, J0K 3E0"/>
        <s v="760, rue Principale, Saint-Thomas, J0K 3L0"/>
        <s v="740, rue Principale, Saint-Liguori, J0K 2X0"/>
        <s v="225, rue Principale, Saint-Alexis, J0K 1T0"/>
        <s v="141, rue Viger, Sainte-Marie-Salomé, J0K 2Z0"/>
        <s v="4, rue du Collège, Saint-Jacques, J0K 2R0"/>
        <s v="20, rue Beaudry, Saint-Jacques, J0K 2R0"/>
        <s v="39, rue des Écoles, Saint-Esprit, J0K 2L0"/>
        <s v="40, rue des Écoles, Saint-Esprit, J0K 2L0"/>
        <s v="60, montée Rémi-Henri, Saint-Roch-de-l'Achigan, J0K 3H0"/>
        <s v="5211, rue Principale, Saint-Félix-de-Valois, J0K 2M0"/>
        <s v="810, rue de Lanaudière, Joliette, J6E 3N3"/>
        <s v="1270, rue Ladouceur, Joliette, J6E 3W7"/>
        <s v="333, rue Sir-Mathias-Tellier S, Joliette, J6E 6E6"/>
        <s v="916, rue Ladouceur, Joliette, J6E 3W7"/>
        <s v="881, rue Pierre-de-Lestage, Berthierville, J0K 1A0"/>
        <s v="345, rue Sir-Mathias-Tellier S, Joliette, J6E 6E6"/>
        <s v="290, rue Brassard, Saint-Michel-des-Saints, J0K 3B0"/>
        <s v="1919, 6e Rang, Saint-Gabriel-de-Brandon, J0K 2N0"/>
        <s v="3144, 18e Avenue, Rawdon, J0K 1S0"/>
        <s v="780, rue Saint-Viateur, Berthierville, J0K 1A0"/>
        <s v="35, rue Dequoy, Saint-Gabriel, J0K 2N0"/>
        <s v="2370, route 337, Sainte-Julienne, J0K 2T0"/>
        <s v="670, rue Archambault, Saint-Lin--Laurentides, J5M 2Z2"/>
        <s v="100, rue Marie-Fournier, Saint-Calixte, J0K 1Z0"/>
        <s v="145, côte St-Ambroise, Saint-Lin--Laurentides, J5M 1H2"/>
        <s v="334, rue Académie, Rosemère, J7A 3R9"/>
        <s v="60, 35e Avenue Sud, Bois-des-Filion, J6Z 2E8"/>
        <s v="784, boulevard de la Chapelle, Pointe-Calumet, J0N 1G1"/>
        <s v="9030, rue Dumouchel, Mirabel, J7N 2N8"/>
        <s v="1030, rue Gilles Vigneault, Blainville, J7C 5N4"/>
        <s v="214, 9e Avenue, Deux-Montagnes, J7R 3M2"/>
        <s v="16, rue Perry, Saint-Eustache, J7R 2H3"/>
        <s v="70, montée du Village, Saint-Joseph-du-Lac, J0N 1M0"/>
        <s v="100, 33e Avenue Nord, Bois-des-Filion, J6Z 2C4"/>
        <s v="128, 25e Avenue, Saint-Eustache, J7P 2V2"/>
        <s v="799, montée Lauzon, Saint-Eustache, J7R 4K3"/>
        <s v="364, rue Académie, Rosemère, J7A 1Z1"/>
        <s v="88, rue Saint-Nicholas, Saint-Eustache, J7R 2B6"/>
        <s v="59, boulevard Vignory, Lorraine, J6Z 3L5"/>
        <s v="151, rue Saint-Louis, Saint-Eustache, J7R 1X9"/>
        <s v="43, rue Saint-Laurent, Saint-Eustache, J7P 1V9"/>
        <s v="15074, rue Saint-Augustin, Mirabel, J7N 2B2"/>
        <s v="155, boulevard De Gaulle, Lorraine, J6Z 3Z8"/>
        <s v="400, rue Joseph-Paquette, Bois-des-Filion, J6Z 4P7"/>
        <s v="9290, côte des Saints, Mirabel, J7N 2X5"/>
        <s v="3599, rue Charlotte-Boisjoli, Boisbriand, J7H 1L5"/>
        <s v="3233, rue de la Bastille, Boisbriand, J7H 1R3"/>
        <s v="452, rue Neuilly, Terrebonne, J6Y 1P5"/>
        <s v="3415, place Camus, Terrebonne, J6Y 1L2"/>
        <s v="1650, av. Alexandre-le-Grand, Boisbriand, J7G 3K1"/>
        <s v="1430, rue Maurice-Cullen, Blainville, J7C 5C6"/>
        <s v="287, Grande Côte, Boisbriand, J7G 2L2"/>
        <s v="1025, rue Castelneau, Boisbriand, J7G 1V7"/>
        <s v="1275, boulevard Céloron, Blainville, J7C 5A8"/>
        <s v="199, chemin Grande Côte, Rosemère, J7A 1H6"/>
        <s v="10, rue de Monteauban, Blainville, J7B 1T4"/>
        <s v="8, rue Tassé, Sainte-Thérèse, J7E 1V3"/>
        <s v="6, rue Tassé, Sainte-Thérèse, J7E 1V3"/>
        <s v="8, rue Blainville Est, Sainte-Thérèse, J7E 1L6"/>
        <s v="10, boulevard Bélisle, Sainte-Thérèse, J7E 3P6"/>
        <s v="70, rue Saint-Stanislas, Sainte-Thérèse, J7E 3M7"/>
        <s v="50, rue Leroux, Sainte-Thérèse, J7E 3M6"/>
        <s v="66, rue Saint-Stanislas, Sainte-Thérèse, J7E 3M7"/>
        <s v="1027, boulevard Curé-Labelle, Blainville, J7C 2M2"/>
        <s v="425, boulevard Curé-Labelle, Blainville, J7C 2H4"/>
        <s v="200, rue Marie-Chapleau, Blainville, J7C 5Y8"/>
        <s v="445, boulevard Curé-Labelle, Blainville, J7C 2H4"/>
        <s v="201, rue Saint-Pierre, Sainte-Thérèse, J7E 2S3"/>
        <s v="25, rue Vézina, Sainte-Thérèse, J7E 3A4"/>
        <s v="46, rue Blainville Ouest, Sainte-Thérèse, J7E 1X3"/>
        <s v="1, rue Chaumont, Sainte-Anne-des-Plaines, J0N 1H0"/>
        <s v="172, 3e Avenue, Sainte-Anne-des-Plaines, J0N 1H0"/>
        <s v="500, chemin des Anciens, Deux-Montagnes, J7R 6A7"/>
        <s v="99, rue Grignon, Saint-Eustache, J7P 4S4"/>
        <s v="401, boulevard du Domaine, Sainte-Thérèse, J7E 4S4"/>
        <s v="1700, chemin Oka, Oka, J0N 1E0"/>
        <s v="14700, rue Jean-Simon, Mirabel, J7N 2J6"/>
        <s v="800, rue De Sève, Sainte-Thérèse, J7E 2M6"/>
        <s v="75, rue Duquet, Sainte-Thérèse, J7E 5R8"/>
        <s v="1400, chemin de l'Avenir, Deux-Montagnes, J7R 6A6"/>
        <s v="215, 14e Avenue, Deux-Montagnes, J7R 3W1"/>
        <s v="425, rue Hamel, Saint-Eustache, J7P 4M2"/>
        <s v="2919, boul. des Promenades, Sainte-Marthe-sur-le-Lac, J0N 1P0"/>
        <s v="40, 84e Avenue Est, Blainville, J7C 3R5"/>
        <s v="1100, Boul. Céloron, Blainville, J7C 4Y7"/>
        <s v="65, boulevard de Chambord, Lorraine, J6Z 4X1"/>
        <s v="250, rue Therrien, Saint-Eustache, J7P 4V4"/>
        <s v="130, rue Louis-Joseph Rodrigue, Saint-Eustache, J7R 5Y5"/>
        <s v="60, avenue Daniel-Morin, Saint-Placide, J0V 2B0"/>
        <s v="200, Neuville-en-Ferrain, Sainte-Anne-des-Plaines, J0N 1H0"/>
        <s v="25, rue des Pins, Oka, J0N 1E0"/>
        <s v="600, 28e Avenue, Deux-Montagnes, J7R 6L2"/>
        <s v="930, rue de la Mairie, Blainville, J7C 3B4"/>
        <s v="320, rue De Sève, Sainte-Marthe-sur-le-Lac, J0N 1P0"/>
        <s v="990, rue des Érables, Saint-Eustache, J7R 6M5"/>
        <s v="2700, Jean-Charles Bonenfant, Boisbriand, J7H 1P1"/>
        <s v="203, 14e Avenue, Deux-Montagnes, J7R 3W1"/>
        <s v="1020, rue Simonne, Pointe-Calumet, J0N 1G5"/>
        <s v="370, boulevard d'Annecy, Blainville, J7B 1J7"/>
        <s v="60, rue des Grives, Blainville, J7C 5J9"/>
        <s v="500, rue Marie Claire Daveluy, Boisbriand, J7G 3G7"/>
        <s v="1000, rue Marie-Gérin-Lajoie, Terrebonne, J6Y 0M1"/>
        <s v="140, rue des Saisons, Sainte-Anne-des-Plaines, J0N 1H0"/>
        <s v="540, rue des Colibris, Sainte-Anne-des-Plaines, J0N 1H0"/>
        <s v="3180, rue Laurin, Sainte-Marthe-sur-le-Lac, J0N 1P0"/>
        <s v="9850, rue de Belle-Rivière, Mirabel, J7N 2X8"/>
        <s v="257, rue Yvon, Saint-Joseph-du-Lac, J0N 1M0"/>
        <s v="13000, rue Pierre-Perrin, Mirabel, J7N 0W6"/>
        <s v="3102, rue de l'Église, Sainte-Marthe-sur-le-Lac, J0N 1P0"/>
        <s v="294, rue de l'Église, Brownsburg-Chatham, J8G 2X5"/>
        <s v="388, rue Principale, Brownsburg-Chatham, J8G 2V8"/>
        <s v="917, montée Saint-Nicolas, Saint-Jérôme, J5L 2P4"/>
        <s v="795, rue Melançon, Saint-Jérôme, J7Z 4L1"/>
        <s v="1135, rue du Clos-Toumalin, Prévost, J0R 1T0"/>
        <s v="316, rue Principale, Grenville, J0V 1J0"/>
        <s v="355, rue Principale, Grenville, J0V 1J0"/>
        <s v="189, rue Mary, Lachute, J8H 2C3"/>
        <s v="190, rue Mary, Lachute, J8H 2C4"/>
        <s v="451, rue Grace, Lachute, J8H 1M5"/>
        <s v="13705, rue Lacroix, Mirabel, J7J 1X4"/>
        <s v="77, rue Hammond, Lachute, J8H 2V5"/>
        <s v="360, côte Saint-Nicholas, Saint-Colomban, J5K 1M6"/>
        <s v="218, rue Wilson, Lachute, J8H 3J3"/>
        <s v="80, rue Hammond, Lachute, J8H 2V3"/>
        <s v="1, rue Legault, Saint-André-d'Argenteuil, J0V 1X0"/>
        <s v="909, montée Saint-Nicolas, Saint-Jérôme, J5L 2P4"/>
        <s v="4261, rue Lalande, Mirabel, J7N 2Z4"/>
        <s v="223, route du Canton, Brownsburg-Chatham, J8G 1R5"/>
        <s v="549, ch. de la Rivière-du-Nord, Saint-Colomban, J5K 2E5"/>
        <s v="13300, rue Paul-VI, Mirabel, J7J 1J2"/>
        <s v="1000, 112e Avenue, Saint-Jérôme, J7Y 5C2"/>
        <s v="462A, avenue d'Argenteuil, Lachute, J8H 1W9"/>
        <s v="2334, rue Saint-Joseph, Sainte-Sophie, J5J 1M9"/>
        <s v="70, boulevard des Hauteurs, Saint-Jérôme, J7Y 1R4"/>
        <s v="30, rue Bourget, Saint-Hippolyte, J8A 2M7"/>
        <s v="17777, rue du Val-d'Espoir, Mirabel, J7J 1V7"/>
        <s v="872, rue de l'École, Prévost, J0R 1T0"/>
        <s v="16905, rue de l'Ambre, Mirabel, J7N 0K4"/>
        <s v="977, rue Marchand, Prévost, J0R 1T0"/>
        <s v="1100, 112e Avenue, Saint-Jérôme, J7Y 5C2"/>
        <s v="1131, montée Morel, Sainte-Sophie, J5J 2S1"/>
        <s v="1801, montée Sainte-Thérèse, Saint-Jérôme, J5L 2L2"/>
        <s v="31, rue Paul, Saint-Jérôme, J7Y 1Z5"/>
        <s v="562, rue du Palais, Saint-Jérôme, J7Z 1Y6"/>
        <s v="195, rue Duvernay, Saint-Jérôme, J7Y 2Z6"/>
        <s v="175, rue Duvernay, Saint-Jérôme, J7Y 2Z6"/>
        <s v="1030, rue Saint-Georges, Saint-Jérôme, J7Z 5E8"/>
        <s v="240, rue De Montigny, Saint-Jérôme, J7Z 5P8"/>
        <s v="616, rue Saint-Georges, Saint-Jérôme, J7Z 5B9"/>
        <s v="997, rue des Lacs, Saint-Jérôme, J5L 1T3"/>
        <s v="581, rue Ouimet, Saint-Jérôme, J7Z 1R3"/>
        <s v="85, rue Lauzon, Saint-Jérôme, J7Y 1V8"/>
        <s v="700, 9e Rue, Saint-Jérôme, J7Z 2Z5"/>
        <s v="680, 9e Rue, Saint-Jérôme, J7Z 2Y9"/>
        <s v="471, rue Melançon, Saint-Jérôme, J7Z 4K3"/>
        <s v="109, rue Marie-Victorin, Saint-Jérôme, J7Y 2G7"/>
        <s v="535, rue Filion, Saint-Jérôme, J7Z 1J6"/>
        <s v="995, rue Labelle, Saint-Jérôme, J7Z 5N7"/>
        <s v="452, avenue d'Argenteuil, Lachute, J8H 1W9"/>
        <s v="600, 36e Avenue, Saint-Jérôme, J7Z 5W2"/>
        <s v="9984, boulevard de Saint-Canut, Mirabel, J7N 1K1"/>
        <s v="321, montée de l'Église, Saint-Colomban, J5K 2H8"/>
        <s v="1475, rue Normand, Saint-Jérôme, J5L 2B6"/>
        <s v="1155, avenue du Parc, Saint-Jérôme, J7Z 6X6"/>
        <s v="520, boulevard de la Salette, Saint-Jérôme, J5L 2J1"/>
        <s v="13815, rue Therrien, Mirabel, J7J 1J4"/>
        <s v="17000, rue Aubin, Mirabel, J7J 1B1"/>
        <s v="100, rue de Val-des-Chênes, Sainte-Sophie, J5J 2M5"/>
        <s v="36, rue Brissette, Sainte-Agathe-des-Monts, J8C 1T4"/>
        <s v="440, rue Labelle, Mont-Tremblant, J8E 3H2"/>
        <s v="617, boulevard du Dr-Gervais, Mont-Tremblant, J8E 2T3"/>
        <s v="439, rue Labelle, Mont-Tremblant, J8E 3H2"/>
        <s v="935, rue de l'École, Mont-Tremblant, J8E 3H3"/>
        <s v="509, rue Labelle, Mont-Tremblant, J8E 3H2"/>
        <s v="546, rue Charbonneau, Mont-Tremblant, J8E 3H4"/>
        <s v="200, rue Principale, Huberdeau, J0T 1G0"/>
        <s v="259, rue Amherst, Amherst, J0T 2L0"/>
        <s v="155, rue du Collège, Labelle, J0T 1H0"/>
        <s v="8, chemin des Pionniers, La Minerve, J0T 1S0"/>
        <s v="429, rue du Collège, Saint-Donat, J0T 2C0"/>
        <s v="495, rue Principale, Saint-Donat, J0T 2C0"/>
        <s v="492, rue Desrochers, Saint-Donat, J0T 2C0"/>
        <s v="99, rue Ste-Agathe, Sainte-Agathe-des-Monts, J8C 2J9"/>
        <s v="118, rue Demontigny, Sainte-Agathe-des-Monts, J8C 2T3"/>
        <s v="510, rue Groulx, Sainte-Agathe-des-Monts, J8C 1N6"/>
        <s v="2580, chemin de l'Église, Val-David, J0T 2N0"/>
        <s v="1350, rue de l'Académie, Val-David, J0T 2N0"/>
        <s v="167, rue Principale, Saint-Sauveur, J0R 1R6"/>
        <s v="35, rue Filion, Saint-Sauveur, J0R 1R0"/>
        <s v="1400, rue Saint-Jean, Sainte-Adèle, J8B 1E6"/>
        <s v="15, rue du Sommet, Sainte-Marguerite-du-Lac-Masson, J0T 1L0"/>
        <s v="20, rue du Collège, Sainte-Marguerite-du-Lac-Masson, J0T 1L0"/>
        <s v="150, rue Lesage, Sainte-Adèle, J8B 2R4"/>
        <s v="491, chemin Pierre-Péladeau, Sainte-Adèle, J8B 1Z3"/>
        <s v="37, rue Larocque Est, Sainte-Agathe-des-Monts, J8C 1H8"/>
        <s v="13, rue Saint-Antoine, Sainte-Agathe-des-Monts, J8C 2C3"/>
        <s v="258, boul. Ste-Adèle, Sainte-Adèle, J8B 1A8"/>
        <s v="101, rue Légaré, Sainte-Agathe-des-Monts, J8C 2T6"/>
        <s v="700, boulevard Dr Gervais, Mont-Tremblant, J8E 2T3"/>
        <s v="4, rue de l'Église, Notre-Dame-du-Laus, J0X 2M0"/>
        <s v="15, rue Notre-Dame, Notre-Dame-de-Pontmain, J0W 1S0"/>
        <s v="2281, rue Sacré-Coeur, Nominingue, J0W 1R0"/>
        <s v="1, chemin Valiquette, Kiamika, J0W 1G0"/>
        <s v="4, rue Principale, L'Ascension, J0T 1W0"/>
        <s v="40, rue Lavoie, Rivière-Rouge, J0T 1T0"/>
        <s v="141, rue Barrette, Lac-des-Écorces, J0W 1H0"/>
        <s v="99, avenue du Collège, Lac-des-Écorces, J0W 1H0"/>
        <s v="576, boulevard Saint-François, Lac-des-Écorces, J0W 1H0"/>
        <s v="3616, chemin Val-Limoges, Mont-Laurier, J9L 3G6"/>
        <s v="1420, boulevard des Ruisseaux, Mont-Laurier, J9L 0H6"/>
        <s v="525, rue Achim, Mont-Laurier, J9L 2H5"/>
        <s v="654, rue Léonard, Mont-Laurier, J9L 2Z8"/>
        <s v="318, rue du Pont, Mont-Laurier, J9L 2R2"/>
        <s v="525, rue de la Madone, Mont-Laurier, J9L 1S4"/>
        <s v="631, rue Hébert, Mont-Laurier, J9L 2X4"/>
        <s v="591, chemin du Progrès, Chute-Saint-Philippe, J0W 1A0"/>
        <s v="290, 12e Avenue, Ferme-Neuve, J0W 1C0"/>
        <s v="148, 12e Rue, Ferme-Neuve, J0W 1C0"/>
        <s v="91, rue de l'Église, Mont-Saint-Michel, J0W 1P0"/>
        <s v="13, rue Notre-Dame, Sainte-Anne-du-Lac, J0W 1V0"/>
        <s v="545, rue du Pont, Mont-Laurier, J9L 2S2"/>
        <s v="50, rue du pont, Rivière-Rouge, J0T 1T0"/>
        <s v="558, rue de la Montagne, Mont-Laurier, J9L 2C8"/>
        <s v="565, rue de la Montagne, Mont-Laurier, J9L 2C9"/>
        <s v="172, rue Guèvremont, Sorel-Tracy, J3P 3K6"/>
        <s v="61, rue Morgan, Sorel-Tracy, J3P 3B6"/>
        <s v="212, rue Guèvremont, Sorel-Tracy, J3P 3K6"/>
        <s v="50, rue Brébeuf, Sorel-Tracy, J3P 2X5"/>
        <s v="25, rivière David, Saint-David, J0G 1L0"/>
        <s v="345, montée Ste-Victoire, Sainte-Victoire-de-Sorel, J0G 1T0"/>
        <s v="644, chemin de Saint-Robert, Saint-Robert, J0G 1S0"/>
        <s v="270, rue Bonsecours, Massueville, J0G 1K0"/>
        <s v="147, rue Principale, Yamaska, J0G 1W0"/>
        <s v="11, rue du Pont, Yamaska, J0G 1X0"/>
        <s v="581, chemin du Chenal du Moine, Sainte-Anne-de-Sorel, J3P 1V8"/>
        <s v="1055, rue Saint-Pierre, Saint-Joseph-de-Sorel, J3R 1B3"/>
        <s v="2555, rue Cardin, Sorel-Tracy, J3R 2S5"/>
        <s v="2425, boulevard Cournoyer, Sorel-Tracy, J3R 2N3"/>
        <s v="3225, rue Leclaire, Sorel-Tracy, J3R 3A1"/>
        <s v="890, rue Saint-Pierre, Saint-Roch-de-Richelieu, J0L 2M0"/>
        <s v="41, avenue Hôtel-Dieu, Sorel-Tracy, J3P 1L1"/>
        <s v="265, rue De Ramesay, Sorel-Tracy, J3P 4A5"/>
        <s v="2800, boulevard des Érables, Sorel-Tracy, J3R 2W4"/>
        <s v="2537, rue Immaculée-Conception, Saint-Ours, J0G 1P0"/>
        <s v="1060, rue des Grands Bois, Sorel-Tracy, J3P 7T7"/>
        <s v="2725, boulevard De Tracy, Sorel-Tracy, J3R 1C2"/>
        <s v="6, rue de l'Église, Roxton Falls, J0H 1E0"/>
        <s v="1075, rue Bernard, Acton Vale, J0H 1A0"/>
        <s v="301, rue Bonin, Acton Vale, J0H 1A0"/>
        <s v="654, 1er Rang, Sainte-Christine, J0H 1H0"/>
        <s v="700, rue Girouard Est, Saint-Hyacinthe, J2S 2Y2"/>
        <s v="1258, rue Brousseau, Acton Vale, J0H 1A0"/>
        <s v="1277, rue Bélair, Acton Vale, J0H 1A0"/>
        <s v="901, rue d'Acton, Acton Vale, J0H 1A0"/>
        <s v="1760, rue Sainte-Catherine, Saint-Théodore-d'Acton, J0H 1Z0"/>
        <s v="150, rue du Cinquantenaire, Sainte-Madeleine, J0H 1S0"/>
        <s v="950, rue Hébert, Sainte-Madeleine, J0H 1S0"/>
        <s v="2255, avenue Sainte-Anne, Saint-Hyacinthe, J2S 5H7"/>
        <s v="350, avenue Sainte-Marie, Saint-Hyacinthe, J2S 4R3"/>
        <s v="1900, rue Bernard, Saint-Hyacinthe, J2T 1G4"/>
        <s v="2350, rue Lafontaine, Saint-Hyacinthe, J2S 2N1"/>
        <s v="2850, rue Notre-Dame, Saint-Hyacinthe, J2S 2R9"/>
        <s v="5355, rue Joncaire, Saint-Hyacinthe, J2S 3X1"/>
        <s v="2400, rue Bourassa, Saint-Hyacinthe, J2S 1R8"/>
        <s v="775, rue du Sacré-Coeur Ouest, Saint-Hyacinthe, J2S 1V2"/>
        <s v="700, rue Millet, Saint-Hyacinthe, J2S 1J5"/>
        <s v="6665, boulevard Laframboise, Saint-Hyacinthe, J2R 1C9"/>
        <s v="6525, avenue Pinard, Saint-Hyacinthe, J2R 1B8"/>
        <s v="5020, rue Marquette, Saint-Hyacinthe, J2R 2G9"/>
        <s v="18, rue Saint-Joseph, Saint-Damase, J0H 1J0"/>
        <s v="609, rue Desmarais, La Présentation, J0H 1B0"/>
        <s v="388, rue Principale, Saint-Bernard-de-Michaudville, J0H 1C0"/>
        <s v="1441, rue Saint-Pierre, Saint-Jude, J0H 1P0"/>
        <s v="765, rue Saint-Joseph, Saint-Louis, J0G 1K0"/>
        <s v="265, rang Michaudville, Saint-Barnabé-Sud, J0H 1G0"/>
        <s v="650, rue Desranleau Est, Saint-Hyacinthe, J2T 2L6"/>
        <s v="855, rue Saint-Pierre Ouest, Saint-Hyacinthe, J2T 1N7"/>
        <s v="16350, avenue Jodoin, Saint-Hyacinthe, J2T 3K1"/>
        <s v="2355, rue Crevier, Saint-Hyacinthe, J2T 1S7"/>
        <s v="2525, rue Crevier, Saint-Hyacinthe, J2T 1T1"/>
        <s v="1370, rue Saint-Pierre, Saint-Valérien-de-Milton, J0H 2B0"/>
        <s v="136, rue La Présentation, Saint-Pie, J0H 1W0"/>
        <s v="145, rue La Présentation, Saint-Pie, J0H 1W0"/>
        <s v="1236, rue Principale, Saint-Dominique, J0H 1L0"/>
        <s v="331, rue Sacré-Coeur, Upton, J0H 2E0"/>
        <s v="83, rue Saint-Patrice, Saint-Liboire, J0H 1R0"/>
        <s v="715, rue des Loisirs, Saint-Nazaire-d'Acton, J0H 1V0"/>
        <s v="401, 4e Avenue, Sainte-Hélène-de-Bagot, J0H 1M0"/>
        <s v="46, rue des Loisirs, Saint-Simon, J0H 1Y0"/>
        <s v="155, rue du Couvent, Saint-Hugues, J0H 1N0"/>
        <s v="488, rue de l'École, Saint-Marcel-de-Richelieu, J0H 1T0"/>
        <s v="1450, 3e Avenue, Acton Vale, J0H 1A0"/>
        <s v="2475, boulevard Laframboise, Saint-Hyacinthe, J2S 4Y1"/>
        <s v="2250, avenue Malhiot, Saint-Hyacinthe, J2S 4G2"/>
        <s v="2700, avenue T.-D.-Bouchard, Saint-Hyacinthe, J2S 7G2"/>
        <s v="2255, boulevard Laframboise, Saint-Hyacinthe, J2S 4X7"/>
        <s v="700, boulevard Casavant Est, Saint-Hyacinthe, J2S 7T2"/>
        <s v="1455, boulevard Casavant Est, Saint-Hyacinthe, J2S 8S8"/>
        <s v="125, rue Saint-Jean, Ange-Gardien, J0E 1E0"/>
        <s v="915, rue Principale, Rougemont, J0L 1M0"/>
        <s v="1401, rue Saint-Paul, Saint-Césaire, J0L 1T0"/>
        <s v="23, rue Sainte-Anne, Saint-Paul-d'Abbotsford, J0E 1A0"/>
        <s v="1881, rue Saint-Paul, Saint-Césaire, J0L 1T0"/>
        <s v="509, 9e Rang, Sainte-Brigide-d'Iberville, J0J 1X0"/>
        <s v="2366, rue du Docteur-Primeau, Marieville, J3M 1E1"/>
        <s v="940, boulevard de Normandie, Saint-Jean-sur-Richelieu, J3A 1A7"/>
        <s v="295, 6e Avenue, Saint-Jean-sur-Richelieu, J2X 1R1"/>
        <s v="975, rue Samuel-de-Champlain, Saint-Jean-sur-Richelieu, J2X 3X4"/>
        <s v="976, rue Honoré-Mercier, Saint-Jean-sur-Richelieu, J2X 5A5"/>
        <s v="375, 15e Avenue, Saint-Jean-sur-Richelieu, J2X 4W6"/>
        <s v="635, rue Yvon, Saint-Jean-sur-Richelieu, J2X 4H4"/>
        <s v="215, rue Champagnat, Henryville, J0J 1E0"/>
        <s v="501, rue Saint-Denis, Saint-Alexandre, J0J 1S0"/>
        <s v="1202, rang du Bord de l'Eau, Sainte-Anne-de-Sabrevois, J0J 2G0"/>
        <s v="230, rue Bessette, Mont-Saint-Grégoire, J0J 1K0"/>
        <s v="1132, rue Front sud, Saint-Georges-de-Clarenceville, J0J 1B0"/>
        <s v="610, rue Principale, Saint-Sébastien, J0J 2C0"/>
        <s v="120, 7e Avenue, Richelieu, J3L 3N2"/>
        <s v="205, 8e Avenue, Richelieu, J3L 3N5"/>
        <s v="43, rue Girard, Sainte-Angèle-de-Monnoir, J0L 1P0"/>
        <s v="1800, rue Edmond-Guillet, Marieville, J3M 1G5"/>
        <s v="1835, rue du Pont, Marieville, J3M 1J8"/>
        <s v="278, chemin des Patriotes, Saint-Mathias-sur-Richelieu, J3L 6A3"/>
        <s v="994, rue Principale, Saint-Paul-de-l'Île-aux-Noix, J0J 1G0"/>
        <s v="207, rue Courville, Saint-Jean-sur-Richelieu, J2W 2M7"/>
        <s v="335, boulevard Saint-Luc, Saint-Jean-sur-Richelieu, J2W 2A1"/>
        <s v="115, rue Renaud, Saint-Jacques-le-Mineur, J0J 1Z0"/>
        <s v="745, rue Principale, Saint-Blaise-sur-Richelieu, J0J 1W0"/>
        <s v="3, rue du Collège, Lacolle, J0J 1J0"/>
        <s v="535, rue des Vieux-Moulins, Saint-Jean-sur-Richelieu, J2Y 1A2"/>
        <s v="201, rue Turgeon, Saint-Jean-sur-Richelieu, J3B 3Z1"/>
        <s v="230, rue Laurier, Saint-Jean-sur-Richelieu, J3B 6K8"/>
        <s v="700, rue Dorchester, Saint-Jean-sur-Richelieu, J3B 5A8"/>
        <s v="800, rue Plaza, Saint-Jean-sur-Richelieu, J3B 7Z4"/>
        <s v="275, boulevard Gouin, Saint-Jean-sur-Richelieu, J3B 3C9"/>
        <s v="121, rue Lafontaine, Saint-Jean-sur-Richelieu, J3B 5E4"/>
        <s v="90, rue Mackenzie-King, Saint-Jean-sur-Richelieu, J3B 5N9"/>
        <s v="135, boul. du Séminaire Nord, Saint-Jean-sur-Richelieu, J3B 5K2"/>
        <s v="300, rue Phaneuf, Saint-Jean-sur-Richelieu, J3B 8E4"/>
        <s v="151, rue Notre-Dame, Saint-Jean-sur-Richelieu, J3B 6M9"/>
        <s v="100, rue Laurier, Saint-Jean-sur-Richelieu, J3B 2Y5"/>
        <s v="154, rue Saint-Charles, Saint-Jean-sur-Richelieu, J3B 2C6"/>
        <s v="365, avenue Landry, Saint-Jean-sur-Richelieu, J2X 2P6"/>
        <s v="115, rue Jacques-Cartier Sud, Saint-Jean-sur-Richelieu, J3B 6S2"/>
        <s v="105, rue Jacques-Cartier Sud, Saint-Jean-sur-Richelieu, J3B 6S2"/>
        <s v="677, rue Desjardins, Marieville, J3M 1R1"/>
        <s v="210, rue Notre-Dame, Saint-Jean-sur-Richelieu, J3B 6N3"/>
        <s v="275, rue Frontenac, Saint-Jean-sur-Richelieu, J3B 2Z8"/>
        <s v="137, boul. du Séminaire Nord, Saint-Jean-sur-Richelieu, J3B 7W8"/>
        <s v="511, rue Pierre-Caisse, Saint-Jean-sur-Richelieu, J3A 1N5"/>
        <s v="185, rue Saint-Gérard, Saint-Jean-sur-Richelieu, J2W 2L8"/>
        <s v="1195, rue Alexis-Lebert, Saint-Jean-sur-Richelieu, J2W 2N1"/>
        <s v="995, rue Camaraire, Saint-Jean-sur-Richelieu, J3A 1X2"/>
        <s v="2375, rue Lavallée, Longueuil, J4L 1R5"/>
        <s v="965, rue Saint-Thomas, Longueuil, J4H 3B2"/>
        <s v="1600, rue Monaco, Longueuil, J3Z 1B7"/>
        <s v="1820, rue Walnut, Longueuil, J4T 1G7"/>
        <s v="2180, rue Brébeuf, Longueuil, J4J 3P8"/>
        <s v="1360, rue Laurier, Longueuil, J4J 4H2"/>
        <s v="3010, boulevard Napoléon, Brossard, J4Y 2A3"/>
        <s v="2505, rue Coderre, Longueuil, J3Y 4N6"/>
        <s v="3000, rue Dumont, Longueuil, J4L 3S9"/>
        <s v="653, rue Préfontaine, Longueuil, J4K 3V8"/>
        <s v="1450, rue de Wagram, Longueuil, J4K 1G1"/>
        <s v="3675, rue Coderre, Longueuil, J3Y 4P4"/>
        <s v="450, rue De Normandie, Longueuil, J4H 3P4"/>
        <s v="1940, boulevard Marie, Longueuil, J4T 2A9"/>
        <s v="126, rue Logan, Saint-Lambert, J4P 1H2"/>
        <s v="5035, rue Redmond, Longueuil, J3Y 2C5"/>
        <s v="346, rue Hubert, Longueuil, J4V 1S2"/>
        <s v="274, rue Hubert, Longueuil, J4V 1S1"/>
        <s v="4850, boulevard Westley, Longueuil, J3Y 2T4"/>
        <s v="1280, rue Beauharnois, Longueuil, J4M 1C2"/>
        <s v="3455, rue Soissons, Longueuil, J4L 3M5"/>
        <s v="3400, rue Boisclair, Brossard, J4Z 2C2"/>
        <s v="7465, rue Malherbe, Brossard, J4Y 1E6"/>
        <s v="8500, rue de Londres, Brossard, J4Y 0M9"/>
        <s v="1100, rue Beauregard, Longueuil, J4K 2L1"/>
        <s v="1711, rue Bourassa, Longueuil, J4J 3A5"/>
        <s v="1000, chemin du Lac, Longueuil, J4J 1W3"/>
        <s v="6905, boulevard Maricourt, Longueuil, J3Y 1T2"/>
        <s v="160, rue René-Philippe, Longueuil, J4R 2K1"/>
        <s v="1180, rue Saint-Édouard, Longueuil, J4K 1T2"/>
        <s v="5905, avenue Laurent-Benoît, Longueuil, J3Y 6H1"/>
        <s v="8370, rue Gervais, Longueuil, J3Y 7Y9"/>
        <s v="2725, rue Plessis, Longueuil, J4L 1S3"/>
        <s v="800, avenue Victor-Hugo, Brossard, J4W 1V2"/>
        <s v="2190, rue Limoges, Longueuil, J4G 1E3"/>
        <s v="3225, rue Windsor, Longueuil, J4T 2X3"/>
        <s v="1700, rue De Gaulle, Longueuil, J4T 1M8"/>
        <s v="5295, chemin de Chambly, Longueuil, J3Y 3N5"/>
        <s v="1275, rue Papineau, Longueuil, J4K 3K9"/>
        <s v="897, rue Maple, Longueuil, J4J 4N3"/>
        <s v="1005, rue Centenaire, Longueuil, J4V 1B7"/>
        <s v="139, rue d'Alsace, Saint-Lambert, J4S 1M8"/>
        <s v="830, avenue Notre-Dame, Saint-Lambert, J4R 1R8"/>
        <s v="3855, boulevard Grande-Allée, Longueuil, J4T 2V8"/>
        <s v="1995, rue Bédard, Longueuil, J4N 1B4"/>
        <s v="1900, rue Saint-Georges, Longueuil, J4P 3J4"/>
        <s v="6175, rue Aumont, Brossard, J4Z 3H7"/>
        <s v="805, rue Gardenville, Longueuil, J4J 3B3"/>
        <s v="7600, rue Tunisie, Brossard, J4W 2J4"/>
        <s v="2101, rue Lavallée, Longueuil, J4J 4E7"/>
        <s v="8535, avenue Saguenay, Brossard, J4X 1M7"/>
        <s v="4405, rue de Châteauneuf, Brossard, J4Z 0N4"/>
        <s v="2515, rue Boulogne, Longueuil, J4L 4A3"/>
        <s v="1250, chemin du Tremblay, Longueuil, J4N 1A2"/>
        <s v="45, rue Hémond, Longueuil, J4G 1K2"/>
        <s v="2115, rue Gamache, Longueuil, J4J 4A3"/>
        <s v="1240, boulevard Nobert, Longueuil, J4K 2P4"/>
        <s v="695, rue Duvernay, Longueuil, J4K 4K9"/>
        <s v="1500, boul. Curé-Poirier Est, Longueuil, J4J 5L6"/>
        <s v="7450, boulevard Cousineau, Longueuil, J3Y 3L4"/>
        <s v="3055, boulevard Rome, Brossard, J4Y 1S9"/>
        <s v="1330, boul. Curé Poirier Ouest, Longueuil, J4K 2G8"/>
        <s v="2301, boul. Fernand-Lafontaine, Longueuil, J4N 1N7"/>
        <s v="444, rue de Gentilly Est, Longueuil, J4H 3X7"/>
        <s v="5885, avenue Auteuil, Brossard, J4Z 1M9"/>
        <s v="560, rue Lemoyne Ouest, Longueuil, J4H 1X3"/>
        <s v="3875, boulevard Grande-Allée, Longueuil, J4T 2V8"/>
        <s v="8350, boulevard Pelletier, Brossard, J4X 1M8"/>
        <s v="482, avenue Springfield, Longueuil, J4V 1Y1"/>
        <s v="700, rue Duvernay, Longueuil, J4K 4L1"/>
        <s v="13, rue Saint-Laurent Est, Longueuil, J4H 4B7"/>
        <s v="1150, chemin du Tremblay, Longueuil, J4N 1A2"/>
        <s v="1600, rue Bourassa, Longueuil, J4J 3A4"/>
        <s v="5030, rue Orchard, Longueuil, J3Y 2G7"/>
        <s v="5095, rue Aurèle, Longueuil, J3Y 2E6"/>
        <s v="866, rue Laurier, Beloeil, J3G 4K7"/>
        <s v="225, rue Hubert, Beloeil, J3G 2S8"/>
        <s v="330, boulevard Cartier, Beloeil, J3G 3R6"/>
        <s v="850, rue Laurier, Beloeil, J3G 4K7"/>
        <s v="80, rue F.-X. Garneau, Beloeil, J3G 3G4"/>
        <s v="725, rue De Lévis, Beloeil, J3G 2M1"/>
        <s v="201, rue du Buisson, Beloeil, J3G 5V5"/>
        <s v="2035, rue Paul-Perreault, Beloeil, J3G 0M3"/>
        <s v="1551, rue de l'École, Carignan, J3L 0X1"/>
        <s v="544, rue Saint-Sacrement, Boucherville, J4B 3K9"/>
        <s v="795, rue Benjamin-Loiseau, Boucherville, J4B 3T3"/>
        <s v="225, rue Joseph-Martel, Boucherville, J4B 1L1"/>
        <s v="650, rue Antoine-Girouard, Boucherville, J4B 3E5"/>
        <s v="666, rue Le Laboureur, Boucherville, J4B 3R7"/>
        <s v="401, rue De Jumonville, Boucherville, J4B 1K4"/>
        <s v="900, boul. du Fort-Saint-Louis, Boucherville, J4B 1T6"/>
        <s v="955, boulevard De Montarville, Boucherville, J4B 1Z6"/>
        <s v="850, rue Étienne-Brûlé, Boucherville, J4B 6T2"/>
        <s v="11, rue Louis-H.-Lafontaine, Boucherville, J4B 4Y2"/>
        <s v="5200, rue Bourgchemin, Contrecoeur, J0L 1C0"/>
        <s v="1800, rue Gilbert-Martel, Carignan, J3L 3P9"/>
        <s v="1700, boulevard Lebel, Chambly, J3L 0Z9"/>
        <s v="60, rue Saint-Jacques, Chambly, J3L 3M1"/>
        <s v="1415,avenue Bourgogne, Chambly, J3L 1Y4"/>
        <s v="1111, rue Denault, Chambly, J3L 2L7"/>
        <s v="1371, rue Hertel, Chambly, J3L 2M5"/>
        <s v="5, rue des Voltigeurs, Chambly, J3L 3H3"/>
        <s v="535, boulevard Brassard, Chambly, J3L 6H3"/>
        <s v="400, boulevard Constable, McMasterville, J3G 1N4"/>
        <s v="351, rue Chabot, Contrecoeur, J0L 1C0"/>
        <s v="720, rue Morin, McMasterville, J3G 1H1"/>
        <s v="120, rue Sainte-Anne, Mont-Saint-Hilaire, J3H 3A4"/>
        <s v="259, rue Provencher, Mont-Saint-Hilaire, J3H 3M3"/>
        <s v="685, boulevard De Montenach, Mont-Saint-Hilaire, J3H 2N8"/>
        <s v="525, rue Jolliet, Mont-Saint-Hilaire, J3H 3N2"/>
        <s v="50, rue Michel, Mont-Saint-Hilaire, J3H 3R3"/>
        <s v="11, rue Helen, Otterburn Park, J3H 1R2"/>
        <s v="306, rue Prince Albert, Otterburn Park, J3H 1L6"/>
        <s v="950, rue Normandie, Saint-Amable, J0L 1N0"/>
        <s v="491, rue Ouellette, Saint-Amable, J0L 1N0"/>
        <s v="440, rue de l'Église Sud, Saint-Amable, J0L 1N0"/>
        <s v="169, rue David Sud, Saint-Amable, J0L 1N0"/>
        <s v="32, rue Marie-Rose, Saint-Antoine-sur-Richelieu, J0L 1R0"/>
        <s v="9, rue Préfontaine, Saint-Basile-le-Grand, J3N 1L6"/>
        <s v="10, rue Préfontaine, Saint-Basile-le-Grand, J3N 1L6"/>
        <s v="1, rue de la Chanterelle, Saint-Basile-le-Grand, J3N 1L1"/>
        <s v="105, avenue de Montpellier, Saint-Basile-le-Grand, J3N 1C6"/>
        <s v="1725, rue Montarville, Saint-Bruno-de-Montarville, J3V 3V2"/>
        <s v="1430, rue Montarville, Saint-Bruno-de-Montarville, J3V 3T5"/>
        <s v="1139, rue Cadieux, Saint-Bruno-de-Montarville, J3V 2Z5"/>
        <s v="1435, rue Châteauguay, Saint-Bruno-de-Montarville, J3V 3A9"/>
        <s v="221, boulevard Clairevue Est, Saint-Bruno-de-Montarville, J3V 5J3"/>
        <s v="1740, rue Roberval, Saint-Bruno-de-Montarville, J3V 3R3"/>
        <s v="420, chemin des Patriotes, Saint-Charles-sur-Richelieu, J0H 2G0"/>
        <s v="290, rue du Collège, Saint-Denis-sur-Richelieu, J0H 1K0"/>
        <s v="3065, rue Bédard, Saint-Jean-Baptiste, J0L 2B0"/>
        <s v="103, rue De La Fabrique, Saint-Marc-sur-Richelieu, J0L 2E0"/>
        <s v="649, rue Saint-Joseph, Sainte-Julie, J3E 1W8"/>
        <s v="1800, rue Savaria, Sainte-Julie, J3E 1J9"/>
        <s v="1920, rue Borduas, Sainte-Julie, J3E 1A4"/>
        <s v="450, rue Charles-De Gaulle, Sainte-Julie, J3E 2V6"/>
        <s v="1500, rue du Moulin, Sainte-Julie, J3E 1P8"/>
        <s v="27, rue du Plateau, Sainte-Julie, J3E 2X9"/>
        <s v="2020, rue Borduas, Sainte-Julie, J3E 2G2"/>
        <s v="2300, rue de Genève, Sainte-Julie, J3E 2J1"/>
        <s v="2121, rue Darwin, Sainte-Julie, J3E 0C9"/>
        <s v="2250, route Marie-Victorin, Varennes, J3X 1R4"/>
        <s v="20, rue Vincent, Varennes, J3X 1R8"/>
        <s v="251, rue Beauchamp, Varennes, J3X 1E7"/>
        <s v="237, rue Mongeau, Varennes, J3X 1M6"/>
        <s v="239, rue du Fief, Varennes, J3X 1Z2"/>
        <s v="123, chemin du Petit-Bois, Varennes, J3X 1P7"/>
        <s v="230, rue Suzor-Côté, Varennes, J3X 1L6"/>
        <s v="36, rue Dalpé, Verchères, J0L 2R0"/>
        <s v="220, rue Yvan-Duquette, Granby, J2H 0Y9"/>
        <s v="161, rue Albert, Granby, J2G 7C8"/>
        <s v="475, rue Saint-Vincent, Granby, J2G 9B2"/>
        <s v="50, rue Young, Waterloo, J0E 2N0"/>
        <s v="676, rue du Lac, Roxton Pond, J0E 1Z0"/>
        <s v="52, boulevard Leclerc Est, Granby, J2G 1S6"/>
        <s v="415, rue Calixa-Lavallée, Granby, J2G 1C4"/>
        <s v="948, rue Principale, Roxton Pond, J0E 1Z0"/>
        <s v="74, rue Glen, Granby, J2G 4K4"/>
        <s v="460, rue Notre-Dame, Granby, J2G 3L8"/>
        <s v="254, rue Laurier, Granby, J2G 5K8"/>
        <s v="384, rue York, Granby, J2G 2E1"/>
        <s v="250, rue Desjardins, Granby, J2G 6J1"/>
        <s v="673, rue Cabana, Granby, J2G 1R3"/>
        <s v="252, rue Principale, Sainte-Cécile-de-Milton, J0E 2C0"/>
        <s v="1199, rue Simonds Sud, Granby, J2G 0B3"/>
        <s v="90, rue Laval Sud, Granby, J2G 7G7"/>
        <s v="100, rue Dufferin, Granby, J2G 4W9"/>
        <s v="309, rue Principale, Saint-Alphonse-de-Granby, J0E 2A0"/>
        <s v="14, rue Lewis Ouest, Waterloo, J0E 2N0"/>
        <s v="831, rue Saint-Hubert, Granby, J2H 2K7"/>
        <s v="682, rue Principale, Saint-Joachim-de-Shefford, J0E 2G0"/>
        <s v="650, rue Yamaska Est, Farnham, J2N 1J3"/>
        <s v="1043, rue Principale, Notre-Dame-de-Stanbridge, J0J 1M0"/>
        <s v="390, chemin de l'École, Saint-Armand, J0J 1T0"/>
        <s v="36, rue de l'Église, Bedford, J0J 1A0"/>
        <s v="250, rue Aikman, Farnham, J2N 1T2"/>
        <s v="12, rue Marziali, Bedford, J0J 1A0"/>
        <s v="260, rue Saint-Romuald, Farnham, J2N 2P2"/>
        <s v="Rue de l'Église, Frelighsburg, J0J 1C0"/>
        <s v="3858, rue Principale, Dunham, J0E 1M0"/>
        <s v="376, rue Knowlton, Lac-Brome, J0E 1V0"/>
        <s v="201, boulevard Davignon, Cowansville, J2K 1N7"/>
        <s v="229, rue Breault, Cowansville, J2K 2T3"/>
        <s v="201, boulevard Saint-Joseph, Cowansville, J2K 1R9"/>
        <s v="125, rue Adamsville, Bromont, J2L 2Y5"/>
        <s v="35, chemin De Gaspé, Bromont, J2L 2N7"/>
        <s v="549, rue Fournier, Granby, J2J 2K5"/>
        <s v="150, rue Lansdowne, Granby, J2G 4P4"/>
        <s v="1111, rue Simonds Sud, Granby, J2G 7Z7"/>
        <s v="185, rue Lewis Ouest, Waterloo, J0E 2N0"/>
        <s v="255, rue Saint-André Sud, Farnham, J2N 2B8"/>
        <s v="222, rue Mercier, Cowansville, J2K 3R9"/>
        <s v="55, rue Court, Granby, J2G 9N6"/>
        <s v="112, rue Laurier, Cowansville, J2K 1H3"/>
        <s v="48, rue Young, Waterloo, J0E 2N0"/>
        <s v="700, rue Denison Ouest, Granby, J2G 4G3"/>
        <s v="315, rue Rideau, Châteauguay, J6J 1S1"/>
        <s v="110, rue Lajoie, Châteauguay, J6K 4W5"/>
        <s v="14, rue Rainville, Châteauguay, J6K 1H6"/>
        <s v="6, rue d'Abbotsford, Châteauguay, J6J 1K2"/>
        <s v="16, rue d'Abbotsford, Châteauguay, J6J 1K2"/>
        <s v="68, rue Principale, Châteauguay, J6J 3G9"/>
        <s v="95, rue Notre-Dame Nord, Châteauguay, J6J 4T2"/>
        <s v="71, rue Alphonse-Desjardins, Châteauguay, J6K 1N1"/>
        <s v="14, rue Vervais, Mercier, J6R 2K9"/>
        <s v="368, rue Principale, Saint-Mathieu, J0L 2H0"/>
        <s v="2, rue Foucreault, Saint-Philippe, J0L 2K0"/>
        <s v="500, boulevard Taschereau, La Prairie, J5R 1V1"/>
        <s v="275, rue Léon Bloy Ouest, La Prairie, J5R 3G5"/>
        <s v="320, rue Saint-Charles, La Prairie, J5R 2N9"/>
        <s v="310, boulevard Taschereau, La Prairie, J5R 1T5"/>
        <s v="415, rue Longtin, La Prairie, J5R 2W3"/>
        <s v="30, chemin Haendel, Candiac, J5R 1R8"/>
        <s v="35, rue Boardman, Delson, J5B 2C3"/>
        <s v="103, montée des Bouleaux, Delson, J5B 1L4"/>
        <s v="85, rue Prince, Châteauguay, J6K 3Z9"/>
        <s v="26, rue Sainte-Catherine, Saint-Constant, J5A 1G2"/>
        <s v="180, boulevard Salaberry Nord, Châteauguay, J6J 4K9"/>
        <s v="30, rue de l'Église, Saint-Constant, J5A 1Y5"/>
        <s v="13, rue Saint-Régis, Saint-Constant, J5A 1Y3"/>
        <s v="1405, rue de l'École, Sainte-Catherine, J5C 1K1"/>
        <s v="5405, boulevard Marie-Victorin, Sainte-Catherine, J5C 1L9"/>
        <s v="24, rue Saint-Sauveur, Saint-Rémi, J0L 2L0"/>
        <s v="95, rue Saint-André, Saint-Rémi, J0L 2L0"/>
        <s v="60, rue Saint-Viateur, Saint-Rémi, J0L 2L0"/>
        <s v="227, rue Saint-Patrice, Saint-Patrice-de-Sherrington, J0L 2N0"/>
        <s v="652, rue Saint-Régis, Saint-Isidore, J0L 2A0"/>
        <s v="295, chemin Sainte-Catherine, Saint-Constant, J5A 1W2"/>
        <s v="641, rue Saint-Régis, Saint-Isidore, J0L 2A0"/>
        <s v="319, rue Saint-Louis, Napierville, J0J 1L0"/>
        <s v="285, rue de l'Église, Napierville, J0J 1L0"/>
        <s v="13, rue de l'Église, Mercier, J6R 2K8"/>
        <s v="70, rue de l'École, Saint-Édouard, J0L 1Y0"/>
        <s v="430, place Saint-Michel, Saint-Michel, J0L 2J0"/>
        <s v="557, rue Frontière, Hemmingford, J0L 1H0"/>
        <s v="235, boulevard Brisebois, Châteauguay, J6K 3X4"/>
        <s v="1100, boulevard Taschereau, La Prairie, J5R 1W8"/>
        <s v="1250, boulevard Taschereau, La Prairie, J5R 1X2"/>
        <s v="14, rue Marleau, Mercier, J6R 2K6"/>
        <s v="135, rang Saint-Claude, Saint-Bernard-de-Lacolle, J0J 1V0"/>
        <s v="25, rue d'Abbotsford, Châteauguay, J6J 1K3"/>
        <s v="275, rue Bonaventure, Châteauguay, J6J 1R7"/>
        <s v="2459, rue de l'Église, Sainte-Clotilde, J0L 1W0"/>
        <s v="4, avenue Champagne, Candiac, J5R 4W3"/>
        <s v="650, boulevard de Palerme, La Prairie, J5R 6B2"/>
        <s v="1025, rue des Colibris, Sainte-Catherine, J5C 1P5"/>
        <s v="291, rue Sainte-Catherine, Saint-Constant, J5A 1W2"/>
        <s v="3705, rue des Marins, Sainte-Catherine, J5C 1W6"/>
        <s v="201, rue Jean-Leman, Candiac, J5R 4V5"/>
        <s v="161, boulevard Monchamp, Saint-Constant, J5A 2K8"/>
        <s v="275, boulevard des Mésanges, La Prairie, J5R 5Z1"/>
        <s v="65, Montée Saint-Régis, Saint-Constant, J5A 1X9"/>
        <s v="3805, rue des Marins, Sainte-Catherine, J5C 1W6"/>
        <s v="50, rue de Toulouse, Candiac, J5R 0G6"/>
        <s v="11, rue de Batiscan, Mercier, J6R 2P2"/>
        <s v="121, rue Prince, Châteauguay, J6K 3Z9"/>
        <s v="63, rue Perron, Saint-Philippe, J0L 2K0"/>
        <s v="480, rue de l'Église, Beauharnois, J6N 1R4"/>
        <s v="222, rue Principale, Beauharnois, J6N 0M8"/>
        <s v="426, rue de l'Église, Saint-Étienne-de-Beauharnois, J0S 1S0"/>
        <s v="25, rue Saint-Joseph, Beauharnois, J6N 1Z3"/>
        <s v="205, rue Edmour-Daoust, Beauharnois, J6N 2R4"/>
        <s v="9, rue Ronaldo Bélanger, Sainte-Martine, J0S 1V0"/>
        <s v="9, rue de l'École, Saint-Urbain-Premier, J0S 1Y0"/>
        <s v="57, rue Wood, Saint-Chrysostome, J0S 1R0"/>
        <s v="9, rue Académie, Howick, J0S 1G0"/>
        <s v="4110, rue de l'Église, Franklin, J0S 1N0"/>
        <s v="12, rue Saint-Thomas, Saint-Louis-de-Gonzague, J0S 1T0"/>
        <s v="8, rue Bridge, Ormstown, J0S 1K0"/>
        <s v="15, rue York, Huntingdon, J0S 1H0"/>
        <s v="1545, Route 132, Saint-Anicet, J0S 1M0"/>
        <s v="115, rue Centrale, Saint-Stanislas-de-Kostka, J0S 1W0"/>
        <s v="86, rue Saint-Laurent, Salaberry-de-Valleyfield, J6S 6J8"/>
        <s v="5383, boulevard Hébert, Salaberry-de-Valleyfield, J6S 6G8"/>
        <s v="10, rue Kent, Salaberry-de-Valleyfield, J6S 4T3"/>
        <s v="537, rue Montpetit, Salaberry-de-Valleyfield, J6S 4A7"/>
        <s v="269, avenue Grande-Île, Salaberry-de-Valleyfield, J6S 3N3"/>
        <s v="65, rue Meloche, Salaberry-de-Valleyfield, J6S 1H7"/>
        <s v="316, rue Saint-Jean-Baptiste, Salaberry-de-Valleyfield, J6T 2A9"/>
        <s v="84, boulevard Quevillon, Salaberry-de-Valleyfield, J6T 3K3"/>
        <s v="346, chemin Larocque, Salaberry-de-Valleyfield, J6T 4C3"/>
        <s v="92, rue des Syndics, Salaberry-de-Valleyfield, J6T 2R3"/>
        <s v="285, rue Alphonse-Desjardins, Salaberry-de-Valleyfield, J6S 2P2"/>
        <s v="415, rue Dufferin, Salaberry-de-Valleyfield, J6S 2A9"/>
        <s v="630, rue Ellice, Beauharnois, J6N 3S1"/>
        <s v="250, rue Gagnon, Beauharnois, J6N 2W8"/>
        <s v="5, rue Ronaldo Bélanger, Sainte-Martine, J0S 1V0"/>
        <s v="51, rue Saint-Pierre, Saint-Chrysostome, J0S 1R0"/>
        <s v="161, rue Saint-Thomas, Salaberry-de-Valleyfield, J6T 4K1"/>
        <s v="70, rue Louis VI Major, Salaberry-de-Valleyfield, J6T 3G2"/>
        <s v="1, rue Arthur-Pigeon, Huntingdon, J0S 1H0"/>
        <s v="23, rue Saint-André, Beauharnois, J6N 2Y8"/>
        <s v="16, rue Cross, Ormstown, J0S 1K0"/>
        <s v="30, rue Saint-Thomas, Salaberry-de-Valleyfield, J6T 4J2"/>
        <s v="115, rue Saint-Charles, Salaberry-de-Valleyfield, J6S 4A2"/>
        <s v="47, rue Perreault, Salaberry-de-Valleyfield, J6S 3L1"/>
        <s v="70, avenue Lussier, Pincourt, J7V 5B2"/>
        <s v="1587, chemin Saint-Dominique, Les Cèdres, J7T 1K8"/>
        <s v="400, avenue Saint-Charles, Vaudreuil-Dorion, J7V 6B1"/>
        <s v="75, 7e Avenue, Terrasse-Vaudreuil, J7V 3N2"/>
        <s v="186, 8e Avenue, Vaudreuil-Dorion, J7V 3B2"/>
        <s v="476, boulevard Grand, L'Île-Perrot, J7V 4X5"/>
        <s v="333, boulevard Perrot, L'Île-Perrot, J7V 3G5"/>
        <s v="2753, rue Sainte-Anne, Sainte-Justine-de-Newton, J0P 1T0"/>
        <s v="1485, Route 340 Ouest, Saint-Télesphore, J0P 1Y0"/>
        <s v="316, boulevard Cité des Jeunes, Saint-Clet, J0P 1S0"/>
        <s v="1228, chemin de l'Église, Saint-Polycarpe, J0P 1X0"/>
        <s v="225, boul. Pincourt, Pincourt, J7V 9T2"/>
        <s v="4, rue Principale, Coteau-du-Lac, J0P 1B0"/>
        <s v="1, avenue du Parc, Coteau-du-Lac, J0P 1B0"/>
        <s v="285, Route 338, Les Coteaux, J7X 1G3"/>
        <s v="800, montée Latulippe, Sainte-Justine-de-Newton, J0P 1T0"/>
        <s v="829, rue Principale, Rivière-Beaudette, J0P 1R0"/>
        <s v="1171, rue Principale, Saint-Zotique, J0P 1Z0"/>
        <s v="1550, boulevard des Cèdres, Saint-Lazare, J7T 2P9"/>
        <s v="536, rue Principale, Sainte-Marthe, J0P 1W0"/>
        <s v="425, 34e Avenue, Saint-Zotique, J0P 1Z0"/>
        <s v="14, rue Sainte-Madeleine, Vaudreuil-Dorion, J7V 1B2"/>
        <s v="8, rue Jeannotte, Vaudreuil-Dorion, J7V 1E4"/>
        <s v="1350, boulevard Virginie-Roy, Notre-Dame-de-l'Île-Perrot, J7V 7P2"/>
        <s v="393, rue Main, Hudson, J0P 1H0"/>
        <s v="175, rue des Loisirs, Vaudreuil-Dorion, J7V 1K6"/>
        <s v="2, avenue de la Fabrique, Vaudreuil-Dorion, J7V 0J2"/>
        <s v="17, rue Saint-Joseph, Les Cèdres, J7T 1T1"/>
        <s v="2, rue Saint-Emmanuel, Coteau-du-Lac, J0P 1B0"/>
        <s v="24, rue de Lourdes, Rigaud, J0P 1P0"/>
        <s v="99, rue Maurice-Richard, Vaudreuil-Dorion, J7V 0H6"/>
        <s v="1577, chemin Saint-Dominique, Les Cèdres, J7T 1K8"/>
        <s v="137, rue Sainte-Catherine, Saint-Polycarpe, J0P 1X0"/>
        <s v="20, avenue des Maîtres, Saint-Zotique, J0P 1Z0"/>
        <s v="990, rue des Abeilles, Saint-Lazare, J7T 0H7"/>
        <s v="2254, boulevard Perrot, Notre-Dame-de-l'Île-Perrot, J7V 8P4"/>
        <s v="300, boulevard Grand, L'Île-Perrot, J7V 4X2"/>
        <s v="1030, boulevard Don Quichotte, L'Île-Perrot, J7V 7W4"/>
        <s v="1355, rue du Bois, Saint-Lazare, J7T 3B5"/>
        <s v="240, rue Principale, Sainte-Cécile-de-Lévrard, G0X 2M0"/>
        <s v="184, rue Saint-Antoine, Sainte-Sophie-de-Lévrard, G0X 3C0"/>
        <s v="485, rue des Bosquets, Sainte-Marie-de-Blandford, G0X 2W0"/>
        <s v="556, 10e rang, Sainte-Françoise, G0S 2N0"/>
        <s v="111, rue Lapérade, Saint-Pierre-les-Becquets, G0X 2Z0"/>
        <s v="245, rue Saint-Alphonse, Manseau, G0X 1V0"/>
        <s v="20, du Centre communautaire, Saint-François-du-Lac, J0G 1M0"/>
        <s v="410, rue Principale, Baie-du-Febvre, J0G 1A0"/>
        <s v="1150, boul. Louis-Fréchette, Nicolet, J3T 1V5"/>
        <s v="160, rue Principale, Sainte-Monique, J0G 1N0"/>
        <s v="46, rue Maurault, Pierreville, J0G 1J0"/>
        <s v="1000, rue Saint-Joseph, Saint-Zéphirin-de-Courval, J0G 1V0"/>
        <s v="18000, rue Béliveau, Bécancour, G9H 1H4"/>
        <s v="11005, chemin du Saint-Laurent, Bécancour, G9H 3G1"/>
        <s v="174, rue des Écoles, Saint-Léonard-d'Aston, J0C 1M0"/>
        <s v="146, rue des Écoles, Saint-Léonard-d'Aston, J0C 1M0"/>
        <s v="8580, avenue des Saules, Bécancour, G9H 3P6"/>
        <s v="2504, rue Saint-Joseph, Sainte-Perpétue, J0C 1R0"/>
        <s v="1250, rue Principale, Saint-Wenceslas, G0Z 1J0"/>
        <s v="200, rue Lemire, Aston-Jonction, G0Z 1A0"/>
        <s v="260, rue de l'École, Saint-Sylvère, G0Z 1H0"/>
        <s v="1875, rue Harfang-des-Neiges, Bécancour, G9H 0K8"/>
        <s v="548, rue des Érables, Sainte-Eulalie, G0Z 1E0"/>
        <s v="440, rue Marquis, Saint-Célestin, J0C 1G0"/>
        <s v="1100, rue des Iris, Bécancour, G9H 2R6"/>
        <s v="497, rue Monseigneur-Brunault, Nicolet, J3T 1Y6"/>
        <s v="401, rue Germain, Saint-Léonard-d'Aston, J0C 1M0"/>
        <s v="165, Route 218, Saint-Pierre-les-Becquets, G0X 2Z0"/>
        <s v="155, 16e Avenue, Deschaillons-sur-Saint-Laurent, G0S 1G0"/>
        <s v="1220, boul. Louis-Fréchette, Nicolet, J3T 1K6"/>
        <s v="8260, rue Cartier, Bécancour, G9H 3B1"/>
        <s v="40, boul. des Bois-Francs Nord, Victoriaville, G6P 6S5"/>
        <s v="57, rue Monfette, Victoriaville, G6P 1J8"/>
        <s v="660, boul. des Bois-Francs Sud, Victoriaville, G6P 5W9"/>
        <s v="155, rue Olivier, Victoriaville, G6P 5G8"/>
        <s v="6, rue Paré, Victoriaville, G6P 2X6"/>
        <s v="55, route 116 Ouest, Warwick, J0A 1M0"/>
        <s v="5, rue Habel, Victoriaville, G6P 4M2"/>
        <s v="50, rue Boulet, Princeville, G6L 4M1"/>
        <s v="470, rue de l'Accueil, Chesterville, G0P 1J0"/>
        <s v="1641, Route 161, Saint-Valère, G0P 1M0"/>
        <s v="28, rue St-Augustin, Victoriaville, G6P 3K7"/>
        <s v="110, rue du Manège, Victoriaville, G6P 9H4"/>
        <s v="65, rue de Versailles, Victoriaville, G6P 1A4"/>
        <s v="59, boul. Labbé Sud, Victoriaville, G6S 0B6"/>
        <s v="38, rue Laurier Ouest, Victoriaville, G6P 6P3"/>
        <s v="20, avenue des Plaines, Victoriaville, G6P 2C7"/>
        <s v="60, rue Piché, Victoriaville, G6P 4P3"/>
        <s v="14, rue Champlain, Victoriaville, G6P 1W2"/>
        <s v="45, boulevard Justras Est, Victoriaville, G6P 4K6"/>
        <s v="82, rue du Curé-Suzor, Victoriaville, G6P 6M8"/>
        <s v="30, avenue Sainte-Victoire, Victoriaville, G6P 2M9"/>
        <s v="605, rue Notre-Dame Est, Victoriaville, G6P 6Y9"/>
        <s v="480, rue Curé-Lemire, Ham-Nord, G0P 1A0"/>
        <s v="471, 3e Rang, Saint-Samuel, G0Z 1G0"/>
        <s v="48, rue Saint-Charles, Princeville, G6L 4W4"/>
        <s v="414, rue Principale, Daveluyville, G0Z 1C0"/>
        <s v="11, rue Saint-Pierre, Saint-Rosaire, G0Z 1K0"/>
        <s v="1, rue Notre-Dame, Saint-Norbert-d'Arthabaska, G0P 1B0"/>
        <s v="1198, rue de l'Église, Val-Alain, G0S 3H0"/>
        <s v="2050, boul. des Sucreries, Plessisville, G6L 1W6"/>
        <s v="148, rue Grenier, Laurierville, G0S 1P0"/>
        <s v="1850, avenue Rousseau, Plessisville, G6L 2V3"/>
        <s v="3345, rue King, Lyster, G0S 1V0"/>
        <s v="1862, rue Dublin, Inverness, G0S 1K0"/>
        <s v="1114, rue Savoie, Plessisville, G6L 1H8"/>
        <s v="441, rue de l'École, Sainte-Sophie-d'Halifax, G0P 1L0"/>
        <s v="1666, rue Savoie, Plessisville, G6L 1K5"/>
        <s v="378, Route 265, Villeroy, G0S 3K0"/>
        <s v="896, rue Principale, Notre-Dame-de-Lourdes, G0S 1T0"/>
        <s v="532, route de l'Église, Saint-Pierre-Baptiste, G0P 1K0"/>
        <s v="1352, rue Sainte-Marie, Tingwick, J0A 1L0"/>
        <s v="11, rue Sainte-Jeanne-d'Arc, Warwick, J0A 1M0"/>
        <s v="128, rue Saint-Louis, Warwick, J0A 1M0"/>
        <s v="148, rue Saint-Louis, Warwick, J0A 1M0"/>
        <s v="27, rue Saint-Denis, Sainte-Clotilde-de-Horton, J0A 1H0"/>
        <s v="1147, rue Du Couvent, Saint-Albert, J0A 1E0"/>
        <s v="2, rue Lajeunesse, Kingsey Falls, J0A 1B0"/>
        <s v="20, rue de l'Ermitage, Victoriaville, G6P 1J5"/>
        <s v="1650, avenue Vallée, Plessisville, G6L 2W5"/>
        <s v="1159, rue Saint-Jean, Plessisville, G6L 1E1"/>
        <s v="75, rue Monseigneur-Poirier, Princeville, G6L 4S7"/>
        <s v="111, 7e Avenue, Daveluyville, G0Z 1C0"/>
        <s v="80, rue de l'Église, Durham-Sud, J0H 2C0"/>
        <s v="410, rue Principale, Sainte-Brigitte-des-Saults, J0C 1E0"/>
        <s v="70, rue de l'Église, Durham-Sud, J0H 2C0"/>
        <s v="2645, boul. Lemire, Drummondville, J2B 6Y4"/>
        <s v="2700, rue Saint-Laurent, Drummondville, J2B 0P7"/>
        <s v="225, rue Pelletier, Drummondville, J2C 2W1"/>
        <s v="200, rue Georges, Drummondville, J2A 2L1"/>
        <s v="2350, rue Demers, Drummondville, J2B 0L1"/>
        <s v="887, rue Principale, Wickham, J0C 1S0"/>
        <s v="1225, rue Victorin, Drummondville, J2C 7Z9"/>
        <s v="1058, rue Principale, Saint-Bonaventure, J0C 1C0"/>
        <s v="126, rue Saint-Jean-Baptiste, Saint-Guillaume, J0C 1L0"/>
        <s v="126A, rue Saint-Jean-Baptiste, Saint-Guillaume, J0C 1L0"/>
        <s v="220, boulevard Industriel, Saint-Germain-de-Grantham, J0C 1K0"/>
        <s v="500, rue Saint-Bruno, Notre-Dame-du-Bon-Conseil, J0C 1A0"/>
        <s v="303, rue Saint-Pierre, Saint-Germain-de-Grantham, J0C 1K0"/>
        <s v="770, rue du Sanctuaire, Saint-Majorique-de-Grantham, J2B 8A8"/>
        <s v="6085, rue Principale, Saint-Félix-de-Kingsey, J0B 2T0"/>
        <s v="580, rue Principale, L'Avenir, J0C 1B0"/>
        <s v="4565, rue Principale, Saint-Cyrille-de-Wendover, J1Z 1E4"/>
        <s v="2065, Route 139, Drummondville, J2A 2G2"/>
        <s v="985, rang de l'Église, Saint-Eugène, J0C 1J0"/>
        <s v="100, 13e Avenue, Drummondville, J2B 2Z9"/>
        <s v="269, rue Ringuet, Drummondville, J2C 2R1"/>
        <s v="227, rue Ringuet, Drummondville, J2C 2R1"/>
        <s v="623, rue des Écoles, Drummondville, J2B 1J6"/>
        <s v="457, rue des Écoles, Drummondville, J2B 1J3"/>
        <s v="415, rue des Écoles, Drummondville, J2B 1J3"/>
        <s v="154, 18e Avenue, Drummondville, J2B 3T3"/>
        <s v="1140, rue Saint-Edgar, Drummondville, J2B 2V9"/>
        <s v="175, rue Pelletier, Drummondville, J2C 2W1"/>
        <s v="500, rue Hériot, Drummondville, J2B 1B5"/>
        <s v="45 av des Frères-de-la-Charité, Drummondville, J2B 6A2"/>
        <s v="1030, rue Létourneau, Drummondville, J2C 4W1"/>
        <s v="690, rue Saint-Pierre, Drummondville, J2C 3W5"/>
        <s v="1355, rue Duvernay, Drummondville, J2B 2R8"/>
        <s v="155, rue Saint-Félix, Drummondville, J2C 1N1"/>
        <s v="850, rue Florette-Lavigne, Drummondville, J2C 4X1"/>
        <s v="1910, boulevard Mercure, Drummondville, J2B 3P1"/>
        <s v="180, rue Saint-Albert, Drummondville, J2B 2A9"/>
        <s v="59, avenue des Saules, Drummondville, J2C 3N2"/>
        <s v="1180, rue Saint-Thomas, Drummondville, J2B 3A9"/>
        <s v="720, rue de Laval, Drummondville, J2B 4C6"/>
        <s v="253, rue Saint-Édouard, Saint-Germain-de-Grantham, J0C 1K0"/>
        <s v="265, rue Saint-Félix, Drummondville, J2C 5M1"/>
        <s v="125, rue Ringuet, Drummondville, J2C 2P7"/>
        <s v="1125, boul. Jean-de-Brébeuf, Drummondville, J2B 4T5"/>
        <s v="211, rue Saint-Édouard, Drummondville, J2B 6C4"/>
        <s v="995, avenue Wolfe, Québec, G1V 3J9"/>
        <s v="945, avenue Belvédère, Québec, G1S 3G2"/>
        <s v="940, avenue Ernest Gagnon, Québec, G1S 3R2"/>
        <s v="75, rue de Maisonneuve, Québec, G1R 2C4"/>
        <s v="1240, rue Julien-Green, Québec, G1W 3M1"/>
        <s v="919, rue Mooney Ouest, Thetford Mines, G6G 6H3"/>
        <s v="1748, boulevard Valcartier, Saint-Gabriel-de-Valcartier, G0A 4S0"/>
        <s v="35, rue Richard, Cap-Santé, G0A 1L0"/>
        <s v="2280, rue Laverdière, Québec, G1P 2T3"/>
        <s v="18, rue Ladas BFC Valcartier, Shannon, G0A 1R1"/>
        <s v="157-159-161-163 rue Laurentide, Schefferville, G0G 2T0"/>
        <s v="1241, rue Nicolas Perrot, Trois-Rivières, G9A 1C2"/>
        <s v="1875, rue Nicolas-Perrot, Trois-Rivières, G9A 1C5"/>
        <s v="1125, avenue des Cèdres, Shawinigan, G9N 1P7"/>
        <s v="531, rue Saint-Maurice, La Tuque, G9X 3E9"/>
        <s v="1750, rue Joule, Saguenay, G7S 3B3"/>
        <s v="1770, rue Joule, Saguenay, G7S 3B1"/>
        <s v="1782, rue Neilson, Saguenay, G7S 3A2"/>
        <s v="159, 5e Avenue, Chibougamau, G8P 2E6"/>
        <s v="155, 5e Avenue, Chibougamau, G8P 2E6"/>
        <s v="Kawawachikamach, Kawawachikamach, G0G 2Z0"/>
        <s v="3005, rue William Stuart, Québec, G1W 1V4"/>
        <s v="2046, chemin Saint-Louis, Québec, G1T 1P4"/>
        <s v="301, rue Lorraine, Schefferville, G0G 2T0"/>
        <s v="305, rue Lorraine, Schefferville, G0G 2T0"/>
        <s v="309, rue Lorraine, Schefferville, G0G 2T0"/>
        <s v="313, rue Lorraine, Schefferville, G0G 2T0"/>
        <s v="317, rue Lorraine, Schefferville, G0G 2T0"/>
        <s v="408, rue Star Creek, Schefferville, G0G 2T0"/>
        <s v="105, rue Laurentide, Schefferville, G0G 2T0"/>
        <s v="301, rue Laurentide, Schefferville, G0G 2T0"/>
        <s v="303, rue Laurentide, Schefferville, G0G 2T0"/>
        <s v="304, rue Redmond, Schefferville, G0G 2T0"/>
        <s v="324, rue Redmond, Schefferville, G0G 2T0"/>
        <s v="409, rue Partington, Schefferville, G0G 2T0"/>
        <s v="116, route 132, Port-Daniel--Gascons, G0C 3E0"/>
        <s v="177, boul. Gérard-D.-Levesque, New Carlisle, G0C 1Z0"/>
        <s v="163, rue Perron Ouest, New Richmond, G0C 2B0"/>
        <s v="95, rue Père Divet, Sept-Îles, G4R 3P2"/>
        <s v="161, rue de l'École, Escuminac, G0C 1N0"/>
        <s v="542, avenue Brochu, Sept-Îles, G4R 2X3"/>
        <s v="213, chemin School House, Les Îles-de-la-Madeleine, G4T 1Z8"/>
        <s v="1298, route 132, Percé, G0C 1A0"/>
        <s v="584, montée de Wakeham, Gaspé, G4X 2A1"/>
        <s v="234, rue Mgr Leblanc, Gaspé, G4X 1S4"/>
        <s v="530, avenue Brochu, Sept-Îles, G4R 2X3"/>
        <s v="448, chemin Principal, Grosse-Île, G4T 6A8"/>
        <s v="468, rue Beach, Métis-sur-Mer, G0J 1S0"/>
        <s v="39, avenue Marquette, Baie-Comeau, G4Z 1K4"/>
        <s v="40, rue Mountsorrel, New Carlisle, G0C 1Z0"/>
        <s v="67, rue Audubon, Port-Cartier, G5B 1M7"/>
        <s v="80, G. D. Levesque, New Carlisle, G0C 1Z0"/>
        <s v="217, Water Street, Danville, J0A 1A0"/>
        <s v="1700, Collège Street, Sherbrooke, J1M 0C8"/>
        <s v="952, rue Sanborn, Ayer's Cliff, J0B 1C0"/>
        <s v="19, avenue Rix, Bedford, J0J 1A0"/>
        <s v="95, rue Parc, Cookshire-Eaton, J0B 1M0"/>
        <s v="340, rue Saint-Jean-Bosco, Magog, J1X 1K9"/>
        <s v="1050, rue Chabanel, Drummondville, J2B 2J5"/>
        <s v="425, rue Saint-Joseph, Farnham, J2N 1P4"/>
        <s v="317, rue du Sud, Cowansville, J2K 2X6"/>
        <s v="81, rue Victoria, Lac-Brome, J0E 1V0"/>
        <s v="1, rue Academy, Sherbrooke, J1M 2A6"/>
        <s v="5, rue Marion Atwell, Potton, J0E 1X0"/>
        <s v="110, rue School, North Hatley, J0B 2C0"/>
        <s v="50, avenue Lorne, Granby, J2G 4W2"/>
        <s v="523, rue Stoke, Bury, J0B 1J0"/>
        <s v="120, rue Bellevue, Magog, J1X 3H2"/>
        <s v="375, rue Armstrong, Richmond, J0B 2H0"/>
        <s v="51, rue Cookshire, Cookshire-Eaton, J0B 3A0"/>
        <s v="2365, rue Galt Ouest, Sherbrooke, J1K 1L1"/>
        <s v="242, rue Ontario, Sherbrooke, J1J 3R1"/>
        <s v="355, rue du Collège Sud, Richmond, J0B 2H0"/>
        <s v="441, rue Dufferin, Stanstead, J0B 3E2"/>
        <s v="19, rue Highland, Sutton, J0E 2K0"/>
        <s v="5, rue Clark Hill, Waterloo, J0E 2N0"/>
        <s v="380, rue Saint-Michel, Saint-Jean-sur-Richelieu, J3B 1T4"/>
        <s v="148, boulevard Champlain, Candiac, J5R 3T2"/>
        <s v="120, montée des Bouleaux, Delson, J5B 1L7"/>
        <s v="781, avenue Miller, Longueuil, J4V 1W8"/>
        <s v="5770, rue Aline, Brossard, J4Z 1R3"/>
        <s v="776, avenue Campbell, Longueuil, J4V 1Y7"/>
        <s v="3555, rue Rocheleau, Longueuil, J3Y 4T6"/>
        <s v="5525, boulevard Maricourt, Longueuil, J3Y 1S5"/>
        <s v="150, boulevard Champlain, Candiac, J5R 3T2"/>
        <s v="20, rue des Peupliers Ouest, Saint-Bruno-de-Montarville, J3V 2L8"/>
        <s v="800, rue Père Le Jeune, Boucherville, J4B 3K1"/>
        <s v="250, rue Cedar, Beloeil, J3G 3M1"/>
        <s v="1075, rue Wolfe, Saint-Bruno-de-Montarville, J3V 3K6"/>
        <s v="7445, chemin de Chambly, Longueuil, J3Y 3S3"/>
        <s v="444, rue Mountainview, Otterburn Park, J3H 2K2"/>
        <s v="1648, rue Langevin, Longueuil, J4T 1X7"/>
        <s v="1863, rue Brébeuf, Longueuil, J4J 3P3"/>
        <s v="6205, boulevard des Étudiants, Sorel-Tracy, J3R 4K7"/>
        <s v="163, avenue Cleghorn, Saint-Lambert, J4R 2J4"/>
        <s v="1300, rue Barré, Chambly, J3L 2V4"/>
        <s v="276, boulevard Queen, Saint-Lambert, J4R 1H7"/>
        <s v="81, rue Green, Saint-Lambert, J4P 1S4"/>
        <s v="471, rue Green, Saint-Lambert, J4P 1V2"/>
        <s v="675, rue Green, Saint-Lambert, J4P 1V9"/>
        <s v="880, rue Hudson, Longueuil, J4V 1H1"/>
        <s v="6375, avenue Baffin, Brossard, J4Z 2H9"/>
        <s v="1305, rue de l'Assomption, Laval, H7E 4C5"/>
        <s v="2425, rue Honfleur, Laval, H7E 1Y3"/>
        <s v="501, rue Northcote, Rosemère, J7A 1Y1"/>
        <s v="700, rue Lisane, Laval, H7P 3T2"/>
        <s v="1728, rue Thacker, Mascouche, J7L 2G8"/>
        <s v="2001, rue Guy, Deux-Montagnes, J7R 1W6"/>
        <s v="4121, rue Queen, Rawdon, J0K 1S0"/>
        <s v="448, avenue Argenteuil, Lachute, J8H 1W9"/>
        <s v="5, rue School, Arundel, J0T 1A0"/>
        <s v="3900, rue Nicole, Laval, H7P 1L5"/>
        <s v="60, rue Henri Dunant, Sainte-Adèle, J8B 2X5"/>
        <s v="122, rue Saint-Jude, Deux-Montagnes, J7R 3L6"/>
        <s v="427, rue Filion, Saint-Jérôme, J7Z 1H7"/>
        <s v="647, rue du Village, Morin-Heights, J0R 1H0"/>
        <s v="184, rue Principale, Grenville, J0V 1J0"/>
        <s v="265, rue Bladen, Laval, H7W 4J8"/>
        <s v="4885, chemin du Souvenir, Laval, H7W 1E1"/>
        <s v="750, avenue Devonshire, Laval, H7W 4C7"/>
        <s v="90, route de Crystal Falls, Arundel, J0T 1A0"/>
        <s v="455, rue Court, Lachute, J8H 1T2"/>
        <s v="26, rue Napoléon, Sainte-Agathe-des-Monts, J8C 1Z3"/>
        <s v="1105, rue Victor-Morin, Laval, H7G 4B8"/>
        <s v="171, rue Mary, Lachute, J8H 2C1"/>
        <s v="3200, boulevard du Souvenir, Laval, H7V 1W9"/>
        <s v="530, rue Northcote, Rosemère, J7A 1Y2"/>
        <s v="2105, rue Guy, Deux-Montagnes, J7R 1W6"/>
        <s v="107, rue Delorimier, Joliette, J6E 6E8"/>
        <s v="500, rue Cardinal, Laval, H7V 1T5"/>
        <s v="412, chemin des Anglais, Mascouche, J7L 3R1"/>
        <s v="2323, boulevard Daniel-Johnson, Laval, H7T 1H8"/>
        <s v="900, avenue des Lacasse, Laval, H7K 3G2"/>
        <s v="235, montée Lesage, Rosemère, J7A 4Y6"/>
        <s v="1455, rue Jean-Paul-Riopelle, Blainville, J7C 5V4"/>
        <s v="1701, rue de l'École, Laval, H7G 1V5"/>
        <s v="1111, Basile Routhier, Repentigny, J5Y 4C8"/>
        <s v="2450, rue Rosemère, Laval, H7E 2J8"/>
        <s v="4881, rue Saint-Jacques, Laval, H7C 1G6"/>
        <s v="60, rue Lahaie, Laval, H7G 3A8"/>
        <s v="345, boul. L'Assomption Ouest, Saint-Charles-Borromée, J6E 0R3"/>
        <s v="3000, boulevard Concorde Est, Laval, H7E 2B6"/>
        <s v="10, avenue Québec, Rouyn-Noranda, J9X 1G2"/>
        <s v="615, rue Georges, Gatineau, J8L 2E1"/>
        <s v="2, chemin Paugan, Val-des-Monts, J8N 2G9"/>
        <s v="333, rue de l'Hôtel-de-Ville, Namur, J0V 1N0"/>
        <s v="116, avenue Frank Robinson, Gatineau, J9H 4A6"/>
        <s v="100, avenue Frank Robinson, Gatineau, J9H 4A6"/>
        <s v="9, rue Begley, Kazabazua, J0X 1X0"/>
        <s v="86, promenade Crescent, Gatineau, J9H 1T6"/>
        <s v="74, chemin D'Old Chelsea, Chelsea, J9B 1K9"/>
        <s v="26, rue Principale, Low, J0X 2C0"/>
        <s v="265, rue Hill, Maniwaki, J9E 2G8"/>
        <s v="2, rue Millar, Gatineau, J8Y 3N3"/>
        <s v="185, rue Archambault, Gatineau, J8Y 5E3"/>
        <s v="130, avenue Frank Robinson, Gatineau, J9H 4A6"/>
        <s v="10, rue Leslie, Campbell's Bay, J0X 1K0"/>
        <s v="26, rue Leslie, Campbell's Bay, J0X 1K0"/>
        <s v="980, 7e Rue, Val-d'Or, J9P 3P8"/>
        <s v="247, rue des Oblats, Maniwaki, J9E 1G6"/>
        <s v="297, rue Alice, Gatineau, J8P 3M6"/>
        <s v="104, rue Notre-Dame, L'Isle-aux-Allumettes, J0X 1M0"/>
        <s v="850, rue Clarendon, Pontiac, J0X 2V0"/>
        <s v="89, rue Centre, Shawville, J0X 2Y0"/>
        <s v="925, boul. du Plateau, Gatineau, J9J 3G2"/>
        <s v="455, rue Maple, Shawville, J0X 2Y0"/>
        <s v="80, rue Daniel Johnson, Gatineau, J8Z 1S3"/>
        <s v="799, 1 Avenue, Val-d'Or, J9P 1Z3"/>
        <s v="878, chemin Riverside, La Pêche, J0X 3G0"/>
        <s v="180, rue North, Gatineau, J9H 6Y9"/>
        <s v="6800, ave. Pierre-De Coubertin, Montréal, H1N 1T2"/>
        <s v="6000, avenue Fielding, Montréal, H3X 1T4"/>
        <s v="6855, rue Cartier, Montréal, H2G 2W1"/>
        <s v="7770, 20e Avenue, Montréal, H2A 2K9"/>
        <s v="6111, boulevard M.-Duplessis, Montréal, H1G 1Y6"/>
        <s v="8955, rue Meunier, Montréal, H2N 1W3"/>
        <s v="6090, rue Lachenaie, Montréal, H1S 1P1"/>
        <s v="8280, rue de Nantes, Montréal, H1P 2J1"/>
        <s v="4700, boulevard Lavoisier, Montréal, H1R 1H9"/>
        <s v="189, avenue Easton, Montréal-Ouest, H4X 1L4"/>
        <s v="12025, avenue André-Dumas, Montréal, H1E 4G2"/>
        <s v="9360, 5e Rue, Montréal, H1E 1K1"/>
        <s v="8961, 6e Avenue, Montréal, H1Z 2T7"/>
        <s v="610, rue Dublin, Montréal, H3K 2S4"/>
        <s v="3737, rue Beaubien Est, Montréal, H1X 1H2"/>
        <s v="4850, avenue Coronation, Montréal, H4V 2E2"/>
        <s v="4555, rue Buies, Montréal, H1S 1J2"/>
        <s v="6255, rue Hamilton, Montréal, H4E 3C5"/>
        <s v="2505, chemin Côte Vertu, Montréal, H4R 1P3"/>
        <s v="6440, rue de Terrebonne, Montréal, H4B 1B1"/>
        <s v="3711, rue De Bullion, Montréal, H2X 3A2"/>
        <s v="1741, rue De Biencourt, Montréal, H4E 1T4"/>
        <s v="3030, rue Villeray, Montréal, H2A 1E7"/>
        <s v="11575, rue P.-M. Favier, Montréal, H1G 6E5"/>
        <s v="4563, rue Saint-Urbain, Montréal, H2T 2V9"/>
        <s v="2355, rue Decelles, Montréal, H4M 1C2"/>
        <s v="5100, chemin de la Côte-St-Luc, Montréal, H3W 2G9"/>
        <s v="7355, boulevard Viau, Montréal, H1S 3C2"/>
        <s v="10921, avenue Gariépy, Montréal, H1H 4C6"/>
        <s v="9955, avenue Papineau, Montréal, H2B 1Z9"/>
        <s v="109, avenue Carlyle, Mont-Royal, H3R 1S8"/>
        <s v="7951, avenue Dalkeith, Montréal, H1K 3X6"/>
        <s v="5925, 27e Avenue, Montréal, H1T 3J5"/>
        <s v="7450, chemin de la Côte-St-Luc, Côte-Saint-Luc, H4W 1R1"/>
        <s v="1000, avenue Old Orchard, Montréal, H4A 3A4"/>
        <s v="235, avenue Dunrae, Mont-Royal, H3P 1T5"/>
        <s v="5440, rue Notre-Dame Ouest, Montréal, H4C 1T9"/>
        <s v="83, chemin Thurlow, Hampstead, H3X 3G8"/>
        <s v="12755, 16e Avenue, Montréal, H1E 1T3"/>
        <s v="10350, boulevard Perras, Montréal, H1C 2H1"/>
        <s v="500, avenue Hudson, Montréal-Ouest, H4X 1X1"/>
        <s v="314, avenue Northview, Montréal-Ouest, H4X 1E2"/>
        <s v="700, rue Brunet, Montréal, H4M 1Y2"/>
        <s v="8455, rue du Pré-Laurin, Montréal, H1R 3P3"/>
        <s v="5554, avenue Robinson, Côte-Saint-Luc, H4V 2P8"/>
        <s v="6108, 8e Avenue, Montréal, H1Y 2M2"/>
        <s v="1505, rue Muir, Montréal, H4L 4T1"/>
        <s v="8380, avenue Wiseman, Montréal, H3N 2P6"/>
        <s v="4699, avenue Westmount, Westmount, H3Y 1X5"/>
        <s v="8735, avenue Henri-Julien, Montréal, H2M 1M5"/>
        <s v="4810, avenue Van Horne, Montréal, H3W 1J3"/>
        <s v="15, Place Park, Westmount, H3Z 2K4"/>
        <s v="9944, boulevard Saint-Michel, Montréal, H1H 5G8"/>
        <s v="5870, rue de Terrebonne, Montréal, H4A 1B5"/>
        <s v="5785, avenue Parkhaven, Côte-Saint-Luc, H4W 1X8"/>
        <s v="5851, avenue Somerled, Montréal, H3X 2A5"/>
        <s v="4350, rue Ste-Catherine Ouest, Westmount, H3Z 1R1"/>
        <s v="1475, rue Deguire, Montréal, H4L 1M4"/>
        <s v="1925, avenue Brookdale, Dorval, H9P 2Y7"/>
        <s v="220, boulevard Cardinal Léger, Pincourt, J7V 3Y5"/>
        <s v="97, rue Mount Pleasant, Hudson, J0P 1H0"/>
        <s v="265, chemin Allancroft, Beaconsfield, H9W 2R8"/>
        <s v="170,  Alton Drive, Beaconsfield, H9W 2Z3"/>
        <s v="257, boulevard Beaconsfield, Beaconsfield, H9W 4A5"/>
        <s v="17, avenue Cedar, Pointe-Claire, H9S 4X9"/>
        <s v="106, rue Dorset, Baie-D'Urfé, H9X 2Z6"/>
        <s v="4381, rue King, Montréal, H9H 2E8"/>
        <s v="230, rue Sherbrooke, Beaconsfield, H9W 1P5"/>
        <s v="90, Carré Jubilée, Pointe-Claire, H9R 1M3"/>
        <s v="551, avenue Westminster, Dollard-Des Ormeaux, H9G 1E8"/>
        <s v="150, promenade Hyman, Dollard-Des Ormeaux, H9B 1L6"/>
        <s v="150, avenue Seigniory, Pointe-Claire, H9R 4R5"/>
        <s v="4348, rue Thorndale, Montréal, H9H 1X1"/>
        <s v="87, avenue Belmont, Pointe-Claire, H9R 2N7"/>
        <s v="313, chemin Windermere, Beaconsfield, H9W 1W1"/>
        <s v="422, boulevard Beaconsfield, Beaconsfield, H9W 4B7"/>
        <s v="69, côte Saint-Charles, Hudson, J0P 1H0"/>
        <s v="250, promenade Beaurepaire, Beaconsfield, H9W 5G7"/>
        <s v="501, boulevard Saint-Jean, Pointe-Claire, H9R 3J5"/>
        <s v="111, avenue Broadview, Pointe-Claire, H9R 3Z3"/>
        <s v="17, avenue Maple, Sainte-Anne-de-Bellevue, H9X 2E5"/>
        <s v="1950, rue Chanterel, Saint-Lazare, J7T 3C2"/>
        <s v="120, avenue Ambassador, Pointe-Claire, H9R 1S8"/>
        <s v="2625, rue Du Bordelais, Saint-Lazare, J7T 2Z9"/>
        <s v="1555, rue Rancourt, Montréal, H8N 1R7"/>
        <s v="244, avenue de la Présentation, Dorval, H9S 3L6"/>
        <s v="115, boulevard Beaconsfield, Beaconsfield, H9W 3Z8"/>
        <s v="121, avenue Summerhill, Pointe-Claire, H9R 2L8"/>
        <s v="65, promenade Sunshine, Dollard-Des Ormeaux, H9B 1G9"/>
        <s v="4331, rue Sainte-Anne, Montréal, H9H 4G7"/>
        <s v="13350, rue Purcell, Montréal, H8Z 1P7"/>
        <s v="13800, boulevard Pierrefonds, Montréal, H9A 1A7"/>
        <s v="2241, rue Ménard, Montréal, H8N 1J2"/>
        <s v="17750, rue Meloche, Montréal, H9J 3P9"/>
        <s v="55, 5e Avenue, Montréal, H8P 2K1"/>
        <s v="2800, rue du Bordelais, Saint-Lazare, J7T 3B3"/>
        <s v="240, 9e Avenue, Montréal, H8P 2N9"/>
        <s v="5000, rue René-Huguet, Montréal, H8T 1M7"/>
        <s v="6100, boulevard Champlain, Montréal, H4H 1A5"/>
        <s v="8300, rue George, Montréal, H8P 1E5"/>
        <s v="5060, boulevard des Sources, Montréal, H8Y 3E4"/>
        <s v="740, 52e Avenue, Montréal, H8T 2X6"/>
        <s v="1750, avenue Carson, Dorval, H9S 1N3"/>
        <s v="13155, rue Shelborne, Montréal, H9A 1L4"/>
        <s v="8340, rue David-Boyer, Montréal, H8N 2A1"/>
        <s v="610, boulevard Desmarchais, Montréal, H4H 1S6"/>
        <s v="5050, rue Sherbrooke, Montréal, H8T 1H8"/>
        <s v="6, rue Howard, Dollard-Des Ormeaux, H9A 2L2"/>
        <s v="490, rue Bourget, Vaudreuil-Dorion, J7V 6N2"/>
        <s v="971, avenue Riverview, Montréal, H4H 2C3"/>
        <s v="1135, côte Saint-Georges, Saint-Télesphore, J0P 1Y0"/>
        <s v="18750, boulevard Elkas, Kirkland, H9J 4C1"/>
        <s v="1449, avenue Bédard, Saint-Lazare, J7T 3B4"/>
        <s v="1325, rue Jolicoeur, Saint-Lazare, J7T 1Z3"/>
        <s v="261, rue Shamrock, Pincourt, J7V 3W5"/>
        <s v="42, rue Saint-Hubert, Châteauguay, J6K 3K8"/>
        <s v="24, rue York, Huntingdon, J0S 1H0"/>
        <s v="300, rue McLeod, Châteauguay, J6J 2H6"/>
        <s v="Route 202, Franklin, J0S 1E0"/>
        <s v="21, rue King, Huntingdon, J0S 1H0"/>
        <s v="17, rue Gault, Salaberry-de-Valleyfield, J6S 3R4"/>
        <s v="5, rue Lambton, Howick, J0S 1G0"/>
        <s v="7, rue George, Ormstown, J0S 1K0"/>
        <s v="548, rue Champlain, Hemmingford, J0L 1H0"/>
        <s v="1597, Route 138A, Ormstown, J0S 1K0"/>
        <s v="210, rue Mcleod, Châteauguay, J6J 2H4"/>
        <s v="46, rue Roy, Ormstown, J0S 1K0"/>
        <s v="85, rue Jeffries, Châteauguay, J6J 4A4"/>
        <s v="280, avenue Brahms, Châteauguay, J6K 5G1"/>
        <s v="4400, rue Jacques-Crépeault, Québec" u="1"/>
        <s v="5000, rue René-Huguet, Montréal" u="1"/>
        <s v="390, chemin de l'École, Saint-Armand" u="1"/>
        <s v="615, rue Georges, Gatineau" u="1"/>
        <s v="3616, chemin Val-Limoges, Mont-Laurier" u="1"/>
        <s v="23, rue Sainte-Anne, Saint-Paul-d'Abbotsford" u="1"/>
        <s v="120, 7e Avenue, Richelieu" u="1"/>
        <s v="5325, avenue MacDonald, Montréal" u="1"/>
        <s v="97, avenue Arthur Hamel Sud, Saguenay" u="1"/>
        <s v="1840, rue Provencher, Dolbeau-Mistassini" u="1"/>
        <s v="298-B, rue Principale Est, Saint-Joseph-de-Kamouraska" u="1"/>
        <s v="28, rue St-Augustin, Victoriaville" u="1"/>
        <s v="1147, rue Du Couvent, Saint-Albert" u="1"/>
        <s v="455, rue Jenkin, Trois-Pistoles" u="1"/>
        <s v="255, rue de l'Église, Saint-François-de-Sales" u="1"/>
        <s v="2280, rue Laverdière, Québec" u="1"/>
        <s v="11811, rue P.-M. Favier, Montréal" u="1"/>
        <s v="5643, rue Clark, Montréal" u="1"/>
        <s v="35, rue Anselme Lavigne, Dollard-Des Ormeaux" u="1"/>
        <s v="800, rue De Sève, Sainte-Thérèse" u="1"/>
        <s v="6, rue Howard, Dollard-Des Ormeaux" u="1"/>
        <s v="2265, avenue Larue, Québec" u="1"/>
        <s v="184, rue Principale, Dudswell" u="1"/>
        <s v="1125, avenue des Cèdres, Shawinigan" u="1"/>
        <s v="258, boul. Ste-Adèle, Sainte-Adèle" u="1"/>
        <s v="120, avenue Ambassador, Pointe-Claire" u="1"/>
        <s v="1400, rue Saint-Jean, Sainte-Adèle" u="1"/>
        <s v="46, rue Maurault, Pierreville" u="1"/>
        <s v="4601, rue de Castille, Montréal" u="1"/>
        <s v="8535, avenue Saguenay, Brossard" u="1"/>
        <s v="1100, Boul. Céloron, Blainville" u="1"/>
        <s v="250, rue Cedar, Beloeil" u="1"/>
        <s v="90, rue Ontario, Sherbrooke" u="1"/>
        <s v="201, rue Saint-Pierre, Sainte-Thérèse" u="1"/>
        <s v="1001, 8e Rue, Shawinigan" u="1"/>
        <s v="70, avenue Lussier, Pincourt" u="1"/>
        <s v="175, rue Duvernay, Saint-Jérôme" u="1"/>
        <s v="2390, rue Pelletier, Saguenay" u="1"/>
        <s v="7770, 20e Avenue, Montréal" u="1"/>
        <s v="20, rue Saint-Camille, Price" u="1"/>
        <s v="525, rue de la Madone, Mont-Laurier" u="1"/>
        <s v="7660, rue Notre-Dame Ouest, Trois-Rivières" u="1"/>
        <s v="6405, 30e Avenue, Montréal" u="1"/>
        <s v="150, promenade Hyman, Dollard-Des Ormeaux" u="1"/>
        <s v="1515, rue Sainte-Marguerite, Trois-Rivières" u="1"/>
        <s v="50, rue des servantes, Gatineau" u="1"/>
        <s v="480, rue de l'Église, Beauharnois" u="1"/>
        <s v="1000, rue Baseley, Dégelis" u="1"/>
        <s v="235, rue Bleignier, Montréal" u="1"/>
        <s v="8200, boulevard Saint-Laurent, Montréal" u="1"/>
        <s v="784, boulevard de la Chapelle, Pointe-Calumet" u="1"/>
        <s v="34, rue Binet, Gatineau" u="1"/>
        <s v="872, rue de l'École, Prévost" u="1"/>
        <s v="5800, rue Rodrigue, Terrebonne" u="1"/>
        <s v="140, rue des Saisons, Sainte-Anne-des-Plaines" u="1"/>
        <s v="154, rue Saint-Charles, Saint-Jean-sur-Richelieu" u="1"/>
        <s v="5851, avenue Somerled, Montréal" u="1"/>
        <s v="3842, boulevard Harvey, Saguenay" u="1"/>
        <s v="15, rue Doucet, Gatineau" u="1"/>
        <s v="99, croissant de la Matapédia, Terrebonne" u="1"/>
        <s v="138, chemin Brompton, Racine" u="1"/>
        <s v="460, rue Notre-Dame, Granby" u="1"/>
        <s v="200, Neuville-en-Ferrain, Sainte-Anne-des-Plaines" u="1"/>
        <s v="448, avenue Argenteuil, Lachute" u="1"/>
        <s v="263, 14e Avenue, Saint-Lin--Laurentides" u="1"/>
        <s v="3010, boulevard Napoléon, Brossard" u="1"/>
        <s v="1420, boulevard des Ruisseaux, Mont-Laurier" u="1"/>
        <s v="313, rue Lorraine, Schefferville" u="1"/>
        <s v="265, 16e Avenue, Saint-Lin--Laurentides" u="1"/>
        <s v="1075, 60e Rue Est, Québec" u="1"/>
        <s v="317, rue Lorraine, Schefferville" u="1"/>
        <s v="1075, rue Bernard, Acton Vale" u="1"/>
        <s v="30, rue Bérubé, Témiscouata-sur-le-Lac" u="1"/>
        <s v="14, rue Rainville, Châteauguay" u="1"/>
        <s v="549, ch. de la Rivière-du-Nord, Saint-Colomban" u="1"/>
        <s v="4976, rue Notre-Dame Ouest, Montréal" u="1"/>
        <s v="36, rue Brissette, Sainte-Agathe-des-Monts" u="1"/>
        <s v="13280, rue Huntington, Montréal" u="1"/>
        <s v="3455, avenue Royale, Saint-Ferréol-les-Neiges" u="1"/>
        <s v="440, rue Marquis, Saint-Célestin" u="1"/>
        <s v="100, 33e Avenue Nord, Bois-des-Filion" u="1"/>
        <s v="1239, boulevard Gouin Est, Montréal" u="1"/>
        <s v="350, boulevard Champlain Sud, Alma" u="1"/>
        <s v="1551, chemin du Lac-La-Ligne, La Tuque" u="1"/>
        <s v="690, rue Saint-Pierre, Drummondville" u="1"/>
        <s v="10, rue Préfontaine, Saint-Basile-le-Grand" u="1"/>
        <s v="501, rue Adèle-Deschênes, Sainte-Émélie-de-l'Énergie" u="1"/>
        <s v="1250, rue Principale, Saint-Wenceslas" u="1"/>
        <s v="10195, boulevard des Forges, Trois-Rivières" u="1"/>
        <s v="2355, rue Crevier, Saint-Hyacinthe" u="1"/>
        <s v="210, rue Notre-Dame, Saint-Jean-sur-Richelieu" u="1"/>
        <s v="50, rue des Écoles, Saint-Gabriel" u="1"/>
        <s v="441, rue Joseph-W.-Fleury, Alma" u="1"/>
        <s v="2301, boul. Fernand-Lafontaine, Longueuil" u="1"/>
        <s v="2908, rue Sainte-Émilie, Saguenay" u="1"/>
        <s v="444, boulevard Armand-Paris, Québec" u="1"/>
        <s v="286, rue Marie l'Incarnation, Québec" u="1"/>
        <s v="180, rue Genest, Val-des-Sources" u="1"/>
        <s v="1139, rue Cadieux, Saint-Bruno-de-Montarville" u="1"/>
        <s v="9355, avenue de Galinée, Montréal" u="1"/>
        <s v="1030, rue Saint-Georges, Saint-Jérôme" u="1"/>
        <s v="227, rue Ringuet, Drummondville" u="1"/>
        <s v="167, rue Principale, Saint-Sauveur" u="1"/>
        <s v="5555, rue Sherbrooke Est, Montréal" u="1"/>
        <s v="213, chemin School House, Les Îles-de-la-Madeleine" u="1"/>
        <s v="8340, rue David-Boyer, Montréal" u="1"/>
        <s v="2, rue Lajeunesse, Kingsey Falls" u="1"/>
        <s v="15, rue Saint-Edmond, Québec" u="1"/>
        <s v="570, rue Pacifique, Québec" u="1"/>
        <s v="7260, boulevard Cloutier, Québec" u="1"/>
        <s v="12025, avenue André-Dumas, Montréal" u="1"/>
        <s v="1370, rue Saint-Pierre, Saint-Valérien-de-Milton" u="1"/>
        <s v="3450, rue Davidson, Montréal" u="1"/>
        <s v="444, rue de Gentilly Est, Longueuil" u="1"/>
        <s v="720, rue Morin, McMasterville" u="1"/>
        <s v="1131, montée Morel, Sainte-Sophie" u="1"/>
        <s v="65, 1re Avenue, Windsor" u="1"/>
        <s v="19, rue Symmes, Gatineau" u="1"/>
        <s v="7, rue George, Ormstown" u="1"/>
        <s v="530, rue de Gaspé, Montréal" u="1"/>
        <s v="70, rue de l'École, Saint-Édouard" u="1"/>
        <s v="301, rue Lorraine, Schefferville" u="1"/>
        <s v="305, rue Lorraine, Schefferville" u="1"/>
        <s v="6650, 39e Avenue, Montréal" u="1"/>
        <s v="309, rue Lorraine, Schefferville" u="1"/>
        <s v="276, boulevard Queen, Saint-Lambert" u="1"/>
        <s v="401, 4e Avenue, Sainte-Hélène-de-Bagot" u="1"/>
        <s v="910, rue LaRocque, Sherbrooke" u="1"/>
        <s v="1920, rue Borduas, Sainte-Julie" u="1"/>
        <s v="850, boulevard Marcel-Laurin, Montréal" u="1"/>
        <s v="12755, 16e Avenue, Montréal" u="1"/>
        <s v="222, rue Principale, Beauharnois" u="1"/>
        <s v="285, rue de l'Église, Napierville" u="1"/>
        <s v="2385, rue du Domaine-Malo, Sainte-Julienne" u="1"/>
        <s v="801, rue Saint-Joseph, Saint-Barnabé" u="1"/>
        <s v="1701, rue de l'École, Laval" u="1"/>
        <s v="1950, rue Chanterel, Saint-Lazare" u="1"/>
        <s v="63, rue Perron, Saint-Philippe" u="1"/>
        <s v="3805, rue des Marins, Sainte-Catherine" u="1"/>
        <s v="750, boulevard Gouin Est, Montréal" u="1"/>
        <s v="14, rue Vervais, Mercier" u="1"/>
        <s v="320, rue Saint-Charles, La Prairie" u="1"/>
        <s v="700, rue Duvernay, Longueuil" u="1"/>
        <s v="2237, rue Fullum, Montréal" u="1"/>
        <s v="10085, rue Durham, Montréal" u="1"/>
        <s v="12200, avenue René-Masson, Montréal" u="1"/>
        <s v="470, rue de l'Accueil, Chesterville" u="1"/>
        <s v="485, rue Laval, Joliette" u="1"/>
        <s v="7630, 22e Avenue, Montréal" u="1"/>
        <s v="445, boulevard Curé-Labelle, Blainville" u="1"/>
        <s v="1640, 8e Avenue, Québec" u="1"/>
        <s v="2725, rue Plessis, Longueuil" u="1"/>
        <s v="31, chemin Joliette, Lanoraie" u="1"/>
        <s v="200, rue Marie-Chapleau, Blainville" u="1"/>
        <s v="200, rue du Marigot, Gatineau" u="1"/>
        <s v="60, montée Rémi-Henri, Saint-Roch-de-l'Achigan" u="1"/>
        <s v="847, avenue George-Vanier, Saguenay" u="1"/>
        <s v="257, rue Yvon, Saint-Joseph-du-Lac" u="1"/>
        <s v="255, rue Saint-Rédempteur, Gatineau" u="1"/>
        <s v="172, 3e Avenue, Sainte-Anne-des-Plaines" u="1"/>
        <s v="313, chemin Windermere, Beaconsfield" u="1"/>
        <s v="9290, côte des Saints, Mirabel" u="1"/>
        <s v="100, rue Boisjoli, Windsor" u="1"/>
        <s v="2050, boul. des Sucreries, Plessisville" u="1"/>
        <s v="250, rue Cambert, Québec" u="1"/>
        <s v="3, avenue Saint-Louis, Kamouraska" u="1"/>
        <s v="643, avenue du Cénacle, Québec" u="1"/>
        <s v="877, boulevard Thibeau, Trois-Rivières" u="1"/>
        <s v="609, rue Desmarais, La Présentation" u="1"/>
        <s v="645, avenue du Cénacle, Québec" u="1"/>
        <s v="70, rue Louis VI Major, Salaberry-de-Valleyfield" u="1"/>
        <s v="483, rue Principale, Saint-Georges-de-Windsor" u="1"/>
        <s v="395, avenue de la Cathédrale, Rimouski" u="1"/>
        <s v="2455, avenue Letourneux, Montréal" u="1"/>
        <s v="851, rue Ontario, Sherbrooke" u="1"/>
        <s v="2355, boulevard Pie IX, Montréal" u="1"/>
        <s v="100, rue Dufferin, Granby" u="1"/>
        <s v="3400, boulevard Neuvialle, Québec" u="1"/>
        <s v="310, boulevard Taschereau, La Prairie" u="1"/>
        <s v="1750, avenue Carson, Dorval" u="1"/>
        <s v="220, boulevard Cardinal Léger, Pincourt" u="1"/>
        <s v="60, rue Jean-Noël Trudel, Trois-Rivières" u="1"/>
        <s v="850, rue Clarendon, Pontiac" u="1"/>
        <s v="1, rue Villeneuve, Saint-André-Avellin" u="1"/>
        <s v="950, rue Normandie, Saint-Amable" u="1"/>
        <s v="37, rue Larocque Est, Sainte-Agathe-des-Monts" u="1"/>
        <s v="2463, rue Victoria, Sainte-Julienne" u="1"/>
        <s v="6315, 13e Avenue, Montréal" u="1"/>
        <s v="8955, rue Meunier, Montréal" u="1"/>
        <s v="2570, rue Nicolet, Montréal" u="1"/>
        <s v="461, 16e Avenue Est, Shawinigan" u="1"/>
        <s v="384, rue York, Granby" u="1"/>
        <s v="1270, rue Ladouceur, Joliette" u="1"/>
        <s v="5050, 18e Avenue, Montréal" u="1"/>
        <s v="172, rue Guèvremont, Sorel-Tracy" u="1"/>
        <s v="12330, rue Lavigne, Montréal" u="1"/>
        <s v="401, rue Germain, Saint-Léonard-d'Aston" u="1"/>
        <s v="185, rue Saint-Gérard, Saint-Jean-sur-Richelieu" u="1"/>
        <s v="3705, rue des Marins, Sainte-Catherine" u="1"/>
        <s v="7220, avenue Trudelle, Québec" u="1"/>
        <s v="81, rue du Rosaire, Lac-au-Saumon" u="1"/>
        <s v="6525, avenue Pinard, Saint-Hyacinthe" u="1"/>
        <s v="333, rue de l'Hôtel-de-Ville, Namur" u="1"/>
        <s v="88, rue des Cimes, La Malbaie" u="1"/>
        <s v="204, boulevard des Étudiants, Québec" u="1"/>
        <s v="378, rue Papineau, Papineauville" u="1"/>
        <s v="230, rue Suzor-Côté, Varennes" u="1"/>
        <s v="1690, rue La Fontaine, Montréal" u="1"/>
        <s v="161, boulevard Monchamp, Saint-Constant" u="1"/>
        <s v="464, rue Lafontaine, Rivière-du-Loup" u="1"/>
        <s v="1100, rue Champêtre, Valcourt" u="1"/>
        <s v="1355, rue Duvernay, Drummondville" u="1"/>
        <s v="147, rue Principale, Yamaska" u="1"/>
        <s v="2330, rue Lévesque, Saguenay" u="1"/>
        <s v="50, rue Cardinal-Maurice-Roy, Québec" u="1"/>
        <s v="3505, rue Durocher, Montréal" u="1"/>
        <s v="5400, boulevard Couture, Montréal" u="1"/>
        <s v="50, avenue Saint-Jacques, Louiseville" u="1"/>
        <s v="10721, rue Saint-Charles, Québec" u="1"/>
        <s v="115, rue la Grande-Rue, Sainte-Catherine-de-Hatley" u="1"/>
        <s v="700, rue Lisane, Laval" u="1"/>
        <s v="1220-1230, rue de la Montagne, Montréal" u="1"/>
        <s v="687, rue Gaudreault, Saint-Ludger-de-Milot" u="1"/>
        <s v="325, avenue des Oblats, Québec" u="1"/>
        <s v="1925, rue Monseigneur-Plessis, Québec" u="1"/>
        <s v="731, boul. de Grande-Baie Nord, Saguenay" u="1"/>
        <s v="8, chemin des Pionniers, La Minerve" u="1"/>
        <s v="1905, boulevard Saint-Louis, Trois-Rivières" u="1"/>
        <s v="4331, rue Sainte-Anne, Montréal" u="1"/>
        <s v="1105, rue Victor-Morin, Laval" u="1"/>
        <s v="25, rue Saint-Arthur, Gatineau" u="1"/>
        <s v="6, rue de l'Église, Saint-Honoré-de-Témiscouata" u="1"/>
        <s v="109, avenue Carlyle, Mont-Royal" u="1"/>
        <s v="74, rue Glen, Granby" u="1"/>
        <s v="375, 15e Avenue, Saint-Jean-sur-Richelieu" u="1"/>
        <s v="123, rue Desbiens, Amqui" u="1"/>
        <s v="1111, Basile Routhier, Repentigny" u="1"/>
        <s v="375, rue Armstrong, Richmond" u="1"/>
        <s v="190, rue Vallée, Sainte-Anne-de-Bellevue" u="1"/>
        <s v="1100, rue Beauregard, Longueuil" u="1"/>
        <s v="18750, boulevard Elkas, Kirkland" u="1"/>
        <s v="866, rue Laurier, Beloeil" u="1"/>
        <s v="6255, 13e Avenue, Montréal" u="1"/>
        <s v="2900, chemin Lake, Dollard-Des Ormeaux" u="1"/>
        <s v="139, rue d'Alsace, Saint-Lambert" u="1"/>
        <s v="135, boul. du Séminaire Nord, Saint-Jean-sur-Richelieu" u="1"/>
        <s v="137, boul. du Séminaire Nord, Saint-Jean-sur-Richelieu" u="1"/>
        <s v="393, rue Main, Hudson" u="1"/>
        <s v="2175, rue du Domaine-Malo, Sainte-Julienne" u="1"/>
        <s v="205, 8e Avenue, Richelieu" u="1"/>
        <s v="89, rue Centre, Shawville" u="1"/>
        <s v="1092, rue Trudel, Shawinigan" u="1"/>
        <s v="424, avenue Ross, Rimouski" u="1"/>
        <s v="6455, 27e Avenue, Montréal" u="1"/>
        <s v="1455, avenue François 1er, Québec" u="1"/>
        <s v="5030, rue Orchard, Longueuil" u="1"/>
        <s v="8050, avenue de Gaspé, Montréal" u="1"/>
        <s v="460, rue du Couvent, Saint-Tite" u="1"/>
        <s v="100, rue Deschênes, Saint-Charles-Borromée" u="1"/>
        <s v="5937, 9e Avenue, Montréal" u="1"/>
        <s v="530, rue Northcote, Rosemère" u="1"/>
        <s v="8595, boulevard Cloutier, Québec" u="1"/>
        <s v="8200, rue Rousselot, Montréal" u="1"/>
        <s v="38, rue du Collège, Saint-Mathieu-de-Rioux" u="1"/>
        <s v="163, avenue Cleghorn, Saint-Lambert" u="1"/>
        <s v="398, rue Bergeron, Saint-Siméon" u="1"/>
        <s v="5205, rue Parthenais, Montréal" u="1"/>
        <s v="6841, avenue Henri-Julien, Montréal" u="1"/>
        <s v="9200, rue de l'Innovation, Montréal" u="1"/>
        <s v="420, chemin des Patriotes, Saint-Charles-sur-Richelieu" u="1"/>
        <s v="98, rue Fredmir, Dollard-Des Ormeaux" u="1"/>
        <s v="1195, rue Alexis-Lebert, Saint-Jean-sur-Richelieu" u="1"/>
        <s v="425, boulevard Curé-Labelle, Blainville" u="1"/>
        <s v="205, rue Edmour-Daoust, Beauharnois" u="1"/>
        <s v="990, 5e Avenue, Montréal" u="1"/>
        <s v="90, route de Crystal Falls, Arundel" u="1"/>
        <s v="3075, rue du Golf, Québec" u="1"/>
        <s v="1955, rue Bourassa, Saguenay" u="1"/>
        <s v="6555, rue de Normanville, Montréal" u="1"/>
        <s v="795, rue Benjamin-Loiseau, Boucherville" u="1"/>
        <s v="1275, boulevard Céloron, Blainville" u="1"/>
        <s v="364, rue du Collège, Saint-Narcisse" u="1"/>
        <s v="99, rue Ste-Agathe, Sainte-Agathe-des-Monts" u="1"/>
        <s v="51, rue Cookshire, Cookshire-Eaton" u="1"/>
        <s v="8800, 12e Avenue, Montréal" u="1"/>
        <s v="715, rue de l'Argon, Québec" u="1"/>
        <s v="346, rue Hubert, Longueuil" u="1"/>
        <s v="84, boulevard Quevillon, Salaberry-de-Valleyfield" u="1"/>
        <s v="576, boulevard Saint-François, Lac-des-Écorces" u="1"/>
        <s v="67, rue de Ditton, Scotstown" u="1"/>
        <s v="4971, rue des Saules, La Doré" u="1"/>
        <s v="644, chemin de Saint-Robert, Saint-Robert" u="1"/>
        <s v="2065, Route 139, Drummondville" u="1"/>
        <s v="201, boulevard Saint-Joseph, Cowansville" u="1"/>
        <s v="3180, rue Laurin, Sainte-Marthe-sur-le-Lac" u="1"/>
        <s v="1100, rue des Iris, Bécancour" u="1"/>
        <s v="700, rue Brunet, Montréal" u="1"/>
        <s v="240, rue de Jumonville, Québec" u="1"/>
        <s v="651, rue Jacques-Bédard, Québec" u="1"/>
        <s v="6960, rue Principale, Saint-Damien" u="1"/>
        <s v="3690, rue Antonin-Marquis, Québec" u="1"/>
        <s v="471, rue Green, Saint-Lambert" u="1"/>
        <s v="9360, 5e Rue, Montréal" u="1"/>
        <s v="26, rue Napoléon, Sainte-Agathe-des-Monts" u="1"/>
        <s v="3450, boulevard du Royaume, Saguenay" u="1"/>
        <s v="3645, chemin Sainte-Foy, Québec" u="1"/>
        <s v="2055, avenue d'Oxford, Montréal" u="1"/>
        <s v="1208, rue Belvédère Sud, Sherbrooke" u="1"/>
        <s v="450, rue Sainte-Anne, Yamachiche" u="1"/>
        <s v="850, rue Laurier, Beloeil" u="1"/>
        <s v="704, 5e Avenue, Montréal" u="1"/>
        <s v="57, rue Monfette, Victoriaville" u="1"/>
        <s v="1900, rue Saint-Georges, Longueuil" u="1"/>
        <s v="1000, rue Ladouceur, Joliette" u="1"/>
        <s v="148, rue Saint-Louis, Warwick" u="1"/>
        <s v="555, rue des Seigneurs, Montréal" u="1"/>
        <s v="5, rue Lambton, Howick" u="1"/>
        <s v="123, chemin du Petit-Bois, Varennes" u="1"/>
        <s v="740, rue Bergeron, Alma" u="1"/>
        <s v="3120, avenue Laurier Est, Montréal" u="1"/>
        <s v="4, rue Principale, L'Ascension" u="1"/>
        <s v="505, rue de Liège Est, Montréal" u="1"/>
        <s v="150, rue du Cinquantenaire, Sainte-Madeleine" u="1"/>
        <s v="4381, rue King, Montréal" u="1"/>
        <s v="32, chemin Passe-Partout, La Pêche" u="1"/>
        <s v="190, rue Mary, Lachute" u="1"/>
        <s v="1475, rue Deguire, Montréal" u="1"/>
        <s v="2400, rue Bourassa, Saint-Hyacinthe" u="1"/>
        <s v="8150, rue Rousselot, Montréal" u="1"/>
        <s v="2115, rue Gamache, Longueuil" u="1"/>
        <s v="218, rue Wilson, Lachute" u="1"/>
        <s v="230, rue Bessette, Mont-Saint-Grégoire" u="1"/>
        <s v="805, rue Gardenville, Longueuil" u="1"/>
        <s v="491, chemin Pierre-Péladeau, Sainte-Adèle" u="1"/>
        <s v="8, rue Monseigneur-Lafortune, Saint-Paul" u="1"/>
        <s v="81, rue des Sulpiciens, L'Épiphanie" u="1"/>
        <s v="127, rue Principale, Saint-Malo" u="1"/>
        <s v="1801, rue Notre-Dame, L'Ancienne-Lorette" u="1"/>
        <s v="940, avenue Ernest Gagnon, Québec" u="1"/>
        <s v="70, rue Saint-Stanislas, Sainte-Thérèse" u="1"/>
        <s v="99, rue Maurice-Richard, Vaudreuil-Dorion" u="1"/>
        <s v="225, rue Saint-Rédempteur, Gatineau" u="1"/>
        <s v="700, rue de l'Argon, Québec" u="1"/>
        <s v="151, rue Saint-Sacrement Est, Alma" u="1"/>
        <s v="33, rue Saint-Calixte, Saguenay" u="1"/>
        <s v="6090, rue Lachenaie, Montréal" u="1"/>
        <s v="75, Principale Nord, Saint-Tharcisius" u="1"/>
        <s v="584, montée de Wakeham, Gaspé" u="1"/>
        <s v="6440, rue de Terrebonne, Montréal" u="1"/>
        <s v="14425, rue Notre-Dame Est, Montréal" u="1"/>
        <s v="2225, boulevard des Seigneurs, Terrebonne" u="1"/>
        <s v="1745, boulevard Saint-Louis, Trois-Rivières" u="1"/>
        <s v="945, avenue Belvédère, Québec" u="1"/>
        <s v="8300, rue de Teck, Montréal" u="1"/>
        <s v="3000, rue Dumont, Longueuil" u="1"/>
        <s v="252, rue Principale, Sainte-Cécile-de-Milton" u="1"/>
        <s v="11005, chemin du Saint-Laurent, Bécancour" u="1"/>
        <s v="617, boulevard du Dr-Gervais, Mont-Tremblant" u="1"/>
        <s v="254, avenue Ross, Mont-Joli" u="1"/>
        <s v="1850, avenue Rousseau, Plessisville" u="1"/>
        <s v="5060, boulevard des Sources, Montréal" u="1"/>
        <s v="3065, rue Bédard, Saint-Jean-Baptiste" u="1"/>
        <s v="300, rue Sainte-Anne, Senneville" u="1"/>
        <s v="2233, avenue Royale, Québec" u="1"/>
        <s v="5211, rue Principale, Saint-Félix-de-Valois" u="1"/>
        <s v="3312, boul. St-Jean-Baptiste, Saguenay" u="1"/>
        <s v="235, montée Lesage, Rosemère" u="1"/>
        <s v="610, rue Principale, Saint-Sébastien" u="1"/>
        <s v="4100, rue Hochelaga, Montréal" u="1"/>
        <s v="3000, boulevard Hochelaga, Québec" u="1"/>
        <s v="3020, boulevard Hochelaga, Québec" u="1"/>
        <s v="525, rue de Louvain Est, Montréal" u="1"/>
        <s v="3233, rue de la Bastille, Boisbriand" u="1"/>
        <s v="845, rue Saint-Arsène, Rimouski" u="1"/>
        <s v="6175, rue Aumont, Brossard" u="1"/>
        <s v="4140, boulevard Gastonguay, Québec" u="1"/>
        <s v="654, boulevard Saint-Joseph, Roberval" u="1"/>
        <s v="265, rue De Ramesay, Sorel-Tracy" u="1"/>
        <s v="5525, boulevard Maricourt, Longueuil" u="1"/>
        <s v="45, chemin Eardley, Gatineau" u="1"/>
        <s v="530, avenue Saint-Jérôme, Matane" u="1"/>
        <s v="145, rue La Présentation, Saint-Pie" u="1"/>
        <s v="555, 19e Avenue, Montréal" u="1"/>
        <s v="189, rue Mary, Lachute" u="1"/>
        <s v="1096, rue Principale, Albertville" u="1"/>
        <s v="1100, boulevard Côte Vertu, Montréal" u="1"/>
        <s v="9, rue de l'École, Saint-Urbain-Premier" u="1"/>
        <s v="6905, boulevard Maricourt, Longueuil" u="1"/>
        <s v="1225, rue Saint-Louis, Montréal" u="1"/>
        <s v="1075, rue Carson, Dorval" u="1"/>
        <s v="3131, rue Goyer, Montréal" u="1"/>
        <s v="233, 8e Avenue Nord, Sherbrooke" u="1"/>
        <s v="1485, rue de l'Innovation, Québec" u="1"/>
        <s v="309, rue Principale, Saint-Alphonse-de-Granby" u="1"/>
        <s v="1000, rue Saint-Joseph, Saint-Zéphirin-de-Courval" u="1"/>
        <s v="700, rue Millet, Saint-Hyacinthe" u="1"/>
        <s v="8801, 25e Avenue, Montréal" u="1"/>
        <s v="242, 3e Avenue, Dolbeau-Mistassini" u="1"/>
        <s v="8805, avenue de Laval, Québec" u="1"/>
        <s v="320, rue de l'Église, Donnacona" u="1"/>
        <s v="15, Place Park, Westmount" u="1"/>
        <s v="11411, avenue Pelletier, Montréal" u="1"/>
        <s v="77, rue Hammond, Lachute" u="1"/>
        <s v="5885, avenue Auteuil, Brossard" u="1"/>
        <s v="510, rue Union, Sherbrooke" u="1"/>
        <s v="163, 11e Avenue, Dolbeau-Mistassini" u="1"/>
        <s v="20, chemin de l'École, Val-des-Monts" u="1"/>
        <s v="6970, rue Dumas, Montréal" u="1"/>
        <s v="3000, rue du Chalumeau, Sherbrooke" u="1"/>
        <s v="183, rue Galipeau, Thurso" u="1"/>
        <s v="5295, chemin de Chambly, Longueuil" u="1"/>
        <s v="1355, 2e Avenue, Québec" u="1"/>
        <s v="165, Route 218, Saint-Pierre-les-Becquets" u="1"/>
        <s v="4121, rue Queen, Rawdon" u="1"/>
        <s v="67, rue Audubon, Port-Cartier" u="1"/>
        <s v="13155, rue Shelborne, Montréal" u="1"/>
        <s v="9850, rue de Belle-Rivière, Mirabel" u="1"/>
        <s v="1225, rue Victorin, Drummondville" u="1"/>
        <s v="715, rue des Loisirs, Saint-Nazaire-d'Acton" u="1"/>
        <s v="3975, rue Bouchette, Montréal" u="1"/>
        <s v="1350, avenue Carson, Dorval" u="1"/>
        <s v="370, rue Principale, Saint-Charles-de-Bourget" u="1"/>
        <s v="7520, rue Édouard, Montréal" u="1"/>
        <s v="160, rue René-Philippe, Longueuil" u="1"/>
        <s v="571, rue Saint-Augustin, Saint-Augustin-de-Woburn" u="1"/>
        <s v="1150, rue Deguire, Montréal" u="1"/>
        <s v="3300, rue Prince-Albert, Saguenay" u="1"/>
        <s v="1990, 25e Rue, Québec" u="1"/>
        <s v="1191, boulevard Julien, Saint-Félicien" u="1"/>
        <s v="183, rue Jeanne d'Arc, Papineauville" u="1"/>
        <s v="1769, rue St-François-Xavier, Saguenay" u="1"/>
        <s v="6, rue du Couvent, Saint-Bruno-de-Kamouraska" u="1"/>
        <s v="153, 8e rue de la Pointe, Shawinigan" u="1"/>
        <s v="2267, avenue Royale, Québec" u="1"/>
        <s v="128, rue Saint-Louis, Warwick" u="1"/>
        <s v="1631, avenue Hamilton Est, Alma" u="1"/>
        <s v="4860, rue Vézina, Montréal" u="1"/>
        <s v="13, rue Saint-Laurent Est, Longueuil" u="1"/>
        <s v="1450, rue Filion, Montréal" u="1"/>
        <s v="1598, rue Principale, Saint-Adrien" u="1"/>
        <s v="440, rue de l'Église Sud, Saint-Amable" u="1"/>
        <s v="1435, rue Châteauguay, Saint-Bruno-de-Montarville" u="1"/>
        <s v="1000, rue Marie-Gérin-Lajoie, Terrebonne" u="1"/>
        <s v="215, rue de l'Aréna, Lambton" u="1"/>
        <s v="321, montée de l'Église, Saint-Colomban" u="1"/>
        <s v="501, rue Northcote, Rosemère" u="1"/>
        <s v="115, rue Renaud, Saint-Jacques-le-Mineur" u="1"/>
        <s v="1360, rue Laurier, Longueuil" u="1"/>
        <s v="31, rue Paul, Saint-Jérôme" u="1"/>
        <s v="171, rue Mary, Lachute" u="1"/>
        <s v="136, rue La Présentation, Saint-Pie" u="1"/>
        <s v="890, rue Saint-Pierre, Saint-Roch-de-Richelieu" u="1"/>
        <s v="4110, rue de l'Église, Franklin" u="1"/>
        <s v="7411, 17e Avenue, Montréal" u="1"/>
        <s v="6100, boulevard Champlain, Montréal" u="1"/>
        <s v="1, rue Notre-Dame, Saint-Norbert-d'Arthabaska" u="1"/>
        <s v="15700, rue Notre-Dame Est, Montréal" u="1"/>
        <s v="50, rue du pont, Rivière-Rouge" u="1"/>
        <s v="2475, rue Triquet, Québec" u="1"/>
        <s v="6, rue d'Abbotsford, Châteauguay" u="1"/>
        <s v="5095, rue Aurèle, Longueuil" u="1"/>
        <s v="4405, rue de Châteauneuf, Brossard" u="1"/>
        <s v="41 et 41A,  avenue Ouellette, Montréal" u="1"/>
        <s v="27, rue Principale, Saint-Eugène-de-Ladrière" u="1"/>
        <s v="135, rang Saint-Claude, Saint-Bernard-de-Lacolle" u="1"/>
        <s v="430, 5e Avenue, Val-des-Sources" u="1"/>
        <s v="284, rue Delisle, Saguenay" u="1"/>
        <s v="1017, rue du Centre-Sportif, Normandin" u="1"/>
        <s v="850, rue Étienne-Brûlé, Boucherville" u="1"/>
        <s v="955, rue Cambridge, Sherbrooke" u="1"/>
        <s v="537, rue Principale, Saint-Eugène-d'Argentenay" u="1"/>
        <s v="687, rue Dumas, Lac-Drolet" u="1"/>
        <s v="275, rue Frontenac, Saint-Jean-sur-Richelieu" u="1"/>
        <s v="121, rue Prince, Châteauguay" u="1"/>
        <s v="1310, boulevard St-Joseph Est, Montréal" u="1"/>
        <s v="740, 52e Avenue, Montréal" u="1"/>
        <s v="1750, boul. du Tricentenaire, Montréal" u="1"/>
        <s v="1162, chemin Baldwin-Barnston, Coaticook" u="1"/>
        <s v="680, 9e Rue, Saint-Jérôme" u="1"/>
        <s v="75, rue Villeneuve Est, Montréal" u="1"/>
        <s v="83, chemin Thurlow, Hampstead" u="1"/>
        <s v="373, rue Sainte-Claire, Saint-Urbain" u="1"/>
        <s v="23, rue Saint-André, Beauharnois" u="1"/>
        <s v="186, avenue Saint-Germain, Portneuf" u="1"/>
        <s v="60, avenue Saint-Jacques, Louiseville" u="1"/>
        <s v="5350, avenue Rosedale, Montréal" u="1"/>
        <s v="537, rue Montpetit, Salaberry-de-Valleyfield" u="1"/>
        <s v="86, rue Saint-Laurent, Salaberry-de-Valleyfield" u="1"/>
        <s v="72, rue Joly, Rivière-du-Loup" u="1"/>
        <s v="1090, chemin de Château Bigot, Québec" u="1"/>
        <s v="71, rue Beaupré, Cacouna" u="1"/>
        <s v="1430, rue Maurice-Cullen, Blainville" u="1"/>
        <s v="808, boulevard de La Cité, Gatineau" u="1"/>
        <s v="2, avenue de la Fabrique, Vaudreuil-Dorion" u="1"/>
        <s v="225, rue Hubert, Beloeil" u="1"/>
        <s v="161, rue Principale, Les Méchins" u="1"/>
        <s v="610, rue Dublin, Montréal" u="1"/>
        <s v="111, 7e Avenue, Daveluyville" u="1"/>
        <s v="41, avenue Hôtel-Dieu, Sorel-Tracy" u="1"/>
        <s v="460, rue des Couventines, Québec" u="1"/>
        <s v="330, 15e Avenue Sud, Sherbrooke" u="1"/>
        <s v="15, rue des Groseilliers, Gatineau" u="1"/>
        <s v="9, rue Sainte-Yvonne, Gatineau" u="1"/>
        <s v="4770, rue Pierre Lauzon, Montréal" u="1"/>
        <s v="963, rue Notre-Dame, Champlain" u="1"/>
        <s v="290, rue Brassard, Saint-Michel-des-Saints" u="1"/>
        <s v="3855, boulevard Grande-Allée, Longueuil" u="1"/>
        <s v="320, rue De Sève, Sainte-Marthe-sur-le-Lac" u="1"/>
        <s v="3875, boulevard Grande-Allée, Longueuil" u="1"/>
        <s v="532, route de l'Église, Saint-Pierre-Baptiste" u="1"/>
        <s v="161, rue Saint-Thomas, Salaberry-de-Valleyfield" u="1"/>
        <s v="93, avenue Douglas Shand, Pointe-Claire" u="1"/>
        <s v="5927, rue Boyer, Montréal" u="1"/>
        <s v="1741, rue De Biencourt, Montréal" u="1"/>
        <s v="4076, boulevard Université, Sherbrooke" u="1"/>
        <s v="8580, avenue des Saules, Bécancour" u="1"/>
        <s v="391, rue de la Mennais, Louiseville" u="1"/>
        <s v="676, 11e Avenue, Montréal" u="1"/>
        <s v="1250, boulevard Taschereau, La Prairie" u="1"/>
        <s v="7575, 19e Avenue, Montréal" u="1"/>
        <s v="1171, rue Principale, Saint-Zotique" u="1"/>
        <s v="1740, rue Roberval, Saint-Bruno-de-Montarville" u="1"/>
        <s v="1120, rue Principale, Saint-Marc-des-Carrières" u="1"/>
        <s v="11, rue Saint-Pierre, Saint-Rosaire" u="1"/>
        <s v="2681, rue Baker, Montréal" u="1"/>
        <s v="448, chemin Principal, Grosse-Île" u="1"/>
        <s v="143, rue des Feux-Follets, Québec" u="1"/>
        <s v="1591, rue Notre-Dame, L'Ancienne-Lorette" u="1"/>
        <s v="1875, rue Albert-Skinner, Sherbrooke" u="1"/>
        <s v="136, rue de la Grotte, Rimouski" u="1"/>
        <s v="3600, rue Beauséjour, Montréal" u="1"/>
        <s v="1180, rue Saint-Édouard, Longueuil" u="1"/>
        <s v="8777, 24e Avenue, Montréal" u="1"/>
        <s v="15, rue Thuney, Trois-Rivières" u="1"/>
        <s v="36, rue Jacques-Cartier Est, Saguenay" u="1"/>
        <s v="5440, rue Notre-Dame Ouest, Montréal" u="1"/>
        <s v="102, rue Cutting, Coaticook" u="1"/>
        <s v="7941, avenue Wiseman, Montréal" u="1"/>
        <s v="2250, avenue Malhiot, Saint-Hyacinthe" u="1"/>
        <s v="11, rue Louis-H.-Lafontaine, Boucherville" u="1"/>
        <s v="320, chemin Principal, Saint-Elzéar-de-Témiscouata" u="1"/>
        <s v="8000, avenue de l'Épée, Montréal" u="1"/>
        <s v="1065, avenue de la Montagne E., Québec" u="1"/>
        <s v="7745, avenue Champagneur, Montréal" u="1"/>
        <s v="7420, boulevard des Forges, Trois-Rivières" u="1"/>
        <s v="244, avenue de la Présentation, Dorval" u="1"/>
        <s v="682, rue Principale, Saint-Joachim-de-Shefford" u="1"/>
        <s v="10600, avenue Larose, Montréal" u="1"/>
        <s v="105, Saint-Jean-Baptiste Ouest, Rimouski" u="1"/>
        <s v="404, rue Principale, Rivière-Éternité" u="1"/>
        <s v="19, rue de l'Église, Saint-Simon-de-Rimouski" u="1"/>
        <s v="269, avenue Grande-Île, Salaberry-de-Valleyfield" u="1"/>
        <s v="125, chemin Vanier, Gatineau" u="1"/>
        <s v="3655, rue Saint-Hubert, Montréal" u="1"/>
        <s v="1455, rue Buffon, Québec" u="1"/>
        <s v="Kawawachikamach, Kawawachikamach" u="1"/>
        <s v="151, boulevard Potvin, Alma" u="1"/>
        <s v="3525, rue Sainte-Émilie, Montréal" u="1"/>
        <s v="1452, rue Châteauguay, Shawinigan" u="1"/>
        <s v="5300, rue Chauveau, Montréal" u="1"/>
        <s v="8-A, rue Pouliot, Rivière-du-Loup" u="1"/>
        <s v="136, rue des Saules, Saguenay" u="1"/>
        <s v="14, rue Marleau, Mercier" u="1"/>
        <s v="3455, rue Soissons, Longueuil" u="1"/>
        <s v="635, rue Yvon, Saint-Jean-sur-Richelieu" u="1"/>
        <s v="201, rue Saint-Louis, Alma" u="1"/>
        <s v="308, avenue Palmer, East Angus" u="1"/>
        <s v="43, rue Girard, Sainte-Angèle-de-Monnoir" u="1"/>
        <s v="154, 18e Avenue, Drummondville" u="1"/>
        <s v="299, rue Ernest-Gaboury, Gatineau" u="1"/>
        <s v="3700, avenue Calixa-Lavallée, Montréal" u="1"/>
        <s v="830, rue de Saurel, Québec" u="1"/>
        <s v="75, 7e Avenue, Terrasse-Vaudreuil" u="1"/>
        <s v="1954, rue des Étudiants, Saguenay" u="1"/>
        <s v="3255, boulevard Mgr Gauthier, Québec" u="1"/>
        <s v="1632, rue Lindsay, Mont-Joli" u="1"/>
        <s v="1700, Collège Street, Sherbrooke" u="1"/>
        <s v="1700, rue De Gaulle, Longueuil" u="1"/>
        <s v="13705, rue Lacroix, Mirabel" u="1"/>
        <s v="227, rue Saint-Patrice, Saint-Patrice-de-Sherrington" u="1"/>
        <s v="1, rue Saint-Alexandre, Gatineau" u="1"/>
        <s v="1100, boulevard Taschereau, La Prairie" u="1"/>
        <s v="801, 6e Avenue, La Pocatière" u="1"/>
        <s v="3990, rue Monseigneur-Béliveau, Notre-Dame-du-Mont-Carmel" u="1"/>
        <s v="1870, rue Decelles, Montréal" u="1"/>
        <s v="111, rue Lapérade, Saint-Pierre-les-Becquets" u="1"/>
        <s v="677, rue Desjardins, Marieville" u="1"/>
        <s v="249, rue Saint-Jean-Baptiste, Coaticook" u="1"/>
        <s v="192, rue de l'Église, Terrebonne" u="1"/>
        <s v="1130, boulevard St-Joseph Est, Montréal" u="1"/>
        <s v="6310, avenue Somerled, Montréal" u="1"/>
        <s v="666, rue Le Laboureur, Boucherville" u="1"/>
        <s v="21, rue King, Huntingdon" u="1"/>
        <s v="53, rue Saint-Pierre Est, Sainte-Luce" u="1"/>
        <s v="1301, avenue Dawson, Dorval" u="1"/>
        <s v="1285, avenue du Rocher, Normandin" u="1"/>
        <s v="111, avenue Broadview, Pointe-Claire" u="1"/>
        <s v="18000, rue Béliveau, Bécancour" u="1"/>
        <s v="101, rue Elisabeth-Guay, Trois-Rivières" u="1"/>
        <s v="3349, rue Adam, Montréal" u="1"/>
        <s v="2121, rue Darwin, Sainte-Julie" u="1"/>
        <s v="8700, boulevard Champlain, Montréal" u="1"/>
        <s v="850, rue Florette-Lavigne, Drummondville" u="1"/>
        <s v="700, rue Girouard Est, Saint-Hyacinthe" u="1"/>
        <s v="116, 1ère Avenue, Stoneham-et-Tewkesbury" u="1"/>
        <s v="1111, rue Berri, Montréal" u="1"/>
        <s v="111, rue de l'Église, Packington" u="1"/>
        <s v="3, rue du Collège, Saint-Hubert-de-Rivière-du-Loup, G0L 3L0" u="1"/>
        <s v="Place Parent, Saint-Jean-de-Dieu" u="1"/>
        <s v="985, rang de l'Église, Saint-Eugène" u="1"/>
        <s v="113, chemin Vanier, Gatineau" u="1"/>
        <s v="1545, Route 132, Saint-Anicet" u="1"/>
        <s v="745, rue Principale, Saint-Blaise-sur-Richelieu" u="1"/>
        <s v="1180, rue Gérin, Saint-Justin" u="1"/>
        <s v="35, rue Filion, Saint-Sauveur" u="1"/>
        <s v="82, boulevard Université Est, Saguenay" u="1"/>
        <s v="3135, boulevard Thibeau, Trois-Rivières" u="1"/>
        <s v="360, boulevard Saint-Luc, Val-des-Sources" u="1"/>
        <s v="32, rue Marie-Rose, Saint-Antoine-sur-Richelieu" u="1"/>
        <s v="705, boulevard Décarie, Montréal" u="1"/>
        <s v="2352, 8e Avenue, Québec" u="1"/>
        <s v="9955, avenue Papineau, Montréal" u="1"/>
        <s v="4121, 42e Rue, Montréal" u="1"/>
        <s v="1, rue de l'Église, Dolbeau-Mistassini" u="1"/>
        <s v="1700, rue Decelles, Montréal" u="1"/>
        <s v="1831, rue Rinfret, Sainte-Ursule" u="1"/>
        <s v="546, rue Charbonneau, Mont-Tremblant" u="1"/>
        <s v="544, rue Saint-Sacrement, Boucherville" u="1"/>
        <s v="59, boulevard Vignory, Lorraine" u="1"/>
        <s v="118, rue de Carillon, Gatineau" u="1"/>
        <s v="156, rue Mgr-Ross, Grosses-Roches" u="1"/>
        <s v="95, rue Parc, Cookshire-Eaton" u="1"/>
        <s v="170, rue Papineau, Gatineau" u="1"/>
        <s v="462A, avenue d'Argenteuil, Lachute" u="1"/>
        <s v="159, rue Principale, Saint-Valérien" u="1"/>
        <s v="994, rue Principale, Saint-Paul-de-l'Île-aux-Noix" u="1"/>
        <s v="38, rue Laurier Ouest, Victoriaville" u="1"/>
        <s v="409, rue Partington, Schefferville" u="1"/>
        <s v="145, rue de l'Atmosphère, Gatineau" u="1"/>
        <s v="7900, 8e Avenue, Montréal" u="1"/>
        <s v="560, rue Lemoyne Ouest, Longueuil" u="1"/>
        <s v="236, rue Hébert, Hébertville" u="1"/>
        <s v="107, chemin Vanier, Gatineau" u="1"/>
        <s v="1680, boulevard La Morille, Québec" u="1"/>
        <s v="455, rue Saint-Rédempteur, Matane" u="1"/>
        <s v="13, rue Notre-Dame, Sainte-Anne-du-Lac" u="1"/>
        <s v="14, rue Sainte-Madeleine, Vaudreuil-Dorion" u="1"/>
        <s v="305, rue Calixa-Lavallée, Joliette" u="1"/>
        <s v="110, rue Lajoie, Châteauguay" u="1"/>
        <s v="20, rue Banville, Saint-Anaclet-de-Lessard" u="1"/>
        <s v="412, chemin des Anglais, Mascouche" u="1"/>
        <s v="139, rue Bertrand, Québec" u="1"/>
        <s v="769, avenue de l'Éducation, Québec" u="1"/>
        <s v="965, rue Valentin, Québec" u="1"/>
        <s v="1300, rue Barré, Chambly" u="1"/>
        <s v="3400, rue Boisclair, Brossard" u="1"/>
        <s v="41, du Couvent, Métis-sur-Mer" u="1"/>
        <s v="2201, rue de la Jonquille, Terrebonne" u="1"/>
        <s v="3, rue Villeneuve, Saint-André-Avellin" u="1"/>
        <s v="10152, avenue Rome, Montréal" u="1"/>
        <s v="1099, boulevard Hamel, Saint-Félicien" u="1"/>
        <s v="650, rue Yamaska Est, Farnham" u="1"/>
        <s v="1181, rue Robert-L.-Seguin, Québec" u="1"/>
        <s v="41, rue Saint-Benoît, Saguenay" u="1"/>
        <s v="10975, boulevard Sainte-Anne, Beaupré" u="1"/>
        <s v="69, rue Marengère, Gatineau" u="1"/>
        <s v="740, rue Principale, Saint-Liguori" u="1"/>
        <s v="7240, rue des Loutres, Québec" u="1"/>
        <s v="95, rue Notre-Dame Nord, Châteauguay" u="1"/>
        <s v="2430, Terrasse Mercure, Montréal" u="1"/>
        <s v="71, rue Alphonse-Desjardins, Châteauguay" u="1"/>
        <s v="120, rue Broad, Gatineau" u="1"/>
        <s v="169, rue David Sud, Saint-Amable" u="1"/>
        <s v="151, rue Saint-Louis, Saint-Eustache" u="1"/>
        <s v="3, rue du Collège, Lacolle" u="1"/>
        <s v="776, avenue Campbell, Longueuil" u="1"/>
        <s v="99, rue Moïse-Verret, Québec" u="1"/>
        <s v="1, rue Arthur-Pigeon, Huntingdon" u="1"/>
        <s v="45, rue de la Fabrique, Gatineau" u="1"/>
        <s v="100, rue de l'Église, Sainte-Mélanie" u="1"/>
        <s v="105, rue du Couvent, Saint-Romain" u="1"/>
        <s v="509, 9e Rang, Sainte-Brigide-d'Iberville" u="1"/>
        <s v="16905, rue de l'Ambre, Mirabel" u="1"/>
        <s v="610, boulevard Desmarchais, Montréal" u="1"/>
        <s v="2046, chemin Saint-Louis, Québec" u="1"/>
        <s v="278, rue de l'Atmosphère, Gatineau" u="1"/>
        <s v="800, rue Plaza, Saint-Jean-sur-Richelieu" u="1"/>
        <s v="2090, boulevard Tadoussac, Saguenay" u="1"/>
        <s v="570, côte Jeanne, Saint-Lin--Laurentides" u="1"/>
        <s v="1550, route de l'Église, Québec" u="1"/>
        <s v="45 av des Frères-de-la-Charité, Drummondville" u="1"/>
        <s v="306, rue Jacques-Buteux, Gatineau" u="1"/>
        <s v="25, rue Vézina, Sainte-Thérèse" u="1"/>
        <s v="7315, rue de Terrebonne, Montréal" u="1"/>
        <s v="150, rue Bibeau, Cookshire-Eaton" u="1"/>
        <s v="535, rue des Vieux-Moulins, Saint-Jean-sur-Richelieu" u="1"/>
        <s v="9506, boulevard Gouin Ouest, Montréal" u="1"/>
        <s v="65, rue Meloche, Salaberry-de-Valleyfield" u="1"/>
        <s v="1462, chemin Royal, Saint-Pierre-de-l'Île-d'Orléans" u="1"/>
        <s v="500, boulevard Taschereau, La Prairie" u="1"/>
        <s v="455, rue Sainte-Thérèse Ouest, Alma" u="1"/>
        <s v="997, rue des Lacs, Saint-Jérôme" u="1"/>
        <s v="700, rue de Cherbourg, Québec" u="1"/>
        <s v="230, rue Principale, Les Hauteurs" u="1"/>
        <s v="6905, rue Notre-Dame Est, Montréal" u="1"/>
        <s v="92, rue des Syndics, Salaberry-de-Valleyfield" u="1"/>
        <s v="2511, rue Mgr-Dufour, Saguenay" u="1"/>
        <s v="4080, boulevard Harvey, Saguenay" u="1"/>
        <s v="231, rue Dorchester, Gatineau" u="1"/>
        <s v="211, rue Saint-Jean-Baptiste, Coaticook" u="1"/>
        <s v="32, chemin de Montréal Est, Gatineau" u="1"/>
        <s v="1200, boul. du Tricentenaire, Montréal" u="1"/>
        <s v="2515, rue Holt, Montréal" u="1"/>
        <s v="90, Carré Jubilée, Pointe-Claire" u="1"/>
        <s v="2050, 8e Avenue, Québec" u="1"/>
        <s v="5015, 9e Avenue, Montréal" u="1"/>
        <s v="96, avenue Saint-Jacques, East Angus" u="1"/>
        <s v="750, rue Gauthier Ouest, Alma" u="1"/>
        <s v="12055, rue Dépatie, Montréal" u="1"/>
        <s v="3744, rue Saint-Denis, Montréal" u="1"/>
        <s v="415, rue Longtin, La Prairie" u="1"/>
        <s v="5095, 9e Avenue, Montréal" u="1"/>
        <s v="1910, boulevard Mercure, Drummondville" u="1"/>
        <s v="319, rue Saint-Louis, Napierville" u="1"/>
        <s v="121, avenue Summerhill, Pointe-Claire" u="1"/>
        <s v="364, rue Académie, Rosemère" u="1"/>
        <s v="27, rue St-Jean, La Tuque" u="1"/>
        <s v="7, rue du Couvent, Baie-des-Sables" u="1"/>
        <s v="2725, boulevard De Tracy, Sorel-Tracy" u="1"/>
        <s v="240, rue du Collège, Saint-Jean-de-Matha" u="1"/>
        <s v="560, rue de l'Aéroport, Saint-Honoré" u="1"/>
        <s v="8550, rue Clark, Montréal" u="1"/>
        <s v="3795, rue Saint-Laurent, Saguenay" u="1"/>
        <s v="9920, rue Parthenais, Montréal" u="1"/>
        <s v="600, 36e Avenue, Saint-Jérôme" u="1"/>
        <s v="247, rue Principale, Saint-Hilarion" u="1"/>
        <s v="7625, rue Lamy, Trois-Rivières" u="1"/>
        <s v="1875, rue Nicolas-Perrot, Trois-Rivières" u="1"/>
        <s v="1625, rue Saint-Antoine, Montréal" u="1"/>
        <s v="7445, chemin de Chambly, Longueuil" u="1"/>
        <s v="15, rue Marie Fitzbach, Cap-Santé" u="1"/>
        <s v="222, 8e Rang Est, Stoke" u="1"/>
        <s v="206, rue Rosedale, Ayer's Cliff" u="1"/>
        <s v="99, avenue du Collège, Lac-des-Écorces" u="1"/>
        <s v="1159, rue Saint-Jean, Plessisville" u="1"/>
        <s v="1524, route de l'Église, Québec" u="1"/>
        <s v="35, rue Sainte-Anne, Montréal" u="1"/>
        <s v="324, rue Redmond, Schefferville" u="1"/>
        <s v="30, avenue Sainte-Victoire, Victoriaville" u="1"/>
        <s v="212, rue Guèvremont, Sorel-Tracy" u="1"/>
        <s v="650, boulevard des Récollets, Trois-Rivières" u="1"/>
        <s v="525, rue Principale, Deschambault-Grondines" u="1"/>
        <s v="675, rue Green, Saint-Lambert" u="1"/>
        <s v="3925, rue Villeray, Montréal" u="1"/>
        <s v="11715, rue Filion, Montréal" u="1"/>
        <s v="500, rue Joseph-Demontigny, Gatineau" u="1"/>
        <s v="800, rue Père Le Jeune, Boucherville" u="1"/>
        <s v="1935, boulevard Desmarchais, Montréal" u="1"/>
        <s v="1550, boulevard Auger Ouest, Alma" u="1"/>
        <s v="7, rue du Collège, Matane" u="1"/>
        <s v="380, rue Brassard, Saint-Michel-des-Saints" u="1"/>
        <s v="11, chemin Côte-Saint-Antoine, Westmount" u="1"/>
        <s v="179, boulevard St-René Ouest, Gatineau" u="1"/>
        <s v="501, boulevard Saint-Jean, Pointe-Claire" u="1"/>
        <s v="100, rue Broad, Gatineau" u="1"/>
        <s v="400, rue des Chanterelles, Rivière-à-Pierre" u="1"/>
        <s v="6835, route Louis-S-St-Laurent, Compton" u="1"/>
        <s v="1900, rue Bernard, Saint-Hyacinthe" u="1"/>
        <s v="990, rue des Abeilles, Saint-Lazare" u="1"/>
        <s v="2919, boul. des Promenades, Sainte-Marthe-sur-le-Lac" u="1"/>
        <s v="316, rue Saint-Jean-Baptiste, Salaberry-de-Valleyfield" u="1"/>
        <s v="146B, rue Maclaren Est, Gatineau" u="1"/>
        <s v="11, rue de l'Église, Saint-Philippe-de-Néri" u="1"/>
        <s v="7, rue Park, Stanstead" u="1"/>
        <s v="649, rue Saint-Joseph, Sainte-Julie" u="1"/>
        <s v="3144, 18e Avenue, Rawdon" u="1"/>
        <s v="945, boulevard des Chutes, Québec" u="1"/>
        <s v="6055, avenue Darlington, Montréal" u="1"/>
        <s v="4131, rue Adam, Montréal" u="1"/>
        <s v="500, chemin des Anciens, Deux-Montagnes" u="1"/>
        <s v="2110, boulevard St-Joseph Est, Montréal" u="1"/>
        <s v="119, rue Amireault, L'Épiphanie" u="1"/>
        <s v="68, rue Principale, Châteauguay" u="1"/>
        <s v="254, rue Laurier, Granby" u="1"/>
        <s v="239, rue du Collège, Saint-Jean-de-Matha" u="1"/>
        <s v="12, rue Saint-Basile, Saint-Fulgence" u="1"/>
        <s v="280, rue Montplaisir, Trois-Rivières" u="1"/>
        <s v="4105, 47e Rue, Montréal" u="1"/>
        <s v="2747, rue Adolphe, Sainte-Julienne" u="1"/>
        <s v="3345, rue King, Lyster" u="1"/>
        <s v="100, 13e Avenue, Drummondville" u="1"/>
        <s v="9984, boulevard de Saint-Canut, Mirabel" u="1"/>
        <s v="211, rue Saint-Janvier, Weedon" u="1"/>
        <s v="10748, boulevard Saint-Vital, Montréal" u="1"/>
        <s v="670, rue Archambault, Saint-Lin--Laurentides" u="1"/>
        <s v="60, rue Henri Dunant, Sainte-Adèle" u="1"/>
        <s v="977, rue Marchand, Prévost" u="1"/>
        <s v="3225, rue Windsor, Longueuil" u="1"/>
        <s v="415, rue Saint-Roch, Montréal" u="1"/>
        <s v="275, rue Desjardins, Mandeville" u="1"/>
        <s v="46, avenue Vincent-d'Indy, Montréal" u="1"/>
        <s v="1597, Route 138A, Ormstown" u="1"/>
        <s v="10780, rue Laverdure, Montréal" u="1"/>
        <s v="60, rue des Grives, Blainville" u="1"/>
        <s v="1, rue des Écoles, Laverlochère-Angliers" u="1"/>
        <s v="440, rue Labelle, Mont-Tremblant" u="1"/>
        <s v="1249, rue Principale, Nantes" u="1"/>
        <s v="1845, boulevard Desmarchais, Montréal" u="1"/>
        <s v="799, 1 Avenue, Val-d'Or" u="1"/>
        <s v="2881, rue Bergeron, Saint-Paulin" u="1"/>
        <s v="890, boul. Saint-Jean-Baptiste, Montréal" u="1"/>
        <s v="2260, rue Logan, Montréal" u="1"/>
        <s v="215, rue Prieur Ouest, Montréal" u="1"/>
        <s v="301, route de l'Église, Saint-Claude" u="1"/>
        <s v="3763, rue Albert, Rawdon" u="1"/>
        <s v="177, rue Principale, Saint-Alban" u="1"/>
        <s v="2422, rue Commerciale S, Témiscouata-sur-le-Lac" u="1"/>
        <s v="702, 12e Rue, Québec" u="1"/>
        <s v="205, rue Désiré-Juneau, Sainte-Catherine-de-la-Jacques-Cartier" u="1"/>
        <s v="85, rue Du Barry, Gatineau" u="1"/>
        <s v="44, rue Notre-Dame Ouest, La Patrie" u="1"/>
        <s v="3850, avenue Dupuis, Montréal" u="1"/>
        <s v="130, rue Côté, Rimouski" u="1"/>
        <s v="247, rue Saint-Laurent Ouest, Rimouski" u="1"/>
        <s v="961, rue des Commissaires, Saint-Ambroise-de-Kildare" u="1"/>
        <s v="7676, rue Centrale, Montréal" u="1"/>
        <s v="1710, rue Beaudry, Montréal" u="1"/>
        <s v="8735, avenue Henri-Julien, Montréal" u="1"/>
        <s v="25, rue de l'Église, Saint-Isidore-de-Clifton" u="1"/>
        <s v="2120, rue du Curé-Lacroix, Québec" u="1"/>
        <s v="167, rue des Marbres, Boischatel" u="1"/>
        <s v="51, rue de la Fabrique, Saint-Léon-le-Grand" u="1"/>
        <s v="1351, rue du Tricentenaire, Lavaltrie" u="1"/>
        <s v="2555, rue Cardin, Sorel-Tracy" u="1"/>
        <s v="200, boulevard Maloney Est, Gatineau" u="1"/>
        <s v="77, rue Notre-Dame, Mont-Carmel" u="1"/>
        <s v="775, rue du Sacré-Coeur Ouest, Saint-Hyacinthe" u="1"/>
        <s v="4770, rue La Fontaine, Montréal" u="1"/>
        <s v="1600, boulevard Dussault, Saint-Marc-des-Carrières" u="1"/>
        <s v="275, rue Montplaisir, Trois-Rivières" u="1"/>
        <s v="1801, montée Sainte-Thérèse, Saint-Jérôme" u="1"/>
        <s v="1125, boul. Jean-de-Brébeuf, Drummondville" u="1"/>
        <s v="401, rue De Jumonville, Boucherville" u="1"/>
        <s v="85, rue Jarry Ouest, Montréal" u="1"/>
        <s v="474, rue des Étudiants, Pohénégamook" u="1"/>
        <s v="304, rue Redmond, Schefferville" u="1"/>
        <s v="2020, rue Borduas, Sainte-Julie" u="1"/>
        <s v="199, chemin Grande Côte, Rosemère" u="1"/>
        <s v="131, rue de la Fabrique, Sainte-Monique" u="1"/>
        <s v="1298, route 132, Percé" u="1"/>
        <s v="5621, avenue Mc Murray, Côte-Saint-Luc" u="1"/>
        <s v="8961, 6e Avenue, Montréal" u="1"/>
        <s v="4115, rue Saint-Jacques Ouest, Montréal" u="1"/>
        <s v="Rue de l'Église, Frelighsburg" u="1"/>
        <s v="4285, rue René-Chaloult, Québec" u="1"/>
        <s v="497, rue Monseigneur-Brunault, Nicolet" u="1"/>
        <s v="514, rue Tessier, Rimouski" u="1"/>
        <s v="439, rue Labelle, Mont-Tremblant" u="1"/>
        <s v="656, rg Notre-Dame-des-Champs, Pohénégamook" u="1"/>
        <s v="631, rue Hébert, Mont-Laurier" u="1"/>
        <s v="1, rue Legault, Saint-André-d'Argenteuil" u="1"/>
        <s v="1648, rue Langevin, Longueuil" u="1"/>
        <s v="11960, boulevard Ste-Colette, Montréal" u="1"/>
        <s v="1140, rue Saint-Edgar, Drummondville" u="1"/>
        <s v="51, rue Saint-Pierre, Saint-Chrysostome" u="1"/>
        <s v="2450, rue Rosemère, Laval" u="1"/>
        <s v="261, rue Shamrock, Pincourt" u="1"/>
        <s v="7450, rue François-Perrault, Montréal" u="1"/>
        <s v="971, chemin des Dubois, Shawinigan" u="1"/>
        <s v="720, rue de Laval, Drummondville" u="1"/>
        <s v="2195, boul. Mellon, Saguenay" u="1"/>
        <s v="10, boulevard Bélisle, Sainte-Thérèse" u="1"/>
        <s v="730, rue Guilbert, Trois-Rivières" u="1"/>
        <s v="8100, rue de Marseille, Montréal" u="1"/>
        <s v="878, chemin Riverside, La Pêche" u="1"/>
        <s v="1980, rue Paul Lemoyne, Trois-Rivières" u="1"/>
        <s v="36, rue Dalpé, Verchères" u="1"/>
        <s v="334, rue Académie, Rosemère" u="1"/>
        <s v="1, rue Chaumont, Sainte-Anne-des-Plaines" u="1"/>
        <s v="2215, boulevard Mellon, Saguenay" u="1"/>
        <s v="115, rue Jacques-Cartier Sud, Saint-Jean-sur-Richelieu" u="1"/>
        <s v="128, avenue Albert-Perron, Saint-Prime" u="1"/>
        <s v="35, rue Richard, Cap-Santé" u="1"/>
        <s v="666, 6e rue Ouest, Dégelis" u="1"/>
        <s v="525, rue Achim, Mont-Laurier" u="1"/>
        <s v="781, avenue Miller, Longueuil" u="1"/>
        <s v="451, rue de l'Église, Sainte-Jeanne-d'Arc" u="1"/>
        <s v="1011, 6e Avenue, La Pocatière" u="1"/>
        <s v="100, rue Sauvé Est, Montréal" u="1"/>
        <s v="220, rue Principale, Saint-Nazaire" u="1"/>
        <s v="316, boulevard Cité des Jeunes, Saint-Clet" u="1"/>
        <s v="845, 39e Avenue, Montréal" u="1"/>
        <s v="650, rue Antoine-Girouard, Boucherville" u="1"/>
        <s v="855, rue Saint-Pierre Ouest, Saint-Hyacinthe" u="1"/>
        <s v="200, rue du Centre, Saint-Honoré" u="1"/>
        <s v="2850, rue Notre-Dame, Saint-Hyacinthe" u="1"/>
        <s v="948, rue Principale, Roxton Pond" u="1"/>
        <s v="1255, boulevard des Étudiants, Magog" u="1"/>
        <s v="3, rue du Couvent, Sainte-Brigitte-de-Laval" u="1"/>
        <s v="380, boulevard Cloutier, Saint-Raymond" u="1"/>
        <s v="1500, rue du Moulin, Sainte-Julie" u="1"/>
        <s v="57, rue Wood, Saint-Chrysostome" u="1"/>
        <s v="457, rue des Écoles, Drummondville" u="1"/>
        <s v="325, avenue Chapleau, Saint-Pascal" u="1"/>
        <s v="80, avenue Saint-Jacques, Louiseville" u="1"/>
        <s v="6315, rue de l'Hôtel-de-Ville, Saint-Calixte" u="1"/>
        <s v="420, rue Principale, Saint-Henri-de-Taillon" u="1"/>
        <s v="2970, avenue Gaspard, Québec" u="1"/>
        <s v="2356, rue Centre, Montréal" u="1"/>
        <s v="3461A, rue Queen, Rawdon" u="1"/>
        <s v="242, rue Principale, Audet" u="1"/>
        <s v="581, chemin du Chenal du Moine, Sainte-Anne-de-Sorel" u="1"/>
        <s v="105, rue Plourde, Saint-Gabriel-de-Rimouski" u="1"/>
        <s v="6000, avenue Fielding, Montréal" u="1"/>
        <s v="1132, rue Front sud, Saint-Georges-de-Clarenceville" u="1"/>
        <s v="7101, rue Rodrigue, Terrebonne" u="1"/>
        <s v="700, boulevard Dr Gervais, Mont-Tremblant" u="1"/>
        <s v="919, rue Mooney Ouest, Thetford Mines" u="1"/>
        <s v="16, rue Perry, Saint-Eustache" u="1"/>
        <s v="1305, rue De la Terrière, Trois-Rivières" u="1"/>
        <s v="136, rue Saint-Jean-Baptiste, L'Isle-Verte" u="1"/>
        <s v="102, chemin du lac Brébeuf, Saint-Félix-d'Otis" u="1"/>
        <s v="605, rue Davidson Est, Gatineau" u="1"/>
        <s v="171-181, boul. de la Jeunesse, Roberval" u="1"/>
        <s v="830, boulevard Saint-Joseph, Roberval" u="1"/>
        <s v="146, rue Beaucage, Québec" u="1"/>
        <s v="165, avenue Saint-René, Saint-René-de-Matane" u="1"/>
        <s v="2072, rue Gignac, Shawinigan" u="1"/>
        <s v="1500, boulevard Mi-Vallon, Sherbrooke" u="1"/>
        <s v="315, rue du Stade, Saguenay" u="1"/>
        <s v="482, avenue Springfield, Longueuil" u="1"/>
        <s v="68, rue Savard, Dolbeau-Mistassini" u="1"/>
        <s v="15, rue Vézina, Rivière-du-Loup" u="1"/>
        <s v="6108, 8e Avenue, Montréal" u="1"/>
        <s v="1475, rue Normand, Saint-Jérôme" u="1"/>
        <s v="1135, côte Saint-Georges, Saint-Télesphore" u="1"/>
        <s v="8825, rue Centrale, Montréal" u="1"/>
        <s v="1345, chemin Régent, Mont-Royal" u="1"/>
        <s v="140, chemin Sainte-Foy, Québec" u="1"/>
        <s v="5125, 2e Avenue Ouest, Québec" u="1"/>
        <s v="120, rue Sainte-Anne, Mont-Saint-Hilaire" u="1"/>
        <s v="17, avenue Maple, Sainte-Anne-de-Bellevue" u="1"/>
        <s v="2, rue Saint-Emmanuel, Coteau-du-Lac" u="1"/>
        <s v="6755, rue Lavoie, Montréal" u="1"/>
        <s v="105, rue Jacques-Cartier Sud, Saint-Jean-sur-Richelieu" u="1"/>
        <s v="777, rue Gauthier, Larouche" u="1"/>
        <s v="170,  Alton Drive, Beaconsfield" u="1"/>
        <s v="762, rue Jacques-Berthiaume, Québec" u="1"/>
        <s v="1370, rue Principale, Labrecque" u="1"/>
        <s v="10, rue de Monteauban, Blainville" u="1"/>
        <s v="1782, rue Neilson, Saguenay" u="1"/>
        <s v="14700, rue Jean-Simon, Mirabel" u="1"/>
        <s v="1760, rue Sainte-Catherine, Saint-Théodore-d'Acton" u="1"/>
        <s v="37, rue du Trait Carré, Saint-Joachim" u="1"/>
        <s v="451, rue Grace, Lachute" u="1"/>
        <s v="500, rue Hériot, Drummondville" u="1"/>
        <s v="2015, rue Saint-Jacques, Shawinigan" u="1"/>
        <s v="11845, boulevard de l'Acadie, Montréal" u="1"/>
        <s v="1275, avenue Châteaubriand, Mascouche" u="1"/>
        <s v="1005, 6e Avenue, La Pocatière" u="1"/>
        <s v="247, rue Principale, Lac-Bouchette" u="1"/>
        <s v="337, 76e Rue Ouest, Québec" u="1"/>
        <s v="301, rue Bonin, Acton Vale" u="1"/>
        <s v="2205, rue Mousseau, Montréal" u="1"/>
        <s v="81, rue Green, Saint-Lambert" u="1"/>
        <s v="80, rue Daniel Johnson, Gatineau" u="1"/>
        <s v="930, rue de la Mairie, Blainville" u="1"/>
        <s v="2720, rue Bossuet, Montréal" u="1"/>
        <s v="186, 8e Avenue, Vaudreuil-Dorion" u="1"/>
        <s v="1495, rue du Vice-Roi, Québec" u="1"/>
        <s v="10, 8e Avenue Lefrançois, Saint-Fabien" u="1"/>
        <s v="46, rue Roy, Ormstown" u="1"/>
        <s v="346, chemin Larocque, Salaberry-de-Valleyfield" u="1"/>
        <s v="454, avenue Caisse, Montréal" u="1"/>
        <s v="61, rue Morgan, Sorel-Tracy" u="1"/>
        <s v="240, 9e Avenue, Montréal" u="1"/>
        <s v="1536, rue Principale, Chambord" u="1"/>
        <s v="510, rue du Prince-Édouard, Québec" u="1"/>
        <s v="10521, rue Villeneuve, Terrebonne" u="1"/>
        <s v="9, rue du Couvent, Petite-Rivière-Saint-François" u="1"/>
        <s v="1650, avenue Vallée, Plessisville" u="1"/>
        <s v="2525, boul. des Entreprises, Terrebonne" u="1"/>
        <s v="26, rue Plourde, Métabetchouan-Lac-à-la-Croix" u="1"/>
        <s v="600, rue Desbiens, La Tuque" u="1"/>
        <s v="102, rue du Couvent, Sainte-Anne-de-la-Rochelle" u="1"/>
        <s v="562, rue du Palais, Saint-Jérôme" u="1"/>
        <s v="136, rue Beaucage, Québec" u="1"/>
        <s v="3, rue Principale Est, Saint-Clément" u="1"/>
        <s v="6981, chemin Royal, Saint-Laurent-de-l'Île-d'Orléans" u="1"/>
        <s v="300, rue Phaneuf, Saint-Jean-sur-Richelieu" u="1"/>
        <s v="71, rue Saint-Jean-Bosco, Gatineau" u="1"/>
        <s v="1020, rue du Tricentenaire, Lavaltrie" u="1"/>
        <s v="8301, boul. Wilfrid Pelletier, Montréal" u="1"/>
        <s v="760, rue Principale, Saint-Thomas" u="1"/>
        <s v="351, rue Chabot, Contrecoeur" u="1"/>
        <s v="935, rue de l'École, Mont-Tremblant" u="1"/>
        <s v="360, boulevard De Lucerne, Gatineau" u="1"/>
        <s v="1025, rue Castelneau, Boisbriand" u="1"/>
        <s v="5785, avenue Parkhaven, Côte-Saint-Luc" u="1"/>
        <s v="80, rue Hammond, Lachute" u="1"/>
        <s v="7230, 8e Avenue, Montréal" u="1"/>
        <s v="9275, 25e Avenue, Montréal" u="1"/>
        <s v="290, rue Parker, Dixville" u="1"/>
        <s v="1250, chemin du Tremblay, Longueuil" u="1"/>
        <s v="65, rue de Versailles, Victoriaville" u="1"/>
        <s v="775, boulevard Saint-Luc, Alma" u="1"/>
        <s v="211, rue Saint-Édouard, Drummondville" u="1"/>
        <s v="189, rue Jetté, Notre-Dame-des-Prairies" u="1"/>
        <s v="555, 7e Avenue Nord, Richmond" u="1"/>
        <s v="1241, rue Nicolas Perrot, Trois-Rivières" u="1"/>
        <s v="160, avenue Centrale, Saint-Vianney" u="1"/>
        <s v="8455, rue du Pré-Laurin, Montréal" u="1"/>
        <s v="40, rue Saint-Aimé, Maskinongé" u="1"/>
        <s v="4885, chemin du Souvenir, Laval" u="1"/>
        <s v="1796, rue Neilson, Saguenay" u="1"/>
        <s v="925, boul. du Plateau, Gatineau" u="1"/>
        <s v="4555, rue Buies, Montréal" u="1"/>
        <s v="273, rue du Couvent Est, Château-Richer" u="1"/>
        <s v="940, boulevard de Normandie, Saint-Jean-sur-Richelieu" u="1"/>
        <s v="50, avenue Lorne, Granby" u="1"/>
        <s v="130, avenue Frank Robinson, Gatineau" u="1"/>
        <s v="3005, 4e Avenue, Québec" u="1"/>
        <s v="141, 8e Rue, Crabtree" u="1"/>
        <s v="6560, rue Chambord, Montréal" u="1"/>
        <s v="2915, rue Marcel, Montréal" u="1"/>
        <s v="194, rue de l'Église, Martinville" u="1"/>
        <s v="1825, rue Jolicoeur, Montréal" u="1"/>
        <s v="967, rue Principale, Sainte-Hedwidge" u="1"/>
        <s v="1405, 11e Rue, Trois-Rivières" u="1"/>
        <s v="3961, rue Principale, Notre-Dame-de-Lourdes" u="1"/>
        <s v="660, boul. des Bois-Francs Sud, Victoriaville" u="1"/>
        <s v="151, avenue Winthrop, Pointe-Claire" u="1"/>
        <s v="278, chemin des Patriotes, Saint-Mathias-sur-Richelieu" u="1"/>
        <s v="7065, avenue Somerled, Montréal" u="1"/>
        <s v="1666, avenue de Lozère, Québec" u="1"/>
        <s v="280, avenue Brahms, Châteauguay" u="1"/>
        <s v="2200, rue Coursol, Québec" u="1"/>
        <s v="150, avenue Seigniory, Pointe-Claire" u="1"/>
        <s v="241, rue Gendron, Saint-Léon-le-Grand" u="1"/>
        <s v="1441, rue Saint-Pierre, Saint-Jude" u="1"/>
        <s v="780, rue Saint-Viateur, Berthierville" u="1"/>
        <s v="1228, chemin de l'Église, Saint-Polycarpe" u="1"/>
        <s v="108, rue Tremblay, Bégin" u="1"/>
        <s v="118, rue Demontigny, Sainte-Agathe-des-Monts" u="1"/>
        <s v="1919, 6e Rang, Saint-Gabriel-de-Brandon" u="1"/>
        <s v="317, rue du Sud, Cowansville" u="1"/>
        <s v="37, chemin Principal, Saint-Juste-du-Lac" u="1"/>
        <s v="8500, rue de Londres, Brossard" u="1"/>
        <s v="1060, rue des Grands Bois, Sorel-Tracy" u="1"/>
        <s v="10125, rue Parthenais, Montréal" u="1"/>
        <s v="1650, av. Alexandre-le-Grand, Boisbriand" u="1"/>
        <s v="30, rue du Collège, Danville" u="1"/>
        <s v="542, avenue Brochu, Sept-Îles" u="1"/>
        <s v="500, rue des Érables, Trois-Rivières" u="1"/>
        <s v="501, rue des Érables, Trois-Rivières" u="1"/>
        <s v="8380, avenue Wiseman, Montréal" u="1"/>
        <s v="221, boulevard Clairevue Est, Saint-Bruno-de-Montarville" u="1"/>
        <s v="445, rue Lacroix, La Tuque" u="1"/>
        <s v="1100, rue Ducas, Montréal" u="1"/>
        <s v="2995, avenue des Ancêtres, Mascouche" u="1"/>
        <s v="1096, route de l'Église, Québec" u="1"/>
        <s v="250, boul. Arthur Buies Ouest, Rimouski" u="1"/>
        <s v="80, rue F.-X. Garneau, Beloeil" u="1"/>
        <s v="510, rue Groulx, Sainte-Agathe-des-Monts" u="1"/>
        <s v="16, rue de l'Église, Saint-Marc-du-Lac-Long" u="1"/>
        <s v="7110, 8e Avenue, Montréal" u="1"/>
        <s v="171, rue Jetté, Notre-Dame-des-Prairies" u="1"/>
        <s v="1150, chemin du Tremblay, Longueuil" u="1"/>
        <s v="1101, Chemin Rockland, Mont-Royal" u="1"/>
        <s v="6051, boul. Maurice-Duplessis, Montréal" u="1"/>
        <s v="831, rue Saint-Alphonse, Lac-aux-Sables" u="1"/>
        <s v="2875, boulevard du Saguenay, Saguenay" u="1"/>
        <s v="6970, rue Marquette, Montréal" u="1"/>
        <s v="200, rue Lemire, Aston-Jonction" u="1"/>
        <s v="10122, boulevard Olympia, Montréal" u="1"/>
        <s v="30, rue Delage, Rivière-du-Loup" u="1"/>
        <s v="947, boulevard Marcotte, Roberval" u="1"/>
        <s v="8, rue Keable, Sayabec" u="1"/>
        <s v="3829, rue Saint-Germain, Saguenay" u="1"/>
        <s v="230, rue Sherbrooke, Beaconsfield" u="1"/>
        <s v="11600, boulevard de l'Acadie, Montréal" u="1"/>
        <s v="175, rue Pelletier, Drummondville" u="1"/>
        <s v="6080, avenue de l'Esplanade, Montréal" u="1"/>
        <s v="451, rue Jacques-Cartier, Donnacona" u="1"/>
        <s v="265, chemin Allancroft, Beaconsfield" u="1"/>
        <s v="830, avenue Notre-Dame, Saint-Lambert" u="1"/>
        <s v="976, rue Honoré-Mercier, Saint-Jean-sur-Richelieu" u="1"/>
        <s v="405, boulevard Saint-Joseph, Saint-Tite" u="1"/>
        <s v="1840, chemin Principale, Saint-Mathieu-du-Parc" u="1"/>
        <s v="555, rue Hudon, Saint-Pascal" u="1"/>
        <s v="75, rue Monseigneur-Poirier, Princeville" u="1"/>
        <s v="740, rue Esther Blondin, Montréal" u="1"/>
        <s v="30, montée Guy-Mousseau, Lavaltrie" u="1"/>
        <s v="500, avenue du Mont-Cassin, Montréal" u="1"/>
        <s v="320, rue Saint-Pierre, Rivière-du-Loup" u="1"/>
        <s v="616, rue Saint-Georges, Saint-Jérôme" u="1"/>
        <s v="595, rue Delisle, Saguenay" u="1"/>
        <s v="6, rue Paré, Victoriaville" u="1"/>
        <s v="1088, route de l'Église, Québec" u="1"/>
        <s v="200-101, rue Saint-Aubin, Baie-Saint-Paul" u="1"/>
        <s v="70, rue Beaupré, Mont-Joli" u="1"/>
        <s v="471, rue Melançon, Saint-Jérôme" u="1"/>
        <s v="1298, rue L.-W. Leclerc, Saint-Félicien" u="1"/>
        <s v="1800, rue Edmond-Guillet, Marieville" u="1"/>
        <s v="101, rue Banville, Sainte-Paule" u="1"/>
        <s v="1735, boulevard Pie XI Nord, Québec" u="1"/>
        <s v="2743, rue De Rouen, Montréal" u="1"/>
        <s v="11241, avenue Drapeau, Montréal" u="1"/>
        <s v="770, rue Saint-Viateur, Berthierville" u="1"/>
        <s v="1180, rue Saint-Thomas, Drummondville" u="1"/>
        <s v="6365, 1re Avenue, Montréal" u="1"/>
        <s v="2420, rue Principale, Sainte-Élisabeth" u="1"/>
        <s v="712, rue Principale, Saint-Augustin" u="1"/>
        <s v="8, rue Bridge, Ormstown" u="1"/>
        <s v="1455, rue Jean-Paul-Riopelle, Blainville" u="1"/>
        <s v="530, avenue Brochu, Sept-Îles" u="1"/>
        <s v="906, avenue Comeau, Saguenay" u="1"/>
        <s v="2490, avenue Champfleury, Québec" u="1"/>
        <s v="50, rue Boulet, Princeville" u="1"/>
        <s v="3055, boulevard Rome, Brossard" u="1"/>
        <s v="26, rue Principale, Low" u="1"/>
        <s v="50, 34e Avenue, Montréal" u="1"/>
        <s v="13, rue Saint-Régis, Saint-Constant" u="1"/>
        <s v="44, rue de Juan-les-Pins, Gatineau" u="1"/>
        <s v="3005, rue William Stuart, Québec" u="1"/>
        <s v="5, rue Ronaldo Bélanger, Sainte-Martine" u="1"/>
        <s v="245, rue Saint-Alphonse, Manseau" u="1"/>
        <s v="1350, rue Saint-Charles, L'Ancienne-Lorette" u="1"/>
        <s v="355, avenue de la Jeunesse, Rimouski" u="1"/>
        <s v="355, rue du Collège Sud, Richmond" u="1"/>
        <s v="65, promenade Sunshine, Dollard-Des Ormeaux" u="1"/>
        <s v="331, avenue Mimosa, Dorval" u="1"/>
        <s v="20, rue du Collège, Sainte-Marguerite-du-Lac-Masson" u="1"/>
        <s v="2505, rue Coderre, Longueuil" u="1"/>
        <s v="700, 9e Rue, Saint-Jérôme" u="1"/>
        <s v="408, rue Star Creek, Schefferville" u="1"/>
        <s v="75, rue Duquet, Sainte-Thérèse" u="1"/>
        <s v="55, 5e Avenue, Montréal" u="1"/>
        <s v="1560, boulevard Laird, Mont-Royal" u="1"/>
        <s v="365, avenue Landry, Saint-Jean-sur-Richelieu" u="1"/>
        <s v="2750, boul. Malcolm-Fraser, La Malbaie" u="1"/>
        <s v="2355, rue Decelles, Montréal" u="1"/>
        <s v="540, rue des Colibris, Sainte-Anne-des-Plaines" u="1"/>
        <s v="287, Grande Côte, Boisbriand" u="1"/>
        <s v="70, boulevard des Hauteurs, Saint-Jérôme" u="1"/>
        <s v="215, rue des Peupliers Ouest, Québec" u="1"/>
        <s v="1321, 5e Avenue, Shawinigan" u="1"/>
        <s v="415, rue des Écoles, Drummondville" u="1"/>
        <s v="116, avenue Frank Robinson, Gatineau" u="1"/>
        <s v="6025, rue Beaulieu, Montréal" u="1"/>
        <s v="3005, rue Arthur-Guimont, Trois-Rivières" u="1"/>
        <s v="1505, rue Muir, Montréal" u="1"/>
        <s v="316, rue Saint-Pierre, Rivière-du-Loup" u="1"/>
        <s v="245, 2e Rue Ouest, Rimouski" u="1"/>
        <s v="135, chemin Scott, Chelsea" u="1"/>
        <s v="368, rue Principale, Saint-Mathieu" u="1"/>
        <s v="1025, rue des Colibris, Sainte-Catherine" u="1"/>
        <s v="63, rue Jean-Paul II, Magog" u="1"/>
        <s v="157-159-161-163 rue Laurentide, Schefferville" u="1"/>
        <s v="9955, boulevard Perras, Montréal" u="1"/>
        <s v="1995, rue Victor-Doré, Montréal" u="1"/>
        <s v="481, rue Bureau, Trois-Rivières" u="1"/>
        <s v="3155, rue Désautels, Montréal" u="1"/>
        <s v="2300, rue de Genève, Sainte-Julie" u="1"/>
        <s v="171, avenue Orchard, Montréal" u="1"/>
        <s v="761, rue Saint-Viateur, Berthierville" u="1"/>
        <s v="1, rue de la Chanterelle, Saint-Basile-le-Grand" u="1"/>
        <s v="1449, avenue Bédard, Saint-Lazare" u="1"/>
        <s v="870, avenue Boily, Saguenay" u="1"/>
        <s v="10, rue de l'Académie, Québec" u="1"/>
        <s v="2459, rue de l'Église, Sainte-Clotilde" u="1"/>
        <s v="250, rue Desjardins, Granby" u="1"/>
        <s v="1020, rue Kingston, Sherbrooke" u="1"/>
        <s v="720, boulevard des Récollets, Trois-Rivières" u="1"/>
        <s v="110, rue du Manège, Victoriaville" u="1"/>
        <s v="297, rue Alice, Gatineau" u="1"/>
        <s v="630, rue Saint-Roch, Montréal" u="1"/>
        <s v="766, rue Saint-Paul, Terrebonne" u="1"/>
        <s v="81, avenue d'Amours, Matane" u="1"/>
        <s v="127, rue Principale, Saint-Moïse" u="1"/>
        <s v="3111, rue Mgr-Dufour, Saguenay" u="1"/>
        <s v="12, rue Saint-Thomas, Saint-Louis-de-Gonzague" u="1"/>
        <s v="19, avenue Rix, Bedford" u="1"/>
        <s v="270, rue Bonsecours, Massueville" u="1"/>
        <s v="5770, rue Aline, Brossard" u="1"/>
        <s v="1350, boulevard Virginie-Roy, Notre-Dame-de-l'Île-Perrot" u="1"/>
        <s v="633, rue de Courcelle, Montréal" u="1"/>
        <s v="5000, rue Iona, Montréal" u="1"/>
        <s v="148, 12e Rue, Ferme-Neuve" u="1"/>
        <s v="1135, rue du Clos-Toumalin, Prévost" u="1"/>
        <s v="500, rue Anick, Québec" u="1"/>
        <s v="370, rue Saint-Jean, Québec" u="1"/>
        <s v="153, rue Jetté, Notre-Dame-des-Prairies" u="1"/>
        <s v="11400, avenue de Poutrincourt, Montréal" u="1"/>
        <s v="35, chemin De Gaspé, Bromont" u="1"/>
        <s v="950, rue Pierre Lacroix, Montréal" u="1"/>
        <s v="239, rue du Fief, Varennes" u="1"/>
        <s v="897, rue Maple, Longueuil" u="1"/>
        <s v="359, rue Adams Est, Richmond" u="1"/>
        <s v="125, rue Morgan, Coaticook" u="1"/>
        <s v="400, 2e Avenue, Dolbeau-Mistassini" u="1"/>
        <s v="55, route 116 Ouest, Warwick" u="1"/>
        <s v="7455, rue Jarry Est, Montréal" u="1"/>
        <s v="26, rue de la Croix, Sherbrooke" u="1"/>
        <s v="471, 3e Rang, Saint-Samuel" u="1"/>
        <s v="275, rue Bonaventure, Châteauguay" u="1"/>
        <s v="128, rue Louis-Francoeur, Saguenay" u="1"/>
        <s v="1155, avenue du Parc, Saint-Jérôme" u="1"/>
        <s v="803, rue Castelneau, La Tuque" u="1"/>
        <s v="1201, rue Argyle, Montréal" u="1"/>
        <s v="3030, rue Villeray, Montréal" u="1"/>
        <s v="360, boul. La Vérendrye Est, Gatineau" u="1"/>
        <s v="129, Jacques-Cartier Est, Saguenay" u="1"/>
        <s v="165, rue Saint-Joseph, Saint-Étienne-des-Grès" u="1"/>
        <s v="11480, boulevard Rolland, Montréal" u="1"/>
        <s v="100, avenue Frank Robinson, Gatineau" u="1"/>
        <s v="880, rue Hudson, Longueuil" u="1"/>
        <s v="10000, rue Parthenais, Montréal" u="1"/>
        <s v="800, 106e Avenue, Shawinigan" u="1"/>
        <s v="345, rue Sir-Mathias-Tellier S, Joliette" u="1"/>
        <s v="155, 16e Avenue, Deschaillons-sur-Saint-Laurent" u="1"/>
        <s v="399, rue La Salle, Rimouski" u="1"/>
        <s v="300, avenue Jean-Dolbeau, Dolbeau-Mistassini" u="1"/>
        <s v="1060, rue Borne, Québec" u="1"/>
        <s v="1070, rue Borne, Québec" u="1"/>
        <s v="4329, rue La Fontaine, Montréal" u="1"/>
        <s v="380, rue Provost, Montréal" u="1"/>
        <s v="2250, route Marie-Victorin, Varennes" u="1"/>
        <s v="500, rue Saint-Bruno, Notre-Dame-du-Bon-Conseil" u="1"/>
        <s v="1561, rue Principale, Lawrenceville" u="1"/>
        <s v="901, rue d'Acton, Acton Vale" u="1"/>
        <s v="177, rue de l'Église, Saint-François-Xavier-de-Brompton" u="1"/>
        <s v="20, rue Beaudry, Saint-Jacques" u="1"/>
        <s v="2000, rue Decelles, Montréal" u="1"/>
        <s v="10, rue Vézina, Rivière-du-Loup" u="1"/>
        <s v="535, boulevard Brassard, Chambly" u="1"/>
        <s v="2334, rue Saint-Joseph, Sainte-Sophie" u="1"/>
        <s v="2901, rue de Louvain Est, Montréal" u="1"/>
        <s v="130, rue Louis-Joseph Rodrigue, Saint-Eustache" u="1"/>
        <s v="54, rue de l'Église, East Hereford" u="1"/>
        <s v="4563, rue Saint-Urbain, Montréal" u="1"/>
        <s v="20, rue Vincent, Varennes" u="1"/>
        <s v="881, route de Lac-à-la-Tortue, Shawinigan" u="1"/>
        <s v="7, rue Forget, Baie-Saint-Paul" u="1"/>
        <s v="5250, avenue des Sauges, Québec" u="1"/>
        <s v="45, boulevard Justras Est, Victoriaville" u="1"/>
        <s v="3200, boulevard du Souvenir, Laval" u="1"/>
        <s v="143, rue des Sables, Gatineau" u="1"/>
        <s v="126, rue Saint-Jean-Baptiste, Saint-Guillaume" u="1"/>
        <s v="60, avenue Daniel-Morin, Saint-Placide" u="1"/>
        <s v="1970, rue Galt Est, Sherbrooke" u="1"/>
        <s v="891, rue de l'Église, Sainte-Béatrix" u="1"/>
        <s v="1995, rue Bédard, Longueuil" u="1"/>
        <s v="39, chemin des Épinettes, Lac-Beauport" u="1"/>
        <s v="240, rue Principale, Sainte-Cécile-de-Lévrard" u="1"/>
        <s v="619, rue des Érables, Neuville" u="1"/>
        <s v="70, montée du Village, Saint-Joseph-du-Lac" u="1"/>
        <s v="184, rue Principale, Grenville" u="1"/>
        <s v="17, rue Gault, Salaberry-de-Valleyfield" u="1"/>
        <s v="1955, chemin des Coudriers, L'Isle-aux-Coudres" u="1"/>
        <s v="2001, rue Guy, Deux-Montagnes" u="1"/>
        <s v="20, rue Vézina, Saint-Roch-de-l'Achigan" u="1"/>
        <s v="1, rue Lionel-Beausoleil, La Pêche" u="1"/>
        <s v="13, rue de l'Église, Mercier" u="1"/>
        <s v="360, avenue Bélanger, Québec" u="1"/>
        <s v="333, rue Sir-Mathias-Tellier S, Joliette" u="1"/>
        <s v="2105, rue Guy, Deux-Montagnes" u="1"/>
        <s v="5840, rue Saint-Urbain, Montréal" u="1"/>
        <s v="400, avenue Saint-Charles, Vaudreuil-Dorion" u="1"/>
        <s v="100, rue Trésor-Caché, Montréal" u="1"/>
        <s v="2800, boulevard Lapointe, Montréal" u="1"/>
        <s v="475, avenue Lafontaine, Saguenay" u="1"/>
        <s v="825, avenue du Bourg-Royal, Québec" u="1"/>
        <s v="37, rue Saint-Jean-Baptiste, L'Anse-Saint-Jean" u="1"/>
        <s v="259, rue Amherst, Amherst" u="1"/>
        <s v="1863, rue Brébeuf, Longueuil" u="1"/>
        <s v="1032, de La Seigneurie, Saint-Roch-des-Aulnaies" u="1"/>
        <s v="161, rue de l'École, Escuminac" u="1"/>
        <s v="829, avenue du Bourg-Royal, Québec" u="1"/>
        <s v="2700, Jean-Charles Bonenfant, Boisbriand" u="1"/>
        <s v="21, rue Plourde, Métabetchouan-Lac-à-la-Croix" u="1"/>
        <s v="3, rue du Collège, Saint-Hubert-de-Rivière-du-Loup" u="1"/>
        <s v="525, rue Jolliet, Mont-Saint-Hilaire" u="1"/>
        <s v="Route 202, Franklin" u="1"/>
        <s v="250, rue Turgeon, Hébertville" u="1"/>
        <s v="234, rue Commerciale, Saint-Louis-du-Ha! Ha!" u="1"/>
        <s v="1800, rue Gilbert-Martel, Carignan" u="1"/>
        <s v="556, 10e rang, Sainte-Françoise" u="1"/>
        <s v="10, avenue Québec, Rouyn-Noranda" u="1"/>
        <s v="2003, rue de l'Église, Saint-Léandre" u="1"/>
        <s v="4245, rue Berri, Montréal" u="1"/>
        <s v="46, rue des Loisirs, Saint-Simon" u="1"/>
        <s v="509, rue Labelle, Mont-Tremblant" u="1"/>
        <s v="5385, avenue Banville, Québec" u="1"/>
        <s v="1198, rue de l'Église, Val-Alain" u="1"/>
        <s v="106, rue Dorset, Baie-D'Urfé" u="1"/>
        <s v="201, rue Jean-Leman, Candiac" u="1"/>
        <s v="176, rue Saint-Alphonse Sud, Magog" u="1"/>
        <s v="43, rue Saint-Laurent, Saint-Eustache" u="1"/>
        <s v="201, rue Turgeon, Saint-Jean-sur-Richelieu" u="1"/>
        <s v="3243, boulevard Chevremont, Montréal" u="1"/>
        <s v="900, boul. du Fort-Saint-Louis, Boucherville" u="1"/>
        <s v="253, rue Saint-Édouard, Saint-Germain-de-Grantham" u="1"/>
        <s v="742, Boulevard Louis-XIV, Québec" u="1"/>
        <s v="305, avenue Mimosa, Dorval" u="1"/>
        <s v="920, rue Morin, Roberval" u="1"/>
        <s v="5619, chemin Côte-St-Antoine, Montréal" u="1"/>
        <s v="12160, 27e Avenue, Montréal" u="1"/>
        <s v="15200, rue Sherbrooke Est, Montréal" u="1"/>
        <s v="250, rue Saint-Étienne, La Malbaie" u="1"/>
        <s v="2645, boul. Lemire, Drummondville" u="1"/>
        <s v="1651, rue Guillemette, Terrebonne" u="1"/>
        <s v="295, rue Saint-David, Magog" u="1"/>
        <s v="60, rue Piché, Victoriaville" u="1"/>
        <s v="980, 7e Rue, Val-d'Or" u="1"/>
        <s v="250, rue Saint-Georges, Windsor" u="1"/>
        <s v="20, avenue des Plaines, Victoriaville" u="1"/>
        <s v="2475, boulevard Laframboise, Saint-Hyacinthe" u="1"/>
        <s v="137, rue Gillepsie, Sherbrooke" u="1"/>
        <s v="50, rue Michel, Mont-Saint-Hilaire" u="1"/>
        <s v="1835, rue du Pont, Marieville" u="1"/>
        <s v="6300, rue de Montrachet, Québec" u="1"/>
        <s v="155, rue du Couvent, Saint-Hugues" u="1"/>
        <s v="946, rue Saint-Paul, Trois-Rivières" u="1"/>
        <s v="175, rue Saint-Alphonse, Trois-Rivières" u="1"/>
        <s v="3675, rue Coderre, Longueuil" u="1"/>
        <s v="917, montée Saint-Nicolas, Saint-Jérôme" u="1"/>
        <s v="157, rue des Tourelles, Saint-Paul" u="1"/>
        <s v="1825, rue Provost, Montréal" u="1"/>
        <s v="115, boulevard Beaconsfield, Beaconsfield" u="1"/>
        <s v="1100, 112e Avenue, Saint-Jérôme" u="1"/>
        <s v="48, rue Young, Waterloo" u="1"/>
        <s v="250, rue Therrien, Saint-Eustache" u="1"/>
        <s v="14, rue du Vieux-Chemin, Témiscouata-sur-le-Lac" u="1"/>
        <s v="155, rue Saint-Félix, Drummondville" u="1"/>
        <s v="27, rue de l'Église, Notre-Dame-des-Bois" u="1"/>
        <s v="125, rue Saint-Jean, Ange-Gardien" u="1"/>
        <s v="6085, rue Principale, Saint-Félix-de-Kingsey" u="1"/>
        <s v="611, rue Saint-Rédempteur, Matane" u="1"/>
        <s v="41, rue Bellerive, Trois-Rivières" u="1"/>
        <s v="3055, rue Mousseau, Montréal" u="1"/>
        <s v="21, rue Morgan, Coaticook" u="1"/>
        <s v="315, Route 138, Saint-Augustin-de-Desmaures" u="1"/>
        <s v="2120, rue Favard, Montréal" u="1"/>
        <s v="1165, boul. Saint-René Est, Gatineau" u="1"/>
        <s v="257, boulevard Beaconsfield, Beaconsfield" u="1"/>
        <s v="755, rue Brault, Montréal" u="1"/>
        <s v="6855, rue Cartier, Montréal" u="1"/>
        <s v="45, rue Hémond, Longueuil" u="1"/>
        <s v="5256, avenue des Sauges, Québec" u="1"/>
        <s v="18, rue Saint-Joseph, Saint-Damase" u="1"/>
        <s v="700, boulevard Casavant Est, Saint-Hyacinthe" u="1"/>
        <s v="655, avenue Outremont, Montréal" u="1"/>
        <s v="40, rue Mountsorrel, New Carlisle" u="1"/>
        <s v="95, avenue du Parc, Amqui" u="1"/>
        <s v="1808, avenue Papineau, Montréal" u="1"/>
        <s v="223, route du Canton, Brownsburg-Chatham" u="1"/>
        <s v="3000, boul. Gaétan-Laberge, Montréal" u="1"/>
        <s v="201, rue du Buisson, Beloeil" u="1"/>
        <s v="182, rue de Sienne, Trois-Rivières" u="1"/>
        <s v="114, 1re Avenue, Stoneham-et-Tewkesbury" u="1"/>
        <s v="1700, chemin Oka, Oka" u="1"/>
        <s v="186, rue de Sienne, Trois-Rivières" u="1"/>
        <s v="1880, 48e Avenue, Montréal" u="1"/>
        <s v="4, rue Camille-Gay, Gatineau" u="1"/>
        <s v="1058, rue Principale, Saint-Bonaventure" u="1"/>
        <s v="11625, rue Lagauchetière, Montréal" u="1"/>
        <s v="5035, rue Redmond, Longueuil" u="1"/>
        <s v="5017, rue Saint-Hubert, Montréal" u="1"/>
        <s v="5285, avenue Albert-Tessier, Shawinigan" u="1"/>
        <s v="41, rue Saint-Antoine Nord, Lavaltrie" u="1"/>
        <s v="242, rue Ontario, Sherbrooke" u="1"/>
        <s v="29, avenue Ouellette, Montréal" u="1"/>
        <s v="310, boulevard Dion, Matane" u="1"/>
        <s v="5010, avenue Coolbrook, Montréal" u="1"/>
        <s v="20, rue Maughan, Baie-D'Urfé" u="1"/>
        <s v="184, rue Racine, Québec" u="1"/>
        <s v="273, avenue Royale, Saint-Tite-des-Caps" u="1"/>
        <s v="655, rue Pintal, Trois-Rivières" u="1"/>
        <s v="280, rue Sirois, Saint-Épiphane" u="1"/>
        <s v="5, rue Clark Hill, Waterloo" u="1"/>
        <s v="570, chemin du Tour du Lac, Lac-Beauport" u="1"/>
        <s v="6, rue Villeneuve, Saint-André-Avellin" u="1"/>
        <s v="260, rue Saint-Romuald, Farnham" u="1"/>
        <s v="449, rue Percy, Magog" u="1"/>
        <s v="215, avenue Bloomfield, Montréal" u="1"/>
        <s v="201, boulevard Davignon, Cowansville" u="1"/>
        <s v="101, rue de l'Église, Rivière-Ouelle" u="1"/>
        <s v="909, montée Saint-Nicolas, Saint-Jérôme" u="1"/>
        <s v="15150, rue Sherbrooke Est, Montréal" u="1"/>
        <s v="155, 5e Avenue, Chibougamau" u="1"/>
        <s v="1000, 112e Avenue, Saint-Jérôme" u="1"/>
        <s v="33, boulevard Brassard, Saint-Paul" u="1"/>
        <s v="476, boulevard Grand, L'Île-Perrot" u="1"/>
        <s v="159, 5e Avenue, Chibougamau" u="1"/>
        <s v="1747, rue Rochon, Terrebonne" u="1"/>
        <s v="4835, ave. Christophe-Colomb, Montréal" u="1"/>
        <s v="500, rue Principale, Eastman" u="1"/>
        <s v="65, rue Saint-Antoine, Windsor" u="1"/>
        <s v="623, rue Principale, Saint-Prime" u="1"/>
        <s v="120, 47e Rue Est, Québec" u="1"/>
        <s v="5455, rue Saint-Denis, Montréal" u="1"/>
        <s v="1635, rue Darling, Montréal" u="1"/>
        <s v="5200, rue Bourgchemin, Contrecoeur" u="1"/>
        <s v="42, chemin Plunkett, La Pêche" u="1"/>
        <s v="16350, avenue Jodoin, Saint-Hyacinthe" u="1"/>
        <s v="2190, rue Limoges, Longueuil" u="1"/>
        <s v="1515, rue Rancourt, Montréal" u="1"/>
        <s v="673, rue Cabana, Granby" u="1"/>
        <s v="38, avenue Fairmount Est, Montréal" u="1"/>
        <s v="1555, rue Rancourt, Montréal" u="1"/>
        <s v="273, boulevard Pierre Laporte, Terrebonne" u="1"/>
        <s v="2324, avenue Renouard, Québec" u="1"/>
        <s v="130, avenue des Ormes Sud, Saguenay" u="1"/>
        <s v="84, rue Raymond, Trois-Pistoles" u="1"/>
        <s v="557, rue Frontière, Hemmingford" u="1"/>
        <s v="365, rue Chavigny, Trois-Rivières" u="1"/>
        <s v="1325, rue Jolicoeur, Saint-Lazare" u="1"/>
        <s v="450, rue Gouin, Richmond" u="1"/>
        <s v="11171, rue Notre-Dame Est, Montréal-Est" u="1"/>
        <s v="249, boulevard Cité des Jeunes, Gatineau" u="1"/>
        <s v="2176, rue Saint-Edmond, Saguenay" u="1"/>
        <s v="370, boulevard d'Annecy, Blainville" u="1"/>
        <s v="531, rue Saint-Maurice, La Tuque" u="1"/>
        <s v="5959, avenue Christophe-Colomb, Montréal" u="1"/>
        <s v="1700, boulevard Lebel, Chambly" u="1"/>
        <s v="700, boulevard Wilfrid-Hamel, Québec" u="1"/>
        <s v="1500, chemin du-lac-La Ligne, La Tuque" u="1"/>
        <s v="425, rue Hamel, Saint-Eustache" u="1"/>
        <s v="1070, boulevard Pie XI Nord, Québec" u="1"/>
        <s v="2255, boulevard Laframboise, Saint-Hyacinthe" u="1"/>
        <s v="653, rue Préfontaine, Longueuil" u="1"/>
        <s v="13000, rue Pierre-Perrin, Mirabel" u="1"/>
        <s v="2700, rue Saint-Laurent, Drummondville" u="1"/>
        <s v="290, rue Deslauriers, Montréal" u="1"/>
        <s v="31, rue Principale, Sainte-Françoise" u="1"/>
        <s v="74, chemin D'Old Chelsea, Chelsea" u="1"/>
        <s v="389, boulevard Cité des Jeunes, Gatineau" u="1"/>
        <s v="1005, rue Centenaire, Longueuil" u="1"/>
        <s v="8, rue Jeannotte, Vaudreuil-Dorion" u="1"/>
        <s v="331, rue Sacré-Coeur, Upton" u="1"/>
        <s v="155, rue Bessette, Québec" u="1"/>
        <s v="1000, chemin du Lac, Longueuil" u="1"/>
        <s v="639, rue Vingt-Quatre Juin, Sherbrooke" u="1"/>
        <s v="1500, chemin Principal, Shawinigan" u="1"/>
        <s v="8075, rue Hochelaga, Montréal" u="1"/>
        <s v="830, rue Buck, Sherbrooke" u="1"/>
        <s v="95, rue Saint-Jacques, Montréal" u="1"/>
        <s v="19, rue Saint-Philippe, Clermont" u="1"/>
        <s v="1255, avenue du Chanoine-Morel, Québec" u="1"/>
        <s v="580,582,584, Maclaren Est, Gatineau" u="1"/>
        <s v="5405, rue Courcelette, Trois-Rivières" u="1"/>
        <s v="35, rue Dequoy, Saint-Gabriel" u="1"/>
        <s v="1551, rue de l'École, Carignan" u="1"/>
        <s v="250, rue Aikman, Farnham" u="1"/>
        <s v="7950, rue Cartier, Montréal" u="1"/>
        <s v="800, montée Latulippe, Sainte-Justine-de-Newton" u="1"/>
        <s v="20, rue du Couvent Est, L'Ange-Gardien" u="1"/>
        <s v="1881, rue Saint-Paul, Saint-Césaire" u="1"/>
        <s v="470, rue Goulet, Hérouxville" u="1"/>
        <s v="565, rue de la Montagne, Mont-Laurier" u="1"/>
        <s v="3685, rue de La Rochelle, Trois-Rivières" u="1"/>
        <s v="829, rue Principale, Rivière-Beaudette" u="1"/>
        <s v="1855, 59e Avenue, Montréal" u="1"/>
        <s v="212, rue Cedar, Gatineau" u="1"/>
        <s v="57, rue des Érables, Esprit-Saint" u="1"/>
        <s v="3600, avenue Chauveau, Québec" u="1"/>
        <s v="125, rue Saint-Émile, Trois-Rivières" u="1"/>
        <s v="2255, avenue Sainte-Anne, Saint-Hyacinthe" u="1"/>
        <s v="410, 1re Avenue, Val-des-Sources" u="1"/>
        <s v="491, rue Ouellette, Saint-Amable" u="1"/>
        <s v="355, avenue des Étudiants, Alma" u="1"/>
        <s v="69, rue Montfort, Chénéville" u="1"/>
        <s v="126, rue Logan, Saint-Lambert" u="1"/>
        <s v="3790, chemin du Lac Morgan, Rawdon" u="1"/>
        <s v="75, rue Saint-Jean-Baptiste, Plaisance" u="1"/>
        <s v="5383, boulevard Hébert, Salaberry-de-Valleyfield" u="1"/>
        <s v="105, rue Savio, Québec" u="1"/>
        <s v="12725, boul. Rodolphe-Forget, Montréal" u="1"/>
        <s v="273, rue Richard, Joliette" u="1"/>
        <s v="78, rue du Cardinal, Sherbrooke" u="1"/>
        <s v="75, rue de Maisonneuve, Québec" u="1"/>
        <s v="2753, rue Sainte-Anne, Sainte-Justine-de-Newton" u="1"/>
        <s v="33, avenue Gatineau, Gatineau" u="1"/>
        <s v="10350, boulevard Perras, Montréal" u="1"/>
        <s v="437, rue du Parc, Desbiens" u="1"/>
        <s v="1475, avenue Lajoie, Montréal" u="1"/>
        <s v="8280, rue de Nantes, Montréal" u="1"/>
        <s v="1950, rue Principale, Saint-Cuthbert" u="1"/>
        <s v="257, rue Luck, Gatineau" u="1"/>
        <s v="380, rue Saint-Michel, Saint-Jean-sur-Richelieu" u="1"/>
        <s v="86, promenade Crescent, Gatineau" u="1"/>
        <s v="2370, route 337, Sainte-Julienne" u="1"/>
        <s v="5150, boulevard Robert, Montréal" u="1"/>
        <s v="444, rue Mountainview, Otterburn Park" u="1"/>
        <s v="52, boulevard Leclerc Est, Granby" u="1"/>
        <s v="350, rue Saint-Gérard, Saguenay" u="1"/>
        <s v="301, rue des Peupliers Est, Québec" u="1"/>
        <s v="15, rue du Sommet, Sainte-Marguerite-du-Lac-Masson" u="1"/>
        <s v="565, rue Triest, Sherbrooke" u="1"/>
        <s v="5530, avenue Dupuis, Montréal" u="1"/>
        <s v="450, rue Charles-De Gaulle, Sainte-Julie" u="1"/>
        <s v="235, avenue Dunrae, Mont-Royal" u="1"/>
        <s v="4881, rue Saint-Jacques, Laval" u="1"/>
        <s v="1400, chemin de l'Avenir, Deux-Montagnes" u="1"/>
        <s v="9200, 8e Avenue, Montréal" u="1"/>
        <s v="11, rue de Batiscan, Mercier" u="1"/>
        <s v="8155, rue Collerette, Montréal" u="1"/>
        <s v="4850, boulevard Westley, Longueuil" u="1"/>
        <s v="4430, rue Bélanger Est, Montréal" u="1"/>
        <s v="3079, rue de Saint-Méthode, Saint-Félicien" u="1"/>
        <s v="23, rue de l'Église Est, Sainte-Rita" u="1"/>
        <s v="39, rue des Écoles, Saint-Esprit" u="1"/>
        <s v="4348, rue Alain, Montréal" u="1"/>
        <s v="574, boulevard Sainte-Anne, Joliette" u="1"/>
        <s v="291, rue Sainte-Catherine, Saint-Constant" u="1"/>
        <s v="265, rue Saint-Félix, Drummondville" u="1"/>
        <s v="1385, rue Principale, Saint-Stanislas" u="1"/>
        <s v="6521, rue Saint-Denis, Montréal" u="1"/>
        <s v="180, rue North, Gatineau" u="1"/>
        <s v="558, rue de la Montagne, Mont-Laurier" u="1"/>
        <s v="161, rue Albert, Granby" u="1"/>
        <s v="65, de la Rivière, Saint-Joseph-de-Lepage" u="1"/>
        <s v="440, rue Saint-Jacques, Sainte-Thècle" u="1"/>
        <s v="995, rue Duchesneau, Québec" u="1"/>
        <s v="916, rue Ladouceur, Joliette" u="1"/>
        <s v="725, rue De Lévis, Beloeil" u="1"/>
        <s v="1470, 16e Avenue, Montréal" u="1"/>
        <s v="12, rue Marziali, Bedford" u="1"/>
        <s v="475, avenue Bloomfield, Montréal" u="1"/>
        <s v="383, avenue Principale, Dégelis" u="1"/>
        <s v="385, avenue Principale, Dégelis" u="1"/>
        <s v="60, 35e Avenue Sud, Bois-des-Filion" u="1"/>
        <s v="4675, côte Rosemont, Trois-Rivières" u="1"/>
        <s v="441, rue Desranleau, Valcourt" u="1"/>
        <s v="492, rue Gouin, La Tuque" u="1"/>
        <s v="25, rue de l'Église, Saint-Noël" u="1"/>
        <s v="2035, rue Paul-Perreault, Beloeil" u="1"/>
        <s v="1936, route 125, Notre-Dame-de-la-Merci" u="1"/>
        <s v="5405, boulevard Marie-Victorin, Sainte-Catherine" u="1"/>
        <s v="7550, 10e Avenue Est, Québec" u="1"/>
        <s v="485, rue des Bosquets, Sainte-Marie-de-Blandford" u="1"/>
        <s v="101, rue Blackburn, Saint-Ambroise" u="1"/>
        <s v="521, rue Saint-Germain Est, Rimouski" u="1"/>
        <s v="125, rue du Collège, Ascot Corner" u="1"/>
        <s v="300, boulevard Grand, L'Île-Perrot" u="1"/>
        <s v="1090, chemin de Château-Bigot, Québec" u="1"/>
        <s v="426, rue de l'Église, Saint-Étienne-de-Beauharnois" u="1"/>
        <s v="265, rue Saint-Patrice Ouest, Magog" u="1"/>
        <s v="50, rue Roy, Amqui" u="1"/>
        <s v="542, rue Principale, Saint-Edmond-les-Plaines" u="1"/>
        <s v="8305, rue Saint-André, Montréal" u="1"/>
        <s v="400, rue Joseph-Paquette, Bois-des-Filion" u="1"/>
        <s v="51, chemin Jordan Hill, Cookshire-Eaton" u="1"/>
        <s v="47, rue Perreault, Salaberry-de-Valleyfield" u="1"/>
        <s v="2504, rue Saint-Joseph, Sainte-Perpétue" u="1"/>
        <s v="452, avenue d'Argenteuil, Lachute" u="1"/>
        <s v="18, rue Ladas BFC Valcartier, Shannon" u="1"/>
        <s v="335, boulevard Saint-Luc, Saint-Jean-sur-Richelieu" u="1"/>
        <s v="480, 67e Rue Est, Québec" u="1"/>
        <s v="1750, rue Joule, Saguenay" u="1"/>
        <s v="1770, rue Joule, Saguenay" u="1"/>
        <s v="55, rue Court, Granby" u="1"/>
        <s v="155, rue Olivier, Victoriaville" u="1"/>
        <s v="1095,avenue De Rochebelle, Québec" u="1"/>
        <s v="17777, rue du Val-d'Espoir, Mirabel" u="1"/>
        <s v="2750, 2e Avenue Ouest, L'Ascension-de-Notre-Seigneur" u="1"/>
        <s v="1236, rue Principale, Saint-Dominique" u="1"/>
        <s v="676, chemin de la Grève, Matane" u="1"/>
        <s v="1587, rue Guillaume-Bresse, Québec" u="1"/>
        <s v="1500, boul. Curé-Poirier Est, Longueuil" u="1"/>
        <s v="1150, avenue Galt, Montréal" u="1"/>
        <s v="12600, avenue Fortin, Montréal" u="1"/>
        <s v="50, rue Élizabeth, Gatineau" u="1"/>
        <s v="6972, avenue Christophe-Colomb, Montréal" u="1"/>
        <s v="40, rue Lavoie, Rivière-Rouge" u="1"/>
        <s v="2350, rue Lafontaine, Saint-Hyacinthe" u="1"/>
        <s v="110, rue Principale, Lamarche" u="1"/>
        <s v="6951, avenue des Ormeaux, Montréal" u="1"/>
        <s v="345, montée Ste-Victoire, Sainte-Victoire-de-Sorel" u="1"/>
        <s v="520, boulevard de la Salette, Saint-Jérôme" u="1"/>
        <s v="1501, rue du Périgord, Québec" u="1"/>
        <s v="50, chemin de la Savane, Gatineau" u="1"/>
        <s v="875, chemin Thibault, Sherbrooke" u="1"/>
        <s v="623, rue des Écoles, Drummondville" u="1"/>
        <s v="43, rue Carillon, Sherbrooke" u="1"/>
        <s v="1725, rue Montarville, Saint-Bruno-de-Montarville" u="1"/>
        <s v="2580, chemin de l'Église, Val-David" u="1"/>
        <s v="3400, avenue Chauveau, Québec" u="1"/>
        <s v="379, avenue Principale, Dégelis" u="1"/>
        <s v="7760, rue La Fontaine, Montréal" u="1"/>
        <s v="120, rue de la Polyvalente, Québec" u="1"/>
        <s v="2001, rue Mullins, Montréal" u="1"/>
        <s v="220, boulevard Industriel, Saint-Germain-de-Grantham" u="1"/>
        <s v="6030, rue Marquette, Montréal" u="1"/>
        <s v="45, rue Boucher, Gatineau" u="1"/>
        <s v="Rue Principale, Lac-des-Aigles" u="1"/>
        <s v="11135, avenue Alfred, Montréal" u="1"/>
        <s v="17750, rue Meloche, Montréal" u="1"/>
        <s v="1644, avenue Lapierre, Québec" u="1"/>
        <s v="217, Water Street, Danville" u="1"/>
        <s v="17, avenue Cedar, Pointe-Claire" u="1"/>
        <s v="250, chemin Saint-Stanislas, Saint-Lin--Laurentides" u="1"/>
        <s v="14, rue Lewis Ouest, Waterloo" u="1"/>
        <s v="14, chemin du Village, Pontiac" u="1"/>
        <s v="1700, 118e Rue, Shawinigan" u="1"/>
        <s v="1095, avenue De Rochebelle, Québec" u="1"/>
        <s v="14, rue Champlain, Victoriaville" u="1"/>
        <s v="475, Route 108, Stornoway" u="1"/>
        <s v="1380, rue Notre-Dame, Saint-Maurice" u="1"/>
        <s v="5554, avenue Robinson, Côte-Saint-Luc" u="1"/>
        <s v="581, rue Ouimet, Saint-Jérôme" u="1"/>
        <s v="994, rue de Lanaudière, Joliette" u="1"/>
        <s v="850, avenue Bégin Sud, Alma" u="1"/>
        <s v="222, rue Mercier, Cowansville" u="1"/>
        <s v="10, place de l'Église, Saint-Basile" u="1"/>
        <s v="Chemin Lacroix, Sainte-Marguerite-Marie" u="1"/>
        <s v="1276, avenue Lajoie, Montréal" u="1"/>
        <s v="383, rue Chabot, Québec" u="1"/>
        <s v="360, 80e Avenue, Montréal" u="1"/>
        <s v="2080, rue de Londres, Montréal" u="1"/>
        <s v="225, rue Pelletier, Drummondville" u="1"/>
        <s v="148, rue Grenier, Laurierville" u="1"/>
        <s v="90, rue Laval Sud, Granby" u="1"/>
        <s v="1415,avenue Bourgogne, Chambly" u="1"/>
        <s v="400, boulevard Cloutier, Saint-Raymond" u="1"/>
        <s v="985, avenue Bégin, Saguenay" u="1"/>
        <s v="1067, avenue Jolliet, Saguenay" u="1"/>
        <s v="1711, rue Bourassa, Longueuil" u="1"/>
        <s v="1355, rue du Bois, Saint-Lazare" u="1"/>
        <s v="216, rue des Oblats Ouest, Saguenay" u="1"/>
        <s v="65, rue Soucy, La Rédemption" u="1"/>
        <s v="505, rue Saint-Jérôme, Matane" u="1"/>
        <s v="1971, rue Saint-Jean, Alma" u="1"/>
        <s v="500, boulevard Dollard, Montréal" u="1"/>
        <s v="1600, rue Monaco, Longueuil" u="1"/>
        <s v="1075, rue Wolfe, Saint-Bruno-de-Montarville" u="1"/>
        <s v="51, rue Tardif, Boischatel" u="1"/>
        <s v="10615, boulevard Saint-Laurent, Montréal" u="1"/>
        <s v="2825, rue du Curé Couture, Québec" u="1"/>
        <s v="700, rue Denison Ouest, Granby" u="1"/>
        <s v="81, rue du Curé-Larocque, Sherbrooke" u="1"/>
        <s v="4575, avenue Mariette, Montréal" u="1"/>
        <s v="1050, rue Chabanel, Drummondville" u="1"/>
        <s v="8370, rue Gervais, Longueuil" u="1"/>
        <s v="530, boulevard de la Vallée, Sainte-Angèle-de-Mérici" u="1"/>
        <s v="441, rue de l'École, Sainte-Sophie-d'Halifax" u="1"/>
        <s v="515, montée de l'Église, Montréal" u="1"/>
        <s v="654, 1er Rang, Sainte-Christine" u="1"/>
        <s v="881, rue Louis-de-France, Trois-Rivières" u="1"/>
        <s v="549, rue Fournier, Granby" u="1"/>
        <s v="174, rue des Écoles, Saint-Léonard-d'Aston" u="1"/>
        <s v="2375, rue Lavallée, Longueuil" u="1"/>
        <s v="4300, rue de Lanaudière, Montréal" u="1"/>
        <s v="4041, rue Monselet, Montréal" u="1"/>
        <s v="180, rue Magnus Ouest, Gatineau" u="1"/>
        <s v="1725, boulevard du Carmel, Trois-Rivières" u="1"/>
        <s v="415, rue Calixa-Lavallée, Granby" u="1"/>
        <s v="4810, avenue Van Horne, Montréal" u="1"/>
        <s v="215, 14e Avenue, Deux-Montagnes" u="1"/>
        <s v="195, rue de Beauharnois Ouest, Montréal" u="1"/>
        <s v="11235, avenue Salk, Montréal" u="1"/>
        <s v="120, rue Nancy-Elliott, Gatineau" u="1"/>
        <s v="4660, rue Charleroi, Montréal" u="1"/>
        <s v="2347, route du Fleuve, Les Éboulements" u="1"/>
        <s v="9199, rue Centrale, Montréal" u="1"/>
        <s v="135, rue King Ouest, Sherbrooke" u="1"/>
        <s v="100, rue Saint-Irénée, Trois-Rivières" u="1"/>
        <s v="465, 64e Rue Est, Québec" u="1"/>
        <s v="145, rue Isabelle, Gatineau" u="1"/>
        <s v="1600, rue Bourassa, Longueuil" u="1"/>
        <s v="1201, rue Pointe-aux-Lièvres, Québec" u="1"/>
        <s v="5, rue Habel, Victoriaville" u="1"/>
        <s v="207, rue Courville, Saint-Jean-sur-Richelieu" u="1"/>
        <s v="90, rue Mackenzie-King, Saint-Jean-sur-Richelieu" u="1"/>
        <s v="2261, avenue Principale, Saint-Élie-de-Caxton" u="1"/>
        <s v="6021, chemin Walter-Dupont, Trois-Rivières" u="1"/>
        <s v="133, rue de l'École, Saint-Ignace-de-Loyola" u="1"/>
        <s v="5005, rue Valois, Montréal" u="1"/>
        <s v="88, rue Saint-Nicholas, Saint-Eustache" u="1"/>
        <s v="425, rue Saint-Joseph, Farnham" u="1"/>
        <s v="16, avenue Neveu, Beaconsfield" u="1"/>
        <s v="1430, rue Montarville, Saint-Bruno-de-Montarville" u="1"/>
        <s v="2430, rue Darling, Montréal" u="1"/>
        <s v="550, boulevard Wilfrid Lavigne, Gatineau" u="1"/>
        <s v="35, rue Boardman, Delson" u="1"/>
        <s v="3, Route 287, Saint-Denis-De La Bouteillerie" u="1"/>
        <s v="965, rue Saint-Thomas, Longueuil" u="1"/>
        <s v="1401, rue Saint-Paul, Saint-Césaire" u="1"/>
        <s v="355, boulevard Fénelon, Dorval" u="1"/>
        <s v="6120, rue La Fontaine, Montréal" u="1"/>
        <s v="915, rue Principale, Rougemont" u="1"/>
        <s v="2085, rue de Londres, Montréal" u="1"/>
        <s v="90, rue des Érables, Alma" u="1"/>
        <s v="240, rue De Montigny, Saint-Jérôme" u="1"/>
        <s v="492, rue Desrochers, Saint-Donat" u="1"/>
        <s v="4, place de l'Église, Causapscal" u="1"/>
        <s v="405, rue Sara, Sherbrooke" u="1"/>
        <s v="2101, rue Lavallée, Longueuil" u="1"/>
        <s v="125, rue Principale, Saint-François-Xavier-de-Viger" u="1"/>
        <s v="340, rue Saint-Jean-Bosco, Magog" u="1"/>
        <s v="103, rue De La Fabrique, Saint-Marc-sur-Richelieu" u="1"/>
        <s v="14, rue Chanoine-Gagnon, Hébertville-Station" u="1"/>
        <s v="55, rue Du Rocher, Rivière-du-Loup" u="1"/>
        <s v="490, rue Principale, Saint-Didace" u="1"/>
        <s v="200, rue Georges, Drummondville" u="1"/>
        <s v="6, rue Tassé, Sainte-Thérèse" u="1"/>
        <s v="2425, boulevard Cournoyer, Sorel-Tracy" u="1"/>
        <s v="10921, avenue Gariépy, Montréal" u="1"/>
        <s v="203, 14e Avenue, Deux-Montagnes" u="1"/>
        <s v="9066, 8e Avenue, Montréal" u="1"/>
        <s v="1450, 3e Avenue, Acton Vale" u="1"/>
        <s v="1, chemin Valiquette, Kiamika" u="1"/>
        <s v="2997, chemin Saint-Charles, Terrebonne" u="1"/>
        <s v="376, rue Saint-Joseph, La Tuque" u="1"/>
        <s v="465, rue Cardinal, Montréal" u="1"/>
        <s v="10, rue Kent, Salaberry-de-Valleyfield" u="1"/>
        <s v="468, rue Beach, Métis-sur-Mer" u="1"/>
        <s v="185, rue Lewis Ouest, Waterloo" u="1"/>
        <s v="795, rue Melançon, Saint-Jérôme" u="1"/>
        <s v="974, rue de Lanaudière, Joliette" u="1"/>
        <s v="285, rue Alphonse-Desjardins, Salaberry-de-Valleyfield" u="1"/>
        <s v="2750, boulevard des Forges, Trois-Rivières" u="1"/>
        <s v="70, rue du Parc, Lejeune" u="1"/>
        <s v="1240, rue Moffat, Montréal" u="1"/>
        <s v="262, rue Racine, Québec" u="1"/>
        <s v="13350, rue Purcell, Montréal" u="1"/>
        <s v="1400, rue Falardeau, Québec" u="1"/>
        <s v="501, rue Saint-Denis, Saint-Alexandre" u="1"/>
        <s v="402, rue Bélanger, Gatineau" u="1"/>
        <s v="1115, rue de Neuville, Gatineau" u="1"/>
        <s v="311, avenue Inglewood, Pointe-Claire" u="1"/>
        <s v="59, rue de Provence, Gatineau" u="1"/>
        <s v="25, rue Saint-Joseph, Beauharnois" u="1"/>
        <s v="5555, rue de Boucherville, Montréal" u="1"/>
        <s v="7, rue Saint-Paul, Sainte-Brigitte-de-Laval" u="1"/>
        <s v="8901, boulevard Saint-Michel, Montréal" u="1"/>
        <s v="2870, rue Dandurand, Montréal" u="1"/>
        <s v="330, rue Principale, Potton" u="1"/>
        <s v="405, rue Mgr L'Heureux, Wotton" u="1"/>
        <s v="654, rue Léonard, Mont-Laurier" u="1"/>
        <s v="150, rue Lesage, Sainte-Adèle" u="1"/>
        <s v="126A, rue Saint-Jean-Baptiste, Saint-Guillaume" u="1"/>
        <s v="3415, place Camus, Terrebonne" u="1"/>
        <s v="150, boulevard Champlain, Candiac" u="1"/>
        <s v="37, rue du Collège, Pont-Rouge" u="1"/>
        <s v="101, rue Bérubé, Saint-Donat" u="1"/>
        <s v="197, rue Principale Nord, Sainte-Edwidge-de-Clifton" u="1"/>
        <s v="6200, rue des Écores, Montréal" u="1"/>
        <s v="70, rue de l'Église, Durham-Sud" u="1"/>
        <s v="189, avenue Easton, Montréal-Ouest" u="1"/>
        <s v="2254, boulevard Perrot, Notre-Dame-de-l'Île-Perrot" u="1"/>
        <s v="563, rue Clément, Gatineau" u="1"/>
        <s v="4770, boulevard Lalande, Montréal" u="1"/>
        <s v="85, rue Notre-Dame, Notre-Dame-des-Monts" u="1"/>
        <s v="2985, rue Galt Ouest, Sherbrooke" u="1"/>
        <s v="110, rue School, North Hatley" u="1"/>
        <s v="325, rue de l'Église, Albanel" u="1"/>
        <s v="1277, rue Bélair, Acton Vale" u="1"/>
        <s v="327, rue de l'Église, Albanel" u="1"/>
        <s v="445, boulevard Ste-Madeleine, Trois-Rivières" u="1"/>
        <s v="1623, rue Sirois, Saguenay" u="1"/>
        <s v="1027, boulevard Curé-Labelle, Blainville" u="1"/>
        <s v="30, rue Saint-Raymond, Gatineau" u="1"/>
        <s v="905, rue Vaillant, Terrebonne" u="1"/>
        <s v="147, route de Duchesnay, Sainte-Catherine-de-la-Jacques-Cartier" u="1"/>
        <s v="555, boul. Maurice-L-Duplessis, Trois-Rivières" u="1"/>
        <s v="429, rue du Collège, Saint-Donat" u="1"/>
        <s v="360, rue Saint-Patrice Ouest, Magog" u="1"/>
        <s v="350, rue Saint-David, Magog" u="1"/>
        <s v="25, rivière David, Saint-David" u="1"/>
        <s v="1930, rue Frontenac, Saguenay" u="1"/>
        <s v="1275, 3e Rue, Saint-Félicien" u="1"/>
        <s v="130, rue Jean-Juneau, Saint-Augustin-de-Desmaures" u="1"/>
        <s v="15074, rue Saint-Augustin, Mirabel" u="1"/>
        <s v="40, boul. des Bois-Francs Nord, Victoriaville" u="1"/>
        <s v="5B, rue Principale Ouest, La Pêche" u="1"/>
        <s v="1505, rue des Grandes-Marées, Québec" u="1"/>
        <s v="1371, rue Hertel, Chambly" u="1"/>
        <s v="204, rue Principale, Saint-Adelme" u="1"/>
        <s v="800, avenue Victor-Hugo, Brossard" u="1"/>
        <s v="2311, rue Ménard, Montréal" u="1"/>
        <s v="85, rue Prince, Châteauguay" u="1"/>
        <s v="289, rue Dequen, Saint-Gédéon" u="1"/>
        <s v="270, rue Pettigrew, Saint-Léonard-de-Portneuf" u="1"/>
        <s v="5852, avenue des Pélicans, Alma" u="1"/>
        <s v="2600, avenue Fletcher, Montréal" u="1"/>
        <s v="240, rue Bonsecours, Montebello" u="1"/>
        <s v="50, avenue Montgomery, Mont-Royal" u="1"/>
        <s v="99, rue Napoléon, Mascouche" u="1"/>
        <s v="490, rue Bourget, Vaudreuil-Dorion" u="1"/>
        <s v="97, rue Mount Pleasant, Hudson" u="1"/>
        <s v="148, boulevard Champlain, Candiac" u="1"/>
        <s v="6, rue de l'Église, Roxton Falls" u="1"/>
        <s v="4650, rue Ontario Est, Montréal" u="1"/>
        <s v="285, Route 338, Les Coteaux" u="1"/>
        <s v="215, rue Champagnat, Henryville" u="1"/>
        <s v="1258, rue Brousseau, Acton Vale" u="1"/>
        <s v="146, rue des Écoles, Saint-Léonard-d'Aston" u="1"/>
        <s v="810, rue de Lanaudière, Joliette" u="1"/>
        <s v="5005, rue Mousseau, Montréal" u="1"/>
        <s v="49-51, avenue Bélanger, Montréal" u="1"/>
        <s v="495, rue Gérin, Magog" u="1"/>
        <s v="245, rue des Épervières, Saguenay" u="1"/>
        <s v="8833, boulevard Saint-Michel, Montréal" u="1"/>
        <s v="4565, rue Chambois, Sherbrooke" u="1"/>
        <s v="1745, rue Saint-Olivier, L'Ancienne-Lorette" u="1"/>
        <s v="655, avenue Willibrord, Montréal" u="1"/>
        <s v="120, montée des Bouleaux, Delson" u="1"/>
        <s v="650, boulevard de Palerme, La Prairie" u="1"/>
        <s v="12230, avenue Fernand Gauthier, Montréal" u="1"/>
        <s v="6017, rue Cartier, Montréal" u="1"/>
        <s v="20, rue de la Fabrique, Pont-Rouge" u="1"/>
        <s v="8205, rue Fonteneau, Montréal" u="1"/>
        <s v="5, rue des Voltigeurs, Chambly" u="1"/>
        <s v="750, avenue Devonshire, Laval" u="1"/>
        <s v="1200, rue de Val-Mauricie, Shawinigan" u="1"/>
        <s v="295, chemin Sainte-Catherine, Saint-Constant" u="1"/>
        <s v="12823, avenue Rodolphe-Forget, Montréal" u="1"/>
        <s v="385, rue Brébeuf, Gatineau" u="1"/>
        <s v="661, rue Allaire, Gatineau" u="1"/>
        <s v="20, avenue des Maîtres, Saint-Zotique" u="1"/>
        <s v="3711, rue De Bullion, Montréal" u="1"/>
        <s v="1630, rue des Balsamines, Québec" u="1"/>
        <s v="1485, Route 340 Ouest, Saint-Télesphore" u="1"/>
        <s v="309, rue Saint-Étienne, La Malbaie" u="1"/>
        <s v="359, rue Principale, Sainte-Irène" u="1"/>
        <s v="760, rue Richard, Montréal" u="1"/>
        <s v="5A, rue Principale Ouest, La Pêche" u="1"/>
        <s v="4699, avenue Westmount, Westmount" u="1"/>
        <s v="4570, rue Principale, Sainte-Cécile-de-Whitton" u="1"/>
        <s v="39, rue Saint-Florent, Gatineau" u="1"/>
        <s v="Rue Principale, Saint-Eusèbe" u="1"/>
        <s v="2241, rue Ménard, Montréal" u="1"/>
        <s v="2800, boulevard des Érables, Sorel-Tracy" u="1"/>
        <s v="177, boul. Gérard-D.-Levesque, New Carlisle" u="1"/>
        <s v="365, du Bienheureux-Jean-XXIII, Québec" u="1"/>
        <s v="44, rue du Couvent, Saint-Ambroise" u="1"/>
        <s v="430, rue du Couvent, Waterville" u="1"/>
        <s v="10004, boulevard Gouin Est, Montréal" u="1"/>
        <s v="1280, rue Beauharnois, Longueuil" u="1"/>
        <s v="17, rue Principale, Saint-Boniface" u="1"/>
        <s v="12550, avenue Fernand Gauthier, Montréal" u="1"/>
        <s v="700, rue Dorchester, Saint-Jean-sur-Richelieu" u="1"/>
        <s v="350, avenue Sainte-Marie, Saint-Hyacinthe" u="1"/>
        <s v="207, rue Principale, Sainte-Jeanne-d'Arc" u="1"/>
        <s v="26, rue Leslie, Campbell's Bay" u="1"/>
        <s v="120, rue Bellevue, Magog" u="1"/>
        <s v="3225, rue Leclaire, Sorel-Tracy" u="1"/>
        <s v="183, rue Broadway Ouest, Gatineau" u="1"/>
        <s v="12001, rue Jean-Paul-Cardinal, Montréal" u="1"/>
        <s v="33, rue du Vieux-Chemin, Témiscouata-sur-le-Lac" u="1"/>
        <s v="1625, boulevard Benoît-XV, Québec" u="1"/>
        <s v="2740, avenue Saint-David, Québec" u="1"/>
        <s v="114, de la Reine-Élisabeth Est, Gatineau" u="1"/>
        <s v="7700, avenue d'Outremont, Montréal" u="1"/>
        <s v="234, rue Mgr Leblanc, Gaspé" u="1"/>
        <s v="5100, chemin de la Côte-St-Luc, Montréal" u="1"/>
        <s v="2175, rue Rachel Est, Montréal" u="1"/>
        <s v="2180, rue Brébeuf, Longueuil" u="1"/>
        <s v="500, rue de Cannes, Gatineau" u="1"/>
        <s v="1, avenue du Parc, Coteau-du-Lac" u="1"/>
        <s v="185, rue Archambault, Gatineau" u="1"/>
        <s v="455, rue Court, Lachute" u="1"/>
        <s v="995, rue Camaraire, Saint-Jean-sur-Richelieu" u="1"/>
        <s v="940, rue de Lanaudière, Joliette" u="1"/>
        <s v="1014, rue de la Moisson, Saguenay" u="1"/>
        <s v="7750, avenue Christophe-Colomb, Montréal" u="1"/>
        <s v="250, 48e Avenue, Montréal" u="1"/>
        <s v="275, 36e Avenue, Montréal" u="1"/>
        <s v="1043, rue Principale, Notre-Dame-de-Stanbridge" u="1"/>
        <s v="Rue Principale, Biencourt" u="1"/>
        <s v="12600, avenue Paul-Dufault, Montréal" u="1"/>
        <s v="887, rue Principale, Wickham" u="1"/>
        <s v="855, rue des Érables, Mascouche" u="1"/>
        <s v="4841, avenue Palm, Montréal" u="1"/>
        <s v="30, rue Saint-Thomas, Salaberry-de-Valleyfield" u="1"/>
        <s v="1, rue Academy, Sherbrooke" u="1"/>
        <s v="2, rue Foucreault, Saint-Philippe" u="1"/>
        <s v="658, route des Pionniers, Rimouski" u="1"/>
        <s v="1220, boul. Louis-Fréchette, Nicolet" u="1"/>
        <s v="4975, rue Amos, Montréal" u="1"/>
        <s v="1055, rue Saint-Pierre, Saint-Joseph-de-Sorel" u="1"/>
        <s v="25, côte de l'Église, Boischatel" u="1"/>
        <s v="895, rue Bowen Sud, Sherbrooke" u="1"/>
        <s v="24, rue Saint-Sauveur, Saint-Rémi" u="1"/>
        <s v="5050, rue Sherbrooke, Montréal" u="1"/>
        <s v="286, rue Langlais, Trois-Pistoles" u="1"/>
        <s v="40, rue du Dôme, Gatineau" u="1"/>
        <s v="1350, 120e Rue, Shawinigan" u="1"/>
        <s v="480, rue de l'École, Saint-Alexandre-de-Kamouraska" u="1"/>
        <s v="2217, avenue Papineau, Montréal" u="1"/>
        <s v="601, rue Dusablé, Saint-Barthélemy" u="1"/>
        <s v="355, rue Principale, Grenville" u="1"/>
        <s v="388, rue Principale, Brownsburg-Chatham" u="1"/>
        <s v="8755, rue Belcourt, Montréal" u="1"/>
        <s v="475, rue Saint-Vincent, Granby" u="1"/>
        <s v="4273-4285, rue Drolet, Montréal" u="1"/>
        <s v="976, rue Caen, Sherbrooke" u="1"/>
        <s v="1550, boulevard des Cèdres, Saint-Lazare" u="1"/>
        <s v="2070, rue Plessis, Montréal" u="1"/>
        <s v="420, rue du Progrès, Gatineau" u="1"/>
        <s v="47, avenue du Moulin, Saint-Thomas-Didyme" u="1"/>
        <s v="2590, rue Biencourt, Québec" u="1"/>
        <s v="420, rue du Menuisier, Trois-Rivières" u="1"/>
        <s v="414, rue Principale, Daveluyville" u="1"/>
        <s v="175, rue des Loisirs, Vaudreuil-Dorion" u="1"/>
        <s v="615, avenue Hélène-Paradis, Québec" u="1"/>
        <s v="795, rue J.-F. Kennedy, Terrebonne" u="1"/>
        <s v="141, rue Barrette, Lac-des-Écorces" u="1"/>
        <s v="7350, rue Garnier, Montréal" u="1"/>
        <s v="42, rue Saint-Hubert, Châteauguay" u="1"/>
        <s v="35, rue Davies, Gatineau" u="1"/>
        <s v="4350, rue Ste-Catherine Ouest, Westmount" u="1"/>
        <s v="3858, rue Principale, Dunham" u="1"/>
        <s v="103, montée des Bouleaux, Delson" u="1"/>
        <s v="2515, rue Delisle, Montréal" u="1"/>
        <s v="505, avenue Laurier Est, Montréal" u="1"/>
        <s v="1680, 8e Avenue, Montréal" u="1"/>
        <s v="5455, rue Dujarié, Montréal" u="1"/>
        <s v="2196, rue Perrier, Saguenay" u="1"/>
        <s v="3000, avenue Bourque, Mascouche" u="1"/>
        <s v="25, rue des Pins, Oka" u="1"/>
        <s v="555, avenue Mitchell, Mont-Royal" u="1"/>
        <s v="101, rue Légaré, Sainte-Agathe-des-Monts" u="1"/>
        <s v="46, 16e Avenue, Montréal" u="1"/>
        <s v="20, rue De Gaspé, Rivière-du-Loup" u="1"/>
        <s v="5485, rue Jean Talon Est, Montréal" u="1"/>
        <s v="576, rue Saint-Michel, Sherbrooke" u="1"/>
        <s v="1111, rue Denault, Chambly" u="1"/>
        <s v="35, rue Saint-Zotique Est, Montréal" u="1"/>
        <s v="380, rue Jacques-Buteux, La Tuque" u="1"/>
        <s v="6255, rue Hamilton, Montréal" u="1"/>
        <s v="500, boulevard de la Montagne, Saint-Casimir" u="1"/>
        <s v="1200, rue Principale, Saint-Étienne-des-Grès" u="1"/>
        <s v="315, rue Rideau, Châteauguay" u="1"/>
        <s v="95, rue Saint-André, Saint-Rémi" u="1"/>
        <s v="80, G. D. Levesque, New Carlisle" u="1"/>
        <s v="805, rue Tassé, Montréal" u="1"/>
        <s v="1440, boulevard Bastien, Québec" u="1"/>
        <s v="2537, rue Immaculée-Conception, Saint-Ours" u="1"/>
        <s v="511, rue Principale, Saint-Adelphe" u="1"/>
        <s v="1443, rue Provancher, Québec" u="1"/>
        <s v="1011, rue Sherbrooke, Magog" u="1"/>
        <s v="10, rue Leslie, Campbell's Bay" u="1"/>
        <s v="1473, rue Provancher, Québec" u="1"/>
        <s v="7400, rue Sagard, Montréal" u="1"/>
        <s v="1820, rue Walnut, Longueuil" u="1"/>
        <s v="1150, boul. Louis-Fréchette, Nicolet" u="1"/>
        <s v="8, avenue Beaulieu, Rimouski" u="1"/>
        <s v="605, rue Notre-Dame Est, Victoriaville" u="1"/>
        <s v="591, chemin du Progrès, Chute-Saint-Philippe" u="1"/>
        <s v="8260, rue Cartier, Bécancour" u="1"/>
        <s v="351, rue de l'Église, Charette" u="1"/>
        <s v="4565, rue Principale, Saint-Cyrille-de-Wendover" u="1"/>
        <s v="2, rue de l'Église, Sayabec" u="1"/>
        <s v="695, rue Duvernay, Longueuil" u="1"/>
        <s v="186, rue du Quai, Sainte-Rose-du-Nord" u="1"/>
        <s v="26, route du Fleuve Ouest, Sainte-Luce" u="1"/>
        <s v="3643, avenue des Compagnons, Québec" u="1"/>
        <s v="6300, avenue Albani, Montréal" u="1"/>
        <s v="54, rue Tremblay, Petit-Saguenay" u="1"/>
        <s v="7725, avenue des Ormeaux, Montréal" u="1"/>
        <s v="796, rue Réal, La Tuque" u="1"/>
        <s v="655, rue Papineau, Sherbrooke" u="1"/>
        <s v="1875, rue Harfang-des-Neiges, Bécancour" u="1"/>
        <s v="91, promenade Sweetbriar, Beaconsfield" u="1"/>
        <s v="99, rue du Collège, Saint-Augustin-de-Desmaures" u="1"/>
        <s v="265, rue Bladen, Laval" u="1"/>
        <s v="500, rue Cardinal, Laval" u="1"/>
        <s v="1111, rue Simonds Sud, Granby" u="1"/>
        <s v="80, rue de l'Église, Durham-Sud" u="1"/>
        <s v="6839, rue Drolet, Montréal" u="1"/>
        <s v="11760, avenue Robert-Giffard, Montréal" u="1"/>
        <s v="427, rue Filion, Saint-Jérôme" u="1"/>
        <s v="422, boulevard Beaconsfield, Beaconsfield" u="1"/>
        <s v="95, rue Père Divet, Sept-Îles" u="1"/>
        <s v="6800, ave. Pierre-De Coubertin, Montréal" u="1"/>
        <s v="168, boulevard Desgagné, Saint-David-de-Falardeau" u="1"/>
        <s v="225, rue Joseph-Martel, Boucherville" u="1"/>
        <s v="3737, rue Beaubien Est, Montréal" u="1"/>
        <s v="500, rue Marie Claire Daveluy, Boisbriand" u="1"/>
        <s v="450, rue De Normandie, Longueuil" u="1"/>
        <s v="4700, boulevard Lavoisier, Montréal" u="1"/>
        <s v="6300, chemin de la Côte-St-Luc, Montréal" u="1"/>
        <s v="17, rue Roy Sec. Courcelette, Shannon" u="1"/>
        <s v="548, rue Champlain, Hemmingford" u="1"/>
        <s v="121, rue Lafontaine, Saint-Jean-sur-Richelieu" u="1"/>
        <s v="1450, rue de Wagram, Longueuil" u="1"/>
        <s v="3700, rue Sherbrooke Est, Montréal" u="1"/>
        <s v="197, avenue Ulric-Tessier, Saint-Ulric" u="1"/>
        <s v="2800, rue du Bordelais, Saint-Lazare" u="1"/>
        <s v="21, rue des Collèges, Saint-Alexis-des-Monts" u="1"/>
        <s v="7375, rue Garnier, Montréal" u="1"/>
        <s v="150, rue Lansdowne, Granby" u="1"/>
        <s v="207, boulevard Perron, Sainte-Félicité" u="1"/>
        <s v="320, avenue de l'Église, Montréal" u="1"/>
        <s v="250, promenade Beaurepaire, Beaconsfield" u="1"/>
        <s v="2281, rue Sacré-Coeur, Nominingue" u="1"/>
        <s v="318, rue du Pont, Mont-Laurier" u="1"/>
        <s v="1240, rue Julien-Green, Québec" u="1"/>
        <s v="1625, rue du Rosaire, Sherbrooke" u="1"/>
        <s v="9944, boulevard Saint-Michel, Montréal" u="1"/>
        <s v="215, boulevard Saint-Yves, Québec" u="1"/>
        <s v="65, rue Sainte-Anne, Rivière-du-Loup" u="1"/>
        <s v="50, rue Young, Waterloo" u="1"/>
        <s v="11575, rue P.-M. Favier, Montréal" u="1"/>
        <s v="71, rue Sainte-Marguerite, Saint-Félix-de-Valois" u="1"/>
        <s v="8699, boulevard Saint-Michel, Montréal" u="1"/>
        <s v="1025, rue Chalifoux, Sherbrooke" u="1"/>
        <s v="3449, rue University, Montréal" u="1"/>
        <s v="85, rue Lauzon, Saint-Jérôme" u="1"/>
        <s v="22, rue de l'Acadie, Gatineau" u="1"/>
        <s v="27, rue Ambroise-Fafard, Baie-Saint-Paul" u="1"/>
        <s v="1860, avenue Morgan, Montréal" u="1"/>
        <s v="11015, rue Tolhurst, Montréal" u="1"/>
        <s v="452, rue Neuilly, Terrebonne" u="1"/>
        <s v="265, rang Michaudville, Saint-Barnabé-Sud" u="1"/>
        <s v="4600, rue Compiègne, Montréal" u="1"/>
        <s v="87, avenue Belmont, Pointe-Claire" u="1"/>
        <s v="4120, rue De Musset, Québec" u="1"/>
        <s v="445, rue Melançon Ouest, Alma" u="1"/>
        <s v="2425, rue Galt Ouest, Sherbrooke" u="1"/>
        <s v="105, rue Des Écoliers, Portneuf" u="1"/>
        <s v="105, rue Laurentide, Schefferville" u="1"/>
        <s v="484, côte Richelieu, Trois-Rivières" u="1"/>
        <s v="455, rue Gérin, Magog" u="1"/>
        <s v="14385, boulevard Pierrefonds, Montréal" u="1"/>
        <s v="5100, rue Bossuet, Montréal" u="1"/>
        <s v="624, avenue Lafontaine, Saguenay" u="1"/>
        <s v="9030, rue Dumouchel, Mirabel" u="1"/>
        <s v="676, rue du Lac, Roxton Pond" u="1"/>
        <s v="303, rue Saint-Pierre, Saint-Germain-de-Grantham" u="1"/>
        <s v="500, avenue des Métiers Sud, Alma" u="1"/>
        <s v="275, boulevard Gouin, Saint-Jean-sur-Richelieu" u="1"/>
        <s v="2150, rue Liébert, Montréal" u="1"/>
        <s v="50, rue de Toulouse, Candiac" u="1"/>
        <s v="250, rue Gagnon, Beauharnois" u="1"/>
        <s v="995, avenue Wolfe, Québec" u="1"/>
        <s v="60, rue Saint-Viateur, Saint-Rémi" u="1"/>
        <s v="319, rue Principale Est, Saint-Éloi" u="1"/>
        <s v="225, rue Principale, Saint-Alexis" u="1"/>
        <s v="1666, rue Savoie, Plessisville" u="1"/>
        <s v="64, Route 295, Saint-Juste-du-Lac" u="1"/>
        <s v="955, boulevard De Montarville, Boucherville" u="1"/>
        <s v="275, rue Léon Bloy Ouest, La Prairie" u="1"/>
        <s v="8205, chemin Mackle, Côte-Saint-Luc" u="1"/>
        <s v="2965, boulevard Université, Sherbrooke" u="1"/>
        <s v="400, montée Dumais, Terrebonne" u="1"/>
        <s v="2500, chemin d'Entrelacs, Entrelacs" u="1"/>
        <s v="430, place Saint-Michel, Saint-Michel" u="1"/>
        <s v="770, rue du Sanctuaire, Saint-Majorique-de-Grantham" u="1"/>
        <s v="24, rue de Lourdes, Rigaud" u="1"/>
        <s v="548, rue des Érables, Sainte-Eulalie" u="1"/>
        <s v="831, rue Saint-Hubert, Granby" u="1"/>
        <s v="290, 12e Avenue, Ferme-Neuve" u="1"/>
        <s v="210, rue Mcleod, Châteauguay" u="1"/>
        <s v="165, rue Saint-Luc, Causapscal" u="1"/>
        <s v="275, boulevard des Mésanges, La Prairie" u="1"/>
        <s v="3555, rue Rocheleau, Longueuil" u="1"/>
        <s v="229, rue Breault, Cowansville" u="1"/>
        <s v="4240, rue de Bordeaux, Montréal" u="1"/>
        <s v="375, chemin des Forestiers, Dolbeau-Mistassini" u="1"/>
        <s v="70, rue Sainte-Marguerite, Saint-Félix-de-Valois" u="1"/>
        <s v="775, rue Saint-Louis, Terrebonne" u="1"/>
        <s v="13, rue Saint-Antoine, Sainte-Agathe-des-Monts" u="1"/>
        <s v="15, rue Notre-Dame, Notre-Dame-de-Pontmain" u="1"/>
        <s v="1305, rue de l'Assomption, Laval" u="1"/>
        <s v="100, boul. de l'Île-des-Soeurs, Montréal" u="1"/>
        <s v="758, Route 138, Neuville" u="1"/>
        <s v="1615, rue Tassé, Montréal" u="1"/>
        <s v="1202, rang du Bord de l'Eau, Sainte-Anne-de-Sabrevois" u="1"/>
        <s v="1893, boulevard Valcartier, Saint-Gabriel-de-Valcartier" u="1"/>
        <s v="441, rue Dufferin, Stanstead" u="1"/>
        <s v="367, rue Saint-Paul Est, Coaticook" u="1"/>
        <s v="9, rue Ronaldo Bélanger, Sainte-Martine" u="1"/>
        <s v="175, rue des Samarres, Gatineau" u="1"/>
        <s v="2365, rue Galt Ouest, Sherbrooke" u="1"/>
        <s v="125, rue Adamsville, Bromont" u="1"/>
        <s v="1455, boulevard Casavant Est, Saint-Hyacinthe" u="1"/>
        <s v="7355, boulevard Viau, Montréal" u="1"/>
        <s v="Forêt-École-Rang des Hamelins, La Tuque" u="1"/>
        <s v="91, rue de l'Église, Sainte-Geneviève-de-Batiscan" u="1"/>
        <s v="12, rue de la Pruchière, Saint-Pacôme" u="1"/>
        <s v="508, rue Masson, Terrebonne" u="1"/>
        <s v="5905, avenue Laurent-Benoît, Longueuil" u="1"/>
        <s v="36, rue de l'Église, Bedford" u="1"/>
        <s v="4500, boulevard Henri-Bourassa, Montréal" u="1"/>
        <s v="441, rue Trudeau, Montréal" u="1"/>
        <s v="105, avenue de Montpellier, Saint-Basile-le-Grand" u="1"/>
        <s v="7, rue Louis-Jolliet, Sainte-Catherine-de-la-Jacques-Cartier" u="1"/>
        <s v="373, rue Victoria, Thurso" u="1"/>
        <s v="50, 3e Avenue Sud, Montréal" u="1"/>
        <s v="7450, chemin de la Côte-St-Luc, Côte-Saint-Luc" u="1"/>
        <s v="50, rue Leroux, Sainte-Thérèse" u="1"/>
        <s v="15, rue York, Huntingdon" u="1"/>
        <s v="1465, rue Félix-Antoine-Savard, Québec" u="1"/>
        <s v="2385, rue des Cyprès, Saguenay" u="1"/>
        <s v="3737, rue Sherbrooke Est, Montréal" u="1"/>
        <s v="1199, rue Simonds Sud, Granby" u="1"/>
        <s v="6205, boulevard des Étudiants, Sorel-Tracy" u="1"/>
        <s v="311, avenue des Pins Est, Montréal" u="1"/>
        <s v="1351, 6e Avenue, Saguenay" u="1"/>
        <s v="4348, rue Thorndale, Montréal" u="1"/>
        <s v="8350, boulevard Pelletier, Brossard" u="1"/>
        <s v="3025, avenue Tassé, Québec" u="1"/>
        <s v="3102, rue de l'Église, Sainte-Marthe-sur-le-Lac" u="1"/>
        <s v="41, rue Tanguay, Québec" u="1"/>
        <s v="10730, rue Chambord, Montréal" u="1"/>
        <s v="3450, avenue de Lorimier, Montréal" u="1"/>
        <s v="3, rue Sainte-Marie, Saint-Jean-de-Dieu" u="1"/>
        <s v="81, rue Victoria, Lac-Brome" u="1"/>
        <s v="160, rue Principale, Sainte-Monique" u="1"/>
        <s v="3430, boulevard Neilson, Québec" u="1"/>
        <s v="750, 125e Rue, Shawinigan" u="1"/>
        <s v="5955, 41e Avenue, Montréal" u="1"/>
        <s v="16, rue d'Abbotsford, Châteauguay" u="1"/>
        <s v="26, rue Sainte-Catherine, Saint-Constant" u="1"/>
        <s v="306, rue Prince Albert, Otterburn Park" u="1"/>
        <s v="1800, rue Savaria, Sainte-Julie" u="1"/>
        <s v="380, rue Principale, Saint-Irénée" u="1"/>
        <s v="10725, rue Saint-Charles, Québec" u="1"/>
        <s v="79, rue du Mont-Joël, Cantley" u="1"/>
        <s v="445,rue Nobert, Gatineau" u="1"/>
        <s v="100, rue Laurier, Saint-Jean-sur-Richelieu" u="1"/>
        <s v="11, rue du Pont, Yamaska" u="1"/>
        <s v="7282, chemin de Saint-Elie, Sherbrooke" u="1"/>
        <s v="203, rue de l'Église, Saint-Octave-de-Métis" u="1"/>
        <s v="1641, Route 161, Saint-Valère" u="1"/>
        <s v="896, rue Principale, Notre-Dame-de-Lourdes" u="1"/>
        <s v="3580, rue Dandurand, Montréal" u="1"/>
        <s v="539, rue Saint-Sacrement, Terrebonne" u="1"/>
        <s v="101, rue Ambroise-Dearden, Windsor" u="1"/>
        <s v="175, rue Sonata, Dollard-Des Ormeaux" u="1"/>
        <s v="2350, rue Demers, Drummondville" u="1"/>
        <s v="1750, rue Saint-André, Montréal" u="1"/>
        <s v="475, rue Racine, Québec" u="1"/>
        <s v="1680, avenue Morgan, Montréal" u="1"/>
        <s v="316, rue Principale, Grenville" u="1"/>
        <s v="401, boulevard du Domaine, Sainte-Thérèse" u="1"/>
        <s v="100, rue de la Baie, Gatineau" u="1"/>
        <s v="775, rue Berlinguet, Trois-Rivières" u="1"/>
        <s v="2000, rue Parthenais, Montréal" u="1"/>
        <s v="162, avenue Saint-Jean Est, East Angus" u="1"/>
        <s v="995, rue Labelle, Saint-Jérôme" u="1"/>
        <s v="775, rue du Clocher, Auclair" u="1"/>
        <s v="16, rue Church, Sherbrooke" u="1"/>
        <s v="10050, avenue Durham, Montréal" u="1"/>
        <s v="7081, avenue des Érables, Montréal" u="1"/>
        <s v="13800, boulevard Pierrefonds, Montréal" u="1"/>
        <s v="10591, rue Séguin, Montréal" u="1"/>
        <s v="45, avenue de la Grotte, Mont-Joli" u="1"/>
        <s v="8520, rue Saint-Urbain, Montréal" u="1"/>
        <s v="88, rue de Cannes, Gatineau" u="1"/>
        <s v="6665, boulevard Laframboise, Saint-Hyacinthe" u="1"/>
        <s v="1940, boulevard Marie, Longueuil" u="1"/>
        <s v="2425, rue Honfleur, Laval" u="1"/>
        <s v="3644, rue Saint-Jules, Saguenay" u="1"/>
        <s v="215, avenue Elm, Beaconsfield" u="1"/>
        <s v="551, avenue Westminster, Dollard-Des Ormeaux" u="1"/>
        <s v="1500, rue Pinard, Sherbrooke" u="1"/>
        <s v="27, rue Major, Ripon" u="1"/>
        <s v="82, rue du Curé-Suzor, Victoriaville" u="1"/>
        <s v="535, rue Filion, Saint-Jérôme" u="1"/>
        <s v="16360, rue Bureau, Montréal" u="1"/>
        <s v="4890, avenue Carlton, Montréal" u="1"/>
        <s v="1140, avenue Bizet, Saguenay" u="1"/>
        <s v="455, rue Maple, Shawville" u="1"/>
        <s v="180, boulevard Salaberry Nord, Châteauguay" u="1"/>
        <s v="8, rue Blainville Est, Sainte-Thérèse" u="1"/>
        <s v="10770, rue Chambord, Montréal" u="1"/>
        <s v="2965, avenue Saint-Samuel, Québec" u="1"/>
        <s v="19, rue Church, Pontiac" u="1"/>
        <s v="104, rue Notre-Dame, L'Isle-aux-Allumettes" u="1"/>
        <s v="453, rue Seigneuriale, Québec" u="1"/>
        <s v="1925, avenue Brookdale, Dorval" u="1"/>
        <s v="1960, rue Poupart, Montréal" u="1"/>
        <s v="8, rue Tassé, Sainte-Thérèse" u="1"/>
        <s v="350, rue Saint-Jean, Métabetchouan-Lac-à-la-Croix" u="1"/>
        <s v="250, avenue Côté, Donnacona" u="1"/>
        <s v="2075, rue Hudson, Saguenay" u="1"/>
        <s v="4265, avenue Laval, Montréal" u="1"/>
        <s v="145, rue Saint-Luc, Causapscal" u="1"/>
        <s v="245, boulevard Loranger, Trois-Rivières" u="1"/>
        <s v="Rue Principale, Saint-Charles-Garnier" u="1"/>
        <s v="104, allée des Montfortains N., Papineauville" u="1"/>
        <s v="20, chemin du Parc, Val-des-Monts" u="1"/>
        <s v="294, rue de l'Église, Brownsburg-Chatham" u="1"/>
        <s v="737, rue Victoria, Saguenay" u="1"/>
        <s v="5950, rue Honoré Mercier, Montréal" u="1"/>
        <s v="4411, rue du Bois-Joli, Saguenay" u="1"/>
        <s v="2625, rue Du Bordelais, Saint-Lazare" u="1"/>
        <s v="3100, rue Arcand, Montréal" u="1"/>
        <s v="99, rue Grignon, Saint-Eustache" u="1"/>
        <s v="330, boulevard Cartier, Beloeil" u="1"/>
        <s v="151, rue Notre-Dame, Saint-Jean-sur-Richelieu" u="1"/>
        <s v="251, rue Beauchamp, Varennes" u="1"/>
        <s v="164, rue Wellington Nord, Sherbrooke" u="1"/>
        <s v="128, 25e Avenue, Saint-Eustache" u="1"/>
        <s v="287, rue de la Fabrique, Saint-Sébastien" u="1"/>
        <s v="652, rue Saint-Régis, Saint-Isidore" u="1"/>
        <s v="1575, rue Semple, Québec" u="1"/>
        <s v="1389, rue des Camarades, Québec" u="1"/>
        <s v="230, rue Laurier, Saint-Jean-sur-Richelieu" u="1"/>
        <s v="11865, rue de Montigny, Montréal" u="1"/>
        <s v="6600, rue Lemay, Montréal" u="1"/>
        <s v="2515, rue Boulogne, Longueuil" u="1"/>
        <s v="65, Montée Saint-Régis, Saint-Constant" u="1"/>
        <s v="1100, 5e Avenue, Montréal" u="1"/>
        <s v="17000, rue Aubin, Mirabel" u="1"/>
        <s v="466, Route 381, Ferland-et-Boilleau" u="1"/>
        <s v="184, rue Saint-Antoine, Sainte-Sophie-de-Lévrard" u="1"/>
        <s v="345, boul. L'Assomption Ouest, Saint-Charles-Borromée" u="1"/>
        <s v="411, rang Pied-de-la-Montagne, Sainte-Marcelline-de-Kildare" u="1"/>
        <s v="1748, boulevard Valcartier, Saint-Gabriel-de-Valcartier" u="1"/>
        <s v="11, rue Sainte-Jeanne-d'Arc, Warwick" u="1"/>
        <s v="69, côte Saint-Charles, Hudson" u="1"/>
        <s v="7600, rue Tunisie, Brossard" u="1"/>
        <s v="30, rue de Savoie, Gatineau" u="1"/>
        <s v="4261, rue Lalande, Mirabel" u="1"/>
        <s v="2950, rue Jarry Est, Montréal" u="1"/>
        <s v="20, rue de l'Ermitage, Victoriaville" u="1"/>
        <s v="981, rue Notre-Dame, Joliette" u="1"/>
        <s v="31, rue de l'Abbé-Ginguet, Gatineau" u="1"/>
        <s v="987, rue Notre-Dame, Joliette" u="1"/>
        <s v="150, av. de l'Hôtel de Ville, Saint-Raymond" u="1"/>
        <s v="149, rue du Rocher-Blanc, Rimouski" u="1"/>
        <s v="99, rue Principale, Saint-Aimé-des-Lacs" u="1"/>
        <s v="61, rue Sainte-Anne, Sainte-Anne-de-la-Pérade" u="1"/>
        <s v="1250, rue Beaupré, Pohénégamook" u="1"/>
        <s v="3, avenue Sainte-Anne, Pointe-Claire" u="1"/>
        <s v="14, rue de la Fabrique, Val-Brillant" u="1"/>
        <s v="511, rue Pierre-Caisse, Saint-Jean-sur-Richelieu" u="1"/>
        <s v="2130, rue Principale, Saint-Norbert" u="1"/>
        <s v="601, rue du Couvent, Bonsecours" u="1"/>
        <s v="1802, avenue John-Kane, Saguenay" u="1"/>
        <s v="235, boulevard Brisebois, Châteauguay" u="1"/>
        <s v="539, route du Fleuve, Notre-Dame-du-Portage" u="1"/>
        <s v="30, chemin Haendel, Candiac" u="1"/>
        <s v="1275, rue Papineau, Longueuil" u="1"/>
        <s v="314, avenue Northview, Montréal-Ouest" u="1"/>
        <s v="5, rue School, Arundel" u="1"/>
        <s v="11070, avenue Rome, Montréal" u="1"/>
        <s v="360, côte Saint-Nicholas, Saint-Colomban" u="1"/>
        <s v="259, rue Provencher, Mont-Saint-Hilaire" u="1"/>
        <s v="11, rue Valiquette, Windsor" u="1"/>
        <s v="112, rue Laurier, Cowansville" u="1"/>
        <s v="116, route 132, Port-Daniel--Gascons" u="1"/>
        <s v="107, rue Delorimier, Joliette" u="1"/>
        <s v="65, boulevard de Chambord, Lorraine" u="1"/>
        <s v="1330, boul. Curé Poirier Ouest, Longueuil" u="1"/>
        <s v="6, chemin de la Madone, Saint-André-de-Kamouraska" u="1"/>
        <s v="3, rue de la Fabrique, Saint-Arsène" u="1"/>
        <s v="5309, chemin Côte-des-Neiges, Montréal" u="1"/>
        <s v="158, boulevard des Étudiants, Québec" u="1"/>
        <s v="3000, boulevard Concorde Est, Laval" u="1"/>
        <s v="20, du Centre communautaire, Saint-François-du-Lac" u="1"/>
        <s v="9900, avenue d'Auteuil, Montréal" u="1"/>
        <s v="59, boul. Labbé Sud, Victoriaville" u="1"/>
        <s v="641, rue Saint-Régis, Saint-Isidore" u="1"/>
        <s v="19, rue Highland, Sutton" u="1"/>
        <s v="40, rue des Écoles, Saint-Esprit" u="1"/>
        <s v="536, rue Principale, Sainte-Marthe" u="1"/>
        <s v="59, rue Champagne, Saint-Gabriel" u="1"/>
        <s v="9, rue Préfontaine, Saint-Basile-le-Grand" u="1"/>
        <s v="237, rue Mongeau, Varennes" u="1"/>
        <s v="423, rue de l'Église, Chertsey" u="1"/>
        <s v="2050, boulevard Portland, Sherbrooke" u="1"/>
        <s v="630, rue Ellice, Beauharnois" u="1"/>
        <s v="580, rue Principale, L'Avenir" u="1"/>
        <s v="791, place de la Solidarité, Batiscan" u="1"/>
        <s v="6440, boul. Galeries d'Anjou, Montréal" u="1"/>
        <s v="20, rue des Peupliers Ouest, Saint-Bruno-de-Montarville" u="1"/>
        <s v="380, rue Saint-Cyrille, Saint-Raymond" u="1"/>
        <s v="1050, 5e Avenue, Montréal" u="1"/>
        <s v="12050, avenue Bois-de-Boulogne, Montréal" u="1"/>
        <s v="74, rue Principale, Saint-André-du-Lac-Saint-Jean" u="1"/>
        <s v="9, rue Académie, Howick" u="1"/>
        <s v="5850, avenue de Carignan, Montréal" u="1"/>
        <s v="400, rue de l'Aréna, Saint-Ubalde" u="1"/>
        <s v="207, rue Principale, Saint-Cyprien" u="1"/>
        <s v="51, chemin Sainte-Élisabeth, Cantley" u="1"/>
        <s v="480, rue Curé-Lemire, Ham-Nord" u="1"/>
        <s v="1216, rue Principale, Saint-Roch-de-Mékinac" u="1"/>
        <s v="66, rue Saint-Rosaire, Gatineau" u="1"/>
        <s v="1691, boulevard Pie IX, Montréal" u="1"/>
        <s v="10, rue des Étudiants, Sainte-Catherine-de-la-Jacques-Cartier" u="1"/>
        <s v="3330, route de l'Aéroport, Québec" u="1"/>
        <s v="500, avenue Hudson, Montréal-Ouest" u="1"/>
        <s v="2, rue Gabrielle-Roy, Saint-Alphonse-Rodriguez" u="1"/>
        <s v="3000, rue Beaubien Est, Montréal" u="1"/>
        <s v="334, 12e Rue, Québec" u="1"/>
        <s v="3750, rue Jean Bourdon, Trois-Rivières" u="1"/>
        <s v="1822, boul. de Maisonneuve O., Montréal" u="1"/>
        <s v="375, rue François-Tremblay, Dolbeau-Mistassini" u="1"/>
        <s v="3400, rue Champlain, Mascouche" u="1"/>
        <s v="1186, chemin Baldwin, Coaticook" u="1"/>
        <s v="990, rue des Érables, Saint-Eustache" u="1"/>
        <s v="495, rue Principale, Saint-Donat" u="1"/>
        <s v="636, rue Sainte-Catherine, Trois-Rivières" u="1"/>
        <s v="1133, rue Notre-Dame, Shawinigan" u="1"/>
        <s v="60, rue Lahaie, Laval" u="1"/>
        <s v="5755, 13e Avenue, Montréal" u="1"/>
        <s v="4, avenue Champagne, Candiac" u="1"/>
        <s v="685, boulevard De Montenach, Mont-Saint-Hilaire" u="1"/>
        <s v="149, rue Miquelon, Saint-Camille" u="1"/>
        <s v="3925, rue Claude-Henri-Grignon, Montréal" u="1"/>
        <s v="83, rue Saint-Patrice, Saint-Liboire" u="1"/>
        <s v="40, 84e Avenue Est, Blainville" u="1"/>
        <s v="5925, 27e Avenue, Montréal" u="1"/>
        <s v="825, rue Bowen Sud, Sherbrooke" u="1"/>
        <s v="1114, rue Savoie, Plessisville" u="1"/>
        <s v="1350, rue de l'Académie, Val-David" u="1"/>
        <s v="2700, avenue T.-D.-Bouchard, Saint-Hyacinthe" u="1"/>
        <s v="255, rue Saint-André Sud, Farnham" u="1"/>
        <s v="1577, chemin Saint-Dominique, Les Cèdres" u="1"/>
        <s v="5446, rue Angers, Montréal" u="1"/>
        <s v="18, rue du Couvent, Saint-Antonin" u="1"/>
        <s v="1587, chemin Saint-Dominique, Les Cèdres" u="1"/>
        <s v="100, rue de Val-des-Chênes, Sainte-Sophie" u="1"/>
        <s v="3329, chemin Saint-Charles, Terrebonne" u="1"/>
        <s v="5, rue Marion Atwell, Potton" u="1"/>
        <s v="30, rue Bourget, Saint-Hippolyte" u="1"/>
        <s v="545, rue du Pont, Mont-Laurier" u="1"/>
        <s v="3351, rue Réjane-Sanschagrin, Shawinigan" u="1"/>
        <s v="59, avenue des Saules, Drummondville" u="1"/>
        <s v="6111, boulevard M.-Duplessis, Montréal" u="1"/>
        <s v="15, rue Notre-Dame Est, Trois-Pistoles" u="1"/>
        <s v="66, rue Saint-Stanislas, Sainte-Thérèse" u="1"/>
        <s v="6403, rue Kennedy Sud, Sherbrooke" u="1"/>
        <s v="28, rue Saint-Joseph, Maskinongé" u="1"/>
        <s v="1405, rue de l'École, Sainte-Catherine" u="1"/>
        <s v="305, rue Chanoine-Côté, Trois-Pistoles" u="1"/>
        <s v="388, rue Principale, Saint-Bernard-de-Michaudville" u="1"/>
        <s v="707, rue du Couvent, Sainte-Hélène-de-Kamouraska" u="1"/>
        <s v="425, 34e Avenue, Saint-Zotique" u="1"/>
        <s v="46, rue Blainville Ouest, Sainte-Thérèse" u="1"/>
        <s v="5800, avenue Saint-Donat, Montréal" u="1"/>
        <s v="6200, ave. Pierre-De Coubertin, Montréal" u="1"/>
        <s v="214, 9e Avenue, Deux-Montagnes" u="1"/>
        <s v="8805, rue de Forbin-Janson, Montréal" u="1"/>
        <s v="945, avenue Wolfe, Québec" u="1"/>
        <s v="4960, rue Rodrigue, Terrebonne" u="1"/>
        <s v="290, rue du Collège, Saint-Denis-sur-Richelieu" u="1"/>
        <s v="155, boulevard De Gaulle, Lorraine" u="1"/>
        <s v="4, rue Principale, Coteau-du-Lac" u="1"/>
        <s v="488, rue de l'École, Saint-Marcel-de-Richelieu" u="1"/>
        <s v="400, boulevard Constable, McMasterville" u="1"/>
        <s v="40, boulevard Saint-Louis, Saint-Séverin" u="1"/>
        <s v="1370, rue de Castelnau Est, Montréal" u="1"/>
        <s v="31, rue des Pins Est, Rivière-Bleue" u="1"/>
        <s v="3599, rue Charlotte-Boisjoli, Boisbriand" u="1"/>
        <s v="6400, av. Pierre-De Coubertin, Montréal" u="1"/>
        <s v="900, rue Montcalm, Valcourt" u="1"/>
        <s v="3200, boul. de la Côte-Vertu, Montréal" u="1"/>
        <s v="9569, rue Jean-Milot, Montréal" u="1"/>
        <s v="4, rue du Collège, Saint-Jacques" u="1"/>
        <s v="2395, boulevard Thimens, Montréal" u="1"/>
        <s v="333, boulevard Perrot, L'Île-Perrot" u="1"/>
        <s v="470, 207e Avenue, Shawinigan" u="1"/>
        <s v="255, rue Kennedy Nord, Sherbrooke" u="1"/>
        <s v="115, rue Saint-Charles, Salaberry-de-Valleyfield" u="1"/>
        <s v="770, rue du Couvent, Montréal" u="1"/>
        <s v="1080, rue Jardins-Fleuris, Sherbrooke" u="1"/>
        <s v="141, rue Viger, Sainte-Marie-Salomé" u="1"/>
        <s v="7409, boulevard Bourque, Sherbrooke" u="1"/>
        <s v="6320, chemin Côte-des-Neiges, Montréal" u="1"/>
        <s v="10055,rue Jean-Jacques-Gagnier, Montréal" u="1"/>
        <s v="2, rue Fatima Est, Beaupré" u="1"/>
        <s v="421, rue Principale, Notre-Dame-de-Montauban" u="1"/>
        <s v="5789-5791, rue d'Iberville, Montréal" u="1"/>
        <s v="2, rue Millar, Gatineau" u="1"/>
        <s v="465, chemin de la Réserve, Saguenay" u="1"/>
        <s v="300, rue McLeod, Châteauguay" u="1"/>
        <s v="311, rue Saint-Paul Est, Coaticook" u="1"/>
        <s v="975, 111e Rue, Shawinigan" u="1"/>
        <s v="3950, rue de la Bretagne, Saguenay" u="1"/>
        <s v="5355, rue Joncaire, Saint-Hyacinthe" u="1"/>
        <s v="9343, rue Jean-Milot, Montréal" u="1"/>
        <s v="604, rue de la Fabrique, Girardville" u="1"/>
        <s v="900, rue de la Sorbonne, Québec" u="1"/>
        <s v="53, rue Nationale, La Tuque" u="1"/>
        <s v="200, rue Principale, Huberdeau" u="1"/>
        <s v="14, rue de l'Église, Saint-Onésime-d'Ixworth" u="1"/>
        <s v="3245, rue Foucher, Trois-Rivières" u="1"/>
        <s v="765, rue Saint-Joseph, Saint-Louis" u="1"/>
        <s v="504, 5e Avenue, Montréal" u="1"/>
        <s v="149, rue Saint-Joseph, Saint-Michel-du-Squatec" u="1"/>
        <s v="3125, avenue Fletcher, Montréal" u="1"/>
        <s v="952, rue Sanborn, Ayer's Cliff" u="1"/>
        <s v="2505, chemin Côte Vertu, Montréal" u="1"/>
        <s v="971, avenue Riverview, Montréal" u="1"/>
        <s v="7, rue Robert-Rumilly, Québec" u="1"/>
        <s v="2050, rue de la Trinité, Québec" u="1"/>
        <s v="40, boulevard Johnny-Parent, Québec" u="1"/>
        <s v="1350, boulevard Crémazie Est, Montréal" u="1"/>
        <s v="225, boul. Pincourt, Pincourt" u="1"/>
        <s v="137, rue Sainte-Catherine, Saint-Polycarpe" u="1"/>
        <s v="9, rue Begley, Kazabazua" u="1"/>
        <s v="305, 43e Avenue, Montréal" u="1"/>
        <s v="3501, boulevard Saint-Charles, Kirkland" u="1"/>
        <s v="24, rue York, Huntingdon" u="1"/>
        <s v="5020, rue Marquette, Saint-Hyacinthe" u="1"/>
        <s v="650, rue Desranleau Est, Saint-Hyacinthe" u="1"/>
        <s v="6381, rue Notre-Dame, Lac-Mégantic" u="1"/>
        <s v="4330, boulevard Champlain, Montréal" u="1"/>
        <s v="125, des Commissaires Ouest, Québec" u="1"/>
        <s v="6109, chemin de l'Église, Saint-Athanase" u="1"/>
        <s v="7450, boulevard Cousineau, Longueuil" u="1"/>
        <s v="2265, avenue Laflèche, Shawinigan" u="1"/>
        <s v="295, 6e Avenue, Saint-Jean-sur-Richelieu" u="1"/>
        <s v="25, rue d'Abbotsford, Châteauguay" u="1"/>
        <s v="1030, boulevard Don Quichotte, L'Île-Perrot" u="1"/>
        <s v="6105, rue Ladauversière, Montréal" u="1"/>
        <s v="3955, rue de Bellechasse, Montréal" u="1"/>
        <s v="1030, rue Gilles Vigneault, Blainville" u="1"/>
        <s v="1430, chemin Sainte-Foy, Québec" u="1"/>
        <s v="1085, rue Tassé, Montréal" u="1"/>
        <s v="860, rue Gauthier, Saguenay" u="1"/>
        <s v="125, rue Ringuet, Drummondville" u="1"/>
        <s v="39, avenue Marquette, Baie-Comeau" u="1"/>
        <s v="165, rue Jauvin, Saint-Bruno" u="1"/>
        <s v="109, rue Marie-Victorin, Saint-Jérôme" u="1"/>
        <s v="4315, rue Beaubien Est, Montréal" u="1"/>
        <s v="881, rue Pierre-de-Lestage, Berthierville" u="1"/>
        <s v="6375, avenue Baffin, Brossard" u="1"/>
        <s v="8500, rue Sainte-Claire, Montréal" u="1"/>
        <s v="90, boulevard des Français, Québec" u="1"/>
        <s v="30, rue de l'Église, Saint-Constant" u="1"/>
        <s v="361, boulevard Maloney Ouest, Gatineau" u="1"/>
        <s v="122, rue Saint-Jude, Deux-Montagnes" u="1"/>
        <s v="274, rue Hubert, Longueuil" u="1"/>
        <s v="11, rue Helen, Otterburn Park" u="1"/>
        <s v="145, côte St-Ambroise, Saint-Lin--Laurentides" u="1"/>
        <s v="4675, rue Promenade des Soeurs, Québec" u="1"/>
        <s v="5870, rue de Terrebonne, Montréal" u="1"/>
        <s v="647, rue du Village, Morin-Heights" u="1"/>
        <s v="6639, rue d'Aragon, Montréal" u="1"/>
        <s v="4832, rue des Landes, Saint-Augustin-de-Desmaures" u="1"/>
        <s v="2500, rue Théodore, Montréal" u="1"/>
        <s v="1205, rue Jarry Est, Montréal" u="1"/>
        <s v="269, rue Ringuet, Drummondville" u="1"/>
        <s v="523, rue Stoke, Bury" u="1"/>
        <s v="10830, chemin Ste-Marguerite, Trois-Rivières" u="1"/>
        <s v="945, rue Notre-Dame, Joliette" u="1"/>
        <s v="4200, rue Robert, Terrebonne" u="1"/>
        <s v="5009, rue Ardennes, Montréal" u="1"/>
        <s v="1020, rue Simonne, Pointe-Calumet" u="1"/>
        <s v="2264, rue Lemieux, Québec" u="1"/>
        <s v="300, 7e Rue, Shawinigan" u="1"/>
        <s v="163, rue Perron Ouest, New Richmond" u="1"/>
        <s v="120, boulevard Phil-Latulippe, Témiscouata-sur-le-Lac" u="1"/>
        <s v="8585, rue George, Montréal" u="1"/>
        <s v="799, montée Lauzon, Saint-Eustache" u="1"/>
        <s v="3900, rue Nicole, Laval" u="1"/>
        <s v="4671, rue Principale, Saint-Félix-de-Valois" u="1"/>
        <s v="377, rue de l'Église, Saint-Damase" u="1"/>
        <s v="2881, chemin Sainte-Marie, Mascouche" u="1"/>
        <s v="10258, avenue Royale, Sainte-Anne-de-Beaupré" u="1"/>
        <s v="112, rue du Commandeur, Cantley" u="1"/>
        <s v="479, rue Saint-Vallier, Pohénégamook" u="1"/>
        <s v="900, avenue des Lacasse, Laval" u="1"/>
        <s v="5435, av. Notre-Dame-de-Grâce, Montréal" u="1"/>
        <s v="555, chemin Ste-Foy, Québec" u="1"/>
        <s v="115, rue Centrale, Saint-Stanislas-de-Kostka" u="1"/>
        <s v="975, rue Samuel-de-Champlain, Saint-Jean-sur-Richelieu" u="1"/>
        <s v="7230, avenue de Gaspé, Montréal" u="1"/>
        <s v="6520, boulevard Gouin Ouest, Montréal" u="1"/>
        <s v="2, chemin Paugan, Val-des-Monts" u="1"/>
        <s v="378, Route 265, Villeroy" u="1"/>
        <s v="261, rue Parent Nord, Rimouski" u="1"/>
        <s v="85, rue Jeffries, Châteauguay" u="1"/>
        <s v="3409, rue Laval, Lac-Mégantic" u="1"/>
        <s v="5080, place Savoie, Montréal" u="1"/>
        <s v="410, rue Principale, Baie-du-Febvre" u="1"/>
        <s v="685, rg Notre-Dame-des-Champ, Pohénégamook" u="1"/>
        <s v="11813, boulevard Ste-Gertrude, Montréal" u="1"/>
        <s v="7465, rue Malherbe, Brossard" u="1"/>
        <s v="2651, boulevard Crémazie Est, Montréal" u="1"/>
        <s v="91, rue de l'Église, Mont-Saint-Michel" u="1"/>
        <s v="152, rue Saint-Rédempteur, Matane" u="1"/>
        <s v="4747, rue Champlain, Lac-Mégantic" u="1"/>
        <s v="550, 53e Avenue, Montréal" u="1"/>
        <s v="60, rue Douaire-de-Bondy, Lavaltrie" u="1"/>
        <s v="824, avenue Chabanel, Saguenay" u="1"/>
        <s v="1658, boulevard des Seigneurs, Terrebonne" u="1"/>
        <s v="17, rue Saint-Joseph, Les Cèdres" u="1"/>
        <s v="37, rue de la Montagne, Saint-Narcisse-de-Rimouski" u="1"/>
        <s v="1728, rue Thacker, Mascouche" u="1"/>
        <s v="8300, rue George, Montréal" u="1"/>
        <s v="520, boulevard Poirier, Magog" u="1"/>
        <s v="376, rue Knowlton, Lac-Brome" u="1"/>
        <s v="50, rue Brébeuf, Sorel-Tracy" u="1"/>
        <s v="13815, rue Therrien, Mirabel" u="1"/>
        <s v="195, rue Duvernay, Saint-Jérôme" u="1"/>
        <s v="3, rue Principale Est, La Pêche" u="1"/>
        <s v="525, avenue de l'Église, Saint-Pascal" u="1"/>
        <s v="415, rue Dufferin, Salaberry-de-Valleyfield" u="1"/>
        <s v="360, avenue Clarke, Westmount" u="1"/>
        <s v="16, rue Cross, Ormstown" u="1"/>
        <s v="90, rue du Collège, Saint-Zénon" u="1"/>
        <s v="1659, boulevard des Seigneurs, Terrebonne" u="1"/>
        <s v="220, rue Yvan-Duquette, Granby" u="1"/>
        <s v="2323, boulevard Daniel-Johnson, Laval" u="1"/>
        <s v="90, boulevard des Mésanges, Saint-Charles-Borromée" u="1"/>
        <s v="1, rue du Parc, Saint-Paul-de-la-Croix" u="1"/>
        <s v="228, rue Bordeleau, Joliette" u="1"/>
        <s v="185, rue Dessureault, Trois-Rivières" u="1"/>
        <s v="3075, avenue Lebrun, Montréal" u="1"/>
        <s v="27, rue Saint-Denis, Sainte-Clotilde-de-Horton" u="1"/>
        <s v="155, rue du Collège, Labelle" u="1"/>
        <s v="301, rue Laurentide, Schefferville" u="1"/>
        <s v="450, rue Leguerrier, Gatineau" u="1"/>
        <s v="303, rue Laurentide, Schefferville" u="1"/>
        <s v="188, rue Kennedy, East Angus" u="1"/>
        <s v="431, 205e Avenue, Shawinigan" u="1"/>
        <s v="7741, avenue du Ronceray, Montréal" u="1"/>
        <s v="100, rue Marie-Fournier, Saint-Calixte" u="1"/>
        <s v="7951, avenue Dalkeith, Montréal" u="1"/>
        <s v="2366, rue du Docteur-Primeau, Marieville" u="1"/>
        <s v="217, rue Beaulieu, Padoue" u="1"/>
        <s v="1050, rue Alfred-Lessard, Saint-Denis-de-Brompton" u="1"/>
        <s v="940, rue Sainte-Famille, Sherbrooke" u="1"/>
        <s v="950, 12e Avenue, La Pocatière" u="1"/>
        <s v="1000, avenue Old Orchard, Montréal" u="1"/>
        <s v="12155, boulevard Saint-Claude, Québec" u="1"/>
        <s v="4100, boulevard des Forges, Trois-Rivières" u="1"/>
        <s v="13300, rue Paul-VI, Mirabel" u="1"/>
        <s v="265, rue Hill, Maniwaki" u="1"/>
        <s v="11880, rue Michel-Sarrazin, Montréal" u="1"/>
        <s v="20, rue de l'Escalade, Québec" u="1"/>
        <s v="1240, boulevard Nobert, Longueuil" u="1"/>
        <s v="2445, Principale, Saint-Joseph-de-Lepage" u="1"/>
        <s v="247, rue des Oblats, Maniwaki" u="1"/>
        <s v="130, avenue Ambassador, Pointe-Claire" u="1"/>
        <s v="101, rue Charlevoix, Kirkland" u="1"/>
        <s v="10315, boulevard des Forges, Trois-Rivières" u="1"/>
        <s v="248, chemin du Roi, Deschambault-Grondines" u="1"/>
        <s v="410, rue Principale, Sainte-Brigitte-des-Saults" u="1"/>
        <s v="2525, rue Crevier, Saint-Hyacinthe" u="1"/>
        <s v="1030, rue Létourneau, Drummondville" u="1"/>
        <s v="4, rue de l'Église, Notre-Dame-du-Laus" u="1"/>
        <s v="600, 28e Avenue, Deux-Montagnes" u="1"/>
        <s v="4, rue de l'Église Sud, Saint-Modeste" u="1"/>
        <s v="1322, boulevard Sacré-Coeur, Saint-Félicien" u="1"/>
        <s v="6500, avenue de Renty, Montréal" u="1"/>
        <s v="48, rue Saint-Charles, Princeville" u="1"/>
        <s v="184, rue Nelligan, Gatineau" u="1"/>
        <s v="180, rue Saint-Albert, Drummondville" u="1"/>
        <s v="68, rue des Saules, Notre-Dame-de-la-Salette" u="1"/>
        <s v="504, rue Principale, Sainte-Louise" u="1"/>
        <s v="950, rue Hébert, Sainte-Madeleine" u="1"/>
        <s v="260, rue de l'École, Saint-Sylvère" u="1"/>
        <s v="700, rue André-Mathieu, Sherbrooke" u="1"/>
        <s v="1900, rue Côté, Québec" u="1"/>
        <s v="460, rue Saint-David, Pohénégamook" u="1"/>
        <s v="23, rue Forget, Gatineau" u="1"/>
        <s v="3461, rue Queen, Rawdon" u="1"/>
        <s v="10495, avenue Georges-Baril, Montréal" u="1"/>
        <s v="4850, avenue Coronation, Montréal" u="1"/>
        <s v="27, rue du Plateau, Sainte-Julie" u="1"/>
        <s v="60, rue Saint-Jacques, Chambly" u="1"/>
        <s v="24, rue Principale, Saint-Gabriel-Lalemant" u="1"/>
        <s v="6855, 16e Avenue, Montréal" u="1"/>
        <s v="1611, 55e Rue, Saint-Côme" u="1"/>
        <s v="6885, 16e Avenue, Montréal" u="1"/>
        <s v="1352, rue Sainte-Marie, Tingwick" u="1"/>
        <s v="100, rivière à Veillet, Sainte-Geneviève-de-Batiscan" u="1"/>
        <s v="3320, rue Hochelaga, Montréal" u="1"/>
        <s v="1862, rue Dublin, Inverness" u="1"/>
      </sharedItems>
    </cacheField>
    <cacheField name="Vocation" numFmtId="0">
      <sharedItems/>
    </cacheField>
    <cacheField name="Sous-vocation" numFmtId="0">
      <sharedItems containsNonDate="0" containsString="0" containsBlank="1"/>
    </cacheField>
    <cacheField name="Sous-sous vocation" numFmtId="0">
      <sharedItems containsNonDate="0" containsString="0" containsBlank="1"/>
    </cacheField>
    <cacheField name="Super_brute" numFmtId="165">
      <sharedItems containsSemiMixedTypes="0" containsString="0" containsNumber="1" containsInteger="1" minValue="37" maxValue="50670"/>
    </cacheField>
    <cacheField name="Elect (GJ)" numFmtId="165">
      <sharedItems containsSemiMixedTypes="0" containsString="0" containsNumber="1" minValue="0" maxValue="31201.200000000001"/>
    </cacheField>
    <cacheField name="GazNat (GJ)" numFmtId="165">
      <sharedItems containsSemiMixedTypes="0" containsString="0" containsNumber="1" minValue="0" maxValue="25599.620699999999"/>
    </cacheField>
    <cacheField name="MazLeg (GJ)" numFmtId="165">
      <sharedItems containsSemiMixedTypes="0" containsString="0" containsNumber="1" minValue="0" maxValue="9258.4558105468932"/>
    </cacheField>
    <cacheField name="DieselGen (GJ)" numFmtId="165">
      <sharedItems containsNonDate="0" containsString="0" containsBlank="1"/>
    </cacheField>
    <cacheField name="MazLourd (GJ)" numFmtId="165">
      <sharedItems containsNonDate="0" containsString="0" containsBlank="1"/>
    </cacheField>
    <cacheField name="Prop (GJ)" numFmtId="165">
      <sharedItems containsSemiMixedTypes="0" containsString="0" containsNumber="1" minValue="0" maxValue="24761.741014404291"/>
    </cacheField>
    <cacheField name="Elect (GES)" numFmtId="43">
      <sharedItems containsSemiMixedTypes="0" containsString="0" containsNumber="1" minValue="0" maxValue="13.000500000000001"/>
    </cacheField>
    <cacheField name="GazNat (GES)" numFmtId="165">
      <sharedItems containsSemiMixedTypes="0" containsString="0" containsNumber="1" minValue="0" maxValue="1308.9351586499999"/>
    </cacheField>
    <cacheField name="MazLeg (GES)" numFmtId="165">
      <sharedItems containsSemiMixedTypes="0" containsString="0" containsNumber="1" minValue="0" maxValue="659.28032106933733"/>
    </cacheField>
    <cacheField name="DieselGen (GES)" numFmtId="165">
      <sharedItems containsNonDate="0" containsString="0" containsBlank="1"/>
    </cacheField>
    <cacheField name="MazLourd (GES)" numFmtId="165">
      <sharedItems containsNonDate="0" containsString="0" containsBlank="1"/>
    </cacheField>
    <cacheField name="Prop (GES)" numFmtId="165">
      <sharedItems containsSemiMixedTypes="0" containsString="0" containsNumber="1" minValue="0" maxValue="1512.4635577836909"/>
    </cacheField>
    <cacheField name="TotGJ" numFmtId="165">
      <sharedItems containsSemiMixedTypes="0" containsString="0" containsNumber="1" minValue="1.1592" maxValue="42222.116699999999"/>
    </cacheField>
    <cacheField name="TotGJnorm" numFmtId="165">
      <sharedItems containsSemiMixedTypes="0" containsString="0" containsNumber="1" minValue="1.234477408655092" maxValue="44963.983101922779"/>
    </cacheField>
    <cacheField name="GJnorm/m2" numFmtId="0">
      <sharedItems containsSemiMixedTypes="0" containsString="0" containsNumber="1" minValue="9.2214827940984376E-3" maxValue="16.826286763151074"/>
    </cacheField>
    <cacheField name="TotGES [kg. éq.CO2 ]" numFmtId="0">
      <sharedItems containsSemiMixedTypes="0" containsString="0" containsNumber="1" minValue="0" maxValue="1512.8707177836909"/>
    </cacheField>
    <cacheField name="kg éq. CO2/m2" numFmtId="0">
      <sharedItems containsSemiMixedTypes="0" containsString="0" containsNumber="1" minValue="0" maxValue="940.697822399999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4">
  <r>
    <x v="0"/>
    <s v="Collège/Université"/>
    <m/>
    <m/>
    <n v="46172.380000000005"/>
    <n v="24934.838400000001"/>
    <n v="2357.7810300000001"/>
    <n v="0"/>
    <n v="0"/>
    <n v="0"/>
    <n v="0"/>
    <n v="11.0821504"/>
    <n v="118.12893658500001"/>
    <n v="0"/>
    <n v="0"/>
    <n v="0"/>
    <n v="0"/>
    <n v="27292.619429999999"/>
    <n v="27165.806922098207"/>
    <n v="0.58835621906642466"/>
    <n v="129.21108698500001"/>
    <n v="2.7984497871887908"/>
  </r>
  <r>
    <x v="1"/>
    <s v="Collège/Université"/>
    <m/>
    <m/>
    <n v="25784.949999999997"/>
    <n v="10342.08"/>
    <n v="14038.434450000001"/>
    <n v="0"/>
    <n v="0"/>
    <n v="0"/>
    <n v="0"/>
    <n v="4.5964800000000006"/>
    <n v="703.35001927500002"/>
    <n v="0"/>
    <n v="0"/>
    <n v="0"/>
    <n v="0"/>
    <n v="24380.514450000002"/>
    <n v="24267.232755318037"/>
    <n v="0.94113941486479669"/>
    <n v="707.94649927500006"/>
    <n v="27.455802678500447"/>
  </r>
  <r>
    <x v="2"/>
    <s v="Collège/Université"/>
    <m/>
    <m/>
    <n v="74443.649999999994"/>
    <n v="46811.519999999997"/>
    <n v="11097.29898"/>
    <n v="0"/>
    <n v="0"/>
    <n v="0"/>
    <n v="0"/>
    <n v="20.805120000000002"/>
    <n v="555.99400910999998"/>
    <n v="0"/>
    <n v="0"/>
    <n v="0"/>
    <n v="0"/>
    <n v="57908.818979999996"/>
    <n v="57639.751271665169"/>
    <n v="0.7742735783598087"/>
    <n v="576.79912910999997"/>
    <n v="7.7481306882454044"/>
  </r>
  <r>
    <x v="3"/>
    <s v="Collège/Université"/>
    <m/>
    <m/>
    <n v="4477.8500000000004"/>
    <n v="3158.3519999999999"/>
    <n v="2944.12878"/>
    <n v="0"/>
    <n v="0"/>
    <n v="0"/>
    <n v="0"/>
    <n v="1.4037120000000001"/>
    <n v="147.50598021000002"/>
    <n v="0"/>
    <n v="0"/>
    <n v="0"/>
    <n v="0"/>
    <n v="6102.4807799999999"/>
    <n v="6074.1261951966208"/>
    <n v="1.3564827305954019"/>
    <n v="148.90969221000003"/>
    <n v="33.254729883761186"/>
  </r>
  <r>
    <x v="4"/>
    <s v="Collège/Université"/>
    <m/>
    <m/>
    <n v="753.6099999999999"/>
    <n v="0"/>
    <n v="0"/>
    <n v="0"/>
    <n v="0"/>
    <n v="0"/>
    <n v="31.118109999999998"/>
    <n v="0"/>
    <n v="0"/>
    <n v="0"/>
    <n v="0"/>
    <n v="0"/>
    <n v="1.7753082479999998"/>
    <n v="31.118109999999998"/>
    <n v="30.973522721362823"/>
    <n v="4.1100201326100802E-2"/>
    <n v="1.8141428978023038"/>
    <n v="2.4072702031585353"/>
  </r>
  <r>
    <x v="5"/>
    <s v="Collège/Université"/>
    <m/>
    <m/>
    <n v="20440.96"/>
    <n v="10002.528"/>
    <n v="0"/>
    <n v="0"/>
    <n v="0"/>
    <n v="135.95750000000001"/>
    <n v="658.96056999999996"/>
    <n v="4.4455680000000006"/>
    <n v="0"/>
    <n v="0"/>
    <n v="0"/>
    <n v="10.161613903000001"/>
    <n v="37.594125575999996"/>
    <n v="10797.44607"/>
    <n v="10747.276784542337"/>
    <n v="0.52577162640807173"/>
    <n v="53.023674356984444"/>
    <n v="2.5939913955599172"/>
  </r>
  <r>
    <x v="6"/>
    <s v="Collège/Université"/>
    <m/>
    <m/>
    <n v="1465.92"/>
    <n v="686.01599999999996"/>
    <n v="0"/>
    <n v="0"/>
    <n v="0"/>
    <n v="0"/>
    <n v="0"/>
    <n v="0.304896"/>
    <n v="0"/>
    <n v="0"/>
    <n v="0"/>
    <n v="0"/>
    <n v="0"/>
    <n v="686.01599999999996"/>
    <n v="682.82849322206391"/>
    <n v="0.46580201731476745"/>
    <n v="0.304896"/>
    <n v="0.20798952193844139"/>
  </r>
  <r>
    <x v="7"/>
    <s v="Collège/Université"/>
    <m/>
    <m/>
    <n v="1465.91"/>
    <n v="707.04"/>
    <n v="0"/>
    <n v="0"/>
    <n v="0"/>
    <n v="0"/>
    <n v="0"/>
    <n v="0.31424000000000002"/>
    <n v="0"/>
    <n v="0"/>
    <n v="0"/>
    <n v="0"/>
    <n v="0"/>
    <n v="707.04"/>
    <n v="703.75480724608178"/>
    <n v="0.48008050101717142"/>
    <n v="0.31424000000000002"/>
    <n v="0.21436513837820875"/>
  </r>
  <r>
    <x v="8"/>
    <s v="Collège/Université"/>
    <m/>
    <m/>
    <n v="28162.010000000002"/>
    <n v="0"/>
    <n v="8869.8595499999992"/>
    <n v="0"/>
    <n v="0"/>
    <n v="0"/>
    <n v="0"/>
    <n v="0"/>
    <n v="444.39541372499997"/>
    <n v="0"/>
    <n v="0"/>
    <n v="0"/>
    <n v="0"/>
    <n v="8869.8595499999992"/>
    <n v="8828.6466082683692"/>
    <n v="0.31349490353381626"/>
    <n v="444.39541372499997"/>
    <n v="15.779960795589519"/>
  </r>
  <r>
    <x v="9"/>
    <s v="Collège/Université"/>
    <m/>
    <m/>
    <n v="19894.350000000002"/>
    <n v="20390.399999999998"/>
    <n v="2104.29693"/>
    <n v="0"/>
    <n v="0"/>
    <n v="0"/>
    <n v="0"/>
    <n v="9.0624000000000002"/>
    <n v="105.428941635"/>
    <n v="0"/>
    <n v="0"/>
    <n v="0"/>
    <n v="0"/>
    <n v="22494.696929999998"/>
    <n v="22390.177503438528"/>
    <n v="1.1254540863832458"/>
    <n v="114.491341635"/>
    <n v="5.754967698617949"/>
  </r>
  <r>
    <x v="10"/>
    <s v="Collège/Université"/>
    <m/>
    <m/>
    <n v="63225.359999999993"/>
    <n v="33758.856"/>
    <n v="0"/>
    <n v="0"/>
    <n v="0"/>
    <n v="0"/>
    <n v="0"/>
    <n v="15.003936000000001"/>
    <n v="0"/>
    <n v="0"/>
    <n v="0"/>
    <n v="0"/>
    <n v="0"/>
    <n v="51817.462166714286"/>
    <n v="51576.69735675089"/>
    <n v="0.81575964702693504"/>
    <n v="919.77156095679334"/>
    <n v="14.547510064897907"/>
  </r>
  <r>
    <x v="10"/>
    <s v="Collège/Université"/>
    <m/>
    <m/>
    <n v="817.62"/>
    <n v="598.10399999999993"/>
    <n v="0"/>
    <n v="0"/>
    <n v="0"/>
    <n v="0"/>
    <n v="0"/>
    <n v="0.265824"/>
    <n v="0"/>
    <n v="0"/>
    <n v="0"/>
    <n v="0"/>
    <n v="0"/>
    <n v="598.10399999999993"/>
    <n v="595.32496779971495"/>
    <n v="0.72811938039641266"/>
    <n v="0.265824"/>
    <n v="0.32511924855067148"/>
  </r>
  <r>
    <x v="11"/>
    <s v="Collège/Université"/>
    <m/>
    <m/>
    <n v="341.78"/>
    <n v="37.033200000000001"/>
    <n v="0"/>
    <n v="0"/>
    <n v="0"/>
    <n v="0"/>
    <n v="0"/>
    <n v="1.64592E-2"/>
    <n v="0"/>
    <n v="0"/>
    <n v="0"/>
    <n v="0"/>
    <n v="0"/>
    <n v="37.033200000000001"/>
    <n v="36.861128829635661"/>
    <n v="0.10785045593550138"/>
    <n v="1.64592E-2"/>
    <n v="4.8157294165837673E-2"/>
  </r>
  <r>
    <x v="12"/>
    <s v="Collège/Université"/>
    <m/>
    <m/>
    <n v="23815.500000000004"/>
    <n v="8856.2664000000004"/>
    <n v="2218.0806000000002"/>
    <n v="0"/>
    <n v="0"/>
    <n v="0"/>
    <n v="0"/>
    <n v="3.9361184000000002"/>
    <n v="111.1297017"/>
    <n v="0"/>
    <n v="0"/>
    <n v="0"/>
    <n v="0"/>
    <n v="11074.347000000002"/>
    <n v="11022.891121239571"/>
    <n v="0.46284525293357559"/>
    <n v="115.0658201"/>
    <n v="4.8315517247170954"/>
  </r>
  <r>
    <x v="13"/>
    <s v="Collège/Université"/>
    <m/>
    <m/>
    <n v="21551.49"/>
    <n v="10360.3608"/>
    <n v="3655.5514199999998"/>
    <n v="0"/>
    <n v="0"/>
    <n v="0"/>
    <n v="0"/>
    <n v="4.6046047999999997"/>
    <n v="183.14949369000001"/>
    <n v="0"/>
    <n v="0"/>
    <n v="0"/>
    <n v="0"/>
    <n v="14015.91222"/>
    <n v="13950.788643873195"/>
    <n v="0.64732362559958467"/>
    <n v="187.75409849000002"/>
    <n v="8.7118848158526383"/>
  </r>
  <r>
    <x v="14"/>
    <s v="Collège/Université"/>
    <m/>
    <m/>
    <n v="1363.25"/>
    <n v="512.35199999999998"/>
    <n v="823.53914999999995"/>
    <n v="0"/>
    <n v="0"/>
    <n v="0"/>
    <n v="0"/>
    <n v="0.22771200000000003"/>
    <n v="41.260745925000002"/>
    <n v="0"/>
    <n v="0"/>
    <n v="0"/>
    <n v="0"/>
    <n v="1335.8911499999999"/>
    <n v="1329.6840613968043"/>
    <n v="0.9753780021249252"/>
    <n v="41.488457924999999"/>
    <n v="30.433491967724184"/>
  </r>
  <r>
    <x v="15"/>
    <s v="Collège/Université"/>
    <m/>
    <m/>
    <n v="42594.869999999995"/>
    <n v="32127.84"/>
    <n v="45071.44326"/>
    <n v="0"/>
    <n v="0"/>
    <n v="0"/>
    <n v="0"/>
    <n v="14.27904"/>
    <n v="2258.1578165699998"/>
    <n v="0"/>
    <n v="0"/>
    <n v="0"/>
    <n v="0"/>
    <n v="77199.283259999997"/>
    <n v="76840.584281196207"/>
    <n v="1.8039868247325608"/>
    <n v="2272.4368565699997"/>
    <n v="53.35001272618041"/>
  </r>
  <r>
    <x v="16"/>
    <s v="Collège/Université"/>
    <m/>
    <m/>
    <n v="42.46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s v="Collège/Université"/>
    <m/>
    <m/>
    <n v="2878.24"/>
    <n v="220.32"/>
    <n v="0"/>
    <n v="0"/>
    <n v="0"/>
    <n v="0"/>
    <n v="0"/>
    <n v="9.7920000000000007E-2"/>
    <n v="0"/>
    <n v="0"/>
    <n v="0"/>
    <n v="0"/>
    <n v="0"/>
    <n v="220.32"/>
    <n v="219.2963044982699"/>
    <n v="7.6191111407759582E-2"/>
    <n v="9.7920000000000007E-2"/>
    <n v="3.4020790483072993E-2"/>
  </r>
  <r>
    <x v="18"/>
    <s v="Collège/Université"/>
    <m/>
    <m/>
    <n v="2374.5699999999997"/>
    <n v="780.19200000000001"/>
    <n v="0"/>
    <n v="0"/>
    <n v="0"/>
    <n v="0"/>
    <n v="0"/>
    <n v="0.346752"/>
    <n v="0"/>
    <n v="0"/>
    <n v="0"/>
    <n v="0"/>
    <n v="0"/>
    <n v="780.19200000000001"/>
    <n v="776.5669135762264"/>
    <n v="0.32703475306107066"/>
    <n v="0.346752"/>
    <n v="0.14602728072872143"/>
  </r>
  <r>
    <x v="19"/>
    <s v="Collège/Université"/>
    <m/>
    <m/>
    <n v="5078.75"/>
    <n v="1265.76"/>
    <n v="0"/>
    <n v="0"/>
    <n v="0"/>
    <n v="0"/>
    <n v="0"/>
    <n v="0.56256000000000006"/>
    <n v="0"/>
    <n v="0"/>
    <n v="0"/>
    <n v="0"/>
    <n v="0"/>
    <n v="1265.76"/>
    <n v="1259.8787689802564"/>
    <n v="0.24806867220876325"/>
    <n v="0.56256000000000006"/>
    <n v="0.11076741324144722"/>
  </r>
  <r>
    <x v="20"/>
    <s v="Collège/Université"/>
    <m/>
    <m/>
    <n v="2760.4500000000003"/>
    <n v="1667.1312"/>
    <n v="0"/>
    <n v="0"/>
    <n v="0"/>
    <n v="0"/>
    <n v="0"/>
    <n v="0.74094720000000003"/>
    <n v="0"/>
    <n v="0"/>
    <n v="0"/>
    <n v="0"/>
    <n v="0"/>
    <n v="1667.1312"/>
    <n v="1659.385036645634"/>
    <n v="0.60112845247899216"/>
    <n v="0.74094720000000003"/>
    <n v="0.26841536705971852"/>
  </r>
  <r>
    <x v="21"/>
    <s v="Collège/Université"/>
    <m/>
    <m/>
    <n v="3115.27"/>
    <n v="1481.328"/>
    <n v="0"/>
    <n v="0"/>
    <n v="0"/>
    <n v="1460.64"/>
    <n v="0"/>
    <n v="0.65836800000000006"/>
    <n v="0"/>
    <n v="0"/>
    <n v="0"/>
    <n v="109.169848896"/>
    <n v="0"/>
    <n v="2941.9679999999998"/>
    <n v="2928.2984311554378"/>
    <n v="0.93998222663057707"/>
    <n v="109.828216896"/>
    <n v="35.25479874810209"/>
  </r>
  <r>
    <x v="22"/>
    <s v="Collège/Université"/>
    <m/>
    <m/>
    <n v="5775.07"/>
    <n v="4614.0479999999998"/>
    <n v="0"/>
    <n v="0"/>
    <n v="0"/>
    <n v="0"/>
    <n v="0"/>
    <n v="2.0506880000000001"/>
    <n v="0"/>
    <n v="0"/>
    <n v="0"/>
    <n v="0"/>
    <n v="0"/>
    <n v="4614.0479999999998"/>
    <n v="4592.6092736820674"/>
    <n v="0.79524737772564968"/>
    <n v="2.0506880000000001"/>
    <n v="0.35509318501767084"/>
  </r>
  <r>
    <x v="23"/>
    <s v="Collège/Université"/>
    <m/>
    <m/>
    <n v="3235.06"/>
    <n v="2424.9023999999999"/>
    <n v="0"/>
    <n v="0"/>
    <n v="0"/>
    <n v="0"/>
    <n v="0"/>
    <n v="1.0777344"/>
    <n v="0"/>
    <n v="0"/>
    <n v="0"/>
    <n v="0"/>
    <n v="0"/>
    <n v="2424.9023999999999"/>
    <n v="2413.6353262935072"/>
    <n v="0.74608672676658461"/>
    <n v="1.0777344"/>
    <n v="0.33314201282201877"/>
  </r>
  <r>
    <x v="24"/>
    <s v="Collège/Université"/>
    <m/>
    <m/>
    <n v="16652.7"/>
    <n v="29195.423999999999"/>
    <n v="0"/>
    <n v="0"/>
    <n v="0"/>
    <n v="587.35"/>
    <n v="0"/>
    <n v="12.975744000000001"/>
    <n v="0"/>
    <n v="0"/>
    <n v="0"/>
    <n v="43.899188540000004"/>
    <n v="0"/>
    <n v="29782.773999999998"/>
    <n v="29644.391230515412"/>
    <n v="1.7801552439253341"/>
    <n v="56.874932540000003"/>
    <n v="3.4153580224227902"/>
  </r>
  <r>
    <x v="25"/>
    <s v="Collège/Université"/>
    <m/>
    <m/>
    <n v="602.42999999999995"/>
    <n v="2159.2008000000001"/>
    <n v="0"/>
    <n v="0"/>
    <n v="0"/>
    <n v="0"/>
    <n v="0"/>
    <n v="0.95964480000000008"/>
    <n v="0"/>
    <n v="0"/>
    <n v="0"/>
    <n v="0"/>
    <n v="0"/>
    <n v="2159.2008000000001"/>
    <n v="2149.1682829961328"/>
    <n v="3.5674987683152115"/>
    <n v="0.95964480000000008"/>
    <n v="1.592956526069419"/>
  </r>
  <r>
    <x v="26"/>
    <s v="Collège/Université"/>
    <m/>
    <m/>
    <n v="34031.57"/>
    <n v="23162.76"/>
    <n v="0"/>
    <n v="0"/>
    <n v="0"/>
    <n v="2745.0750000000003"/>
    <n v="0"/>
    <n v="10.294560000000001"/>
    <n v="0"/>
    <n v="0"/>
    <n v="0"/>
    <n v="205.16994123000003"/>
    <n v="0"/>
    <n v="25907.834999999999"/>
    <n v="25787.45675858267"/>
    <n v="0.75775101644098908"/>
    <n v="215.46450123000002"/>
    <n v="6.3313124028659278"/>
  </r>
  <r>
    <x v="27"/>
    <s v="Collège/Université"/>
    <m/>
    <m/>
    <n v="52657.51"/>
    <n v="21349.871999999999"/>
    <n v="32127.916140000001"/>
    <n v="0"/>
    <n v="0"/>
    <n v="0"/>
    <n v="0"/>
    <n v="9.4888320000000004"/>
    <n v="1609.6645617300001"/>
    <n v="0"/>
    <n v="0"/>
    <n v="0"/>
    <n v="0"/>
    <n v="53477.788140000004"/>
    <n v="53229.308786507841"/>
    <n v="1.0108588269082195"/>
    <n v="1619.1533937300001"/>
    <n v="30.748764871905262"/>
  </r>
  <r>
    <x v="28"/>
    <s v="Collège/Université"/>
    <m/>
    <m/>
    <n v="11923.29"/>
    <n v="4514.3819999999996"/>
    <n v="6649.4676600000003"/>
    <n v="0"/>
    <n v="0"/>
    <n v="0"/>
    <n v="0"/>
    <n v="2.006392"/>
    <n v="333.14991236999998"/>
    <n v="0"/>
    <n v="0"/>
    <n v="0"/>
    <n v="0"/>
    <n v="11163.84966"/>
    <n v="11111.977915814574"/>
    <n v="0.93195568637637538"/>
    <n v="335.15630436999999"/>
    <n v="28.109381250477004"/>
  </r>
  <r>
    <x v="29"/>
    <s v="Collège/Université"/>
    <m/>
    <m/>
    <n v="71.400000000000006"/>
    <n v="362.01599999999996"/>
    <n v="0"/>
    <n v="0"/>
    <n v="0"/>
    <n v="150.1525"/>
    <n v="0"/>
    <n v="0.16089600000000001"/>
    <n v="0"/>
    <n v="0"/>
    <n v="0"/>
    <n v="11.222563901000001"/>
    <n v="0"/>
    <n v="512.16849999999999"/>
    <n v="509.78875876190153"/>
    <n v="7.1398985820994607"/>
    <n v="11.383459901"/>
    <n v="159.43221149859943"/>
  </r>
  <r>
    <x v="30"/>
    <s v="Collège/Université"/>
    <m/>
    <m/>
    <n v="1385.26"/>
    <n v="519.55200000000002"/>
    <n v="0"/>
    <n v="0"/>
    <n v="0"/>
    <n v="0"/>
    <n v="0"/>
    <n v="0.23091200000000001"/>
    <n v="0"/>
    <n v="0"/>
    <n v="0"/>
    <n v="0"/>
    <n v="0"/>
    <n v="519.55200000000002"/>
    <n v="517.13795204559335"/>
    <n v="0.37331472217893635"/>
    <n v="0.23091200000000001"/>
    <n v="0.16669217331042549"/>
  </r>
  <r>
    <x v="31"/>
    <s v="Collège/Université"/>
    <m/>
    <m/>
    <n v="1384.78"/>
    <n v="476.06399999999996"/>
    <n v="0"/>
    <n v="0"/>
    <n v="0"/>
    <n v="0"/>
    <n v="0"/>
    <n v="0.21158399999999999"/>
    <n v="0"/>
    <n v="0"/>
    <n v="0"/>
    <n v="0"/>
    <n v="0"/>
    <n v="476.06399999999996"/>
    <n v="473.8520148178302"/>
    <n v="0.34218577305985803"/>
    <n v="0.21158399999999999"/>
    <n v="0.15279250133595229"/>
  </r>
  <r>
    <x v="32"/>
    <s v="Collège/Université"/>
    <m/>
    <m/>
    <n v="1393.76"/>
    <n v="524.44799999999998"/>
    <n v="0"/>
    <n v="0"/>
    <n v="0"/>
    <n v="0"/>
    <n v="0"/>
    <n v="0.23308800000000002"/>
    <n v="0"/>
    <n v="0"/>
    <n v="0"/>
    <n v="0"/>
    <n v="0"/>
    <n v="524.44799999999998"/>
    <n v="522.01120325666602"/>
    <n v="0.37453449895008178"/>
    <n v="0.23308800000000002"/>
    <n v="0.1672368270003444"/>
  </r>
  <r>
    <x v="33"/>
    <s v="Collège/Université"/>
    <m/>
    <m/>
    <n v="0"/>
    <n v="-1817.1792"/>
    <n v="-408.75731999999999"/>
    <n v="0"/>
    <n v="0"/>
    <n v="0"/>
    <n v="0"/>
    <n v="-0.80763520000000011"/>
    <n v="-20.47945374"/>
    <n v="0"/>
    <n v="0"/>
    <n v="0"/>
    <n v="0"/>
    <n v="-2225.9365200000002"/>
    <n v="-2215.5939219487077"/>
    <s v="-"/>
    <n v="-21.28708894"/>
    <s v="-"/>
  </r>
  <r>
    <x v="33"/>
    <s v="Collège/Université"/>
    <m/>
    <m/>
    <n v="46643.770000000004"/>
    <n v="34272.720000000001"/>
    <n v="15173.20206"/>
    <n v="0"/>
    <n v="0"/>
    <n v="0"/>
    <n v="0"/>
    <n v="15.232320000000001"/>
    <n v="760.20385317"/>
    <n v="0"/>
    <n v="0"/>
    <n v="0"/>
    <n v="0"/>
    <n v="49445.922059999997"/>
    <n v="49216.176381025238"/>
    <n v="1.0551500528586182"/>
    <n v="775.43617316999996"/>
    <n v="16.624646188976573"/>
  </r>
  <r>
    <x v="33"/>
    <s v="Collège/Université"/>
    <m/>
    <m/>
    <n v="214.1"/>
    <n v="0"/>
    <n v="0"/>
    <n v="0"/>
    <n v="0"/>
    <n v="0"/>
    <n v="9.1699399999999986"/>
    <n v="0"/>
    <n v="0"/>
    <n v="0"/>
    <n v="0"/>
    <n v="0"/>
    <n v="0.52315099199999993"/>
    <n v="9.1699399999999986"/>
    <n v="9.1273327635750938"/>
    <n v="4.2631166574381568E-2"/>
    <n v="0.53459485567321596"/>
    <n v="2.4969400078151143"/>
  </r>
  <r>
    <x v="34"/>
    <s v="Collège/Université"/>
    <m/>
    <m/>
    <n v="1394.06"/>
    <n v="499.10399999999998"/>
    <n v="0"/>
    <n v="0"/>
    <n v="0"/>
    <n v="0"/>
    <n v="0"/>
    <n v="0.22182400000000002"/>
    <n v="0"/>
    <n v="0"/>
    <n v="0"/>
    <n v="0"/>
    <n v="0"/>
    <n v="499.10399999999998"/>
    <n v="496.7849616934663"/>
    <n v="0.35635837890296423"/>
    <n v="0.22182400000000002"/>
    <n v="0.15912084128373241"/>
  </r>
  <r>
    <x v="35"/>
    <s v="Collège/Université"/>
    <m/>
    <m/>
    <n v="1384.74"/>
    <n v="483.84"/>
    <n v="0"/>
    <n v="0"/>
    <n v="0"/>
    <n v="0"/>
    <n v="0"/>
    <n v="0.21504000000000001"/>
    <n v="0"/>
    <n v="0"/>
    <n v="0"/>
    <n v="0"/>
    <n v="0"/>
    <n v="483.84"/>
    <n v="481.59188438835741"/>
    <n v="0.34778506029172074"/>
    <n v="0.21504000000000001"/>
    <n v="0.15529269032453746"/>
  </r>
  <r>
    <x v="36"/>
    <s v="Collège/Université"/>
    <m/>
    <m/>
    <n v="891.1"/>
    <n v="678.78"/>
    <n v="0"/>
    <n v="0"/>
    <n v="0"/>
    <n v="0"/>
    <n v="0"/>
    <n v="0.30168"/>
    <n v="0"/>
    <n v="0"/>
    <n v="0"/>
    <n v="0"/>
    <n v="0"/>
    <n v="678.78"/>
    <n v="675.6261145939344"/>
    <n v="0.75819337290307975"/>
    <n v="0.30168"/>
    <n v="0.33854786219279542"/>
  </r>
  <r>
    <x v="37"/>
    <s v="Collège/Université"/>
    <m/>
    <m/>
    <n v="4030.79"/>
    <n v="1160.3519999999999"/>
    <n v="2932.3828800000001"/>
    <n v="0"/>
    <n v="0"/>
    <n v="0"/>
    <n v="0"/>
    <n v="0.51571199999999995"/>
    <n v="146.91749016"/>
    <n v="0"/>
    <n v="0"/>
    <n v="0"/>
    <n v="0"/>
    <n v="4092.73488"/>
    <n v="4073.7183845096683"/>
    <n v="1.0106501168529416"/>
    <n v="147.43320216000001"/>
    <n v="36.576750999183787"/>
  </r>
  <r>
    <x v="38"/>
    <s v="Collège/Université"/>
    <m/>
    <m/>
    <n v="38630.75"/>
    <n v="22356"/>
    <n v="13519.152"/>
    <n v="0"/>
    <n v="0"/>
    <n v="0"/>
    <n v="0"/>
    <n v="9.9359999999999999"/>
    <n v="677.33306400000004"/>
    <n v="0"/>
    <n v="0"/>
    <n v="0"/>
    <n v="0"/>
    <n v="35875.152000000002"/>
    <n v="35708.461587299003"/>
    <n v="0.92435330888732425"/>
    <n v="687.26906400000007"/>
    <n v="17.790725367744606"/>
  </r>
  <r>
    <x v="39"/>
    <s v="Collège/Université"/>
    <m/>
    <m/>
    <n v="22115.38"/>
    <n v="14132.88"/>
    <n v="4032.3674700000001"/>
    <n v="0"/>
    <n v="0"/>
    <n v="0"/>
    <n v="0"/>
    <n v="6.2812800000000006"/>
    <n v="202.028634165"/>
    <n v="0"/>
    <n v="0"/>
    <n v="0"/>
    <n v="0"/>
    <n v="18165.247469999998"/>
    <n v="18080.844410255748"/>
    <n v="0.81756878743461547"/>
    <n v="208.30991416500001"/>
    <n v="9.4192328671268601"/>
  </r>
  <r>
    <x v="40"/>
    <s v="Collège/Université"/>
    <m/>
    <m/>
    <n v="56826.520000000004"/>
    <n v="39821.760000000002"/>
    <n v="13108.8033"/>
    <n v="0"/>
    <n v="0"/>
    <n v="0"/>
    <n v="0"/>
    <n v="17.698560000000001"/>
    <n v="656.77387935000002"/>
    <n v="0"/>
    <n v="0"/>
    <n v="0"/>
    <n v="0"/>
    <n v="52930.563300000002"/>
    <n v="52684.626573628135"/>
    <n v="0.92711337195429411"/>
    <n v="674.47243935000006"/>
    <n v="11.868973137014198"/>
  </r>
  <r>
    <x v="41"/>
    <s v="Collège/Université"/>
    <m/>
    <m/>
    <n v="7144.74"/>
    <n v="8799.84"/>
    <n v="1761.77133"/>
    <n v="0"/>
    <n v="0"/>
    <n v="0"/>
    <n v="0"/>
    <n v="3.9110399999999998"/>
    <n v="88.267812434999996"/>
    <n v="0"/>
    <n v="0"/>
    <n v="0"/>
    <n v="0"/>
    <n v="10561.61133"/>
    <n v="10512.537827778038"/>
    <n v="1.471367443430837"/>
    <n v="92.178852434999996"/>
    <n v="12.901638468999572"/>
  </r>
  <r>
    <x v="42"/>
    <s v="Collège/Université"/>
    <m/>
    <m/>
    <n v="2441.719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3"/>
    <s v="Collège/Université"/>
    <m/>
    <m/>
    <n v="28664.959999999999"/>
    <n v="12643.74"/>
    <n v="0"/>
    <n v="0"/>
    <n v="0"/>
    <n v="4188.8850000000002"/>
    <n v="0"/>
    <n v="5.6194400000000009"/>
    <n v="0"/>
    <n v="0"/>
    <n v="0"/>
    <n v="313.08189731400006"/>
    <n v="0"/>
    <n v="16832.625"/>
    <n v="16754.413841254496"/>
    <n v="0.58449109439728841"/>
    <n v="318.70133731400006"/>
    <n v="11.118150428746459"/>
  </r>
  <r>
    <x v="44"/>
    <s v="Collège/Université"/>
    <m/>
    <m/>
    <n v="2058.19"/>
    <n v="2385.9360000000001"/>
    <n v="0"/>
    <n v="0"/>
    <n v="0"/>
    <n v="0"/>
    <n v="0"/>
    <n v="1.060416"/>
    <n v="0"/>
    <n v="0"/>
    <n v="0"/>
    <n v="0"/>
    <n v="0"/>
    <n v="2385.9360000000001"/>
    <n v="2374.8499798900875"/>
    <n v="1.1538536189030593"/>
    <n v="1.060416"/>
    <n v="0.51521773985880792"/>
  </r>
  <r>
    <x v="45"/>
    <s v="Collège/Université"/>
    <m/>
    <m/>
    <n v="12984.1"/>
    <n v="6685.6319999999996"/>
    <n v="0"/>
    <n v="0"/>
    <n v="0"/>
    <n v="0"/>
    <n v="0"/>
    <n v="2.9713920000000003"/>
    <n v="0"/>
    <n v="0"/>
    <n v="0"/>
    <n v="0"/>
    <n v="0"/>
    <n v="6685.6319999999996"/>
    <n v="6654.5678596376956"/>
    <n v="0.51251668268402861"/>
    <n v="2.9713920000000003"/>
    <n v="0.22884851472185214"/>
  </r>
  <r>
    <x v="46"/>
    <s v="Collège/Université"/>
    <m/>
    <m/>
    <n v="18092.420000000002"/>
    <n v="0"/>
    <n v="0"/>
    <n v="0"/>
    <n v="0"/>
    <n v="4553.2800000000007"/>
    <n v="0"/>
    <n v="0"/>
    <n v="0"/>
    <n v="0"/>
    <n v="0"/>
    <n v="340.31718259200005"/>
    <n v="0"/>
    <n v="4553.2800000000007"/>
    <n v="4532.123626297579"/>
    <n v="0.25049847540006137"/>
    <n v="340.31718259200005"/>
    <n v="18.80993159522054"/>
  </r>
  <r>
    <x v="47"/>
    <s v="Collège/Université"/>
    <m/>
    <m/>
    <n v="67502.710000000006"/>
    <n v="59947.804799999998"/>
    <n v="0"/>
    <n v="0"/>
    <n v="0"/>
    <n v="2766.7075"/>
    <n v="0"/>
    <n v="26.643468800000001"/>
    <n v="0"/>
    <n v="0"/>
    <n v="0"/>
    <n v="206.78677820300001"/>
    <n v="0"/>
    <n v="62714.512299999995"/>
    <n v="62423.11540396374"/>
    <n v="0.9247497678828559"/>
    <n v="233.43024700300001"/>
    <n v="3.4580870457349042"/>
  </r>
  <r>
    <x v="48"/>
    <s v="Collège/Université"/>
    <m/>
    <m/>
    <n v="2672.41"/>
    <n v="1527.9839999999999"/>
    <n v="0"/>
    <n v="0"/>
    <n v="0"/>
    <n v="0"/>
    <n v="0"/>
    <n v="0.67910400000000004"/>
    <n v="0"/>
    <n v="0"/>
    <n v="0"/>
    <n v="0"/>
    <n v="0"/>
    <n v="1527.9839999999999"/>
    <n v="1520.8843706085895"/>
    <n v="0.56910592708775587"/>
    <n v="0.67910400000000004"/>
    <n v="0.25411669616563332"/>
  </r>
  <r>
    <x v="49"/>
    <s v="Collège/Université"/>
    <m/>
    <m/>
    <n v="2498.42"/>
    <n v="1348.92"/>
    <n v="0"/>
    <n v="0"/>
    <n v="0"/>
    <n v="305.32000000000005"/>
    <n v="0"/>
    <n v="0.59951999999999994"/>
    <n v="0"/>
    <n v="0"/>
    <n v="0"/>
    <n v="22.819954448000004"/>
    <n v="0"/>
    <n v="1654.2400000000002"/>
    <n v="1646.5537343555648"/>
    <n v="0.65903800576186733"/>
    <n v="23.419474448000003"/>
    <n v="9.3737139664267826"/>
  </r>
  <r>
    <x v="50"/>
    <s v="Collège/Université"/>
    <m/>
    <m/>
    <n v="37924.81"/>
    <n v="27699.642"/>
    <n v="0"/>
    <n v="0"/>
    <n v="0"/>
    <n v="3368.8475000000003"/>
    <n v="0"/>
    <n v="12.310952"/>
    <n v="0"/>
    <n v="0"/>
    <n v="0"/>
    <n v="251.79138769900001"/>
    <n v="0"/>
    <n v="31068.4895"/>
    <n v="30924.132778201259"/>
    <n v="0.81540639961548289"/>
    <n v="264.10233969900003"/>
    <n v="6.963840812887395"/>
  </r>
  <r>
    <x v="51"/>
    <s v="Collège/Université"/>
    <m/>
    <m/>
    <n v="43551.07"/>
    <n v="16511.04"/>
    <n v="12717.702719999999"/>
    <n v="0"/>
    <n v="88.741900000000001"/>
    <n v="0"/>
    <n v="0"/>
    <n v="7.3382400000000008"/>
    <n v="637.17905903999997"/>
    <n v="0"/>
    <n v="6.3584901900000004"/>
    <n v="0"/>
    <n v="0"/>
    <n v="29317.484620000003"/>
    <n v="29181.263772471248"/>
    <n v="0.67004699936123835"/>
    <n v="650.87578923000001"/>
    <n v="14.945115911733053"/>
  </r>
  <r>
    <x v="52"/>
    <s v="Collège/Université"/>
    <m/>
    <m/>
    <n v="80937.02"/>
    <n v="0"/>
    <n v="35797.827870000001"/>
    <n v="0"/>
    <n v="0"/>
    <n v="0"/>
    <n v="72.762659999999997"/>
    <n v="0"/>
    <n v="1793.5335319650001"/>
    <n v="0"/>
    <n v="0"/>
    <n v="0"/>
    <n v="4.1511566879999995"/>
    <n v="35870.590530000001"/>
    <n v="35703.92131172675"/>
    <n v="0.44113214585521865"/>
    <n v="1797.7754946955195"/>
    <n v="22.212029732445295"/>
  </r>
  <r>
    <x v="52"/>
    <s v="Collège/Université"/>
    <m/>
    <m/>
    <n v="182.82"/>
    <n v="44152.2"/>
    <n v="278.60516999999999"/>
    <n v="0"/>
    <n v="0"/>
    <n v="0"/>
    <n v="0"/>
    <n v="19.623200000000001"/>
    <n v="13.958604315000001"/>
    <n v="0"/>
    <n v="0"/>
    <n v="0"/>
    <n v="0"/>
    <n v="44430.80517"/>
    <n v="44224.361745023714"/>
    <n v="241.90111445697252"/>
    <n v="33.581804314999999"/>
    <n v="183.68780393283012"/>
  </r>
  <r>
    <x v="53"/>
    <s v="Collège/Université"/>
    <m/>
    <m/>
    <n v="601.91"/>
    <n v="239.54399999999998"/>
    <n v="0"/>
    <n v="0"/>
    <n v="0"/>
    <n v="0"/>
    <n v="0"/>
    <n v="0.106464"/>
    <n v="0"/>
    <n v="0"/>
    <n v="0"/>
    <n v="0"/>
    <n v="0"/>
    <n v="239.54399999999998"/>
    <n v="238.43098204762873"/>
    <n v="0.39612397542428063"/>
    <n v="0.106464"/>
    <n v="0.17687694173547541"/>
  </r>
  <r>
    <x v="54"/>
    <s v="Collège/Université"/>
    <m/>
    <m/>
    <n v="3552.54"/>
    <n v="3088.7999999999997"/>
    <n v="2122.6735800000001"/>
    <n v="0"/>
    <n v="0"/>
    <n v="0"/>
    <n v="0"/>
    <n v="1.3728"/>
    <n v="106.34964380999999"/>
    <n v="0"/>
    <n v="0"/>
    <n v="0"/>
    <n v="0"/>
    <n v="5211.4735799999999"/>
    <n v="5187.2589736944838"/>
    <n v="1.4601549802942355"/>
    <n v="107.72244380999999"/>
    <n v="30.322654723099525"/>
  </r>
  <r>
    <x v="55"/>
    <s v="Collège/Université"/>
    <m/>
    <m/>
    <n v="1088.8399999999999"/>
    <n v="623.52"/>
    <n v="0"/>
    <n v="0"/>
    <n v="0"/>
    <n v="0"/>
    <n v="0"/>
    <n v="0.27711999999999998"/>
    <n v="0"/>
    <n v="0"/>
    <n v="0"/>
    <n v="0"/>
    <n v="0"/>
    <n v="623.52"/>
    <n v="620.62287482190106"/>
    <n v="0.56998537417977035"/>
    <n v="0.27711999999999998"/>
    <n v="0.25450938613570406"/>
  </r>
  <r>
    <x v="56"/>
    <s v="Collège/Université"/>
    <m/>
    <m/>
    <n v="2064.0100000000002"/>
    <n v="1966.4639999999999"/>
    <n v="653.56461000000002"/>
    <n v="0"/>
    <n v="0"/>
    <n v="0"/>
    <n v="0"/>
    <n v="0.87398399999999998"/>
    <n v="32.744725395000003"/>
    <n v="0"/>
    <n v="0"/>
    <n v="0"/>
    <n v="0"/>
    <n v="2620.0286099999998"/>
    <n v="2607.8549012923872"/>
    <n v="1.2634894701539174"/>
    <n v="33.618709395000003"/>
    <n v="16.288055481804836"/>
  </r>
  <r>
    <x v="57"/>
    <s v="Collège/Université"/>
    <m/>
    <m/>
    <n v="1115.21"/>
    <n v="686.30399999999997"/>
    <n v="0"/>
    <n v="0"/>
    <n v="0"/>
    <n v="0"/>
    <n v="0"/>
    <n v="0.30502400000000002"/>
    <n v="0"/>
    <n v="0"/>
    <n v="0"/>
    <n v="0"/>
    <n v="0"/>
    <n v="686.30399999999997"/>
    <n v="683.11515505800935"/>
    <n v="0.61254396486581841"/>
    <n v="0.30502400000000002"/>
    <n v="0.27351261197442633"/>
  </r>
  <r>
    <x v="58"/>
    <s v="Collège/Université"/>
    <m/>
    <m/>
    <n v="1596.99"/>
    <n v="26813.52"/>
    <n v="8966.9716200000003"/>
    <n v="0"/>
    <n v="0"/>
    <n v="0"/>
    <n v="0"/>
    <n v="11.917120000000001"/>
    <n v="449.26089759000001"/>
    <n v="0"/>
    <n v="0"/>
    <n v="0"/>
    <n v="0"/>
    <n v="35780.491620000001"/>
    <n v="35614.241037569511"/>
    <n v="22.300854130313596"/>
    <n v="461.17801759000002"/>
    <n v="288.77952747982141"/>
  </r>
  <r>
    <x v="59"/>
    <s v="Collège/Université"/>
    <m/>
    <m/>
    <n v="1088.8399999999999"/>
    <n v="638.78399999999999"/>
    <n v="0"/>
    <n v="0"/>
    <n v="0"/>
    <n v="0"/>
    <n v="0"/>
    <n v="0.28390399999999999"/>
    <n v="0"/>
    <n v="0"/>
    <n v="0"/>
    <n v="0"/>
    <n v="0"/>
    <n v="638.78399999999999"/>
    <n v="635.81595212700995"/>
    <n v="0.58393882675784325"/>
    <n v="0.28390399999999999"/>
    <n v="0.26073986995334486"/>
  </r>
  <r>
    <x v="60"/>
    <s v="Collège/Université"/>
    <m/>
    <m/>
    <n v="1115.21"/>
    <n v="649.43999999999994"/>
    <n v="0"/>
    <n v="0"/>
    <n v="0"/>
    <n v="0"/>
    <n v="0"/>
    <n v="0.28864000000000001"/>
    <n v="0"/>
    <n v="0"/>
    <n v="0"/>
    <n v="0"/>
    <n v="0"/>
    <n v="649.43999999999994"/>
    <n v="646.4224400569916"/>
    <n v="0.57964189709291669"/>
    <n v="0.28864000000000001"/>
    <n v="0.25882120856161617"/>
  </r>
  <r>
    <x v="61"/>
    <s v="Collège/Université"/>
    <m/>
    <m/>
    <n v="4880.72"/>
    <n v="4254.4043999999994"/>
    <n v="0"/>
    <n v="0"/>
    <n v="0"/>
    <n v="0"/>
    <n v="588.1241399999999"/>
    <n v="1.8908464"/>
    <n v="0"/>
    <n v="0"/>
    <n v="0"/>
    <n v="0"/>
    <n v="33.552861551999996"/>
    <n v="4842.5285399999993"/>
    <n v="4820.0282010230676"/>
    <n v="0.98756499062086478"/>
    <n v="36.177672675988092"/>
    <n v="7.4123638881124281"/>
  </r>
  <r>
    <x v="62"/>
    <s v="Collège/Université"/>
    <m/>
    <m/>
    <n v="0"/>
    <n v="5.1840000000000002"/>
    <n v="0"/>
    <n v="0"/>
    <n v="0"/>
    <n v="0"/>
    <n v="0"/>
    <n v="2.3040000000000001E-3"/>
    <n v="0"/>
    <n v="0"/>
    <n v="0"/>
    <n v="0"/>
    <n v="0"/>
    <n v="5.1840000000000002"/>
    <n v="5.1599130470181152"/>
    <s v="-"/>
    <n v="2.3040000000000001E-3"/>
    <s v="-"/>
  </r>
  <r>
    <x v="63"/>
    <s v="Collège/Université"/>
    <m/>
    <m/>
    <n v="16.07"/>
    <n v="28918.079999999998"/>
    <n v="26329.26843"/>
    <n v="0"/>
    <n v="0"/>
    <n v="0"/>
    <n v="0"/>
    <n v="12.852480000000002"/>
    <n v="1319.1422108849999"/>
    <n v="0"/>
    <n v="0"/>
    <n v="0"/>
    <n v="0"/>
    <n v="55247.348429999998"/>
    <n v="54990.646986325766"/>
    <n v="3421.944429765138"/>
    <n v="1331.994690885"/>
    <n v="82887.037391723701"/>
  </r>
  <r>
    <x v="63"/>
    <s v="Collège/Université"/>
    <m/>
    <m/>
    <n v="8746.0299999999988"/>
    <n v="721.87199999999996"/>
    <n v="0"/>
    <n v="0"/>
    <n v="0"/>
    <n v="0"/>
    <n v="0"/>
    <n v="0.32083200000000001"/>
    <n v="0"/>
    <n v="0"/>
    <n v="0"/>
    <n v="0"/>
    <n v="0"/>
    <n v="721.87199999999996"/>
    <n v="718.51789179727257"/>
    <n v="8.2153604755217241E-2"/>
    <n v="0.32083200000000001"/>
    <n v="3.6683157958525184E-2"/>
  </r>
  <r>
    <x v="63"/>
    <s v="Collège/Université"/>
    <m/>
    <m/>
    <n v="8758.26"/>
    <n v="0"/>
    <n v="130.75838999999999"/>
    <n v="0"/>
    <n v="0"/>
    <n v="0"/>
    <n v="0"/>
    <n v="0"/>
    <n v="6.551223105"/>
    <n v="0"/>
    <n v="0"/>
    <n v="0"/>
    <n v="0"/>
    <n v="130.75838999999999"/>
    <n v="130.15083382871973"/>
    <n v="1.4860352835919431E-2"/>
    <n v="6.551223105"/>
    <n v="0.74800509519014047"/>
  </r>
  <r>
    <x v="64"/>
    <s v="Collège/Université"/>
    <m/>
    <m/>
    <n v="383.1"/>
    <n v="191.16"/>
    <n v="0"/>
    <n v="0"/>
    <n v="0"/>
    <n v="0"/>
    <n v="0"/>
    <n v="8.4960000000000008E-2"/>
    <n v="0"/>
    <n v="0"/>
    <n v="0"/>
    <n v="0"/>
    <n v="0"/>
    <n v="191.16"/>
    <n v="190.27179360879299"/>
    <n v="0.49666351764237271"/>
    <n v="8.4960000000000008E-2"/>
    <n v="0.22176977290524669"/>
  </r>
  <r>
    <x v="65"/>
    <s v="Collège/Université"/>
    <m/>
    <m/>
    <n v="17178.519999999997"/>
    <n v="13786.9992"/>
    <n v="0"/>
    <n v="0"/>
    <n v="0"/>
    <n v="0"/>
    <n v="0"/>
    <n v="6.1275552000000006"/>
    <n v="0"/>
    <n v="0"/>
    <n v="0"/>
    <n v="0"/>
    <n v="0"/>
    <n v="13786.9992"/>
    <n v="13722.939246008549"/>
    <n v="0.79884292977558902"/>
    <n v="6.1275552000000006"/>
    <n v="0.35669866787127191"/>
  </r>
  <r>
    <x v="66"/>
    <s v="Collège/Université"/>
    <m/>
    <m/>
    <n v="2945.34"/>
    <n v="1135.08"/>
    <n v="848.50865999999996"/>
    <n v="0"/>
    <n v="0"/>
    <n v="0"/>
    <n v="0"/>
    <n v="0.50448000000000004"/>
    <n v="42.511761870000001"/>
    <n v="0"/>
    <n v="0"/>
    <n v="0"/>
    <n v="0"/>
    <n v="1983.5886599999999"/>
    <n v="1974.3721077645023"/>
    <n v="0.6703375867521244"/>
    <n v="43.016241870000002"/>
    <n v="14.604847613518304"/>
  </r>
  <r>
    <x v="67"/>
    <s v="Collège/Université"/>
    <m/>
    <m/>
    <n v="0"/>
    <n v="0"/>
    <n v="0"/>
    <n v="0"/>
    <n v="0"/>
    <n v="0"/>
    <n v="0"/>
    <n v="0"/>
    <n v="0"/>
    <n v="0"/>
    <n v="0"/>
    <n v="0"/>
    <n v="0"/>
    <n v="0"/>
    <n v="0"/>
    <s v="-"/>
    <n v="0"/>
    <s v="-"/>
  </r>
  <r>
    <x v="67"/>
    <s v="Collège/Université"/>
    <m/>
    <m/>
    <n v="30063.079999999998"/>
    <n v="55695.765599999999"/>
    <n v="0"/>
    <n v="0"/>
    <n v="0"/>
    <n v="0"/>
    <n v="0"/>
    <n v="24.753673600000003"/>
    <n v="0"/>
    <n v="0"/>
    <n v="0"/>
    <n v="0"/>
    <n v="0"/>
    <n v="55695.765599999999"/>
    <n v="55436.980629456542"/>
    <n v="1.8440219907426831"/>
    <n v="24.753673600000003"/>
    <n v="0.82339113623753801"/>
  </r>
  <r>
    <x v="68"/>
    <s v="Collège/Université"/>
    <m/>
    <m/>
    <n v="7714.65"/>
    <n v="0"/>
    <n v="10388.52864"/>
    <n v="0"/>
    <n v="0"/>
    <n v="0"/>
    <n v="0"/>
    <n v="0"/>
    <n v="520.48338047999994"/>
    <n v="0"/>
    <n v="0"/>
    <n v="0"/>
    <n v="0"/>
    <n v="10388.52864"/>
    <n v="10340.259349702423"/>
    <n v="1.3403406959100443"/>
    <n v="520.48338047999994"/>
    <n v="67.466881903910092"/>
  </r>
  <r>
    <x v="69"/>
    <s v="Collège/Université"/>
    <m/>
    <m/>
    <n v="1745.8799999999999"/>
    <n v="1144.692"/>
    <n v="0"/>
    <n v="0"/>
    <n v="0"/>
    <n v="0"/>
    <n v="0"/>
    <n v="0.50875199999999998"/>
    <n v="0"/>
    <n v="0"/>
    <n v="0"/>
    <n v="0"/>
    <n v="0"/>
    <n v="1144.692"/>
    <n v="1139.3732996946876"/>
    <n v="0.65260688002307587"/>
    <n v="0.50875199999999998"/>
    <n v="0.29140147089147023"/>
  </r>
  <r>
    <x v="70"/>
    <s v="Collège/Université"/>
    <m/>
    <m/>
    <n v="20181.54"/>
    <n v="8974.7999999999993"/>
    <n v="1993.05189"/>
    <n v="0"/>
    <n v="0"/>
    <n v="0"/>
    <n v="0"/>
    <n v="3.9888000000000003"/>
    <n v="99.855371355000003"/>
    <n v="0"/>
    <n v="0"/>
    <n v="0"/>
    <n v="0"/>
    <n v="10967.85189"/>
    <n v="10916.890830434662"/>
    <n v="0.54093447925354865"/>
    <n v="103.844171355"/>
    <n v="5.1455028384850703"/>
  </r>
  <r>
    <x v="71"/>
    <s v="Collège/Université"/>
    <m/>
    <m/>
    <n v="15722.19"/>
    <n v="12216.96"/>
    <n v="11275.53354"/>
    <n v="0"/>
    <n v="0"/>
    <n v="0"/>
    <n v="0"/>
    <n v="5.4297599999999999"/>
    <n v="564.92387102999999"/>
    <n v="0"/>
    <n v="0"/>
    <n v="0"/>
    <n v="0"/>
    <n v="23492.493539999999"/>
    <n v="23383.337948309181"/>
    <n v="1.4872824936162952"/>
    <n v="570.35363102999997"/>
    <n v="36.276983742722862"/>
  </r>
  <r>
    <x v="71"/>
    <s v="Collège/Université"/>
    <m/>
    <m/>
    <n v="1008.6"/>
    <n v="451.3356"/>
    <n v="0"/>
    <n v="0"/>
    <n v="0"/>
    <n v="0"/>
    <n v="0"/>
    <n v="0.20059360000000001"/>
    <n v="0"/>
    <n v="0"/>
    <n v="0"/>
    <n v="0"/>
    <n v="0"/>
    <n v="451.3356"/>
    <n v="449.23851292896398"/>
    <n v="0.44540800409375764"/>
    <n v="0.20059360000000001"/>
    <n v="0.19888320444180052"/>
  </r>
  <r>
    <x v="72"/>
    <s v="Collège/Université"/>
    <m/>
    <m/>
    <n v="47823.51"/>
    <n v="48455.247599999995"/>
    <n v="12845.65725"/>
    <n v="0"/>
    <n v="0"/>
    <n v="0"/>
    <n v="0"/>
    <n v="21.535665600000002"/>
    <n v="643.58980387500003"/>
    <n v="0"/>
    <n v="0"/>
    <n v="0"/>
    <n v="0"/>
    <n v="61300.904849999992"/>
    <n v="61016.076143813851"/>
    <n v="1.275859428632776"/>
    <n v="665.12546947500005"/>
    <n v="13.907918291129196"/>
  </r>
  <r>
    <x v="73"/>
    <s v="Collège/Université"/>
    <m/>
    <m/>
    <n v="437.82"/>
    <n v="2147.4719999999998"/>
    <n v="0"/>
    <n v="0"/>
    <n v="0"/>
    <n v="0"/>
    <n v="0"/>
    <n v="0.95443200000000006"/>
    <n v="0"/>
    <n v="0"/>
    <n v="0"/>
    <n v="0"/>
    <n v="0"/>
    <n v="2147.4719999999998"/>
    <n v="2137.4939797272541"/>
    <n v="4.8821295960149245"/>
    <n v="0.95443200000000006"/>
    <n v="2.1799643689187338"/>
  </r>
  <r>
    <x v="74"/>
    <s v="Collège/Université"/>
    <m/>
    <m/>
    <n v="29369.999999999996"/>
    <n v="16312.32"/>
    <n v="2942.7647400000001"/>
    <n v="0"/>
    <n v="0"/>
    <n v="0"/>
    <n v="0"/>
    <n v="7.2499200000000004"/>
    <n v="147.43763943000002"/>
    <n v="0"/>
    <n v="0"/>
    <n v="0"/>
    <n v="0"/>
    <n v="19255.084739999998"/>
    <n v="19165.617857130674"/>
    <n v="0.65255763898980856"/>
    <n v="154.68755943000002"/>
    <n v="5.2668559560776318"/>
  </r>
  <r>
    <x v="75"/>
    <s v="Collège/Université"/>
    <m/>
    <m/>
    <n v="913.06"/>
    <n v="15760.3896"/>
    <n v="3203.5994999999998"/>
    <n v="0"/>
    <n v="0"/>
    <n v="0"/>
    <n v="0"/>
    <n v="7.0046176000000004"/>
    <n v="160.50591524999999"/>
    <n v="0"/>
    <n v="0"/>
    <n v="0"/>
    <n v="0"/>
    <n v="18963.989099999999"/>
    <n v="18875.874764776105"/>
    <n v="20.673203036795069"/>
    <n v="167.51053284999998"/>
    <n v="183.46059716776554"/>
  </r>
  <r>
    <x v="76"/>
    <s v="Collège/Université"/>
    <m/>
    <m/>
    <n v="111.85"/>
    <n v="65.491199999999992"/>
    <n v="0"/>
    <n v="0"/>
    <n v="0"/>
    <n v="0"/>
    <n v="0"/>
    <n v="2.9107200000000003E-2"/>
    <n v="0"/>
    <n v="0"/>
    <n v="0"/>
    <n v="0"/>
    <n v="0"/>
    <n v="65.491199999999992"/>
    <n v="65.186901493995521"/>
    <n v="0.58280645054980351"/>
    <n v="2.9107200000000003E-2"/>
    <n v="0.26023424228877967"/>
  </r>
  <r>
    <x v="77"/>
    <s v="Collège/Université"/>
    <m/>
    <m/>
    <n v="3960.73"/>
    <n v="2814.48"/>
    <n v="0"/>
    <n v="0"/>
    <n v="0"/>
    <n v="0"/>
    <n v="0"/>
    <n v="1.2508800000000002"/>
    <n v="0"/>
    <n v="0"/>
    <n v="0"/>
    <n v="0"/>
    <n v="0"/>
    <n v="2814.48"/>
    <n v="2801.4027917769185"/>
    <n v="0.70729456230970511"/>
    <n v="1.2508800000000002"/>
    <n v="0.31582056843056711"/>
  </r>
  <r>
    <x v="78"/>
    <s v="Collège/Université"/>
    <m/>
    <m/>
    <n v="679.24"/>
    <n v="0"/>
    <n v="274.36149"/>
    <n v="0"/>
    <n v="0"/>
    <n v="0"/>
    <n v="0"/>
    <n v="0"/>
    <n v="13.745988555"/>
    <n v="0"/>
    <n v="0"/>
    <n v="0"/>
    <n v="0"/>
    <n v="274.36149"/>
    <n v="273.08669595878285"/>
    <n v="0.40204742941932581"/>
    <n v="13.745988555"/>
    <n v="20.237307218361696"/>
  </r>
  <r>
    <x v="78"/>
    <s v="Collège/Université"/>
    <m/>
    <m/>
    <n v="34149.379999999997"/>
    <n v="13785.091199999999"/>
    <n v="6540.1171199999999"/>
    <n v="0"/>
    <n v="0"/>
    <n v="0"/>
    <n v="0"/>
    <n v="6.1267072000000011"/>
    <n v="327.67125984"/>
    <n v="0"/>
    <n v="0"/>
    <n v="0"/>
    <n v="0"/>
    <n v="20325.208319999998"/>
    <n v="20230.769211753304"/>
    <n v="0.59241981001568123"/>
    <n v="333.79796704"/>
    <n v="9.7746420883775933"/>
  </r>
  <r>
    <x v="79"/>
    <s v="Collège/Université"/>
    <m/>
    <m/>
    <n v="889.72"/>
    <n v="645.40800000000002"/>
    <n v="32.017049999999998"/>
    <n v="0"/>
    <n v="0"/>
    <n v="0"/>
    <n v="0"/>
    <n v="0.28684799999999999"/>
    <n v="1.6041099750000001"/>
    <n v="0"/>
    <n v="0"/>
    <n v="0"/>
    <n v="0"/>
    <n v="677.42505000000006"/>
    <n v="674.27746023763495"/>
    <n v="0.75785354969837138"/>
    <n v="1.8909579750000001"/>
    <n v="2.1253405284808702"/>
  </r>
  <r>
    <x v="80"/>
    <s v="Collège/Université"/>
    <m/>
    <m/>
    <n v="710.98"/>
    <n v="392.68799999999999"/>
    <n v="0"/>
    <n v="0"/>
    <n v="0"/>
    <n v="0"/>
    <n v="0"/>
    <n v="0.17452800000000002"/>
    <n v="0"/>
    <n v="0"/>
    <n v="0"/>
    <n v="0"/>
    <n v="0"/>
    <n v="392.68799999999999"/>
    <n v="390.8634133116222"/>
    <n v="0.54975303568542322"/>
    <n v="0.17452800000000002"/>
    <n v="0.24547525950097052"/>
  </r>
  <r>
    <x v="81"/>
    <s v="Collège/Université"/>
    <m/>
    <m/>
    <n v="711.02"/>
    <n v="455.11199999999997"/>
    <n v="0"/>
    <n v="0"/>
    <n v="0"/>
    <n v="0"/>
    <n v="0"/>
    <n v="0.20227200000000001"/>
    <n v="0"/>
    <n v="0"/>
    <n v="0"/>
    <n v="0"/>
    <n v="0"/>
    <n v="455.11199999999997"/>
    <n v="452.99736625279866"/>
    <n v="0.63710917590616112"/>
    <n v="0.20227200000000001"/>
    <n v="0.28448144918567697"/>
  </r>
  <r>
    <x v="82"/>
    <s v="Collège/Université"/>
    <m/>
    <m/>
    <n v="710.98"/>
    <n v="406.29599999999999"/>
    <n v="0"/>
    <n v="0"/>
    <n v="0"/>
    <n v="0"/>
    <n v="0"/>
    <n v="0.18057600000000001"/>
    <n v="0"/>
    <n v="0"/>
    <n v="0"/>
    <n v="0"/>
    <n v="0"/>
    <n v="406.29599999999999"/>
    <n v="404.40818506004479"/>
    <n v="0.5688038834567003"/>
    <n v="0.18057600000000001"/>
    <n v="0.25398182789951901"/>
  </r>
  <r>
    <x v="83"/>
    <s v="Collège/Université"/>
    <m/>
    <m/>
    <n v="710.97"/>
    <n v="429.84"/>
    <n v="0"/>
    <n v="0"/>
    <n v="0"/>
    <n v="0"/>
    <n v="0"/>
    <n v="0.19104000000000002"/>
    <n v="0"/>
    <n v="0"/>
    <n v="0"/>
    <n v="0"/>
    <n v="0"/>
    <n v="429.84"/>
    <n v="427.84279014858538"/>
    <n v="0.60177333804321609"/>
    <n v="0.19104000000000002"/>
    <n v="0.2687033208152243"/>
  </r>
  <r>
    <x v="84"/>
    <s v="Collège/Université"/>
    <m/>
    <m/>
    <n v="710.97"/>
    <n v="444.31200000000001"/>
    <n v="0"/>
    <n v="0"/>
    <n v="0"/>
    <n v="0"/>
    <n v="0"/>
    <n v="0.19747200000000001"/>
    <n v="0"/>
    <n v="0"/>
    <n v="0"/>
    <n v="0"/>
    <n v="0"/>
    <n v="444.31200000000001"/>
    <n v="442.24754740484428"/>
    <n v="0.62203404841954546"/>
    <n v="0.19747200000000001"/>
    <n v="0.27775011603865141"/>
  </r>
  <r>
    <x v="85"/>
    <s v="Collège/Université"/>
    <m/>
    <m/>
    <n v="710.98"/>
    <n v="422.71199999999999"/>
    <n v="0"/>
    <n v="0"/>
    <n v="0"/>
    <n v="0"/>
    <n v="0"/>
    <n v="0.18787200000000001"/>
    <n v="0"/>
    <n v="0"/>
    <n v="0"/>
    <n v="0"/>
    <n v="0"/>
    <n v="422.71199999999999"/>
    <n v="420.74790970893548"/>
    <n v="0.59178585854585986"/>
    <n v="0.18787200000000001"/>
    <n v="0.26424371993586321"/>
  </r>
  <r>
    <x v="86"/>
    <s v="Collège/Université"/>
    <m/>
    <m/>
    <n v="1917.3"/>
    <n v="1076.9759999999999"/>
    <n v="192.14018999999999"/>
    <n v="0"/>
    <n v="0"/>
    <n v="0"/>
    <n v="0"/>
    <n v="0.47865600000000003"/>
    <n v="9.6265582049999985"/>
    <n v="0"/>
    <n v="0"/>
    <n v="0"/>
    <n v="0"/>
    <n v="1269.11619"/>
    <n v="1263.2193647690819"/>
    <n v="0.65885326488764506"/>
    <n v="10.105214204999999"/>
    <n v="5.2705441010796434"/>
  </r>
  <r>
    <x v="87"/>
    <s v="Collège/Université"/>
    <m/>
    <m/>
    <n v="40908.79"/>
    <n v="17041.2552"/>
    <n v="9829.8027000000002"/>
    <n v="0"/>
    <n v="0"/>
    <n v="0"/>
    <n v="0"/>
    <n v="7.5738912000000003"/>
    <n v="492.49023765000004"/>
    <n v="0"/>
    <n v="0"/>
    <n v="0"/>
    <n v="0"/>
    <n v="26871.0579"/>
    <n v="26746.204136842051"/>
    <n v="0.65380091019172282"/>
    <n v="500.06412885000003"/>
    <n v="12.223879729759791"/>
  </r>
  <r>
    <x v="88"/>
    <s v="Collège/Université"/>
    <m/>
    <m/>
    <n v="5002.58"/>
    <n v="3056.4"/>
    <n v="3549.34575"/>
    <n v="0"/>
    <n v="0"/>
    <n v="0"/>
    <n v="0"/>
    <n v="1.3584000000000001"/>
    <n v="177.82840462499999"/>
    <n v="0"/>
    <n v="0"/>
    <n v="0"/>
    <n v="0"/>
    <n v="6605.74575"/>
    <n v="6575.0527933467329"/>
    <n v="1.3143323631699508"/>
    <n v="179.18680462499998"/>
    <n v="35.818878383753983"/>
  </r>
  <r>
    <x v="89"/>
    <s v="Collège/Université"/>
    <m/>
    <m/>
    <n v="21708.03"/>
    <n v="13050.72"/>
    <n v="7777.3771800000004"/>
    <n v="0"/>
    <n v="0"/>
    <n v="0"/>
    <n v="0"/>
    <n v="5.800320000000001"/>
    <n v="389.66014401000001"/>
    <n v="0"/>
    <n v="0"/>
    <n v="0"/>
    <n v="0"/>
    <n v="20828.097180000001"/>
    <n v="20731.32144746204"/>
    <n v="0.95500703875303472"/>
    <n v="395.46046401000001"/>
    <n v="18.21724329706565"/>
  </r>
  <r>
    <x v="90"/>
    <s v="Collège/Université"/>
    <m/>
    <m/>
    <n v="9931.02"/>
    <n v="4719.7079999999996"/>
    <n v="523.33668"/>
    <n v="0"/>
    <n v="0"/>
    <n v="0"/>
    <n v="0"/>
    <n v="2.097648"/>
    <n v="26.220079259999999"/>
    <n v="0"/>
    <n v="0"/>
    <n v="0"/>
    <n v="0"/>
    <n v="5243.04468"/>
    <n v="5218.6833816417666"/>
    <n v="0.52549319019010798"/>
    <n v="28.317727259999998"/>
    <n v="2.8514419727278768"/>
  </r>
  <r>
    <x v="91"/>
    <s v="Collège/Université"/>
    <m/>
    <m/>
    <n v="14168.31"/>
    <n v="6279.5519999999997"/>
    <n v="1681.48242"/>
    <n v="0"/>
    <n v="0"/>
    <n v="0"/>
    <n v="0"/>
    <n v="2.7909120000000001"/>
    <n v="84.245198189999996"/>
    <n v="0"/>
    <n v="0"/>
    <n v="0"/>
    <n v="0"/>
    <n v="7961.03442"/>
    <n v="7924.044246049054"/>
    <n v="0.55927942330800595"/>
    <n v="87.036110190000002"/>
    <n v="6.1430128356875313"/>
  </r>
  <r>
    <x v="92"/>
    <s v="Collège/Université"/>
    <m/>
    <m/>
    <n v="3646.4"/>
    <n v="1611.576"/>
    <n v="85.782960000000003"/>
    <n v="0"/>
    <n v="0"/>
    <n v="0"/>
    <n v="0"/>
    <n v="0.71625600000000011"/>
    <n v="4.2978757200000004"/>
    <n v="0"/>
    <n v="0"/>
    <n v="0"/>
    <n v="0"/>
    <n v="1697.35896"/>
    <n v="1689.4723462918787"/>
    <n v="0.46332611515244587"/>
    <n v="5.0141317200000008"/>
    <n v="1.375090971917508"/>
  </r>
  <r>
    <x v="93"/>
    <s v="Collège/Université"/>
    <m/>
    <m/>
    <n v="75049.08"/>
    <n v="38250.2016"/>
    <n v="3516.72246"/>
    <n v="0"/>
    <n v="0"/>
    <n v="125.88500000000001"/>
    <n v="0"/>
    <n v="17.000089599999999"/>
    <n v="176.19392096999999"/>
    <n v="0"/>
    <n v="0"/>
    <n v="9.4087841140000013"/>
    <n v="0"/>
    <n v="41892.80906"/>
    <n v="41698.158187679917"/>
    <n v="0.55561185010768843"/>
    <n v="202.602794684"/>
    <n v="2.6996039749454623"/>
  </r>
  <r>
    <x v="94"/>
    <s v="Collège/Université"/>
    <m/>
    <m/>
    <n v="18889.8"/>
    <n v="61.397999999999996"/>
    <n v="9640.6179300000003"/>
    <n v="0"/>
    <n v="0"/>
    <n v="0"/>
    <n v="0"/>
    <n v="2.7288E-2"/>
    <n v="483.01175113500005"/>
    <n v="0"/>
    <n v="0"/>
    <n v="0"/>
    <n v="0"/>
    <n v="9702.0159299999996"/>
    <n v="9656.936454395176"/>
    <n v="0.51122491791311586"/>
    <n v="483.03903913500005"/>
    <n v="25.571421567989077"/>
  </r>
  <r>
    <x v="95"/>
    <s v="Collège/Université"/>
    <m/>
    <m/>
    <n v="36561.789999999994"/>
    <n v="17841.599999999999"/>
    <n v="8376.1528500000004"/>
    <n v="0"/>
    <n v="0"/>
    <n v="0"/>
    <n v="0"/>
    <n v="7.9296000000000006"/>
    <n v="419.65984807500001"/>
    <n v="0"/>
    <n v="0"/>
    <n v="0"/>
    <n v="0"/>
    <n v="26217.752849999997"/>
    <n v="26095.934605364844"/>
    <n v="0.71374882371363246"/>
    <n v="427.58944807500001"/>
    <n v="11.694981237926264"/>
  </r>
  <r>
    <x v="96"/>
    <s v="Collège/Université"/>
    <m/>
    <m/>
    <n v="62754.959999999992"/>
    <n v="48211.199999999997"/>
    <n v="11101.694219999999"/>
    <n v="0"/>
    <n v="0"/>
    <n v="0"/>
    <n v="0"/>
    <n v="21.427199999999999"/>
    <n v="556.21421828999996"/>
    <n v="0"/>
    <n v="0"/>
    <n v="0"/>
    <n v="0"/>
    <n v="59312.894219999995"/>
    <n v="59037.30261230388"/>
    <n v="0.94075914656473192"/>
    <n v="577.64141828999993"/>
    <n v="9.20471335317559"/>
  </r>
  <r>
    <x v="97"/>
    <s v="Collège/Université"/>
    <m/>
    <m/>
    <n v="12186.009999999998"/>
    <n v="10826.784"/>
    <n v="27120.60108"/>
    <n v="0"/>
    <n v="0"/>
    <n v="0"/>
    <n v="0"/>
    <n v="4.8119040000000002"/>
    <n v="1358.7893550599999"/>
    <n v="0"/>
    <n v="0"/>
    <n v="0"/>
    <n v="0"/>
    <n v="37947.38508"/>
    <n v="37771.066237367391"/>
    <n v="3.0995433482630816"/>
    <n v="1363.6012590599998"/>
    <n v="111.89891187189244"/>
  </r>
  <r>
    <x v="98"/>
    <s v="Collège/Université"/>
    <m/>
    <m/>
    <n v="27436.889999999996"/>
    <n v="18374.04"/>
    <n v="0"/>
    <n v="0"/>
    <n v="0"/>
    <n v="0"/>
    <n v="0"/>
    <n v="8.1662400000000002"/>
    <n v="0"/>
    <n v="0"/>
    <n v="0"/>
    <n v="0"/>
    <n v="0"/>
    <n v="18374.04"/>
    <n v="18288.666806024834"/>
    <n v="0.66657215180090879"/>
    <n v="8.1662400000000002"/>
    <n v="0.2976372322081694"/>
  </r>
  <r>
    <x v="99"/>
    <s v="Collège/Université"/>
    <m/>
    <m/>
    <n v="15857.63"/>
    <n v="10725.5628"/>
    <n v="6443.6870699999999"/>
    <n v="0"/>
    <n v="0"/>
    <n v="0"/>
    <n v="0"/>
    <n v="4.7669167999999997"/>
    <n v="322.839946365"/>
    <n v="0"/>
    <n v="0"/>
    <n v="0"/>
    <n v="0"/>
    <n v="17169.24987"/>
    <n v="17089.474616459698"/>
    <n v="1.0776815082997711"/>
    <n v="327.60686316499999"/>
    <n v="20.659257604383505"/>
  </r>
  <r>
    <x v="100"/>
    <s v="Collège/Université"/>
    <m/>
    <m/>
    <n v="1416.46"/>
    <n v="927.04679999999996"/>
    <n v="0"/>
    <n v="0"/>
    <n v="0"/>
    <n v="0"/>
    <n v="0"/>
    <n v="0.41202080000000002"/>
    <n v="0"/>
    <n v="0"/>
    <n v="0"/>
    <n v="0"/>
    <n v="0"/>
    <n v="927.04679999999996"/>
    <n v="922.73936699776107"/>
    <n v="0.65144046919627874"/>
    <n v="0.41202080000000002"/>
    <n v="0.29088064611778658"/>
  </r>
  <r>
    <x v="101"/>
    <s v="Collège/Université"/>
    <m/>
    <m/>
    <n v="11715.36"/>
    <n v="0"/>
    <n v="154.89431999999999"/>
    <n v="0"/>
    <n v="0"/>
    <n v="0"/>
    <n v="0"/>
    <n v="0"/>
    <n v="7.7604752399999999"/>
    <n v="0"/>
    <n v="0"/>
    <n v="0"/>
    <n v="0"/>
    <n v="154.89431999999999"/>
    <n v="154.17461857195195"/>
    <n v="1.3160041054816237E-2"/>
    <n v="7.7604752399999999"/>
    <n v="0.66241884500348258"/>
  </r>
  <r>
    <x v="101"/>
    <s v="Collège/Université"/>
    <m/>
    <m/>
    <n v="1789.45"/>
    <n v="0"/>
    <n v="1237.22217"/>
    <n v="0"/>
    <n v="0"/>
    <n v="0"/>
    <n v="0"/>
    <n v="0"/>
    <n v="61.986985814999997"/>
    <n v="0"/>
    <n v="0"/>
    <n v="0"/>
    <n v="0"/>
    <n v="1237.22217"/>
    <n v="1231.4735372382454"/>
    <n v="0.68818549679412411"/>
    <n v="61.986985814999997"/>
    <n v="34.640244664561735"/>
  </r>
  <r>
    <x v="101"/>
    <s v="Collège/Université"/>
    <m/>
    <m/>
    <n v="14231.28"/>
    <n v="0"/>
    <n v="9715.1096699999998"/>
    <n v="0"/>
    <n v="0"/>
    <n v="0"/>
    <n v="0"/>
    <n v="0"/>
    <n v="486.74391706500001"/>
    <n v="0"/>
    <n v="0"/>
    <n v="0"/>
    <n v="0"/>
    <n v="9715.1096699999998"/>
    <n v="9669.9693556027887"/>
    <n v="0.67948697205049635"/>
    <n v="486.74391706500001"/>
    <n v="34.202399015759646"/>
  </r>
  <r>
    <x v="101"/>
    <s v="Collège/Université"/>
    <m/>
    <m/>
    <n v="12030.42"/>
    <n v="0"/>
    <n v="6065.2796399999997"/>
    <n v="0"/>
    <n v="0"/>
    <n v="0"/>
    <n v="0"/>
    <n v="0"/>
    <n v="303.88107497999999"/>
    <n v="0"/>
    <n v="0"/>
    <n v="0"/>
    <n v="0"/>
    <n v="6065.2796399999997"/>
    <n v="6037.0979066839"/>
    <n v="0.50181938009511717"/>
    <n v="303.88107497999999"/>
    <n v="25.259390360436292"/>
  </r>
  <r>
    <x v="101"/>
    <s v="Collège/Université"/>
    <m/>
    <m/>
    <n v="173.8"/>
    <n v="40852.224000000002"/>
    <n v="0"/>
    <n v="0"/>
    <n v="0"/>
    <n v="0"/>
    <n v="0"/>
    <n v="18.156544"/>
    <n v="0"/>
    <n v="0"/>
    <n v="0"/>
    <n v="0"/>
    <n v="0"/>
    <n v="40852.224000000002"/>
    <n v="40662.408105190312"/>
    <n v="233.96092120362664"/>
    <n v="18.156544"/>
    <n v="104.46803222094361"/>
  </r>
  <r>
    <x v="101"/>
    <s v="Collège/Université"/>
    <m/>
    <m/>
    <n v="7225.67"/>
    <n v="0"/>
    <n v="4755.0055499999999"/>
    <n v="0"/>
    <n v="0"/>
    <n v="0"/>
    <n v="0"/>
    <n v="0"/>
    <n v="238.23406072499998"/>
    <n v="0"/>
    <n v="0"/>
    <n v="0"/>
    <n v="0"/>
    <n v="4755.0055499999999"/>
    <n v="4732.9118781035013"/>
    <n v="0.65501356664551535"/>
    <n v="238.23406072499998"/>
    <n v="32.970514945326869"/>
  </r>
  <r>
    <x v="102"/>
    <s v="Collège/Université"/>
    <m/>
    <m/>
    <n v="64150.62"/>
    <n v="34248.959999999999"/>
    <n v="4533.8416200000001"/>
    <n v="0"/>
    <n v="0"/>
    <n v="0"/>
    <n v="0"/>
    <n v="15.22176"/>
    <n v="227.15336259"/>
    <n v="0"/>
    <n v="0"/>
    <n v="0"/>
    <n v="0"/>
    <n v="38782.801619999998"/>
    <n v="38602.601095477097"/>
    <n v="0.60174946236649152"/>
    <n v="242.37512258999999"/>
    <n v="3.7782194870447077"/>
  </r>
  <r>
    <x v="103"/>
    <s v="Collège/Université"/>
    <m/>
    <m/>
    <n v="4088.87"/>
    <n v="963.79200000000003"/>
    <n v="2417.1925500000002"/>
    <n v="0"/>
    <n v="0"/>
    <n v="0"/>
    <n v="0"/>
    <n v="0.42835200000000001"/>
    <n v="121.105557225"/>
    <n v="0"/>
    <n v="0"/>
    <n v="0"/>
    <n v="0"/>
    <n v="3380.9845500000001"/>
    <n v="3365.2751333548749"/>
    <n v="0.82303304662532073"/>
    <n v="121.533909225"/>
    <n v="29.723104237845664"/>
  </r>
  <r>
    <x v="104"/>
    <s v="Collège/Université"/>
    <m/>
    <m/>
    <n v="20168.11"/>
    <n v="11767.68"/>
    <n v="3258.9946799999998"/>
    <n v="0"/>
    <n v="0"/>
    <n v="0"/>
    <n v="0"/>
    <n v="5.2300800000000001"/>
    <n v="163.28131026"/>
    <n v="0"/>
    <n v="0"/>
    <n v="0"/>
    <n v="0"/>
    <n v="15026.67468"/>
    <n v="14956.85469417993"/>
    <n v="0.7416091390903724"/>
    <n v="168.51139025999998"/>
    <n v="8.3553387134441444"/>
  </r>
  <r>
    <x v="105"/>
    <s v="Collège/Université"/>
    <m/>
    <m/>
    <n v="57724.39"/>
    <n v="32545.8"/>
    <n v="28300.912469999999"/>
    <n v="0"/>
    <n v="0"/>
    <n v="0"/>
    <n v="0"/>
    <n v="14.4648"/>
    <n v="1417.9250116650001"/>
    <n v="0"/>
    <n v="0"/>
    <n v="0"/>
    <n v="0"/>
    <n v="60846.712469999999"/>
    <n v="60563.994124635967"/>
    <n v="1.0491924492339542"/>
    <n v="1432.389811665"/>
    <n v="24.81429100705958"/>
  </r>
  <r>
    <x v="106"/>
    <s v="Collège/Université"/>
    <m/>
    <m/>
    <n v="2161.5700000000002"/>
    <n v="0"/>
    <n v="208.62234000000001"/>
    <n v="0"/>
    <n v="0"/>
    <n v="0"/>
    <n v="0"/>
    <n v="0"/>
    <n v="10.452342629999999"/>
    <n v="0"/>
    <n v="0"/>
    <n v="0"/>
    <n v="0"/>
    <n v="208.62234000000001"/>
    <n v="207.65299654040302"/>
    <n v="9.6065820926642675E-2"/>
    <n v="10.452342629999999"/>
    <n v="4.8355327979200293"/>
  </r>
  <r>
    <x v="107"/>
    <s v="Collège/Université"/>
    <m/>
    <m/>
    <n v="590.17999999999995"/>
    <n v="393.84"/>
    <n v="0"/>
    <n v="0"/>
    <n v="0"/>
    <n v="0"/>
    <n v="0"/>
    <n v="0.17504000000000003"/>
    <n v="0"/>
    <n v="0"/>
    <n v="0"/>
    <n v="0"/>
    <n v="0"/>
    <n v="393.84"/>
    <n v="392.010060655404"/>
    <n v="0.66422118786709827"/>
    <n v="0.17504000000000003"/>
    <n v="0.29658748178521815"/>
  </r>
  <r>
    <x v="108"/>
    <s v="Collège/Université"/>
    <m/>
    <m/>
    <n v="590.12"/>
    <n v="403.488"/>
    <n v="0"/>
    <n v="0"/>
    <n v="0"/>
    <n v="0"/>
    <n v="0"/>
    <n v="0.17932800000000002"/>
    <n v="0"/>
    <n v="0"/>
    <n v="0"/>
    <n v="0"/>
    <n v="0"/>
    <n v="403.488"/>
    <n v="401.61323215957663"/>
    <n v="0.68056197410624386"/>
    <n v="0.17932800000000002"/>
    <n v="0.30388395580559885"/>
  </r>
  <r>
    <x v="109"/>
    <s v="Collège/Université"/>
    <m/>
    <m/>
    <n v="590.09"/>
    <n v="418.75200000000001"/>
    <n v="0"/>
    <n v="0"/>
    <n v="0"/>
    <n v="0"/>
    <n v="0"/>
    <n v="0.186112"/>
    <n v="0"/>
    <n v="0"/>
    <n v="0"/>
    <n v="0"/>
    <n v="0"/>
    <n v="418.75200000000001"/>
    <n v="416.80630946468557"/>
    <n v="0.70634362464147082"/>
    <n v="0.186112"/>
    <n v="0.31539595654900099"/>
  </r>
  <r>
    <x v="110"/>
    <s v="Collège/Université"/>
    <m/>
    <m/>
    <n v="590.05999999999995"/>
    <n v="382.89600000000002"/>
    <n v="0"/>
    <n v="0"/>
    <n v="0"/>
    <n v="0"/>
    <n v="0"/>
    <n v="0.17017600000000002"/>
    <n v="0"/>
    <n v="0"/>
    <n v="0"/>
    <n v="0"/>
    <n v="0"/>
    <n v="382.89600000000002"/>
    <n v="381.11691088947691"/>
    <n v="0.64589518165860582"/>
    <n v="0.17017600000000002"/>
    <n v="0.28840456902687867"/>
  </r>
  <r>
    <x v="111"/>
    <s v="Collège/Université"/>
    <m/>
    <m/>
    <n v="1150.57"/>
    <n v="390.24"/>
    <n v="0"/>
    <n v="0"/>
    <n v="0"/>
    <n v="0"/>
    <n v="0"/>
    <n v="0.17344000000000001"/>
    <n v="0"/>
    <n v="0"/>
    <n v="0"/>
    <n v="0"/>
    <n v="0"/>
    <n v="390.24"/>
    <n v="388.42678770608592"/>
    <n v="0.33759509434983176"/>
    <n v="0.17344000000000001"/>
    <n v="0.15074267536959943"/>
  </r>
  <r>
    <x v="112"/>
    <s v="Collège/Université"/>
    <m/>
    <m/>
    <n v="1199.6099999999999"/>
    <n v="411.55199999999996"/>
    <n v="0"/>
    <n v="0"/>
    <n v="0"/>
    <n v="0"/>
    <n v="0"/>
    <n v="0.18291200000000002"/>
    <n v="0"/>
    <n v="0"/>
    <n v="0"/>
    <n v="0"/>
    <n v="0"/>
    <n v="411.55199999999996"/>
    <n v="409.63976356604923"/>
    <n v="0.34147744980956252"/>
    <n v="0.18291200000000002"/>
    <n v="0.15247622143863424"/>
  </r>
  <r>
    <x v="113"/>
    <s v="Collège/Université"/>
    <m/>
    <m/>
    <n v="494.8"/>
    <n v="0"/>
    <n v="361.77372000000003"/>
    <n v="0"/>
    <n v="0"/>
    <n v="0"/>
    <n v="0"/>
    <n v="0"/>
    <n v="18.125493540000001"/>
    <n v="0"/>
    <n v="0"/>
    <n v="0"/>
    <n v="0"/>
    <n v="361.77372000000003"/>
    <n v="360.09277351394263"/>
    <n v="0.72775419061023161"/>
    <n v="18.125493540000001"/>
    <n v="36.631959458367014"/>
  </r>
  <r>
    <x v="114"/>
    <s v="Collège/Université"/>
    <m/>
    <m/>
    <n v="708.41"/>
    <n v="579.31200000000001"/>
    <n v="0"/>
    <n v="0"/>
    <n v="0"/>
    <n v="928.28500000000008"/>
    <n v="0"/>
    <n v="0.25747200000000003"/>
    <n v="0"/>
    <n v="0"/>
    <n v="0"/>
    <n v="69.381047474000013"/>
    <n v="0"/>
    <n v="1507.5970000000002"/>
    <n v="1500.5920968258818"/>
    <n v="2.1182536904135767"/>
    <n v="69.63851947400002"/>
    <n v="98.302564156350158"/>
  </r>
  <r>
    <x v="115"/>
    <s v="Collège/Université"/>
    <m/>
    <m/>
    <n v="30758.55"/>
    <n v="22710.239999999998"/>
    <n v="7259.8376699999999"/>
    <n v="0"/>
    <n v="0"/>
    <n v="0"/>
    <n v="0"/>
    <n v="10.093440000000001"/>
    <n v="363.73051306500003"/>
    <n v="0"/>
    <n v="0"/>
    <n v="0"/>
    <n v="0"/>
    <n v="29970.077669999999"/>
    <n v="29830.82461218736"/>
    <n v="0.96983845506980537"/>
    <n v="373.82395306500001"/>
    <n v="12.153497257347958"/>
  </r>
  <r>
    <x v="116"/>
    <s v="Collège/Université"/>
    <m/>
    <m/>
    <n v="10696.390000000001"/>
    <n v="0"/>
    <n v="2843.0003700000002"/>
    <n v="0"/>
    <n v="0"/>
    <n v="0"/>
    <n v="0"/>
    <n v="0"/>
    <n v="142.43927071499999"/>
    <n v="0"/>
    <n v="0"/>
    <n v="0"/>
    <n v="0"/>
    <n v="2843.0003700000002"/>
    <n v="2829.7906446451252"/>
    <n v="0.26455567202066538"/>
    <n v="142.43927071499999"/>
    <n v="13.316574163339217"/>
  </r>
  <r>
    <x v="117"/>
    <s v="Collège/Université"/>
    <m/>
    <m/>
    <n v="7066.01"/>
    <n v="0"/>
    <n v="978.69870000000003"/>
    <n v="0"/>
    <n v="0"/>
    <n v="0"/>
    <n v="0"/>
    <n v="0"/>
    <n v="49.034509649999997"/>
    <n v="0"/>
    <n v="0"/>
    <n v="0"/>
    <n v="0"/>
    <n v="978.69870000000003"/>
    <n v="974.1512714563404"/>
    <n v="0.13786440600230404"/>
    <n v="49.034509649999997"/>
    <n v="6.9394905540750722"/>
  </r>
  <r>
    <x v="118"/>
    <s v="Collège/Université"/>
    <m/>
    <m/>
    <n v="0"/>
    <n v="0"/>
    <n v="380.98394999999999"/>
    <n v="0"/>
    <n v="0"/>
    <n v="0"/>
    <n v="0"/>
    <n v="0"/>
    <n v="19.087959524999999"/>
    <n v="0"/>
    <n v="0"/>
    <n v="0"/>
    <n v="0"/>
    <n v="380.98394999999999"/>
    <n v="379.2137450442703"/>
    <s v="-"/>
    <n v="19.087959524999999"/>
    <s v="-"/>
  </r>
  <r>
    <x v="119"/>
    <s v="Collège/Université"/>
    <m/>
    <m/>
    <n v="4118.38"/>
    <n v="0"/>
    <n v="1173.8700899999999"/>
    <n v="0"/>
    <n v="0"/>
    <n v="0"/>
    <n v="0"/>
    <n v="0"/>
    <n v="58.812936255000004"/>
    <n v="0"/>
    <n v="0"/>
    <n v="0"/>
    <n v="0"/>
    <n v="1173.8700899999999"/>
    <n v="1168.4158165307347"/>
    <n v="0.28370762691415913"/>
    <n v="58.812936255000004"/>
    <n v="14.280599715179269"/>
  </r>
  <r>
    <x v="120"/>
    <s v="Collège/Université"/>
    <m/>
    <m/>
    <n v="3589.67"/>
    <n v="0"/>
    <n v="3268.99764"/>
    <n v="0"/>
    <n v="0"/>
    <n v="0"/>
    <n v="0"/>
    <n v="0"/>
    <n v="163.78247597999999"/>
    <n v="0"/>
    <n v="0"/>
    <n v="0"/>
    <n v="0"/>
    <n v="3268.99764"/>
    <n v="3253.8085596657847"/>
    <n v="0.9064366807159947"/>
    <n v="163.78247597999999"/>
    <n v="45.626053642813957"/>
  </r>
  <r>
    <x v="121"/>
    <s v="Collège/Université"/>
    <m/>
    <m/>
    <n v="2534.12"/>
    <n v="1433.376"/>
    <n v="0"/>
    <n v="0"/>
    <n v="0"/>
    <n v="0"/>
    <n v="0"/>
    <n v="0.63705600000000007"/>
    <n v="0"/>
    <n v="0"/>
    <n v="0"/>
    <n v="0"/>
    <n v="0"/>
    <n v="1433.376"/>
    <n v="1426.7159575005089"/>
    <n v="0.5630025245452106"/>
    <n v="0.63705600000000007"/>
    <n v="0.25139141003583099"/>
  </r>
  <r>
    <x v="122"/>
    <s v="Collège/Université"/>
    <m/>
    <m/>
    <n v="60942.659999999996"/>
    <n v="52672.597199999997"/>
    <n v="19012.519980000001"/>
    <n v="0"/>
    <n v="0"/>
    <n v="0"/>
    <n v="0"/>
    <n v="23.4100432"/>
    <n v="952.56036860999995"/>
    <n v="0"/>
    <n v="0"/>
    <n v="0"/>
    <n v="0"/>
    <n v="71685.117180000001"/>
    <n v="71352.039238831872"/>
    <n v="1.1708061190442274"/>
    <n v="975.97041180999997"/>
    <n v="16.014568642228614"/>
  </r>
  <r>
    <x v="123"/>
    <s v="Collège/Université"/>
    <m/>
    <m/>
    <n v="20257.229999999996"/>
    <n v="13951.422"/>
    <n v="5140.5741900000003"/>
    <n v="0"/>
    <n v="0"/>
    <n v="0"/>
    <n v="0"/>
    <n v="6.2006320000000006"/>
    <n v="257.55172120500004"/>
    <n v="0"/>
    <n v="0"/>
    <n v="0"/>
    <n v="0"/>
    <n v="19091.996190000002"/>
    <n v="19003.287082253308"/>
    <n v="0.93809899390258744"/>
    <n v="263.75235320500002"/>
    <n v="13.020158886728346"/>
  </r>
  <r>
    <x v="124"/>
    <s v="Collège/Université"/>
    <m/>
    <m/>
    <n v="54952.760000000009"/>
    <n v="23853.031199999998"/>
    <n v="25724.99871"/>
    <n v="0"/>
    <n v="50.775400000000005"/>
    <n v="0"/>
    <n v="0"/>
    <n v="10.601347199999999"/>
    <n v="1288.8672453449999"/>
    <n v="0"/>
    <n v="3.6381335400000001"/>
    <n v="0"/>
    <n v="0"/>
    <n v="49628.805309999996"/>
    <n v="49398.20988174979"/>
    <n v="0.89892136230736697"/>
    <n v="1303.1067260849998"/>
    <n v="23.713217062891829"/>
  </r>
  <r>
    <x v="125"/>
    <s v="Collège/Université"/>
    <m/>
    <m/>
    <n v="19718.27"/>
    <n v="9361.44"/>
    <n v="7123.6989000000003"/>
    <n v="0"/>
    <n v="0"/>
    <n v="0"/>
    <n v="0"/>
    <n v="4.1606399999999999"/>
    <n v="356.90972354999997"/>
    <n v="0"/>
    <n v="0"/>
    <n v="0"/>
    <n v="0"/>
    <n v="16485.138900000002"/>
    <n v="16408.542301700592"/>
    <n v="0.8321491845735246"/>
    <n v="361.07036354999997"/>
    <n v="18.311462595349386"/>
  </r>
  <r>
    <x v="126"/>
    <s v="Collège/Université"/>
    <m/>
    <m/>
    <n v="3581.7200000000003"/>
    <n v="1929.7439999999999"/>
    <n v="0"/>
    <n v="0"/>
    <n v="59.250750000000004"/>
    <n v="0"/>
    <n v="0"/>
    <n v="0.85766399999999998"/>
    <n v="0"/>
    <n v="0"/>
    <n v="4.2454050750000007"/>
    <n v="0"/>
    <n v="0"/>
    <n v="1988.9947499999998"/>
    <n v="1979.7530788918853"/>
    <n v="0.55273809200380963"/>
    <n v="5.1030690750000005"/>
    <n v="1.4247537705348268"/>
  </r>
  <r>
    <x v="127"/>
    <s v="Collège/Université"/>
    <m/>
    <m/>
    <n v="46090.369999999995"/>
    <n v="24277.4604"/>
    <n v="17642.985929999999"/>
    <n v="0"/>
    <n v="0"/>
    <n v="0"/>
    <n v="0"/>
    <n v="10.789982400000001"/>
    <n v="883.94432713499998"/>
    <n v="0"/>
    <n v="0"/>
    <n v="0"/>
    <n v="0"/>
    <n v="41920.446329999999"/>
    <n v="41725.667043786583"/>
    <n v="0.90530119510402252"/>
    <n v="894.73430953499997"/>
    <n v="19.412608523971496"/>
  </r>
  <r>
    <x v="128"/>
    <s v="Collège/Université"/>
    <m/>
    <m/>
    <n v="34.71"/>
    <n v="690.76800000000003"/>
    <n v="55.54674"/>
    <n v="0"/>
    <n v="0"/>
    <n v="0"/>
    <n v="0"/>
    <n v="0.30700800000000006"/>
    <n v="2.7829884300000001"/>
    <n v="0"/>
    <n v="0"/>
    <n v="0"/>
    <n v="0"/>
    <n v="746.31474000000003"/>
    <n v="742.84706097761045"/>
    <n v="21.401528694255557"/>
    <n v="3.0899964300000002"/>
    <n v="89.023233362143472"/>
  </r>
  <r>
    <x v="129"/>
    <s v="Collège/Université"/>
    <m/>
    <m/>
    <n v="1462.15"/>
    <n v="630.93600000000004"/>
    <n v="0"/>
    <n v="0"/>
    <n v="0"/>
    <n v="0"/>
    <n v="0"/>
    <n v="0.280416"/>
    <n v="0"/>
    <n v="0"/>
    <n v="0"/>
    <n v="0"/>
    <n v="0"/>
    <n v="630.93600000000004"/>
    <n v="628.00441709749646"/>
    <n v="0.42950751776322293"/>
    <n v="0.280416"/>
    <n v="0.19178333276339635"/>
  </r>
  <r>
    <x v="130"/>
    <s v="Collège/Université"/>
    <m/>
    <m/>
    <n v="1903.6299999999999"/>
    <n v="467.20799999999997"/>
    <n v="615.29570999999999"/>
    <n v="0"/>
    <n v="0"/>
    <n v="0"/>
    <n v="0"/>
    <n v="0.207648"/>
    <n v="30.827386844999999"/>
    <n v="0"/>
    <n v="0"/>
    <n v="0"/>
    <n v="0"/>
    <n v="1082.50371"/>
    <n v="1077.4739615498677"/>
    <n v="0.56601018136395609"/>
    <n v="31.035034844999998"/>
    <n v="16.303081399746798"/>
  </r>
  <r>
    <x v="131"/>
    <s v="Collège/Université"/>
    <m/>
    <m/>
    <n v="1462.15"/>
    <n v="601.34399999999994"/>
    <n v="0"/>
    <n v="0"/>
    <n v="0"/>
    <n v="0"/>
    <n v="0"/>
    <n v="0.267264"/>
    <n v="0"/>
    <n v="0"/>
    <n v="0"/>
    <n v="0"/>
    <n v="0"/>
    <n v="601.34399999999994"/>
    <n v="598.54991345410133"/>
    <n v="0.40936286526970644"/>
    <n v="0.267264"/>
    <n v="0.18278835960742743"/>
  </r>
  <r>
    <x v="132"/>
    <s v="Collège/Université"/>
    <m/>
    <m/>
    <n v="1461.84"/>
    <n v="581.904"/>
    <n v="0"/>
    <n v="0"/>
    <n v="0"/>
    <n v="0"/>
    <n v="0"/>
    <n v="0.25862400000000002"/>
    <n v="0"/>
    <n v="0"/>
    <n v="0"/>
    <n v="0"/>
    <n v="0"/>
    <n v="581.904"/>
    <n v="579.20023952778342"/>
    <n v="0.39621315569951804"/>
    <n v="0.25862400000000002"/>
    <n v="0.17691676243638157"/>
  </r>
  <r>
    <x v="133"/>
    <s v="Collège/Université"/>
    <m/>
    <m/>
    <n v="5148.47"/>
    <n v="2824.2143999999998"/>
    <n v="3239.4055499999999"/>
    <n v="0"/>
    <n v="0"/>
    <n v="0"/>
    <n v="0"/>
    <n v="1.2552064000000001"/>
    <n v="162.299860725"/>
    <n v="0"/>
    <n v="0"/>
    <n v="0"/>
    <n v="0"/>
    <n v="6063.6199500000002"/>
    <n v="6035.4459282724411"/>
    <n v="1.1722795176571759"/>
    <n v="163.55506712499999"/>
    <n v="31.767703244847496"/>
  </r>
  <r>
    <x v="134"/>
    <s v="Collège/Université"/>
    <m/>
    <m/>
    <n v="1461.78"/>
    <n v="749.952"/>
    <n v="0"/>
    <n v="0"/>
    <n v="0"/>
    <n v="0"/>
    <n v="0"/>
    <n v="0.333312"/>
    <n v="0"/>
    <n v="0"/>
    <n v="0"/>
    <n v="0"/>
    <n v="0"/>
    <n v="749.952"/>
    <n v="746.46742080195406"/>
    <n v="0.51065647416297533"/>
    <n v="0.333312"/>
    <n v="0.22801789598982064"/>
  </r>
  <r>
    <x v="135"/>
    <s v="Collège/Université"/>
    <m/>
    <m/>
    <n v="2187.62"/>
    <n v="242.244"/>
    <n v="1326.9835800000001"/>
    <n v="0"/>
    <n v="0"/>
    <n v="0"/>
    <n v="0"/>
    <n v="0.107664"/>
    <n v="66.484188810000006"/>
    <n v="0"/>
    <n v="0"/>
    <n v="0"/>
    <n v="0"/>
    <n v="1569.22758"/>
    <n v="1561.9363163161001"/>
    <n v="0.71398886292687957"/>
    <n v="66.591852810000006"/>
    <n v="30.440319987017862"/>
  </r>
  <r>
    <x v="136"/>
    <s v="Collège/Université"/>
    <m/>
    <m/>
    <n v="1461.89"/>
    <n v="601.55999999999995"/>
    <n v="0"/>
    <n v="0"/>
    <n v="0"/>
    <n v="0"/>
    <n v="0"/>
    <n v="0.26735999999999999"/>
    <n v="0"/>
    <n v="0"/>
    <n v="0"/>
    <n v="0"/>
    <n v="0"/>
    <n v="601.55999999999995"/>
    <n v="598.76490983106044"/>
    <n v="0.40958273866779332"/>
    <n v="0.26735999999999999"/>
    <n v="0.18288653729076743"/>
  </r>
  <r>
    <x v="137"/>
    <s v="Collège/Université"/>
    <m/>
    <m/>
    <n v="9349.98"/>
    <n v="6504.192"/>
    <n v="1422.6179400000001"/>
    <n v="0"/>
    <n v="0"/>
    <n v="0"/>
    <n v="0"/>
    <n v="2.890752"/>
    <n v="71.275636829999996"/>
    <n v="0"/>
    <n v="0"/>
    <n v="0"/>
    <n v="0"/>
    <n v="7926.8099400000001"/>
    <n v="7889.9787867744762"/>
    <n v="0.84384980361182338"/>
    <n v="74.166388830000002"/>
    <n v="7.9322510668472015"/>
  </r>
  <r>
    <x v="138"/>
    <s v="Collège/Université"/>
    <m/>
    <m/>
    <n v="1461.92"/>
    <n v="598.96799999999996"/>
    <n v="0"/>
    <n v="0"/>
    <n v="0"/>
    <n v="0"/>
    <n v="0"/>
    <n v="0.266208"/>
    <n v="0"/>
    <n v="0"/>
    <n v="0"/>
    <n v="0"/>
    <n v="0"/>
    <n v="598.96799999999996"/>
    <n v="596.18495330755138"/>
    <n v="0.40780956092505155"/>
    <n v="0.266208"/>
    <n v="0.18209477946809677"/>
  </r>
  <r>
    <x v="139"/>
    <s v="Collège/Université"/>
    <m/>
    <m/>
    <n v="27171.26"/>
    <n v="16945.2"/>
    <n v="5251.21299"/>
    <n v="0"/>
    <n v="0"/>
    <n v="0"/>
    <n v="0"/>
    <n v="7.531200000000001"/>
    <n v="263.09491780499997"/>
    <n v="0"/>
    <n v="0"/>
    <n v="0"/>
    <n v="0"/>
    <n v="22196.412990000001"/>
    <n v="22093.279510822413"/>
    <n v="0.81311207175605449"/>
    <n v="270.62611780499998"/>
    <n v="9.9600135512670374"/>
  </r>
  <r>
    <x v="140"/>
    <s v="Collège/Université"/>
    <m/>
    <m/>
    <n v="0"/>
    <n v="238.464"/>
    <n v="0"/>
    <n v="0"/>
    <n v="0"/>
    <n v="0"/>
    <n v="0"/>
    <n v="0.10598400000000001"/>
    <n v="0"/>
    <n v="0"/>
    <n v="0"/>
    <n v="0"/>
    <n v="0"/>
    <n v="238.464"/>
    <n v="237.35600016283331"/>
    <s v="-"/>
    <n v="0.10598400000000001"/>
    <s v="-"/>
  </r>
  <r>
    <x v="141"/>
    <s v="Collège/Université"/>
    <m/>
    <m/>
    <n v="947.1"/>
    <n v="37.007999999999996"/>
    <n v="0"/>
    <n v="0"/>
    <n v="0"/>
    <n v="0"/>
    <n v="0"/>
    <n v="1.6448000000000001E-2"/>
    <n v="0"/>
    <n v="0"/>
    <n v="0"/>
    <n v="0"/>
    <n v="0"/>
    <n v="37.007999999999996"/>
    <n v="36.836045918990429"/>
    <n v="3.889351274310044E-2"/>
    <n v="1.6448000000000001E-2"/>
    <n v="1.7366698342308098E-2"/>
  </r>
  <r>
    <x v="141"/>
    <s v="Collège/Université"/>
    <m/>
    <m/>
    <n v="194.21"/>
    <n v="257.04000000000002"/>
    <n v="0"/>
    <n v="0"/>
    <n v="0"/>
    <n v="0"/>
    <n v="0"/>
    <n v="0.11424000000000001"/>
    <n v="0"/>
    <n v="0"/>
    <n v="0"/>
    <n v="0"/>
    <n v="0"/>
    <n v="257.04000000000002"/>
    <n v="255.8456885813149"/>
    <n v="1.3173661942295189"/>
    <n v="0.11424000000000001"/>
    <n v="0.58822923639359459"/>
  </r>
  <r>
    <x v="142"/>
    <s v="Collège/Université"/>
    <m/>
    <m/>
    <n v="188.98"/>
    <n v="33.372"/>
    <n v="52.818660000000001"/>
    <n v="0"/>
    <n v="0"/>
    <n v="0"/>
    <n v="0"/>
    <n v="1.4832000000000001E-2"/>
    <n v="2.6463068700000001"/>
    <n v="0"/>
    <n v="0"/>
    <n v="0"/>
    <n v="0"/>
    <n v="86.190660000000008"/>
    <n v="85.790183461632409"/>
    <n v="0.45396435316770245"/>
    <n v="2.6611388700000003"/>
    <n v="14.081589956609166"/>
  </r>
  <r>
    <x v="143"/>
    <s v="Collège/Université"/>
    <m/>
    <m/>
    <n v="2075.0700000000002"/>
    <n v="13644.72"/>
    <n v="2568.8283299999998"/>
    <n v="0"/>
    <n v="0"/>
    <n v="0"/>
    <n v="0"/>
    <n v="6.0643200000000004"/>
    <n v="128.70277393500001"/>
    <n v="0"/>
    <n v="0"/>
    <n v="0"/>
    <n v="0"/>
    <n v="16213.54833"/>
    <n v="16138.213650930898"/>
    <n v="7.7771899988583026"/>
    <n v="134.76709393500002"/>
    <n v="64.945806134250887"/>
  </r>
  <r>
    <x v="143"/>
    <s v="Collège/Université"/>
    <m/>
    <m/>
    <n v="1758.04"/>
    <n v="0"/>
    <n v="1271.70207"/>
    <n v="0"/>
    <n v="0"/>
    <n v="0"/>
    <n v="0"/>
    <n v="0"/>
    <n v="63.714488865"/>
    <n v="0"/>
    <n v="0"/>
    <n v="0"/>
    <n v="0"/>
    <n v="1271.70207"/>
    <n v="1265.7932297285772"/>
    <n v="0.72000251969726359"/>
    <n v="63.714488865"/>
    <n v="36.24177428556802"/>
  </r>
  <r>
    <x v="144"/>
    <s v="Collège/Université"/>
    <m/>
    <m/>
    <n v="1056.53"/>
    <n v="458.55"/>
    <n v="0"/>
    <n v="0"/>
    <n v="0"/>
    <n v="0"/>
    <n v="0"/>
    <n v="0.20380000000000001"/>
    <n v="0"/>
    <n v="0"/>
    <n v="0"/>
    <n v="0"/>
    <n v="0"/>
    <n v="458.55"/>
    <n v="456.41939191939753"/>
    <n v="0.43199851582008797"/>
    <n v="0.20380000000000001"/>
    <n v="0.19289561110427533"/>
  </r>
  <r>
    <x v="145"/>
    <s v="Collège/Université"/>
    <m/>
    <m/>
    <n v="78406.759999999995"/>
    <n v="51091.199999999997"/>
    <n v="890.52867000000003"/>
    <n v="0"/>
    <n v="0"/>
    <n v="0"/>
    <n v="0"/>
    <n v="22.7072"/>
    <n v="44.617037564999997"/>
    <n v="0"/>
    <n v="0"/>
    <n v="0"/>
    <n v="0"/>
    <n v="51981.728669999997"/>
    <n v="51740.200611668326"/>
    <n v="0.65989463933554104"/>
    <n v="67.324237565000004"/>
    <n v="0.85865348300325139"/>
  </r>
  <r>
    <x v="146"/>
    <s v="Collège/Université"/>
    <m/>
    <m/>
    <n v="542.36"/>
    <n v="0"/>
    <n v="5813.6900400000004"/>
    <n v="0"/>
    <n v="0"/>
    <n v="0"/>
    <n v="0"/>
    <n v="0"/>
    <n v="291.27599777999995"/>
    <n v="0"/>
    <n v="0"/>
    <n v="0"/>
    <n v="0"/>
    <n v="5813.6900400000004"/>
    <n v="5786.6772933478533"/>
    <n v="10.669439658802"/>
    <n v="291.27599777999995"/>
    <n v="537.05287591267791"/>
  </r>
  <r>
    <x v="147"/>
    <s v="Collège/Université"/>
    <m/>
    <m/>
    <n v="16410.690000000002"/>
    <n v="11793.6"/>
    <n v="2907.1102500000002"/>
    <n v="0"/>
    <n v="0"/>
    <n v="0"/>
    <n v="0"/>
    <n v="5.2416"/>
    <n v="145.65128737500001"/>
    <n v="0"/>
    <n v="0"/>
    <n v="0"/>
    <n v="0"/>
    <n v="14700.71025"/>
    <n v="14632.40482627468"/>
    <n v="0.89163861033720571"/>
    <n v="150.89288737500002"/>
    <n v="9.194792380759127"/>
  </r>
  <r>
    <x v="148"/>
    <s v="Collège/Université"/>
    <m/>
    <m/>
    <n v="31390.959999999999"/>
    <n v="13880.16"/>
    <n v="23448.529620000001"/>
    <n v="0"/>
    <n v="0"/>
    <n v="0"/>
    <n v="11.204689999999999"/>
    <n v="6.1689600000000002"/>
    <n v="1174.8121785899998"/>
    <n v="0"/>
    <n v="0"/>
    <n v="0"/>
    <n v="0.639234792"/>
    <n v="37339.894310000003"/>
    <n v="37166.398114283664"/>
    <n v="1.1839841188126665"/>
    <n v="1181.6343565645354"/>
    <n v="37.642504611663213"/>
  </r>
  <r>
    <x v="149"/>
    <s v="Collège/Université"/>
    <m/>
    <m/>
    <n v="1598.59"/>
    <n v="2733.9119999999998"/>
    <n v="0"/>
    <n v="0"/>
    <n v="0"/>
    <n v="0"/>
    <n v="0"/>
    <n v="1.2150720000000002"/>
    <n v="0"/>
    <n v="0"/>
    <n v="0"/>
    <n v="0"/>
    <n v="0"/>
    <n v="2733.9119999999998"/>
    <n v="2721.2091431711783"/>
    <n v="1.7022558274299091"/>
    <n v="1.2150720000000002"/>
    <n v="0.76008982916194912"/>
  </r>
  <r>
    <x v="150"/>
    <s v="Collège/Université"/>
    <m/>
    <m/>
    <n v="536.69000000000005"/>
    <n v="214.56"/>
    <n v="0"/>
    <n v="0"/>
    <n v="0"/>
    <n v="0"/>
    <n v="0"/>
    <n v="9.536E-2"/>
    <n v="0"/>
    <n v="0"/>
    <n v="0"/>
    <n v="0"/>
    <n v="0"/>
    <n v="214.56"/>
    <n v="213.56306777936089"/>
    <n v="0.39792630341418861"/>
    <n v="9.536E-2"/>
    <n v="0.17768171570180177"/>
  </r>
  <r>
    <x v="151"/>
    <s v="Collège/Université"/>
    <m/>
    <m/>
    <n v="41371.399999999994"/>
    <n v="29492.928"/>
    <n v="29867.285070000002"/>
    <n v="0"/>
    <n v="0"/>
    <n v="0"/>
    <n v="0"/>
    <n v="13.107968000000001"/>
    <n v="1496.4030073649999"/>
    <n v="0"/>
    <n v="0"/>
    <n v="0"/>
    <n v="0"/>
    <n v="59360.213069999998"/>
    <n v="59084.401599858844"/>
    <n v="1.4281460525836411"/>
    <n v="1509.5109753649999"/>
    <n v="36.486823635772538"/>
  </r>
  <r>
    <x v="151"/>
    <s v="Collège/Université"/>
    <m/>
    <m/>
    <n v="11828.41"/>
    <n v="8141.04"/>
    <n v="2126.1973499999999"/>
    <n v="0"/>
    <n v="0"/>
    <n v="0"/>
    <n v="0"/>
    <n v="3.6182400000000001"/>
    <n v="106.526190825"/>
    <n v="0"/>
    <n v="0"/>
    <n v="0"/>
    <n v="0"/>
    <n v="10267.237349999999"/>
    <n v="10219.531627912171"/>
    <n v="0.86398185621839041"/>
    <n v="110.144430825"/>
    <n v="9.3118543257293247"/>
  </r>
  <r>
    <x v="152"/>
    <s v="Collège/Université"/>
    <m/>
    <m/>
    <n v="4003"/>
    <n v="1152.144"/>
    <n v="94.270319999999998"/>
    <n v="0"/>
    <n v="0"/>
    <n v="0"/>
    <n v="0"/>
    <n v="0.51206400000000007"/>
    <n v="4.72310724"/>
    <n v="0"/>
    <n v="0"/>
    <n v="0"/>
    <n v="0"/>
    <n v="1246.4143200000001"/>
    <n v="1240.6229768052108"/>
    <n v="0.30992330172500893"/>
    <n v="5.2351712399999997"/>
    <n v="1.3078119510367223"/>
  </r>
  <r>
    <x v="153"/>
    <s v="Collège/Université"/>
    <m/>
    <m/>
    <n v="21568"/>
    <n v="11302.7076"/>
    <n v="0"/>
    <n v="0"/>
    <n v="0"/>
    <n v="0"/>
    <n v="0"/>
    <n v="5.0234256000000004"/>
    <n v="0"/>
    <n v="0"/>
    <n v="0"/>
    <n v="0"/>
    <n v="0"/>
    <n v="11302.7076"/>
    <n v="11250.190665870141"/>
    <n v="0.52161492330629367"/>
    <n v="5.0234256000000004"/>
    <n v="0.23291105341246293"/>
  </r>
  <r>
    <x v="154"/>
    <s v="Collège/Université"/>
    <m/>
    <m/>
    <n v="77731"/>
    <n v="38994.7788"/>
    <n v="318.23811000000001"/>
    <n v="0"/>
    <n v="0"/>
    <n v="0"/>
    <n v="0"/>
    <n v="17.3310128"/>
    <n v="15.944283644999999"/>
    <n v="0"/>
    <n v="0"/>
    <n v="0"/>
    <n v="0"/>
    <n v="53620.840878285715"/>
    <n v="53371.696844125916"/>
    <n v="0.68662048402987119"/>
    <n v="750.12219983151442"/>
    <n v="9.650232208919407"/>
  </r>
  <r>
    <x v="155"/>
    <s v="Collège/Université"/>
    <m/>
    <m/>
    <n v="31269"/>
    <n v="16118.9604"/>
    <n v="614.38634999999999"/>
    <n v="0"/>
    <n v="0"/>
    <n v="0"/>
    <n v="0"/>
    <n v="7.163982400000001"/>
    <n v="30.781826325000001"/>
    <n v="0"/>
    <n v="0"/>
    <n v="0"/>
    <n v="0"/>
    <n v="22707.122004571429"/>
    <n v="22601.615565513166"/>
    <n v="0.72281222826163827"/>
    <n v="337.24235460496686"/>
    <n v="10.785197947007159"/>
  </r>
  <r>
    <x v="156"/>
    <s v="Collège/Université"/>
    <m/>
    <m/>
    <n v="0"/>
    <n v="0"/>
    <n v="0"/>
    <n v="0"/>
    <n v="0"/>
    <n v="0"/>
    <n v="0"/>
    <n v="0"/>
    <n v="0"/>
    <n v="0"/>
    <n v="0"/>
    <n v="0"/>
    <n v="0"/>
    <n v="0"/>
    <n v="0"/>
    <s v="-"/>
    <n v="0"/>
    <s v="-"/>
  </r>
  <r>
    <x v="157"/>
    <s v="Collège/Université"/>
    <m/>
    <m/>
    <n v="13632.51"/>
    <n v="3484.3283999999999"/>
    <n v="0"/>
    <n v="0"/>
    <n v="0"/>
    <n v="0"/>
    <n v="0"/>
    <n v="1.5485904000000001"/>
    <n v="0"/>
    <n v="0"/>
    <n v="0"/>
    <n v="0"/>
    <n v="0"/>
    <n v="15313.714471285715"/>
    <n v="15242.560782927716"/>
    <n v="1.1181037668725506"/>
    <n v="594.22143799449964"/>
    <n v="43.588556912446769"/>
  </r>
  <r>
    <x v="158"/>
    <s v="Collège/Université"/>
    <m/>
    <m/>
    <n v="15375"/>
    <n v="1799.4168"/>
    <n v="0"/>
    <n v="0"/>
    <n v="0"/>
    <n v="0"/>
    <n v="0"/>
    <n v="0.79974080000000003"/>
    <n v="0"/>
    <n v="0"/>
    <n v="0"/>
    <n v="0"/>
    <n v="0"/>
    <n v="3185.5321205714285"/>
    <n v="3170.7308546743438"/>
    <n v="0.20622639705198983"/>
    <n v="70.246532813285157"/>
    <n v="4.568880182977896"/>
  </r>
  <r>
    <x v="159"/>
    <s v="Collège/Université"/>
    <m/>
    <m/>
    <n v="18787"/>
    <n v="6163.7183999999997"/>
    <n v="0"/>
    <n v="0"/>
    <n v="0"/>
    <n v="0"/>
    <n v="0"/>
    <n v="2.7394304000000003"/>
    <n v="0"/>
    <n v="0"/>
    <n v="0"/>
    <n v="0"/>
    <n v="0"/>
    <n v="6163.7183999999997"/>
    <n v="6135.0792805373494"/>
    <n v="0.32655981692326341"/>
    <n v="2.7394304000000003"/>
    <n v="0.14581521264704317"/>
  </r>
  <r>
    <x v="160"/>
    <s v="Collège/Université"/>
    <m/>
    <m/>
    <n v="9737"/>
    <n v="6288.3863999999994"/>
    <n v="0"/>
    <n v="0"/>
    <n v="0"/>
    <n v="0"/>
    <n v="0"/>
    <n v="2.7948384000000002"/>
    <n v="0"/>
    <n v="0"/>
    <n v="0"/>
    <n v="0"/>
    <n v="0"/>
    <n v="6589.3137428571426"/>
    <n v="6558.6971359306217"/>
    <n v="0.67358499906856539"/>
    <n v="17.871822457787584"/>
    <n v="1.8354547045073004"/>
  </r>
  <r>
    <x v="161"/>
    <s v="Collège/Université"/>
    <m/>
    <m/>
    <n v="4388.2"/>
    <n v="1523.5236"/>
    <n v="0"/>
    <n v="0"/>
    <n v="0"/>
    <n v="0"/>
    <n v="0"/>
    <n v="0.6771216000000001"/>
    <n v="0"/>
    <n v="0"/>
    <n v="0"/>
    <n v="0"/>
    <n v="0"/>
    <n v="1523.5236"/>
    <n v="1516.4446954243842"/>
    <n v="0.34557328641000506"/>
    <n v="0.6771216000000001"/>
    <n v="0.1543050909256643"/>
  </r>
  <r>
    <x v="162"/>
    <s v="Collège/Université"/>
    <m/>
    <m/>
    <n v="34334.75"/>
    <n v="11687.8536"/>
    <n v="0"/>
    <n v="0"/>
    <n v="0"/>
    <n v="0"/>
    <n v="0"/>
    <n v="5.1946016000000004"/>
    <n v="0"/>
    <n v="0"/>
    <n v="0"/>
    <n v="0"/>
    <n v="0"/>
    <n v="11687.8536"/>
    <n v="11633.547122352942"/>
    <n v="0.33882719758707847"/>
    <n v="5.1946016000000004"/>
    <n v="0.15129283306271343"/>
  </r>
  <r>
    <x v="163"/>
    <s v="Collège/Université"/>
    <m/>
    <m/>
    <n v="2384.06"/>
    <n v="602.76959999999997"/>
    <n v="0"/>
    <n v="0"/>
    <n v="0"/>
    <n v="0"/>
    <n v="0"/>
    <n v="0.26789760000000001"/>
    <n v="0"/>
    <n v="0"/>
    <n v="0"/>
    <n v="0"/>
    <n v="0"/>
    <n v="602.76959999999997"/>
    <n v="599.96888954203132"/>
    <n v="0.25165846897394839"/>
    <n v="0.26789760000000001"/>
    <n v="0.11237032625017827"/>
  </r>
  <r>
    <x v="164"/>
    <s v="Collège/Université"/>
    <m/>
    <m/>
    <n v="1731.86"/>
    <n v="641.09519999999998"/>
    <n v="0"/>
    <n v="0"/>
    <n v="0"/>
    <n v="0"/>
    <n v="0"/>
    <n v="0.2849312"/>
    <n v="0"/>
    <n v="0"/>
    <n v="0"/>
    <n v="0"/>
    <n v="0"/>
    <n v="641.09519999999998"/>
    <n v="638.11641336047217"/>
    <n v="0.36845727331335804"/>
    <n v="0.2849312"/>
    <n v="0.16452322936034092"/>
  </r>
  <r>
    <x v="165"/>
    <s v="Collège/Université"/>
    <m/>
    <m/>
    <n v="70461.350000000006"/>
    <n v="51425.279999999999"/>
    <n v="15018.72453"/>
    <n v="0"/>
    <n v="0"/>
    <n v="0"/>
    <n v="0"/>
    <n v="22.85568"/>
    <n v="752.46425983500001"/>
    <n v="0"/>
    <n v="0"/>
    <n v="0"/>
    <n v="0"/>
    <n v="66444.004530000006"/>
    <n v="66135.278910200184"/>
    <n v="0.93860363036189598"/>
    <n v="775.31993983500001"/>
    <n v="11.003478358490149"/>
  </r>
  <r>
    <x v="166"/>
    <s v="Collège/Université"/>
    <m/>
    <m/>
    <n v="30014.760000000002"/>
    <n v="19975.68"/>
    <n v="5610.7890900000002"/>
    <n v="0"/>
    <n v="0"/>
    <n v="0"/>
    <n v="0"/>
    <n v="8.8780800000000006"/>
    <n v="281.11030675500001"/>
    <n v="0"/>
    <n v="0"/>
    <n v="0"/>
    <n v="0"/>
    <n v="25586.469089999999"/>
    <n v="25467.584044100447"/>
    <n v="0.84850200515014762"/>
    <n v="289.98838675500002"/>
    <n v="9.6615260876648694"/>
  </r>
  <r>
    <x v="167"/>
    <s v="Collège/Université"/>
    <m/>
    <m/>
    <n v="519.16999999999996"/>
    <n v="569.37599999999998"/>
    <n v="0"/>
    <n v="0"/>
    <n v="0"/>
    <n v="0"/>
    <n v="0"/>
    <n v="0.253056"/>
    <n v="0"/>
    <n v="0"/>
    <n v="0"/>
    <n v="0"/>
    <n v="0"/>
    <n v="569.37599999999998"/>
    <n v="566.73044966415625"/>
    <n v="1.0916086246588907"/>
    <n v="0.253056"/>
    <n v="0.48742415779031922"/>
  </r>
  <r>
    <x v="168"/>
    <s v="Collège/Université"/>
    <m/>
    <m/>
    <n v="781.1"/>
    <n v="519.69600000000003"/>
    <n v="0"/>
    <n v="0"/>
    <n v="0"/>
    <n v="0"/>
    <n v="0"/>
    <n v="0.23097599999999999"/>
    <n v="0"/>
    <n v="0"/>
    <n v="0"/>
    <n v="0"/>
    <n v="0"/>
    <n v="519.69600000000003"/>
    <n v="517.28128296356613"/>
    <n v="0.66224719365454632"/>
    <n v="0.23097599999999999"/>
    <n v="0.29570605556266805"/>
  </r>
  <r>
    <x v="169"/>
    <s v="Collège/Université"/>
    <m/>
    <m/>
    <n v="450.86"/>
    <n v="443.23199999999997"/>
    <n v="0"/>
    <n v="0"/>
    <n v="0"/>
    <n v="0"/>
    <n v="0"/>
    <n v="0.19699200000000003"/>
    <n v="0"/>
    <n v="0"/>
    <n v="0"/>
    <n v="0"/>
    <n v="0"/>
    <n v="443.23199999999997"/>
    <n v="441.17256552004881"/>
    <n v="0.97851343104300403"/>
    <n v="0.19699200000000003"/>
    <n v="0.43692498780109129"/>
  </r>
  <r>
    <x v="170"/>
    <s v="Collège/Université"/>
    <m/>
    <m/>
    <n v="2099.87"/>
    <n v="1161.2159999999999"/>
    <n v="265.68468000000001"/>
    <n v="0"/>
    <n v="0"/>
    <n v="0"/>
    <n v="0"/>
    <n v="0.516096"/>
    <n v="13.311265260000001"/>
    <n v="0"/>
    <n v="0"/>
    <n v="0"/>
    <n v="0"/>
    <n v="1426.90068"/>
    <n v="1420.2707244465703"/>
    <n v="0.67636126257652629"/>
    <n v="13.82736126"/>
    <n v="6.5848653773805044"/>
  </r>
  <r>
    <x v="171"/>
    <s v="Collège/Université"/>
    <m/>
    <m/>
    <n v="0"/>
    <n v="-6015.6179999999995"/>
    <n v="-2571.2154"/>
    <n v="0"/>
    <n v="0"/>
    <n v="0"/>
    <n v="0"/>
    <n v="-2.6736080000000002"/>
    <n v="-128.82237029999999"/>
    <n v="0"/>
    <n v="0"/>
    <n v="0"/>
    <n v="0"/>
    <n v="-8586.8333999999995"/>
    <n v="-8546.93551181152"/>
    <s v="-"/>
    <n v="-131.49597829999999"/>
    <s v="-"/>
  </r>
  <r>
    <x v="172"/>
    <s v="Collège/Université"/>
    <m/>
    <m/>
    <n v="0"/>
    <n v="-7367.5259999999998"/>
    <n v="-1696.94154"/>
    <n v="0"/>
    <n v="0"/>
    <n v="0"/>
    <n v="0"/>
    <n v="-3.2744560000000003"/>
    <n v="-85.019727029999999"/>
    <n v="0"/>
    <n v="0"/>
    <n v="0"/>
    <n v="0"/>
    <n v="-9064.4675399999996"/>
    <n v="-9022.3503711261965"/>
    <s v="-"/>
    <n v="-88.294183029999999"/>
    <s v="-"/>
  </r>
  <r>
    <x v="173"/>
    <s v="Collège/Université"/>
    <m/>
    <m/>
    <n v="11797.77"/>
    <n v="20070.72"/>
    <n v="8085.6881100000001"/>
    <n v="0"/>
    <n v="0"/>
    <n v="0"/>
    <n v="0"/>
    <n v="8.9203200000000002"/>
    <n v="405.107058645"/>
    <n v="0"/>
    <n v="0"/>
    <n v="0"/>
    <n v="0"/>
    <n v="28156.40811"/>
    <n v="28025.582091812437"/>
    <n v="2.3754982587228297"/>
    <n v="414.027378645"/>
    <n v="35.093698100997052"/>
  </r>
  <r>
    <x v="174"/>
    <s v="Collège/Université"/>
    <m/>
    <m/>
    <n v="75451.840000000011"/>
    <n v="60318.543599999997"/>
    <n v="56656.272870000001"/>
    <n v="2123.7955999999995"/>
    <n v="0"/>
    <n v="0"/>
    <n v="0"/>
    <n v="26.808241600000002"/>
    <n v="2838.5779594649998"/>
    <n v="151.23220045599999"/>
    <n v="0"/>
    <n v="0"/>
    <n v="0"/>
    <n v="119098.61206999999"/>
    <n v="118545.23192549039"/>
    <n v="1.5711377207698363"/>
    <n v="3016.6184015210001"/>
    <n v="39.980713545501338"/>
  </r>
  <r>
    <x v="174"/>
    <s v="Collège/Université"/>
    <m/>
    <m/>
    <n v="44865.06"/>
    <n v="29614.2768"/>
    <n v="0"/>
    <n v="0"/>
    <n v="0"/>
    <n v="0"/>
    <n v="0"/>
    <n v="13.161900800000002"/>
    <n v="0"/>
    <n v="0"/>
    <n v="0"/>
    <n v="0"/>
    <n v="0"/>
    <n v="29614.2768"/>
    <n v="29476.676936405456"/>
    <n v="0.65700741147800668"/>
    <n v="13.161900800000002"/>
    <n v="0.29336639246665447"/>
  </r>
  <r>
    <x v="175"/>
    <s v="Collège/Université"/>
    <m/>
    <m/>
    <n v="11230.65"/>
    <n v="16848.2844"/>
    <n v="0.18945000000000001"/>
    <n v="0"/>
    <n v="0"/>
    <n v="0"/>
    <n v="0"/>
    <n v="7.4881264000000005"/>
    <n v="9.4917750000000009E-3"/>
    <n v="0"/>
    <n v="0"/>
    <n v="0"/>
    <n v="0"/>
    <n v="30863.813912285717"/>
    <n v="30720.40819574504"/>
    <n v="2.7354078522387431"/>
    <n v="709.69056839776056"/>
    <n v="63.192296830349136"/>
  </r>
  <r>
    <x v="176"/>
    <s v="Collège/Université"/>
    <m/>
    <m/>
    <n v="500"/>
    <n v="124.128"/>
    <n v="0"/>
    <n v="0"/>
    <n v="0"/>
    <n v="0"/>
    <n v="0"/>
    <n v="5.5168000000000002E-2"/>
    <n v="0"/>
    <n v="0"/>
    <n v="0"/>
    <n v="0"/>
    <n v="0"/>
    <n v="124.128"/>
    <n v="123.55125129248931"/>
    <n v="0.24710250258497862"/>
    <n v="5.5168000000000002E-2"/>
    <n v="0.110336"/>
  </r>
  <r>
    <x v="177"/>
    <s v="Collège/Université"/>
    <m/>
    <m/>
    <n v="10028.330000000002"/>
    <n v="28208.088"/>
    <n v="10359.65646"/>
    <n v="0"/>
    <n v="0"/>
    <n v="0"/>
    <n v="0"/>
    <n v="12.536928"/>
    <n v="519.03683396999998"/>
    <n v="0"/>
    <n v="0"/>
    <n v="0"/>
    <n v="0"/>
    <n v="38567.744460000002"/>
    <n v="38388.543177703439"/>
    <n v="3.8280095666679728"/>
    <n v="531.57376196999996"/>
    <n v="53.007206780191709"/>
  </r>
  <r>
    <x v="178"/>
    <s v="Collège/Université"/>
    <m/>
    <m/>
    <n v="3152.59"/>
    <n v="707.03279999999995"/>
    <n v="1315.01034"/>
    <n v="0"/>
    <n v="0"/>
    <n v="0"/>
    <n v="0"/>
    <n v="0.31423680000000004"/>
    <n v="65.884308629999992"/>
    <n v="0"/>
    <n v="0"/>
    <n v="0"/>
    <n v="0"/>
    <n v="2022.04314"/>
    <n v="2012.6479127545288"/>
    <n v="0.63841092966561741"/>
    <n v="66.198545429999996"/>
    <n v="20.998146105265828"/>
  </r>
  <r>
    <x v="179"/>
    <s v="Collège/Université"/>
    <m/>
    <m/>
    <n v="8686.98"/>
    <n v="11145.6"/>
    <n v="3238.7235300000002"/>
    <n v="0"/>
    <n v="0"/>
    <n v="0"/>
    <n v="0"/>
    <n v="4.9536000000000007"/>
    <n v="162.26569033499999"/>
    <n v="0"/>
    <n v="0"/>
    <n v="0"/>
    <n v="0"/>
    <n v="14384.323530000001"/>
    <n v="14317.488166469268"/>
    <n v="1.648154843969857"/>
    <n v="167.21929033499998"/>
    <n v="19.249415830933188"/>
  </r>
  <r>
    <x v="179"/>
    <s v="Collège/Université"/>
    <m/>
    <m/>
    <n v="1568.76"/>
    <n v="561.6"/>
    <n v="0"/>
    <n v="0"/>
    <n v="0"/>
    <n v="0"/>
    <n v="0"/>
    <n v="0.24960000000000002"/>
    <n v="0"/>
    <n v="0"/>
    <n v="0"/>
    <n v="0"/>
    <n v="0"/>
    <n v="561.6"/>
    <n v="558.99058009362921"/>
    <n v="0.35632638523013666"/>
    <n v="0.24960000000000002"/>
    <n v="0.15910655549606059"/>
  </r>
  <r>
    <x v="180"/>
    <s v="Collège/Université"/>
    <m/>
    <m/>
    <n v="8815.1200000000008"/>
    <n v="5149.8"/>
    <n v="4810.0218299999997"/>
    <n v="0"/>
    <n v="0"/>
    <n v="0"/>
    <n v="0"/>
    <n v="2.2888000000000002"/>
    <n v="240.99047218499999"/>
    <n v="0"/>
    <n v="0"/>
    <n v="0"/>
    <n v="0"/>
    <n v="9959.8218300000008"/>
    <n v="9913.5444842964589"/>
    <n v="1.1246068668715183"/>
    <n v="243.279272185"/>
    <n v="27.597953537217869"/>
  </r>
  <r>
    <x v="181"/>
    <s v="Collège/Université"/>
    <m/>
    <m/>
    <n v="27082.31"/>
    <n v="23755.896000000001"/>
    <n v="8607.3197400000008"/>
    <n v="0"/>
    <n v="0"/>
    <n v="0"/>
    <n v="0"/>
    <n v="10.558176000000001"/>
    <n v="431.24171193000001"/>
    <n v="0"/>
    <n v="0"/>
    <n v="0"/>
    <n v="0"/>
    <n v="32363.21574"/>
    <n v="32212.84319835803"/>
    <n v="1.1894422299411693"/>
    <n v="441.79988793000001"/>
    <n v="16.31322763567805"/>
  </r>
  <r>
    <x v="182"/>
    <s v="Collège/Université"/>
    <m/>
    <m/>
    <n v="0"/>
    <n v="9562.1471999999994"/>
    <n v="13.2615"/>
    <n v="0"/>
    <n v="0"/>
    <n v="0"/>
    <n v="0"/>
    <n v="4.2498431999999999"/>
    <n v="0.66442425000000005"/>
    <n v="0"/>
    <n v="0"/>
    <n v="0"/>
    <n v="0"/>
    <n v="9575.4087"/>
    <n v="9530.9174926043161"/>
    <s v="-"/>
    <n v="4.9142674499999996"/>
    <s v="-"/>
  </r>
  <r>
    <x v="183"/>
    <s v="Collège/Université"/>
    <m/>
    <m/>
    <n v="399.9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3"/>
    <s v="Collège/Université"/>
    <m/>
    <m/>
    <n v="1483.94"/>
    <n v="46365.695999999996"/>
    <n v="101873.89575"/>
    <n v="0"/>
    <n v="0"/>
    <n v="0"/>
    <n v="0"/>
    <n v="20.606976000000003"/>
    <n v="5104.0596296249996"/>
    <n v="0"/>
    <n v="0"/>
    <n v="0"/>
    <n v="0"/>
    <n v="148239.59174999999"/>
    <n v="147550.81087103856"/>
    <n v="99.431790281978081"/>
    <n v="5124.6666056249996"/>
    <n v="3453.4190099498628"/>
  </r>
  <r>
    <x v="184"/>
    <s v="Collège/Université"/>
    <m/>
    <m/>
    <n v="3611.43"/>
    <n v="6109.7939999999999"/>
    <n v="2571.2154"/>
    <n v="0"/>
    <n v="0"/>
    <n v="0"/>
    <n v="0"/>
    <n v="2.7154639999999999"/>
    <n v="128.82237029999999"/>
    <n v="0"/>
    <n v="0"/>
    <n v="0"/>
    <n v="0"/>
    <n v="8681.009399999999"/>
    <n v="8640.6739321656823"/>
    <n v="2.3925907278185323"/>
    <n v="131.53783429999999"/>
    <n v="36.422645406390266"/>
  </r>
  <r>
    <x v="185"/>
    <s v="Collège/Université"/>
    <m/>
    <m/>
    <n v="610"/>
    <n v="340.2"/>
    <n v="0"/>
    <n v="0"/>
    <n v="0"/>
    <n v="0"/>
    <n v="0"/>
    <n v="0.15120000000000003"/>
    <n v="0"/>
    <n v="0"/>
    <n v="0"/>
    <n v="0"/>
    <n v="0"/>
    <n v="340.2"/>
    <n v="338.6192937105638"/>
    <n v="0.55511359624682588"/>
    <n v="0.15120000000000003"/>
    <n v="0.24786885245901641"/>
  </r>
  <r>
    <x v="186"/>
    <s v="Collège/Université"/>
    <m/>
    <m/>
    <n v="5815.5"/>
    <n v="0"/>
    <n v="7697.0124900000001"/>
    <n v="0"/>
    <n v="0"/>
    <n v="0"/>
    <n v="0"/>
    <n v="0"/>
    <n v="385.63373305499999"/>
    <n v="0"/>
    <n v="0"/>
    <n v="0"/>
    <n v="0"/>
    <n v="7697.0124900000001"/>
    <n v="7661.2490683280075"/>
    <n v="1.3173844154978949"/>
    <n v="385.63373305499999"/>
    <n v="66.311363262832089"/>
  </r>
  <r>
    <x v="186"/>
    <s v="Collège/Université"/>
    <m/>
    <m/>
    <n v="564"/>
    <n v="0"/>
    <n v="0"/>
    <n v="443.75559999999996"/>
    <n v="0"/>
    <n v="0"/>
    <n v="0"/>
    <n v="0"/>
    <n v="0"/>
    <n v="31.599150055999999"/>
    <n v="0"/>
    <n v="0"/>
    <n v="0"/>
    <n v="443.75559999999996"/>
    <n v="441.69373266345519"/>
    <n v="0.78314491606995607"/>
    <n v="31.599150055999999"/>
    <n v="56.026861801418434"/>
  </r>
  <r>
    <x v="186"/>
    <s v="Collège/Université"/>
    <m/>
    <m/>
    <n v="526.1"/>
    <n v="54414.720000000001"/>
    <n v="26788.419450000001"/>
    <n v="0"/>
    <n v="0"/>
    <n v="0"/>
    <n v="0"/>
    <n v="24.18432"/>
    <n v="1342.1464767750001"/>
    <n v="0"/>
    <n v="0"/>
    <n v="0"/>
    <n v="0"/>
    <n v="81203.139450000002"/>
    <n v="80825.836941914822"/>
    <n v="153.63207934216845"/>
    <n v="1366.3307967750002"/>
    <n v="2597.0933221345754"/>
  </r>
  <r>
    <x v="186"/>
    <s v="Collège/Université"/>
    <m/>
    <m/>
    <n v="300.7"/>
    <n v="32.407199999999996"/>
    <n v="0"/>
    <n v="133.70479999999998"/>
    <n v="0"/>
    <n v="0"/>
    <n v="0"/>
    <n v="1.44032E-2"/>
    <n v="0"/>
    <n v="9.5209120479999996"/>
    <n v="0"/>
    <n v="0"/>
    <n v="0"/>
    <n v="166.11199999999997"/>
    <n v="165.34017671031501"/>
    <n v="0.5498509368484038"/>
    <n v="9.5353152479999999"/>
    <n v="31.710393242434318"/>
  </r>
  <r>
    <x v="186"/>
    <s v="Collège/Université"/>
    <m/>
    <m/>
    <n v="1586.5"/>
    <n v="7.9596"/>
    <n v="0"/>
    <n v="11.019199999999998"/>
    <n v="0"/>
    <n v="0"/>
    <n v="0"/>
    <n v="3.5376000000000001E-3"/>
    <n v="0"/>
    <n v="0.78466019199999992"/>
    <n v="0"/>
    <n v="0"/>
    <n v="0"/>
    <n v="18.9788"/>
    <n v="18.890616847366399"/>
    <n v="1.1907101700199431E-2"/>
    <n v="0.78819779199999995"/>
    <n v="0.49681550078789782"/>
  </r>
  <r>
    <x v="186"/>
    <s v="Collège/Université"/>
    <m/>
    <m/>
    <n v="475.19"/>
    <n v="63.334800000000001"/>
    <n v="0"/>
    <n v="0"/>
    <n v="0"/>
    <n v="0"/>
    <n v="0"/>
    <n v="2.8148800000000002E-2"/>
    <n v="0"/>
    <n v="0"/>
    <n v="0"/>
    <n v="0"/>
    <n v="0"/>
    <n v="63.334800000000001"/>
    <n v="63.040520997353958"/>
    <n v="0.13266382078190611"/>
    <n v="2.8148800000000002E-2"/>
    <n v="5.9236936804225683E-2"/>
  </r>
  <r>
    <x v="187"/>
    <s v="Collège/Université"/>
    <m/>
    <m/>
    <n v="4397.9799999999996"/>
    <n v="10509.984"/>
    <n v="18916.771949999998"/>
    <n v="0"/>
    <n v="0"/>
    <n v="0"/>
    <n v="0"/>
    <n v="4.6711040000000006"/>
    <n v="947.76322552500005"/>
    <n v="0"/>
    <n v="0"/>
    <n v="0"/>
    <n v="0"/>
    <n v="29426.755949999999"/>
    <n v="29290.027383839304"/>
    <n v="6.6598818966523963"/>
    <n v="952.43432952500007"/>
    <n v="216.56176915879567"/>
  </r>
  <r>
    <x v="188"/>
    <s v="Collège/Université"/>
    <m/>
    <m/>
    <n v="2235.5100000000002"/>
    <n v="947.40480000000002"/>
    <n v="0"/>
    <n v="0"/>
    <n v="0"/>
    <n v="0"/>
    <n v="0"/>
    <n v="0.42106880000000002"/>
    <n v="0"/>
    <n v="0"/>
    <n v="0"/>
    <n v="0"/>
    <n v="0"/>
    <n v="947.40480000000002"/>
    <n v="943.00277552615512"/>
    <n v="0.42182892294203783"/>
    <n v="0.42106880000000002"/>
    <n v="0.18835469311253358"/>
  </r>
  <r>
    <x v="189"/>
    <s v="Collège/Université"/>
    <m/>
    <m/>
    <n v="2314.8200000000002"/>
    <n v="1173.2688000000001"/>
    <n v="0"/>
    <n v="0"/>
    <n v="0"/>
    <n v="0"/>
    <n v="0"/>
    <n v="0.52145280000000005"/>
    <n v="0"/>
    <n v="0"/>
    <n v="0"/>
    <n v="0"/>
    <n v="0"/>
    <n v="1173.2688000000001"/>
    <n v="1167.817320366375"/>
    <n v="0.50449595232734079"/>
    <n v="0.52145280000000005"/>
    <n v="0.22526710500168479"/>
  </r>
  <r>
    <x v="190"/>
    <s v="Collège/Université"/>
    <m/>
    <m/>
    <n v="11511.29"/>
    <n v="11920.6908"/>
    <n v="3984.2850600000002"/>
    <n v="0"/>
    <n v="0"/>
    <n v="0"/>
    <n v="0"/>
    <n v="5.2980848000000007"/>
    <n v="199.61962166999999"/>
    <n v="0"/>
    <n v="0"/>
    <n v="0"/>
    <n v="0"/>
    <n v="15904.97586"/>
    <n v="15831.074932971098"/>
    <n v="1.3752650600385445"/>
    <n v="204.91770646999998"/>
    <n v="17.801454612819239"/>
  </r>
  <r>
    <x v="191"/>
    <s v="Collège/Université"/>
    <m/>
    <m/>
    <n v="49063.61"/>
    <n v="33842.879999999997"/>
    <n v="188.35119"/>
    <n v="0"/>
    <n v="0"/>
    <n v="0"/>
    <n v="0"/>
    <n v="15.04128"/>
    <n v="9.4367227049999993"/>
    <n v="0"/>
    <n v="0"/>
    <n v="0"/>
    <n v="0"/>
    <n v="34031.231189999999"/>
    <n v="33873.108376421842"/>
    <n v="0.69039168492538239"/>
    <n v="24.478002705000002"/>
    <n v="0.4989034175226813"/>
  </r>
  <r>
    <x v="192"/>
    <s v="Collège/Université"/>
    <m/>
    <m/>
    <n v="704.97"/>
    <n v="745.75080000000003"/>
    <n v="0"/>
    <n v="0"/>
    <n v="0"/>
    <n v="0"/>
    <n v="0"/>
    <n v="0.33144480000000004"/>
    <n v="0"/>
    <n v="0"/>
    <n v="0"/>
    <n v="0"/>
    <n v="0"/>
    <n v="745.75080000000003"/>
    <n v="742.28574127009972"/>
    <n v="1.0529323819029175"/>
    <n v="0.33144480000000004"/>
    <n v="0.47015447465849614"/>
  </r>
  <r>
    <x v="193"/>
    <s v="Collège/Université"/>
    <m/>
    <m/>
    <n v="797.69"/>
    <n v="1348.6499999999999"/>
    <n v="1226.4614100000001"/>
    <n v="0"/>
    <n v="0"/>
    <n v="0"/>
    <n v="0"/>
    <n v="0.59939999999999993"/>
    <n v="61.447852994999998"/>
    <n v="0"/>
    <n v="0"/>
    <n v="0"/>
    <n v="0"/>
    <n v="2575.11141"/>
    <n v="2563.1464047037452"/>
    <n v="3.2132111530842118"/>
    <n v="62.047252995000001"/>
    <n v="77.783666581002649"/>
  </r>
  <r>
    <x v="194"/>
    <s v="Collège/Université"/>
    <m/>
    <m/>
    <n v="37935.279999999999"/>
    <n v="23850.698400000001"/>
    <n v="337.94090999999997"/>
    <n v="0"/>
    <n v="0"/>
    <n v="0"/>
    <n v="0"/>
    <n v="10.6003104"/>
    <n v="16.931428244999999"/>
    <n v="0"/>
    <n v="0"/>
    <n v="0"/>
    <n v="0"/>
    <n v="24188.639310000002"/>
    <n v="24076.249144537862"/>
    <n v="0.63466644096307878"/>
    <n v="27.531738644999997"/>
    <n v="0.72575551426007656"/>
  </r>
  <r>
    <x v="195"/>
    <s v="Collège/Université"/>
    <m/>
    <m/>
    <n v="74566.36"/>
    <n v="45398.811600000001"/>
    <n v="41183.967149999997"/>
    <n v="0"/>
    <n v="0"/>
    <n v="0"/>
    <n v="0"/>
    <n v="20.1772496"/>
    <n v="2063.3884919249999"/>
    <n v="0"/>
    <n v="0"/>
    <n v="0"/>
    <n v="0"/>
    <n v="86582.778749999998"/>
    <n v="86180.48026990892"/>
    <n v="1.1557554944335344"/>
    <n v="2083.5657415249998"/>
    <n v="27.942435992919592"/>
  </r>
  <r>
    <x v="196"/>
    <s v="Collège/Université"/>
    <m/>
    <m/>
    <n v="69201.33"/>
    <n v="66813.724799999996"/>
    <n v="30747.697110000001"/>
    <n v="0"/>
    <n v="0"/>
    <n v="0"/>
    <n v="0"/>
    <n v="29.694988800000004"/>
    <n v="1540.513184145"/>
    <n v="0"/>
    <n v="0"/>
    <n v="0"/>
    <n v="0"/>
    <n v="97561.421910000005"/>
    <n v="97108.112229754639"/>
    <n v="1.4032694491529951"/>
    <n v="1570.2081729449999"/>
    <n v="22.690433448966949"/>
  </r>
  <r>
    <x v="197"/>
    <s v="Collège/Université"/>
    <m/>
    <m/>
    <n v="22663.08"/>
    <n v="20921.403599999998"/>
    <n v="8785.70586"/>
    <n v="0"/>
    <n v="0"/>
    <n v="0"/>
    <n v="0"/>
    <n v="9.2984016000000018"/>
    <n v="440.17916726999999"/>
    <n v="0"/>
    <n v="0"/>
    <n v="0"/>
    <n v="0"/>
    <n v="29707.10946"/>
    <n v="29569.07825845858"/>
    <n v="1.3047246119441214"/>
    <n v="449.47756886999997"/>
    <n v="19.833031029762942"/>
  </r>
  <r>
    <x v="198"/>
    <s v="Collège/Université"/>
    <m/>
    <m/>
    <n v="2975.14"/>
    <n v="1173.0095999999999"/>
    <n v="3133.1619900000001"/>
    <n v="0"/>
    <n v="0"/>
    <n v="0"/>
    <n v="0"/>
    <n v="0.52133760000000007"/>
    <n v="156.97687330500003"/>
    <n v="0"/>
    <n v="0"/>
    <n v="0"/>
    <n v="0"/>
    <n v="4306.1715899999999"/>
    <n v="4286.1633815470177"/>
    <n v="1.4406593913385648"/>
    <n v="157.49821090500004"/>
    <n v="52.938083890169892"/>
  </r>
  <r>
    <x v="199"/>
    <s v="Collège/Université"/>
    <m/>
    <m/>
    <n v="1974.72"/>
    <n v="828.36"/>
    <n v="6322.0601699999997"/>
    <n v="0"/>
    <n v="0"/>
    <n v="0"/>
    <n v="0"/>
    <n v="0.36816000000000004"/>
    <n v="316.746226815"/>
    <n v="0"/>
    <n v="0"/>
    <n v="0"/>
    <n v="0"/>
    <n v="7150.4201699999994"/>
    <n v="7117.1964365054955"/>
    <n v="3.6041547340916664"/>
    <n v="317.11438681499999"/>
    <n v="160.58701325504373"/>
  </r>
  <r>
    <x v="200"/>
    <s v="Collège/Université"/>
    <m/>
    <m/>
    <n v="10901"/>
    <n v="25182.547200000001"/>
    <n v="6273.4094100000002"/>
    <n v="0"/>
    <n v="0"/>
    <n v="0"/>
    <n v="0"/>
    <n v="11.1922432"/>
    <n v="314.308738995"/>
    <n v="0"/>
    <n v="0"/>
    <n v="0"/>
    <n v="0"/>
    <n v="31455.956610000001"/>
    <n v="31309.79955987167"/>
    <n v="2.8721951710734492"/>
    <n v="325.50098219500001"/>
    <n v="29.859736005412348"/>
  </r>
  <r>
    <x v="201"/>
    <s v="Collège/Université"/>
    <m/>
    <m/>
    <n v="731.72"/>
    <n v="48.6"/>
    <n v="569.22146999999995"/>
    <n v="0"/>
    <n v="0"/>
    <n v="0"/>
    <n v="0"/>
    <n v="2.1600000000000001E-2"/>
    <n v="28.518987164999999"/>
    <n v="0"/>
    <n v="0"/>
    <n v="0"/>
    <n v="0"/>
    <n v="617.82146999999998"/>
    <n v="614.9508224886016"/>
    <n v="0.84041822348521511"/>
    <n v="28.540587164999998"/>
    <n v="39.004793042420594"/>
  </r>
  <r>
    <x v="202"/>
    <s v="Collège/Université"/>
    <m/>
    <m/>
    <n v="568.54999999999995"/>
    <n v="83.491199999999992"/>
    <n v="0"/>
    <n v="0"/>
    <n v="0"/>
    <n v="0"/>
    <n v="0"/>
    <n v="3.71072E-2"/>
    <n v="0"/>
    <n v="0"/>
    <n v="0"/>
    <n v="0"/>
    <n v="0"/>
    <n v="83.491199999999992"/>
    <n v="83.103266240586194"/>
    <n v="0.14616703234647119"/>
    <n v="3.71072E-2"/>
    <n v="6.5266379386157772E-2"/>
  </r>
  <r>
    <x v="203"/>
    <s v="Collège/Université"/>
    <m/>
    <m/>
    <n v="308.70999999999998"/>
    <n v="29.7"/>
    <n v="314.18387999999999"/>
    <n v="0"/>
    <n v="0"/>
    <n v="0"/>
    <n v="0"/>
    <n v="1.3200000000000002E-2"/>
    <n v="15.741159659999999"/>
    <n v="0"/>
    <n v="0"/>
    <n v="0"/>
    <n v="0"/>
    <n v="343.88387999999998"/>
    <n v="342.28605691960104"/>
    <n v="1.1087624531748277"/>
    <n v="15.754359659999999"/>
    <n v="51.03287765216546"/>
  </r>
  <r>
    <x v="204"/>
    <s v="Collège/Université"/>
    <m/>
    <m/>
    <n v="381.75"/>
    <n v="43.055999999999997"/>
    <n v="381.70386000000002"/>
    <n v="0"/>
    <n v="0"/>
    <n v="0"/>
    <n v="0"/>
    <n v="1.9136E-2"/>
    <n v="19.12402827"/>
    <n v="0"/>
    <n v="0"/>
    <n v="0"/>
    <n v="0"/>
    <n v="424.75986"/>
    <n v="422.78625452615512"/>
    <n v="1.1074951002649773"/>
    <n v="19.14316427"/>
    <n v="50.145813411918795"/>
  </r>
  <r>
    <x v="205"/>
    <s v="Collège/Université"/>
    <m/>
    <m/>
    <n v="363.75"/>
    <n v="78.695999999999998"/>
    <n v="319.82949000000002"/>
    <n v="0"/>
    <n v="0"/>
    <n v="0"/>
    <n v="0"/>
    <n v="3.4976E-2"/>
    <n v="16.024014555000001"/>
    <n v="0"/>
    <n v="0"/>
    <n v="0"/>
    <n v="0"/>
    <n v="398.52548999999999"/>
    <n v="396.67377998076529"/>
    <n v="1.0905121099127568"/>
    <n v="16.058990555000001"/>
    <n v="44.148427642611686"/>
  </r>
  <r>
    <x v="206"/>
    <s v="Collège/Université"/>
    <m/>
    <m/>
    <n v="646.5"/>
    <n v="427.68"/>
    <n v="0"/>
    <n v="0"/>
    <n v="0"/>
    <n v="0"/>
    <n v="0"/>
    <n v="0.19008"/>
    <n v="0"/>
    <n v="0"/>
    <n v="0"/>
    <n v="0"/>
    <n v="0"/>
    <n v="427.68"/>
    <n v="425.69282637899454"/>
    <n v="0.65845758140602406"/>
    <n v="0.19008"/>
    <n v="0.29401392111368913"/>
  </r>
  <r>
    <x v="207"/>
    <s v="Collège/Université"/>
    <m/>
    <m/>
    <n v="419.87"/>
    <n v="44.042400000000001"/>
    <n v="353.81682000000001"/>
    <n v="0"/>
    <n v="0"/>
    <n v="0"/>
    <n v="0"/>
    <n v="1.9574400000000002E-2"/>
    <n v="17.726838990000001"/>
    <n v="0"/>
    <n v="0"/>
    <n v="0"/>
    <n v="0"/>
    <n v="397.85921999999999"/>
    <n v="396.01060573967027"/>
    <n v="0.94317432952978364"/>
    <n v="17.746413390000001"/>
    <n v="42.266447686188584"/>
  </r>
  <r>
    <x v="208"/>
    <s v="Collège/Université"/>
    <m/>
    <m/>
    <n v="406.48"/>
    <n v="35.071199999999997"/>
    <n v="374.27742000000001"/>
    <n v="0"/>
    <n v="0"/>
    <n v="0"/>
    <n v="0"/>
    <n v="1.5587200000000001E-2"/>
    <n v="18.751950690000001"/>
    <n v="0"/>
    <n v="0"/>
    <n v="0"/>
    <n v="0"/>
    <n v="409.34861999999998"/>
    <n v="407.44662135741908"/>
    <n v="1.0023780293185864"/>
    <n v="18.76753789"/>
    <n v="46.170876525290296"/>
  </r>
  <r>
    <x v="209"/>
    <s v="Collège/Université"/>
    <m/>
    <m/>
    <n v="960.81"/>
    <n v="157.626"/>
    <n v="624.12408000000005"/>
    <n v="0"/>
    <n v="0"/>
    <n v="0"/>
    <n v="0"/>
    <n v="7.0055999999999993E-2"/>
    <n v="31.269703560000004"/>
    <n v="0"/>
    <n v="0"/>
    <n v="0"/>
    <n v="0"/>
    <n v="781.75008000000003"/>
    <n v="778.11775410869132"/>
    <n v="0.80985601118711437"/>
    <n v="31.339759560000005"/>
    <n v="32.618061385705822"/>
  </r>
  <r>
    <x v="210"/>
    <s v="Collège/Université"/>
    <m/>
    <m/>
    <n v="368.9"/>
    <n v="67.391999999999996"/>
    <n v="255.94694999999999"/>
    <n v="0"/>
    <n v="0"/>
    <n v="0"/>
    <n v="0"/>
    <n v="2.9952000000000003E-2"/>
    <n v="12.823388025"/>
    <n v="0"/>
    <n v="0"/>
    <n v="0"/>
    <n v="0"/>
    <n v="323.33894999999995"/>
    <n v="321.83658694331359"/>
    <n v="0.87242230128304044"/>
    <n v="12.853340025"/>
    <n v="34.842342165898621"/>
  </r>
  <r>
    <x v="211"/>
    <s v="Collège/Université"/>
    <m/>
    <m/>
    <n v="532.16"/>
    <n v="84.96"/>
    <n v="402.54336000000001"/>
    <n v="0"/>
    <n v="0"/>
    <n v="0"/>
    <n v="0"/>
    <n v="3.7760000000000002E-2"/>
    <n v="20.168123520000002"/>
    <n v="0"/>
    <n v="0"/>
    <n v="0"/>
    <n v="0"/>
    <n v="487.50335999999999"/>
    <n v="485.23822294158356"/>
    <n v="0.91182768893111765"/>
    <n v="20.20588352"/>
    <n v="37.969564642212866"/>
  </r>
  <r>
    <x v="212"/>
    <s v="Collège/Université"/>
    <m/>
    <m/>
    <n v="781.44"/>
    <n v="69.688800000000001"/>
    <n v="716.95457999999996"/>
    <n v="0"/>
    <n v="0"/>
    <n v="0"/>
    <n v="0"/>
    <n v="3.0972800000000002E-2"/>
    <n v="35.920673309999998"/>
    <n v="0"/>
    <n v="0"/>
    <n v="0"/>
    <n v="0"/>
    <n v="786.64337999999998"/>
    <n v="782.98831786505184"/>
    <n v="1.0019813649992984"/>
    <n v="35.951646109999999"/>
    <n v="46.006918138308762"/>
  </r>
  <r>
    <x v="213"/>
    <s v="Collège/Université"/>
    <m/>
    <m/>
    <n v="516.29999999999995"/>
    <n v="68.997599999999991"/>
    <n v="533.68065000000001"/>
    <n v="0"/>
    <n v="0"/>
    <n v="0"/>
    <n v="0"/>
    <n v="3.0665600000000001E-2"/>
    <n v="26.738330174999998"/>
    <n v="0"/>
    <n v="0"/>
    <n v="0"/>
    <n v="0"/>
    <n v="602.67825000000005"/>
    <n v="599.87796399094248"/>
    <n v="1.1618786829187344"/>
    <n v="26.768995774999997"/>
    <n v="51.847754745303114"/>
  </r>
  <r>
    <x v="214"/>
    <s v="Collège/Université"/>
    <m/>
    <m/>
    <n v="530.53"/>
    <n v="61.055999999999997"/>
    <n v="0"/>
    <n v="0"/>
    <n v="0"/>
    <n v="0"/>
    <n v="0"/>
    <n v="2.7136000000000004E-2"/>
    <n v="0"/>
    <n v="0"/>
    <n v="0"/>
    <n v="0"/>
    <n v="0"/>
    <n v="61.055999999999997"/>
    <n v="60.772309220435581"/>
    <n v="0.11455018419398635"/>
    <n v="2.7136000000000004E-2"/>
    <n v="5.1148851148851156E-2"/>
  </r>
  <r>
    <x v="215"/>
    <s v="Collège/Université"/>
    <m/>
    <m/>
    <n v="285.66000000000003"/>
    <n v="47.134799999999998"/>
    <n v="0"/>
    <n v="0"/>
    <n v="0"/>
    <n v="0"/>
    <n v="0"/>
    <n v="2.0948800000000004E-2"/>
    <n v="0"/>
    <n v="0"/>
    <n v="0"/>
    <n v="0"/>
    <n v="0"/>
    <n v="47.134799999999998"/>
    <n v="46.915792725422349"/>
    <n v="0.16423647947007752"/>
    <n v="2.0948800000000004E-2"/>
    <n v="7.3334733599383889E-2"/>
  </r>
  <r>
    <x v="216"/>
    <s v="Collège/Université"/>
    <m/>
    <m/>
    <n v="392.76"/>
    <n v="0"/>
    <n v="438.38729999999998"/>
    <n v="0"/>
    <n v="0"/>
    <n v="0"/>
    <n v="0"/>
    <n v="0"/>
    <n v="21.963967349999997"/>
    <n v="0"/>
    <n v="0"/>
    <n v="0"/>
    <n v="0"/>
    <n v="438.38729999999998"/>
    <n v="436.35037594850394"/>
    <n v="1.1109847641014969"/>
    <n v="21.963967349999997"/>
    <n v="55.922108539566146"/>
  </r>
  <r>
    <x v="217"/>
    <s v="Collège/Université"/>
    <m/>
    <m/>
    <n v="480.87"/>
    <n v="56.257199999999997"/>
    <n v="934.40529000000004"/>
    <n v="0"/>
    <n v="0"/>
    <n v="0"/>
    <n v="0"/>
    <n v="2.50032E-2"/>
    <n v="46.815332654999999"/>
    <n v="0"/>
    <n v="0"/>
    <n v="0"/>
    <n v="0"/>
    <n v="990.66249000000005"/>
    <n v="986.05947286698563"/>
    <n v="2.0505739032732042"/>
    <n v="46.840335854999999"/>
    <n v="97.407481970179049"/>
  </r>
  <r>
    <x v="218"/>
    <s v="Collège/Université"/>
    <m/>
    <m/>
    <n v="548.29"/>
    <n v="131.31"/>
    <n v="342.94238999999999"/>
    <n v="0"/>
    <n v="0"/>
    <n v="0"/>
    <n v="0"/>
    <n v="5.8360000000000002E-2"/>
    <n v="17.182011105000001"/>
    <n v="0"/>
    <n v="0"/>
    <n v="0"/>
    <n v="0"/>
    <n v="474.25238999999999"/>
    <n v="472.04882228790962"/>
    <n v="0.86094734955572716"/>
    <n v="17.240371105000001"/>
    <n v="31.443891198088608"/>
  </r>
  <r>
    <x v="219"/>
    <s v="Collège/Université"/>
    <m/>
    <m/>
    <n v="635.54"/>
    <n v="60.595199999999998"/>
    <n v="661.82462999999996"/>
    <n v="0"/>
    <n v="0"/>
    <n v="0"/>
    <n v="0"/>
    <n v="2.6931199999999999E-2"/>
    <n v="33.158566785000005"/>
    <n v="0"/>
    <n v="0"/>
    <n v="0"/>
    <n v="0"/>
    <n v="722.41982999999993"/>
    <n v="719.063176358335"/>
    <n v="1.1314208017722489"/>
    <n v="33.185497985000005"/>
    <n v="52.216222401422421"/>
  </r>
  <r>
    <x v="220"/>
    <s v="Collège/Université"/>
    <m/>
    <m/>
    <n v="866.76"/>
    <n v="119.52"/>
    <n v="820.50795000000005"/>
    <n v="0"/>
    <n v="0"/>
    <n v="0"/>
    <n v="0"/>
    <n v="5.3120000000000007E-2"/>
    <n v="41.108877525000004"/>
    <n v="0"/>
    <n v="0"/>
    <n v="0"/>
    <n v="0"/>
    <n v="940.02795000000003"/>
    <n v="935.66020134388361"/>
    <n v="1.0794916716783003"/>
    <n v="41.161997525000004"/>
    <n v="47.48949827518576"/>
  </r>
  <r>
    <x v="221"/>
    <s v="Collège/Université"/>
    <m/>
    <m/>
    <n v="685.01"/>
    <n v="298.72800000000001"/>
    <n v="0"/>
    <n v="0"/>
    <n v="0"/>
    <n v="0"/>
    <n v="0"/>
    <n v="0.132768"/>
    <n v="0"/>
    <n v="0"/>
    <n v="0"/>
    <n v="0"/>
    <n v="0"/>
    <n v="298.72800000000001"/>
    <n v="297.33998933441893"/>
    <n v="0.4340666403912628"/>
    <n v="0.132768"/>
    <n v="0.19381906833476883"/>
  </r>
  <r>
    <x v="222"/>
    <s v="Collège/Université"/>
    <m/>
    <m/>
    <n v="254.29"/>
    <n v="102.82679999999999"/>
    <n v="364.23657000000003"/>
    <n v="0"/>
    <n v="0"/>
    <n v="0"/>
    <n v="0"/>
    <n v="4.57008E-2"/>
    <n v="18.248886615"/>
    <n v="0"/>
    <n v="0"/>
    <n v="0"/>
    <n v="0"/>
    <n v="467.06337000000002"/>
    <n v="464.89320537176883"/>
    <n v="1.8282008941435717"/>
    <n v="18.294587414999999"/>
    <n v="71.943794152345745"/>
  </r>
  <r>
    <x v="223"/>
    <s v="Collège/Université"/>
    <m/>
    <m/>
    <n v="189.98"/>
    <n v="52.171199999999999"/>
    <n v="0"/>
    <n v="32.669599999999996"/>
    <n v="0"/>
    <n v="0"/>
    <n v="0"/>
    <n v="2.3187200000000002E-2"/>
    <n v="0"/>
    <n v="2.3263516959999997"/>
    <n v="0"/>
    <n v="0"/>
    <n v="0"/>
    <n v="84.840800000000002"/>
    <n v="84.44659545514169"/>
    <n v="0.4445025552960401"/>
    <n v="2.3495388959999999"/>
    <n v="12.367296010106328"/>
  </r>
  <r>
    <x v="224"/>
    <s v="Collège/Université"/>
    <m/>
    <m/>
    <n v="189.98"/>
    <n v="25.837199999999999"/>
    <n v="0"/>
    <n v="151.31999999999996"/>
    <n v="0"/>
    <n v="0"/>
    <n v="0"/>
    <n v="1.1483200000000001E-2"/>
    <n v="0"/>
    <n v="10.775263199999999"/>
    <n v="0"/>
    <n v="0"/>
    <n v="0"/>
    <n v="177.15719999999996"/>
    <n v="176.33405626026186"/>
    <n v="0.92817168259954663"/>
    <n v="10.7867464"/>
    <n v="56.778326139593645"/>
  </r>
  <r>
    <x v="225"/>
    <s v="Collège/Université"/>
    <m/>
    <m/>
    <n v="3102.01"/>
    <n v="1691.3483999999999"/>
    <n v="0"/>
    <n v="0"/>
    <n v="0"/>
    <n v="0"/>
    <n v="0"/>
    <n v="0.7517104"/>
    <n v="0"/>
    <n v="0"/>
    <n v="0"/>
    <n v="0"/>
    <n v="0"/>
    <n v="1691.3483999999999"/>
    <n v="1683.4897137756971"/>
    <n v="0.54270931227678088"/>
    <n v="0.7517104"/>
    <n v="0.24233010209509318"/>
  </r>
  <r>
    <x v="225"/>
    <s v="Collège/Université"/>
    <m/>
    <m/>
    <n v="2943.04"/>
    <n v="129483.57239999999"/>
    <n v="54141.81669"/>
    <n v="0"/>
    <n v="0"/>
    <n v="0"/>
    <n v="0"/>
    <n v="57.548254400000005"/>
    <n v="2712.5993249550002"/>
    <n v="0"/>
    <n v="0"/>
    <n v="0"/>
    <n v="0"/>
    <n v="183625.38908999998"/>
    <n v="182772.19153728179"/>
    <n v="62.103196537349746"/>
    <n v="2770.1475793550003"/>
    <n v="941.25379857392375"/>
  </r>
  <r>
    <x v="226"/>
    <s v="Collège/Université"/>
    <m/>
    <m/>
    <n v="303.76"/>
    <n v="0"/>
    <n v="15125.574329999999"/>
    <n v="0"/>
    <n v="0"/>
    <n v="0"/>
    <n v="0"/>
    <n v="0"/>
    <n v="757.81762093500004"/>
    <n v="0"/>
    <n v="0"/>
    <n v="0"/>
    <n v="0"/>
    <n v="15125.574329999999"/>
    <n v="15055.294816552718"/>
    <n v="49.563124889889117"/>
    <n v="757.81762093500004"/>
    <n v="2494.7906930965237"/>
  </r>
  <r>
    <x v="227"/>
    <s v="Collège/Université"/>
    <m/>
    <m/>
    <n v="22301.59"/>
    <n v="9229.68"/>
    <n v="14718.218940000001"/>
    <n v="0"/>
    <n v="0"/>
    <n v="0"/>
    <n v="0"/>
    <n v="4.1020799999999999"/>
    <n v="737.40840633000005"/>
    <n v="0"/>
    <n v="0"/>
    <n v="0"/>
    <n v="0"/>
    <n v="23947.898939999999"/>
    <n v="23836.627351307347"/>
    <n v="1.0688308479936788"/>
    <n v="741.51048633000005"/>
    <n v="33.24922063090569"/>
  </r>
  <r>
    <x v="228"/>
    <s v="Collège/Université"/>
    <m/>
    <m/>
    <n v="1187.2"/>
    <n v="814.96799999999996"/>
    <n v="0"/>
    <n v="0"/>
    <n v="0"/>
    <n v="0"/>
    <n v="0"/>
    <n v="0.36220800000000003"/>
    <n v="0"/>
    <n v="0"/>
    <n v="0"/>
    <n v="0"/>
    <n v="0"/>
    <n v="814.96799999999996"/>
    <n v="811.18133026663952"/>
    <n v="0.68327268384993223"/>
    <n v="0.36220800000000003"/>
    <n v="0.30509433962264154"/>
  </r>
  <r>
    <x v="229"/>
    <s v="Collège/Université"/>
    <m/>
    <m/>
    <n v="323"/>
    <n v="222.26399999999998"/>
    <n v="1529.42985"/>
    <n v="0"/>
    <n v="0"/>
    <n v="0"/>
    <n v="0"/>
    <n v="9.8784000000000011E-2"/>
    <n v="76.627099575000003"/>
    <n v="0"/>
    <n v="0"/>
    <n v="0"/>
    <n v="0"/>
    <n v="1751.6938499999999"/>
    <n v="1743.5547744977609"/>
    <n v="5.3980023978258851"/>
    <n v="76.725883574999997"/>
    <n v="237.54143521671827"/>
  </r>
  <r>
    <x v="230"/>
    <s v="Collège/Université"/>
    <m/>
    <m/>
    <n v="23421.07"/>
    <n v="49453.2"/>
    <n v="0"/>
    <n v="0"/>
    <n v="0"/>
    <n v="0"/>
    <n v="0"/>
    <n v="21.979200000000002"/>
    <n v="0"/>
    <n v="0"/>
    <n v="0"/>
    <n v="0"/>
    <n v="0"/>
    <n v="49453.2"/>
    <n v="49223.420504783229"/>
    <n v="2.1016725753683856"/>
    <n v="21.979200000000002"/>
    <n v="0.93843705688937362"/>
  </r>
  <r>
    <x v="231"/>
    <s v="Collège/Université"/>
    <m/>
    <m/>
    <n v="618.24"/>
    <n v="137.88"/>
    <n v="86.73021"/>
    <n v="0"/>
    <n v="0"/>
    <n v="0"/>
    <n v="0"/>
    <n v="6.1280000000000001E-2"/>
    <n v="4.3453345950000006"/>
    <n v="0"/>
    <n v="0"/>
    <n v="0"/>
    <n v="0"/>
    <n v="224.61021"/>
    <n v="223.56658045379606"/>
    <n v="0.36161778670709765"/>
    <n v="4.4066145950000006"/>
    <n v="7.1276762988483453"/>
  </r>
  <r>
    <x v="232"/>
    <s v="Collège/Université"/>
    <m/>
    <m/>
    <n v="32943.11"/>
    <n v="14671.224"/>
    <n v="6583.0464899999997"/>
    <n v="0"/>
    <n v="0"/>
    <n v="0"/>
    <n v="0"/>
    <n v="6.5205440000000001"/>
    <n v="329.82209605500003"/>
    <n v="0"/>
    <n v="0"/>
    <n v="0"/>
    <n v="0"/>
    <n v="21254.270489999999"/>
    <n v="21155.514584529919"/>
    <n v="0.64218328459365004"/>
    <n v="336.342640055"/>
    <n v="10.209802294167126"/>
  </r>
  <r>
    <x v="233"/>
    <s v="Collège/Université"/>
    <m/>
    <m/>
    <n v="4833.3099999999995"/>
    <n v="1947.1032"/>
    <n v="22670.193240000001"/>
    <n v="224.03119999999996"/>
    <n v="0"/>
    <n v="0"/>
    <n v="0"/>
    <n v="0.86537920000000013"/>
    <n v="1135.81617018"/>
    <n v="15.952915312"/>
    <n v="0"/>
    <n v="0"/>
    <n v="0"/>
    <n v="24841.327640000003"/>
    <n v="24725.904821544704"/>
    <n v="5.1157291424602818"/>
    <n v="1152.6344646919999"/>
    <n v="238.47724741264267"/>
  </r>
  <r>
    <x v="234"/>
    <s v="Collège/Université"/>
    <m/>
    <m/>
    <n v="489.62"/>
    <n v="158.43600000000001"/>
    <n v="0"/>
    <n v="0"/>
    <n v="0"/>
    <n v="0"/>
    <n v="0"/>
    <n v="7.0415999999999992E-2"/>
    <n v="0"/>
    <n v="0"/>
    <n v="0"/>
    <n v="0"/>
    <n v="0"/>
    <n v="158.43600000000001"/>
    <n v="157.69984249949115"/>
    <n v="0.3220861943946145"/>
    <n v="7.0415999999999992E-2"/>
    <n v="0.1438176545075773"/>
  </r>
  <r>
    <x v="235"/>
    <s v="Collège/Université"/>
    <m/>
    <m/>
    <n v="482.15"/>
    <n v="846.44999999999993"/>
    <n v="0"/>
    <n v="0"/>
    <n v="0"/>
    <n v="0"/>
    <n v="0"/>
    <n v="0.37620000000000003"/>
    <n v="0"/>
    <n v="0"/>
    <n v="0"/>
    <n v="0"/>
    <n v="0"/>
    <n v="846.44999999999993"/>
    <n v="842.51705220842655"/>
    <n v="1.7474168872932212"/>
    <n v="0.37620000000000003"/>
    <n v="0.78025510733174341"/>
  </r>
  <r>
    <x v="236"/>
    <s v="Collège/Université"/>
    <m/>
    <m/>
    <n v="10698.17"/>
    <n v="13975.199999999999"/>
    <n v="0"/>
    <n v="0"/>
    <n v="0"/>
    <n v="0"/>
    <n v="0"/>
    <n v="6.2112000000000007"/>
    <n v="0"/>
    <n v="0"/>
    <n v="0"/>
    <n v="0"/>
    <n v="0"/>
    <n v="13975.199999999999"/>
    <n v="13910.265589253002"/>
    <n v="1.3002472001522691"/>
    <n v="6.2112000000000007"/>
    <n v="0.5805852776689846"/>
  </r>
  <r>
    <x v="237"/>
    <s v="Collège/Université"/>
    <m/>
    <m/>
    <n v="14359.18"/>
    <n v="0"/>
    <n v="0"/>
    <n v="255.84719999999996"/>
    <n v="0"/>
    <n v="0"/>
    <n v="0"/>
    <n v="0"/>
    <n v="0"/>
    <n v="18.218483471999999"/>
    <n v="0"/>
    <n v="0"/>
    <n v="0"/>
    <n v="255.84719999999996"/>
    <n v="254.65843081077409"/>
    <n v="1.7734886728265408E-2"/>
    <n v="18.218483471999999"/>
    <n v="1.2687690712143729"/>
  </r>
  <r>
    <x v="238"/>
    <s v="Collège/Université"/>
    <m/>
    <m/>
    <n v="33369.17"/>
    <n v="0"/>
    <n v="10927.89279"/>
    <n v="0"/>
    <n v="0"/>
    <n v="0"/>
    <n v="0"/>
    <n v="0"/>
    <n v="547.50646390500003"/>
    <n v="0"/>
    <n v="0"/>
    <n v="0"/>
    <n v="0"/>
    <n v="10927.89279"/>
    <n v="10877.117396515468"/>
    <n v="0.32596307898924276"/>
    <n v="547.50646390500003"/>
    <n v="16.407554155677232"/>
  </r>
  <r>
    <x v="239"/>
    <s v="Collège/Université"/>
    <m/>
    <m/>
    <n v="2083.14"/>
    <n v="623.37599999999998"/>
    <n v="1019.27889"/>
    <n v="0"/>
    <n v="0"/>
    <n v="0"/>
    <n v="0"/>
    <n v="0.27705600000000002"/>
    <n v="51.067647855000004"/>
    <n v="0"/>
    <n v="0"/>
    <n v="0"/>
    <n v="0"/>
    <n v="1642.65489"/>
    <n v="1635.0224534450438"/>
    <n v="0.78488361485307945"/>
    <n v="51.344703855000006"/>
    <n v="24.647745161150958"/>
  </r>
  <r>
    <x v="240"/>
    <s v="Collège/Université"/>
    <m/>
    <m/>
    <n v="11853.47"/>
    <n v="0"/>
    <n v="28930.833719999999"/>
    <n v="0"/>
    <n v="0"/>
    <n v="0"/>
    <n v="0"/>
    <n v="0"/>
    <n v="1449.48516354"/>
    <n v="0"/>
    <n v="0"/>
    <n v="0"/>
    <n v="0"/>
    <n v="28930.833719999999"/>
    <n v="28796.409408360269"/>
    <n v="2.4293653595411531"/>
    <n v="1449.48516354"/>
    <n v="122.28361513885808"/>
  </r>
  <r>
    <x v="241"/>
    <s v="Collège/Université"/>
    <m/>
    <m/>
    <n v="5807.43"/>
    <n v="0"/>
    <n v="792.39356999999995"/>
    <n v="0"/>
    <n v="0"/>
    <n v="0"/>
    <n v="0"/>
    <n v="0"/>
    <n v="39.700298114999995"/>
    <n v="0"/>
    <n v="0"/>
    <n v="0"/>
    <n v="0"/>
    <n v="792.39356999999995"/>
    <n v="788.71179016517397"/>
    <n v="0.13581081307311046"/>
    <n v="39.700298114999995"/>
    <n v="6.8361216777472986"/>
  </r>
  <r>
    <x v="242"/>
    <s v="Collège/Université"/>
    <m/>
    <m/>
    <n v="5659.31"/>
    <n v="0"/>
    <n v="294699.21273000003"/>
    <n v="0"/>
    <n v="0"/>
    <n v="0"/>
    <n v="0"/>
    <n v="0"/>
    <n v="14764.943889735001"/>
    <n v="0"/>
    <n v="0"/>
    <n v="0"/>
    <n v="0"/>
    <n v="294699.21273000003"/>
    <n v="293329.92143354443"/>
    <n v="51.831393126290024"/>
    <n v="14764.943889735001"/>
    <n v="2608.9653844258396"/>
  </r>
  <r>
    <x v="243"/>
    <s v="Collège/Université"/>
    <m/>
    <m/>
    <n v="120057.48999999999"/>
    <n v="377031.30839999998"/>
    <n v="126.06003"/>
    <n v="0"/>
    <n v="0"/>
    <n v="0"/>
    <n v="0"/>
    <n v="167.56947040000003"/>
    <n v="6.3158270849999996"/>
    <n v="0"/>
    <n v="0"/>
    <n v="0"/>
    <n v="0"/>
    <n v="377157.36842999997"/>
    <n v="375404.94331423129"/>
    <n v="3.1268764932053079"/>
    <n v="173.88529748500002"/>
    <n v="1.4483502652354303"/>
  </r>
  <r>
    <x v="244"/>
    <s v="Collège/Université"/>
    <m/>
    <m/>
    <n v="4542.08"/>
    <n v="569.94119999999998"/>
    <n v="3354.6290399999998"/>
    <n v="0"/>
    <n v="0"/>
    <n v="0"/>
    <n v="0"/>
    <n v="0.25330720000000001"/>
    <n v="168.07275828000002"/>
    <n v="0"/>
    <n v="0"/>
    <n v="0"/>
    <n v="0"/>
    <n v="3924.57024"/>
    <n v="3906.3351051919399"/>
    <n v="0.86003221105571459"/>
    <n v="168.32606548000001"/>
    <n v="37.059247190714395"/>
  </r>
  <r>
    <x v="245"/>
    <s v="Collège/Université"/>
    <m/>
    <m/>
    <n v="23225.940000000002"/>
    <n v="13514.039999999999"/>
    <n v="9250.3130400000009"/>
    <n v="0"/>
    <n v="0"/>
    <n v="0"/>
    <n v="0"/>
    <n v="6.0062400000000009"/>
    <n v="463.45679627999999"/>
    <n v="0"/>
    <n v="0"/>
    <n v="0"/>
    <n v="0"/>
    <n v="22764.353040000002"/>
    <n v="22658.580682488908"/>
    <n v="0.97557216984496242"/>
    <n v="469.46303627999998"/>
    <n v="20.212875615798541"/>
  </r>
  <r>
    <x v="246"/>
    <s v="Collège/Université"/>
    <m/>
    <m/>
    <n v="16900"/>
    <n v="0"/>
    <n v="27.16713"/>
    <n v="0"/>
    <n v="0"/>
    <n v="0"/>
    <n v="0"/>
    <n v="0"/>
    <n v="1.361120535"/>
    <n v="0"/>
    <n v="0"/>
    <n v="0"/>
    <n v="0"/>
    <n v="27.16713"/>
    <n v="27.040900566558111"/>
    <n v="1.6000532879620183E-3"/>
    <n v="1.361120535"/>
    <n v="8.0539676627218934E-2"/>
  </r>
  <r>
    <x v="247"/>
    <s v="Collège/Université"/>
    <m/>
    <m/>
    <n v="10878.18"/>
    <n v="0"/>
    <n v="13.147830000000001"/>
    <n v="0"/>
    <n v="0"/>
    <n v="0"/>
    <n v="0"/>
    <n v="0"/>
    <n v="0.65872918499999999"/>
    <n v="0"/>
    <n v="0"/>
    <n v="0"/>
    <n v="0"/>
    <n v="13.147830000000001"/>
    <n v="13.086739883675962"/>
    <n v="1.2030265985372517E-3"/>
    <n v="0.65872918499999999"/>
    <n v="6.0555091476699227E-2"/>
  </r>
  <r>
    <x v="248"/>
    <s v="Collège/Université"/>
    <m/>
    <m/>
    <n v="1990.84"/>
    <n v="561.81600000000003"/>
    <n v="1022.00697"/>
    <n v="0"/>
    <n v="0"/>
    <n v="0"/>
    <n v="0"/>
    <n v="0.249696"/>
    <n v="51.204329415000004"/>
    <n v="0"/>
    <n v="0"/>
    <n v="0"/>
    <n v="0"/>
    <n v="1583.8229700000002"/>
    <n v="1576.4638902526972"/>
    <n v="0.79185865777897635"/>
    <n v="51.454025415000004"/>
    <n v="25.845384568825221"/>
  </r>
  <r>
    <x v="249"/>
    <s v="Collège/Université"/>
    <m/>
    <m/>
    <n v="2313.9300000000003"/>
    <n v="502.416"/>
    <n v="1185.31287"/>
    <n v="0"/>
    <n v="0"/>
    <n v="0"/>
    <n v="0"/>
    <n v="0.22329600000000002"/>
    <n v="59.386239464999996"/>
    <n v="0"/>
    <n v="0"/>
    <n v="0"/>
    <n v="0"/>
    <n v="1687.7288699999999"/>
    <n v="1679.8870015706289"/>
    <n v="0.72598868659407534"/>
    <n v="59.609535464999993"/>
    <n v="25.761166269074685"/>
  </r>
  <r>
    <x v="250"/>
    <s v="Collège/Université"/>
    <m/>
    <m/>
    <n v="75740.41"/>
    <n v="0"/>
    <n v="16082.107379999999"/>
    <n v="0"/>
    <n v="0"/>
    <n v="0"/>
    <n v="0"/>
    <n v="0"/>
    <n v="805.74159291000001"/>
    <n v="0"/>
    <n v="0"/>
    <n v="0"/>
    <n v="0"/>
    <n v="16082.107379999999"/>
    <n v="16007.383428550987"/>
    <n v="0.21134534957694295"/>
    <n v="805.74159291000001"/>
    <n v="10.638199514763651"/>
  </r>
  <r>
    <x v="251"/>
    <s v="Collège/Université"/>
    <m/>
    <m/>
    <n v="1186.72"/>
    <n v="724.46399999999994"/>
    <n v="348.13332000000003"/>
    <n v="0"/>
    <n v="0"/>
    <n v="0"/>
    <n v="0"/>
    <n v="0.32198400000000005"/>
    <n v="17.44208574"/>
    <n v="0"/>
    <n v="0"/>
    <n v="0"/>
    <n v="0"/>
    <n v="1072.5973199999999"/>
    <n v="1067.6136006297577"/>
    <n v="0.8996339495666692"/>
    <n v="17.76406974"/>
    <n v="14.969048924767424"/>
  </r>
  <r>
    <x v="252"/>
    <s v="Collège/Université"/>
    <m/>
    <m/>
    <n v="2139.2399999999998"/>
    <n v="2413.152"/>
    <n v="0"/>
    <n v="0"/>
    <n v="0"/>
    <n v="0"/>
    <n v="0"/>
    <n v="1.0725119999999999"/>
    <n v="0"/>
    <n v="0"/>
    <n v="0"/>
    <n v="0"/>
    <n v="0"/>
    <n v="2413.152"/>
    <n v="2401.9395233869327"/>
    <n v="1.122800397985702"/>
    <n v="1.0725119999999999"/>
    <n v="0.50135188197677683"/>
  </r>
  <r>
    <x v="253"/>
    <s v="Collège/Université"/>
    <m/>
    <m/>
    <n v="551.91"/>
    <n v="0"/>
    <n v="54235.367100000003"/>
    <n v="0"/>
    <n v="0"/>
    <n v="0"/>
    <n v="0"/>
    <n v="0"/>
    <n v="2717.28636345"/>
    <n v="0"/>
    <n v="0"/>
    <n v="0"/>
    <n v="0"/>
    <n v="54235.367100000003"/>
    <n v="53983.367729380217"/>
    <n v="97.811903624468158"/>
    <n v="2717.28636345"/>
    <n v="4923.4229556449427"/>
  </r>
  <r>
    <x v="253"/>
    <s v="Collège/Université"/>
    <m/>
    <m/>
    <n v="278.70999999999998"/>
    <n v="250.99199999999999"/>
    <n v="0"/>
    <n v="0"/>
    <n v="0"/>
    <n v="0"/>
    <n v="0"/>
    <n v="0.11155200000000001"/>
    <n v="0"/>
    <n v="0"/>
    <n v="0"/>
    <n v="0"/>
    <n v="0"/>
    <n v="250.99199999999999"/>
    <n v="249.8257900264604"/>
    <n v="0.89636464434882279"/>
    <n v="0.11155200000000001"/>
    <n v="0.40024398119909588"/>
  </r>
  <r>
    <x v="253"/>
    <s v="Collège/Université"/>
    <m/>
    <m/>
    <n v="504.13"/>
    <n v="347.63040000000001"/>
    <n v="0"/>
    <n v="0"/>
    <n v="0"/>
    <n v="0"/>
    <n v="0"/>
    <n v="0.15450239999999998"/>
    <n v="0"/>
    <n v="0"/>
    <n v="0"/>
    <n v="0"/>
    <n v="0"/>
    <n v="347.63040000000001"/>
    <n v="346.01516907795644"/>
    <n v="0.68636099632625802"/>
    <n v="0.15450239999999998"/>
    <n v="0.3064733302917898"/>
  </r>
  <r>
    <x v="254"/>
    <s v="Collège/Université"/>
    <m/>
    <m/>
    <n v="27819.22"/>
    <n v="17521.919999999998"/>
    <n v="1152.9927"/>
    <n v="0"/>
    <n v="0"/>
    <n v="0"/>
    <n v="0"/>
    <n v="7.7875200000000007"/>
    <n v="57.766942649999997"/>
    <n v="0"/>
    <n v="0"/>
    <n v="0"/>
    <n v="0"/>
    <n v="18674.912699999997"/>
    <n v="18588.141530218803"/>
    <n v="0.66817622960740097"/>
    <n v="65.554462650000005"/>
    <n v="2.3564450279339249"/>
  </r>
  <r>
    <x v="255"/>
    <s v="Collège/Université"/>
    <m/>
    <m/>
    <n v="5007.3500000000004"/>
    <n v="7529.76"/>
    <n v="265.30578000000003"/>
    <n v="0"/>
    <n v="0"/>
    <n v="0"/>
    <n v="0"/>
    <n v="3.3465599999999998"/>
    <n v="13.292281709999999"/>
    <n v="0"/>
    <n v="0"/>
    <n v="0"/>
    <n v="0"/>
    <n v="7795.0657799999999"/>
    <n v="7758.8467632304091"/>
    <n v="1.5494915999940904"/>
    <n v="16.638841709999998"/>
    <n v="3.3228837029566529"/>
  </r>
  <r>
    <x v="256"/>
    <s v="Collège/Université"/>
    <m/>
    <m/>
    <n v="169.9"/>
    <n v="40.3992"/>
    <n v="0"/>
    <n v="857.36359999999991"/>
    <n v="0"/>
    <n v="0"/>
    <n v="0"/>
    <n v="1.7955200000000001E-2"/>
    <n v="0"/>
    <n v="61.051536135999996"/>
    <n v="0"/>
    <n v="0"/>
    <n v="0"/>
    <n v="897.76279999999986"/>
    <n v="893.59143226225194"/>
    <n v="5.2595140215553382"/>
    <n v="61.069491335999999"/>
    <n v="359.44373947027663"/>
  </r>
  <r>
    <x v="257"/>
    <s v="Collège/Université"/>
    <m/>
    <m/>
    <n v="203.72"/>
    <n v="146.17439999999999"/>
    <n v="0"/>
    <n v="0"/>
    <n v="0"/>
    <n v="0"/>
    <n v="0"/>
    <n v="6.4966400000000007E-2"/>
    <n v="0"/>
    <n v="0"/>
    <n v="0"/>
    <n v="0"/>
    <n v="0"/>
    <n v="146.17439999999999"/>
    <n v="145.49521483411357"/>
    <n v="0.71419210109028852"/>
    <n v="6.4966400000000007E-2"/>
    <n v="0.31890045160023567"/>
  </r>
  <r>
    <x v="258"/>
    <s v="Collège/Université"/>
    <m/>
    <m/>
    <n v="790.29"/>
    <n v="386.06399999999996"/>
    <n v="0"/>
    <n v="0"/>
    <n v="0"/>
    <n v="0"/>
    <n v="0"/>
    <n v="0.17158400000000001"/>
    <n v="0"/>
    <n v="0"/>
    <n v="0"/>
    <n v="0"/>
    <n v="0"/>
    <n v="386.06399999999996"/>
    <n v="384.27019108487684"/>
    <n v="0.48623947042842103"/>
    <n v="0.17158400000000001"/>
    <n v="0.21711523617912412"/>
  </r>
  <r>
    <x v="259"/>
    <s v="Collège/Université"/>
    <m/>
    <m/>
    <n v="91.18"/>
    <n v="63.827999999999996"/>
    <n v="0"/>
    <n v="0"/>
    <n v="0"/>
    <n v="0"/>
    <n v="0"/>
    <n v="2.8368000000000001E-2"/>
    <n v="0"/>
    <n v="0"/>
    <n v="0"/>
    <n v="0"/>
    <n v="0"/>
    <n v="63.827999999999996"/>
    <n v="63.531429391410541"/>
    <n v="0.69676935064060685"/>
    <n v="2.8368000000000001E-2"/>
    <n v="0.31112085983768373"/>
  </r>
  <r>
    <x v="260"/>
    <s v="Collège/Université"/>
    <m/>
    <m/>
    <n v="36.2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1"/>
    <s v="Collège/Université"/>
    <m/>
    <m/>
    <n v="109.26"/>
    <n v="84.974400000000003"/>
    <n v="0"/>
    <n v="0"/>
    <n v="0"/>
    <n v="0"/>
    <n v="0"/>
    <n v="3.7766400000000006E-2"/>
    <n v="0"/>
    <n v="0"/>
    <n v="0"/>
    <n v="0"/>
    <n v="0"/>
    <n v="84.974400000000003"/>
    <n v="84.579574695705276"/>
    <n v="0.77411289305972242"/>
    <n v="3.7766400000000006E-2"/>
    <n v="0.34565623283909941"/>
  </r>
  <r>
    <x v="262"/>
    <s v="Collège/Université"/>
    <m/>
    <m/>
    <n v="13160.52"/>
    <n v="-16848.2844"/>
    <n v="0.34100999999999998"/>
    <n v="0"/>
    <n v="0"/>
    <n v="0"/>
    <n v="0"/>
    <n v="-7.4881264000000005"/>
    <n v="1.7085194999999997E-2"/>
    <n v="0"/>
    <n v="0"/>
    <n v="0"/>
    <n v="0"/>
    <n v="-30863.283452285716"/>
    <n v="-30719.880200475956"/>
    <n v="-2.3342451666405246"/>
    <n v="-709.66399142776061"/>
    <n v="-53.923704490989756"/>
  </r>
  <r>
    <x v="263"/>
    <s v="Collège/Université"/>
    <m/>
    <m/>
    <n v="305.67"/>
    <n v="45.341999999999999"/>
    <n v="0"/>
    <n v="0"/>
    <n v="0"/>
    <n v="0"/>
    <n v="0"/>
    <n v="2.0152E-2"/>
    <n v="0"/>
    <n v="0"/>
    <n v="0"/>
    <n v="0"/>
    <n v="0"/>
    <n v="45.341999999999999"/>
    <n v="45.131322796661919"/>
    <n v="0.14764721037936965"/>
    <n v="2.0152E-2"/>
    <n v="6.5927307226747806E-2"/>
  </r>
  <r>
    <x v="263"/>
    <s v="Collège/Université"/>
    <m/>
    <m/>
    <n v="207.57"/>
    <n v="46.846800000000002"/>
    <n v="0"/>
    <n v="0"/>
    <n v="0"/>
    <n v="0"/>
    <n v="0"/>
    <n v="2.08208E-2"/>
    <n v="0"/>
    <n v="0"/>
    <n v="0"/>
    <n v="0"/>
    <n v="0"/>
    <n v="46.846800000000002"/>
    <n v="46.629130889476897"/>
    <n v="0.2246429199281057"/>
    <n v="2.08208E-2"/>
    <n v="0.10030736618971914"/>
  </r>
  <r>
    <x v="264"/>
    <s v="Collège/Université"/>
    <m/>
    <m/>
    <n v="969.49"/>
    <n v="249.26399999999998"/>
    <n v="0"/>
    <n v="0"/>
    <n v="0"/>
    <n v="0"/>
    <n v="0"/>
    <n v="0.11078400000000001"/>
    <n v="0"/>
    <n v="0"/>
    <n v="0"/>
    <n v="0"/>
    <n v="0"/>
    <n v="249.26399999999998"/>
    <n v="248.10581901078768"/>
    <n v="0.25591374744534517"/>
    <n v="0.11078400000000001"/>
    <n v="0.11427038958627733"/>
  </r>
  <r>
    <x v="265"/>
    <s v="Collège/Université"/>
    <m/>
    <m/>
    <n v="1377.67"/>
    <n v="0"/>
    <n v="39331.032480000002"/>
    <n v="0"/>
    <n v="0"/>
    <n v="0"/>
    <n v="0"/>
    <n v="0"/>
    <n v="1970.5532373599999"/>
    <n v="0"/>
    <n v="0"/>
    <n v="0"/>
    <n v="0"/>
    <n v="36102.660450000003"/>
    <n v="35934.912941361865"/>
    <n v="26.083832079788237"/>
    <n v="1808.8061752061162"/>
    <n v="1312.9458979335516"/>
  </r>
  <r>
    <x v="266"/>
    <s v="Collège/Université"/>
    <m/>
    <m/>
    <n v="43283.65"/>
    <n v="20937.599999999999"/>
    <n v="2.0460600000000002"/>
    <n v="0"/>
    <n v="0"/>
    <n v="0"/>
    <n v="0"/>
    <n v="9.3056000000000001"/>
    <n v="0.10251117000000001"/>
    <n v="0"/>
    <n v="0"/>
    <n v="0"/>
    <n v="0"/>
    <n v="20939.646059999999"/>
    <n v="20842.352026415021"/>
    <n v="0.48152944648649132"/>
    <n v="9.4081111699999997"/>
    <n v="0.21735946876014384"/>
  </r>
  <r>
    <x v="267"/>
    <s v="Collège/Université"/>
    <m/>
    <m/>
    <n v="62772.5"/>
    <n v="23034.239999999998"/>
    <n v="4061.808"/>
    <n v="0"/>
    <n v="0"/>
    <n v="0"/>
    <n v="0"/>
    <n v="10.237440000000001"/>
    <n v="203.50365599999998"/>
    <n v="0"/>
    <n v="0"/>
    <n v="0"/>
    <n v="0"/>
    <n v="27096.047999999999"/>
    <n v="26970.148842173825"/>
    <n v="0.42964911134929828"/>
    <n v="213.74109599999997"/>
    <n v="3.4050116850531675"/>
  </r>
  <r>
    <x v="268"/>
    <s v="Collège/Université"/>
    <m/>
    <m/>
    <n v="1095.98"/>
    <n v="286.74"/>
    <n v="605.33064000000002"/>
    <n v="0"/>
    <n v="0"/>
    <n v="0"/>
    <n v="0"/>
    <n v="0.12744000000000003"/>
    <n v="30.328119480000002"/>
    <n v="0"/>
    <n v="0"/>
    <n v="0"/>
    <n v="0"/>
    <n v="892.07064000000003"/>
    <n v="887.92572033136582"/>
    <n v="0.81016598873279244"/>
    <n v="30.455559480000002"/>
    <n v="27.788426321648206"/>
  </r>
  <r>
    <x v="269"/>
    <s v="Collège/Université"/>
    <m/>
    <m/>
    <n v="7349.24"/>
    <n v="189517.25879999998"/>
    <n v="81284.924429999999"/>
    <n v="218.75439999999998"/>
    <n v="0"/>
    <n v="0"/>
    <n v="0"/>
    <n v="84.229892800000002"/>
    <n v="4072.5163028850002"/>
    <n v="15.577162543999998"/>
    <n v="0"/>
    <n v="0"/>
    <n v="0"/>
    <n v="271020.93762999994"/>
    <n v="269761.66514122678"/>
    <n v="36.706062822989423"/>
    <n v="4172.3233582290004"/>
    <n v="567.72174513677612"/>
  </r>
  <r>
    <x v="269"/>
    <s v="Collège/Université"/>
    <m/>
    <m/>
    <n v="23710.38"/>
    <n v="0"/>
    <n v="0"/>
    <n v="67.123999999999995"/>
    <n v="0"/>
    <n v="0"/>
    <n v="0"/>
    <n v="0"/>
    <n v="0"/>
    <n v="4.7797962399999996"/>
    <n v="0"/>
    <n v="0"/>
    <n v="0"/>
    <n v="67.123999999999995"/>
    <n v="66.812114847230703"/>
    <n v="2.8178424321850049E-3"/>
    <n v="4.7797962399999996"/>
    <n v="0.20159087454524136"/>
  </r>
  <r>
    <x v="269"/>
    <s v="Collège/Université"/>
    <m/>
    <m/>
    <n v="376.4"/>
    <n v="392.47199999999998"/>
    <n v="0"/>
    <n v="0"/>
    <n v="0"/>
    <n v="0"/>
    <n v="0"/>
    <n v="0.174432"/>
    <n v="0"/>
    <n v="0"/>
    <n v="0"/>
    <n v="0"/>
    <n v="0"/>
    <n v="392.47199999999998"/>
    <n v="390.64841693466315"/>
    <n v="1.0378544551930478"/>
    <n v="0.174432"/>
    <n v="0.46342189160467595"/>
  </r>
  <r>
    <x v="269"/>
    <s v="Collège/Université"/>
    <m/>
    <m/>
    <n v="130.4"/>
    <n v="124.092"/>
    <n v="0"/>
    <n v="0"/>
    <n v="0"/>
    <n v="0"/>
    <n v="0"/>
    <n v="5.5152E-2"/>
    <n v="0"/>
    <n v="0"/>
    <n v="0"/>
    <n v="0"/>
    <n v="0"/>
    <n v="124.092"/>
    <n v="123.51541856299613"/>
    <n v="0.94720413008432613"/>
    <n v="5.5152E-2"/>
    <n v="0.4229447852760736"/>
  </r>
  <r>
    <x v="270"/>
    <s v="Collège/Université"/>
    <m/>
    <m/>
    <n v="4199.8599999999997"/>
    <n v="17081.28"/>
    <n v="1407.91662"/>
    <n v="0"/>
    <n v="0"/>
    <n v="0"/>
    <n v="0"/>
    <n v="7.5916800000000002"/>
    <n v="70.539075089999997"/>
    <n v="0"/>
    <n v="0"/>
    <n v="0"/>
    <n v="0"/>
    <n v="18489.196619999999"/>
    <n v="18403.288361963972"/>
    <n v="4.3818813869900364"/>
    <n v="78.130755089999994"/>
    <n v="18.603180841742343"/>
  </r>
  <r>
    <x v="270"/>
    <s v="Collège/Université"/>
    <m/>
    <m/>
    <n v="7045.54"/>
    <n v="0"/>
    <n v="2497.8982500000002"/>
    <n v="0"/>
    <n v="0"/>
    <n v="0"/>
    <n v="0"/>
    <n v="0"/>
    <n v="125.14905337500001"/>
    <n v="0"/>
    <n v="0"/>
    <n v="0"/>
    <n v="0"/>
    <n v="2497.8982500000002"/>
    <n v="2486.2920081594752"/>
    <n v="0.35288877902325094"/>
    <n v="125.14905337500001"/>
    <n v="17.76287600027819"/>
  </r>
  <r>
    <x v="270"/>
    <s v="Collège/Université"/>
    <m/>
    <m/>
    <n v="3243.03"/>
    <n v="0"/>
    <n v="2958.9058799999998"/>
    <n v="0"/>
    <n v="0"/>
    <n v="0"/>
    <n v="0"/>
    <n v="0"/>
    <n v="148.24633866000002"/>
    <n v="0"/>
    <n v="0"/>
    <n v="0"/>
    <n v="0"/>
    <n v="2958.9058799999998"/>
    <n v="2945.1576109395478"/>
    <n v="0.90814997423383303"/>
    <n v="148.24633866000002"/>
    <n v="45.712293336786892"/>
  </r>
  <r>
    <x v="271"/>
    <s v="Collège/Université"/>
    <m/>
    <m/>
    <n v="1391.62"/>
    <n v="823.68"/>
    <n v="0"/>
    <n v="0"/>
    <n v="0"/>
    <n v="0"/>
    <n v="0"/>
    <n v="0.36608000000000002"/>
    <n v="0"/>
    <n v="0"/>
    <n v="0"/>
    <n v="0"/>
    <n v="0"/>
    <n v="823.68"/>
    <n v="819.85285080398933"/>
    <n v="0.58913557638147585"/>
    <n v="0.36608000000000002"/>
    <n v="0.26306031819031062"/>
  </r>
  <r>
    <x v="272"/>
    <s v="Collège/Université"/>
    <m/>
    <m/>
    <n v="2196.6"/>
    <n v="22429.447199999999"/>
    <n v="14757.66243"/>
    <n v="192.17639999999997"/>
    <n v="0"/>
    <n v="0"/>
    <n v="0"/>
    <n v="9.9686432000000007"/>
    <n v="739.38459388499996"/>
    <n v="13.684584264"/>
    <n v="0"/>
    <n v="0"/>
    <n v="0"/>
    <n v="46476.194594714281"/>
    <n v="46260.247466245957"/>
    <n v="21.059932380153857"/>
    <n v="1218.808786204323"/>
    <n v="554.86150696727805"/>
  </r>
  <r>
    <x v="273"/>
    <s v="Collège/Université"/>
    <m/>
    <m/>
    <n v="13240.19"/>
    <n v="19459.439999999999"/>
    <n v="13720.38579"/>
    <n v="0"/>
    <n v="0"/>
    <n v="0"/>
    <n v="0"/>
    <n v="8.6486400000000021"/>
    <n v="687.415227405"/>
    <n v="0"/>
    <n v="0"/>
    <n v="0"/>
    <n v="0"/>
    <n v="33179.825790000003"/>
    <n v="33025.65894899868"/>
    <n v="2.4943493219507182"/>
    <n v="696.063867405"/>
    <n v="52.572045220272521"/>
  </r>
  <r>
    <x v="274"/>
    <s v="Collège/Université"/>
    <m/>
    <m/>
    <n v="4790.62"/>
    <n v="70433.279999999999"/>
    <n v="8157.2623199999998"/>
    <n v="0"/>
    <n v="0"/>
    <n v="0"/>
    <n v="0"/>
    <n v="31.30368"/>
    <n v="408.69305123999999"/>
    <n v="0"/>
    <n v="0"/>
    <n v="0"/>
    <n v="0"/>
    <n v="78590.542319999993"/>
    <n v="78225.378990971702"/>
    <n v="16.328863276772463"/>
    <n v="439.99673123999997"/>
    <n v="91.84546702514497"/>
  </r>
  <r>
    <x v="275"/>
    <s v="Collège/Université"/>
    <m/>
    <m/>
    <n v="1720"/>
    <n v="1032.2639999999999"/>
    <n v="0"/>
    <n v="0"/>
    <n v="0"/>
    <n v="0"/>
    <n v="0"/>
    <n v="0.45878400000000003"/>
    <n v="0"/>
    <n v="0"/>
    <n v="0"/>
    <n v="0"/>
    <n v="0"/>
    <n v="1032.2639999999999"/>
    <n v="1027.4676854874822"/>
    <n v="0.59736493342295471"/>
    <n v="0.45878400000000003"/>
    <n v="0.26673488372093024"/>
  </r>
  <r>
    <x v="276"/>
    <s v="Collège/Université"/>
    <m/>
    <m/>
    <n v="1771.84"/>
    <n v="4826.3796000000002"/>
    <n v="1609.5293099999999"/>
    <n v="0"/>
    <n v="0"/>
    <n v="0"/>
    <n v="0"/>
    <n v="2.1450575999999999"/>
    <n v="80.640222045000002"/>
    <n v="0"/>
    <n v="0"/>
    <n v="0"/>
    <n v="0"/>
    <n v="6435.9089100000001"/>
    <n v="6406.0050837440467"/>
    <n v="3.6154534742098874"/>
    <n v="82.785279645000003"/>
    <n v="46.722773865021679"/>
  </r>
  <r>
    <x v="277"/>
    <s v="Collège/Université"/>
    <m/>
    <m/>
    <n v="1720"/>
    <n v="1087.3440000000001"/>
    <n v="0"/>
    <n v="0"/>
    <n v="0"/>
    <n v="0"/>
    <n v="0"/>
    <n v="0.48326400000000003"/>
    <n v="0"/>
    <n v="0"/>
    <n v="0"/>
    <n v="0"/>
    <n v="0"/>
    <n v="1087.3440000000001"/>
    <n v="1082.2917616120496"/>
    <n v="0.62923939628607539"/>
    <n v="0.48326400000000003"/>
    <n v="0.28096744186046513"/>
  </r>
  <r>
    <x v="172"/>
    <s v="Collège/Université"/>
    <m/>
    <m/>
    <n v="4524.8999999999996"/>
    <n v="4275.3275999999996"/>
    <n v="1493.3585700000001"/>
    <n v="0"/>
    <n v="0"/>
    <n v="0"/>
    <n v="0"/>
    <n v="1.9001456000000001"/>
    <n v="74.819865614999998"/>
    <n v="0"/>
    <n v="0"/>
    <n v="0"/>
    <n v="0"/>
    <n v="5768.6861699999999"/>
    <n v="5741.8825294629551"/>
    <n v="1.268952359049472"/>
    <n v="76.720011215"/>
    <n v="16.955073308802408"/>
  </r>
  <r>
    <x v="278"/>
    <s v="Collège/Université"/>
    <m/>
    <m/>
    <n v="31174.06"/>
    <n v="27216"/>
    <n v="5075.4033900000004"/>
    <n v="0"/>
    <n v="0"/>
    <n v="0"/>
    <n v="0"/>
    <n v="12.096"/>
    <n v="254.286550605"/>
    <n v="0"/>
    <n v="0"/>
    <n v="0"/>
    <n v="0"/>
    <n v="32291.403389999999"/>
    <n v="32141.36451747415"/>
    <n v="1.0310291478708307"/>
    <n v="266.38255060500001"/>
    <n v="8.5450066691666073"/>
  </r>
  <r>
    <x v="279"/>
    <s v="Collège/Université"/>
    <m/>
    <m/>
    <n v="4477.71"/>
    <n v="3089.3579999999997"/>
    <n v="203.58296999999999"/>
    <n v="0"/>
    <n v="0"/>
    <n v="0"/>
    <n v="0"/>
    <n v="1.373048"/>
    <n v="10.199861414999999"/>
    <n v="0"/>
    <n v="0"/>
    <n v="0"/>
    <n v="0"/>
    <n v="3292.9409699999997"/>
    <n v="3277.640639306228"/>
    <n v="0.73199037885576068"/>
    <n v="11.572909415"/>
    <n v="2.5845598341562988"/>
  </r>
  <r>
    <x v="280"/>
    <s v="Collège/Université"/>
    <m/>
    <m/>
    <n v="1755"/>
    <n v="2909.9627999999998"/>
    <n v="1122.49125"/>
    <n v="0"/>
    <n v="0"/>
    <n v="0"/>
    <n v="0"/>
    <n v="1.2933168000000002"/>
    <n v="56.238766875000003"/>
    <n v="0"/>
    <n v="0"/>
    <n v="0"/>
    <n v="0"/>
    <n v="4032.4540499999998"/>
    <n v="4013.7176435370443"/>
    <n v="2.2870186003060082"/>
    <n v="57.532083675000003"/>
    <n v="32.78181405982906"/>
  </r>
  <r>
    <x v="281"/>
    <s v="Collège/Université"/>
    <m/>
    <m/>
    <n v="3244"/>
    <n v="2337.8759999999997"/>
    <n v="0"/>
    <n v="0"/>
    <n v="0"/>
    <n v="0"/>
    <n v="0"/>
    <n v="1.039056"/>
    <n v="0"/>
    <n v="0"/>
    <n v="0"/>
    <n v="0"/>
    <n v="0"/>
    <n v="2337.8759999999997"/>
    <n v="2327.01328601669"/>
    <n v="0.71732838656494757"/>
    <n v="1.039056"/>
    <n v="0.3203008631319359"/>
  </r>
  <r>
    <x v="282"/>
    <s v="Collège/Université"/>
    <m/>
    <m/>
    <n v="1660"/>
    <n v="949.96799999999996"/>
    <n v="0"/>
    <n v="0"/>
    <n v="0"/>
    <n v="0"/>
    <n v="0"/>
    <n v="0.42220800000000003"/>
    <n v="0"/>
    <n v="0"/>
    <n v="0"/>
    <n v="0"/>
    <n v="0"/>
    <n v="949.96799999999996"/>
    <n v="945.55406586606955"/>
    <n v="0.56961088305184915"/>
    <n v="0.42220800000000003"/>
    <n v="0.25434216867469883"/>
  </r>
  <r>
    <x v="283"/>
    <s v="Collège/Université"/>
    <m/>
    <m/>
    <n v="19927"/>
    <n v="1633.8239999999998"/>
    <n v="0"/>
    <n v="0"/>
    <n v="0"/>
    <n v="0"/>
    <n v="0"/>
    <n v="0.72614400000000001"/>
    <n v="0"/>
    <n v="0"/>
    <n v="0"/>
    <n v="0"/>
    <n v="0"/>
    <n v="1633.8239999999998"/>
    <n v="1626.2325953185425"/>
    <n v="8.1609504457195892E-2"/>
    <n v="0.72614400000000001"/>
    <n v="3.6440206754654487E-2"/>
  </r>
  <r>
    <x v="284"/>
    <s v="Collège/Université"/>
    <m/>
    <m/>
    <n v="3224"/>
    <n v="3229.3044"/>
    <n v="0"/>
    <n v="0"/>
    <n v="0"/>
    <n v="0"/>
    <n v="0"/>
    <n v="1.4352464"/>
    <n v="0"/>
    <n v="0"/>
    <n v="0"/>
    <n v="0"/>
    <n v="0"/>
    <n v="3229.3044"/>
    <n v="3214.299750453898"/>
    <n v="0.99699123773383935"/>
    <n v="1.4352464"/>
    <n v="0.44517568238213401"/>
  </r>
  <r>
    <x v="285"/>
    <s v="Collège/Université"/>
    <m/>
    <m/>
    <n v="271.3"/>
    <n v="235.00799999999998"/>
    <n v="0"/>
    <n v="0"/>
    <n v="0"/>
    <n v="0"/>
    <n v="0"/>
    <n v="0.10444800000000001"/>
    <n v="0"/>
    <n v="0"/>
    <n v="0"/>
    <n v="0"/>
    <n v="0"/>
    <n v="235.00799999999998"/>
    <n v="233.91605813148789"/>
    <n v="0.86220441626055244"/>
    <n v="0.10444800000000001"/>
    <n v="0.38499078510873574"/>
  </r>
  <r>
    <x v="286"/>
    <s v="Collège/Université"/>
    <m/>
    <m/>
    <n v="2302.2800000000002"/>
    <n v="3357.5039999999999"/>
    <n v="2096.6810399999999"/>
    <n v="0"/>
    <n v="0"/>
    <n v="0"/>
    <n v="0"/>
    <n v="1.4922240000000002"/>
    <n v="105.04737227999999"/>
    <n v="0"/>
    <n v="0"/>
    <n v="0"/>
    <n v="0"/>
    <n v="5454.1850400000003"/>
    <n v="5428.8426984465705"/>
    <n v="2.35802886636142"/>
    <n v="106.53959627999998"/>
    <n v="46.275690307000005"/>
  </r>
  <r>
    <x v="287"/>
    <s v="Collège/Université"/>
    <m/>
    <m/>
    <n v="0"/>
    <n v="0"/>
    <n v="0"/>
    <n v="0"/>
    <n v="0"/>
    <n v="0"/>
    <n v="0"/>
    <n v="0"/>
    <n v="0"/>
    <n v="0"/>
    <n v="0"/>
    <n v="0"/>
    <n v="0"/>
    <n v="0"/>
    <n v="0"/>
    <s v="-"/>
    <n v="0"/>
    <s v="-"/>
  </r>
  <r>
    <x v="288"/>
    <s v="Collège/Université"/>
    <m/>
    <m/>
    <n v="5422"/>
    <n v="8635.68"/>
    <n v="4590.4492799999998"/>
    <n v="0"/>
    <n v="15.8002"/>
    <n v="0"/>
    <n v="0"/>
    <n v="3.8380800000000006"/>
    <n v="229.98950496"/>
    <n v="0"/>
    <n v="1.1321080200000002"/>
    <n v="0"/>
    <n v="0"/>
    <n v="13241.929480000001"/>
    <n v="13180.40213957288"/>
    <n v="2.4309114975235855"/>
    <n v="234.95969298"/>
    <n v="43.334506267060121"/>
  </r>
  <r>
    <x v="289"/>
    <s v="Collège/Université"/>
    <m/>
    <m/>
    <n v="1096"/>
    <n v="0"/>
    <n v="281.37114000000003"/>
    <n v="0"/>
    <n v="0"/>
    <n v="0"/>
    <n v="0"/>
    <n v="0"/>
    <n v="14.09718423"/>
    <n v="0"/>
    <n v="0"/>
    <n v="0"/>
    <n v="0"/>
    <n v="281.37114000000003"/>
    <n v="280.06377630022394"/>
    <n v="0.25553264260969338"/>
    <n v="14.09718423"/>
    <n v="12.862394370437958"/>
  </r>
  <r>
    <x v="290"/>
    <s v="Collège/Université"/>
    <m/>
    <m/>
    <n v="261.99"/>
    <n v="228.096"/>
    <n v="353.32425000000001"/>
    <n v="0"/>
    <n v="0"/>
    <n v="0"/>
    <n v="0"/>
    <n v="0.10137600000000001"/>
    <n v="17.702160374999998"/>
    <n v="0"/>
    <n v="0"/>
    <n v="0"/>
    <n v="0"/>
    <n v="581.42025000000001"/>
    <n v="578.71873722521877"/>
    <n v="2.2089344525562762"/>
    <n v="17.803536374999997"/>
    <n v="67.955022615366985"/>
  </r>
  <r>
    <x v="291"/>
    <s v="Collège/Université"/>
    <m/>
    <m/>
    <n v="457.8"/>
    <n v="222.26399999999998"/>
    <n v="0"/>
    <n v="0"/>
    <n v="0"/>
    <n v="0"/>
    <n v="0"/>
    <n v="9.8784000000000011E-2"/>
    <n v="0"/>
    <n v="0"/>
    <n v="0"/>
    <n v="0"/>
    <n v="0"/>
    <n v="222.26399999999998"/>
    <n v="221.23127189090167"/>
    <n v="0.48324873720162004"/>
    <n v="9.8784000000000011E-2"/>
    <n v="0.21577981651376146"/>
  </r>
  <r>
    <x v="292"/>
    <s v="Collège/Université"/>
    <m/>
    <m/>
    <n v="41999.4"/>
    <n v="55850.677199999998"/>
    <n v="15496.744769999999"/>
    <n v="0"/>
    <n v="185.00040000000001"/>
    <n v="0"/>
    <n v="0"/>
    <n v="24.822523199999999"/>
    <n v="776.41390651500001"/>
    <n v="0"/>
    <n v="13.255556040000002"/>
    <n v="0"/>
    <n v="0"/>
    <n v="71532.42237"/>
    <n v="71200.053910450137"/>
    <n v="1.6952635968716252"/>
    <n v="814.49198575499997"/>
    <n v="19.392943369548135"/>
  </r>
  <r>
    <x v="293"/>
    <s v="Collège/Université"/>
    <m/>
    <m/>
    <n v="3275"/>
    <n v="1392.5519999999999"/>
    <n v="0"/>
    <n v="0"/>
    <n v="0"/>
    <n v="0"/>
    <n v="0"/>
    <n v="0.61891200000000002"/>
    <n v="0"/>
    <n v="0"/>
    <n v="0"/>
    <n v="0"/>
    <n v="0"/>
    <n v="4689.1658567142858"/>
    <n v="4667.3781025640283"/>
    <n v="1.4251536191035201"/>
    <n v="165.78500854164287"/>
    <n v="50.62137665393675"/>
  </r>
  <r>
    <x v="294"/>
    <s v="Collège/Université"/>
    <m/>
    <m/>
    <n v="2810.67"/>
    <n v="1231.2"/>
    <n v="0"/>
    <n v="223.72079999999997"/>
    <n v="0"/>
    <n v="0"/>
    <n v="42.214279999999995"/>
    <n v="0.54720000000000002"/>
    <n v="0"/>
    <n v="15.930812207999999"/>
    <n v="0"/>
    <n v="0"/>
    <n v="2.4083519039999994"/>
    <n v="1497.13508"/>
    <n v="1490.178787122012"/>
    <n v="0.53018632109853236"/>
    <n v="18.939046513998591"/>
    <n v="6.7382675710768574"/>
  </r>
  <r>
    <x v="295"/>
    <s v="Collège/Université"/>
    <m/>
    <m/>
    <n v="18322.849999999999"/>
    <n v="-424.4436"/>
    <n v="0"/>
    <n v="0"/>
    <n v="0"/>
    <n v="0"/>
    <n v="0"/>
    <n v="-0.18864160000000002"/>
    <n v="0"/>
    <n v="0"/>
    <n v="0"/>
    <n v="0"/>
    <n v="0"/>
    <n v="-424.4436"/>
    <n v="-422.47146399755752"/>
    <n v="-2.305708249522086E-2"/>
    <n v="-0.18864160000000002"/>
    <n v="-1.0295428931634544E-2"/>
  </r>
  <r>
    <x v="296"/>
    <s v="Collège/Université"/>
    <m/>
    <m/>
    <n v="9695.25"/>
    <n v="5616"/>
    <n v="4221.6659099999997"/>
    <n v="0"/>
    <n v="0"/>
    <n v="0"/>
    <n v="0"/>
    <n v="2.496"/>
    <n v="211.51281574500001"/>
    <n v="0"/>
    <n v="0"/>
    <n v="0"/>
    <n v="0"/>
    <n v="9837.6659099999997"/>
    <n v="9791.9561499256051"/>
    <n v="1.0099745906423874"/>
    <n v="214.00881574500002"/>
    <n v="22.073573734045024"/>
  </r>
  <r>
    <x v="297"/>
    <s v="Collège/Université"/>
    <m/>
    <m/>
    <n v="4405.62"/>
    <n v="1575.9359999999999"/>
    <n v="0"/>
    <n v="0"/>
    <n v="0"/>
    <n v="0"/>
    <n v="0"/>
    <n v="0.70041600000000004"/>
    <n v="0"/>
    <n v="0"/>
    <n v="0"/>
    <n v="0"/>
    <n v="0"/>
    <n v="1575.9359999999999"/>
    <n v="1568.6135662935069"/>
    <n v="0.35604831244944113"/>
    <n v="0.70041600000000004"/>
    <n v="0.15898239067373038"/>
  </r>
  <r>
    <x v="298"/>
    <s v="Collège/Université"/>
    <m/>
    <m/>
    <n v="2461.17"/>
    <n v="1532.52"/>
    <n v="0"/>
    <n v="0"/>
    <n v="0"/>
    <n v="0"/>
    <n v="0"/>
    <n v="0.68112000000000006"/>
    <n v="0"/>
    <n v="0"/>
    <n v="0"/>
    <n v="0"/>
    <n v="0"/>
    <n v="1532.52"/>
    <n v="1525.3992945247303"/>
    <n v="0.61978623765312035"/>
    <n v="0.68112000000000006"/>
    <n v="0.27674642548056411"/>
  </r>
  <r>
    <x v="299"/>
    <s v="Collège/Université"/>
    <m/>
    <m/>
    <n v="5569.97"/>
    <n v="3037.6619999999998"/>
    <n v="0"/>
    <n v="0"/>
    <n v="0"/>
    <n v="0"/>
    <n v="0"/>
    <n v="1.3500720000000002"/>
    <n v="0"/>
    <n v="0"/>
    <n v="0"/>
    <n v="0"/>
    <n v="0"/>
    <n v="3037.6619999999998"/>
    <n v="3023.5477982698962"/>
    <n v="0.54283017651260168"/>
    <n v="1.3500720000000002"/>
    <n v="0.24238407029122241"/>
  </r>
  <r>
    <x v="300"/>
    <s v="Collège/Université"/>
    <m/>
    <m/>
    <n v="48766.84"/>
    <n v="0"/>
    <n v="40295.673990000003"/>
    <n v="57.501599999999989"/>
    <n v="0"/>
    <n v="0"/>
    <n v="0"/>
    <n v="0"/>
    <n v="2018.8834573049999"/>
    <n v="4.0946000160000002"/>
    <n v="0"/>
    <n v="0"/>
    <n v="0"/>
    <n v="40353.175590000006"/>
    <n v="40165.678475203313"/>
    <n v="0.82362684305981926"/>
    <n v="2022.9780573209998"/>
    <n v="41.482656192630074"/>
  </r>
  <r>
    <x v="301"/>
    <s v="Collège/Université"/>
    <m/>
    <m/>
    <n v="5699.71"/>
    <n v="0"/>
    <n v="331.38594000000001"/>
    <n v="0"/>
    <n v="0"/>
    <n v="0"/>
    <n v="0"/>
    <n v="0"/>
    <n v="16.603012830000001"/>
    <n v="0"/>
    <n v="0"/>
    <n v="0"/>
    <n v="0"/>
    <n v="331.38594000000001"/>
    <n v="329.84618738510079"/>
    <n v="5.7870696471417106E-2"/>
    <n v="16.603012830000001"/>
    <n v="2.9129574715204809"/>
  </r>
  <r>
    <x v="302"/>
    <s v="Collège/Université"/>
    <m/>
    <m/>
    <n v="5538.66"/>
    <n v="-142.65359999999998"/>
    <n v="0"/>
    <n v="0"/>
    <n v="0"/>
    <n v="0"/>
    <n v="0"/>
    <n v="-6.3401600000000002E-2"/>
    <n v="0"/>
    <n v="0"/>
    <n v="0"/>
    <n v="0"/>
    <n v="0"/>
    <n v="-142.65359999999998"/>
    <n v="-141.99077388968041"/>
    <n v="-2.5636304429172474E-2"/>
    <n v="-6.3401600000000002E-2"/>
    <n v="-1.1447100923328025E-2"/>
  </r>
  <r>
    <x v="303"/>
    <s v="Collège/Université"/>
    <m/>
    <m/>
    <n v="39553.879999999997"/>
    <n v="-654.12"/>
    <n v="0"/>
    <n v="0"/>
    <n v="0"/>
    <n v="0"/>
    <n v="0"/>
    <n v="-0.29072000000000003"/>
    <n v="0"/>
    <n v="0"/>
    <n v="0"/>
    <n v="0"/>
    <n v="0"/>
    <n v="-654.12"/>
    <n v="-651.08069489110528"/>
    <n v="-1.6460602471643878E-2"/>
    <n v="-0.29072000000000003"/>
    <n v="-7.3499742629547357E-3"/>
  </r>
  <r>
    <x v="304"/>
    <s v="Collège/Université"/>
    <m/>
    <m/>
    <n v="9515.77"/>
    <n v="6588"/>
    <n v="0"/>
    <n v="12.648799999999998"/>
    <n v="0"/>
    <n v="0"/>
    <n v="0"/>
    <n v="2.9279999999999999"/>
    <n v="0"/>
    <n v="0.90070148799999994"/>
    <n v="0"/>
    <n v="0"/>
    <n v="0"/>
    <n v="6600.6487999999999"/>
    <n v="6569.9795258303366"/>
    <n v="0.69043067726840146"/>
    <n v="3.8287014880000001"/>
    <n v="0.40235330278054221"/>
  </r>
  <r>
    <x v="305"/>
    <s v="Collège/Université"/>
    <m/>
    <m/>
    <n v="10786.62"/>
    <n v="157681.6416"/>
    <n v="18358.57647"/>
    <n v="144.87919999999997"/>
    <n v="0"/>
    <n v="0"/>
    <n v="0"/>
    <n v="70.080729600000012"/>
    <n v="919.79665966499999"/>
    <n v="10.316623791999998"/>
    <n v="0"/>
    <n v="0"/>
    <n v="0"/>
    <n v="176185.09727"/>
    <n v="175366.47031127097"/>
    <n v="16.257777720107963"/>
    <n v="1000.194013057"/>
    <n v="92.725433273537021"/>
  </r>
  <r>
    <x v="306"/>
    <s v="Collège/Université"/>
    <m/>
    <m/>
    <n v="0"/>
    <n v="32.133600000000001"/>
    <n v="0"/>
    <n v="0"/>
    <n v="0"/>
    <n v="0"/>
    <n v="0"/>
    <n v="1.42816E-2"/>
    <n v="0"/>
    <n v="0"/>
    <n v="0"/>
    <n v="0"/>
    <n v="0"/>
    <n v="32.133600000000001"/>
    <n v="31.98429434561368"/>
    <s v="-"/>
    <n v="1.42816E-2"/>
    <s v="-"/>
  </r>
  <r>
    <x v="307"/>
    <s v="Collège/Université"/>
    <m/>
    <m/>
    <n v="1212.55"/>
    <n v="1093.1759999999999"/>
    <n v="0"/>
    <n v="0"/>
    <n v="0"/>
    <n v="0"/>
    <n v="0"/>
    <n v="0.48585600000000007"/>
    <n v="0"/>
    <n v="0"/>
    <n v="0"/>
    <n v="0"/>
    <n v="0"/>
    <n v="1093.1759999999999"/>
    <n v="1088.0966637899451"/>
    <n v="0.89736230571105946"/>
    <n v="0.48585600000000007"/>
    <n v="0.40068945610490297"/>
  </r>
  <r>
    <x v="308"/>
    <s v="Collège/Université"/>
    <m/>
    <m/>
    <n v="12188.43"/>
    <n v="5752.3787999999995"/>
    <n v="7919.2752300000002"/>
    <n v="3.9963999999999995"/>
    <n v="0"/>
    <n v="0"/>
    <n v="0"/>
    <n v="2.5566128000000004"/>
    <n v="396.76948348499997"/>
    <n v="0.28457746399999995"/>
    <n v="0"/>
    <n v="0"/>
    <n v="0"/>
    <n v="13675.65043"/>
    <n v="13612.107847263869"/>
    <n v="1.1168056794241645"/>
    <n v="399.61067374899994"/>
    <n v="32.786066273424872"/>
  </r>
  <r>
    <x v="309"/>
    <s v="Collège/Université"/>
    <m/>
    <m/>
    <n v="23851.119999999999"/>
    <n v="-717.33240000000001"/>
    <n v="0"/>
    <n v="0"/>
    <n v="0"/>
    <n v="0"/>
    <n v="0"/>
    <n v="-0.31881440000000005"/>
    <n v="0"/>
    <n v="0"/>
    <n v="0"/>
    <n v="0"/>
    <n v="0"/>
    <n v="-717.33240000000001"/>
    <n v="-713.99938460818237"/>
    <n v="-2.9935675331312844E-2"/>
    <n v="-0.31881440000000005"/>
    <n v="-1.3366852374228131E-2"/>
  </r>
  <r>
    <x v="310"/>
    <s v="Collège/Université"/>
    <m/>
    <m/>
    <n v="39872.69"/>
    <n v="-987.12"/>
    <n v="11088.735839999999"/>
    <n v="0"/>
    <n v="0"/>
    <n v="0"/>
    <n v="0"/>
    <n v="-0.43872000000000005"/>
    <n v="555.56498088000001"/>
    <n v="0"/>
    <n v="0"/>
    <n v="0"/>
    <n v="0"/>
    <n v="10101.615839999999"/>
    <n v="10054.679662187664"/>
    <n v="0.25216958429911962"/>
    <n v="555.12626088000002"/>
    <n v="13.922468257847665"/>
  </r>
  <r>
    <x v="311"/>
    <s v="Collège/Université"/>
    <m/>
    <m/>
    <n v="49515.519999999997"/>
    <n v="200172.44159999999"/>
    <n v="14594.204970000001"/>
    <n v="0"/>
    <n v="0"/>
    <n v="0"/>
    <n v="0"/>
    <n v="88.965529600000011"/>
    <n v="731.19509041499998"/>
    <n v="0"/>
    <n v="0"/>
    <n v="0"/>
    <n v="0"/>
    <n v="214766.64656999998"/>
    <n v="213768.75418612486"/>
    <n v="4.3172070935764157"/>
    <n v="820.16062001499995"/>
    <n v="16.563708106367461"/>
  </r>
  <r>
    <x v="312"/>
    <s v="Collège/Université"/>
    <m/>
    <m/>
    <n v="3229.75"/>
    <n v="2581.1963999999998"/>
    <n v="302.81688000000003"/>
    <n v="0"/>
    <n v="0"/>
    <n v="0"/>
    <n v="0"/>
    <n v="1.1471984"/>
    <n v="15.17165316"/>
    <n v="0"/>
    <n v="0"/>
    <n v="0"/>
    <n v="0"/>
    <n v="2884.0132799999997"/>
    <n v="2870.6129921384081"/>
    <n v="0.88880346532654486"/>
    <n v="16.318851559999999"/>
    <n v="5.0526670980726056"/>
  </r>
  <r>
    <x v="313"/>
    <s v="Collège/Université"/>
    <m/>
    <m/>
    <n v="6155.37"/>
    <n v="4581.3599999999997"/>
    <n v="0"/>
    <n v="10.087999999999999"/>
    <n v="0"/>
    <n v="0"/>
    <n v="0"/>
    <n v="2.0361600000000002"/>
    <n v="0"/>
    <n v="0.71835087999999991"/>
    <n v="0"/>
    <n v="0"/>
    <n v="0"/>
    <n v="4591.4479999999994"/>
    <n v="4570.1142823891259"/>
    <n v="0.74245971930024124"/>
    <n v="2.7545108800000002"/>
    <n v="0.44749720650423946"/>
  </r>
  <r>
    <x v="314"/>
    <s v="Collège/Université"/>
    <m/>
    <m/>
    <n v="34763.32"/>
    <n v="45179.315999999999"/>
    <n v="0"/>
    <n v="8167.8267999999989"/>
    <n v="0"/>
    <n v="0"/>
    <n v="0"/>
    <n v="20.079695999999998"/>
    <n v="0"/>
    <n v="581.618315768"/>
    <n v="0"/>
    <n v="0"/>
    <n v="0"/>
    <n v="53347.142800000001"/>
    <n v="53099.270477403261"/>
    <n v="1.5274510742185516"/>
    <n v="601.69801176800001"/>
    <n v="17.308416220545102"/>
  </r>
  <r>
    <x v="314"/>
    <s v="Collège/Université"/>
    <m/>
    <m/>
    <n v="466"/>
    <n v="423.79199999999997"/>
    <n v="0"/>
    <n v="0"/>
    <n v="0"/>
    <n v="0"/>
    <n v="0"/>
    <n v="0.18835199999999999"/>
    <n v="0"/>
    <n v="0"/>
    <n v="0"/>
    <n v="0"/>
    <n v="0"/>
    <n v="423.79199999999997"/>
    <n v="421.8228915937309"/>
    <n v="0.90519933818397191"/>
    <n v="0.18835199999999999"/>
    <n v="0.40418884120171672"/>
  </r>
  <r>
    <x v="315"/>
    <s v="Collège/Université"/>
    <m/>
    <m/>
    <n v="662.64"/>
    <n v="395.28"/>
    <n v="0"/>
    <n v="0"/>
    <n v="0"/>
    <n v="0"/>
    <n v="0"/>
    <n v="0.17568"/>
    <n v="0"/>
    <n v="0"/>
    <n v="0"/>
    <n v="0"/>
    <n v="0"/>
    <n v="395.28"/>
    <n v="393.44336983513125"/>
    <n v="0.59375131268129189"/>
    <n v="0.17568"/>
    <n v="0.26512133285041656"/>
  </r>
  <r>
    <x v="316"/>
    <s v="Collège/Université"/>
    <m/>
    <m/>
    <n v="1605.78"/>
    <n v="3296.3759999999997"/>
    <n v="0"/>
    <n v="0"/>
    <n v="0"/>
    <n v="0"/>
    <n v="0"/>
    <n v="1.4650560000000001"/>
    <n v="0"/>
    <n v="0"/>
    <n v="0"/>
    <n v="0"/>
    <n v="0"/>
    <n v="3296.3759999999997"/>
    <n v="3281.0597087726437"/>
    <n v="2.0432809654950517"/>
    <n v="1.4650560000000001"/>
    <n v="0.91236408474386288"/>
  </r>
  <r>
    <x v="317"/>
    <s v="Collège/Université"/>
    <m/>
    <m/>
    <n v="12297.4"/>
    <n v="-1127.412"/>
    <n v="5209.60977"/>
    <n v="0"/>
    <n v="0"/>
    <n v="0"/>
    <n v="0"/>
    <n v="-0.50107199999999996"/>
    <n v="261.01052401499999"/>
    <n v="0"/>
    <n v="0"/>
    <n v="0"/>
    <n v="0"/>
    <n v="4082.1977699999998"/>
    <n v="4063.2302341688378"/>
    <n v="0.33041376503723047"/>
    <n v="260.50945201499997"/>
    <n v="21.184108186689866"/>
  </r>
  <r>
    <x v="317"/>
    <s v="Collège/Université"/>
    <m/>
    <m/>
    <n v="3694.51"/>
    <n v="-4826.3796000000002"/>
    <n v="-1609.5293099999999"/>
    <n v="0"/>
    <n v="0"/>
    <n v="0"/>
    <n v="0"/>
    <n v="-2.1450575999999999"/>
    <n v="-80.640222045000002"/>
    <n v="0"/>
    <n v="0"/>
    <n v="0"/>
    <n v="0"/>
    <n v="-6435.9089100000001"/>
    <n v="-6406.0050837440467"/>
    <n v="-1.7339254958692889"/>
    <n v="-82.785279645000003"/>
    <n v="-22.407648008802248"/>
  </r>
  <r>
    <x v="318"/>
    <s v="Collège/Université"/>
    <m/>
    <m/>
    <n v="10601.140000000001"/>
    <n v="107931.55679999999"/>
    <n v="10451.84283"/>
    <n v="0"/>
    <n v="0"/>
    <n v="0"/>
    <n v="0"/>
    <n v="47.969580800000003"/>
    <n v="523.65553168500003"/>
    <n v="0"/>
    <n v="0"/>
    <n v="0"/>
    <n v="0"/>
    <n v="118383.39962999999"/>
    <n v="117833.34265069375"/>
    <n v="11.115157676504012"/>
    <n v="571.62511248500005"/>
    <n v="53.921098342725401"/>
  </r>
  <r>
    <x v="319"/>
    <s v="Collège/Université"/>
    <m/>
    <m/>
    <n v="18328.73"/>
    <n v="12095.856"/>
    <n v="7921.5107399999997"/>
    <n v="0"/>
    <n v="0"/>
    <n v="0"/>
    <n v="0"/>
    <n v="5.3759360000000003"/>
    <n v="396.88148643"/>
    <n v="0"/>
    <n v="0"/>
    <n v="0"/>
    <n v="0"/>
    <n v="20017.366739999998"/>
    <n v="19924.357987784042"/>
    <n v="1.0870561128776539"/>
    <n v="402.25742243000002"/>
    <n v="21.946824598867465"/>
  </r>
  <r>
    <x v="320"/>
    <s v="Collège/Université"/>
    <m/>
    <m/>
    <n v="1536.29"/>
    <n v="794.80799999999999"/>
    <n v="0"/>
    <n v="0"/>
    <n v="0"/>
    <n v="0"/>
    <n v="192.70438999999999"/>
    <n v="0.35324800000000001"/>
    <n v="0"/>
    <n v="0"/>
    <n v="0"/>
    <n v="0"/>
    <n v="10.993909752"/>
    <n v="987.51238999999998"/>
    <n v="982.92400950097249"/>
    <n v="0.63980368908277252"/>
    <n v="11.587648177061697"/>
    <n v="7.5426177200018865"/>
  </r>
  <r>
    <x v="321"/>
    <s v="Collège/Université"/>
    <m/>
    <m/>
    <n v="4044.9700000000003"/>
    <n v="1891.08"/>
    <n v="1497.07179"/>
    <n v="0"/>
    <n v="0"/>
    <n v="0"/>
    <n v="0"/>
    <n v="0.84048"/>
    <n v="75.005904404999995"/>
    <n v="0"/>
    <n v="0"/>
    <n v="0"/>
    <n v="0"/>
    <n v="3388.1517899999999"/>
    <n v="3372.4090714696722"/>
    <n v="0.83372906881130693"/>
    <n v="75.846384404999995"/>
    <n v="18.750790340843068"/>
  </r>
  <r>
    <x v="322"/>
    <s v="Collège/Université"/>
    <m/>
    <m/>
    <n v="1441"/>
    <n v="1717.2"/>
    <n v="0"/>
    <n v="0"/>
    <n v="0"/>
    <n v="0"/>
    <n v="0"/>
    <n v="0.7632000000000001"/>
    <n v="0"/>
    <n v="0"/>
    <n v="0"/>
    <n v="0"/>
    <n v="0"/>
    <n v="1717.2"/>
    <n v="1709.2211968247507"/>
    <n v="1.1861354592815758"/>
    <n v="0.7632000000000001"/>
    <n v="0.52963219986120758"/>
  </r>
  <r>
    <x v="323"/>
    <s v="Collège/Université"/>
    <m/>
    <m/>
    <n v="9264.41"/>
    <n v="8286.2999999999993"/>
    <n v="1852.1010900000001"/>
    <n v="0"/>
    <n v="0"/>
    <n v="0"/>
    <n v="0"/>
    <n v="3.6828000000000003"/>
    <n v="92.793490755000008"/>
    <n v="0"/>
    <n v="0"/>
    <n v="0"/>
    <n v="0"/>
    <n v="10138.401089999999"/>
    <n v="10091.293993092917"/>
    <n v="1.0892538211384122"/>
    <n v="96.476290755000008"/>
    <n v="10.413646498265946"/>
  </r>
  <r>
    <x v="324"/>
    <s v="Collège/Université"/>
    <m/>
    <m/>
    <n v="3720.5400000000004"/>
    <n v="22349.52"/>
    <n v="3036.08781"/>
    <n v="0"/>
    <n v="0"/>
    <n v="0"/>
    <n v="0"/>
    <n v="9.9331200000000006"/>
    <n v="152.11328779500002"/>
    <n v="0"/>
    <n v="0"/>
    <n v="0"/>
    <n v="0"/>
    <n v="25385.607810000001"/>
    <n v="25267.656046547832"/>
    <n v="6.7913948100404324"/>
    <n v="162.04640779500002"/>
    <n v="43.554539877275886"/>
  </r>
  <r>
    <x v="325"/>
    <s v="Collège/Université"/>
    <m/>
    <m/>
    <n v="1568.2"/>
    <n v="234.3492"/>
    <n v="0"/>
    <n v="0"/>
    <n v="0"/>
    <n v="0"/>
    <n v="0"/>
    <n v="0.1041552"/>
    <n v="0"/>
    <n v="0"/>
    <n v="0"/>
    <n v="0"/>
    <n v="0"/>
    <n v="234.3492"/>
    <n v="233.26031918176267"/>
    <n v="0.14874398621461718"/>
    <n v="0.1041552"/>
    <n v="6.6417038643030224E-2"/>
  </r>
  <r>
    <x v="326"/>
    <s v="Collège/Université"/>
    <m/>
    <m/>
    <n v="4528.46"/>
    <n v="0.15479999999999999"/>
    <n v="657.23994000000005"/>
    <n v="0"/>
    <n v="0"/>
    <n v="0"/>
    <n v="0"/>
    <n v="6.8800000000000005E-5"/>
    <n v="32.928865829999999"/>
    <n v="0"/>
    <n v="0"/>
    <n v="0"/>
    <n v="0"/>
    <n v="657.39474000000007"/>
    <n v="654.34021912945252"/>
    <n v="0.14449508643765266"/>
    <n v="32.928934630000001"/>
    <n v="7.2715524990835743"/>
  </r>
  <r>
    <x v="327"/>
    <s v="Collège/Université"/>
    <m/>
    <m/>
    <n v="1703.1"/>
    <n v="1324.5372"/>
    <n v="0"/>
    <n v="0"/>
    <n v="0"/>
    <n v="0"/>
    <n v="0"/>
    <n v="0.58868320000000007"/>
    <n v="0"/>
    <n v="0"/>
    <n v="0"/>
    <n v="0"/>
    <n v="0"/>
    <n v="1324.5372"/>
    <n v="1318.3828664237737"/>
    <n v="0.77410772498606883"/>
    <n v="0.58868320000000007"/>
    <n v="0.34565392519523225"/>
  </r>
  <r>
    <x v="328"/>
    <s v="Collège/Université"/>
    <m/>
    <m/>
    <n v="1494.42"/>
    <n v="986.77440000000001"/>
    <n v="0"/>
    <n v="0"/>
    <n v="0"/>
    <n v="0"/>
    <n v="0"/>
    <n v="0.43856640000000002"/>
    <n v="0"/>
    <n v="0"/>
    <n v="0"/>
    <n v="0"/>
    <n v="0"/>
    <n v="986.77440000000001"/>
    <n v="982.18944849989828"/>
    <n v="0.65723789061970417"/>
    <n v="0.43856640000000002"/>
    <n v="0.29346930581764163"/>
  </r>
  <r>
    <x v="329"/>
    <s v="Collège/Université"/>
    <m/>
    <m/>
    <n v="14425.55"/>
    <n v="0"/>
    <n v="0"/>
    <n v="59.945999999999991"/>
    <n v="0"/>
    <n v="0"/>
    <n v="17.28181"/>
    <n v="0"/>
    <n v="0"/>
    <n v="4.2686619599999993"/>
    <n v="0"/>
    <n v="0"/>
    <n v="0.98593840799999988"/>
    <n v="77.227809999999991"/>
    <n v="76.868978474466829"/>
    <n v="5.3286688184829576E-3"/>
    <n v="5.2761676495379835"/>
    <n v="0.36575157616437387"/>
  </r>
  <r>
    <x v="330"/>
    <s v="Collège/Université"/>
    <m/>
    <m/>
    <n v="48103.360000000001"/>
    <n v="-8296.279199999999"/>
    <n v="-6635.4862499999999"/>
    <n v="119.89199999999998"/>
    <n v="0"/>
    <n v="-326.65500000000003"/>
    <n v="0"/>
    <n v="-3.6872351999999999"/>
    <n v="-332.44941937499999"/>
    <n v="8.5373239199999986"/>
    <n v="0"/>
    <n v="-24.414555942000003"/>
    <n v="0"/>
    <n v="-15138.52845"/>
    <n v="-15068.188746491112"/>
    <n v="-0.31324607566895768"/>
    <n v="-352.01388659699995"/>
    <n v="-7.3178648351591224"/>
  </r>
  <r>
    <x v="331"/>
    <s v="Collège/Université"/>
    <m/>
    <m/>
    <n v="5349.99"/>
    <n v="0"/>
    <n v="0"/>
    <n v="18.585199999999997"/>
    <n v="0"/>
    <n v="0"/>
    <n v="0"/>
    <n v="0"/>
    <n v="0"/>
    <n v="1.3234233519999998"/>
    <n v="0"/>
    <n v="0"/>
    <n v="0"/>
    <n v="18.585199999999997"/>
    <n v="18.49884567157428"/>
    <n v="3.4577346259664563E-3"/>
    <n v="1.3234233519999998"/>
    <n v="0.24736931321366953"/>
  </r>
  <r>
    <x v="332"/>
    <s v="Collège/Université"/>
    <m/>
    <m/>
    <n v="1812.19"/>
    <n v="0"/>
    <n v="0"/>
    <n v="225.66079999999997"/>
    <n v="0"/>
    <n v="0"/>
    <n v="0"/>
    <n v="0"/>
    <n v="0"/>
    <n v="16.068956607999997"/>
    <n v="0"/>
    <n v="0"/>
    <n v="0"/>
    <n v="225.66079999999997"/>
    <n v="224.61228898930273"/>
    <n v="0.12394522041800403"/>
    <n v="16.068956607999997"/>
    <n v="8.8671478200409428"/>
  </r>
  <r>
    <x v="332"/>
    <s v="Collège/Université"/>
    <m/>
    <m/>
    <n v="44497.450000000004"/>
    <n v="0"/>
    <n v="0"/>
    <n v="35.695999999999998"/>
    <n v="0"/>
    <n v="0"/>
    <n v="13.510739999999998"/>
    <n v="0"/>
    <n v="0"/>
    <n v="2.5418569599999996"/>
    <n v="0"/>
    <n v="0"/>
    <n v="0.77079643199999992"/>
    <n v="49.206739999999996"/>
    <n v="48.978105657258517"/>
    <n v="1.1006946613178624E-3"/>
    <n v="3.3295144692463357"/>
    <n v="7.4824837586116397E-2"/>
  </r>
  <r>
    <x v="333"/>
    <s v="Collège/Université"/>
    <m/>
    <m/>
    <n v="42360.97"/>
    <n v="0"/>
    <n v="0"/>
    <n v="158.10999999999999"/>
    <n v="0"/>
    <n v="0"/>
    <n v="0"/>
    <n v="0"/>
    <n v="0"/>
    <n v="11.2587686"/>
    <n v="0"/>
    <n v="0"/>
    <n v="0"/>
    <n v="158.10999999999999"/>
    <n v="157.37535722685843"/>
    <n v="3.7151027756649204E-3"/>
    <n v="11.2587686"/>
    <n v="0.2657816523087172"/>
  </r>
  <r>
    <x v="334"/>
    <s v="Collège/Université"/>
    <m/>
    <m/>
    <n v="52937.43"/>
    <n v="0"/>
    <n v="0"/>
    <n v="326.85119999999995"/>
    <n v="0"/>
    <n v="0"/>
    <n v="0"/>
    <n v="0"/>
    <n v="0"/>
    <n v="23.274568511999998"/>
    <n v="0"/>
    <n v="0"/>
    <n v="0"/>
    <n v="326.85119999999995"/>
    <n v="325.33251761449213"/>
    <n v="6.1456046811205634E-3"/>
    <n v="23.274568511999998"/>
    <n v="0.43966185196372393"/>
  </r>
  <r>
    <x v="335"/>
    <s v="Collège/Université"/>
    <m/>
    <m/>
    <n v="53378.259999999995"/>
    <n v="40.204799999999999"/>
    <n v="0"/>
    <n v="22.115999999999996"/>
    <n v="0"/>
    <n v="0"/>
    <n v="0"/>
    <n v="1.7868800000000001E-2"/>
    <n v="0"/>
    <n v="1.5748461599999999"/>
    <n v="0"/>
    <n v="0"/>
    <n v="0"/>
    <n v="62.320799999999991"/>
    <n v="62.03123244996268"/>
    <n v="1.1621066788232266E-3"/>
    <n v="1.5927149599999999"/>
    <n v="2.9838270486898598E-2"/>
  </r>
  <r>
    <x v="336"/>
    <s v="Collège/Université"/>
    <m/>
    <m/>
    <n v="254.74"/>
    <n v="12.3264"/>
    <n v="0"/>
    <n v="0"/>
    <n v="0"/>
    <n v="0"/>
    <n v="0"/>
    <n v="5.4784000000000005E-3"/>
    <n v="0"/>
    <n v="0"/>
    <n v="0"/>
    <n v="0"/>
    <n v="0"/>
    <n v="12.3264"/>
    <n v="12.269126578465295"/>
    <n v="4.8163329584930886E-2"/>
    <n v="5.4784000000000005E-3"/>
    <n v="2.1505849101044205E-2"/>
  </r>
  <r>
    <x v="337"/>
    <s v="Collège/Université"/>
    <m/>
    <m/>
    <n v="3046.17"/>
    <n v="623.57399999999996"/>
    <n v="1879.76079"/>
    <n v="0"/>
    <n v="0"/>
    <n v="0"/>
    <n v="0"/>
    <n v="0.277144"/>
    <n v="94.179289905000005"/>
    <n v="0"/>
    <n v="0"/>
    <n v="0"/>
    <n v="0"/>
    <n v="2503.3347899999999"/>
    <n v="2491.7032878038876"/>
    <n v="0.81797906479411442"/>
    <n v="94.456433905000011"/>
    <n v="31.008260834096589"/>
  </r>
  <r>
    <x v="338"/>
    <s v="Collège/Université"/>
    <m/>
    <m/>
    <n v="3154.89"/>
    <n v="0"/>
    <n v="0"/>
    <n v="0"/>
    <n v="0"/>
    <n v="0"/>
    <n v="5.5616499999999993"/>
    <n v="0"/>
    <n v="0"/>
    <n v="0"/>
    <n v="0"/>
    <n v="0"/>
    <n v="0.31729571999999995"/>
    <n v="5.5616499999999993"/>
    <n v="5.5358083329375578"/>
    <n v="1.7546755458787971E-3"/>
    <n v="0.32423652489055993"/>
    <n v="0.10277268776108198"/>
  </r>
  <r>
    <x v="338"/>
    <s v="Collège/Université"/>
    <m/>
    <m/>
    <n v="222.97"/>
    <n v="181.87199999999999"/>
    <n v="0"/>
    <n v="914.36079999999981"/>
    <n v="0"/>
    <n v="0"/>
    <n v="0"/>
    <n v="8.0832000000000001E-2"/>
    <n v="0"/>
    <n v="65.110218607999997"/>
    <n v="0"/>
    <n v="0"/>
    <n v="0"/>
    <n v="1096.2327999999998"/>
    <n v="1091.1392606653546"/>
    <n v="4.8936595087471613"/>
    <n v="65.191050607999998"/>
    <n v="292.37588289007488"/>
  </r>
  <r>
    <x v="338"/>
    <s v="Collège/Université"/>
    <m/>
    <m/>
    <n v="5796.18"/>
    <n v="0"/>
    <n v="0"/>
    <n v="307.37359999999995"/>
    <n v="0"/>
    <n v="12992.335000000001"/>
    <n v="0"/>
    <n v="0"/>
    <n v="0"/>
    <n v="21.887598736000001"/>
    <n v="0"/>
    <n v="971.06148589400016"/>
    <n v="0"/>
    <n v="13299.708600000002"/>
    <n v="13237.912794498272"/>
    <n v="2.2839029834301678"/>
    <n v="992.94908463000013"/>
    <n v="171.3109469736965"/>
  </r>
  <r>
    <x v="339"/>
    <s v="Collège/Université"/>
    <m/>
    <m/>
    <n v="1482.09"/>
    <n v="0"/>
    <n v="2902.1845499999999"/>
    <n v="0"/>
    <n v="0"/>
    <n v="0"/>
    <n v="0"/>
    <n v="0"/>
    <n v="145.40450122500002"/>
    <n v="0"/>
    <n v="0"/>
    <n v="0"/>
    <n v="0"/>
    <n v="2902.1845499999999"/>
    <n v="2888.6998310955628"/>
    <n v="1.9490718047457056"/>
    <n v="145.40450122500002"/>
    <n v="98.107740572434892"/>
  </r>
  <r>
    <x v="340"/>
    <s v="Collège/Université"/>
    <m/>
    <m/>
    <n v="267"/>
    <n v="163.6344"/>
    <n v="0"/>
    <n v="0"/>
    <n v="0"/>
    <n v="0"/>
    <n v="0"/>
    <n v="7.2726399999999997E-2"/>
    <n v="0"/>
    <n v="0"/>
    <n v="0"/>
    <n v="0"/>
    <n v="0"/>
    <n v="163.6344"/>
    <n v="162.87408863830655"/>
    <n v="0.61001531325208447"/>
    <n v="7.2726399999999997E-2"/>
    <n v="0.27238352059925092"/>
  </r>
  <r>
    <x v="341"/>
    <s v="Collège/Université"/>
    <m/>
    <m/>
    <n v="28491.899999999998"/>
    <n v="536263.90559999994"/>
    <n v="0"/>
    <n v="16.916799999999999"/>
    <n v="0"/>
    <n v="0"/>
    <n v="0"/>
    <n v="238.3395136"/>
    <n v="0"/>
    <n v="1.204619168"/>
    <n v="0"/>
    <n v="0"/>
    <n v="0"/>
    <n v="536280.82239999995"/>
    <n v="533789.04559555638"/>
    <n v="18.734764813703418"/>
    <n v="239.544132768"/>
    <n v="8.407446774978153"/>
  </r>
  <r>
    <x v="342"/>
    <s v="Collège/Université"/>
    <m/>
    <m/>
    <n v="67251.56"/>
    <n v="0"/>
    <n v="0"/>
    <n v="248.08719999999997"/>
    <n v="0"/>
    <n v="0"/>
    <n v="0"/>
    <n v="0"/>
    <n v="0"/>
    <n v="17.665905872"/>
    <n v="0"/>
    <n v="0"/>
    <n v="0"/>
    <n v="248.08719999999997"/>
    <n v="246.93448689779947"/>
    <n v="3.6718031060959696E-3"/>
    <n v="17.665905872"/>
    <n v="0.2626839566546858"/>
  </r>
  <r>
    <x v="343"/>
    <s v="Collège/Université"/>
    <m/>
    <m/>
    <n v="21787.38"/>
    <n v="0"/>
    <n v="0"/>
    <n v="51.448799999999991"/>
    <n v="0"/>
    <n v="0"/>
    <n v="0"/>
    <n v="0"/>
    <n v="0"/>
    <n v="3.6635894879999995"/>
    <n v="0"/>
    <n v="0"/>
    <n v="0"/>
    <n v="51.448799999999991"/>
    <n v="51.209748143021905"/>
    <n v="2.350431678477261E-3"/>
    <n v="3.6635894879999995"/>
    <n v="0.16815190665421906"/>
  </r>
  <r>
    <x v="344"/>
    <s v="Collège/Université"/>
    <m/>
    <m/>
    <n v="29430.6"/>
    <n v="0"/>
    <n v="486333.15444000001"/>
    <n v="72.866399999999985"/>
    <n v="0"/>
    <n v="0"/>
    <n v="0"/>
    <n v="0"/>
    <n v="24366.138173580002"/>
    <n v="5.1887036639999993"/>
    <n v="0"/>
    <n v="0"/>
    <n v="0"/>
    <n v="486406.02084000001"/>
    <n v="484145.98246151261"/>
    <n v="16.450428549248493"/>
    <n v="24371.326877244002"/>
    <n v="828.09480191514967"/>
  </r>
  <r>
    <x v="345"/>
    <s v="Collège/Université"/>
    <m/>
    <m/>
    <n v="447"/>
    <n v="0"/>
    <n v="0"/>
    <n v="332.36079999999993"/>
    <n v="0"/>
    <n v="0"/>
    <n v="0"/>
    <n v="0"/>
    <n v="0"/>
    <n v="23.666898608"/>
    <n v="0"/>
    <n v="0"/>
    <n v="0"/>
    <n v="332.36079999999993"/>
    <n v="330.81651779270408"/>
    <n v="0.74008169528569145"/>
    <n v="23.666898608"/>
    <n v="52.946081897091723"/>
  </r>
  <r>
    <x v="346"/>
    <s v="Collège/Université"/>
    <m/>
    <m/>
    <n v="11869.84"/>
    <n v="0"/>
    <n v="0"/>
    <n v="14.976799999999997"/>
    <n v="0"/>
    <n v="0"/>
    <n v="0"/>
    <n v="0"/>
    <n v="0"/>
    <n v="1.0664747679999997"/>
    <n v="0"/>
    <n v="0"/>
    <n v="0"/>
    <n v="14.976799999999997"/>
    <n v="14.907211752041068"/>
    <n v="1.2558898647362616E-3"/>
    <n v="1.0664747679999997"/>
    <n v="8.984744259400293E-2"/>
  </r>
  <r>
    <x v="347"/>
    <s v="Collège/Université"/>
    <m/>
    <m/>
    <n v="38939.64"/>
    <n v="0"/>
    <n v="0"/>
    <n v="83.846799999999988"/>
    <n v="0"/>
    <n v="0"/>
    <n v="0"/>
    <n v="0"/>
    <n v="0"/>
    <n v="5.9706009679999994"/>
    <n v="0"/>
    <n v="0"/>
    <n v="0"/>
    <n v="83.846799999999988"/>
    <n v="83.457213979691062"/>
    <n v="2.1432456483853231E-3"/>
    <n v="5.9706009679999994"/>
    <n v="0.15332963961659635"/>
  </r>
  <r>
    <x v="348"/>
    <s v="Collège/Université"/>
    <m/>
    <m/>
    <n v="15045.29"/>
    <n v="0"/>
    <n v="0"/>
    <n v="5.8587999999999996"/>
    <n v="0"/>
    <n v="0"/>
    <n v="0"/>
    <n v="0"/>
    <n v="0"/>
    <n v="0.41719608799999996"/>
    <n v="0"/>
    <n v="0"/>
    <n v="0"/>
    <n v="5.8587999999999996"/>
    <n v="5.8315776542958586"/>
    <n v="3.8760154535378568E-4"/>
    <n v="0.41719608799999996"/>
    <n v="2.7729348387435532E-2"/>
  </r>
  <r>
    <x v="349"/>
    <s v="Collège/Université"/>
    <m/>
    <m/>
    <n v="2169.0499999999997"/>
    <n v="0"/>
    <n v="0"/>
    <n v="45.667599999999993"/>
    <n v="0"/>
    <n v="0"/>
    <n v="0"/>
    <n v="0"/>
    <n v="0"/>
    <n v="3.2519191759999999"/>
    <n v="0"/>
    <n v="0"/>
    <n v="0"/>
    <n v="45.667599999999993"/>
    <n v="45.455409927855797"/>
    <n v="2.0956367961944538E-2"/>
    <n v="3.2519191759999999"/>
    <n v="1.4992366132638715"/>
  </r>
  <r>
    <x v="350"/>
    <s v="Collège/Université"/>
    <m/>
    <m/>
    <n v="12563.2"/>
    <n v="0"/>
    <n v="0"/>
    <n v="20.757999999999996"/>
    <n v="0"/>
    <n v="0"/>
    <n v="0"/>
    <n v="0"/>
    <n v="0"/>
    <n v="1.4781450799999998"/>
    <n v="0"/>
    <n v="0"/>
    <n v="0"/>
    <n v="20.757999999999996"/>
    <n v="20.661549967207179"/>
    <n v="1.6446088550056655E-3"/>
    <n v="1.4781450799999998"/>
    <n v="0.11765673395313293"/>
  </r>
  <r>
    <x v="351"/>
    <s v="Collège/Université"/>
    <m/>
    <m/>
    <n v="11216.7"/>
    <n v="0"/>
    <n v="0"/>
    <n v="4.7723999999999993"/>
    <n v="0"/>
    <n v="0"/>
    <n v="70.239570000000001"/>
    <n v="0"/>
    <n v="0"/>
    <n v="0.33983522399999999"/>
    <n v="0"/>
    <n v="0"/>
    <n v="4.0072127759999994"/>
    <n v="75.011970000000005"/>
    <n v="74.663434160017644"/>
    <n v="6.6564528034107747E-3"/>
    <n v="4.434705287130047"/>
    <n v="0.39536630979967785"/>
  </r>
  <r>
    <x v="352"/>
    <s v="Collège/Université"/>
    <m/>
    <m/>
    <n v="8311.11"/>
    <n v="0"/>
    <n v="0"/>
    <n v="104.64359999999998"/>
    <n v="0"/>
    <n v="0"/>
    <n v="0"/>
    <n v="0"/>
    <n v="0"/>
    <n v="7.4515089359999989"/>
    <n v="0"/>
    <n v="0"/>
    <n v="0"/>
    <n v="104.64359999999998"/>
    <n v="104.1573836664631"/>
    <n v="1.2532307196808019E-2"/>
    <n v="7.4515089359999989"/>
    <n v="0.89657205066471246"/>
  </r>
  <r>
    <x v="353"/>
    <s v="Collège/Université"/>
    <m/>
    <m/>
    <n v="25286.799999999999"/>
    <n v="0"/>
    <n v="0"/>
    <n v="15.442399999999997"/>
    <n v="0"/>
    <n v="0"/>
    <n v="7.4607499999999991"/>
    <n v="0"/>
    <n v="0"/>
    <n v="1.099629424"/>
    <n v="0"/>
    <n v="0"/>
    <n v="0.42564059999999992"/>
    <n v="22.903149999999997"/>
    <n v="22.796732735882124"/>
    <n v="9.0152699178552148E-4"/>
    <n v="1.5345808598288"/>
    <n v="6.0687032753404938E-2"/>
  </r>
  <r>
    <x v="354"/>
    <s v="Collège/Université"/>
    <m/>
    <m/>
    <n v="13143.84"/>
    <n v="0"/>
    <n v="1352.1425400000001"/>
    <n v="41.826399999999992"/>
    <n v="0"/>
    <n v="0"/>
    <n v="0"/>
    <n v="0"/>
    <n v="67.744696529999999"/>
    <n v="2.9783932639999997"/>
    <n v="0"/>
    <n v="0"/>
    <n v="0"/>
    <n v="1393.96894"/>
    <n v="1387.4919985810209"/>
    <n v="0.10556214915740156"/>
    <n v="70.723089794000003"/>
    <n v="5.38070227528637"/>
  </r>
  <r>
    <x v="355"/>
    <s v="Collège/Université"/>
    <m/>
    <m/>
    <n v="566.77"/>
    <n v="1903.5"/>
    <n v="0"/>
    <n v="0"/>
    <n v="0"/>
    <n v="0"/>
    <n v="0"/>
    <n v="0.84599999999999997"/>
    <n v="0"/>
    <n v="0"/>
    <n v="0"/>
    <n v="0"/>
    <n v="0"/>
    <n v="1903.5"/>
    <n v="1894.6555719519642"/>
    <n v="3.3429002451646421"/>
    <n v="0.84599999999999997"/>
    <n v="1.4926689838911729"/>
  </r>
  <r>
    <x v="356"/>
    <s v="Collège/Université"/>
    <m/>
    <m/>
    <n v="4540"/>
    <n v="0"/>
    <n v="0"/>
    <n v="13.424799999999998"/>
    <n v="0"/>
    <n v="0"/>
    <n v="4.5035799999999995"/>
    <n v="0"/>
    <n v="0"/>
    <n v="0.95595924799999987"/>
    <n v="0"/>
    <n v="0"/>
    <n v="0.25693214399999997"/>
    <n v="17.928379999999997"/>
    <n v="17.845077521971184"/>
    <n v="3.9306338154121555E-3"/>
    <n v="1.218511751082112"/>
    <n v="0.26839465882865904"/>
  </r>
  <r>
    <x v="357"/>
    <s v="Collège/Université"/>
    <m/>
    <m/>
    <n v="272.95999999999998"/>
    <n v="127.9584"/>
    <n v="0"/>
    <n v="0"/>
    <n v="0"/>
    <n v="0"/>
    <n v="0"/>
    <n v="5.6870400000000002E-2"/>
    <n v="0"/>
    <n v="0"/>
    <n v="0"/>
    <n v="0"/>
    <n v="0"/>
    <n v="127.9584"/>
    <n v="127.36385371056382"/>
    <n v="0.46660262936167873"/>
    <n v="5.6870400000000002E-2"/>
    <n v="0.20834701055099653"/>
  </r>
  <r>
    <x v="358"/>
    <s v="Collège/Université"/>
    <m/>
    <m/>
    <n v="341.7"/>
    <n v="11.6928"/>
    <n v="0"/>
    <n v="0"/>
    <n v="0"/>
    <n v="0"/>
    <n v="0"/>
    <n v="5.1968000000000006E-3"/>
    <n v="0"/>
    <n v="0"/>
    <n v="0"/>
    <n v="0"/>
    <n v="0"/>
    <n v="11.6928"/>
    <n v="11.638470539385304"/>
    <n v="3.4060493237885001E-2"/>
    <n v="5.1968000000000006E-3"/>
    <n v="1.5208662569505416E-2"/>
  </r>
  <r>
    <x v="359"/>
    <s v="Collège/Université"/>
    <m/>
    <m/>
    <n v="9087.64"/>
    <n v="9344.16"/>
    <n v="4677.8615099999997"/>
    <n v="0"/>
    <n v="0"/>
    <n v="0"/>
    <n v="0"/>
    <n v="4.1529600000000002"/>
    <n v="234.36900994499999"/>
    <n v="0"/>
    <n v="0"/>
    <n v="0"/>
    <n v="0"/>
    <n v="14022.021509999999"/>
    <n v="13956.869547650009"/>
    <n v="1.5358079267719682"/>
    <n v="238.521969945"/>
    <n v="26.246855063030665"/>
  </r>
  <r>
    <x v="360"/>
    <s v="Collège/Université"/>
    <m/>
    <m/>
    <n v="939.85"/>
    <n v="483.25319999999999"/>
    <n v="0"/>
    <n v="0"/>
    <n v="0"/>
    <n v="0"/>
    <n v="0"/>
    <n v="0.2147792"/>
    <n v="0"/>
    <n v="0"/>
    <n v="0"/>
    <n v="0"/>
    <n v="0"/>
    <n v="483.25319999999999"/>
    <n v="481.00781089761858"/>
    <n v="0.51179210607822367"/>
    <n v="0.2147792"/>
    <n v="0.22852497739000904"/>
  </r>
  <r>
    <x v="361"/>
    <s v="Collège/Université"/>
    <m/>
    <m/>
    <n v="200.59"/>
    <n v="29.480399999999999"/>
    <n v="0"/>
    <n v="0"/>
    <n v="0"/>
    <n v="0"/>
    <n v="0"/>
    <n v="1.3102400000000002E-2"/>
    <n v="0"/>
    <n v="0"/>
    <n v="0"/>
    <n v="0"/>
    <n v="0"/>
    <n v="29.480399999999999"/>
    <n v="29.343422181966211"/>
    <n v="0.14628556848280677"/>
    <n v="1.3102400000000002E-2"/>
    <n v="6.5319308041278237E-2"/>
  </r>
  <r>
    <x v="361"/>
    <s v="Collège/Université"/>
    <m/>
    <m/>
    <n v="1326"/>
    <n v="519.69600000000003"/>
    <n v="0"/>
    <n v="0"/>
    <n v="0"/>
    <n v="0"/>
    <n v="0"/>
    <n v="0.23097599999999999"/>
    <n v="0"/>
    <n v="0"/>
    <n v="0"/>
    <n v="0"/>
    <n v="0"/>
    <n v="519.69600000000003"/>
    <n v="517.28128296356613"/>
    <n v="0.39010654823798352"/>
    <n v="0.23097599999999999"/>
    <n v="0.17419004524886877"/>
  </r>
  <r>
    <x v="361"/>
    <s v="Collège/Université"/>
    <m/>
    <m/>
    <n v="199.2"/>
    <n v="0"/>
    <n v="0"/>
    <n v="118.14599999999999"/>
    <n v="0"/>
    <n v="0"/>
    <n v="0"/>
    <n v="0"/>
    <n v="0"/>
    <n v="8.4129939599999997"/>
    <n v="0"/>
    <n v="0"/>
    <n v="0"/>
    <n v="118.14599999999999"/>
    <n v="117.597046075039"/>
    <n v="0.59034661684256529"/>
    <n v="8.4129939599999997"/>
    <n v="42.23390542168675"/>
  </r>
  <r>
    <x v="362"/>
    <s v="Collège/Université"/>
    <m/>
    <m/>
    <n v="0"/>
    <n v="671.67"/>
    <n v="0"/>
    <n v="0"/>
    <n v="0"/>
    <n v="0"/>
    <n v="0"/>
    <n v="0.29852000000000006"/>
    <n v="0"/>
    <n v="0"/>
    <n v="0"/>
    <n v="0"/>
    <n v="0"/>
    <n v="671.67"/>
    <n v="668.54915051903106"/>
    <s v="-"/>
    <n v="0.29852000000000006"/>
    <s v="-"/>
  </r>
  <r>
    <x v="363"/>
    <s v="Collège/Université"/>
    <m/>
    <m/>
    <n v="48.07"/>
    <n v="18.763200000000001"/>
    <n v="0"/>
    <n v="0"/>
    <n v="0"/>
    <n v="0"/>
    <n v="0"/>
    <n v="8.3391999999999997E-3"/>
    <n v="0"/>
    <n v="0"/>
    <n v="0"/>
    <n v="0"/>
    <n v="0"/>
    <n v="18.763200000000001"/>
    <n v="18.676018611846125"/>
    <n v="0.38851713359363688"/>
    <n v="8.3391999999999997E-3"/>
    <n v="0.17348034116912836"/>
  </r>
  <r>
    <x v="364"/>
    <s v="Collège/Université"/>
    <m/>
    <m/>
    <n v="120"/>
    <n v="122.652"/>
    <n v="0"/>
    <n v="0"/>
    <n v="0"/>
    <n v="0"/>
    <n v="0"/>
    <n v="5.4511999999999998E-2"/>
    <n v="0"/>
    <n v="0"/>
    <n v="0"/>
    <n v="0"/>
    <n v="0"/>
    <n v="122.652"/>
    <n v="122.08210938326889"/>
    <n v="1.0173509115272408"/>
    <n v="5.4511999999999998E-2"/>
    <n v="0.45426666666666665"/>
  </r>
  <r>
    <x v="365"/>
    <s v="Collège/Université"/>
    <m/>
    <m/>
    <n v="353.27"/>
    <n v="4.7591999999999999"/>
    <n v="0"/>
    <n v="0"/>
    <n v="0"/>
    <n v="0"/>
    <n v="0"/>
    <n v="2.1152000000000002E-3"/>
    <n v="0"/>
    <n v="0"/>
    <n v="0"/>
    <n v="0"/>
    <n v="0"/>
    <n v="4.7591999999999999"/>
    <n v="4.7370868389985752"/>
    <n v="1.3409253089700725E-2"/>
    <n v="2.1152000000000002E-3"/>
    <n v="5.9874883233787196E-3"/>
  </r>
  <r>
    <x v="366"/>
    <s v="Collège/Université"/>
    <m/>
    <m/>
    <n v="863.64"/>
    <n v="1399.68"/>
    <n v="0"/>
    <n v="0"/>
    <n v="0"/>
    <n v="0"/>
    <n v="0"/>
    <n v="0.62208000000000008"/>
    <n v="0"/>
    <n v="0"/>
    <n v="0"/>
    <n v="0"/>
    <n v="0"/>
    <n v="1399.68"/>
    <n v="1393.1765226948912"/>
    <n v="1.613144970931049"/>
    <n v="0.62208000000000008"/>
    <n v="0.72030012505210506"/>
  </r>
  <r>
    <x v="367"/>
    <s v="Collège/Université"/>
    <m/>
    <m/>
    <n v="82.06"/>
    <n v="99.36"/>
    <n v="0"/>
    <n v="0"/>
    <n v="0"/>
    <n v="0"/>
    <n v="0"/>
    <n v="4.4160000000000005E-2"/>
    <n v="0"/>
    <n v="0"/>
    <n v="0"/>
    <n v="0"/>
    <n v="0"/>
    <n v="99.36"/>
    <n v="98.898333401180537"/>
    <n v="1.2051953863170917"/>
    <n v="4.4160000000000005E-2"/>
    <n v="0.538142822325128"/>
  </r>
  <r>
    <x v="368"/>
    <s v="Collège/Université"/>
    <m/>
    <m/>
    <n v="202.14"/>
    <n v="6.7391999999999994"/>
    <n v="0"/>
    <n v="0"/>
    <n v="0"/>
    <n v="0"/>
    <n v="0"/>
    <n v="2.9951999999999999E-3"/>
    <n v="0"/>
    <n v="0"/>
    <n v="0"/>
    <n v="0"/>
    <n v="0"/>
    <n v="6.7391999999999994"/>
    <n v="6.707886961123549"/>
    <n v="3.3184362130817997E-2"/>
    <n v="2.9951999999999999E-3"/>
    <n v="1.481745325022262E-2"/>
  </r>
  <r>
    <x v="368"/>
    <s v="Collège/Université"/>
    <m/>
    <m/>
    <n v="4234.6499999999996"/>
    <n v="430.05599999999998"/>
    <n v="0"/>
    <n v="1996.5315999999998"/>
    <n v="0"/>
    <n v="0"/>
    <n v="0"/>
    <n v="0.191136"/>
    <n v="0"/>
    <n v="142.16992781599998"/>
    <n v="0"/>
    <n v="0"/>
    <n v="0"/>
    <n v="2426.5875999999998"/>
    <n v="2415.3126961752264"/>
    <n v="0.57036890797946149"/>
    <n v="142.36106381599998"/>
    <n v="33.618141715608132"/>
  </r>
  <r>
    <x v="368"/>
    <s v="Collège/Université"/>
    <m/>
    <m/>
    <n v="119.36"/>
    <n v="234.19800000000001"/>
    <n v="0"/>
    <n v="0"/>
    <n v="0"/>
    <n v="0"/>
    <n v="0"/>
    <n v="0.10408800000000001"/>
    <n v="0"/>
    <n v="0"/>
    <n v="0"/>
    <n v="0"/>
    <n v="0"/>
    <n v="234.19800000000001"/>
    <n v="233.10982171789132"/>
    <n v="1.9529978361083389"/>
    <n v="0.10408800000000001"/>
    <n v="0.87205093833780167"/>
  </r>
  <r>
    <x v="369"/>
    <s v="Collège/Université"/>
    <m/>
    <m/>
    <n v="755.12"/>
    <n v="132.768"/>
    <n v="316.91196000000002"/>
    <n v="0"/>
    <n v="0"/>
    <n v="0"/>
    <n v="0"/>
    <n v="5.9008000000000005E-2"/>
    <n v="15.877841220000001"/>
    <n v="0"/>
    <n v="0"/>
    <n v="0"/>
    <n v="0"/>
    <n v="449.67996000000005"/>
    <n v="447.59056569957261"/>
    <n v="0.59274097587081864"/>
    <n v="15.936849220000001"/>
    <n v="21.105055117067486"/>
  </r>
  <r>
    <x v="370"/>
    <s v="Collège/Université"/>
    <m/>
    <m/>
    <n v="1847.22"/>
    <n v="336.63599999999997"/>
    <n v="0"/>
    <n v="0"/>
    <n v="0"/>
    <n v="0"/>
    <n v="0"/>
    <n v="0.14961600000000003"/>
    <n v="0"/>
    <n v="0"/>
    <n v="0"/>
    <n v="0"/>
    <n v="0"/>
    <n v="336.63599999999997"/>
    <n v="335.07185349073882"/>
    <n v="0.1813924998055125"/>
    <n v="0.14961600000000003"/>
    <n v="8.0995225257413844E-2"/>
  </r>
  <r>
    <x v="371"/>
    <s v="Collège/Université"/>
    <m/>
    <m/>
    <n v="4617.55"/>
    <n v="3546.9647999999997"/>
    <n v="0.34100999999999998"/>
    <n v="0"/>
    <n v="0"/>
    <n v="0"/>
    <n v="0"/>
    <n v="1.5764288000000002"/>
    <n v="1.7085194999999997E-2"/>
    <n v="0"/>
    <n v="0"/>
    <n v="0"/>
    <n v="0"/>
    <n v="19123.475270428571"/>
    <n v="19034.619898189172"/>
    <n v="4.1222336299962477"/>
    <n v="781.98673584910091"/>
    <n v="169.35100558718386"/>
  </r>
  <r>
    <x v="372"/>
    <s v="Collège/Université"/>
    <m/>
    <m/>
    <n v="1382.58"/>
    <n v="225.21599999999998"/>
    <n v="1001.58426"/>
    <n v="0"/>
    <n v="0"/>
    <n v="0"/>
    <n v="0"/>
    <n v="0.100096"/>
    <n v="50.181116070000002"/>
    <n v="0"/>
    <n v="0"/>
    <n v="0"/>
    <n v="0"/>
    <n v="1226.80026"/>
    <n v="1221.1000516317931"/>
    <n v="0.88320390258197945"/>
    <n v="50.281212070000002"/>
    <n v="36.367669190932894"/>
  </r>
  <r>
    <x v="373"/>
    <s v="Collège/Université"/>
    <m/>
    <m/>
    <n v="306.44"/>
    <n v="18.460799999999999"/>
    <n v="0"/>
    <n v="0"/>
    <n v="0"/>
    <n v="0"/>
    <n v="0"/>
    <n v="8.2047999999999999E-3"/>
    <n v="0"/>
    <n v="0"/>
    <n v="0"/>
    <n v="0"/>
    <n v="0"/>
    <n v="18.460799999999999"/>
    <n v="18.375023684103397"/>
    <n v="5.9962875878160155E-2"/>
    <n v="8.2047999999999999E-3"/>
    <n v="2.6774572510116175E-2"/>
  </r>
  <r>
    <x v="373"/>
    <s v="Collège/Université"/>
    <m/>
    <m/>
    <n v="173.29"/>
    <n v="113.238"/>
    <n v="0"/>
    <n v="0"/>
    <n v="0"/>
    <n v="0"/>
    <n v="0"/>
    <n v="5.0328000000000005E-2"/>
    <n v="0"/>
    <n v="0"/>
    <n v="0"/>
    <n v="0"/>
    <n v="0"/>
    <n v="113.238"/>
    <n v="112.71185062080195"/>
    <n v="0.65042328247909265"/>
    <n v="5.0328000000000005E-2"/>
    <n v="0.29042645276703793"/>
  </r>
  <r>
    <x v="373"/>
    <s v="Collège/Université"/>
    <m/>
    <m/>
    <n v="19.13"/>
    <n v="88.343999999999994"/>
    <n v="0"/>
    <n v="0"/>
    <n v="0"/>
    <n v="0"/>
    <n v="0"/>
    <n v="3.9264E-2"/>
    <n v="0"/>
    <n v="0"/>
    <n v="0"/>
    <n v="0"/>
    <n v="0"/>
    <n v="88.343999999999994"/>
    <n v="87.933518176267043"/>
    <n v="4.5966292826067461"/>
    <n v="3.9264E-2"/>
    <n v="2.0524830109775225"/>
  </r>
  <r>
    <x v="374"/>
    <s v="Collège/Université"/>
    <m/>
    <m/>
    <n v="1300.51"/>
    <n v="507.38399999999996"/>
    <n v="0"/>
    <n v="0"/>
    <n v="0"/>
    <n v="0"/>
    <n v="0"/>
    <n v="0.22550400000000001"/>
    <n v="0"/>
    <n v="0"/>
    <n v="0"/>
    <n v="0"/>
    <n v="0"/>
    <n v="507.38399999999996"/>
    <n v="505.02648947689801"/>
    <n v="0.38832957030464821"/>
    <n v="0.22550400000000001"/>
    <n v="0.17339659056831552"/>
  </r>
  <r>
    <x v="375"/>
    <s v="Collège/Université"/>
    <m/>
    <m/>
    <n v="1174.1400000000001"/>
    <n v="612.57600000000002"/>
    <n v="883.14012000000002"/>
    <n v="0"/>
    <n v="0"/>
    <n v="0"/>
    <n v="0"/>
    <n v="0.27225600000000005"/>
    <n v="44.246858339999996"/>
    <n v="0"/>
    <n v="0"/>
    <n v="0"/>
    <n v="0"/>
    <n v="1495.71612"/>
    <n v="1488.7664201819664"/>
    <n v="1.267963292436989"/>
    <n v="44.519114339999994"/>
    <n v="37.916359497163874"/>
  </r>
  <r>
    <x v="376"/>
    <s v="Collège/Université"/>
    <m/>
    <m/>
    <n v="782.14"/>
    <n v="0"/>
    <n v="501.81515999999999"/>
    <n v="0"/>
    <n v="0"/>
    <n v="0"/>
    <n v="0"/>
    <n v="0"/>
    <n v="25.141813620000001"/>
    <n v="0"/>
    <n v="0"/>
    <n v="0"/>
    <n v="0"/>
    <n v="501.81515999999999"/>
    <n v="499.48352455159778"/>
    <n v="0.63861140531311245"/>
    <n v="25.141813620000001"/>
    <n v="32.144901961285704"/>
  </r>
  <r>
    <x v="377"/>
    <s v="Collège/Université"/>
    <m/>
    <m/>
    <n v="100"/>
    <n v="167.87520000000001"/>
    <n v="0"/>
    <n v="0"/>
    <n v="0"/>
    <n v="0"/>
    <n v="0"/>
    <n v="7.4611200000000003E-2"/>
    <n v="0"/>
    <n v="0"/>
    <n v="0"/>
    <n v="0"/>
    <n v="0"/>
    <n v="167.87520000000001"/>
    <n v="167.0951841726033"/>
    <n v="1.6709518417260329"/>
    <n v="7.4611200000000003E-2"/>
    <n v="0.746112"/>
  </r>
  <r>
    <x v="378"/>
    <s v="Collège/Université"/>
    <m/>
    <m/>
    <n v="11276.45"/>
    <n v="0"/>
    <n v="1866.49929"/>
    <n v="0"/>
    <n v="0"/>
    <n v="0"/>
    <n v="0"/>
    <n v="0"/>
    <n v="93.514865655000008"/>
    <n v="0"/>
    <n v="0"/>
    <n v="0"/>
    <n v="0"/>
    <n v="1866.49929"/>
    <n v="1857.8267821606962"/>
    <n v="0.16475280626089736"/>
    <n v="93.514865655000008"/>
    <n v="8.2929348913000105"/>
  </r>
  <r>
    <x v="379"/>
    <s v="Collège/Université"/>
    <m/>
    <m/>
    <n v="1702.39"/>
    <n v="846"/>
    <n v="0"/>
    <n v="0"/>
    <n v="0"/>
    <n v="0"/>
    <n v="0"/>
    <n v="0.376"/>
    <n v="0"/>
    <n v="0"/>
    <n v="0"/>
    <n v="0"/>
    <n v="0"/>
    <n v="846"/>
    <n v="842.06914308976184"/>
    <n v="0.4946393852699803"/>
    <n v="0.376"/>
    <n v="0.22086595903406386"/>
  </r>
  <r>
    <x v="380"/>
    <s v="Collège/Université"/>
    <m/>
    <m/>
    <n v="850.72"/>
    <n v="374.4"/>
    <n v="5153.5704599999999"/>
    <n v="0"/>
    <n v="0"/>
    <n v="0"/>
    <n v="0"/>
    <n v="0.16639999999999999"/>
    <n v="258.20285696999997"/>
    <n v="0"/>
    <n v="0"/>
    <n v="0"/>
    <n v="0"/>
    <n v="5527.9704599999995"/>
    <n v="5502.2852816521472"/>
    <n v="6.4677981964126232"/>
    <n v="258.36925696999998"/>
    <n v="303.70657439580589"/>
  </r>
  <r>
    <x v="381"/>
    <s v="Collège/Université"/>
    <m/>
    <m/>
    <n v="1702.41"/>
    <n v="43459.199999999997"/>
    <n v="0"/>
    <n v="0"/>
    <n v="0"/>
    <n v="0"/>
    <n v="0"/>
    <n v="19.315200000000001"/>
    <n v="0"/>
    <n v="0"/>
    <n v="0"/>
    <n v="0"/>
    <n v="0"/>
    <n v="43459.199999999997"/>
    <n v="43257.271044168534"/>
    <n v="25.409431948924485"/>
    <n v="19.315200000000001"/>
    <n v="11.345798015754136"/>
  </r>
  <r>
    <x v="381"/>
    <s v="Collège/Université"/>
    <m/>
    <m/>
    <n v="4022.2"/>
    <n v="5731.5599999999995"/>
    <n v="0"/>
    <n v="0"/>
    <n v="0"/>
    <n v="0"/>
    <n v="0"/>
    <n v="2.5473600000000003"/>
    <n v="0"/>
    <n v="0"/>
    <n v="0"/>
    <n v="0"/>
    <n v="0"/>
    <n v="5731.5599999999995"/>
    <n v="5704.928862609403"/>
    <n v="1.4183603158991107"/>
    <n v="2.5473600000000003"/>
    <n v="0.63332504599472927"/>
  </r>
  <r>
    <x v="381"/>
    <s v="Collège/Université"/>
    <m/>
    <m/>
    <n v="3769.76"/>
    <n v="0"/>
    <n v="1107.56259"/>
    <n v="0"/>
    <n v="0"/>
    <n v="0"/>
    <n v="0"/>
    <n v="0"/>
    <n v="55.490815005000002"/>
    <n v="0"/>
    <n v="0"/>
    <n v="0"/>
    <n v="0"/>
    <n v="1107.56259"/>
    <n v="1102.4164078954814"/>
    <n v="0.29243676199425994"/>
    <n v="55.490815005000002"/>
    <n v="14.719986154290989"/>
  </r>
  <r>
    <x v="381"/>
    <s v="Collège/Université"/>
    <m/>
    <m/>
    <n v="5652.3"/>
    <n v="0"/>
    <n v="8862.0920999999998"/>
    <n v="0"/>
    <n v="0"/>
    <n v="0"/>
    <n v="0"/>
    <n v="0"/>
    <n v="444.00625095000004"/>
    <n v="0"/>
    <n v="0"/>
    <n v="0"/>
    <n v="0"/>
    <n v="8862.0920999999998"/>
    <n v="8820.9152489710978"/>
    <n v="1.5605886539941436"/>
    <n v="444.00625095000004"/>
    <n v="78.553199750544024"/>
  </r>
  <r>
    <x v="381"/>
    <s v="Collège/Université"/>
    <m/>
    <m/>
    <n v="98.03"/>
    <n v="53.045999999999999"/>
    <n v="0"/>
    <n v="0"/>
    <n v="0"/>
    <n v="0"/>
    <n v="0"/>
    <n v="2.3576E-2"/>
    <n v="0"/>
    <n v="0"/>
    <n v="0"/>
    <n v="0"/>
    <n v="0"/>
    <n v="53.045999999999999"/>
    <n v="52.799526908202729"/>
    <n v="0.53860580340918829"/>
    <n v="2.3576E-2"/>
    <n v="0.24049780679383861"/>
  </r>
  <r>
    <x v="381"/>
    <s v="Collège/Université"/>
    <m/>
    <m/>
    <n v="280.10000000000002"/>
    <n v="0"/>
    <n v="199.49084999999999"/>
    <n v="0"/>
    <n v="0"/>
    <n v="0"/>
    <n v="0"/>
    <n v="0"/>
    <n v="9.9948390749999998"/>
    <n v="0"/>
    <n v="0"/>
    <n v="0"/>
    <n v="0"/>
    <n v="199.49084999999999"/>
    <n v="198.56393512263384"/>
    <n v="0.70890373124824646"/>
    <n v="9.9948390749999998"/>
    <n v="35.683109871474471"/>
  </r>
  <r>
    <x v="381"/>
    <s v="Collège/Université"/>
    <m/>
    <m/>
    <n v="1309.96"/>
    <n v="75.744"/>
    <n v="943.76412000000005"/>
    <n v="0"/>
    <n v="0"/>
    <n v="0"/>
    <n v="0"/>
    <n v="3.3663999999999999E-2"/>
    <n v="47.284226340000004"/>
    <n v="0"/>
    <n v="0"/>
    <n v="0"/>
    <n v="0"/>
    <n v="1019.5081200000001"/>
    <n v="1014.7710744461633"/>
    <n v="0.77465806165544238"/>
    <n v="47.317890340000005"/>
    <n v="36.121629927631382"/>
  </r>
  <r>
    <x v="381"/>
    <s v="Collège/Université"/>
    <m/>
    <m/>
    <n v="2809.48"/>
    <n v="0"/>
    <n v="1875.9339"/>
    <n v="0"/>
    <n v="0"/>
    <n v="0"/>
    <n v="0"/>
    <n v="0"/>
    <n v="93.987556049999995"/>
    <n v="0"/>
    <n v="0"/>
    <n v="0"/>
    <n v="0"/>
    <n v="1875.9339"/>
    <n v="1867.2175551607979"/>
    <n v="0.66461322207696727"/>
    <n v="93.987556049999995"/>
    <n v="33.453719567322068"/>
  </r>
  <r>
    <x v="381"/>
    <s v="Collège/Université"/>
    <m/>
    <m/>
    <n v="666.14"/>
    <n v="142.22880000000001"/>
    <n v="0"/>
    <n v="0"/>
    <n v="0"/>
    <n v="0"/>
    <n v="0"/>
    <n v="6.32128E-2"/>
    <n v="0"/>
    <n v="0"/>
    <n v="0"/>
    <n v="0"/>
    <n v="0"/>
    <n v="142.22880000000001"/>
    <n v="141.56794768166091"/>
    <n v="0.21251981217410892"/>
    <n v="6.32128E-2"/>
    <n v="9.489416639144925E-2"/>
  </r>
  <r>
    <x v="381"/>
    <s v="Collège/Université"/>
    <m/>
    <m/>
    <n v="1090.0999999999999"/>
    <n v="3.8879999999999999"/>
    <n v="323.20170000000002"/>
    <n v="0"/>
    <n v="0"/>
    <n v="0"/>
    <n v="0"/>
    <n v="1.7279999999999999E-3"/>
    <n v="16.192968150000002"/>
    <n v="0"/>
    <n v="0"/>
    <n v="0"/>
    <n v="0"/>
    <n v="327.08969999999999"/>
    <n v="325.56990944738448"/>
    <n v="0.29866059026454866"/>
    <n v="16.194696150000002"/>
    <n v="14.856156453536375"/>
  </r>
  <r>
    <x v="381"/>
    <s v="Collège/Université"/>
    <m/>
    <m/>
    <n v="12491.67"/>
    <n v="0"/>
    <n v="909.66312000000005"/>
    <n v="0"/>
    <n v="0"/>
    <n v="0"/>
    <n v="0"/>
    <n v="0"/>
    <n v="45.575706840000002"/>
    <n v="0"/>
    <n v="0"/>
    <n v="0"/>
    <n v="0"/>
    <n v="909.66312000000005"/>
    <n v="905.4364585800937"/>
    <n v="7.248321950388488E-2"/>
    <n v="45.575706840000002"/>
    <n v="3.6484878995362506"/>
  </r>
  <r>
    <x v="381"/>
    <s v="Collège/Université"/>
    <m/>
    <m/>
    <n v="487.56"/>
    <n v="272.80799999999999"/>
    <n v="204.37866"/>
    <n v="0"/>
    <n v="0"/>
    <n v="0"/>
    <n v="0"/>
    <n v="0.12124800000000001"/>
    <n v="10.23972687"/>
    <n v="0"/>
    <n v="0"/>
    <n v="0"/>
    <n v="0"/>
    <n v="477.18665999999996"/>
    <n v="474.96945848707509"/>
    <n v="0.97417642646458913"/>
    <n v="10.36097487"/>
    <n v="21.25066631799163"/>
  </r>
  <r>
    <x v="381"/>
    <s v="Collège/Université"/>
    <m/>
    <m/>
    <n v="1714.22"/>
    <n v="1228.32"/>
    <n v="0"/>
    <n v="0"/>
    <n v="0"/>
    <n v="0"/>
    <n v="0"/>
    <n v="0.54592000000000007"/>
    <n v="0"/>
    <n v="0"/>
    <n v="0"/>
    <n v="0"/>
    <n v="0"/>
    <n v="1228.32"/>
    <n v="1222.6127303073479"/>
    <n v="0.71321809937309555"/>
    <n v="0.54592000000000007"/>
    <n v="0.31846554117907855"/>
  </r>
  <r>
    <x v="381"/>
    <s v="Collège/Université"/>
    <m/>
    <m/>
    <n v="1851.36"/>
    <n v="1260.72"/>
    <n v="0"/>
    <n v="0"/>
    <n v="0"/>
    <n v="0"/>
    <n v="0"/>
    <n v="0.56032000000000004"/>
    <n v="0"/>
    <n v="0"/>
    <n v="0"/>
    <n v="0"/>
    <n v="0"/>
    <n v="1260.72"/>
    <n v="1254.8621868512112"/>
    <n v="0.67780560606862594"/>
    <n v="0.56032000000000004"/>
    <n v="0.30265318468585262"/>
  </r>
  <r>
    <x v="381"/>
    <s v="Collège/Université"/>
    <m/>
    <m/>
    <n v="403.56"/>
    <n v="22.157999999999998"/>
    <n v="0"/>
    <n v="0"/>
    <n v="0"/>
    <n v="0"/>
    <n v="0"/>
    <n v="9.8480000000000009E-3"/>
    <n v="0"/>
    <n v="0"/>
    <n v="0"/>
    <n v="0"/>
    <n v="0"/>
    <n v="22.157999999999998"/>
    <n v="22.055045003053124"/>
    <n v="5.4651216679188035E-2"/>
    <n v="9.8480000000000009E-3"/>
    <n v="2.4402814946971951E-2"/>
  </r>
  <r>
    <x v="381"/>
    <s v="Collège/Université"/>
    <m/>
    <m/>
    <n v="2040.51"/>
    <n v="0"/>
    <n v="644.16789000000006"/>
    <n v="0"/>
    <n v="0"/>
    <n v="0"/>
    <n v="0"/>
    <n v="0"/>
    <n v="32.273933355000004"/>
    <n v="0"/>
    <n v="0"/>
    <n v="0"/>
    <n v="0"/>
    <n v="644.16789000000006"/>
    <n v="641.17482640453909"/>
    <n v="0.3142228297849749"/>
    <n v="32.273933355000004"/>
    <n v="15.816601415822518"/>
  </r>
  <r>
    <x v="381"/>
    <s v="Collège/Université"/>
    <m/>
    <m/>
    <n v="400"/>
    <n v="87.227999999999994"/>
    <n v="0"/>
    <n v="0"/>
    <n v="0"/>
    <n v="0"/>
    <n v="0"/>
    <n v="3.8768000000000004E-2"/>
    <n v="0"/>
    <n v="0"/>
    <n v="0"/>
    <n v="0"/>
    <n v="0"/>
    <n v="87.227999999999994"/>
    <n v="86.822703561978415"/>
    <n v="0.21705675890494602"/>
    <n v="3.8768000000000004E-2"/>
    <n v="9.6920000000000006E-2"/>
  </r>
  <r>
    <x v="381"/>
    <s v="Collège/Université"/>
    <m/>
    <m/>
    <n v="1589.54"/>
    <n v="0"/>
    <n v="1055.0470499999999"/>
    <n v="0"/>
    <n v="0"/>
    <n v="0"/>
    <n v="0"/>
    <n v="0"/>
    <n v="52.859694974999996"/>
    <n v="0"/>
    <n v="0"/>
    <n v="0"/>
    <n v="0"/>
    <n v="1055.0470499999999"/>
    <n v="1050.1448762563607"/>
    <n v="0.66065960985968308"/>
    <n v="52.859694974999996"/>
    <n v="33.254712039332134"/>
  </r>
  <r>
    <x v="381"/>
    <s v="Collège/Université"/>
    <m/>
    <m/>
    <n v="1344.95"/>
    <n v="0"/>
    <n v="1016.28558"/>
    <n v="0"/>
    <n v="0"/>
    <n v="0"/>
    <n v="0"/>
    <n v="0"/>
    <n v="50.917677810000001"/>
    <n v="0"/>
    <n v="0"/>
    <n v="0"/>
    <n v="0"/>
    <n v="1016.28558"/>
    <n v="1011.5635076655811"/>
    <n v="0.75211978710404181"/>
    <n v="50.917677810000001"/>
    <n v="37.858416900256515"/>
  </r>
  <r>
    <x v="381"/>
    <s v="Collège/Université"/>
    <m/>
    <m/>
    <n v="263.32"/>
    <n v="0"/>
    <n v="33954.858269999997"/>
    <n v="0"/>
    <n v="0"/>
    <n v="0"/>
    <n v="0"/>
    <n v="0"/>
    <n v="1701.197544765"/>
    <n v="0"/>
    <n v="0"/>
    <n v="0"/>
    <n v="0"/>
    <n v="33954.858269999997"/>
    <n v="33797.090315783935"/>
    <n v="128.3498796740997"/>
    <n v="1701.197544765"/>
    <n v="6460.5709583966282"/>
  </r>
  <r>
    <x v="381"/>
    <s v="Collège/Université"/>
    <m/>
    <m/>
    <n v="0"/>
    <n v="0"/>
    <n v="239.57847000000001"/>
    <n v="0"/>
    <n v="0"/>
    <n v="0"/>
    <n v="0"/>
    <n v="0"/>
    <n v="12.003298665000001"/>
    <n v="0"/>
    <n v="0"/>
    <n v="0"/>
    <n v="0"/>
    <n v="239.57847000000001"/>
    <n v="238.46529188611848"/>
    <s v="-"/>
    <n v="12.003298665000001"/>
    <s v="-"/>
  </r>
  <r>
    <x v="382"/>
    <s v="Collège/Université"/>
    <m/>
    <m/>
    <n v="110"/>
    <n v="99.161999999999992"/>
    <n v="0"/>
    <n v="0"/>
    <n v="0"/>
    <n v="0"/>
    <n v="0"/>
    <n v="4.4072E-2"/>
    <n v="0"/>
    <n v="0"/>
    <n v="0"/>
    <n v="0"/>
    <n v="0"/>
    <n v="99.161999999999992"/>
    <n v="98.701253388968041"/>
    <n v="0.89728412171789129"/>
    <n v="4.4072E-2"/>
    <n v="0.40065454545454549"/>
  </r>
  <r>
    <x v="383"/>
    <s v="Collège/Université"/>
    <m/>
    <m/>
    <n v="2234.4"/>
    <n v="557.71199999999999"/>
    <n v="348.32276999999999"/>
    <n v="853.36719999999991"/>
    <n v="0"/>
    <n v="0"/>
    <n v="0"/>
    <n v="0.24787200000000001"/>
    <n v="17.451577515"/>
    <n v="60.766958671999994"/>
    <n v="0"/>
    <n v="0"/>
    <n v="0"/>
    <n v="1759.4019699999999"/>
    <n v="1751.2270794661215"/>
    <n v="0.78375719632389962"/>
    <n v="78.466408186999999"/>
    <n v="35.1174401123344"/>
  </r>
  <r>
    <x v="384"/>
    <s v="Collège/Université"/>
    <m/>
    <m/>
    <n v="334.64"/>
    <n v="670.68"/>
    <n v="0"/>
    <n v="0"/>
    <n v="0"/>
    <n v="0"/>
    <n v="0"/>
    <n v="0.29808000000000007"/>
    <n v="0"/>
    <n v="0"/>
    <n v="0"/>
    <n v="0"/>
    <n v="0"/>
    <n v="670.68"/>
    <n v="667.56375045796858"/>
    <n v="1.9948713556597197"/>
    <n v="0.29808000000000007"/>
    <n v="0.89074826679416708"/>
  </r>
  <r>
    <x v="385"/>
    <s v="Collège/Université"/>
    <m/>
    <m/>
    <n v="4788.1200000000008"/>
    <n v="0"/>
    <n v="7.2369899999999996"/>
    <n v="0"/>
    <n v="0"/>
    <n v="0"/>
    <n v="0"/>
    <n v="0"/>
    <n v="0.36258580499999998"/>
    <n v="0"/>
    <n v="0"/>
    <n v="0"/>
    <n v="0"/>
    <n v="7.2369899999999996"/>
    <n v="7.2033640281905145"/>
    <n v="1.50442428932243E-3"/>
    <n v="0.36258580499999998"/>
    <n v="7.5726131550587689E-2"/>
  </r>
  <r>
    <x v="386"/>
    <s v="Collège/Université"/>
    <m/>
    <m/>
    <n v="474.73"/>
    <n v="94.751999999999995"/>
    <n v="0"/>
    <n v="0"/>
    <n v="0"/>
    <n v="0"/>
    <n v="0"/>
    <n v="4.2112000000000004E-2"/>
    <n v="0"/>
    <n v="0"/>
    <n v="0"/>
    <n v="0"/>
    <n v="0"/>
    <n v="94.751999999999995"/>
    <n v="94.311744026053319"/>
    <n v="0.19866396483486048"/>
    <n v="4.2112000000000004E-2"/>
    <n v="8.8707265182314157E-2"/>
  </r>
  <r>
    <x v="387"/>
    <s v="Collège/Université"/>
    <m/>
    <m/>
    <n v="771.77"/>
    <n v="53.294399999999996"/>
    <n v="0"/>
    <n v="0"/>
    <n v="0"/>
    <n v="0"/>
    <n v="0"/>
    <n v="2.3686400000000003E-2"/>
    <n v="0"/>
    <n v="0"/>
    <n v="0"/>
    <n v="0"/>
    <n v="0"/>
    <n v="53.294399999999996"/>
    <n v="53.046772741705674"/>
    <n v="6.8733913914385991E-2"/>
    <n v="2.3686400000000003E-2"/>
    <n v="3.0691008979359141E-2"/>
  </r>
  <r>
    <x v="388"/>
    <s v="Collège/Université"/>
    <m/>
    <m/>
    <n v="527.71"/>
    <n v="359.63279999999997"/>
    <n v="0"/>
    <n v="0"/>
    <n v="0"/>
    <n v="0"/>
    <n v="0"/>
    <n v="0.1598368"/>
    <n v="0"/>
    <n v="0"/>
    <n v="0"/>
    <n v="0"/>
    <n v="0"/>
    <n v="359.63279999999997"/>
    <n v="357.9618010909831"/>
    <n v="0.67833052451343179"/>
    <n v="0.1598368"/>
    <n v="0.30288757082488488"/>
  </r>
  <r>
    <x v="389"/>
    <s v="Collège/Université"/>
    <m/>
    <m/>
    <n v="619.44000000000005"/>
    <n v="51.508800000000001"/>
    <n v="0"/>
    <n v="0"/>
    <n v="0"/>
    <n v="0"/>
    <n v="0"/>
    <n v="2.2892800000000001E-2"/>
    <n v="0"/>
    <n v="0"/>
    <n v="0"/>
    <n v="0"/>
    <n v="0"/>
    <n v="51.508800000000001"/>
    <n v="51.269469358843885"/>
    <n v="8.2767450211229304E-2"/>
    <n v="2.2892800000000001E-2"/>
    <n v="3.6957251711223035E-2"/>
  </r>
  <r>
    <x v="390"/>
    <s v="Collège/Université"/>
    <m/>
    <m/>
    <n v="2597.98"/>
    <n v="1366.0919999999999"/>
    <n v="567.2133"/>
    <n v="0"/>
    <n v="0"/>
    <n v="0"/>
    <n v="0"/>
    <n v="0.60715200000000003"/>
    <n v="28.418374350000001"/>
    <n v="0"/>
    <n v="0"/>
    <n v="0"/>
    <n v="0"/>
    <n v="1933.3053"/>
    <n v="1924.3223845176065"/>
    <n v="0.74069946054919844"/>
    <n v="29.02552635"/>
    <n v="11.172344032671537"/>
  </r>
  <r>
    <x v="391"/>
    <s v="Collège/Université"/>
    <m/>
    <m/>
    <n v="400.54"/>
    <n v="185.7636"/>
    <n v="89.382509999999996"/>
    <n v="0"/>
    <n v="0"/>
    <n v="0"/>
    <n v="0"/>
    <n v="8.2561599999999999E-2"/>
    <n v="4.4782194449999997"/>
    <n v="0"/>
    <n v="0"/>
    <n v="0"/>
    <n v="0"/>
    <n v="275.14611000000002"/>
    <n v="273.86767029808675"/>
    <n v="0.68374611848526179"/>
    <n v="4.5607810449999997"/>
    <n v="11.386580728516501"/>
  </r>
  <r>
    <x v="392"/>
    <s v="Collège/Université"/>
    <m/>
    <m/>
    <n v="391.17"/>
    <n v="76.679999999999993"/>
    <n v="155.87945999999999"/>
    <n v="0"/>
    <n v="0"/>
    <n v="0"/>
    <n v="0"/>
    <n v="3.4079999999999999E-2"/>
    <n v="7.8098324699999999"/>
    <n v="0"/>
    <n v="0"/>
    <n v="0"/>
    <n v="0"/>
    <n v="232.55946"/>
    <n v="231.47889503500917"/>
    <n v="0.59176034725313587"/>
    <n v="7.8439124700000002"/>
    <n v="20.052438760641152"/>
  </r>
  <r>
    <x v="393"/>
    <s v="Collège/Université"/>
    <m/>
    <m/>
    <n v="4344.54"/>
    <n v="3615.8399999999997"/>
    <n v="0"/>
    <n v="0"/>
    <n v="0"/>
    <n v="0"/>
    <n v="0"/>
    <n v="1.60704"/>
    <n v="0"/>
    <n v="0"/>
    <n v="0"/>
    <n v="0"/>
    <n v="0"/>
    <n v="3615.8399999999997"/>
    <n v="3599.0393502951351"/>
    <n v="0.82840515918719482"/>
    <n v="1.60704"/>
    <n v="0.36989876948998052"/>
  </r>
  <r>
    <x v="394"/>
    <s v="Collège/Université"/>
    <m/>
    <m/>
    <n v="527.75"/>
    <n v="73.944000000000003"/>
    <n v="207.14463000000001"/>
    <n v="0"/>
    <n v="0"/>
    <n v="0"/>
    <n v="0"/>
    <n v="3.2864000000000004E-2"/>
    <n v="10.378306785000001"/>
    <n v="0"/>
    <n v="0"/>
    <n v="0"/>
    <n v="0"/>
    <n v="281.08863000000002"/>
    <n v="279.78257895552616"/>
    <n v="0.53014226235059436"/>
    <n v="10.411170785000001"/>
    <n v="19.727467143533875"/>
  </r>
  <r>
    <x v="395"/>
    <s v="Collège/Université"/>
    <m/>
    <m/>
    <n v="531.6"/>
    <n v="73.727999999999994"/>
    <n v="224.80136999999999"/>
    <n v="0"/>
    <n v="0"/>
    <n v="0"/>
    <n v="0"/>
    <n v="3.2767999999999999E-2"/>
    <n v="11.262940215"/>
    <n v="0"/>
    <n v="0"/>
    <n v="0"/>
    <n v="0"/>
    <n v="298.52936999999997"/>
    <n v="297.14228224944026"/>
    <n v="0.55895839399819458"/>
    <n v="11.295708215000001"/>
    <n v="21.248510562452971"/>
  </r>
  <r>
    <x v="396"/>
    <s v="Collège/Université"/>
    <m/>
    <m/>
    <n v="451.52"/>
    <n v="46.475999999999999"/>
    <n v="206.65206000000001"/>
    <n v="0"/>
    <n v="0"/>
    <n v="0"/>
    <n v="0"/>
    <n v="2.0656000000000001E-2"/>
    <n v="10.35362817"/>
    <n v="0"/>
    <n v="0"/>
    <n v="0"/>
    <n v="0"/>
    <n v="253.12806"/>
    <n v="251.95192503093833"/>
    <n v="0.55800833856958354"/>
    <n v="10.374284170000001"/>
    <n v="22.976355798192774"/>
  </r>
  <r>
    <x v="397"/>
    <s v="Collège/Université"/>
    <m/>
    <m/>
    <n v="9058.91"/>
    <n v="0"/>
    <n v="2159.3510999999999"/>
    <n v="0"/>
    <n v="0"/>
    <n v="0"/>
    <n v="0"/>
    <n v="0"/>
    <n v="108.18725144999999"/>
    <n v="0"/>
    <n v="0"/>
    <n v="0"/>
    <n v="0"/>
    <n v="2159.3510999999999"/>
    <n v="2149.3178846417668"/>
    <n v="0.23726009913353449"/>
    <n v="108.18725144999999"/>
    <n v="11.942634538813168"/>
  </r>
  <r>
    <x v="398"/>
    <s v="Collège/Université"/>
    <m/>
    <m/>
    <n v="17964.509999999998"/>
    <n v="0"/>
    <n v="517907.53557000001"/>
    <n v="0"/>
    <n v="0"/>
    <n v="0"/>
    <n v="0"/>
    <n v="0"/>
    <n v="25948.069667115"/>
    <n v="0"/>
    <n v="0"/>
    <n v="0"/>
    <n v="0"/>
    <n v="517907.53557000001"/>
    <n v="515501.12846000033"/>
    <n v="28.695529600306404"/>
    <n v="25948.069667115"/>
    <n v="1444.4073157083048"/>
  </r>
  <r>
    <x v="399"/>
    <s v="Collège/Université"/>
    <m/>
    <m/>
    <n v="456.75"/>
    <n v="61.016399999999997"/>
    <n v="0"/>
    <n v="0"/>
    <n v="0"/>
    <n v="0"/>
    <n v="0"/>
    <n v="2.7118400000000001E-2"/>
    <n v="0"/>
    <n v="0"/>
    <n v="0"/>
    <n v="0"/>
    <n v="0"/>
    <n v="61.016399999999997"/>
    <n v="60.73289321799308"/>
    <n v="0.13296747283632859"/>
    <n v="2.7118400000000001E-2"/>
    <n v="5.9372523262178435E-2"/>
  </r>
  <r>
    <x v="400"/>
    <s v="Collège/Université"/>
    <m/>
    <m/>
    <n v="529.37"/>
    <n v="63.464399999999998"/>
    <n v="662.65821000000005"/>
    <n v="0"/>
    <n v="0"/>
    <n v="0"/>
    <n v="0"/>
    <n v="2.8206400000000003E-2"/>
    <n v="33.200330594999997"/>
    <n v="0"/>
    <n v="0"/>
    <n v="0"/>
    <n v="0"/>
    <n v="726.12261000000001"/>
    <n v="722.74875175035618"/>
    <n v="1.3652997936232809"/>
    <n v="33.228536994999999"/>
    <n v="62.769966176776173"/>
  </r>
  <r>
    <x v="401"/>
    <s v="Collège/Université"/>
    <m/>
    <m/>
    <n v="570.22"/>
    <n v="77.975999999999999"/>
    <n v="0"/>
    <n v="0"/>
    <n v="0"/>
    <n v="0"/>
    <n v="0"/>
    <n v="3.4655999999999999E-2"/>
    <n v="0"/>
    <n v="0"/>
    <n v="0"/>
    <n v="0"/>
    <n v="0"/>
    <n v="77.975999999999999"/>
    <n v="77.613692082230813"/>
    <n v="0.13611183768059837"/>
    <n v="3.4655999999999999E-2"/>
    <n v="6.0776542387148816E-2"/>
  </r>
  <r>
    <x v="402"/>
    <s v="Collège/Université"/>
    <m/>
    <m/>
    <n v="568"/>
    <n v="94.550399999999996"/>
    <n v="631.24739999999997"/>
    <n v="0"/>
    <n v="0"/>
    <n v="0"/>
    <n v="0"/>
    <n v="4.2022400000000001E-2"/>
    <n v="31.626594300000001"/>
    <n v="0"/>
    <n v="0"/>
    <n v="0"/>
    <n v="0"/>
    <n v="725.79779999999994"/>
    <n v="722.42545094850391"/>
    <n v="1.2718757939234224"/>
    <n v="31.668616700000001"/>
    <n v="55.754606866197186"/>
  </r>
  <r>
    <x v="403"/>
    <s v="Collège/Université"/>
    <m/>
    <m/>
    <n v="14412.14"/>
    <n v="6996.8627999999999"/>
    <n v="4786.4921400000003"/>
    <n v="0"/>
    <n v="0"/>
    <n v="0"/>
    <n v="0"/>
    <n v="3.1097168000000002"/>
    <n v="239.81159373"/>
    <n v="0"/>
    <n v="0"/>
    <n v="0"/>
    <n v="0"/>
    <n v="11783.354940000001"/>
    <n v="11728.604724643395"/>
    <n v="0.81380036029648584"/>
    <n v="242.92131053"/>
    <n v="16.855325477687561"/>
  </r>
  <r>
    <x v="404"/>
    <s v="Collège/Université"/>
    <m/>
    <m/>
    <n v="432.09"/>
    <n v="36.748799999999996"/>
    <n v="0"/>
    <n v="0"/>
    <n v="0"/>
    <n v="0"/>
    <n v="0"/>
    <n v="1.6332800000000001E-2"/>
    <n v="0"/>
    <n v="0"/>
    <n v="0"/>
    <n v="0"/>
    <n v="0"/>
    <n v="36.748799999999996"/>
    <n v="36.578050266639522"/>
    <n v="8.46537764508309E-2"/>
    <n v="1.6332800000000001E-2"/>
    <n v="3.7799532504802245E-2"/>
  </r>
  <r>
    <x v="405"/>
    <s v="Collège/Université"/>
    <m/>
    <m/>
    <n v="3239.77"/>
    <n v="4364.6615999999995"/>
    <n v="0"/>
    <n v="0"/>
    <n v="0"/>
    <n v="0"/>
    <n v="0"/>
    <n v="1.9398496000000001"/>
    <n v="0"/>
    <n v="0"/>
    <n v="0"/>
    <n v="0"/>
    <n v="0"/>
    <n v="4364.6615999999922"/>
    <n v="4344.3816233909956"/>
    <n v="1.340953716896877"/>
    <n v="9928.6491616675958"/>
    <n v="3064.6154392650087"/>
  </r>
  <r>
    <x v="406"/>
    <s v="Collège/Université"/>
    <m/>
    <m/>
    <n v="1736.65"/>
    <n v="824.904"/>
    <n v="1133.8203599999999"/>
    <n v="0"/>
    <n v="0"/>
    <n v="0"/>
    <n v="0"/>
    <n v="0.36662400000000001"/>
    <n v="56.806375019999997"/>
    <n v="0"/>
    <n v="0"/>
    <n v="0"/>
    <n v="0"/>
    <n v="1958.7243599999999"/>
    <n v="1949.6233373217992"/>
    <n v="1.1226345765248029"/>
    <n v="57.172999019999999"/>
    <n v="32.921428624075084"/>
  </r>
  <r>
    <x v="407"/>
    <s v="Collège/Université"/>
    <m/>
    <m/>
    <n v="2792.4"/>
    <n v="329.83199999999999"/>
    <n v="2005.3661400000001"/>
    <n v="0"/>
    <n v="0"/>
    <n v="0"/>
    <n v="0"/>
    <n v="0.146592"/>
    <n v="100.47233672999999"/>
    <n v="0"/>
    <n v="0"/>
    <n v="0"/>
    <n v="0"/>
    <n v="2335.19814"/>
    <n v="2324.34786843334"/>
    <n v="0.83238356554696313"/>
    <n v="100.61892872999999"/>
    <n v="36.033135915341639"/>
  </r>
  <r>
    <x v="408"/>
    <s v="Collège/Université"/>
    <m/>
    <m/>
    <n v="16687.91"/>
    <n v="0"/>
    <n v="5.1151499999999999"/>
    <n v="0"/>
    <n v="0"/>
    <n v="0"/>
    <n v="0"/>
    <n v="0"/>
    <n v="0.25627792499999996"/>
    <n v="0"/>
    <n v="0"/>
    <n v="0"/>
    <n v="0"/>
    <n v="5.1151499999999999"/>
    <n v="5.0913829518624061"/>
    <n v="3.0509410416657364E-4"/>
    <n v="0.25627792499999996"/>
    <n v="1.5357101338633777E-2"/>
  </r>
  <r>
    <x v="409"/>
    <s v="Collège/Université"/>
    <m/>
    <m/>
    <n v="28455.26"/>
    <n v="24624"/>
    <n v="1119.4600499999999"/>
    <n v="0"/>
    <n v="0"/>
    <n v="0"/>
    <n v="0"/>
    <n v="10.944000000000001"/>
    <n v="56.086898475000005"/>
    <n v="0"/>
    <n v="0"/>
    <n v="0"/>
    <n v="0"/>
    <n v="25743.460050000002"/>
    <n v="25623.845560838086"/>
    <n v="0.9004959209945046"/>
    <n v="67.030898475000001"/>
    <n v="2.3556593218617579"/>
  </r>
  <r>
    <x v="410"/>
    <s v="Collège/Université"/>
    <m/>
    <m/>
    <n v="0"/>
    <n v="0"/>
    <n v="0"/>
    <n v="0"/>
    <n v="0"/>
    <n v="0"/>
    <n v="0"/>
    <n v="0"/>
    <n v="0"/>
    <n v="0"/>
    <n v="0"/>
    <n v="0"/>
    <n v="0"/>
    <n v="0"/>
    <n v="0"/>
    <s v="-"/>
    <n v="0"/>
    <s v="-"/>
  </r>
  <r>
    <x v="411"/>
    <s v="Collège/Université"/>
    <m/>
    <m/>
    <n v="2388.9699999999998"/>
    <n v="441.12239999999997"/>
    <n v="1171.4830199999999"/>
    <n v="0"/>
    <n v="0"/>
    <n v="0"/>
    <n v="0"/>
    <n v="0.19605440000000002"/>
    <n v="58.693339890000004"/>
    <n v="0"/>
    <n v="0"/>
    <n v="0"/>
    <n v="0"/>
    <n v="1612.6054199999999"/>
    <n v="1605.1126053916139"/>
    <n v="0.67188478942456964"/>
    <n v="58.889394290000006"/>
    <n v="24.65053738221912"/>
  </r>
  <r>
    <x v="412"/>
    <s v="Collège/Université"/>
    <m/>
    <m/>
    <n v="2134.61"/>
    <n v="45.576000000000001"/>
    <n v="0"/>
    <n v="0"/>
    <n v="0"/>
    <n v="0"/>
    <n v="0"/>
    <n v="2.0256E-2"/>
    <n v="0"/>
    <n v="0"/>
    <n v="0"/>
    <n v="0"/>
    <n v="0"/>
    <n v="45.576000000000001"/>
    <n v="45.364235538367595"/>
    <n v="2.1251767553964233E-2"/>
    <n v="2.0256E-2"/>
    <n v="9.4893212343238331E-3"/>
  </r>
  <r>
    <x v="413"/>
    <s v="Collège/Université"/>
    <m/>
    <m/>
    <n v="605.47"/>
    <n v="132.49799999999999"/>
    <n v="699.25995"/>
    <n v="0"/>
    <n v="0"/>
    <n v="0"/>
    <n v="0"/>
    <n v="5.8888000000000003E-2"/>
    <n v="35.034141525000003"/>
    <n v="0"/>
    <n v="0"/>
    <n v="0"/>
    <n v="0"/>
    <n v="831.75794999999994"/>
    <n v="827.8932673931406"/>
    <n v="1.3673563799909831"/>
    <n v="35.093029525000006"/>
    <n v="57.959980717459167"/>
  </r>
  <r>
    <x v="414"/>
    <s v="Collège/Université"/>
    <m/>
    <m/>
    <n v="334.34"/>
    <n v="60.760799999999996"/>
    <n v="0"/>
    <n v="0"/>
    <n v="0"/>
    <n v="0"/>
    <n v="0"/>
    <n v="2.7004800000000002E-2"/>
    <n v="0"/>
    <n v="0"/>
    <n v="0"/>
    <n v="0"/>
    <n v="0"/>
    <n v="60.760799999999996"/>
    <n v="60.478480838591487"/>
    <n v="0.18088915726084673"/>
    <n v="2.7004800000000002E-2"/>
    <n v="8.0770473171023524E-2"/>
  </r>
  <r>
    <x v="415"/>
    <s v="Collège/Université"/>
    <m/>
    <m/>
    <n v="1426.13"/>
    <n v="135.072"/>
    <n v="1226.53719"/>
    <n v="0"/>
    <n v="0"/>
    <n v="0"/>
    <n v="0"/>
    <n v="6.0032000000000002E-2"/>
    <n v="61.451649705000001"/>
    <n v="0"/>
    <n v="0"/>
    <n v="0"/>
    <n v="0"/>
    <n v="1361.6091900000001"/>
    <n v="1355.2826050194383"/>
    <n v="0.95032192368117785"/>
    <n v="61.511681705000001"/>
    <n v="43.131889592814119"/>
  </r>
  <r>
    <x v="416"/>
    <s v="Collège/Université"/>
    <m/>
    <m/>
    <n v="18210.400000000001"/>
    <n v="0"/>
    <n v="4079.8815300000001"/>
    <n v="0"/>
    <n v="0"/>
    <n v="0"/>
    <n v="0"/>
    <n v="0"/>
    <n v="204.409171335"/>
    <n v="0"/>
    <n v="0"/>
    <n v="0"/>
    <n v="0"/>
    <n v="4079.8815300000001"/>
    <n v="4060.9247563532467"/>
    <n v="0.22300030511978025"/>
    <n v="204.409171335"/>
    <n v="11.224858945163202"/>
  </r>
  <r>
    <x v="417"/>
    <s v="Collège/Université"/>
    <m/>
    <m/>
    <n v="1424.51"/>
    <n v="786.096"/>
    <n v="485.06778000000003"/>
    <n v="0"/>
    <n v="0"/>
    <n v="0"/>
    <n v="0"/>
    <n v="0.34937600000000002"/>
    <n v="24.302740710000002"/>
    <n v="0"/>
    <n v="0"/>
    <n v="0"/>
    <n v="0"/>
    <n v="1271.1637800000001"/>
    <n v="1265.2574408408307"/>
    <n v="0.88820537647389675"/>
    <n v="24.652116710000001"/>
    <n v="17.305681750215864"/>
  </r>
  <r>
    <x v="418"/>
    <s v="Collège/Université"/>
    <m/>
    <m/>
    <n v="180.08"/>
    <n v="0"/>
    <n v="188.16174000000001"/>
    <n v="0"/>
    <n v="0"/>
    <n v="0"/>
    <n v="0"/>
    <n v="0"/>
    <n v="9.4272309300000003"/>
    <n v="0"/>
    <n v="0"/>
    <n v="0"/>
    <n v="0"/>
    <n v="188.16174000000001"/>
    <n v="187.2874647329534"/>
    <n v="1.0400236824353253"/>
    <n v="9.4272309300000003"/>
    <n v="52.350238394047082"/>
  </r>
  <r>
    <x v="419"/>
    <s v="Collège/Université"/>
    <m/>
    <m/>
    <n v="1705.95"/>
    <n v="292.608"/>
    <n v="1257.72066"/>
    <n v="0"/>
    <n v="0"/>
    <n v="0"/>
    <n v="0"/>
    <n v="0.130048"/>
    <n v="63.013995870000002"/>
    <n v="0"/>
    <n v="0"/>
    <n v="0"/>
    <n v="0"/>
    <n v="1550.3286599999999"/>
    <n v="1543.1252083140646"/>
    <n v="0.90455476908119492"/>
    <n v="63.144043870000004"/>
    <n v="37.014006195961194"/>
  </r>
  <r>
    <x v="420"/>
    <s v="Collège/Université"/>
    <m/>
    <m/>
    <n v="1351.67"/>
    <n v="193.536"/>
    <n v="928.19132999999999"/>
    <n v="0"/>
    <n v="0"/>
    <n v="0"/>
    <n v="0"/>
    <n v="8.6016000000000009E-2"/>
    <n v="46.504002435000004"/>
    <n v="0"/>
    <n v="0"/>
    <n v="0"/>
    <n v="0"/>
    <n v="1121.7273299999999"/>
    <n v="1116.515332805516"/>
    <n v="0.82602656921106177"/>
    <n v="46.590018435000005"/>
    <n v="34.468485972907594"/>
  </r>
  <r>
    <x v="421"/>
    <s v="Collège/Université"/>
    <m/>
    <m/>
    <n v="487.56"/>
    <n v="438.26400000000001"/>
    <n v="0"/>
    <n v="0"/>
    <n v="0"/>
    <n v="0"/>
    <n v="0"/>
    <n v="0.19478400000000001"/>
    <n v="0"/>
    <n v="0"/>
    <n v="0"/>
    <n v="0"/>
    <n v="0"/>
    <n v="438.26400000000001"/>
    <n v="436.22764884998986"/>
    <n v="0.89471582748787815"/>
    <n v="0.19478400000000001"/>
    <n v="0.39950775289195178"/>
  </r>
  <r>
    <x v="422"/>
    <s v="Collège/Université"/>
    <m/>
    <m/>
    <n v="769.02"/>
    <n v="231.94800000000001"/>
    <n v="0"/>
    <n v="0"/>
    <n v="0"/>
    <n v="0"/>
    <n v="0"/>
    <n v="0.10308800000000001"/>
    <n v="0"/>
    <n v="0"/>
    <n v="0"/>
    <n v="0"/>
    <n v="0"/>
    <n v="231.94800000000001"/>
    <n v="230.87027612456748"/>
    <n v="0.30021361749313086"/>
    <n v="0.10308800000000001"/>
    <n v="0.13405113000962265"/>
  </r>
  <r>
    <x v="423"/>
    <s v="Collège/Université"/>
    <m/>
    <m/>
    <n v="938.48"/>
    <n v="113.1084"/>
    <n v="684.44496000000004"/>
    <n v="0"/>
    <n v="0"/>
    <n v="0"/>
    <n v="0"/>
    <n v="5.02704E-2"/>
    <n v="34.291884719999999"/>
    <n v="0"/>
    <n v="0"/>
    <n v="0"/>
    <n v="0"/>
    <n v="797.55336"/>
    <n v="793.84760570160802"/>
    <n v="0.84588654601228375"/>
    <n v="34.342155120000001"/>
    <n v="36.593379848265286"/>
  </r>
  <r>
    <x v="424"/>
    <s v="Collège/Université"/>
    <m/>
    <m/>
    <n v="1054.21"/>
    <n v="155.22839999999999"/>
    <n v="715.02219000000002"/>
    <n v="0"/>
    <n v="0"/>
    <n v="0"/>
    <n v="0"/>
    <n v="6.8990400000000007E-2"/>
    <n v="35.823857205000003"/>
    <n v="0"/>
    <n v="0"/>
    <n v="0"/>
    <n v="0"/>
    <n v="870.25058999999999"/>
    <n v="866.20705507642992"/>
    <n v="0.82166461623057063"/>
    <n v="35.892847605"/>
    <n v="34.047151521044192"/>
  </r>
  <r>
    <x v="425"/>
    <s v="Collège/Université"/>
    <m/>
    <m/>
    <n v="15406.18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26"/>
    <s v="Collège/Université"/>
    <m/>
    <m/>
    <n v="497.39"/>
    <n v="140.86439999999999"/>
    <n v="330.74180999999999"/>
    <n v="0"/>
    <n v="0"/>
    <n v="0"/>
    <n v="0"/>
    <n v="6.2606400000000006E-2"/>
    <n v="16.570740795000003"/>
    <n v="0"/>
    <n v="0"/>
    <n v="0"/>
    <n v="0"/>
    <n v="471.60620999999998"/>
    <n v="469.4149375065133"/>
    <n v="0.94375628280929114"/>
    <n v="16.633347195000002"/>
    <n v="33.441257755483633"/>
  </r>
  <r>
    <x v="427"/>
    <s v="Collège/Université"/>
    <m/>
    <m/>
    <n v="804.19"/>
    <n v="96.335999999999999"/>
    <n v="0"/>
    <n v="0"/>
    <n v="0"/>
    <n v="0"/>
    <n v="0"/>
    <n v="4.2816E-2"/>
    <n v="0"/>
    <n v="0"/>
    <n v="0"/>
    <n v="0"/>
    <n v="0"/>
    <n v="96.335999999999999"/>
    <n v="95.888384123753312"/>
    <n v="0.11923598170053508"/>
    <n v="4.2816E-2"/>
    <n v="5.324114947960059E-2"/>
  </r>
  <r>
    <x v="428"/>
    <s v="Collège/Université"/>
    <m/>
    <m/>
    <n v="1225"/>
    <n v="376.488"/>
    <n v="0"/>
    <n v="0"/>
    <n v="0"/>
    <n v="0"/>
    <n v="0"/>
    <n v="0.167328"/>
    <n v="0"/>
    <n v="0"/>
    <n v="0"/>
    <n v="0"/>
    <n v="0"/>
    <n v="376.488"/>
    <n v="374.73868503969061"/>
    <n v="0.30590913064464542"/>
    <n v="0.167328"/>
    <n v="0.13659428571428572"/>
  </r>
  <r>
    <x v="429"/>
    <s v="Collège/Université"/>
    <m/>
    <m/>
    <n v="15249.76"/>
    <n v="0"/>
    <n v="2788.89345"/>
    <n v="0"/>
    <n v="0"/>
    <n v="0"/>
    <n v="0"/>
    <n v="0"/>
    <n v="139.72841977499999"/>
    <n v="0"/>
    <n v="0"/>
    <n v="0"/>
    <n v="0"/>
    <n v="2788.89345"/>
    <n v="2775.9351271987584"/>
    <n v="0.18203139768748874"/>
    <n v="139.72841977499999"/>
    <n v="9.1626635288030744"/>
  </r>
  <r>
    <x v="430"/>
    <s v="Collège/Université"/>
    <m/>
    <m/>
    <n v="35665.89"/>
    <n v="-22668.9948"/>
    <n v="0"/>
    <n v="0"/>
    <n v="0"/>
    <n v="0"/>
    <n v="0"/>
    <n v="-10.075108800000001"/>
    <n v="0"/>
    <n v="0"/>
    <n v="0"/>
    <n v="0"/>
    <n v="0"/>
    <n v="-23352.142040285715"/>
    <n v="-23243.638578219616"/>
    <n v="-0.65170499259151016"/>
    <n v="-44.301975501836559"/>
    <n v="-1.242138511105052"/>
  </r>
  <r>
    <x v="431"/>
    <s v="Collège/Université"/>
    <m/>
    <m/>
    <n v="5172.18"/>
    <n v="0"/>
    <n v="4835.3702400000002"/>
    <n v="0"/>
    <n v="0"/>
    <n v="0"/>
    <n v="0"/>
    <n v="0"/>
    <n v="242.26047167999999"/>
    <n v="0"/>
    <n v="0"/>
    <n v="0"/>
    <n v="0"/>
    <n v="4835.3702400000002"/>
    <n v="4812.9031613694287"/>
    <n v="0.93053667145563934"/>
    <n v="242.26047167999999"/>
    <n v="46.839141654002759"/>
  </r>
  <r>
    <x v="432"/>
    <s v="Collège/Université"/>
    <m/>
    <m/>
    <n v="12888.47"/>
    <n v="7192.8"/>
    <n v="3457.4625000000001"/>
    <n v="0"/>
    <n v="0"/>
    <n v="0"/>
    <n v="0"/>
    <n v="3.1968000000000001"/>
    <n v="173.22489374999998"/>
    <n v="0"/>
    <n v="0"/>
    <n v="0"/>
    <n v="0"/>
    <n v="10650.262500000001"/>
    <n v="10600.777088718707"/>
    <n v="0.8225008157460667"/>
    <n v="176.42169374999997"/>
    <n v="13.68833490321194"/>
  </r>
  <r>
    <x v="433"/>
    <s v="Collège/Université"/>
    <m/>
    <m/>
    <n v="262.02999999999997"/>
    <n v="0"/>
    <n v="0"/>
    <n v="304.96799999999996"/>
    <n v="0"/>
    <n v="0"/>
    <n v="0"/>
    <n v="0"/>
    <n v="0"/>
    <n v="21.716299679999999"/>
    <n v="0"/>
    <n v="0"/>
    <n v="0"/>
    <n v="304.96799999999996"/>
    <n v="303.55099577990364"/>
    <n v="1.1584589389760855"/>
    <n v="21.716299679999999"/>
    <n v="82.877150249971393"/>
  </r>
  <r>
    <x v="433"/>
    <s v="Collège/Université"/>
    <m/>
    <m/>
    <n v="517.27"/>
    <n v="1950.912"/>
    <n v="0"/>
    <n v="0"/>
    <n v="0"/>
    <n v="0"/>
    <n v="0"/>
    <n v="0.86707199999999995"/>
    <n v="0"/>
    <n v="0"/>
    <n v="0"/>
    <n v="0"/>
    <n v="0"/>
    <n v="1950.912"/>
    <n v="1941.847276694484"/>
    <n v="3.7540303452635646"/>
    <n v="0.86707199999999995"/>
    <n v="1.6762464476965608"/>
  </r>
  <r>
    <x v="433"/>
    <s v="Collège/Université"/>
    <m/>
    <m/>
    <n v="126.15"/>
    <n v="0"/>
    <n v="0"/>
    <n v="288.86599999999993"/>
    <n v="0"/>
    <n v="0"/>
    <n v="0"/>
    <n v="0"/>
    <n v="0"/>
    <n v="20.569701159999997"/>
    <n v="0"/>
    <n v="0"/>
    <n v="0"/>
    <n v="288.86599999999993"/>
    <n v="287.52381216048121"/>
    <n v="2.2792216580299738"/>
    <n v="20.569701159999997"/>
    <n v="163.05748045977009"/>
  </r>
  <r>
    <x v="434"/>
    <s v="Collège/Université"/>
    <m/>
    <m/>
    <n v="14814.31"/>
    <n v="10432.799999999999"/>
    <n v="6602.63562"/>
    <n v="0"/>
    <n v="0"/>
    <n v="0"/>
    <n v="0"/>
    <n v="4.6368"/>
    <n v="330.80354559"/>
    <n v="0"/>
    <n v="0"/>
    <n v="0"/>
    <n v="0"/>
    <n v="17035.43562"/>
    <n v="16956.282121387951"/>
    <n v="1.1445880450313211"/>
    <n v="335.44034558999999"/>
    <n v="22.642994887375789"/>
  </r>
  <r>
    <x v="435"/>
    <s v="Collège/Université"/>
    <m/>
    <m/>
    <n v="479.15"/>
    <n v="31.968"/>
    <n v="0"/>
    <n v="0"/>
    <n v="0"/>
    <n v="0"/>
    <n v="0"/>
    <n v="1.4208E-2"/>
    <n v="0"/>
    <n v="0"/>
    <n v="0"/>
    <n v="0"/>
    <n v="0"/>
    <n v="31.968"/>
    <n v="31.819463789945043"/>
    <n v="6.6408147323270467E-2"/>
    <n v="1.4208E-2"/>
    <n v="2.9652509652509654E-2"/>
  </r>
  <r>
    <x v="436"/>
    <s v="Collège/Université"/>
    <m/>
    <m/>
    <n v="476.26"/>
    <n v="49.089599999999997"/>
    <n v="740.86316999999997"/>
    <n v="0"/>
    <n v="0"/>
    <n v="0"/>
    <n v="0"/>
    <n v="2.1817600000000003E-2"/>
    <n v="37.118535315000003"/>
    <n v="0"/>
    <n v="0"/>
    <n v="0"/>
    <n v="0"/>
    <n v="789.95276999999999"/>
    <n v="786.28233110553629"/>
    <n v="1.6509518563505992"/>
    <n v="37.140352915000001"/>
    <n v="77.983355551589483"/>
  </r>
  <r>
    <x v="437"/>
    <s v="Collège/Université"/>
    <m/>
    <m/>
    <n v="507.66"/>
    <n v="110.45519999999999"/>
    <n v="0"/>
    <n v="0"/>
    <n v="0"/>
    <n v="0"/>
    <n v="0"/>
    <n v="4.9091200000000002E-2"/>
    <n v="0"/>
    <n v="0"/>
    <n v="0"/>
    <n v="0"/>
    <n v="0"/>
    <n v="110.45519999999999"/>
    <n v="109.94198063097903"/>
    <n v="0.21656616757471345"/>
    <n v="4.9091200000000002E-2"/>
    <n v="9.6700941575069921E-2"/>
  </r>
  <r>
    <x v="438"/>
    <s v="Collège/Université"/>
    <m/>
    <m/>
    <n v="1030.6600000000001"/>
    <n v="398.11320000000001"/>
    <n v="0"/>
    <n v="0"/>
    <n v="0"/>
    <n v="0"/>
    <n v="0"/>
    <n v="0.17693919999999999"/>
    <n v="0"/>
    <n v="0"/>
    <n v="0"/>
    <n v="0"/>
    <n v="0"/>
    <n v="398.11320000000001"/>
    <n v="396.26340564624468"/>
    <n v="0.38447539018322691"/>
    <n v="0.17693919999999999"/>
    <n v="0.17167562532746006"/>
  </r>
  <r>
    <x v="439"/>
    <s v="Collège/Université"/>
    <m/>
    <m/>
    <n v="2218.6799999999998"/>
    <n v="790.16759999999999"/>
    <n v="0"/>
    <n v="0"/>
    <n v="0"/>
    <n v="0"/>
    <n v="0"/>
    <n v="0.35118560000000004"/>
    <n v="0"/>
    <n v="0"/>
    <n v="0"/>
    <n v="0"/>
    <n v="0"/>
    <n v="790.16759999999999"/>
    <n v="786.49616291878692"/>
    <n v="0.35448832770782041"/>
    <n v="0.35118560000000004"/>
    <n v="0.15828582760920909"/>
  </r>
  <r>
    <x v="440"/>
    <s v="Collège/Université"/>
    <m/>
    <m/>
    <n v="312.16000000000003"/>
    <n v="59.806799999999996"/>
    <n v="0"/>
    <n v="0"/>
    <n v="0"/>
    <n v="0"/>
    <n v="0"/>
    <n v="2.6580800000000002E-2"/>
    <n v="0"/>
    <n v="0"/>
    <n v="0"/>
    <n v="0"/>
    <n v="0"/>
    <n v="59.806799999999996"/>
    <n v="59.528913507022182"/>
    <n v="0.19070000482772353"/>
    <n v="2.6580800000000002E-2"/>
    <n v="8.5151204510507422E-2"/>
  </r>
  <r>
    <x v="441"/>
    <s v="Collège/Université"/>
    <m/>
    <m/>
    <n v="18361.87"/>
    <n v="21608.639999999999"/>
    <n v="14109.25086"/>
    <n v="0"/>
    <n v="0"/>
    <n v="0"/>
    <n v="0"/>
    <n v="9.6038399999999999"/>
    <n v="706.89804477000007"/>
    <n v="0"/>
    <n v="0"/>
    <n v="0"/>
    <n v="0"/>
    <n v="35717.89086"/>
    <n v="35551.931145926523"/>
    <n v="1.9361824882719747"/>
    <n v="716.50188477000006"/>
    <n v="39.021182742825218"/>
  </r>
  <r>
    <x v="442"/>
    <s v="Collège/Université"/>
    <m/>
    <m/>
    <n v="625.25"/>
    <n v="86.003999999999991"/>
    <n v="298.1943"/>
    <n v="0"/>
    <n v="0"/>
    <n v="0"/>
    <n v="0"/>
    <n v="3.8224000000000001E-2"/>
    <n v="14.94005385"/>
    <n v="0"/>
    <n v="0"/>
    <n v="0"/>
    <n v="0"/>
    <n v="384.19830000000002"/>
    <n v="382.41315987889277"/>
    <n v="0.61161640924253147"/>
    <n v="14.97827785"/>
    <n v="23.955662295081968"/>
  </r>
  <r>
    <x v="443"/>
    <s v="Collège/Université"/>
    <m/>
    <m/>
    <n v="20896.89"/>
    <n v="0"/>
    <n v="1794.8493000000001"/>
    <n v="0"/>
    <n v="0"/>
    <n v="0"/>
    <n v="0"/>
    <n v="0"/>
    <n v="89.925076349999998"/>
    <n v="0"/>
    <n v="0"/>
    <n v="0"/>
    <n v="0"/>
    <n v="1794.8493000000001"/>
    <n v="1786.5097068868311"/>
    <n v="8.5491654829346911E-2"/>
    <n v="89.925076349999998"/>
    <n v="4.3032755759349843"/>
  </r>
  <r>
    <x v="444"/>
    <s v="Collège/Université"/>
    <m/>
    <m/>
    <n v="8378.74"/>
    <n v="482217.87239999999"/>
    <n v="0"/>
    <n v="0"/>
    <n v="0"/>
    <n v="0"/>
    <n v="0"/>
    <n v="214.31905440000003"/>
    <n v="0"/>
    <n v="0"/>
    <n v="0"/>
    <n v="0"/>
    <n v="0"/>
    <n v="482217.87239999999"/>
    <n v="479977.29384685121"/>
    <n v="57.285139990840058"/>
    <n v="214.31905440000003"/>
    <n v="25.57891215146908"/>
  </r>
  <r>
    <x v="445"/>
    <s v="Collège/Université"/>
    <m/>
    <m/>
    <n v="0"/>
    <n v="2424.4919999999997"/>
    <n v="752.30595000000005"/>
    <n v="0"/>
    <n v="0"/>
    <n v="0"/>
    <n v="0"/>
    <n v="1.0775520000000001"/>
    <n v="37.691838525000001"/>
    <n v="0"/>
    <n v="0"/>
    <n v="0"/>
    <n v="0"/>
    <n v="3176.7979499999997"/>
    <n v="3162.0372665789737"/>
    <s v="-"/>
    <n v="38.769390524999999"/>
    <s v="-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s v="2019-2020"/>
    <s v="SQI"/>
    <x v="0"/>
    <s v="Bureau"/>
    <s v="Palais de justice"/>
    <m/>
    <n v="1450.08"/>
    <n v="783.72287999993705"/>
    <n v="0"/>
    <n v="0"/>
    <n v="0"/>
    <m/>
    <n v="0"/>
    <n v="0.34832127999997203"/>
    <n v="0"/>
    <n v="0"/>
    <n v="0"/>
    <n v="0"/>
    <n v="0"/>
    <n v="783.72287999993705"/>
    <n v="800.9131676386819"/>
    <n v="0.5523234356991904"/>
    <n v="0.34832127999997203"/>
    <n v="0.24020831954097158"/>
  </r>
  <r>
    <s v="2019-2020"/>
    <s v="SQI"/>
    <x v="1"/>
    <s v="Bureau"/>
    <s v="Palais de justice"/>
    <m/>
    <n v="6971.73"/>
    <n v="6956.2202039994399"/>
    <n v="0"/>
    <n v="999.61420479999992"/>
    <n v="0"/>
    <m/>
    <n v="147.85687280000002"/>
    <n v="3.0916534239997513"/>
    <n v="0"/>
    <n v="71.180981728645946"/>
    <n v="0"/>
    <n v="0"/>
    <n v="8.4353299671903876"/>
    <n v="8103.6912815994401"/>
    <n v="8281.438783454043"/>
    <n v="1.1878599405676988"/>
    <n v="82.707965119836075"/>
    <n v="11.863334512357204"/>
  </r>
  <r>
    <s v="2019-2020"/>
    <s v="SQI"/>
    <x v="2"/>
    <s v="Bureau"/>
    <s v="Palais de justice"/>
    <m/>
    <n v="5554.46"/>
    <n v="3749.4983519996999"/>
    <n v="0"/>
    <n v="0"/>
    <n v="0"/>
    <m/>
    <n v="0"/>
    <n v="1.6664437119998667"/>
    <n v="0"/>
    <n v="0"/>
    <n v="0"/>
    <n v="0"/>
    <n v="0"/>
    <n v="3749.4983519996999"/>
    <n v="3831.7403750625963"/>
    <n v="0.68984930579436998"/>
    <n v="1.6664437119998667"/>
    <n v="0.30001903191306928"/>
  </r>
  <r>
    <s v="2019-2020"/>
    <s v="SQI"/>
    <x v="3"/>
    <s v="Établissement de détention"/>
    <s v="Poste de police"/>
    <m/>
    <n v="865.06"/>
    <n v="515.80799999995907"/>
    <n v="0"/>
    <n v="417.52766960000002"/>
    <n v="0"/>
    <m/>
    <n v="0"/>
    <n v="0.2292479999999818"/>
    <n v="0"/>
    <n v="29.73149969087126"/>
    <n v="0"/>
    <n v="0"/>
    <n v="0"/>
    <n v="933.33566959995915"/>
    <n v="953.80758516267065"/>
    <n v="1.1025912481939641"/>
    <n v="29.960747690871241"/>
    <n v="34.634300153597721"/>
  </r>
  <r>
    <s v="2019-2020"/>
    <s v="SQI"/>
    <x v="4"/>
    <s v="École"/>
    <s v="Autre"/>
    <m/>
    <n v="3510.04"/>
    <n v="2398.8959999998101"/>
    <n v="974.27769480000006"/>
    <n v="0"/>
    <n v="0"/>
    <m/>
    <n v="0"/>
    <n v="1.0661759999999156"/>
    <n v="48.813009588600003"/>
    <n v="0"/>
    <n v="0"/>
    <n v="0"/>
    <n v="0"/>
    <n v="3373.1736947998102"/>
    <n v="3447.1613600177261"/>
    <n v="0.98208606170235269"/>
    <n v="49.879185588599917"/>
    <n v="14.210432242538523"/>
  </r>
  <r>
    <s v="2019-2020"/>
    <s v="SQI"/>
    <x v="5"/>
    <s v="Entrepôt"/>
    <m/>
    <m/>
    <n v="9180.92"/>
    <n v="8430.91199999932"/>
    <n v="7572.8249837999992"/>
    <n v="0"/>
    <n v="24.960207999999998"/>
    <m/>
    <n v="0"/>
    <n v="3.7470719999996978"/>
    <n v="379.41172267409996"/>
    <n v="0"/>
    <n v="1.7884363272406778"/>
    <n v="0"/>
    <n v="0"/>
    <n v="16028.69719179932"/>
    <n v="16380.272885495277"/>
    <n v="1.7841646464074707"/>
    <n v="384.94723100134036"/>
    <n v="41.929047524794939"/>
  </r>
  <r>
    <s v="2019-2020"/>
    <s v="SQI"/>
    <x v="6"/>
    <s v="Bureau"/>
    <s v="Bureau"/>
    <m/>
    <n v="20012.64"/>
    <n v="14446.079999998801"/>
    <n v="0"/>
    <n v="0"/>
    <n v="33.587505700000001"/>
    <m/>
    <n v="0"/>
    <n v="6.4204799999994675"/>
    <n v="0"/>
    <n v="0"/>
    <n v="2.4065951427681749"/>
    <n v="0"/>
    <n v="0"/>
    <n v="14479.667505698801"/>
    <n v="14797.266564866715"/>
    <n v="0.73939602995240583"/>
    <n v="8.8270751427676419"/>
    <n v="0.44107499773981057"/>
  </r>
  <r>
    <s v="2019-2020"/>
    <s v="SQI"/>
    <x v="7"/>
    <s v="Multivocation"/>
    <m/>
    <m/>
    <n v="246014.68000000002"/>
    <n v="114813.13701215542"/>
    <n v="29632.579434938092"/>
    <n v="0"/>
    <n v="151.33984179999999"/>
    <n v="0"/>
    <n v="0"/>
    <n v="51.028060894291301"/>
    <n v="1484.6438462183137"/>
    <n v="0"/>
    <n v="10.843726576075698"/>
    <n v="0"/>
    <n v="0"/>
    <n v="144597.05628889354"/>
    <n v="147768.6684144985"/>
    <n v="0.60064980030662596"/>
    <n v="1546.5156336886805"/>
    <n v="6.2862737853232193"/>
  </r>
  <r>
    <s v="2019-2020"/>
    <s v="SQI"/>
    <x v="8"/>
    <s v="Bureau"/>
    <s v="Bureau"/>
    <m/>
    <n v="16307.67"/>
    <n v="11076.479999999101"/>
    <n v="0"/>
    <n v="0"/>
    <n v="0"/>
    <m/>
    <n v="0"/>
    <n v="4.9228799999996005"/>
    <n v="0"/>
    <n v="0"/>
    <n v="0"/>
    <n v="0"/>
    <n v="0"/>
    <n v="11076.479999999101"/>
    <n v="11319.43306680864"/>
    <n v="0.69411712812490323"/>
    <n v="4.9228799999996005"/>
    <n v="0.30187512992350229"/>
  </r>
  <r>
    <s v="2019-2020"/>
    <s v="SQI"/>
    <x v="9"/>
    <s v="Entrepôt"/>
    <m/>
    <m/>
    <n v="1821.71"/>
    <n v="379.48157999996999"/>
    <n v="556.26915240000005"/>
    <n v="0"/>
    <n v="0"/>
    <m/>
    <n v="0"/>
    <n v="0.16865847999998668"/>
    <n v="27.870053491800004"/>
    <n v="0"/>
    <n v="0"/>
    <n v="0"/>
    <n v="0"/>
    <n v="935.75073239997005"/>
    <n v="956.2756202890705"/>
    <n v="0.52493295875252943"/>
    <n v="28.038711971799991"/>
    <n v="15.391424525198847"/>
  </r>
  <r>
    <s v="2019-2020"/>
    <s v="SQI"/>
    <x v="10"/>
    <s v="École"/>
    <s v="Autre"/>
    <m/>
    <n v="1224.02"/>
    <n v="784.94399999993698"/>
    <n v="0"/>
    <n v="0"/>
    <n v="0"/>
    <m/>
    <n v="0"/>
    <n v="0.34886399999997203"/>
    <n v="0"/>
    <n v="0"/>
    <n v="0"/>
    <n v="0"/>
    <n v="0"/>
    <n v="784.94399999993698"/>
    <n v="802.16107185613555"/>
    <n v="0.65534964449611577"/>
    <n v="0.34886399999997203"/>
    <n v="0.28501495073607624"/>
  </r>
  <r>
    <s v="2019-2020"/>
    <s v="SQI"/>
    <x v="11"/>
    <s v="Entrepôt"/>
    <m/>
    <m/>
    <n v="5255.05"/>
    <n v="5213.1599999995797"/>
    <n v="0"/>
    <n v="0"/>
    <n v="0"/>
    <m/>
    <n v="0"/>
    <n v="2.3169599999998134"/>
    <n v="0"/>
    <n v="0"/>
    <n v="0"/>
    <n v="0"/>
    <n v="0"/>
    <n v="5213.1599999995797"/>
    <n v="5327.5061830621426"/>
    <n v="1.0137879150649647"/>
    <n v="2.3169599999998134"/>
    <n v="0.44090160892851893"/>
  </r>
  <r>
    <s v="2019-2020"/>
    <s v="SQI"/>
    <x v="12"/>
    <s v="Bureau"/>
    <s v="Palais de justice"/>
    <m/>
    <n v="6889.48"/>
    <n v="4345.9199999996499"/>
    <n v="0"/>
    <n v="474.96193119999998"/>
    <n v="0"/>
    <m/>
    <n v="0"/>
    <n v="1.9315199999998445"/>
    <n v="0"/>
    <n v="33.821304643538809"/>
    <n v="0"/>
    <n v="0"/>
    <n v="0"/>
    <n v="4820.8819311996504"/>
    <n v="4926.6238320482717"/>
    <n v="0.71509371274004307"/>
    <n v="35.752824643538652"/>
    <n v="5.1894808669941206"/>
  </r>
  <r>
    <s v="2019-2020"/>
    <s v="SQI"/>
    <x v="13"/>
    <s v="Bureau"/>
    <s v="Bureau"/>
    <m/>
    <n v="2159.48"/>
    <n v="2203.8479999998199"/>
    <n v="0"/>
    <n v="0"/>
    <n v="0"/>
    <m/>
    <n v="0"/>
    <n v="0.97948799999991987"/>
    <n v="0"/>
    <n v="0"/>
    <n v="0"/>
    <n v="0"/>
    <n v="0"/>
    <n v="2203.8479999998199"/>
    <n v="2252.1875113230985"/>
    <n v="1.0429304792464382"/>
    <n v="0.97948799999991987"/>
    <n v="0.45357586085535401"/>
  </r>
  <r>
    <s v="2019-2020"/>
    <s v="SQI"/>
    <x v="14"/>
    <s v="Bureau"/>
    <s v="Palais de justice"/>
    <m/>
    <n v="10436.31"/>
    <n v="7837.5948839993698"/>
    <n v="2696.3099928000001"/>
    <n v="0"/>
    <n v="20.816302500000003"/>
    <m/>
    <n v="0"/>
    <n v="3.4833755039997198"/>
    <n v="135.08982729959999"/>
    <n v="0"/>
    <n v="1.4915192850088008"/>
    <n v="0"/>
    <n v="0"/>
    <n v="10554.721179299369"/>
    <n v="10786.229914911277"/>
    <n v="1.0335290840259899"/>
    <n v="140.06472208860851"/>
    <n v="13.420904715230625"/>
  </r>
  <r>
    <s v="2019-2020"/>
    <s v="SQI"/>
    <x v="15"/>
    <s v="Bureau"/>
    <s v="Bureau"/>
    <m/>
    <n v="3280.65"/>
    <n v="922.75199999992594"/>
    <n v="951.55960860000005"/>
    <n v="0"/>
    <n v="0"/>
    <m/>
    <n v="0"/>
    <n v="0.41011199999996711"/>
    <n v="47.674793897699999"/>
    <n v="0"/>
    <n v="0"/>
    <n v="0"/>
    <n v="0"/>
    <n v="1874.3116085999259"/>
    <n v="1915.4230224666153"/>
    <n v="0.58385473075964067"/>
    <n v="48.084905897699969"/>
    <n v="14.657127672168615"/>
  </r>
  <r>
    <s v="2019-2020"/>
    <s v="SQI"/>
    <x v="16"/>
    <s v="Bureau"/>
    <s v="Bureau"/>
    <m/>
    <n v="3075.94"/>
    <n v="1262.8474559998999"/>
    <n v="860.06132100000002"/>
    <n v="0"/>
    <n v="0"/>
    <m/>
    <n v="0"/>
    <n v="0.56126553599995554"/>
    <n v="43.090570309500009"/>
    <n v="0"/>
    <n v="0"/>
    <n v="0"/>
    <n v="0"/>
    <n v="2122.9087769999001"/>
    <n v="2169.4729560467681"/>
    <n v="0.70530405536088747"/>
    <n v="43.651835845499967"/>
    <n v="14.191380795951796"/>
  </r>
  <r>
    <s v="2019-2020"/>
    <s v="SQI"/>
    <x v="17"/>
    <s v="Établissement de détention"/>
    <s v="Prison/Centre de détention"/>
    <m/>
    <n v="9803.09"/>
    <n v="1836.86399999985"/>
    <n v="49.2028173"/>
    <n v="0"/>
    <n v="0"/>
    <m/>
    <n v="0"/>
    <n v="0.81638399999993339"/>
    <n v="2.4651468523499998"/>
    <n v="0"/>
    <n v="0"/>
    <n v="0"/>
    <n v="0"/>
    <n v="1886.0668172998501"/>
    <n v="1927.436071563907"/>
    <n v="0.19661515619706715"/>
    <n v="3.2815308523499329"/>
    <n v="0.33474453997157355"/>
  </r>
  <r>
    <s v="2019-2020"/>
    <s v="SQI"/>
    <x v="18"/>
    <s v="Établissement de détention"/>
    <s v="Poste de police"/>
    <m/>
    <n v="1027.22"/>
    <n v="690.767999999945"/>
    <n v="0"/>
    <n v="0"/>
    <n v="6.1548900000000004E-2"/>
    <m/>
    <n v="0"/>
    <n v="0.30700799999997558"/>
    <n v="0"/>
    <n v="0"/>
    <n v="4.4100709682268592E-3"/>
    <n v="0"/>
    <n v="0"/>
    <n v="690.82954889994505"/>
    <n v="705.98230117755543"/>
    <n v="0.68727468427168026"/>
    <n v="0.31141807096820245"/>
    <n v="0.30316589529818583"/>
  </r>
  <r>
    <s v="2019-2020"/>
    <s v="SQI"/>
    <x v="19"/>
    <s v="Bureau"/>
    <s v="Palais de justice"/>
    <m/>
    <n v="6091.69"/>
    <n v="3746.7359999997002"/>
    <n v="4801.6526868000001"/>
    <n v="0"/>
    <n v="3.0406705000000001"/>
    <m/>
    <n v="0"/>
    <n v="1.6652159999998668"/>
    <n v="240.57116353259997"/>
    <n v="0"/>
    <n v="0.21786860034856587"/>
    <n v="0"/>
    <n v="0"/>
    <n v="8551.4293572997012"/>
    <n v="8738.9976089429347"/>
    <n v="1.4345768758658"/>
    <n v="242.45424813294841"/>
    <n v="39.800818513901469"/>
  </r>
  <r>
    <s v="2019-2020"/>
    <s v="SQI"/>
    <x v="20"/>
    <s v="Bureau"/>
    <s v="Palais de justice"/>
    <m/>
    <n v="10649.17"/>
    <n v="7147.4399999994303"/>
    <n v="560.73752009999998"/>
    <n v="0"/>
    <n v="0"/>
    <m/>
    <n v="0"/>
    <n v="3.1766399999997472"/>
    <n v="28.093926496950001"/>
    <n v="0"/>
    <n v="0"/>
    <n v="0"/>
    <n v="0"/>
    <n v="7708.1775200994307"/>
    <n v="7877.2497676023067"/>
    <n v="0.73970551391350747"/>
    <n v="31.270566496949748"/>
    <n v="2.9364322756562014"/>
  </r>
  <r>
    <s v="2019-2020"/>
    <s v="SQI"/>
    <x v="21"/>
    <s v="Établissement de détention"/>
    <s v="Prison/Centre de détention"/>
    <m/>
    <n v="4707.03"/>
    <n v="826.84799999993402"/>
    <n v="116.89064999999999"/>
    <n v="0"/>
    <n v="0"/>
    <m/>
    <n v="0"/>
    <n v="0.36748799999997067"/>
    <n v="5.856425175"/>
    <n v="0"/>
    <n v="0"/>
    <n v="0"/>
    <n v="0"/>
    <n v="943.73864999993407"/>
    <n v="964.43874599470826"/>
    <n v="0.20489326517883003"/>
    <n v="6.2239131749999705"/>
    <n v="1.3222590837534434"/>
  </r>
  <r>
    <s v="2019-2020"/>
    <s v="SQI"/>
    <x v="22"/>
    <s v="Bureau"/>
    <s v="Palais de justice"/>
    <m/>
    <n v="1886.25"/>
    <n v="800.59363199993595"/>
    <n v="0"/>
    <n v="532.33715599999994"/>
    <n v="0"/>
    <m/>
    <n v="0"/>
    <n v="0.35581939199997159"/>
    <n v="0"/>
    <n v="37.906905676972372"/>
    <n v="0"/>
    <n v="0"/>
    <n v="0"/>
    <n v="1332.930787999936"/>
    <n v="1362.1674789694016"/>
    <n v="0.72215638381412939"/>
    <n v="38.262725068972344"/>
    <n v="20.285076245976061"/>
  </r>
  <r>
    <s v="2019-2020"/>
    <s v="SQI"/>
    <x v="23"/>
    <s v="Bureau"/>
    <s v="Palais de justice"/>
    <m/>
    <n v="5022.88"/>
    <n v="4675.9679999996306"/>
    <n v="0"/>
    <n v="0"/>
    <n v="0"/>
    <m/>
    <n v="0"/>
    <n v="2.0782079999998357"/>
    <n v="0"/>
    <n v="0"/>
    <n v="0"/>
    <n v="0"/>
    <n v="0"/>
    <n v="4675.9679999996306"/>
    <n v="4778.5313383438761"/>
    <n v="0.95135287690406223"/>
    <n v="2.0782079999998357"/>
    <n v="0.41374828783483497"/>
  </r>
  <r>
    <s v="2019-2020"/>
    <s v="SQI"/>
    <x v="24"/>
    <s v="Entrepôt"/>
    <s v="Entrepôt/centre de distribution "/>
    <s v="Entrepôt non réfrigéré"/>
    <n v="421.73"/>
    <n v="96.341903999992297"/>
    <n v="0"/>
    <n v="0"/>
    <n v="0"/>
    <m/>
    <n v="473.81517539999999"/>
    <n v="4.2818623999996572E-2"/>
    <n v="0"/>
    <n v="0"/>
    <n v="0"/>
    <n v="0"/>
    <n v="27.031461387442448"/>
    <n v="570.15707939999231"/>
    <n v="582.66298479623811"/>
    <n v="1.3816019367752783"/>
    <n v="27.074280011442443"/>
    <n v="64.198136275442678"/>
  </r>
  <r>
    <s v="2019-2020"/>
    <s v="SQI"/>
    <x v="25"/>
    <s v="Bureau"/>
    <s v="Palais de justice"/>
    <m/>
    <n v="2077"/>
    <n v="1344.5999999998901"/>
    <n v="0"/>
    <n v="0"/>
    <n v="0"/>
    <m/>
    <n v="0"/>
    <n v="0.59759999999995128"/>
    <n v="0"/>
    <n v="0"/>
    <n v="0"/>
    <n v="0"/>
    <n v="0"/>
    <n v="1344.5999999998901"/>
    <n v="1374.0926451030371"/>
    <n v="0.66157565965480836"/>
    <n v="0.59759999999995128"/>
    <n v="0.28772267693786774"/>
  </r>
  <r>
    <s v="2019-2020"/>
    <s v="SQI"/>
    <x v="26"/>
    <s v="Bureau"/>
    <s v="Palais de justice"/>
    <m/>
    <n v="7496.33"/>
    <n v="5191.8879959995802"/>
    <n v="0"/>
    <n v="4416.6455455999994"/>
    <n v="6.3917951999999998"/>
    <m/>
    <n v="543.06812840000009"/>
    <n v="2.3075057759998137"/>
    <n v="0"/>
    <n v="314.50249943793017"/>
    <n v="0.45798170960604956"/>
    <n v="0"/>
    <n v="30.982387027182664"/>
    <n v="10157.993465199579"/>
    <n v="10380.800319453068"/>
    <n v="1.3847843303927481"/>
    <n v="348.25037395071865"/>
    <n v="46.456115719387846"/>
  </r>
  <r>
    <s v="2019-2020"/>
    <s v="SQI"/>
    <x v="27"/>
    <s v="Bureau"/>
    <s v="Palais de justice"/>
    <m/>
    <n v="3172.71"/>
    <n v="2336.8319999998098"/>
    <n v="0"/>
    <n v="663.6186864"/>
    <n v="0"/>
    <m/>
    <n v="0"/>
    <n v="1.0385919999999156"/>
    <n v="0"/>
    <n v="47.255260444080498"/>
    <n v="0"/>
    <n v="0"/>
    <n v="0"/>
    <n v="3000.4506863998099"/>
    <n v="3066.2629928429828"/>
    <n v="0.96644918471684549"/>
    <n v="48.293852444080414"/>
    <n v="15.221640945463159"/>
  </r>
  <r>
    <s v="2019-2020"/>
    <s v="SQI"/>
    <x v="28"/>
    <s v="Bureau"/>
    <s v="Palais de justice"/>
    <m/>
    <n v="3828.05"/>
    <n v="3047.2722719997601"/>
    <n v="0"/>
    <n v="0"/>
    <n v="6.6863783000000003"/>
    <m/>
    <n v="0"/>
    <n v="1.3543432319998934"/>
    <n v="0"/>
    <n v="0"/>
    <n v="0.47908903040366363"/>
    <n v="0"/>
    <n v="0"/>
    <n v="3053.9586502997599"/>
    <n v="3120.9446079325012"/>
    <n v="0.81528313578257883"/>
    <n v="1.8334322624035571"/>
    <n v="0.47894679076907487"/>
  </r>
  <r>
    <s v="2019-2020"/>
    <s v="SQI"/>
    <x v="29"/>
    <s v="Entrepôt"/>
    <s v="Entrepôt/centre de distribution "/>
    <s v="Entrepôt non réfrigéré"/>
    <n v="1465.82"/>
    <n v="1270.0799999999001"/>
    <n v="0"/>
    <n v="0"/>
    <n v="0"/>
    <m/>
    <n v="0"/>
    <n v="0.56447999999995557"/>
    <n v="0"/>
    <n v="0"/>
    <n v="0"/>
    <n v="0"/>
    <n v="0"/>
    <n v="1270.0799999999001"/>
    <n v="1297.9381129648004"/>
    <n v="0.88546896137643127"/>
    <n v="0.56447999999995557"/>
    <n v="0.38509503213215512"/>
  </r>
  <r>
    <s v="2019-2020"/>
    <s v="SQI"/>
    <x v="30"/>
    <s v="Bibliothèque"/>
    <s v="Bibliothèque"/>
    <m/>
    <n v="18258.28"/>
    <n v="12022.559999998999"/>
    <n v="4133.8456047"/>
    <n v="0"/>
    <n v="6.9724452000000001"/>
    <m/>
    <n v="0"/>
    <n v="5.3433599999995556"/>
    <n v="207.11286547664997"/>
    <n v="0"/>
    <n v="0.49958615270252932"/>
    <n v="0"/>
    <n v="0"/>
    <n v="16163.378049898998"/>
    <n v="16517.907852437824"/>
    <n v="0.90468038897627956"/>
    <n v="212.95581162935207"/>
    <n v="11.663519873139862"/>
  </r>
  <r>
    <s v="2019-2020"/>
    <s v="SQI"/>
    <x v="31"/>
    <s v="Entrepôt"/>
    <s v="Entrepôt/centre de distribution "/>
    <s v="Entrepôt non réfrigéré"/>
    <n v="3677.74"/>
    <n v="1476.8838359998781"/>
    <n v="2638.6883963999999"/>
    <n v="0"/>
    <n v="0"/>
    <m/>
    <n v="0"/>
    <n v="0.65639281599994581"/>
    <n v="132.20288494979999"/>
    <n v="0"/>
    <n v="0"/>
    <n v="0"/>
    <n v="0"/>
    <n v="4115.572232399878"/>
    <n v="4205.8437713308213"/>
    <n v="1.143594645442805"/>
    <n v="132.85927776579993"/>
    <n v="36.125250225899585"/>
  </r>
  <r>
    <s v="2019-2020"/>
    <s v="SQI"/>
    <x v="32"/>
    <s v="Bureau"/>
    <s v="Bureau"/>
    <m/>
    <n v="3277.55"/>
    <n v="2371.24799999981"/>
    <n v="1473.9236523"/>
    <n v="0"/>
    <n v="0"/>
    <m/>
    <n v="0"/>
    <n v="1.0538879999999156"/>
    <n v="73.846142384849998"/>
    <n v="0"/>
    <n v="0"/>
    <n v="0"/>
    <n v="0"/>
    <n v="3845.1716522998099"/>
    <n v="3929.5121869584214"/>
    <n v="1.1989175411384787"/>
    <n v="74.900030384849913"/>
    <n v="22.852444778828673"/>
  </r>
  <r>
    <s v="2019-2020"/>
    <s v="SQI"/>
    <x v="33"/>
    <s v="Bureau"/>
    <s v="Palais de justice"/>
    <m/>
    <n v="148651.87"/>
    <n v="106065.26559719181"/>
    <n v="15979.894593662997"/>
    <n v="0"/>
    <n v="138.96464189999998"/>
    <m/>
    <n v="0"/>
    <n v="47.140118043196367"/>
    <n v="800.62055427165797"/>
    <n v="0"/>
    <n v="9.9570249485081206"/>
    <n v="0"/>
    <n v="0"/>
    <n v="122184.12483275481"/>
    <n v="124864.12857433694"/>
    <n v="0.83997684371099357"/>
    <n v="857.71769726336242"/>
    <n v="5.7699758318772751"/>
  </r>
  <r>
    <s v="2019-2020"/>
    <s v="SQI"/>
    <x v="34"/>
    <s v="Bureau"/>
    <s v="Palais de justice"/>
    <m/>
    <n v="6427.14"/>
    <n v="3054.6719999997604"/>
    <n v="0"/>
    <n v="0"/>
    <n v="5.7224993000000008"/>
    <m/>
    <n v="0"/>
    <n v="1.3576319999998934"/>
    <n v="0"/>
    <n v="0"/>
    <n v="0.41002565486350728"/>
    <n v="0"/>
    <n v="0"/>
    <n v="3060.3944992997604"/>
    <n v="3127.5216217476841"/>
    <n v="0.48661171559164479"/>
    <n v="1.7676576548634007"/>
    <n v="0.27503020859408706"/>
  </r>
  <r>
    <s v="2019-2020"/>
    <s v="SQI"/>
    <x v="35"/>
    <s v="Bureau"/>
    <s v="Palais de justice"/>
    <m/>
    <n v="13284.37"/>
    <n v="12419.999999999"/>
    <n v="0"/>
    <n v="0"/>
    <n v="41.929123599999997"/>
    <m/>
    <n v="0"/>
    <n v="5.5199999999995555"/>
    <n v="0"/>
    <n v="0"/>
    <n v="3.0042845722922036"/>
    <n v="0"/>
    <n v="0"/>
    <n v="12461.929123599"/>
    <n v="12735.270825921554"/>
    <n v="0.95866577232654271"/>
    <n v="8.5242845722917586"/>
    <n v="0.64167774401734956"/>
  </r>
  <r>
    <s v="2019-2020"/>
    <s v="SQI"/>
    <x v="36"/>
    <s v="Entrepôt"/>
    <s v="Entrepôt/centre de distribution "/>
    <s v="Entrepôt non réfrigéré"/>
    <n v="900.24"/>
    <n v="99.691703999992001"/>
    <n v="0"/>
    <n v="0"/>
    <n v="0"/>
    <m/>
    <n v="0"/>
    <n v="4.4307423999996452E-2"/>
    <n v="0"/>
    <n v="0"/>
    <n v="0"/>
    <n v="0"/>
    <n v="0"/>
    <n v="99.691703999992001"/>
    <n v="101.87835582640876"/>
    <n v="0.11316799500845193"/>
    <n v="4.4307423999996452E-2"/>
    <n v="4.9217346485377733E-2"/>
  </r>
  <r>
    <s v="2019-2020"/>
    <s v="SQI"/>
    <x v="37"/>
    <s v="Bureau"/>
    <s v="Bureau"/>
    <m/>
    <n v="13433.03"/>
    <n v="6187.1039999995101"/>
    <n v="2793.7304874000001"/>
    <n v="0"/>
    <n v="0"/>
    <m/>
    <n v="0"/>
    <n v="2.7498239999997827"/>
    <n v="139.9707637743"/>
    <n v="0"/>
    <n v="0"/>
    <n v="0"/>
    <n v="0"/>
    <n v="8980.8344873995102"/>
    <n v="9177.8213714297035"/>
    <n v="0.68322793676703641"/>
    <n v="142.72058777429979"/>
    <n v="10.624601283128213"/>
  </r>
  <r>
    <s v="2019-2020"/>
    <s v="SQI"/>
    <x v="38"/>
    <s v="Entrepôt"/>
    <s v="Entrepôt/centre de distribution "/>
    <s v="Entrepôt non réfrigéré"/>
    <n v="1683.02"/>
    <n v="867.860135999931"/>
    <n v="0"/>
    <n v="0"/>
    <n v="0"/>
    <m/>
    <n v="440.92867000000001"/>
    <n v="0.3857156159999694"/>
    <n v="0"/>
    <n v="0"/>
    <n v="0"/>
    <n v="0"/>
    <n v="25.155265041182453"/>
    <n v="1308.7888059999309"/>
    <n v="1337.4959633480869"/>
    <n v="0.79469998178755263"/>
    <n v="25.540980657182423"/>
    <n v="15.175684577237599"/>
  </r>
  <r>
    <s v="2019-2020"/>
    <s v="SQI"/>
    <x v="39"/>
    <s v="Bureau"/>
    <s v="Bureau"/>
    <m/>
    <n v="14486.15"/>
    <n v="9525.59999999924"/>
    <n v="0"/>
    <n v="0"/>
    <n v="7.5062560999999999"/>
    <m/>
    <n v="0"/>
    <n v="4.2335999999996625"/>
    <n v="0"/>
    <n v="0"/>
    <n v="0.53783450405589306"/>
    <n v="0"/>
    <n v="0"/>
    <n v="9533.1062560992395"/>
    <n v="9742.2067466107292"/>
    <n v="0.6725186986611853"/>
    <n v="4.7714345040555557"/>
    <n v="0.32937906234959291"/>
  </r>
  <r>
    <s v="2019-2020"/>
    <s v="SQI"/>
    <x v="40"/>
    <s v="Bureau"/>
    <s v="Palais de justice"/>
    <m/>
    <n v="5433.59"/>
    <n v="3555.35999999972"/>
    <n v="0"/>
    <n v="0"/>
    <n v="4.2193900000000006"/>
    <m/>
    <n v="0"/>
    <n v="1.5801599999998757"/>
    <n v="0"/>
    <n v="0"/>
    <n v="0.30232561983441986"/>
    <n v="0"/>
    <n v="0"/>
    <n v="3559.5793899997202"/>
    <n v="3637.6557038966016"/>
    <n v="0.66947555923369295"/>
    <n v="1.8824856198342954"/>
    <n v="0.34645337977916907"/>
  </r>
  <r>
    <s v="2019-2020"/>
    <s v="SQI"/>
    <x v="41"/>
    <s v="Entrepôt"/>
    <s v="Entrepôt/centre de distribution "/>
    <s v="Entrepôt non réfrigéré"/>
    <n v="2425.0100000000002"/>
    <n v="1064.1599999999098"/>
    <n v="1206.7089741"/>
    <n v="0"/>
    <n v="0"/>
    <m/>
    <n v="0"/>
    <n v="0.47295999999995997"/>
    <n v="60.458221549949997"/>
    <n v="0"/>
    <n v="0"/>
    <n v="0"/>
    <n v="0"/>
    <n v="2270.8689740999098"/>
    <n v="2320.678532874922"/>
    <n v="0.95697689200247493"/>
    <n v="60.931181549949955"/>
    <n v="25.126156819951238"/>
  </r>
  <r>
    <s v="2019-2020"/>
    <s v="SQI"/>
    <x v="42"/>
    <s v="Entrepôt"/>
    <s v="Entrepôt/centre de distribution "/>
    <s v="Entrepôt non réfrigéré"/>
    <n v="3018.33"/>
    <n v="1347.4108439998927"/>
    <n v="0"/>
    <n v="471.00374680000004"/>
    <n v="0"/>
    <m/>
    <n v="0"/>
    <n v="0.59884926399995231"/>
    <n v="0"/>
    <n v="33.539448453318521"/>
    <n v="0"/>
    <n v="0"/>
    <n v="0"/>
    <n v="1818.4145907998927"/>
    <n v="1858.2999516334862"/>
    <n v="0.61567156395539457"/>
    <n v="34.138297717318473"/>
    <n v="11.310326477660981"/>
  </r>
  <r>
    <s v="2019-2020"/>
    <s v="SQI"/>
    <x v="43"/>
    <s v="Entrepôt"/>
    <s v="Entrepôt/centre de distribution "/>
    <s v="Entrepôt non réfrigéré"/>
    <n v="3001.93"/>
    <n v="1070.9417519999099"/>
    <n v="0"/>
    <n v="424.15959960000004"/>
    <n v="0"/>
    <m/>
    <n v="0"/>
    <n v="0.47597411199995998"/>
    <n v="0"/>
    <n v="30.203749170609409"/>
    <n v="0"/>
    <n v="0"/>
    <n v="0"/>
    <n v="1495.10135159991"/>
    <n v="1527.8951144706336"/>
    <n v="0.50897093352297818"/>
    <n v="30.67972328260937"/>
    <n v="10.219999561152116"/>
  </r>
  <r>
    <s v="2019-2020"/>
    <s v="SQI"/>
    <x v="44"/>
    <s v="Entrepôt"/>
    <s v="Entrepôt/centre de distribution "/>
    <s v="Entrepôt non réfrigéré"/>
    <n v="1558.14"/>
    <n v="865.00799999993001"/>
    <n v="0"/>
    <n v="0"/>
    <n v="0"/>
    <m/>
    <n v="0"/>
    <n v="0.38444799999996887"/>
    <n v="0"/>
    <n v="0"/>
    <n v="0"/>
    <n v="0"/>
    <n v="0"/>
    <n v="865.00799999993001"/>
    <n v="883.98120686842844"/>
    <n v="0.56733105296599051"/>
    <n v="0.38444799999996887"/>
    <n v="0.24673520992976811"/>
  </r>
  <r>
    <s v="2019-2020"/>
    <s v="SQI"/>
    <x v="45"/>
    <s v="Entrepôt"/>
    <s v="Entrepôt/centre de distribution "/>
    <s v="Entrepôt non réfrigéré"/>
    <n v="3825.88"/>
    <n v="1134.9890279999101"/>
    <n v="0"/>
    <n v="943.54516920000003"/>
    <n v="0"/>
    <m/>
    <n v="0"/>
    <n v="0.50443956799996015"/>
    <n v="0"/>
    <n v="67.188392408264178"/>
    <n v="0"/>
    <n v="0"/>
    <n v="0"/>
    <n v="2078.5341971999101"/>
    <n v="2124.1250579858511"/>
    <n v="0.55519908046929101"/>
    <n v="67.692831976264145"/>
    <n v="17.693401773255864"/>
  </r>
  <r>
    <s v="2019-2020"/>
    <s v="SQI"/>
    <x v="46"/>
    <s v="Entrepôt"/>
    <s v="Entrepôt/centre de distribution "/>
    <s v="Entrepôt non réfrigéré"/>
    <n v="8052.59"/>
    <n v="2671.1999999997902"/>
    <n v="7091.7659658000002"/>
    <n v="0"/>
    <n v="0"/>
    <m/>
    <n v="0"/>
    <n v="1.1871999999999068"/>
    <n v="355.30982792309999"/>
    <n v="0"/>
    <n v="0"/>
    <n v="0"/>
    <n v="0"/>
    <n v="9762.9659657997909"/>
    <n v="9977.1082314427022"/>
    <n v="1.2389936941335276"/>
    <n v="356.49702792309989"/>
    <n v="44.271101337967025"/>
  </r>
  <r>
    <s v="2019-2020"/>
    <s v="SQI"/>
    <x v="47"/>
    <s v="Entrepôt"/>
    <s v="Entrepôt/centre de distribution "/>
    <s v="Entrepôt non réfrigéré"/>
    <n v="2779.25"/>
    <n v="999.37753199991971"/>
    <n v="0"/>
    <n v="1080.6426011999999"/>
    <n v="0"/>
    <m/>
    <n v="0"/>
    <n v="0.44416779199996431"/>
    <n v="0"/>
    <n v="76.950888534646012"/>
    <n v="0"/>
    <n v="0"/>
    <n v="0"/>
    <n v="2080.0201331999197"/>
    <n v="2125.6435867146233"/>
    <n v="0.76482633326063632"/>
    <n v="77.395056326645971"/>
    <n v="27.847461123197252"/>
  </r>
  <r>
    <s v="2019-2020"/>
    <s v="SQI"/>
    <x v="48"/>
    <s v="Entrepôt"/>
    <s v="Entrepôt/centre de distribution "/>
    <s v="Entrepôt non réfrigéré"/>
    <n v="1906.81"/>
    <n v="346.13999999997202"/>
    <n v="0"/>
    <n v="770.54986719999999"/>
    <n v="0"/>
    <m/>
    <n v="0"/>
    <n v="0.15383999999998757"/>
    <n v="0"/>
    <n v="54.869664471352422"/>
    <n v="0"/>
    <n v="0"/>
    <n v="0"/>
    <n v="1116.689867199972"/>
    <n v="1141.183499465041"/>
    <n v="0.59847782393895621"/>
    <n v="55.02350447135241"/>
    <n v="28.856312097876774"/>
  </r>
  <r>
    <s v="2019-2020"/>
    <s v="SQI"/>
    <x v="49"/>
    <s v="Entrepôt"/>
    <s v="Entrepôt/centre de distribution "/>
    <s v="Entrepôt non réfrigéré"/>
    <n v="3275.62"/>
    <n v="2235.8368799998202"/>
    <n v="1547.8675028999999"/>
    <n v="0"/>
    <n v="0"/>
    <m/>
    <n v="0"/>
    <n v="0.9937052799999202"/>
    <n v="77.550858101549991"/>
    <n v="0"/>
    <n v="0"/>
    <n v="0"/>
    <n v="0"/>
    <n v="3783.7043828998203"/>
    <n v="3866.696685845005"/>
    <n v="1.1804472697825161"/>
    <n v="78.544563381549906"/>
    <n v="23.978533340726308"/>
  </r>
  <r>
    <s v="2019-2020"/>
    <s v="SQI"/>
    <x v="50"/>
    <s v="Entrepôt"/>
    <s v="Entrepôt/centre de distribution "/>
    <s v="Entrepôt non réfrigéré"/>
    <n v="2138.2800000000002"/>
    <n v="1136.4128279999074"/>
    <n v="0"/>
    <n v="472.63580359999997"/>
    <n v="0"/>
    <m/>
    <n v="67.787540800000002"/>
    <n v="0.50507236799995892"/>
    <n v="0"/>
    <n v="33.655664694247335"/>
    <n v="0"/>
    <n v="0"/>
    <n v="3.8673229284772281"/>
    <n v="1676.8361723999074"/>
    <n v="1713.6161323349913"/>
    <n v="0.80139931736488723"/>
    <n v="38.028059990724522"/>
    <n v="17.784415507194808"/>
  </r>
  <r>
    <s v="2019-2020"/>
    <s v="SQI"/>
    <x v="51"/>
    <s v="Bureau"/>
    <s v="Bureau"/>
    <m/>
    <n v="4159.58"/>
    <n v="3821.0399999996898"/>
    <n v="0"/>
    <n v="0"/>
    <n v="0"/>
    <m/>
    <n v="0"/>
    <n v="1.6982399999998623"/>
    <n v="0"/>
    <n v="0"/>
    <n v="0"/>
    <n v="0"/>
    <n v="0"/>
    <n v="3821.0399999996898"/>
    <n v="3904.8512276100787"/>
    <n v="0.93876093923186443"/>
    <n v="1.6982399999998623"/>
    <n v="0.40827198899885619"/>
  </r>
  <r>
    <s v="2019-2020"/>
    <s v="SQI"/>
    <x v="52"/>
    <s v="Entrepôt"/>
    <s v="Entrepôt/centre de distribution "/>
    <s v="Entrepôt non réfrigéré"/>
    <n v="3645.84"/>
    <n v="2280.4129079998174"/>
    <n v="0"/>
    <n v="0"/>
    <n v="0"/>
    <m/>
    <n v="0"/>
    <n v="1.0135168479999188"/>
    <n v="0"/>
    <n v="0"/>
    <n v="0"/>
    <n v="0"/>
    <n v="0"/>
    <n v="2280.4129079998174"/>
    <n v="2330.4318047604002"/>
    <n v="0.63920298333454018"/>
    <n v="1.0135168479999188"/>
    <n v="0.27799268426478363"/>
  </r>
  <r>
    <s v="2019-2020"/>
    <s v="SQI"/>
    <x v="53"/>
    <s v="Entrepôt"/>
    <s v="Entrepôt/centre de distribution "/>
    <s v="Entrepôt non réfrigéré"/>
    <n v="2829.9"/>
    <n v="2076.4474919998347"/>
    <n v="0"/>
    <n v="56.368880400000002"/>
    <n v="0"/>
    <m/>
    <n v="0"/>
    <n v="0.9228655519999267"/>
    <n v="0"/>
    <n v="4.0139408049122478"/>
    <n v="0"/>
    <n v="0"/>
    <n v="0"/>
    <n v="2132.8163723998346"/>
    <n v="2179.5978660346514"/>
    <n v="0.77020314005252877"/>
    <n v="4.9368063569121743"/>
    <n v="1.7445161867600176"/>
  </r>
  <r>
    <s v="2019-2020"/>
    <s v="SQI"/>
    <x v="54"/>
    <s v="Entrepôt"/>
    <s v="Entrepôt/centre de distribution "/>
    <s v="Entrepôt non réfrigéré"/>
    <n v="3679.71"/>
    <n v="2314.8304559998192"/>
    <n v="0"/>
    <n v="305.16859879999998"/>
    <n v="0"/>
    <m/>
    <n v="0"/>
    <n v="1.0288135359999195"/>
    <n v="0"/>
    <n v="21.730584010343673"/>
    <n v="0"/>
    <n v="0"/>
    <n v="0"/>
    <n v="2619.9990547998191"/>
    <n v="2677.4664817623343"/>
    <n v="0.72762975391058926"/>
    <n v="22.759397546343592"/>
    <n v="6.1851063117320635"/>
  </r>
  <r>
    <s v="2019-2020"/>
    <s v="SQI"/>
    <x v="55"/>
    <s v="Entrepôt"/>
    <s v="Entrepôt/centre de distribution "/>
    <s v="Entrepôt non réfrigéré"/>
    <n v="3801.76"/>
    <n v="2712.8434679997818"/>
    <n v="0"/>
    <n v="69.497188800000004"/>
    <n v="0"/>
    <m/>
    <n v="0"/>
    <n v="1.2057082079999029"/>
    <n v="0"/>
    <n v="4.9487873445684123"/>
    <n v="0"/>
    <n v="0"/>
    <n v="0"/>
    <n v="2782.3406567997818"/>
    <n v="2843.3689072438242"/>
    <n v="0.74790857582904335"/>
    <n v="6.1544955525683154"/>
    <n v="1.6188543076281288"/>
  </r>
  <r>
    <s v="2019-2020"/>
    <s v="SQI"/>
    <x v="56"/>
    <s v="Entrepôt"/>
    <s v="Entrepôt/centre de distribution "/>
    <s v="Entrepôt non réfrigéré"/>
    <n v="1510.24"/>
    <n v="39.907835999996799"/>
    <n v="0"/>
    <n v="0"/>
    <n v="0"/>
    <m/>
    <n v="0"/>
    <n v="1.7736815999998577E-2"/>
    <n v="0"/>
    <n v="0"/>
    <n v="0"/>
    <n v="0"/>
    <n v="0"/>
    <n v="39.907835999996799"/>
    <n v="40.78318007554536"/>
    <n v="2.7004436430994649E-2"/>
    <n v="1.7736815999998577E-2"/>
    <n v="1.1744369106895974E-2"/>
  </r>
  <r>
    <s v="2019-2020"/>
    <s v="SQI"/>
    <x v="57"/>
    <s v="Entrepôt"/>
    <s v="Entrepôt/centre de distribution "/>
    <s v="Entrepôt non réfrigéré"/>
    <n v="4391.13"/>
    <n v="1077.6467519999139"/>
    <n v="2203.8782913"/>
    <n v="0"/>
    <n v="0"/>
    <m/>
    <n v="0"/>
    <n v="0.47895411199996174"/>
    <n v="110.41814129535"/>
    <n v="0"/>
    <n v="0"/>
    <n v="0"/>
    <n v="0"/>
    <n v="3281.5250432999137"/>
    <n v="3353.5024741337238"/>
    <n v="0.76369920137498182"/>
    <n v="110.89709540734997"/>
    <n v="25.254796694096953"/>
  </r>
  <r>
    <s v="2019-2020"/>
    <s v="SQI"/>
    <x v="58"/>
    <s v="Entrepôt"/>
    <s v="Entrepôt/centre de distribution "/>
    <s v="Entrepôt non réfrigéré"/>
    <n v="3090.58"/>
    <n v="2057.9117759998358"/>
    <n v="0"/>
    <n v="0"/>
    <n v="0"/>
    <m/>
    <n v="0"/>
    <n v="0.91462745599992712"/>
    <n v="0"/>
    <n v="0"/>
    <n v="0"/>
    <n v="0"/>
    <n v="0"/>
    <n v="2057.9117759998358"/>
    <n v="2103.0503017049932"/>
    <n v="0.68047107717806798"/>
    <n v="0.91462745599992712"/>
    <n v="0.29594039177110026"/>
  </r>
  <r>
    <s v="2019-2020"/>
    <s v="SQI"/>
    <x v="59"/>
    <s v="Entrepôt"/>
    <s v="Entrepôt/centre de distribution "/>
    <s v="Entrepôt non réfrigéré"/>
    <n v="1736.89"/>
    <n v="52.233695999995795"/>
    <n v="0"/>
    <n v="0"/>
    <n v="0"/>
    <m/>
    <n v="0"/>
    <n v="2.3214975999998135E-2"/>
    <n v="0"/>
    <n v="0"/>
    <n v="0"/>
    <n v="0"/>
    <n v="0"/>
    <n v="52.233695999995795"/>
    <n v="53.379397218613725"/>
    <n v="3.0732744859267844E-2"/>
    <n v="2.3214975999998135E-2"/>
    <n v="1.3365829730148791E-2"/>
  </r>
  <r>
    <s v="2019-2020"/>
    <s v="SQI"/>
    <x v="60"/>
    <s v="Entrepôt"/>
    <s v="Entrepôt/centre de distribution "/>
    <s v="Entrepôt non réfrigéré"/>
    <n v="2930.65"/>
    <n v="918.73940399992694"/>
    <n v="0"/>
    <n v="2879.3789308"/>
    <n v="0"/>
    <m/>
    <n v="0"/>
    <n v="0.40832862399996755"/>
    <n v="0"/>
    <n v="205.03612101443687"/>
    <n v="0"/>
    <n v="0"/>
    <n v="0"/>
    <n v="3798.1183347999267"/>
    <n v="3881.4267953889635"/>
    <n v="1.3244252283244207"/>
    <n v="205.44444963843685"/>
    <n v="70.102007963570145"/>
  </r>
  <r>
    <s v="2019-2020"/>
    <s v="SQI"/>
    <x v="61"/>
    <s v="Bureau"/>
    <s v="Palais de justice"/>
    <m/>
    <n v="658.18"/>
    <n v="225.92365199998198"/>
    <n v="0"/>
    <n v="810.56089320000001"/>
    <n v="13.428499"/>
    <m/>
    <n v="0"/>
    <n v="0.10041051199999201"/>
    <n v="0"/>
    <n v="57.7187877600918"/>
    <n v="0.96217208734458937"/>
    <n v="0"/>
    <n v="0"/>
    <n v="1049.9130441999821"/>
    <n v="1072.9419842578113"/>
    <n v="1.6301649765380464"/>
    <n v="58.78137035943638"/>
    <n v="89.308958581902203"/>
  </r>
  <r>
    <s v="2019-2020"/>
    <s v="SQI"/>
    <x v="62"/>
    <s v="Entrepôt"/>
    <m/>
    <m/>
    <n v="38898.14"/>
    <n v="23843.3342039981"/>
    <n v="2231.9574336000001"/>
    <n v="0"/>
    <n v="4.0939696000000003"/>
    <m/>
    <n v="0"/>
    <n v="10.597037423999156"/>
    <n v="111.82495523520001"/>
    <n v="0"/>
    <n v="0.2933390601255802"/>
    <n v="0"/>
    <n v="0"/>
    <n v="26079.385607198099"/>
    <n v="26651.414511125866"/>
    <n v="0.68515909786755524"/>
    <n v="122.71533171932474"/>
    <n v="3.1547866226849082"/>
  </r>
  <r>
    <s v="2019-2020"/>
    <s v="SQI"/>
    <x v="63"/>
    <s v="Entrepôt"/>
    <s v="Entrepôt/centre de distribution "/>
    <s v="Entrepôt non réfrigéré"/>
    <n v="960.94"/>
    <n v="647.28233999994802"/>
    <n v="0"/>
    <n v="0"/>
    <n v="0"/>
    <m/>
    <n v="0"/>
    <n v="0.28768103999997691"/>
    <n v="0"/>
    <n v="0"/>
    <n v="0"/>
    <n v="0"/>
    <n v="0"/>
    <n v="647.28233999994802"/>
    <n v="661.47992168606618"/>
    <n v="0.68836755852193288"/>
    <n v="0.28768103999997691"/>
    <n v="0.29937461235870805"/>
  </r>
  <r>
    <s v="2019-2020"/>
    <s v="SQI"/>
    <x v="64"/>
    <s v="Entrepôt"/>
    <s v="Entrepôt/centre de distribution "/>
    <s v="Entrepôt non réfrigéré"/>
    <n v="1652.26"/>
    <n v="0"/>
    <n v="0"/>
    <n v="1230.1253323999999"/>
    <n v="1015.0567168"/>
    <m/>
    <n v="208.76637740000001"/>
    <n v="0"/>
    <n v="0"/>
    <n v="87.595322664535345"/>
    <n v="72.730335682089375"/>
    <n v="0"/>
    <n v="11.910256493832716"/>
    <n v="2453.9484265999999"/>
    <n v="2507.7736757797898"/>
    <n v="1.5177839297566906"/>
    <n v="172.23591484045744"/>
    <n v="104.24262212996589"/>
  </r>
  <r>
    <s v="2019-2020"/>
    <s v="SQI"/>
    <x v="65"/>
    <s v="Entrepôt"/>
    <s v="Entrepôt/centre de distribution "/>
    <s v="Entrepôt non réfrigéré"/>
    <n v="647.44000000000005"/>
    <n v="672.83999999994603"/>
    <n v="0"/>
    <n v="0"/>
    <n v="0"/>
    <m/>
    <n v="0"/>
    <n v="0.29903999999997605"/>
    <n v="0"/>
    <n v="0"/>
    <n v="0"/>
    <n v="0"/>
    <n v="0"/>
    <n v="672.83999999994603"/>
    <n v="687.5981669873039"/>
    <n v="1.0620260827062027"/>
    <n v="0.29903999999997605"/>
    <n v="0.46188063758800196"/>
  </r>
  <r>
    <s v="2019-2020"/>
    <s v="SQI"/>
    <x v="66"/>
    <s v="Entrepôt"/>
    <s v="Entrepôt/centre de distribution "/>
    <s v="Entrepôt non réfrigéré"/>
    <n v="2619.41"/>
    <n v="896.37447599992902"/>
    <n v="1511.7795512999999"/>
    <n v="0"/>
    <n v="0"/>
    <m/>
    <n v="0"/>
    <n v="0.39838865599996848"/>
    <n v="75.742788865349993"/>
    <n v="0"/>
    <n v="0"/>
    <n v="0"/>
    <n v="0"/>
    <n v="2408.1540272999291"/>
    <n v="2460.9748156986179"/>
    <n v="0.93951493492756688"/>
    <n v="76.14117752134996"/>
    <n v="29.068063999660218"/>
  </r>
  <r>
    <s v="2019-2020"/>
    <s v="SQI"/>
    <x v="67"/>
    <s v="Entrepôt"/>
    <s v="Entrepôt/centre de distribution "/>
    <s v="Entrepôt non réfrigéré"/>
    <n v="3123.42"/>
    <n v="1475.2799999998801"/>
    <n v="0"/>
    <n v="333.15670280000001"/>
    <n v="0"/>
    <m/>
    <n v="0"/>
    <n v="0.65567999999994675"/>
    <n v="0"/>
    <n v="23.723573615610473"/>
    <n v="0"/>
    <n v="0"/>
    <n v="0"/>
    <n v="1808.4367027998801"/>
    <n v="1848.1032072377698"/>
    <n v="0.59169218588526995"/>
    <n v="24.37925361561042"/>
    <n v="7.8053075204776885"/>
  </r>
  <r>
    <s v="2019-2020"/>
    <s v="SQI"/>
    <x v="68"/>
    <s v="Entrepôt"/>
    <s v="Entrepôt/centre de distribution "/>
    <s v="Entrepôt non réfrigéré"/>
    <n v="3080.68"/>
    <n v="1306.1082599998949"/>
    <n v="0"/>
    <n v="577.54769279999994"/>
    <n v="0"/>
    <m/>
    <n v="0"/>
    <n v="0.58049255999995331"/>
    <n v="0"/>
    <n v="41.126278089299134"/>
    <n v="0"/>
    <n v="0"/>
    <n v="0"/>
    <n v="1883.6559527998947"/>
    <n v="1924.9723268236653"/>
    <n v="0.62485306063066126"/>
    <n v="41.706770649299088"/>
    <n v="13.538170355018728"/>
  </r>
  <r>
    <s v="2019-2020"/>
    <s v="SQI"/>
    <x v="69"/>
    <s v="Entrepôt"/>
    <s v="Entrepôt/centre de distribution "/>
    <s v="Entrepôt non réfrigéré"/>
    <n v="1179.9100000000001"/>
    <n v="222.39658799998199"/>
    <n v="0"/>
    <n v="0"/>
    <n v="0"/>
    <m/>
    <n v="0"/>
    <n v="9.8842927999992003E-2"/>
    <n v="0"/>
    <n v="0"/>
    <n v="0"/>
    <n v="0"/>
    <n v="0"/>
    <n v="222.39658799998199"/>
    <n v="227.27466597263913"/>
    <n v="0.19262034051125859"/>
    <n v="9.8842927999992003E-2"/>
    <n v="8.3771582578325454E-2"/>
  </r>
  <r>
    <s v="2019-2020"/>
    <s v="SQI"/>
    <x v="70"/>
    <s v="Entrepôt"/>
    <s v="Entrepôt/centre de distribution "/>
    <s v="Entrepôt non réfrigéré"/>
    <n v="14839.03"/>
    <n v="7281.6504479994146"/>
    <n v="7080.3061353000003"/>
    <n v="215.61132679999997"/>
    <n v="24.854142599999999"/>
    <m/>
    <n v="0"/>
    <n v="3.2362890879997397"/>
    <n v="354.73567045335005"/>
    <n v="15.353349161850474"/>
    <n v="1.7808365823017209"/>
    <n v="0"/>
    <n v="0"/>
    <n v="14602.422052699416"/>
    <n v="14922.713627328798"/>
    <n v="1.0056394270601783"/>
    <n v="375.10614528550201"/>
    <n v="25.278346717103613"/>
  </r>
  <r>
    <s v="2019-2020"/>
    <s v="SQI"/>
    <x v="71"/>
    <s v="Entrepôt"/>
    <s v="Entrepôt/centre de distribution "/>
    <s v="Entrepôt non réfrigéré"/>
    <n v="4140.59"/>
    <n v="1619.9999999998702"/>
    <n v="0"/>
    <n v="0"/>
    <n v="0"/>
    <m/>
    <n v="1020.5208608"/>
    <n v="0.71999999999994235"/>
    <n v="0"/>
    <n v="0"/>
    <n v="0"/>
    <n v="0"/>
    <n v="58.221373387853554"/>
    <n v="2640.5208607998702"/>
    <n v="2698.4384159352512"/>
    <n v="0.65170384315647067"/>
    <n v="58.941373387853496"/>
    <n v="14.235018050049268"/>
  </r>
  <r>
    <s v="2019-2020"/>
    <s v="SQI"/>
    <x v="72"/>
    <s v="Entrepôt"/>
    <s v="Entrepôt/centre de distribution "/>
    <s v="Entrepôt non réfrigéré"/>
    <n v="1481.7"/>
    <n v="617.75999999995099"/>
    <n v="670.2536394"/>
    <n v="0"/>
    <n v="0"/>
    <m/>
    <n v="0"/>
    <n v="0.27455999999997821"/>
    <n v="33.580874838299998"/>
    <n v="0"/>
    <n v="0"/>
    <n v="0"/>
    <n v="0"/>
    <n v="1288.013639399951"/>
    <n v="1316.2651113282855"/>
    <n v="0.88834791882856545"/>
    <n v="33.855434838299978"/>
    <n v="22.849048281230999"/>
  </r>
  <r>
    <s v="2019-2020"/>
    <s v="SQI"/>
    <x v="73"/>
    <s v="Bureau"/>
    <s v="Palais de justice"/>
    <m/>
    <n v="5001.21"/>
    <n v="3942.4319999996897"/>
    <n v="0"/>
    <n v="3818.0217152"/>
    <n v="0"/>
    <m/>
    <n v="133.0725032"/>
    <n v="1.7521919999998623"/>
    <n v="0"/>
    <n v="271.87542218210046"/>
    <n v="0"/>
    <n v="0"/>
    <n v="7.5918721449653068"/>
    <n v="7893.5262183996902"/>
    <n v="8066.6639302631938"/>
    <n v="1.6129424539787758"/>
    <n v="281.21948632706562"/>
    <n v="56.23028953534557"/>
  </r>
  <r>
    <s v="2019-2020"/>
    <s v="SQI"/>
    <x v="74"/>
    <s v="Entrepôt"/>
    <s v="Entrepôt/centre de distribution "/>
    <s v="Entrepôt non réfrigéré"/>
    <n v="1755.32"/>
    <n v="760.54993199993908"/>
    <n v="0"/>
    <n v="217.71645480000001"/>
    <n v="0"/>
    <m/>
    <n v="0"/>
    <n v="0.33802219199997297"/>
    <n v="0"/>
    <n v="15.503252071377899"/>
    <n v="0"/>
    <n v="0"/>
    <n v="0"/>
    <n v="978.26638679993903"/>
    <n v="999.72381901935807"/>
    <n v="0.5695393540889172"/>
    <n v="15.841274263377873"/>
    <n v="9.0247215683623914"/>
  </r>
  <r>
    <s v="2019-2020"/>
    <s v="SQI"/>
    <x v="75"/>
    <s v="Entrepôt"/>
    <s v="Entrepôt/centre de distribution "/>
    <s v="Entrepôt non réfrigéré"/>
    <n v="1886.93"/>
    <n v="759.25943999994001"/>
    <n v="0"/>
    <n v="0"/>
    <n v="0"/>
    <m/>
    <n v="0"/>
    <n v="0.33744863999997338"/>
    <n v="0"/>
    <n v="0"/>
    <n v="0"/>
    <n v="0"/>
    <n v="0"/>
    <n v="759.25943999994001"/>
    <n v="775.91314311248959"/>
    <n v="0.41120398907881561"/>
    <n v="0.33744863999997338"/>
    <n v="0.17883474214728334"/>
  </r>
  <r>
    <s v="2019-2020"/>
    <s v="SQI"/>
    <x v="76"/>
    <s v="Entrepôt"/>
    <s v="Entrepôt/centre de distribution "/>
    <s v="Entrepôt non réfrigéré"/>
    <n v="2660.46"/>
    <n v="2019.5826479998411"/>
    <n v="0"/>
    <n v="298.24925280000002"/>
    <n v="0"/>
    <m/>
    <n v="0"/>
    <n v="0.89759228799992952"/>
    <n v="0"/>
    <n v="21.237868081703258"/>
    <n v="0"/>
    <n v="0"/>
    <n v="0"/>
    <n v="2317.8319007998412"/>
    <n v="2368.6715509999362"/>
    <n v="0.89032406087666649"/>
    <n v="22.135460369703189"/>
    <n v="8.3201628175966515"/>
  </r>
  <r>
    <s v="2019-2020"/>
    <s v="SQI"/>
    <x v="77"/>
    <s v="Entrepôt"/>
    <s v="Entrepôt/centre de distribution "/>
    <s v="Entrepôt non réfrigéré"/>
    <n v="1269.47"/>
    <n v="453.93004799996396"/>
    <n v="0"/>
    <n v="570.54561760000001"/>
    <n v="0"/>
    <m/>
    <n v="0"/>
    <n v="0.20174668799998399"/>
    <n v="0"/>
    <n v="40.627671142258478"/>
    <n v="0"/>
    <n v="0"/>
    <n v="0"/>
    <n v="1024.475665599964"/>
    <n v="1046.9466586256613"/>
    <n v="0.82471161872723364"/>
    <n v="40.829417830258464"/>
    <n v="32.16257007275356"/>
  </r>
  <r>
    <s v="2019-2020"/>
    <s v="SQI"/>
    <x v="78"/>
    <s v="Entrepôt"/>
    <s v="Entrepôt/centre de distribution "/>
    <s v="Entrepôt non réfrigéré"/>
    <n v="1177.4000000000001"/>
    <n v="403.22048399996783"/>
    <n v="0"/>
    <n v="0"/>
    <n v="0"/>
    <m/>
    <n v="0"/>
    <n v="0.17920910399998574"/>
    <n v="0"/>
    <n v="0"/>
    <n v="0"/>
    <n v="0"/>
    <n v="0"/>
    <n v="403.22048399996783"/>
    <n v="412.0647786845812"/>
    <n v="0.34997857880463834"/>
    <n v="0.17920910399998574"/>
    <n v="0.15220749447934917"/>
  </r>
  <r>
    <s v="2019-2020"/>
    <s v="SQI"/>
    <x v="79"/>
    <s v="Entrepôt"/>
    <s v="Entrepôt/centre de distribution "/>
    <s v="Entrepôt non réfrigéré"/>
    <n v="3219.74"/>
    <n v="1194.5752559999041"/>
    <n v="1554.9411870000001"/>
    <n v="0"/>
    <n v="0"/>
    <m/>
    <n v="0"/>
    <n v="0.53092233599995742"/>
    <n v="77.905261996500002"/>
    <n v="0"/>
    <n v="0"/>
    <n v="0"/>
    <n v="0"/>
    <n v="2749.516442999904"/>
    <n v="2809.8247225318614"/>
    <n v="0.87268683885402598"/>
    <n v="78.436184332499963"/>
    <n v="24.361030497027702"/>
  </r>
  <r>
    <s v="2019-2020"/>
    <s v="SQI"/>
    <x v="80"/>
    <s v="Entrepôt"/>
    <s v="Entrepôt/centre de distribution "/>
    <s v="Entrepôt non réfrigéré"/>
    <n v="1534.43"/>
    <n v="276.69599999997797"/>
    <n v="0"/>
    <n v="0"/>
    <n v="0"/>
    <m/>
    <n v="0"/>
    <n v="0.12297599999999022"/>
    <n v="0"/>
    <n v="0"/>
    <n v="0"/>
    <n v="0"/>
    <n v="0"/>
    <n v="276.69599999997797"/>
    <n v="282.76508889590269"/>
    <n v="0.18428021408334214"/>
    <n v="0.12297599999999022"/>
    <n v="8.0144418448538035E-2"/>
  </r>
  <r>
    <s v="2019-2020"/>
    <s v="SQI"/>
    <x v="81"/>
    <s v="Entrepôt"/>
    <s v="Entrepôt/centre de distribution "/>
    <s v="Entrepôt non réfrigéré"/>
    <n v="3282"/>
    <n v="1511.9999999998802"/>
    <n v="0"/>
    <n v="500.8666576"/>
    <n v="0"/>
    <m/>
    <n v="0"/>
    <n v="0.67199999999994675"/>
    <n v="0"/>
    <n v="35.665940151627545"/>
    <n v="0"/>
    <n v="0"/>
    <n v="0"/>
    <n v="2012.8666575998802"/>
    <n v="2057.0171573563548"/>
    <n v="0.62675720821339265"/>
    <n v="36.337940151627492"/>
    <n v="11.071889138216788"/>
  </r>
  <r>
    <s v="2019-2020"/>
    <s v="SQI"/>
    <x v="82"/>
    <s v="Entrepôt"/>
    <s v="Entrepôt/centre de distribution "/>
    <s v="Entrepôt non réfrigéré"/>
    <n v="3992.68"/>
    <n v="3183.9006599997447"/>
    <n v="0"/>
    <n v="0"/>
    <n v="0"/>
    <m/>
    <n v="0"/>
    <n v="1.4150669599998866"/>
    <n v="0"/>
    <n v="0"/>
    <n v="0"/>
    <n v="0"/>
    <n v="0"/>
    <n v="3183.9006599997447"/>
    <n v="3253.7367839094991"/>
    <n v="0.81492550966005273"/>
    <n v="1.4150669599998866"/>
    <n v="0.35441532003563692"/>
  </r>
  <r>
    <s v="2019-2020"/>
    <s v="SQI"/>
    <x v="83"/>
    <s v="Entrepôt"/>
    <s v="Entrepôt/centre de distribution "/>
    <s v="Entrepôt non réfrigéré"/>
    <n v="3300.44"/>
    <n v="1109.3759999999099"/>
    <n v="0"/>
    <n v="539.00054639999996"/>
    <n v="0"/>
    <m/>
    <n v="0"/>
    <n v="0.49305599999995997"/>
    <n v="0"/>
    <n v="38.38139540314441"/>
    <n v="0"/>
    <n v="0"/>
    <n v="0"/>
    <n v="1648.3765463999098"/>
    <n v="1684.5322689042439"/>
    <n v="0.51039627107423369"/>
    <n v="38.87445140314437"/>
    <n v="11.778566313323184"/>
  </r>
  <r>
    <s v="2019-2020"/>
    <s v="SQI"/>
    <x v="84"/>
    <s v="Entrepôt"/>
    <s v="Entrepôt/centre de distribution "/>
    <s v="Entrepôt non réfrigéré"/>
    <n v="4066.87"/>
    <n v="2952.0065159997589"/>
    <n v="0"/>
    <n v="952.1540551999999"/>
    <n v="10.5186683"/>
    <m/>
    <n v="0"/>
    <n v="1.3120028959998928"/>
    <n v="0"/>
    <n v="67.80141786761385"/>
    <n v="0.75367835484043022"/>
    <n v="0"/>
    <n v="0"/>
    <n v="3914.6792394997592"/>
    <n v="4000.5443633308118"/>
    <n v="0.98369123265086222"/>
    <n v="69.867099118454178"/>
    <n v="17.179575230694411"/>
  </r>
  <r>
    <s v="2019-2020"/>
    <s v="SQI"/>
    <x v="85"/>
    <s v="Entrepôt"/>
    <s v="Entrepôt/centre de distribution "/>
    <s v="Entrepôt non réfrigéré"/>
    <n v="2821.4"/>
    <n v="1292.5091519998998"/>
    <n v="0"/>
    <n v="0"/>
    <n v="0"/>
    <m/>
    <n v="0"/>
    <n v="0.5744485119999555"/>
    <n v="0"/>
    <n v="0"/>
    <n v="0"/>
    <n v="0"/>
    <n v="0"/>
    <n v="1292.5091519998998"/>
    <n v="1320.8592291325085"/>
    <n v="0.46815737900776511"/>
    <n v="0.5744485119999555"/>
    <n v="0.20360406606647602"/>
  </r>
  <r>
    <s v="2019-2020"/>
    <s v="SQI"/>
    <x v="86"/>
    <s v="Entrepôt"/>
    <s v="Entrepôt/centre de distribution "/>
    <s v="Entrepôt non réfrigéré"/>
    <n v="2146.48"/>
    <n v="417.31199999996699"/>
    <n v="1059.1005222000001"/>
    <n v="0"/>
    <n v="0"/>
    <m/>
    <n v="0"/>
    <n v="0.18547199999998534"/>
    <n v="53.062780992900009"/>
    <n v="0"/>
    <n v="0"/>
    <n v="0"/>
    <n v="0"/>
    <n v="1476.412522199967"/>
    <n v="1508.7963616638144"/>
    <n v="0.70291657116013861"/>
    <n v="53.248252992899992"/>
    <n v="24.807243949582571"/>
  </r>
  <r>
    <s v="2019-2020"/>
    <s v="SQI"/>
    <x v="87"/>
    <s v="Entrepôt"/>
    <m/>
    <m/>
    <n v="4731.67"/>
    <n v="1848.6604079998501"/>
    <n v="0"/>
    <n v="0"/>
    <n v="0"/>
    <m/>
    <n v="0"/>
    <n v="0.82162684799993346"/>
    <n v="0"/>
    <n v="0"/>
    <n v="0"/>
    <n v="0"/>
    <n v="0"/>
    <n v="1848.6604079998501"/>
    <n v="1889.2091848326502"/>
    <n v="0.39926900752433075"/>
    <n v="0.82162684799993346"/>
    <n v="0.17364415692555343"/>
  </r>
  <r>
    <s v="2019-2020"/>
    <s v="SQI"/>
    <x v="88"/>
    <s v="Bureau"/>
    <s v="Bureau"/>
    <m/>
    <n v="10259"/>
    <n v="5329.1519999995699"/>
    <n v="0"/>
    <n v="3.7251444"/>
    <n v="0.23148580000000002"/>
    <m/>
    <n v="0.48804839999999999"/>
    <n v="2.368511999999809"/>
    <n v="0"/>
    <n v="0.26526177219142272"/>
    <n v="1.6586304647796615E-2"/>
    <n v="0"/>
    <n v="2.784347603190564E-2"/>
    <n v="5333.5966785995697"/>
    <n v="5450.5845366728063"/>
    <n v="0.53129783962109434"/>
    <n v="2.6782035528709338"/>
    <n v="0.26105892902533717"/>
  </r>
  <r>
    <s v="2019-2020"/>
    <s v="SQI"/>
    <x v="89"/>
    <s v="Entrepôt"/>
    <s v="Entrepôt/centre de distribution "/>
    <s v="Entrepôt non réfrigéré"/>
    <n v="3570.41"/>
    <n v="1365.52420799989"/>
    <n v="1691.9821179"/>
    <n v="0"/>
    <n v="0"/>
    <m/>
    <n v="0"/>
    <n v="0.60689964799995122"/>
    <n v="84.77125134405"/>
    <n v="0"/>
    <n v="0"/>
    <n v="0"/>
    <n v="0"/>
    <n v="3057.5063258998898"/>
    <n v="3124.5700987471305"/>
    <n v="0.87512921450117231"/>
    <n v="85.378150992049953"/>
    <n v="23.912702180435847"/>
  </r>
  <r>
    <s v="2019-2020"/>
    <s v="SQI"/>
    <x v="90"/>
    <s v="Entrepôt"/>
    <s v="Entrepôt/centre de distribution "/>
    <s v="Entrepôt non réfrigéré"/>
    <n v="5247.16"/>
    <n v="2179.8719999998302"/>
    <n v="0"/>
    <n v="355.2574396"/>
    <n v="223.72134819999999"/>
    <m/>
    <n v="0"/>
    <n v="0.96883199999992464"/>
    <n v="0"/>
    <n v="25.29733290674136"/>
    <n v="16.029970034710484"/>
    <n v="0"/>
    <n v="0"/>
    <n v="2758.8507877998304"/>
    <n v="2819.363808160625"/>
    <n v="0.53731233813350943"/>
    <n v="42.296134941451768"/>
    <n v="8.0607671466949302"/>
  </r>
  <r>
    <s v="2019-2020"/>
    <s v="SQI"/>
    <x v="91"/>
    <s v="Entrepôt"/>
    <s v="Entrepôt/centre de distribution "/>
    <s v="Entrepôt non réfrigéré"/>
    <n v="3976.85"/>
    <n v="1104.19199999991"/>
    <n v="2823.9091146000001"/>
    <n v="0"/>
    <n v="0"/>
    <m/>
    <n v="0"/>
    <n v="0.49075199999996"/>
    <n v="141.4827655647"/>
    <n v="0"/>
    <n v="0"/>
    <n v="0"/>
    <n v="0"/>
    <n v="3928.10111459991"/>
    <n v="4014.2606357230547"/>
    <n v="1.0094071025366949"/>
    <n v="141.97351756469996"/>
    <n v="35.699993101248467"/>
  </r>
  <r>
    <s v="2019-2020"/>
    <s v="SQI"/>
    <x v="92"/>
    <s v="Entrepôt"/>
    <s v="Entrepôt/centre de distribution "/>
    <s v="Entrepôt non réfrigéré"/>
    <n v="2394.2600000000002"/>
    <n v="499.96799999996"/>
    <n v="0"/>
    <n v="470.31860920000003"/>
    <n v="0"/>
    <m/>
    <n v="0"/>
    <n v="0.22220799999998223"/>
    <n v="0"/>
    <n v="33.490660864313654"/>
    <n v="0"/>
    <n v="0"/>
    <n v="0"/>
    <n v="970.28660919996003"/>
    <n v="991.56901185760739"/>
    <n v="0.41414424993843912"/>
    <n v="33.712868864313634"/>
    <n v="14.080705046366573"/>
  </r>
  <r>
    <s v="2019-2020"/>
    <s v="SQI"/>
    <x v="93"/>
    <s v="Entrepôt"/>
    <s v="Entrepôt/centre de distribution "/>
    <s v="Entrepôt non réfrigéré"/>
    <n v="4049.96"/>
    <n v="1985.1352199998403"/>
    <n v="0"/>
    <n v="218.82222959999999"/>
    <n v="0"/>
    <m/>
    <n v="0"/>
    <n v="0.88228231999992901"/>
    <n v="0"/>
    <n v="15.581992584924867"/>
    <n v="0"/>
    <n v="0"/>
    <n v="0"/>
    <n v="2203.9574495998404"/>
    <n v="2252.2993616060062"/>
    <n v="0.55612879179201924"/>
    <n v="16.464274904924796"/>
    <n v="4.0652932139884834"/>
  </r>
  <r>
    <s v="2019-2020"/>
    <s v="SQI"/>
    <x v="94"/>
    <s v="Entrepôt"/>
    <s v="Entrepôt/centre de distribution "/>
    <s v="Entrepôt non réfrigéré"/>
    <n v="222.96"/>
    <n v="151.289459999988"/>
    <n v="0"/>
    <n v="0"/>
    <n v="0"/>
    <m/>
    <n v="0"/>
    <n v="6.723975999999468E-2"/>
    <n v="0"/>
    <n v="0"/>
    <n v="0"/>
    <n v="0"/>
    <n v="0"/>
    <n v="151.289459999988"/>
    <n v="154.60786424781395"/>
    <n v="0.69343319092130407"/>
    <n v="6.723975999999468E-2"/>
    <n v="0.30157768209541924"/>
  </r>
  <r>
    <s v="2019-2020"/>
    <s v="SQI"/>
    <x v="95"/>
    <s v="Entrepôt"/>
    <s v="Entrepôt/centre de distribution "/>
    <s v="Entrepôt non réfrigéré"/>
    <n v="2416.9899999999998"/>
    <n v="1679.456843999865"/>
    <n v="0"/>
    <n v="0"/>
    <n v="0"/>
    <m/>
    <n v="0"/>
    <n v="0.74642526399994003"/>
    <n v="0"/>
    <n v="0"/>
    <n v="0"/>
    <n v="0"/>
    <n v="0"/>
    <n v="1679.456843999865"/>
    <n v="1716.2942861136114"/>
    <n v="0.71009573316960828"/>
    <n v="0.74642526399994003"/>
    <n v="0.30882430792015692"/>
  </r>
  <r>
    <s v="2019-2020"/>
    <s v="SQI"/>
    <x v="96"/>
    <s v="Bureau"/>
    <s v="Palais de justice"/>
    <m/>
    <n v="32790.86"/>
    <n v="16094.3219999987"/>
    <n v="0"/>
    <n v="0"/>
    <n v="16.835753199999999"/>
    <m/>
    <n v="0"/>
    <n v="7.1530319999994223"/>
    <n v="0"/>
    <n v="0"/>
    <n v="1.2063069594347329"/>
    <n v="0"/>
    <n v="0"/>
    <n v="16111.157753198699"/>
    <n v="16464.542148421027"/>
    <n v="0.50210766501461157"/>
    <n v="8.3593389594341545"/>
    <n v="0.25492893322816645"/>
  </r>
  <r>
    <s v="2019-2020"/>
    <s v="SQI"/>
    <x v="97"/>
    <s v="Bureau"/>
    <s v="Bureau"/>
    <m/>
    <n v="2708.87"/>
    <n v="194.975999999984"/>
    <n v="0"/>
    <n v="0"/>
    <n v="0"/>
    <m/>
    <n v="0"/>
    <n v="8.6655999999992891E-2"/>
    <n v="0"/>
    <n v="0"/>
    <n v="0"/>
    <n v="0"/>
    <n v="0"/>
    <n v="194.975999999984"/>
    <n v="199.25263094720339"/>
    <n v="7.3555626865520821E-2"/>
    <n v="8.6655999999992891E-2"/>
    <n v="3.198972265187805E-2"/>
  </r>
  <r>
    <s v="2019-2020"/>
    <s v="SQI"/>
    <x v="98"/>
    <s v="Bureau"/>
    <s v="Palais de justice"/>
    <m/>
    <n v="2037.26"/>
    <n v="579.41647199995396"/>
    <n v="0"/>
    <n v="1117.8342316000001"/>
    <n v="0"/>
    <m/>
    <n v="0"/>
    <n v="0.25751843199997954"/>
    <n v="0"/>
    <n v="79.599247022599513"/>
    <n v="0"/>
    <n v="0"/>
    <n v="0"/>
    <n v="1697.250703599954"/>
    <n v="1734.4784387273853"/>
    <n v="0.8513780463600058"/>
    <n v="79.856765454599497"/>
    <n v="39.198121719662439"/>
  </r>
  <r>
    <s v="2019-2020"/>
    <s v="SQI"/>
    <x v="99"/>
    <s v="Bureau"/>
    <s v="Palais de justice"/>
    <m/>
    <n v="3767.99"/>
    <n v="2270.4015239998198"/>
    <n v="0"/>
    <n v="864.56635959999994"/>
    <n v="6.5369577000000003"/>
    <m/>
    <n v="0"/>
    <n v="1.0090673439999198"/>
    <n v="0"/>
    <n v="61.56443350882796"/>
    <n v="0.46838282038016954"/>
    <n v="0"/>
    <n v="0"/>
    <n v="3141.5048412998199"/>
    <n v="3210.4110493723183"/>
    <n v="0.85202217876701336"/>
    <n v="63.041883673208048"/>
    <n v="16.730905250069149"/>
  </r>
  <r>
    <s v="2019-2020"/>
    <s v="SQI"/>
    <x v="100"/>
    <s v="Bureau"/>
    <s v="Palais de justice"/>
    <m/>
    <n v="9588.5400000000009"/>
    <n v="5514.4799999995603"/>
    <n v="0"/>
    <n v="0"/>
    <n v="5.5672722000000006"/>
    <m/>
    <n v="0"/>
    <n v="2.4508799999998052"/>
    <n v="0"/>
    <n v="0"/>
    <n v="0.39890340040904831"/>
    <n v="0"/>
    <n v="0"/>
    <n v="5520.0472721995602"/>
    <n v="5641.1247637595707"/>
    <n v="0.58831946925804868"/>
    <n v="2.8497834004088536"/>
    <n v="0.29720722867181587"/>
  </r>
  <r>
    <s v="2019-2020"/>
    <s v="SQI"/>
    <x v="101"/>
    <s v="Bureau"/>
    <s v="Palais de justice"/>
    <m/>
    <n v="13518.09"/>
    <n v="5657.1096599995499"/>
    <n v="2843.3330441999997"/>
    <n v="0"/>
    <n v="20.037844400000001"/>
    <m/>
    <n v="0"/>
    <n v="2.5142709599998003"/>
    <n v="142.45593827189998"/>
    <n v="0"/>
    <n v="1.4357415949641201"/>
    <n v="0"/>
    <n v="0"/>
    <n v="8520.4805485995494"/>
    <n v="8707.3699647293524"/>
    <n v="0.6441272372598017"/>
    <n v="146.40595082686391"/>
    <n v="10.830372547221087"/>
  </r>
  <r>
    <s v="2019-2020"/>
    <s v="SQI"/>
    <x v="102"/>
    <s v="Bureau"/>
    <s v="Bureau"/>
    <m/>
    <n v="590.79"/>
    <n v="513.94892399995899"/>
    <n v="0"/>
    <n v="0"/>
    <n v="0"/>
    <m/>
    <n v="0"/>
    <n v="0.2284217439999818"/>
    <n v="0"/>
    <n v="0"/>
    <n v="0"/>
    <n v="0"/>
    <n v="0"/>
    <n v="513.94892399995899"/>
    <n v="525.22195182732492"/>
    <n v="0.88901632022770349"/>
    <n v="0.2284217439999818"/>
    <n v="0.38663779684825711"/>
  </r>
  <r>
    <s v="2019-2020"/>
    <s v="SQI"/>
    <x v="103"/>
    <s v="Établissement de détention"/>
    <s v="Prison/Centre de détention"/>
    <m/>
    <n v="9117.35"/>
    <n v="8178.9722639993397"/>
    <n v="6757.5697244999992"/>
    <n v="0"/>
    <n v="0"/>
    <m/>
    <n v="0"/>
    <n v="3.6350987839997071"/>
    <n v="338.56601410274999"/>
    <n v="0"/>
    <n v="0"/>
    <n v="0"/>
    <n v="0"/>
    <n v="14936.541988499339"/>
    <n v="15264.162196691441"/>
    <n v="1.6741884644870977"/>
    <n v="342.20111288674968"/>
    <n v="37.532957809752794"/>
  </r>
  <r>
    <s v="2019-2020"/>
    <s v="SQI"/>
    <x v="104"/>
    <s v="Bureau"/>
    <s v="Palais de justice"/>
    <m/>
    <n v="3062.96"/>
    <n v="1279.7999999999001"/>
    <n v="1247.8654709999998"/>
    <n v="0"/>
    <n v="0"/>
    <m/>
    <n v="0"/>
    <n v="0.56879999999995579"/>
    <n v="62.520233734499989"/>
    <n v="0"/>
    <n v="0"/>
    <n v="0"/>
    <n v="0"/>
    <n v="2527.6654709999002"/>
    <n v="2583.1076401771165"/>
    <n v="0.84333704657491981"/>
    <n v="63.089033734499942"/>
    <n v="20.597406996663338"/>
  </r>
  <r>
    <s v="2019-2020"/>
    <s v="SQI"/>
    <x v="105"/>
    <s v="Établissement de détention"/>
    <s v="Poste de police"/>
    <m/>
    <n v="5573.39"/>
    <n v="2961.35999999976"/>
    <n v="1005.7089654"/>
    <n v="0"/>
    <n v="22.288056700000002"/>
    <m/>
    <n v="0"/>
    <n v="1.3161599999998934"/>
    <n v="50.387770995300002"/>
    <n v="0"/>
    <n v="1.5969726801106783"/>
    <n v="0"/>
    <n v="0"/>
    <n v="3989.3570220997603"/>
    <n v="4076.8601388947513"/>
    <n v="0.73148660669623888"/>
    <n v="53.300903675410581"/>
    <n v="9.5634620357467508"/>
  </r>
  <r>
    <s v="2019-2020"/>
    <s v="SQI"/>
    <x v="106"/>
    <s v="Bureau"/>
    <s v="Palais de justice"/>
    <m/>
    <n v="4041.81"/>
    <n v="2742.6599999997802"/>
    <n v="47.360605499999998"/>
    <n v="0"/>
    <n v="3.8233866999999999"/>
    <m/>
    <n v="0"/>
    <n v="1.2189599999999026"/>
    <n v="2.3728488322500003"/>
    <n v="0"/>
    <n v="0.27395138964262061"/>
    <n v="0"/>
    <n v="0"/>
    <n v="2793.8439921997801"/>
    <n v="2855.1245584168814"/>
    <n v="0.70639751953131924"/>
    <n v="3.8657602218925238"/>
    <n v="0.95644283672229125"/>
  </r>
  <r>
    <s v="2019-2020"/>
    <s v="SQI"/>
    <x v="107"/>
    <s v="Bureau"/>
    <s v="Palais de justice"/>
    <m/>
    <n v="6548.16"/>
    <n v="2947.1039999997602"/>
    <n v="0"/>
    <n v="0"/>
    <n v="0"/>
    <m/>
    <n v="0"/>
    <n v="1.3098239999998935"/>
    <n v="0"/>
    <n v="0"/>
    <n v="0"/>
    <n v="0"/>
    <n v="0"/>
    <n v="2947.1039999997602"/>
    <n v="3011.7461927366817"/>
    <n v="0.4599377829400445"/>
    <n v="1.3098239999998935"/>
    <n v="0.20002932121388198"/>
  </r>
  <r>
    <s v="2019-2020"/>
    <s v="SQI"/>
    <x v="108"/>
    <s v="Bureau"/>
    <s v="Palais de justice"/>
    <m/>
    <n v="24052.65"/>
    <n v="8287.1883719993402"/>
    <n v="7405.7513021999994"/>
    <n v="0"/>
    <n v="0"/>
    <m/>
    <n v="0"/>
    <n v="3.6831948319997072"/>
    <n v="371.04104020289998"/>
    <n v="0"/>
    <n v="0"/>
    <n v="0"/>
    <n v="0"/>
    <n v="15692.939674199341"/>
    <n v="16037.150815383555"/>
    <n v="0.66675193026063884"/>
    <n v="374.72423503489966"/>
    <n v="15.579332632159019"/>
  </r>
  <r>
    <s v="2019-2020"/>
    <s v="SQI"/>
    <x v="109"/>
    <s v="Établissement de détention"/>
    <s v="Prison/Centre de détention"/>
    <m/>
    <n v="54797.95"/>
    <n v="31446.795563997501"/>
    <n v="66949.4482938"/>
    <n v="47.761548000000005"/>
    <n v="0"/>
    <m/>
    <n v="0"/>
    <n v="13.97635358399889"/>
    <n v="3354.2839777190998"/>
    <n v="3.4010259750160832"/>
    <n v="0"/>
    <n v="0"/>
    <n v="0"/>
    <n v="98444.005405797492"/>
    <n v="100603.29003614534"/>
    <n v="1.8358951390726357"/>
    <n v="3371.6613572781148"/>
    <n v="61.528968825989196"/>
  </r>
  <r>
    <s v="2019-2020"/>
    <s v="SQI"/>
    <x v="110"/>
    <s v="Établissement de détention"/>
    <s v="Poste de police"/>
    <m/>
    <n v="1158.05"/>
    <n v="935.49599999992506"/>
    <n v="0"/>
    <n v="0"/>
    <n v="0"/>
    <m/>
    <n v="0"/>
    <n v="0.41577599999996673"/>
    <n v="0"/>
    <n v="0"/>
    <n v="0"/>
    <n v="0"/>
    <n v="0"/>
    <n v="935.49599999992506"/>
    <n v="956.01530055281341"/>
    <n v="0.82553888049118207"/>
    <n v="0.41577599999996673"/>
    <n v="0.35903112991664154"/>
  </r>
  <r>
    <s v="2019-2020"/>
    <s v="SQI"/>
    <x v="111"/>
    <s v="Bureau"/>
    <s v="Palais de justice"/>
    <m/>
    <n v="2324.23"/>
    <n v="1292.0283719999002"/>
    <n v="0"/>
    <n v="0"/>
    <n v="6.5388932000000004"/>
    <m/>
    <n v="0"/>
    <n v="0.57423483199995562"/>
    <n v="0"/>
    <n v="0"/>
    <n v="0.4685215018571578"/>
    <n v="0"/>
    <n v="0"/>
    <n v="1298.5672651999002"/>
    <n v="1327.0502218376423"/>
    <n v="0.57096338221158938"/>
    <n v="1.0427563338571133"/>
    <n v="0.44864593170947509"/>
  </r>
  <r>
    <s v="2019-2020"/>
    <s v="SQI"/>
    <x v="112"/>
    <s v="École"/>
    <s v="Autre"/>
    <m/>
    <n v="1896.58"/>
    <n v="625.31999999995003"/>
    <n v="0"/>
    <n v="838.83602480000002"/>
    <n v="0"/>
    <m/>
    <n v="0"/>
    <n v="0.2779199999999778"/>
    <n v="0"/>
    <n v="59.732216156897486"/>
    <n v="0"/>
    <n v="0"/>
    <n v="0"/>
    <n v="1464.15602479995"/>
    <n v="1496.2710285297305"/>
    <n v="0.78893114370589723"/>
    <n v="60.010136156897467"/>
    <n v="31.641236413384867"/>
  </r>
  <r>
    <s v="2019-2020"/>
    <s v="SQI"/>
    <x v="113"/>
    <s v="Bureau"/>
    <s v="Palais de justice"/>
    <m/>
    <n v="4439.3900000000003"/>
    <n v="2451.5999999998003"/>
    <n v="0"/>
    <n v="0"/>
    <n v="112.43784020000001"/>
    <m/>
    <n v="0"/>
    <n v="1.0895999999999115"/>
    <n v="0"/>
    <n v="0"/>
    <n v="8.0563398337931424"/>
    <n v="0"/>
    <n v="0"/>
    <n v="2564.0378401998005"/>
    <n v="2620.2778060275996"/>
    <n v="0.59023374968804254"/>
    <n v="9.1459398337930544"/>
    <n v="2.0601794016279382"/>
  </r>
  <r>
    <s v="2019-2020"/>
    <s v="SQI"/>
    <x v="114"/>
    <s v="Établissement de détention"/>
    <s v="Prison/Centre de détention"/>
    <m/>
    <n v="41851.08"/>
    <n v="38219.444135996971"/>
    <n v="18355.355820000001"/>
    <n v="0"/>
    <n v="19.530356300000001"/>
    <m/>
    <n v="0"/>
    <n v="16.986419615998656"/>
    <n v="919.63529948999997"/>
    <n v="0"/>
    <n v="1.3993793116977968"/>
    <n v="0"/>
    <n v="0"/>
    <n v="56594.330312296974"/>
    <n v="57835.678295898775"/>
    <n v="1.3819399235551095"/>
    <n v="938.02109841769641"/>
    <n v="22.41330685893163"/>
  </r>
  <r>
    <s v="2019-2020"/>
    <s v="SQI"/>
    <x v="115"/>
    <s v="Bureau"/>
    <s v="Bureau"/>
    <m/>
    <n v="38142.800000000003"/>
    <n v="14748.479999998801"/>
    <n v="8514.1190547000006"/>
    <n v="0"/>
    <n v="0"/>
    <m/>
    <n v="0"/>
    <n v="6.5548799999994669"/>
    <n v="426.57219525164999"/>
    <n v="0"/>
    <n v="0"/>
    <n v="0"/>
    <n v="0"/>
    <n v="23262.599054698803"/>
    <n v="23772.844167072068"/>
    <n v="0.62325902049854931"/>
    <n v="433.12707525164944"/>
    <n v="11.355408497846236"/>
  </r>
  <r>
    <s v="2019-2020"/>
    <s v="SQI"/>
    <x v="116"/>
    <s v="Entrepôt"/>
    <s v="Entrepôt/centre de distribution "/>
    <s v="Entrepôt non réfrigéré"/>
    <n v="3721.53"/>
    <n v="3573.07199999971"/>
    <n v="0"/>
    <n v="0"/>
    <n v="0"/>
    <m/>
    <n v="47.272530199999999"/>
    <n v="1.5880319999998713"/>
    <n v="0"/>
    <n v="0"/>
    <n v="0"/>
    <n v="0"/>
    <n v="2.6969283406957905"/>
    <n v="3620.3445301997099"/>
    <n v="3699.7536752096075"/>
    <n v="0.99414855589222906"/>
    <n v="4.2849603406956618"/>
    <n v="1.1513975006773187"/>
  </r>
  <r>
    <s v="2019-2020"/>
    <s v="SQI"/>
    <x v="117"/>
    <s v="Entrepôt"/>
    <s v="Entrepôt/centre de distribution "/>
    <s v="Entrepôt non réfrigéré"/>
    <n v="1128.23"/>
    <n v="261.96980399997898"/>
    <n v="0"/>
    <n v="64.201743199999996"/>
    <n v="0"/>
    <m/>
    <n v="0"/>
    <n v="0.11643102399999067"/>
    <n v="0"/>
    <n v="4.5717068522258151"/>
    <n v="0"/>
    <n v="0"/>
    <n v="0"/>
    <n v="326.17154719997899"/>
    <n v="333.32583969165989"/>
    <n v="0.29544139022332316"/>
    <n v="4.6881378762258059"/>
    <n v="4.1553033301949123"/>
  </r>
  <r>
    <s v="2019-2020"/>
    <s v="SQI"/>
    <x v="118"/>
    <s v="Entrepôt"/>
    <s v="Entrepôt/centre de distribution "/>
    <s v="Entrepôt non réfrigéré"/>
    <n v="3357.17"/>
    <n v="1581.1199999998701"/>
    <n v="0"/>
    <n v="0"/>
    <n v="2.6895707999999998"/>
    <m/>
    <n v="0"/>
    <n v="0.70271999999994228"/>
    <n v="0"/>
    <n v="0"/>
    <n v="0.19271178042289439"/>
    <n v="0"/>
    <n v="0"/>
    <n v="1583.80957079987"/>
    <n v="1618.5490721999681"/>
    <n v="0.48211710226171689"/>
    <n v="0.89543178042283667"/>
    <n v="0.26672220364856014"/>
  </r>
  <r>
    <s v="2019-2020"/>
    <s v="SQI"/>
    <x v="119"/>
    <s v="Centre technologique/scientifique "/>
    <s v="Laboratoire"/>
    <m/>
    <n v="44434.04"/>
    <n v="84700.675594391389"/>
    <n v="5968.9761308000998"/>
    <n v="0"/>
    <n v="991.32168030000003"/>
    <m/>
    <n v="19.4565588"/>
    <n v="37.644744708618397"/>
    <n v="299.05610141950444"/>
    <n v="0"/>
    <n v="71.029684729782289"/>
    <n v="0"/>
    <n v="1.1100092298451603"/>
    <n v="91680.429964291485"/>
    <n v="93691.361381695169"/>
    <n v="2.1085492424658026"/>
    <n v="408.8405400877503"/>
    <n v="9.2010661215534366"/>
  </r>
  <r>
    <s v="2019-2020"/>
    <s v="SQI"/>
    <x v="120"/>
    <s v="Commerce de détail"/>
    <s v="Commerce de détail"/>
    <m/>
    <n v="554.91999999999996"/>
    <n v="332.85599999997299"/>
    <n v="0"/>
    <n v="0"/>
    <n v="0"/>
    <m/>
    <n v="0"/>
    <n v="0.14793599999998802"/>
    <n v="0"/>
    <n v="0"/>
    <n v="0"/>
    <n v="0"/>
    <n v="0"/>
    <n v="332.85599999997299"/>
    <n v="340.15691021747494"/>
    <n v="0.61298369173479961"/>
    <n v="0.14793599999998802"/>
    <n v="0.26658977870681905"/>
  </r>
  <r>
    <s v="2019-2020"/>
    <s v="SQI"/>
    <x v="121"/>
    <s v="Établissement de détention"/>
    <s v="Prison/Centre de détention"/>
    <m/>
    <n v="18032.330000000002"/>
    <n v="14808.9599999988"/>
    <n v="13782.521601"/>
    <n v="0"/>
    <n v="176.23346859999998"/>
    <m/>
    <n v="0"/>
    <n v="6.5817599999994671"/>
    <n v="690.52833976950012"/>
    <n v="0"/>
    <n v="12.627392260507976"/>
    <n v="0"/>
    <n v="0"/>
    <n v="28767.715069598798"/>
    <n v="29398.710169238988"/>
    <n v="1.63033341610535"/>
    <n v="709.73749203000762"/>
    <n v="39.359167230746529"/>
  </r>
  <r>
    <s v="2019-2020"/>
    <s v="SQI"/>
    <x v="122"/>
    <s v="Entrepôt"/>
    <s v="Entrepôt/centre de distribution "/>
    <s v="Entrepôt non réfrigéré"/>
    <n v="2295.0300000000002"/>
    <n v="1434.9541319998852"/>
    <n v="0"/>
    <n v="140.42213599999999"/>
    <n v="0"/>
    <m/>
    <n v="0"/>
    <n v="0.63775739199994907"/>
    <n v="0"/>
    <n v="9.9992431569270099"/>
    <n v="0"/>
    <n v="0"/>
    <n v="0"/>
    <n v="1575.3762679998852"/>
    <n v="1609.9307921528261"/>
    <n v="0.70148572879344762"/>
    <n v="10.637000548926959"/>
    <n v="4.6347980413881116"/>
  </r>
  <r>
    <s v="2019-2020"/>
    <s v="SQI"/>
    <x v="123"/>
    <s v="Bureau"/>
    <s v="Bureau"/>
    <m/>
    <n v="9522.94"/>
    <n v="7213.7099159994195"/>
    <n v="0"/>
    <n v="0"/>
    <n v="3.5226100000000003E-2"/>
    <m/>
    <n v="0"/>
    <n v="3.2060932959997421"/>
    <n v="0"/>
    <n v="0"/>
    <n v="2.5240028811864411E-3"/>
    <n v="0"/>
    <n v="0"/>
    <n v="7213.7451420994194"/>
    <n v="7371.9724404338731"/>
    <n v="0.77412778411224603"/>
    <n v="3.2086172988809287"/>
    <n v="0.33693557860082374"/>
  </r>
  <r>
    <s v="2019-2020"/>
    <s v="SQI"/>
    <x v="124"/>
    <s v="Bureau"/>
    <s v="Bureau"/>
    <m/>
    <n v="3124.91"/>
    <n v="1462.4036639998808"/>
    <n v="0"/>
    <n v="832.40645119999999"/>
    <n v="1.2584621"/>
    <m/>
    <n v="0"/>
    <n v="0.64995718399994695"/>
    <n v="0"/>
    <n v="59.274376163481072"/>
    <n v="9.0170696337770542E-2"/>
    <n v="0"/>
    <n v="0"/>
    <n v="2296.0685772998809"/>
    <n v="2346.4308677080307"/>
    <n v="0.75087950299625617"/>
    <n v="60.014504043818789"/>
    <n v="19.205194403620837"/>
  </r>
  <r>
    <s v="2019-2020"/>
    <s v="SQI"/>
    <x v="125"/>
    <s v="Bureau"/>
    <s v="Bureau"/>
    <m/>
    <n v="3116.92"/>
    <n v="1638.1439999998702"/>
    <n v="1257.277347"/>
    <n v="0"/>
    <n v="5.4615938999999996"/>
    <m/>
    <n v="0"/>
    <n v="0.72806399999994242"/>
    <n v="62.991785116499997"/>
    <n v="0"/>
    <n v="0.39133139176548892"/>
    <n v="0"/>
    <n v="0"/>
    <n v="2900.8829408998704"/>
    <n v="2964.5113144397633"/>
    <n v="0.9511027919997187"/>
    <n v="64.11118050826542"/>
    <n v="20.568760349404354"/>
  </r>
  <r>
    <s v="2019-2020"/>
    <s v="SQI"/>
    <x v="126"/>
    <s v="Bureau"/>
    <s v="Palais de justice"/>
    <m/>
    <n v="5417.49"/>
    <n v="2092.6637279998299"/>
    <n v="2609.9314019999997"/>
    <n v="0"/>
    <n v="3.0789933999999999"/>
    <m/>
    <n v="0"/>
    <n v="0.93007276799992444"/>
    <n v="130.76210943899997"/>
    <n v="0"/>
    <n v="0.22061449359293347"/>
    <n v="0"/>
    <n v="0"/>
    <n v="4705.67412339983"/>
    <n v="4808.8890400237369"/>
    <n v="0.88765997538043206"/>
    <n v="131.91279670059282"/>
    <n v="24.349430585122047"/>
  </r>
  <r>
    <s v="2019-2020"/>
    <s v="SQI"/>
    <x v="127"/>
    <s v="Établissement de détention"/>
    <s v="Poste de police"/>
    <m/>
    <n v="68511.289999999994"/>
    <n v="70551.381599994304"/>
    <n v="42987.872159999999"/>
    <n v="0"/>
    <n v="0"/>
    <m/>
    <n v="0"/>
    <n v="31.356169599997468"/>
    <n v="2153.7672751199998"/>
    <n v="0"/>
    <n v="0"/>
    <n v="0"/>
    <n v="0"/>
    <n v="113539.2537599943"/>
    <n v="116029.63968623253"/>
    <n v="1.693584220735481"/>
    <n v="2185.1234447199972"/>
    <n v="31.894355583145455"/>
  </r>
  <r>
    <s v="2019-2020"/>
    <s v="SQI"/>
    <x v="128"/>
    <s v="Entrepôt"/>
    <s v="Entrepôt/centre de distribution "/>
    <s v="Entrepôt non réfrigéré"/>
    <n v="3302.1"/>
    <n v="1001.9519999999201"/>
    <n v="1363.0374306000001"/>
    <n v="0"/>
    <n v="0"/>
    <m/>
    <n v="0"/>
    <n v="0.44531199999996451"/>
    <n v="68.290549526700005"/>
    <n v="0"/>
    <n v="0"/>
    <n v="0"/>
    <n v="0"/>
    <n v="2364.9894305999201"/>
    <n v="2416.8634406768074"/>
    <n v="0.73191709538681671"/>
    <n v="68.735861526699964"/>
    <n v="20.81580252769449"/>
  </r>
  <r>
    <s v="2019-2020"/>
    <s v="SQI"/>
    <x v="129"/>
    <s v="Bureau"/>
    <s v="Bureau"/>
    <m/>
    <n v="12575.87"/>
    <n v="3424.6079999997301"/>
    <n v="3243.9712949999998"/>
    <n v="0"/>
    <n v="0"/>
    <m/>
    <n v="0"/>
    <n v="1.5220479999998802"/>
    <n v="162.52861250250001"/>
    <n v="0"/>
    <n v="0"/>
    <n v="0"/>
    <n v="0"/>
    <n v="6668.5792949997303"/>
    <n v="6814.8488491345188"/>
    <n v="0.54189879898046966"/>
    <n v="164.05066050249988"/>
    <n v="13.044875662876594"/>
  </r>
  <r>
    <s v="2019-2020"/>
    <s v="SQI"/>
    <x v="130"/>
    <s v="Centre technologique/scientifique "/>
    <s v="Laboratoire"/>
    <m/>
    <n v="2103.09"/>
    <n v="2136.91334399983"/>
    <n v="165.9839652"/>
    <n v="0"/>
    <n v="0"/>
    <m/>
    <n v="0"/>
    <n v="0.94973926399992448"/>
    <n v="8.3160857814000018"/>
    <n v="0"/>
    <n v="0"/>
    <n v="0"/>
    <n v="0"/>
    <n v="2302.89730919983"/>
    <n v="2353.4093819718278"/>
    <n v="1.1190245695485346"/>
    <n v="9.2658250453999269"/>
    <n v="4.4058147988911198"/>
  </r>
  <r>
    <s v="2019-2020"/>
    <s v="SQI"/>
    <x v="131"/>
    <s v="Entrepôt"/>
    <s v="Entrepôt/centre de distribution "/>
    <s v="Entrepôt non réfrigéré"/>
    <n v="4390.08"/>
    <n v="2374.2719999998099"/>
    <n v="1296.5302503"/>
    <n v="0"/>
    <n v="0.39406779999999997"/>
    <m/>
    <n v="0"/>
    <n v="1.0552319999999153"/>
    <n v="64.958423945850015"/>
    <n v="0"/>
    <n v="2.8235548714810949E-2"/>
    <n v="0"/>
    <n v="0"/>
    <n v="3671.19631809981"/>
    <n v="3751.7208533621233"/>
    <n v="0.85459054353499786"/>
    <n v="66.041891494564751"/>
    <n v="15.043436906517593"/>
  </r>
  <r>
    <s v="2019-2020"/>
    <s v="SQI"/>
    <x v="132"/>
    <s v="Entrepôt"/>
    <m/>
    <m/>
    <n v="239"/>
    <n v="7.90559999999937"/>
    <n v="0"/>
    <n v="0"/>
    <n v="0"/>
    <m/>
    <n v="125.9729954"/>
    <n v="3.5135999999997202E-3"/>
    <n v="0"/>
    <n v="0"/>
    <n v="0"/>
    <n v="0"/>
    <n v="7.1868406454918388"/>
    <n v="133.87859539999937"/>
    <n v="136.81510730022271"/>
    <n v="0.57244814769967656"/>
    <n v="7.1903542454918385"/>
    <n v="30.085164207078822"/>
  </r>
  <r>
    <s v="2019-2020"/>
    <s v="SQI"/>
    <x v="133"/>
    <s v="Bureau"/>
    <s v="Bureau"/>
    <m/>
    <n v="14382.37"/>
    <n v="7743.4006319993796"/>
    <n v="1116.5728319999998"/>
    <n v="0"/>
    <n v="8.1240676999999994"/>
    <m/>
    <n v="0"/>
    <n v="3.4415113919997249"/>
    <n v="55.942243823999988"/>
    <n v="0"/>
    <n v="0.58210163151054761"/>
    <n v="0"/>
    <n v="0"/>
    <n v="8868.0975316993809"/>
    <n v="9062.6116275215772"/>
    <n v="0.63011948847940757"/>
    <n v="59.96585684751026"/>
    <n v="4.1694002342805989"/>
  </r>
  <r>
    <s v="2019-2020"/>
    <s v="SQI"/>
    <x v="134"/>
    <s v="Entrepôt"/>
    <s v="Entrepôt/centre de distribution "/>
    <s v="Entrepôt non réfrigéré"/>
    <n v="1011.31"/>
    <n v="279.50399999997802"/>
    <n v="0"/>
    <n v="0"/>
    <n v="0"/>
    <m/>
    <n v="0"/>
    <n v="0.12422399999999026"/>
    <n v="0"/>
    <n v="0"/>
    <n v="0"/>
    <n v="0"/>
    <n v="0"/>
    <n v="279.50399999997802"/>
    <n v="285.63467996198159"/>
    <n v="0.28244028039076208"/>
    <n v="0.12422399999999026"/>
    <n v="0.12283473910076066"/>
  </r>
  <r>
    <s v="2019-2020"/>
    <s v="SQI"/>
    <x v="135"/>
    <s v="Établissement de détention"/>
    <s v="Poste de police"/>
    <m/>
    <n v="5263.98"/>
    <n v="3088.7999999997501"/>
    <n v="0"/>
    <n v="0"/>
    <n v="0.2187115"/>
    <m/>
    <n v="0"/>
    <n v="1.372799999999889"/>
    <n v="0"/>
    <n v="0"/>
    <n v="1.5671006899674055E-2"/>
    <n v="0"/>
    <n v="0"/>
    <n v="3089.0187114997502"/>
    <n v="3156.7736814352329"/>
    <n v="0.59969332737495828"/>
    <n v="1.3884710068995632"/>
    <n v="0.26376829070390906"/>
  </r>
  <r>
    <s v="2019-2020"/>
    <s v="SQI"/>
    <x v="136"/>
    <s v="Établissement de détention"/>
    <s v="Poste de police"/>
    <m/>
    <n v="5613.44"/>
    <n v="2622.7736279997898"/>
    <n v="0"/>
    <n v="0"/>
    <n v="5.2227532000000005"/>
    <m/>
    <n v="0"/>
    <n v="1.1656771679999067"/>
    <n v="0"/>
    <n v="0"/>
    <n v="0.37421809750513696"/>
    <n v="0"/>
    <n v="0"/>
    <n v="2627.99638119979"/>
    <n v="2685.6392226419189"/>
    <n v="0.47843020013430609"/>
    <n v="1.5398952655050437"/>
    <n v="0.2743229223978601"/>
  </r>
  <r>
    <s v="2019-2020"/>
    <s v="SQI"/>
    <x v="137"/>
    <s v="Établissement de détention"/>
    <s v="Poste de police"/>
    <m/>
    <n v="22404.959999999999"/>
    <n v="10409.109695999199"/>
    <n v="516.17736450000007"/>
    <n v="0"/>
    <n v="0"/>
    <m/>
    <n v="0"/>
    <n v="4.6262709759996445"/>
    <n v="25.861385082750004"/>
    <n v="0"/>
    <n v="0"/>
    <n v="0"/>
    <n v="0"/>
    <n v="10925.287060499199"/>
    <n v="11164.923840155107"/>
    <n v="0.49832375688932751"/>
    <n v="30.48765605874965"/>
    <n v="1.3607547640678515"/>
  </r>
  <r>
    <s v="2019-2020"/>
    <s v="SQI"/>
    <x v="138"/>
    <s v="Commerce de détail"/>
    <s v="Commerce de détail"/>
    <m/>
    <n v="165.24"/>
    <n v="65.328263999994803"/>
    <n v="0"/>
    <n v="0"/>
    <n v="0"/>
    <m/>
    <n v="0"/>
    <n v="2.9034783999997694E-2"/>
    <n v="0"/>
    <n v="0"/>
    <n v="0"/>
    <n v="0"/>
    <n v="0"/>
    <n v="65.328263999994803"/>
    <n v="66.761183310835719"/>
    <n v="0.40402555864703288"/>
    <n v="2.9034783999997694E-2"/>
    <n v="0.17571280561605962"/>
  </r>
  <r>
    <s v="2019-2020"/>
    <s v="SQI"/>
    <x v="139"/>
    <s v="Établissement de détention"/>
    <s v="Poste de police"/>
    <m/>
    <n v="557.95000000000005"/>
    <n v="654.04799999994793"/>
    <n v="0"/>
    <n v="0"/>
    <n v="0"/>
    <m/>
    <n v="0"/>
    <n v="0.29068799999997685"/>
    <n v="0"/>
    <n v="0"/>
    <n v="0"/>
    <n v="0"/>
    <n v="0"/>
    <n v="654.04799999994793"/>
    <n v="668.39398062200883"/>
    <n v="1.1979460177829713"/>
    <n v="0.29068799999997685"/>
    <n v="0.5209929205125492"/>
  </r>
  <r>
    <s v="2019-2020"/>
    <s v="SQI"/>
    <x v="140"/>
    <s v="Centre technologique/scientifique "/>
    <s v="Laboratoire"/>
    <m/>
    <n v="8007.36"/>
    <n v="13789.4399999989"/>
    <n v="10176.42042"/>
    <n v="0"/>
    <n v="0"/>
    <m/>
    <n v="0"/>
    <n v="6.1286399999995123"/>
    <n v="509.85638919000002"/>
    <n v="0"/>
    <n v="0"/>
    <n v="0"/>
    <n v="0"/>
    <n v="23965.860419998899"/>
    <n v="24491.530965855392"/>
    <n v="3.0586274334931107"/>
    <n v="515.98502918999952"/>
    <n v="64.438844911431417"/>
  </r>
  <r>
    <s v="2019-2020"/>
    <s v="SQI"/>
    <x v="141"/>
    <s v="Entrepôt"/>
    <s v="Entrepôt/centre de distribution "/>
    <s v="Entrepôt non réfrigéré"/>
    <n v="654.52"/>
    <n v="62.943839999994999"/>
    <n v="0"/>
    <n v="0"/>
    <n v="0"/>
    <m/>
    <n v="0"/>
    <n v="2.7975039999997779E-2"/>
    <n v="0"/>
    <n v="0"/>
    <n v="0"/>
    <n v="0"/>
    <n v="0"/>
    <n v="62.943839999994999"/>
    <n v="64.324459020186339"/>
    <n v="9.8277300953655111E-2"/>
    <n v="2.7975039999997779E-2"/>
    <n v="4.2741306606364632E-2"/>
  </r>
  <r>
    <s v="2019-2020"/>
    <s v="SQI"/>
    <x v="142"/>
    <s v="Entrepôt"/>
    <m/>
    <m/>
    <n v="3019.35"/>
    <n v="323.351999999974"/>
    <n v="863.94049919999998"/>
    <n v="0"/>
    <n v="0"/>
    <m/>
    <n v="0"/>
    <n v="0.14371199999998846"/>
    <n v="43.284923894399995"/>
    <n v="0"/>
    <n v="0"/>
    <n v="0"/>
    <n v="0"/>
    <n v="1187.2924991999739"/>
    <n v="1213.3347395038086"/>
    <n v="0.40185296156583655"/>
    <n v="43.428635894399982"/>
    <n v="14.383438784639072"/>
  </r>
  <r>
    <s v="2019-2020"/>
    <s v="SQI"/>
    <x v="143"/>
    <s v="Bureau"/>
    <s v="Palais de justice"/>
    <m/>
    <n v="6624.37"/>
    <n v="5955.1199999995297"/>
    <n v="287.66732130000003"/>
    <n v="0"/>
    <n v="1.4980770000000001"/>
    <m/>
    <n v="0"/>
    <n v="2.646719999999791"/>
    <n v="14.412633880350002"/>
    <n v="0"/>
    <n v="0.10733946318891788"/>
    <n v="0"/>
    <n v="0"/>
    <n v="6244.2853982995302"/>
    <n v="6381.2484305580647"/>
    <n v="0.96329891454705352"/>
    <n v="17.166693343538711"/>
    <n v="2.5914454270426788"/>
  </r>
  <r>
    <s v="2019-2020"/>
    <s v="SQI"/>
    <x v="144"/>
    <s v="Bureau"/>
    <s v="Bureau"/>
    <m/>
    <n v="1703.71"/>
    <n v="1342.0533239998929"/>
    <n v="0"/>
    <n v="0"/>
    <n v="0"/>
    <m/>
    <n v="0"/>
    <n v="0.59646814399995252"/>
    <n v="0"/>
    <n v="0"/>
    <n v="0"/>
    <n v="0"/>
    <n v="0"/>
    <n v="1342.0533239998929"/>
    <n v="1371.4901099542517"/>
    <n v="0.80500208953064289"/>
    <n v="0.59646814399995252"/>
    <n v="0.35009957328415781"/>
  </r>
  <r>
    <s v="2019-2020"/>
    <s v="SQI"/>
    <x v="145"/>
    <s v="Bureau"/>
    <s v="Bureau"/>
    <m/>
    <n v="1990.54"/>
    <n v="2456.3519999998002"/>
    <n v="0"/>
    <n v="0"/>
    <n v="0.29342180000000001"/>
    <m/>
    <n v="0"/>
    <n v="1.0917119999999114"/>
    <n v="0"/>
    <n v="0"/>
    <n v="2.1024111911421124E-2"/>
    <n v="0"/>
    <n v="0"/>
    <n v="2456.6454217998003"/>
    <n v="2510.529827250803"/>
    <n v="1.2612305340514649"/>
    <n v="1.1127361119113326"/>
    <n v="0.55901218358401872"/>
  </r>
  <r>
    <s v="2019-2020"/>
    <s v="SQI"/>
    <x v="146"/>
    <s v="Entrepôt"/>
    <s v="Entrepôt/centre de distribution "/>
    <s v="Entrepôt non réfrigéré"/>
    <n v="1162.92"/>
    <n v="150.596207999988"/>
    <n v="0"/>
    <n v="117.75666559999999"/>
    <n v="0"/>
    <m/>
    <n v="0"/>
    <n v="6.6931647999994667E-2"/>
    <n v="0"/>
    <n v="8.3852700594395042"/>
    <n v="0"/>
    <n v="0"/>
    <n v="0"/>
    <n v="268.35287359998802"/>
    <n v="274.23896319056865"/>
    <n v="0.2358192852393704"/>
    <n v="8.4522017074394995"/>
    <n v="7.2680852573173551"/>
  </r>
  <r>
    <s v="2019-2020"/>
    <s v="SQI"/>
    <x v="147"/>
    <s v="Établissement de détention"/>
    <s v="Poste de police"/>
    <m/>
    <n v="4258.67"/>
    <n v="3374.1122759997302"/>
    <n v="0"/>
    <n v="0"/>
    <n v="0"/>
    <m/>
    <n v="0"/>
    <n v="1.4996054559998802"/>
    <n v="0"/>
    <n v="0"/>
    <n v="0"/>
    <n v="0"/>
    <n v="0"/>
    <n v="3374.1122759997302"/>
    <n v="3448.1205281894072"/>
    <n v="0.8096707488932946"/>
    <n v="1.4996054559998802"/>
    <n v="0.3521299973935243"/>
  </r>
  <r>
    <s v="2019-2020"/>
    <s v="SQI"/>
    <x v="148"/>
    <s v="Entrepôt"/>
    <s v="Entrepôt/centre de distribution "/>
    <s v="Entrepôt non réfrigéré"/>
    <n v="903.11"/>
    <n v="214.991567999983"/>
    <n v="0"/>
    <n v="0"/>
    <n v="0"/>
    <m/>
    <n v="0"/>
    <n v="9.5551807999992466E-2"/>
    <n v="0"/>
    <n v="0"/>
    <n v="0"/>
    <n v="0"/>
    <n v="0"/>
    <n v="214.991567999983"/>
    <n v="219.70722322472872"/>
    <n v="0.24327847463180424"/>
    <n v="9.5551807999992466E-2"/>
    <n v="0.1058030671789621"/>
  </r>
  <r>
    <s v="2019-2020"/>
    <s v="SQI"/>
    <x v="149"/>
    <s v="Entrepôt"/>
    <s v="Entrepôt/centre de distribution "/>
    <s v="Entrepôt non réfrigéré"/>
    <n v="4378.0200000000004"/>
    <n v="1722.3839999998602"/>
    <n v="3318.2648703"/>
    <n v="0"/>
    <n v="2.8362816999999998"/>
    <m/>
    <n v="0"/>
    <n v="0.7655039999999379"/>
    <n v="166.25085003585002"/>
    <n v="0"/>
    <n v="0.20322383637860494"/>
    <n v="0"/>
    <n v="0"/>
    <n v="5043.4851519998601"/>
    <n v="5154.1096631339788"/>
    <n v="1.1772695563597193"/>
    <n v="167.21957787222857"/>
    <n v="38.19525216244525"/>
  </r>
  <r>
    <s v="2019-2020"/>
    <s v="SQI"/>
    <x v="150"/>
    <s v="Entrepôt"/>
    <s v="Entrepôt/centre de distribution "/>
    <s v="Entrepôt non réfrigéré"/>
    <n v="1052.19"/>
    <n v="29.405591999997601"/>
    <n v="0"/>
    <n v="0"/>
    <n v="0"/>
    <m/>
    <n v="0"/>
    <n v="1.3069151999998935E-2"/>
    <n v="0"/>
    <n v="0"/>
    <n v="0"/>
    <n v="0"/>
    <n v="0"/>
    <n v="29.405591999997601"/>
    <n v="30.050578381749748"/>
    <n v="2.8560030395413136E-2"/>
    <n v="1.3069151999998935E-2"/>
    <n v="1.2420904969633748E-2"/>
  </r>
  <r>
    <s v="2019-2020"/>
    <s v="SQI"/>
    <x v="151"/>
    <s v="Établissement de détention"/>
    <s v="Poste de police"/>
    <m/>
    <n v="848.1"/>
    <n v="658.20085199994696"/>
    <n v="0"/>
    <n v="0"/>
    <n v="30.588642"/>
    <m/>
    <n v="0"/>
    <n v="0.29253371199997646"/>
    <n v="0"/>
    <n v="0"/>
    <n v="2.191722062322556"/>
    <n v="0"/>
    <n v="0"/>
    <n v="688.78949399994701"/>
    <n v="703.89749942707647"/>
    <n v="0.82996993211540671"/>
    <n v="2.4842557743225324"/>
    <n v="2.9292014789795218"/>
  </r>
  <r>
    <s v="2019-2020"/>
    <s v="SQI"/>
    <x v="152"/>
    <s v="Entrepôt"/>
    <s v="Entrepôt/centre de distribution "/>
    <s v="Entrepôt non réfrigéré"/>
    <n v="4347.1099999999997"/>
    <n v="3001.5359999997604"/>
    <n v="0"/>
    <n v="50.104376799999997"/>
    <n v="0"/>
    <m/>
    <n v="0"/>
    <n v="1.3340159999998937"/>
    <n v="0"/>
    <n v="3.5678551909329479"/>
    <n v="0"/>
    <n v="0"/>
    <n v="0"/>
    <n v="3051.6403767997604"/>
    <n v="3118.5754850962026"/>
    <n v="0.71739051579007729"/>
    <n v="4.9018711909328418"/>
    <n v="1.1276160922849532"/>
  </r>
  <r>
    <s v="2019-2020"/>
    <s v="SQI"/>
    <x v="153"/>
    <s v="École"/>
    <s v="Autre"/>
    <m/>
    <n v="2435.16"/>
    <n v="1389.5480159998899"/>
    <n v="806.75880570000004"/>
    <n v="0"/>
    <n v="0"/>
    <m/>
    <n v="0"/>
    <n v="0.61757689599995114"/>
    <n v="40.420021446150002"/>
    <n v="0"/>
    <n v="0"/>
    <n v="0"/>
    <n v="0"/>
    <n v="2196.30682169989"/>
    <n v="2244.4809237599975"/>
    <n v="0.92169751628640317"/>
    <n v="41.037598342149955"/>
    <n v="16.852115812574926"/>
  </r>
  <r>
    <s v="2019-2020"/>
    <s v="SQI"/>
    <x v="154"/>
    <s v="Entrepôt"/>
    <s v="Entrepôt/centre de distribution "/>
    <s v="Entrepôt non réfrigéré"/>
    <n v="761.4"/>
    <n v="6.2139959999994998"/>
    <n v="0"/>
    <n v="0"/>
    <n v="0"/>
    <m/>
    <n v="0"/>
    <n v="2.761775999999778E-3"/>
    <n v="0"/>
    <n v="0"/>
    <n v="0"/>
    <n v="0"/>
    <n v="0"/>
    <n v="6.2139959999994998"/>
    <n v="6.3502946603448631"/>
    <n v="8.3402871819606827E-3"/>
    <n v="2.761775999999778E-3"/>
    <n v="3.6272340425529005E-3"/>
  </r>
  <r>
    <s v="2019-2020"/>
    <s v="SQI"/>
    <x v="155"/>
    <s v="Entrepôt"/>
    <s v="Entrepôt/centre de distribution "/>
    <s v="Entrepôt non réfrigéré"/>
    <n v="1044.56"/>
    <n v="232.27858799998111"/>
    <n v="0"/>
    <n v="0"/>
    <n v="0"/>
    <m/>
    <n v="0"/>
    <n v="0.10323492799999161"/>
    <n v="0"/>
    <n v="0"/>
    <n v="0"/>
    <n v="0"/>
    <n v="0"/>
    <n v="232.27858799998111"/>
    <n v="237.37341914749271"/>
    <n v="0.22724728033573249"/>
    <n v="0.10323492799999161"/>
    <n v="9.8831017844826161E-2"/>
  </r>
  <r>
    <s v="2019-2020"/>
    <s v="SQI"/>
    <x v="156"/>
    <s v="Entrepôt"/>
    <s v="Entrepôt/centre de distribution "/>
    <s v="Entrepôt non réfrigéré"/>
    <n v="3194.81"/>
    <n v="1870.77599999985"/>
    <n v="0"/>
    <n v="263.4590996"/>
    <n v="0"/>
    <m/>
    <n v="0"/>
    <n v="0.83145599999993336"/>
    <n v="0"/>
    <n v="18.760515071537238"/>
    <n v="0"/>
    <n v="0"/>
    <n v="0"/>
    <n v="2134.2350995998499"/>
    <n v="2181.0477117961782"/>
    <n v="0.68268463908532218"/>
    <n v="19.59197107153717"/>
    <n v="6.1324370061246736"/>
  </r>
  <r>
    <s v="2019-2020"/>
    <s v="SQI"/>
    <x v="157"/>
    <s v="Établissement de détention"/>
    <s v="Poste de police"/>
    <m/>
    <n v="428.77"/>
    <n v="280.305251999978"/>
    <n v="0"/>
    <n v="0"/>
    <n v="0"/>
    <m/>
    <n v="0"/>
    <n v="0.12458011199999024"/>
    <n v="0"/>
    <n v="0"/>
    <n v="0"/>
    <n v="0"/>
    <n v="0"/>
    <n v="280.305251999978"/>
    <n v="286.45350673579844"/>
    <n v="0.66808197107026712"/>
    <n v="0.12458011199999024"/>
    <n v="0.29055230543179383"/>
  </r>
  <r>
    <s v="2019-2020"/>
    <s v="SQI"/>
    <x v="158"/>
    <s v="Établissement de détention"/>
    <s v="Poste de police"/>
    <m/>
    <n v="557.95000000000005"/>
    <n v="729.49071599994204"/>
    <n v="0"/>
    <n v="0"/>
    <n v="2.5618278000000001"/>
    <m/>
    <n v="0"/>
    <n v="0.32421809599997425"/>
    <n v="0"/>
    <n v="0"/>
    <n v="0.18355880294166885"/>
    <n v="0"/>
    <n v="0"/>
    <n v="732.05254379994199"/>
    <n v="748.10948703298482"/>
    <n v="1.3408181504310148"/>
    <n v="0.50777689894164313"/>
    <n v="0.91007599057557687"/>
  </r>
  <r>
    <s v="2019-2020"/>
    <s v="SQI"/>
    <x v="159"/>
    <s v="Établissement de détention"/>
    <s v="Poste de police"/>
    <m/>
    <n v="1627.22"/>
    <n v="1689.9839999998701"/>
    <n v="0"/>
    <n v="0"/>
    <n v="3.8055801000000002"/>
    <m/>
    <n v="0"/>
    <n v="0.75110399999994226"/>
    <n v="0"/>
    <n v="0"/>
    <n v="0.2726755200543286"/>
    <n v="0"/>
    <n v="0"/>
    <n v="1693.7895800998701"/>
    <n v="1730.9413984587113"/>
    <n v="1.0637414722402081"/>
    <n v="1.023779520054271"/>
    <n v="0.62915863869315214"/>
  </r>
  <r>
    <s v="2019-2020"/>
    <s v="SQI"/>
    <x v="160"/>
    <s v="Établissement de détention"/>
    <s v="Poste de police"/>
    <m/>
    <n v="625.15"/>
    <n v="453.38399999996403"/>
    <n v="0"/>
    <n v="0"/>
    <n v="1.8967899999999999E-2"/>
    <m/>
    <n v="0"/>
    <n v="0.20150399999998406"/>
    <n v="0"/>
    <n v="0"/>
    <n v="1.3590784744850067E-3"/>
    <n v="0"/>
    <n v="0"/>
    <n v="453.40296789996404"/>
    <n v="463.34797222912385"/>
    <n v="0.74117887263716531"/>
    <n v="0.20286307847446908"/>
    <n v="0.32450304482839176"/>
  </r>
  <r>
    <s v="2019-2020"/>
    <s v="SQI"/>
    <x v="161"/>
    <s v="Établissement de détention"/>
    <s v="Poste de police"/>
    <m/>
    <n v="557.95000000000005"/>
    <n v="426.59999999996603"/>
    <n v="0"/>
    <n v="0"/>
    <n v="2.7340873000000001"/>
    <m/>
    <n v="0"/>
    <n v="0.18959999999998492"/>
    <n v="0"/>
    <n v="0"/>
    <n v="0.19590145439362452"/>
    <n v="0"/>
    <n v="0"/>
    <n v="429.33408729996603"/>
    <n v="438.75116142418324"/>
    <n v="0.78636286660844734"/>
    <n v="0.38550145439360944"/>
    <n v="0.69092473231223117"/>
  </r>
  <r>
    <s v="2019-2020"/>
    <s v="SQI"/>
    <x v="162"/>
    <s v="Établissement de détention"/>
    <s v="Poste de police"/>
    <m/>
    <n v="1183.7"/>
    <n v="947.52655199992398"/>
    <n v="0"/>
    <n v="0"/>
    <n v="0"/>
    <m/>
    <n v="0"/>
    <n v="0.42112291199996621"/>
    <n v="0"/>
    <n v="0"/>
    <n v="0"/>
    <n v="0"/>
    <n v="0"/>
    <n v="947.52655199992398"/>
    <n v="968.30973236876571"/>
    <n v="0.81803643859826447"/>
    <n v="0.42112291199996621"/>
    <n v="0.35576827912474968"/>
  </r>
  <r>
    <s v="2019-2020"/>
    <s v="SQI"/>
    <x v="163"/>
    <s v="Bureau"/>
    <s v="Palais de justice"/>
    <m/>
    <n v="6718.17"/>
    <n v="3219.1046999997398"/>
    <n v="3152.4013952999999"/>
    <n v="0"/>
    <n v="0"/>
    <m/>
    <n v="0"/>
    <n v="1.4307131999998843"/>
    <n v="157.94080102334999"/>
    <n v="0"/>
    <n v="0"/>
    <n v="0"/>
    <n v="0"/>
    <n v="6371.5060952997392"/>
    <n v="6511.2596041806173"/>
    <n v="0.96920137540142881"/>
    <n v="159.37151422334986"/>
    <n v="23.72245927437827"/>
  </r>
  <r>
    <s v="2019-2020"/>
    <s v="SQI"/>
    <x v="164"/>
    <s v="Établissement de détention"/>
    <s v="Poste de police"/>
    <m/>
    <n v="428.77"/>
    <n v="268.75799999997798"/>
    <n v="0"/>
    <n v="0"/>
    <n v="0"/>
    <m/>
    <n v="0"/>
    <n v="0.11944799999999023"/>
    <n v="0"/>
    <n v="0"/>
    <n v="0"/>
    <n v="0"/>
    <n v="0"/>
    <n v="268.75799999997798"/>
    <n v="274.65297568987205"/>
    <n v="0.64056015040667968"/>
    <n v="0.11944799999999023"/>
    <n v="0.27858292324554013"/>
  </r>
  <r>
    <s v="2019-2020"/>
    <s v="SQI"/>
    <x v="165"/>
    <s v="Établissement de détention"/>
    <s v="Poste de police"/>
    <m/>
    <n v="557.95000000000005"/>
    <n v="669.35365199994601"/>
    <n v="0"/>
    <n v="0"/>
    <n v="0"/>
    <m/>
    <n v="0"/>
    <n v="0.29749051199997606"/>
    <n v="0"/>
    <n v="0"/>
    <n v="0"/>
    <n v="0"/>
    <n v="0"/>
    <n v="669.35365199994601"/>
    <n v="684.03534894099266"/>
    <n v="1.2259796557773861"/>
    <n v="0.29749051199997606"/>
    <n v="0.5331848947037835"/>
  </r>
  <r>
    <s v="2019-2020"/>
    <s v="SQI"/>
    <x v="166"/>
    <s v="Établissement de détention"/>
    <s v="Poste de police"/>
    <m/>
    <n v="5092.2"/>
    <n v="4717.0189079996198"/>
    <n v="0"/>
    <n v="0"/>
    <n v="0"/>
    <m/>
    <n v="0"/>
    <n v="2.096452847999831"/>
    <n v="0"/>
    <n v="0"/>
    <n v="0"/>
    <n v="0"/>
    <n v="0"/>
    <n v="4717.0189079996198"/>
    <n v="4820.4826627210823"/>
    <n v="0.94664048205512008"/>
    <n v="2.096452847999831"/>
    <n v="0.41169884293622233"/>
  </r>
  <r>
    <s v="2019-2020"/>
    <s v="SQI"/>
    <x v="167"/>
    <s v="Bureau"/>
    <s v="Bureau"/>
    <m/>
    <n v="545.85"/>
    <n v="455.21999999996405"/>
    <n v="0"/>
    <n v="0"/>
    <n v="0"/>
    <m/>
    <n v="0"/>
    <n v="0.20231999999998404"/>
    <n v="0"/>
    <n v="0"/>
    <n v="0"/>
    <n v="0"/>
    <n v="0"/>
    <n v="455.21999999996405"/>
    <n v="465.2048593662102"/>
    <n v="0.8522576886804254"/>
    <n v="0.20231999999998404"/>
    <n v="0.37065127782354867"/>
  </r>
  <r>
    <s v="2019-2020"/>
    <s v="SQI"/>
    <x v="168"/>
    <s v="Établissement de détention"/>
    <s v="Poste de police"/>
    <m/>
    <n v="1771.44"/>
    <n v="1700.35199999986"/>
    <n v="0"/>
    <n v="0"/>
    <n v="0"/>
    <m/>
    <n v="0"/>
    <n v="0.75571199999993777"/>
    <n v="0"/>
    <n v="0"/>
    <n v="0"/>
    <n v="0"/>
    <n v="0"/>
    <n v="1700.35199999986"/>
    <n v="1737.6477593977672"/>
    <n v="0.98092385821578332"/>
    <n v="0.75571199999993777"/>
    <n v="0.4266088605879611"/>
  </r>
  <r>
    <s v="2019-2020"/>
    <s v="SQI"/>
    <x v="169"/>
    <s v="Établissement de détention"/>
    <s v="Prison/Centre de détention"/>
    <m/>
    <n v="7535.38"/>
    <n v="9280.6762319992595"/>
    <n v="4406.6384487000005"/>
    <n v="0"/>
    <n v="143.40738860000002"/>
    <m/>
    <n v="0"/>
    <n v="4.1247449919996706"/>
    <n v="220.78026213465003"/>
    <n v="0"/>
    <n v="10.27535441078699"/>
    <n v="0"/>
    <n v="0"/>
    <n v="13830.72206929926"/>
    <n v="14134.087068191227"/>
    <n v="1.8756966560666122"/>
    <n v="235.18036153743671"/>
    <n v="31.210152843975582"/>
  </r>
  <r>
    <s v="2019-2020"/>
    <s v="SQI"/>
    <x v="170"/>
    <s v="Bureau"/>
    <s v="Bureau"/>
    <m/>
    <n v="185.8"/>
    <n v="61.017191999995099"/>
    <n v="0"/>
    <n v="0"/>
    <n v="0"/>
    <m/>
    <n v="0"/>
    <n v="2.7118751999997828E-2"/>
    <n v="0"/>
    <n v="0"/>
    <n v="0"/>
    <n v="0"/>
    <n v="0"/>
    <n v="61.017191999995099"/>
    <n v="62.355551652565815"/>
    <n v="0.33560576777484291"/>
    <n v="2.7118751999997828E-2"/>
    <n v="0.14595668460709271"/>
  </r>
  <r>
    <s v="2019-2020"/>
    <s v="SQI"/>
    <x v="171"/>
    <s v="Établissement de détention"/>
    <s v="Poste de police"/>
    <m/>
    <n v="1524.79"/>
    <n v="943.78060799992397"/>
    <n v="0"/>
    <n v="0"/>
    <n v="6.5563127000000003"/>
    <m/>
    <n v="0"/>
    <n v="0.41945804799996628"/>
    <n v="0"/>
    <n v="0"/>
    <n v="0.46976963515005216"/>
    <n v="0"/>
    <n v="0"/>
    <n v="950.33692069992401"/>
    <n v="971.18174409024277"/>
    <n v="0.63692819607306106"/>
    <n v="0.88922768315001843"/>
    <n v="0.58318042691125882"/>
  </r>
  <r>
    <s v="2019-2020"/>
    <s v="SQI"/>
    <x v="172"/>
    <s v="Établissement de détention"/>
    <s v="Poste de police"/>
    <m/>
    <n v="979.66"/>
    <n v="1464.4799999998802"/>
    <n v="0"/>
    <n v="0"/>
    <n v="0.15561420000000001"/>
    <m/>
    <n v="0"/>
    <n v="0.65087999999994683"/>
    <n v="0"/>
    <n v="0"/>
    <n v="1.1149990749856587E-2"/>
    <n v="0"/>
    <n v="0"/>
    <n v="1464.6356141998801"/>
    <n v="1496.761137310865"/>
    <n v="1.5278373489893076"/>
    <n v="0.6620299907498034"/>
    <n v="0.67577525952861539"/>
  </r>
  <r>
    <s v="2019-2020"/>
    <s v="SQI"/>
    <x v="173"/>
    <s v="Établissement de détention"/>
    <s v="Poste de police"/>
    <m/>
    <n v="878.14"/>
    <n v="818.42399999993506"/>
    <n v="0"/>
    <n v="0"/>
    <n v="0"/>
    <m/>
    <n v="0"/>
    <n v="0.36374399999997115"/>
    <n v="0"/>
    <n v="0"/>
    <n v="0"/>
    <n v="0"/>
    <n v="0"/>
    <n v="818.42399999993506"/>
    <n v="836.37542687476628"/>
    <n v="0.95243973270180871"/>
    <n v="0.36374399999997115"/>
    <n v="0.41422096704394645"/>
  </r>
  <r>
    <s v="2019-2020"/>
    <s v="SQI"/>
    <x v="174"/>
    <s v="Établissement de détention"/>
    <s v="Poste de police"/>
    <m/>
    <n v="991.43"/>
    <n v="887.54399999992904"/>
    <n v="0"/>
    <n v="0"/>
    <n v="0"/>
    <m/>
    <n v="0"/>
    <n v="0.39446399999996851"/>
    <n v="0"/>
    <n v="0"/>
    <n v="0"/>
    <n v="0"/>
    <n v="0"/>
    <n v="887.54399999992904"/>
    <n v="907.01151465516296"/>
    <n v="0.91485179453432219"/>
    <n v="0.39446399999996851"/>
    <n v="0.39787377827982662"/>
  </r>
  <r>
    <s v="2019-2020"/>
    <s v="SQI"/>
    <x v="175"/>
    <s v="Bureau"/>
    <s v="Palais de justice"/>
    <m/>
    <n v="54807.25"/>
    <n v="22748.562611998201"/>
    <n v="0"/>
    <n v="0"/>
    <n v="0"/>
    <m/>
    <n v="0"/>
    <n v="10.110472271999202"/>
    <n v="0"/>
    <n v="0"/>
    <n v="0"/>
    <n v="0"/>
    <n v="0"/>
    <n v="22748.562611998201"/>
    <n v="23247.532776896634"/>
    <n v="0.42416893343301543"/>
    <n v="10.110472271999202"/>
    <n v="0.18447326351895418"/>
  </r>
  <r>
    <s v="2019-2020"/>
    <s v="SQI"/>
    <x v="176"/>
    <s v="Bureau"/>
    <s v="Bureau"/>
    <m/>
    <n v="1149.79"/>
    <n v="960.11999999992292"/>
    <n v="0"/>
    <n v="0"/>
    <n v="0"/>
    <m/>
    <n v="0"/>
    <n v="0.42671999999996574"/>
    <n v="0"/>
    <n v="0"/>
    <n v="0"/>
    <n v="0"/>
    <n v="0"/>
    <n v="960.11999999992292"/>
    <n v="981.1794068245797"/>
    <n v="0.85335531429615818"/>
    <n v="0.42671999999996574"/>
    <n v="0.37112864088221831"/>
  </r>
  <r>
    <s v="2019-2020"/>
    <s v="SQI"/>
    <x v="177"/>
    <s v="Entrepôt"/>
    <s v="Entrepôt/centre de distribution "/>
    <s v="Entrepôt non réfrigéré"/>
    <n v="4635.1899999999996"/>
    <n v="3130.7815799997502"/>
    <n v="0"/>
    <n v="0"/>
    <n v="8.9048484000000006"/>
    <m/>
    <n v="0"/>
    <n v="1.391458479999889"/>
    <n v="0"/>
    <n v="0"/>
    <n v="0.63804573932761421"/>
    <n v="0"/>
    <n v="0"/>
    <n v="3139.6864283997502"/>
    <n v="3208.5527511484997"/>
    <n v="0.69221601512526998"/>
    <n v="2.029504219327503"/>
    <n v="0.43784703956633991"/>
  </r>
  <r>
    <s v="2019-2020"/>
    <s v="SQI"/>
    <x v="178"/>
    <s v="Établissement de détention"/>
    <s v="Poste de police"/>
    <m/>
    <n v="557.95000000000005"/>
    <n v="482.975999999961"/>
    <n v="0"/>
    <n v="0"/>
    <n v="0"/>
    <m/>
    <n v="0"/>
    <n v="0.21465599999998269"/>
    <n v="0"/>
    <n v="0"/>
    <n v="0"/>
    <n v="0"/>
    <n v="0"/>
    <n v="482.975999999961"/>
    <n v="493.56966336552512"/>
    <n v="0.88461271326377822"/>
    <n v="0.21465599999998269"/>
    <n v="0.38472264539830214"/>
  </r>
  <r>
    <s v="2019-2020"/>
    <s v="SQI"/>
    <x v="179"/>
    <s v="Établissement de détention"/>
    <s v="Poste de police"/>
    <m/>
    <n v="4163.75"/>
    <n v="2811.8879999997803"/>
    <n v="2564.5410765000001"/>
    <n v="0"/>
    <n v="1.4891737"/>
    <m/>
    <n v="0"/>
    <n v="1.2497279999999025"/>
    <n v="128.48797506675001"/>
    <n v="0"/>
    <n v="0.10670152839477184"/>
    <n v="0"/>
    <n v="0"/>
    <n v="5377.9182501997802"/>
    <n v="5495.8782638446501"/>
    <n v="1.3199347376390633"/>
    <n v="129.84440459514468"/>
    <n v="31.184486243204965"/>
  </r>
  <r>
    <s v="2019-2020"/>
    <s v="SQI"/>
    <x v="180"/>
    <s v="Bureau"/>
    <s v="Bureau"/>
    <m/>
    <n v="7406.56"/>
    <n v="7063.1999999994405"/>
    <n v="0"/>
    <n v="0"/>
    <n v="0"/>
    <m/>
    <n v="0"/>
    <n v="3.1391999999997515"/>
    <n v="0"/>
    <n v="0"/>
    <n v="0"/>
    <n v="0"/>
    <n v="0"/>
    <n v="7063.1999999994405"/>
    <n v="7218.1252200593453"/>
    <n v="0.9745583941883067"/>
    <n v="3.1391999999997515"/>
    <n v="0.42384048735171947"/>
  </r>
  <r>
    <s v="2019-2020"/>
    <s v="SQI"/>
    <x v="181"/>
    <s v="Établissement de détention"/>
    <s v="Poste de police"/>
    <m/>
    <n v="984.1"/>
    <n v="746.71199999994008"/>
    <n v="0"/>
    <n v="0"/>
    <n v="0"/>
    <m/>
    <n v="0"/>
    <n v="0.33187199999997335"/>
    <n v="0"/>
    <n v="0"/>
    <n v="0"/>
    <n v="0"/>
    <n v="0"/>
    <n v="746.71199999994008"/>
    <n v="763.09048580260344"/>
    <n v="0.77541965837069748"/>
    <n v="0.33187199999997335"/>
    <n v="0.33723402093280497"/>
  </r>
  <r>
    <s v="2019-2020"/>
    <s v="SQI"/>
    <x v="182"/>
    <s v="Entrepôt"/>
    <s v="Entrepôt/centre de distribution "/>
    <s v="Entrepôt non réfrigéré"/>
    <n v="939.39"/>
    <n v="294.377975999976"/>
    <n v="0"/>
    <n v="1506.8416892"/>
    <n v="0"/>
    <m/>
    <n v="0"/>
    <n v="0.13083465599998934"/>
    <n v="0"/>
    <n v="107.2998665203714"/>
    <n v="0"/>
    <n v="0"/>
    <n v="0"/>
    <n v="1801.2196651999761"/>
    <n v="1840.7278701222999"/>
    <n v="1.9594927241319366"/>
    <n v="107.43070117637139"/>
    <n v="114.36219373888521"/>
  </r>
  <r>
    <s v="2019-2020"/>
    <s v="SQI"/>
    <x v="183"/>
    <s v="Hébergement/résidence"/>
    <s v="Résidence/dortoir"/>
    <m/>
    <n v="152.72"/>
    <n v="22.210523999998202"/>
    <n v="0"/>
    <n v="143.1669588"/>
    <n v="0"/>
    <m/>
    <n v="0"/>
    <n v="9.8713439999992009E-3"/>
    <n v="0"/>
    <n v="10.194697743943673"/>
    <n v="0"/>
    <n v="0"/>
    <n v="0"/>
    <n v="165.37748279999821"/>
    <n v="169.0048957170535"/>
    <n v="1.1066323711174273"/>
    <n v="10.204569087943671"/>
    <n v="66.818812781192193"/>
  </r>
  <r>
    <s v="2019-2020"/>
    <s v="SQI"/>
    <x v="184"/>
    <s v="Entrepôt"/>
    <m/>
    <m/>
    <n v="513.29"/>
    <n v="133.97662799998901"/>
    <n v="0"/>
    <n v="1705.373126"/>
    <n v="0"/>
    <m/>
    <n v="0"/>
    <n v="5.9545167999995118E-2"/>
    <n v="0"/>
    <n v="121.43698312752289"/>
    <n v="0"/>
    <n v="0"/>
    <n v="0"/>
    <n v="1839.3497539999889"/>
    <n v="1879.6943096412851"/>
    <n v="3.6620512958391656"/>
    <n v="121.49652829552289"/>
    <n v="236.70152992562274"/>
  </r>
  <r>
    <s v="2019-2020"/>
    <s v="SQI"/>
    <x v="185"/>
    <s v="Bureau"/>
    <s v="Bureau"/>
    <m/>
    <n v="802.68"/>
    <n v="60.852419999995099"/>
    <n v="0"/>
    <n v="627.6652752"/>
    <n v="0"/>
    <m/>
    <n v="0"/>
    <n v="2.7045519999997825E-2"/>
    <n v="0"/>
    <n v="44.695073630587061"/>
    <n v="0"/>
    <n v="0"/>
    <n v="0"/>
    <n v="688.51769519999505"/>
    <n v="703.61973895410176"/>
    <n v="0.87658810354574901"/>
    <n v="44.722119150587055"/>
    <n v="55.716000337104518"/>
  </r>
  <r>
    <s v="2019-2020"/>
    <s v="SQI"/>
    <x v="186"/>
    <s v="Établissement de détention"/>
    <s v="Poste de police"/>
    <m/>
    <n v="557.95000000000005"/>
    <n v="614.951999999951"/>
    <n v="0"/>
    <n v="0"/>
    <n v="0"/>
    <m/>
    <n v="0"/>
    <n v="0.27331199999997824"/>
    <n v="0"/>
    <n v="0"/>
    <n v="0"/>
    <n v="0"/>
    <n v="0"/>
    <n v="614.951999999951"/>
    <n v="628.44044347122167"/>
    <n v="1.126338280260277"/>
    <n v="0.27331199999997824"/>
    <n v="0.48985034501295494"/>
  </r>
  <r>
    <s v="2019-2020"/>
    <s v="SQI"/>
    <x v="187"/>
    <s v="École"/>
    <s v="Autre"/>
    <m/>
    <n v="3293.75"/>
    <n v="2201.4719999998197"/>
    <n v="0"/>
    <n v="0"/>
    <n v="0"/>
    <m/>
    <n v="0"/>
    <n v="0.97843199999992003"/>
    <n v="0"/>
    <n v="0"/>
    <n v="0"/>
    <n v="0"/>
    <n v="0"/>
    <n v="2201.4719999998197"/>
    <n v="2249.7593958056468"/>
    <n v="0.68303890574744497"/>
    <n v="0.97843199999992003"/>
    <n v="0.29705715370016544"/>
  </r>
  <r>
    <s v="2019-2020"/>
    <s v="SQI"/>
    <x v="188"/>
    <s v="Bureau"/>
    <s v="Palais de justice"/>
    <m/>
    <n v="15539.19"/>
    <n v="7828.6508639993699"/>
    <n v="325.61908199999999"/>
    <n v="0"/>
    <n v="34.225446499999997"/>
    <m/>
    <n v="0"/>
    <n v="3.4794003839997205"/>
    <n v="16.314083198999999"/>
    <n v="0"/>
    <n v="2.4523045575835072"/>
    <n v="0"/>
    <n v="0"/>
    <n v="8188.4953924993697"/>
    <n v="8368.1029996239849"/>
    <n v="0.53851603588243557"/>
    <n v="22.245788140583226"/>
    <n v="1.4315925180516633"/>
  </r>
  <r>
    <s v="2019-2020"/>
    <s v="SQI"/>
    <x v="189"/>
    <s v="Bureau"/>
    <s v="Bureau"/>
    <m/>
    <n v="1388.83"/>
    <n v="1071.7919999999099"/>
    <n v="0"/>
    <n v="0"/>
    <n v="0"/>
    <m/>
    <n v="0"/>
    <n v="0.47635199999995997"/>
    <n v="0"/>
    <n v="0"/>
    <n v="0"/>
    <n v="0"/>
    <n v="0"/>
    <n v="1071.7919999999099"/>
    <n v="1095.3008361447799"/>
    <n v="0.7886500407859709"/>
    <n v="0.47635199999995997"/>
    <n v="0.34298798269043729"/>
  </r>
  <r>
    <s v="2019-2020"/>
    <s v="SQI"/>
    <x v="190"/>
    <s v="Bureau"/>
    <s v="Bureau"/>
    <m/>
    <n v="557.95000000000005"/>
    <n v="378.21599999996999"/>
    <n v="0"/>
    <n v="0"/>
    <n v="0"/>
    <m/>
    <n v="0"/>
    <n v="0.16809599999998667"/>
    <n v="0"/>
    <n v="0"/>
    <n v="0"/>
    <n v="0"/>
    <n v="0"/>
    <n v="378.21599999996999"/>
    <n v="386.51184282336123"/>
    <n v="0.69273562653169851"/>
    <n v="0.16809599999998667"/>
    <n v="0.301274307733644"/>
  </r>
  <r>
    <s v="2019-2020"/>
    <s v="SQI"/>
    <x v="191"/>
    <s v="Établissement de détention"/>
    <s v="Poste de police"/>
    <m/>
    <n v="696.37"/>
    <n v="904.17599999992808"/>
    <n v="0"/>
    <n v="0"/>
    <n v="0"/>
    <m/>
    <n v="0"/>
    <n v="0.40185599999996807"/>
    <n v="0"/>
    <n v="0"/>
    <n v="0"/>
    <n v="0"/>
    <n v="0"/>
    <n v="904.17599999992808"/>
    <n v="924.00832327732144"/>
    <n v="1.3268927772266488"/>
    <n v="0.40185599999996807"/>
    <n v="0.57707253327967611"/>
  </r>
  <r>
    <s v="2019-2020"/>
    <s v="SQI"/>
    <x v="192"/>
    <s v="Bureau"/>
    <s v="Bureau"/>
    <m/>
    <n v="4782.87"/>
    <n v="2773.52355599978"/>
    <n v="1538.970552"/>
    <n v="0"/>
    <n v="10.9982852"/>
    <m/>
    <n v="0"/>
    <n v="1.2326771359999025"/>
    <n v="77.105105363999996"/>
    <n v="0"/>
    <n v="0.78804362483812262"/>
    <n v="0"/>
    <n v="0"/>
    <n v="4323.4923931997801"/>
    <n v="4418.3244821175304"/>
    <n v="0.92378101058935957"/>
    <n v="79.125826124838028"/>
    <n v="16.543587035574461"/>
  </r>
  <r>
    <s v="2019-2020"/>
    <s v="SQI"/>
    <x v="193"/>
    <s v="Entrepôt"/>
    <s v="Entrepôt/centre de distribution "/>
    <s v="Entrepôt non réfrigéré"/>
    <n v="761.45"/>
    <n v="843.541883999932"/>
    <n v="0"/>
    <n v="0"/>
    <n v="0"/>
    <m/>
    <n v="0"/>
    <n v="0.37490750399996975"/>
    <n v="0"/>
    <n v="0"/>
    <n v="0"/>
    <n v="0"/>
    <n v="0"/>
    <n v="843.541883999932"/>
    <n v="862.0442500675"/>
    <n v="1.1321088056569701"/>
    <n v="0.37490750399996975"/>
    <n v="0.49235997636085066"/>
  </r>
  <r>
    <s v="2019-2020"/>
    <s v="SQI"/>
    <x v="194"/>
    <s v="Établissement de détention"/>
    <s v="Poste de police"/>
    <m/>
    <n v="580.08000000000004"/>
    <n v="503.27999999996001"/>
    <n v="0"/>
    <n v="0"/>
    <n v="0"/>
    <m/>
    <n v="0"/>
    <n v="0.22367999999998223"/>
    <n v="0"/>
    <n v="0"/>
    <n v="0"/>
    <n v="0"/>
    <n v="0"/>
    <n v="503.27999999996001"/>
    <n v="514.31901415101743"/>
    <n v="0.886634626518786"/>
    <n v="0.22367999999998223"/>
    <n v="0.38560198593294409"/>
  </r>
  <r>
    <s v="2019-2020"/>
    <s v="SQI"/>
    <x v="195"/>
    <s v="Établissement de détention"/>
    <s v="Poste de police"/>
    <m/>
    <n v="1082.3399999999999"/>
    <n v="821.01599999993402"/>
    <n v="0"/>
    <n v="0"/>
    <n v="0"/>
    <m/>
    <n v="0"/>
    <n v="0.36489599999997074"/>
    <n v="0"/>
    <n v="0"/>
    <n v="0"/>
    <n v="0"/>
    <n v="0"/>
    <n v="821.01599999993402"/>
    <n v="839.02428016653027"/>
    <n v="0.77519474487363527"/>
    <n v="0.36489599999997074"/>
    <n v="0.33713620488937929"/>
  </r>
  <r>
    <s v="2019-2020"/>
    <s v="SQI"/>
    <x v="196"/>
    <s v="Établissement de détention"/>
    <s v="Poste de police"/>
    <m/>
    <n v="754.39"/>
    <n v="599.06555999995203"/>
    <n v="0"/>
    <n v="0"/>
    <n v="0"/>
    <m/>
    <n v="0"/>
    <n v="0.26625135999997873"/>
    <n v="0"/>
    <n v="0"/>
    <n v="0"/>
    <n v="0"/>
    <n v="0"/>
    <n v="599.06555999995203"/>
    <n v="612.20554806673624"/>
    <n v="0.81152394393713634"/>
    <n v="0.26625135999997873"/>
    <n v="0.35293596150529399"/>
  </r>
  <r>
    <s v="2019-2020"/>
    <s v="SQI"/>
    <x v="197"/>
    <s v="Établissement de détention"/>
    <s v="Poste de police"/>
    <m/>
    <n v="557.95000000000005"/>
    <n v="239.64569999998102"/>
    <n v="0"/>
    <n v="469.19186080000003"/>
    <n v="0"/>
    <m/>
    <n v="0"/>
    <n v="0.10650919999999157"/>
    <n v="0"/>
    <n v="33.410426853144088"/>
    <n v="0"/>
    <n v="0"/>
    <n v="0"/>
    <n v="708.83756079998102"/>
    <n v="724.38530333787776"/>
    <n v="1.298297882136173"/>
    <n v="33.516936053144079"/>
    <n v="60.071576401369427"/>
  </r>
  <r>
    <s v="2019-2020"/>
    <s v="SQI"/>
    <x v="198"/>
    <s v="Entrepôt"/>
    <m/>
    <m/>
    <n v="695.79"/>
    <n v="278.83403999997796"/>
    <n v="0"/>
    <n v="0"/>
    <n v="0"/>
    <m/>
    <n v="0"/>
    <n v="0.12392623999999021"/>
    <n v="0"/>
    <n v="0"/>
    <n v="0"/>
    <n v="0"/>
    <n v="0"/>
    <n v="278.83403999997796"/>
    <n v="284.95002496531839"/>
    <n v="0.4095345218605016"/>
    <n v="0.12392623999999021"/>
    <n v="0.17810868221732165"/>
  </r>
  <r>
    <s v="2019-2020"/>
    <s v="SQI"/>
    <x v="199"/>
    <s v="Bureau"/>
    <s v="Bureau"/>
    <m/>
    <n v="305.89999999999998"/>
    <n v="247.67258399998002"/>
    <n v="0"/>
    <n v="0"/>
    <n v="0"/>
    <m/>
    <n v="0"/>
    <n v="0.11007670399999114"/>
    <n v="0"/>
    <n v="0"/>
    <n v="0"/>
    <n v="0"/>
    <n v="0"/>
    <n v="247.67258399998002"/>
    <n v="253.10506921617173"/>
    <n v="0.8274111448714343"/>
    <n v="0.11007670399999114"/>
    <n v="0.35984538738146826"/>
  </r>
  <r>
    <s v="2019-2020"/>
    <s v="SQI"/>
    <x v="200"/>
    <s v="Établissement de détention"/>
    <s v="Poste de police"/>
    <m/>
    <n v="591.33000000000004"/>
    <n v="644.32799999994791"/>
    <n v="0"/>
    <n v="0"/>
    <n v="0"/>
    <m/>
    <n v="0"/>
    <n v="0.28636799999997686"/>
    <n v="0"/>
    <n v="0"/>
    <n v="0"/>
    <n v="0"/>
    <n v="0"/>
    <n v="644.32799999994791"/>
    <n v="658.46078077788968"/>
    <n v="1.1135250719190464"/>
    <n v="0.28636799999997686"/>
    <n v="0.48427781441830592"/>
  </r>
  <r>
    <s v="2019-2020"/>
    <s v="SQI"/>
    <x v="201"/>
    <s v="Centre technologique/scientifique "/>
    <s v="Laboratoire"/>
    <m/>
    <n v="3319.76"/>
    <n v="7064.0639999994301"/>
    <n v="851.41558080000004"/>
    <n v="0"/>
    <n v="6.7157978999999992"/>
    <m/>
    <n v="0"/>
    <n v="3.139583999999747"/>
    <n v="42.6574036656"/>
    <n v="0"/>
    <n v="0.48119698885388523"/>
    <n v="0"/>
    <n v="0"/>
    <n v="7922.1953786994309"/>
    <n v="8095.9619239484209"/>
    <n v="2.4387190411199664"/>
    <n v="46.278184654453632"/>
    <n v="13.940219972062327"/>
  </r>
  <r>
    <s v="2019-2020"/>
    <s v="SQI"/>
    <x v="202"/>
    <s v="Établissement de détention"/>
    <s v="Poste de police"/>
    <m/>
    <n v="875.22"/>
    <n v="765.71999999993898"/>
    <n v="0"/>
    <n v="0"/>
    <n v="0"/>
    <m/>
    <n v="0"/>
    <n v="0.34031999999997292"/>
    <n v="0"/>
    <n v="0"/>
    <n v="0"/>
    <n v="0"/>
    <n v="0"/>
    <n v="765.71999999993898"/>
    <n v="782.51540994221307"/>
    <n v="0.89407852876101213"/>
    <n v="0.34031999999997292"/>
    <n v="0.38883937752790487"/>
  </r>
  <r>
    <s v="2019-2020"/>
    <s v="SQI"/>
    <x v="203"/>
    <s v="Bureau"/>
    <s v="Palais de justice"/>
    <m/>
    <n v="15753.97"/>
    <n v="5938.9199999995299"/>
    <n v="748.842804"/>
    <n v="0"/>
    <n v="0"/>
    <m/>
    <n v="0"/>
    <n v="2.6395199999997914"/>
    <n v="37.518328877999998"/>
    <n v="0"/>
    <n v="0"/>
    <n v="0"/>
    <n v="0"/>
    <n v="6687.7628039995298"/>
    <n v="6834.4531319129619"/>
    <n v="0.4338241809469589"/>
    <n v="40.15784887799979"/>
    <n v="2.5490621651558176"/>
  </r>
  <r>
    <s v="2019-2020"/>
    <s v="SQI"/>
    <x v="204"/>
    <s v="Entrepôt"/>
    <s v="Entrepôt/centre de distribution "/>
    <s v="Entrepôt non réfrigéré"/>
    <n v="1480.18"/>
    <n v="1559.0879999998801"/>
    <n v="0"/>
    <n v="0"/>
    <n v="0"/>
    <m/>
    <n v="0"/>
    <n v="0.69292799999994681"/>
    <n v="0"/>
    <n v="0"/>
    <n v="0"/>
    <n v="0"/>
    <n v="0"/>
    <n v="1559.0879999998801"/>
    <n v="1593.2852549965896"/>
    <n v="1.0764131760978999"/>
    <n v="0.69292799999994681"/>
    <n v="0.46813765893333698"/>
  </r>
  <r>
    <s v="2019-2020"/>
    <s v="SQI"/>
    <x v="205"/>
    <s v="Entrepôt"/>
    <s v="Entrepôt/centre de distribution "/>
    <s v="Entrepôt non réfrigéré"/>
    <n v="1284.8399999999999"/>
    <n v="344.68203599997219"/>
    <n v="0"/>
    <n v="288.11278960000004"/>
    <n v="0"/>
    <m/>
    <n v="0"/>
    <n v="0.15319201599998766"/>
    <n v="0"/>
    <n v="20.516066212174355"/>
    <n v="0"/>
    <n v="0"/>
    <n v="0"/>
    <n v="632.79482559997223"/>
    <n v="646.67463611204221"/>
    <n v="0.50331141318144068"/>
    <n v="20.669258228174343"/>
    <n v="16.087028912685113"/>
  </r>
  <r>
    <s v="2019-2020"/>
    <s v="SQI"/>
    <x v="206"/>
    <s v="Bureau"/>
    <s v="Bureau"/>
    <m/>
    <n v="6949.07"/>
    <n v="5274.7199999995801"/>
    <n v="0"/>
    <n v="129.01094399999999"/>
    <n v="0"/>
    <m/>
    <n v="0"/>
    <n v="2.3443199999998132"/>
    <n v="0"/>
    <n v="9.1866698207802067"/>
    <n v="0"/>
    <n v="0"/>
    <n v="0"/>
    <n v="5403.7309439995797"/>
    <n v="5522.2571368928457"/>
    <n v="0.79467571011557603"/>
    <n v="11.53098982078002"/>
    <n v="1.6593572695022529"/>
  </r>
  <r>
    <s v="2019-2020"/>
    <s v="SQI"/>
    <x v="207"/>
    <s v="Établissement de détention"/>
    <s v="Prison/Centre de détention"/>
    <m/>
    <n v="2500.83"/>
    <n v="72.106775999994213"/>
    <n v="0"/>
    <n v="0"/>
    <n v="0"/>
    <m/>
    <n v="0"/>
    <n v="3.2047455999997435E-2"/>
    <n v="0"/>
    <n v="0"/>
    <n v="0"/>
    <n v="0"/>
    <n v="0"/>
    <n v="72.106775999994213"/>
    <n v="73.688376144349505"/>
    <n v="2.946556788920059E-2"/>
    <n v="3.2047455999997435E-2"/>
    <n v="1.2814727910332743E-2"/>
  </r>
  <r>
    <s v="2019-2020"/>
    <s v="SQI"/>
    <x v="208"/>
    <s v="Entrepôt"/>
    <m/>
    <m/>
    <n v="556.91999999999996"/>
    <n v="468.612719999962"/>
    <n v="0"/>
    <n v="0"/>
    <n v="0"/>
    <m/>
    <n v="0"/>
    <n v="0.20827231999998314"/>
    <n v="0"/>
    <n v="0"/>
    <n v="0"/>
    <n v="0"/>
    <n v="0"/>
    <n v="468.612719999962"/>
    <n v="478.89133716624224"/>
    <n v="0.8598925108924842"/>
    <n v="0.20827231999998314"/>
    <n v="0.373971701501083"/>
  </r>
  <r>
    <s v="2019-2020"/>
    <s v="SQI"/>
    <x v="209"/>
    <s v="Entrepôt"/>
    <s v="Entrepôt/centre de distribution "/>
    <s v="Entrepôt non réfrigéré"/>
    <n v="4655.9399999999996"/>
    <n v="2892.38396399977"/>
    <n v="3098.9696751000001"/>
    <n v="0"/>
    <n v="5.1290749999999994"/>
    <m/>
    <n v="0"/>
    <n v="1.2855039839998978"/>
    <n v="155.26377876945"/>
    <n v="0"/>
    <n v="0.36750591401890476"/>
    <n v="0"/>
    <n v="0"/>
    <n v="5996.4827140997704"/>
    <n v="6128.0104075060726"/>
    <n v="1.3161703989969959"/>
    <n v="156.91678866746878"/>
    <n v="33.70249373219346"/>
  </r>
  <r>
    <s v="2019-2020"/>
    <s v="SQI"/>
    <x v="210"/>
    <s v="Bureau"/>
    <s v="Bureau"/>
    <m/>
    <n v="13327.94"/>
    <n v="0"/>
    <n v="0"/>
    <n v="0"/>
    <n v="0"/>
    <m/>
    <n v="0"/>
    <n v="0"/>
    <n v="0"/>
    <n v="0"/>
    <n v="0"/>
    <n v="0"/>
    <n v="0"/>
    <n v="0"/>
    <n v="0"/>
    <n v="0"/>
    <n v="0"/>
    <n v="0"/>
  </r>
  <r>
    <s v="2019-2020"/>
    <s v="SQI"/>
    <x v="211"/>
    <s v="Bureau"/>
    <s v="Palais de justice"/>
    <m/>
    <n v="19348.29"/>
    <n v="4335.1199999996497"/>
    <n v="3505.6896497999996"/>
    <n v="0"/>
    <n v="14.422958899999999"/>
    <m/>
    <n v="0"/>
    <n v="1.9267199999998443"/>
    <n v="175.64115796109999"/>
    <n v="0"/>
    <n v="1.0334266302211601"/>
    <n v="0"/>
    <n v="0"/>
    <n v="7855.2326086996491"/>
    <n v="8027.5303831538104"/>
    <n v="0.41489611656398628"/>
    <n v="178.601304591321"/>
    <n v="9.2308573311295721"/>
  </r>
  <r>
    <s v="2019-2020"/>
    <s v="SQI"/>
    <x v="212"/>
    <s v="Entrepôt"/>
    <s v="Entrepôt/centre de distribution "/>
    <s v="Entrepôt non réfrigéré"/>
    <n v="1290.8399999999999"/>
    <n v="600.19199999995203"/>
    <n v="0"/>
    <n v="0"/>
    <n v="0"/>
    <m/>
    <n v="790.36726999999996"/>
    <n v="0.26675199999997867"/>
    <n v="0"/>
    <n v="0"/>
    <n v="0"/>
    <n v="0"/>
    <n v="45.09096257389163"/>
    <n v="1390.559269999952"/>
    <n v="1421.059992181272"/>
    <n v="1.1008800410440271"/>
    <n v="45.357714573891606"/>
    <n v="35.138138401267092"/>
  </r>
  <r>
    <s v="2019-2020"/>
    <s v="SQI"/>
    <x v="213"/>
    <s v="Établissement de détention"/>
    <s v="Poste de police"/>
    <m/>
    <n v="510.2"/>
    <n v="396.35999999996801"/>
    <n v="0"/>
    <n v="0"/>
    <n v="1.5940778"/>
    <m/>
    <n v="0"/>
    <n v="0.17615999999998583"/>
    <n v="0"/>
    <n v="0"/>
    <n v="0.11421806444753586"/>
    <n v="0"/>
    <n v="0"/>
    <n v="397.95407779996799"/>
    <n v="406.68285839189537"/>
    <n v="0.79710477928634926"/>
    <n v="0.29037806444752168"/>
    <n v="0.56914555948161838"/>
  </r>
  <r>
    <s v="2019-2020"/>
    <s v="SQI"/>
    <x v="214"/>
    <s v="Hébergement/résidence"/>
    <s v="Résidence/dortoir"/>
    <m/>
    <n v="341.6"/>
    <n v="188.555831999985"/>
    <n v="0"/>
    <n v="0"/>
    <n v="0"/>
    <m/>
    <n v="0"/>
    <n v="8.3802591999993334E-2"/>
    <n v="0"/>
    <n v="0"/>
    <n v="0"/>
    <n v="0"/>
    <n v="0"/>
    <n v="188.555831999985"/>
    <n v="192.69164208127654"/>
    <n v="0.56408560328242541"/>
    <n v="8.3802591999993334E-2"/>
    <n v="0.24532374707258001"/>
  </r>
  <r>
    <s v="2019-2020"/>
    <s v="SQI"/>
    <x v="215"/>
    <s v="Bureau"/>
    <s v="Palais de justice"/>
    <m/>
    <n v="11189.150000000001"/>
    <n v="7531.7666759993999"/>
    <n v="3754.8766448999995"/>
    <n v="0"/>
    <n v="11.0466727"/>
    <n v="0"/>
    <n v="0"/>
    <n v="3.3474518559997337"/>
    <n v="188.12586047054998"/>
    <n v="0"/>
    <n v="0.79151066176282914"/>
    <n v="0"/>
    <n v="0"/>
    <n v="11297.689993599399"/>
    <n v="11545.495111453503"/>
    <n v="1.0318473799576824"/>
    <n v="192.26482298831255"/>
    <n v="17.18314822737317"/>
  </r>
  <r>
    <s v="2019-2020"/>
    <m/>
    <x v="216"/>
    <s v="Établissement de détention"/>
    <s v="Prison/Centre de détention"/>
    <m/>
    <n v="9241.4"/>
    <n v="6554.4154919994799"/>
    <n v="0"/>
    <n v="0"/>
    <n v="56.200339299999996"/>
    <n v="0"/>
    <n v="-4.0614951999999995"/>
    <n v="2.9130735519997693"/>
    <n v="0"/>
    <n v="0"/>
    <n v="4.026838574717484"/>
    <n v="0"/>
    <n v="-0.23171092099656465"/>
    <n v="6606.5543360994798"/>
    <n v="6751.4634260810762"/>
    <n v="0.73056716797033749"/>
    <n v="6.7082012057206883"/>
    <n v="0.72588581878510705"/>
  </r>
  <r>
    <s v="2019-2020"/>
    <s v="SQI"/>
    <x v="217"/>
    <s v="Entrepôt"/>
    <s v="Entrepôt/centre de distribution "/>
    <s v="Entrepôt non réfrigéré"/>
    <n v="4400.6099999999997"/>
    <n v="2800.2239999997801"/>
    <n v="1317.5107011"/>
    <n v="0"/>
    <n v="0.31200259999999996"/>
    <m/>
    <n v="0"/>
    <n v="1.2445439999999024"/>
    <n v="66.00958107644999"/>
    <n v="0"/>
    <n v="2.2355454090508469E-2"/>
    <n v="0"/>
    <n v="0"/>
    <n v="4118.0467036997798"/>
    <n v="4208.3725180314859"/>
    <n v="0.95631571941878202"/>
    <n v="67.276480530540411"/>
    <n v="15.287989740181571"/>
  </r>
  <r>
    <s v="2019-2020"/>
    <s v="SQI"/>
    <x v="218"/>
    <s v="Bureau"/>
    <s v="Bureau"/>
    <m/>
    <n v="19621.91"/>
    <n v="38761.199999996898"/>
    <n v="0"/>
    <n v="1082.5702303999999"/>
    <n v="52.518244100000004"/>
    <m/>
    <n v="0"/>
    <n v="17.227199999998621"/>
    <n v="0"/>
    <n v="77.08815202910813"/>
    <n v="3.763010932895007"/>
    <n v="0"/>
    <n v="0"/>
    <n v="39896.288474496898"/>
    <n v="40771.379265000549"/>
    <n v="2.0778496723815647"/>
    <n v="98.078362962001762"/>
    <n v="4.9984106013126022"/>
  </r>
  <r>
    <s v="2019-2020"/>
    <s v="SQI"/>
    <x v="219"/>
    <s v="Hébergement/résidence"/>
    <s v="Résidence/dortoir"/>
    <m/>
    <n v="125.73"/>
    <n v="150.43899599998798"/>
    <n v="0"/>
    <n v="0"/>
    <n v="0"/>
    <m/>
    <n v="0"/>
    <n v="6.6861775999994669E-2"/>
    <n v="0"/>
    <n v="0"/>
    <n v="0"/>
    <n v="0"/>
    <n v="0"/>
    <n v="150.43899599998798"/>
    <n v="153.73874605108256"/>
    <n v="1.2227689974634737"/>
    <n v="6.6861775999994669E-2"/>
    <n v="0.53178856279324471"/>
  </r>
  <r>
    <s v="2019-2020"/>
    <s v="SQI"/>
    <x v="220"/>
    <s v="Hébergement/résidence"/>
    <s v="Résidence/dortoir"/>
    <m/>
    <n v="125.7"/>
    <n v="195.22699199998399"/>
    <n v="0"/>
    <n v="0"/>
    <n v="0"/>
    <m/>
    <n v="0"/>
    <n v="8.6767551999992892E-2"/>
    <n v="0"/>
    <n v="0"/>
    <n v="0"/>
    <n v="0"/>
    <n v="0"/>
    <n v="195.22699199998399"/>
    <n v="199.50912824095596"/>
    <n v="1.5871847910975017"/>
    <n v="8.6767551999992892E-2"/>
    <n v="0.69027487669047638"/>
  </r>
  <r>
    <s v="2019-2020"/>
    <s v="SQI"/>
    <x v="221"/>
    <s v="Hébergement/résidence"/>
    <s v="Résidence/dortoir"/>
    <m/>
    <n v="141.33000000000001"/>
    <n v="157.95676799998699"/>
    <n v="0"/>
    <n v="0"/>
    <n v="0"/>
    <m/>
    <n v="0"/>
    <n v="7.0203007999994224E-2"/>
    <n v="0"/>
    <n v="0"/>
    <n v="0"/>
    <n v="0"/>
    <n v="0"/>
    <n v="157.95676799998699"/>
    <n v="161.42141391718476"/>
    <n v="1.142159583366481"/>
    <n v="7.0203007999994224E-2"/>
    <n v="0.49673111158277944"/>
  </r>
  <r>
    <s v="2019-2020"/>
    <s v="SQI"/>
    <x v="222"/>
    <s v="Bureau"/>
    <s v="Palais de justice"/>
    <m/>
    <n v="25921.58"/>
    <n v="14744.159999998801"/>
    <n v="3105.0805743000001"/>
    <n v="0"/>
    <n v="0"/>
    <m/>
    <n v="0"/>
    <n v="6.5529599999994677"/>
    <n v="155.56994546384999"/>
    <n v="0"/>
    <n v="0"/>
    <n v="0"/>
    <n v="0"/>
    <n v="17849.240574298801"/>
    <n v="18240.748322044248"/>
    <n v="0.70368967948883698"/>
    <n v="162.12290546384946"/>
    <n v="6.2543604774033623"/>
  </r>
  <r>
    <s v="2019-2020"/>
    <s v="SQI"/>
    <x v="223"/>
    <s v="Bureau"/>
    <s v="Bureau"/>
    <m/>
    <n v="45762.67"/>
    <n v="35671.354811997102"/>
    <n v="0"/>
    <n v="0"/>
    <n v="0"/>
    <m/>
    <n v="0"/>
    <n v="15.853935471998714"/>
    <n v="0"/>
    <n v="0"/>
    <n v="0"/>
    <n v="0"/>
    <n v="0"/>
    <n v="35671.354811997102"/>
    <n v="36453.775314614053"/>
    <n v="0.79658322634177714"/>
    <n v="15.853935471998714"/>
    <n v="0.34643816612970163"/>
  </r>
  <r>
    <s v="2019-2020"/>
    <s v="SQI"/>
    <x v="224"/>
    <s v="Entrepôt"/>
    <s v="Entrepôt/centre de distribution "/>
    <s v="Entrepôt non réfrigéré"/>
    <n v="960.01"/>
    <n v="111.776975999991"/>
    <n v="0"/>
    <n v="0"/>
    <n v="0"/>
    <m/>
    <n v="0"/>
    <n v="4.9678655999996005E-2"/>
    <n v="0"/>
    <n v="0"/>
    <n v="0"/>
    <n v="0"/>
    <n v="0"/>
    <n v="111.776975999991"/>
    <n v="114.22870787852065"/>
    <n v="0.11898699792556396"/>
    <n v="4.9678655999996005E-2"/>
    <n v="5.1748060957694193E-2"/>
  </r>
  <r>
    <s v="2019-2020"/>
    <s v="SQI"/>
    <x v="225"/>
    <s v="Établissement de détention"/>
    <s v="Poste de police"/>
    <m/>
    <n v="428.77"/>
    <n v="343.87199999997301"/>
    <n v="0"/>
    <n v="0"/>
    <n v="1.1183318999999998"/>
    <m/>
    <n v="0"/>
    <n v="0.15283199999998803"/>
    <n v="0"/>
    <n v="0"/>
    <n v="8.0130157403820068E-2"/>
    <n v="0"/>
    <n v="0"/>
    <n v="344.990331899973"/>
    <n v="352.55739825631957"/>
    <n v="0.82225295206362292"/>
    <n v="0.2329621574038081"/>
    <n v="0.54332662593886727"/>
  </r>
  <r>
    <s v="2019-2020"/>
    <s v="SQI"/>
    <x v="226"/>
    <s v="Établissement de détention"/>
    <s v="Poste de police"/>
    <m/>
    <n v="1059.8900000000001"/>
    <n v="594.97023599995191"/>
    <n v="0"/>
    <n v="0"/>
    <n v="2.2993739999999998"/>
    <m/>
    <n v="0"/>
    <n v="0.26443121599997865"/>
    <n v="0"/>
    <n v="0"/>
    <n v="0.16475359466205999"/>
    <n v="0"/>
    <n v="0"/>
    <n v="597.26960999995185"/>
    <n v="610.37020544738982"/>
    <n v="0.57588070974100125"/>
    <n v="0.42918481066203862"/>
    <n v="0.40493335219884946"/>
  </r>
  <r>
    <s v="2019-2020"/>
    <s v="SQI"/>
    <x v="227"/>
    <s v="Bureau"/>
    <s v="Palais de justice"/>
    <m/>
    <n v="3588.28"/>
    <n v="2271.8879999998198"/>
    <n v="0"/>
    <n v="334.43997639999998"/>
    <n v="0"/>
    <m/>
    <n v="0"/>
    <n v="1.00972799999992"/>
    <n v="0"/>
    <n v="23.814953544222764"/>
    <n v="0"/>
    <n v="0"/>
    <n v="0"/>
    <n v="2606.3279763998198"/>
    <n v="2663.4955400100903"/>
    <n v="0.74227639426412939"/>
    <n v="24.824681544222685"/>
    <n v="6.9182676781696752"/>
  </r>
  <r>
    <s v="2019-2020"/>
    <s v="SQI"/>
    <x v="228"/>
    <s v="Établissement de détention"/>
    <s v="Prison/Centre de détention"/>
    <m/>
    <n v="9056.1"/>
    <n v="12314.381291998987"/>
    <n v="1442.9500929000001"/>
    <n v="0"/>
    <n v="410.49167879999999"/>
    <m/>
    <n v="0"/>
    <n v="5.4730583519995495"/>
    <n v="72.294313106550007"/>
    <n v="0"/>
    <n v="29.412344255942582"/>
    <n v="0"/>
    <n v="0"/>
    <n v="14167.823063698987"/>
    <n v="14478.582083111369"/>
    <n v="1.5987657030191107"/>
    <n v="107.17971571449215"/>
    <n v="11.835085270093323"/>
  </r>
  <r>
    <s v="2019-2020"/>
    <s v="SQI"/>
    <x v="229"/>
    <s v="Hébergement/résidence"/>
    <s v="Résidence/dortoir"/>
    <m/>
    <n v="275.23"/>
    <n v="259.9777439999794"/>
    <n v="0"/>
    <n v="0"/>
    <n v="0"/>
    <m/>
    <n v="0"/>
    <n v="0.11554566399999085"/>
    <n v="0"/>
    <n v="0"/>
    <n v="0"/>
    <n v="0"/>
    <n v="0"/>
    <n v="259.9777439999794"/>
    <n v="265.68013232253543"/>
    <n v="0.96530222840001234"/>
    <n v="0.11554566399999085"/>
    <n v="0.41981493296512312"/>
  </r>
  <r>
    <s v="2019-2020"/>
    <s v="SQI"/>
    <x v="230"/>
    <s v="Établissement de détention"/>
    <s v="Poste de police"/>
    <m/>
    <n v="1391.91"/>
    <n v="1369.87199999989"/>
    <n v="0"/>
    <n v="0"/>
    <n v="9.6504030000000007"/>
    <m/>
    <n v="0"/>
    <n v="0.60883199999995108"/>
    <n v="0"/>
    <n v="0"/>
    <n v="0.69146584426349422"/>
    <n v="0"/>
    <n v="0"/>
    <n v="1379.5224029998901"/>
    <n v="1409.7810409915007"/>
    <n v="1.0128392216389714"/>
    <n v="1.3002978442634454"/>
    <n v="0.93418241428213411"/>
  </r>
  <r>
    <s v="2019-2020"/>
    <s v="SQI"/>
    <x v="231"/>
    <s v="Établissement de détention"/>
    <s v="Poste de police"/>
    <m/>
    <n v="4870.0200000000004"/>
    <n v="5584.4639999995497"/>
    <n v="0"/>
    <n v="0"/>
    <n v="0"/>
    <m/>
    <n v="0"/>
    <n v="2.4819839999998003"/>
    <n v="0"/>
    <n v="0"/>
    <n v="0"/>
    <n v="0"/>
    <n v="0"/>
    <n v="5584.4639999995497"/>
    <n v="5706.9544171074631"/>
    <n v="1.1718544106815707"/>
    <n v="2.4819839999998003"/>
    <n v="0.50964554560346775"/>
  </r>
  <r>
    <s v="2019-2020"/>
    <s v="SQI"/>
    <x v="232"/>
    <s v="Établissement de détention"/>
    <s v="Prison/Centre de détention"/>
    <m/>
    <n v="4281.45"/>
    <n v="6976.1487959994402"/>
    <n v="0"/>
    <n v="0"/>
    <n v="15.248256100000001"/>
    <m/>
    <n v="236.76454340000001"/>
    <n v="3.1005105759997513"/>
    <n v="0"/>
    <n v="0"/>
    <n v="1.0925604120089569"/>
    <n v="0"/>
    <n v="13.507569924136586"/>
    <n v="7228.1615954994395"/>
    <n v="7386.7051063459958"/>
    <n v="1.7252811795877556"/>
    <n v="17.700640912145296"/>
    <n v="4.1342631379895352"/>
  </r>
  <r>
    <s v="2019-2020"/>
    <s v="SQI"/>
    <x v="233"/>
    <s v="Établissement de détention"/>
    <s v="Poste de police"/>
    <m/>
    <n v="2643.49"/>
    <n v="2805.83999999978"/>
    <n v="0"/>
    <n v="0"/>
    <n v="13.489660799999999"/>
    <m/>
    <n v="0"/>
    <n v="1.2470399999999022"/>
    <n v="0"/>
    <n v="0"/>
    <n v="0.96655442201741848"/>
    <n v="0"/>
    <n v="0"/>
    <n v="2819.32966079978"/>
    <n v="2881.16923324865"/>
    <n v="1.0899111527747978"/>
    <n v="2.2135944220173207"/>
    <n v="0.83737575024581923"/>
  </r>
  <r>
    <s v="2019-2020"/>
    <s v="SQI"/>
    <x v="234"/>
    <s v="Bureau"/>
    <s v="Bureau"/>
    <m/>
    <n v="5302.21"/>
    <n v="2608.6049999997899"/>
    <n v="2068.6439556"/>
    <n v="0"/>
    <n v="1.7551114000000001"/>
    <m/>
    <n v="0"/>
    <n v="1.1593799999999066"/>
    <n v="103.6426655142"/>
    <n v="0"/>
    <n v="0.12575636333295959"/>
    <n v="0"/>
    <n v="0"/>
    <n v="4679.0040669997898"/>
    <n v="4781.6339988637028"/>
    <n v="0.90181905259574835"/>
    <n v="104.92780187753287"/>
    <n v="19.789446641595273"/>
  </r>
  <r>
    <s v="2019-2020"/>
    <s v="SQI"/>
    <x v="235"/>
    <s v="Bureau"/>
    <s v="Bureau"/>
    <m/>
    <n v="8400.7999999999993"/>
    <n v="3610.22399999971"/>
    <n v="0"/>
    <n v="0"/>
    <n v="0"/>
    <m/>
    <n v="0"/>
    <n v="1.6045439999998712"/>
    <n v="0"/>
    <n v="0"/>
    <n v="0"/>
    <n v="0"/>
    <n v="0"/>
    <n v="3610.22399999971"/>
    <n v="3689.4111598798704"/>
    <n v="0.43917378819634684"/>
    <n v="1.6045439999998712"/>
    <n v="0.19099895248070081"/>
  </r>
  <r>
    <s v="2019-2020"/>
    <s v="SQI"/>
    <x v="236"/>
    <s v="Entrepôt"/>
    <s v="Entrepôt/centre de distribution "/>
    <s v="Entrepôt non réfrigéré"/>
    <n v="1486.81"/>
    <n v="651.23999999994794"/>
    <n v="0"/>
    <n v="0"/>
    <n v="0"/>
    <m/>
    <n v="0"/>
    <n v="0.28943999999997688"/>
    <n v="0"/>
    <n v="0"/>
    <n v="0"/>
    <n v="0"/>
    <n v="0"/>
    <n v="651.23999999994794"/>
    <n v="665.52438955593004"/>
    <n v="0.44761898935030708"/>
    <n v="0.28943999999997688"/>
    <n v="0.19467181415243162"/>
  </r>
  <r>
    <s v="2019-2020"/>
    <s v="SQI"/>
    <x v="237"/>
    <s v="Hébergement/résidence"/>
    <s v="Résidence/dortoir"/>
    <m/>
    <n v="294.23"/>
    <n v="290.81509199997703"/>
    <n v="0"/>
    <n v="0"/>
    <n v="0"/>
    <m/>
    <n v="0"/>
    <n v="0.12925115199998982"/>
    <n v="0"/>
    <n v="0"/>
    <n v="0"/>
    <n v="0"/>
    <n v="0"/>
    <n v="290.81509199997703"/>
    <n v="297.19387104132392"/>
    <n v="1.0100733135347311"/>
    <n v="0.12925115199998982"/>
    <n v="0.439286109506134"/>
  </r>
  <r>
    <s v="2019-2020"/>
    <s v="SQI"/>
    <x v="238"/>
    <s v="Établissement de détention"/>
    <s v="Poste de police"/>
    <m/>
    <n v="309.14"/>
    <n v="542.40170399995691"/>
    <n v="0"/>
    <n v="0"/>
    <n v="0.44129399999999996"/>
    <m/>
    <n v="0"/>
    <n v="0.24106742399998085"/>
    <n v="0"/>
    <n v="0"/>
    <n v="3.1619376753324643E-2"/>
    <n v="0"/>
    <n v="0"/>
    <n v="542.84299799995688"/>
    <n v="554.74979250147578"/>
    <n v="1.7944937326178294"/>
    <n v="0.27268680075330548"/>
    <n v="0.88208190707545286"/>
  </r>
  <r>
    <s v="2019-2020"/>
    <s v="SQI"/>
    <x v="239"/>
    <s v="Établissement de détention"/>
    <s v="Prison/Centre de détention"/>
    <m/>
    <n v="18032.39"/>
    <n v="15136.540163998799"/>
    <n v="14076.056567700001"/>
    <n v="0"/>
    <n v="83.583406199999999"/>
    <m/>
    <n v="0"/>
    <n v="6.7273511839994669"/>
    <n v="705.23495290515018"/>
    <n v="0"/>
    <n v="5.9888763748520732"/>
    <n v="0"/>
    <n v="0"/>
    <n v="29296.180137898802"/>
    <n v="29938.766664512652"/>
    <n v="1.6602772380429136"/>
    <n v="717.95118046400171"/>
    <n v="39.814532652854211"/>
  </r>
  <r>
    <s v="2019-2020"/>
    <s v="SQI"/>
    <x v="240"/>
    <s v="Hébergement/résidence"/>
    <s v="Résidence/dortoir"/>
    <m/>
    <n v="332.9"/>
    <n v="248.87897999997998"/>
    <n v="0"/>
    <n v="0"/>
    <n v="0"/>
    <m/>
    <n v="0"/>
    <n v="0.11061287999999113"/>
    <n v="0"/>
    <n v="0"/>
    <n v="0"/>
    <n v="0"/>
    <n v="0"/>
    <n v="248.87897999997998"/>
    <n v="254.33792647534307"/>
    <n v="0.76400698851109372"/>
    <n v="0.11061287999999113"/>
    <n v="0.33227059176927343"/>
  </r>
  <r>
    <s v="2019-2020"/>
    <s v="SQI"/>
    <x v="241"/>
    <s v="Hébergement/résidence"/>
    <s v="Résidence/dortoir"/>
    <m/>
    <n v="332.9"/>
    <n v="223.576271999982"/>
    <n v="0"/>
    <n v="0"/>
    <n v="0"/>
    <m/>
    <n v="0"/>
    <n v="9.9367231999992006E-2"/>
    <n v="0"/>
    <n v="0"/>
    <n v="0"/>
    <n v="0"/>
    <n v="0"/>
    <n v="223.576271999982"/>
    <n v="228.48022532705374"/>
    <n v="0.6863329087625526"/>
    <n v="9.9367231999992006E-2"/>
    <n v="0.29848973265242418"/>
  </r>
  <r>
    <s v="2019-2020"/>
    <s v="SQI"/>
    <x v="242"/>
    <s v="Établissement de détention"/>
    <s v="Poste de police"/>
    <m/>
    <n v="520.9"/>
    <n v="616.571999999951"/>
    <n v="0"/>
    <n v="0"/>
    <n v="5.1193974999999998"/>
    <m/>
    <n v="0"/>
    <n v="0.27403199999997829"/>
    <n v="0"/>
    <n v="0"/>
    <n v="0.36681250663396353"/>
    <n v="0"/>
    <n v="0"/>
    <n v="621.69139749995099"/>
    <n v="635.32766386180356"/>
    <n v="1.2196729964711146"/>
    <n v="0.64084450663394188"/>
    <n v="1.2302639789478633"/>
  </r>
  <r>
    <s v="2019-2020"/>
    <s v="SQI"/>
    <x v="243"/>
    <s v="Établissement de détention"/>
    <s v="Poste de police"/>
    <m/>
    <n v="846.02"/>
    <n v="776.3039999999379"/>
    <n v="0"/>
    <n v="0"/>
    <n v="1.9943392"/>
    <m/>
    <n v="0"/>
    <n v="0.34502399999997241"/>
    <n v="0"/>
    <n v="0"/>
    <n v="0.14289739388870926"/>
    <n v="0"/>
    <n v="0"/>
    <n v="778.29833919993791"/>
    <n v="795.36964419948742"/>
    <n v="0.94013101841503444"/>
    <n v="0.48792139388868166"/>
    <n v="0.57672560210004686"/>
  </r>
  <r>
    <s v="2019-2020"/>
    <s v="SQI"/>
    <x v="244"/>
    <s v="Établissement de détention"/>
    <s v="Poste de police"/>
    <m/>
    <n v="552.46"/>
    <n v="450.03599999996402"/>
    <n v="0"/>
    <n v="0"/>
    <n v="1.7384661000000001"/>
    <m/>
    <n v="0"/>
    <n v="0.20001599999998401"/>
    <n v="0"/>
    <n v="0"/>
    <n v="0.1245637026308605"/>
    <n v="0"/>
    <n v="0"/>
    <n v="451.774466099964"/>
    <n v="461.68375064209624"/>
    <n v="0.83568720023548526"/>
    <n v="0.32457970263084451"/>
    <n v="0.58751711007284602"/>
  </r>
  <r>
    <s v="2019-2020"/>
    <s v="SQI"/>
    <x v="245"/>
    <s v="Établissement de détention"/>
    <s v="Poste de police"/>
    <m/>
    <n v="599.94000000000005"/>
    <n v="550.79999999995596"/>
    <n v="4.1387247"/>
    <n v="0"/>
    <n v="5.0323E-2"/>
    <m/>
    <n v="0"/>
    <n v="0.24479999999998045"/>
    <n v="0.20735731665000001"/>
    <n v="0"/>
    <n v="3.6057184016949151E-3"/>
    <n v="0"/>
    <n v="0"/>
    <n v="554.98904769995602"/>
    <n v="567.16225536018931"/>
    <n v="0.9453649620965251"/>
    <n v="0.45576303505167542"/>
    <n v="0.75968102652211122"/>
  </r>
  <r>
    <s v="2019-2020"/>
    <s v="SQI"/>
    <x v="246"/>
    <s v="Entrepôt"/>
    <m/>
    <m/>
    <n v="394.28"/>
    <n v="448.96244399996397"/>
    <n v="0"/>
    <n v="0"/>
    <n v="0"/>
    <m/>
    <n v="0"/>
    <n v="0.19953886399998402"/>
    <n v="0"/>
    <n v="0"/>
    <n v="0"/>
    <n v="0"/>
    <n v="0"/>
    <n v="448.96244399996397"/>
    <n v="458.81004925471149"/>
    <n v="1.1636655403639837"/>
    <n v="0.19953886399998402"/>
    <n v="0.50608416353856156"/>
  </r>
  <r>
    <s v="2019-2020"/>
    <s v="SQI"/>
    <x v="247"/>
    <s v="Établissement de détention"/>
    <s v="Poste de police"/>
    <m/>
    <n v="221.12"/>
    <n v="154.255607999988"/>
    <n v="0"/>
    <n v="0"/>
    <n v="0"/>
    <m/>
    <n v="0"/>
    <n v="6.8558047999994667E-2"/>
    <n v="0"/>
    <n v="0"/>
    <n v="0"/>
    <n v="0"/>
    <n v="0"/>
    <n v="154.255607999988"/>
    <n v="157.63907215431954"/>
    <n v="0.71291186755752323"/>
    <n v="6.8558047999994667E-2"/>
    <n v="0.31004905933427401"/>
  </r>
  <r>
    <s v="2019-2020"/>
    <s v="SQI"/>
    <x v="248"/>
    <s v="Hébergement/résidence"/>
    <s v="Résidence/dortoir"/>
    <m/>
    <n v="209.6"/>
    <n v="120.80541599999"/>
    <n v="0"/>
    <n v="0"/>
    <n v="0"/>
    <m/>
    <n v="0"/>
    <n v="5.3691295999995559E-2"/>
    <n v="0"/>
    <n v="0"/>
    <n v="0"/>
    <n v="0"/>
    <n v="0"/>
    <n v="120.80541599999"/>
    <n v="123.45517894854424"/>
    <n v="0.58900371635755844"/>
    <n v="5.3691295999995559E-2"/>
    <n v="0.25616076335875743"/>
  </r>
  <r>
    <s v="2019-2020"/>
    <s v="SQI"/>
    <x v="249"/>
    <s v="Hébergement/résidence"/>
    <s v="Résidence/dortoir"/>
    <m/>
    <n v="209.6"/>
    <n v="153.49240799998802"/>
    <n v="0"/>
    <n v="0"/>
    <n v="0"/>
    <m/>
    <n v="0"/>
    <n v="6.8218847999994683E-2"/>
    <n v="0"/>
    <n v="0"/>
    <n v="0"/>
    <n v="0"/>
    <n v="0"/>
    <n v="153.49240799998802"/>
    <n v="156.85913201841095"/>
    <n v="0.7483737214618843"/>
    <n v="6.8218847999994683E-2"/>
    <n v="0.32547160305340972"/>
  </r>
  <r>
    <s v="2019-2020"/>
    <s v="SQI"/>
    <x v="250"/>
    <s v="Hébergement/résidence"/>
    <s v="Résidence/dortoir"/>
    <m/>
    <n v="125.73"/>
    <n v="126.75347999998999"/>
    <n v="0"/>
    <n v="0"/>
    <n v="0"/>
    <m/>
    <n v="0"/>
    <n v="5.6334879999995556E-2"/>
    <n v="0"/>
    <n v="0"/>
    <n v="0"/>
    <n v="0"/>
    <n v="0"/>
    <n v="126.75347999998999"/>
    <n v="129.5337086190803"/>
    <n v="1.0302529914823852"/>
    <n v="5.6334879999995556E-2"/>
    <n v="0.44806235584184806"/>
  </r>
  <r>
    <s v="2019-2020"/>
    <s v="SQI"/>
    <x v="251"/>
    <s v="Hébergement/résidence"/>
    <s v="Résidence/dortoir"/>
    <m/>
    <n v="125.73"/>
    <n v="140.83509599998899"/>
    <n v="0"/>
    <n v="0"/>
    <n v="0"/>
    <m/>
    <n v="0"/>
    <n v="6.2593375999995121E-2"/>
    <n v="0"/>
    <n v="0"/>
    <n v="0"/>
    <n v="0"/>
    <n v="0"/>
    <n v="140.83509599998899"/>
    <n v="143.92419276065809"/>
    <n v="1.1447084447678206"/>
    <n v="6.2593375999995121E-2"/>
    <n v="0.49783962459234166"/>
  </r>
  <r>
    <s v="2019-2020"/>
    <s v="SQI"/>
    <x v="252"/>
    <s v="Hébergement/résidence"/>
    <s v="Résidence/dortoir"/>
    <m/>
    <n v="125.73"/>
    <n v="169.255511999986"/>
    <n v="0"/>
    <n v="0"/>
    <n v="0"/>
    <m/>
    <n v="0"/>
    <n v="7.5224671999993789E-2"/>
    <n v="0"/>
    <n v="0"/>
    <n v="0"/>
    <n v="0"/>
    <n v="0"/>
    <n v="169.255511999986"/>
    <n v="172.96798615376215"/>
    <n v="1.3757097443232493"/>
    <n v="7.5224671999993789E-2"/>
    <n v="0.59830328481662121"/>
  </r>
  <r>
    <s v="2019-2020"/>
    <s v="SQI"/>
    <x v="253"/>
    <s v="Bureau"/>
    <s v="Bureau"/>
    <m/>
    <n v="427.53"/>
    <n v="222.022403999982"/>
    <n v="109.01294010000001"/>
    <n v="0"/>
    <n v="0"/>
    <m/>
    <n v="0"/>
    <n v="9.8676623999991997E-2"/>
    <n v="5.4617381869500008"/>
    <n v="0"/>
    <n v="0"/>
    <n v="0"/>
    <n v="0"/>
    <n v="331.03534409998201"/>
    <n v="338.29631979546002"/>
    <n v="0.7912808920905201"/>
    <n v="5.5604148109499931"/>
    <n v="13.005905576099908"/>
  </r>
  <r>
    <s v="2019-2020"/>
    <s v="SQI"/>
    <x v="254"/>
    <s v="Hébergement/résidence"/>
    <s v="Résidence/dortoir"/>
    <m/>
    <n v="125.73"/>
    <n v="151.374563999988"/>
    <n v="0"/>
    <n v="0"/>
    <n v="0"/>
    <m/>
    <n v="0"/>
    <n v="6.7277583999994658E-2"/>
    <n v="0"/>
    <n v="0"/>
    <n v="0"/>
    <n v="0"/>
    <n v="0"/>
    <n v="151.374563999988"/>
    <n v="154.69483493089356"/>
    <n v="1.2303732993787764"/>
    <n v="6.7277583999994658E-2"/>
    <n v="0.53509571303582804"/>
  </r>
  <r>
    <s v="2019-2020"/>
    <s v="SQI"/>
    <x v="255"/>
    <s v="Hébergement/résidence"/>
    <s v="Résidence/dortoir"/>
    <m/>
    <n v="125.7"/>
    <n v="118.20290399999101"/>
    <n v="0"/>
    <n v="0"/>
    <n v="0"/>
    <m/>
    <n v="0"/>
    <n v="5.2534623999996005E-2"/>
    <n v="0"/>
    <n v="0"/>
    <n v="0"/>
    <n v="0"/>
    <n v="0"/>
    <n v="118.20290399999101"/>
    <n v="120.79558308509689"/>
    <n v="0.96098315899042874"/>
    <n v="5.2534623999996005E-2"/>
    <n v="0.41793654733489266"/>
  </r>
  <r>
    <s v="2019-2020"/>
    <s v="SQI"/>
    <x v="256"/>
    <s v="Hébergement/résidence"/>
    <s v="Résidence/dortoir"/>
    <m/>
    <n v="125.73"/>
    <n v="159.174503999987"/>
    <n v="0"/>
    <n v="0"/>
    <n v="0"/>
    <m/>
    <n v="0"/>
    <n v="7.0744223999994235E-2"/>
    <n v="0"/>
    <n v="0"/>
    <n v="0"/>
    <n v="0"/>
    <n v="0"/>
    <n v="159.174503999987"/>
    <n v="162.66585990950765"/>
    <n v="1.2937712551460083"/>
    <n v="7.0744223999994235E-2"/>
    <n v="0.56266781197800231"/>
  </r>
  <r>
    <s v="2019-2020"/>
    <s v="SQI"/>
    <x v="257"/>
    <s v="Entrepôt"/>
    <s v="Entrepôt/centre de distribution "/>
    <s v="Entrepôt non réfrigéré"/>
    <n v="6803.63"/>
    <n v="1687.0679999998702"/>
    <n v="2159.9050517999999"/>
    <n v="0"/>
    <n v="0"/>
    <m/>
    <n v="0"/>
    <n v="0.7498079999999423"/>
    <n v="108.2150054001"/>
    <n v="0"/>
    <n v="0"/>
    <n v="0"/>
    <n v="0"/>
    <n v="3846.9730517998701"/>
    <n v="3931.3530986079268"/>
    <n v="0.57783170140174089"/>
    <n v="108.96481340009994"/>
    <n v="16.015687713779254"/>
  </r>
  <r>
    <s v="2019-2020"/>
    <s v="SQI"/>
    <x v="258"/>
    <s v="Entrepôt"/>
    <s v="Entrepôt/centre de distribution "/>
    <s v="Entrepôt non réfrigéré"/>
    <n v="1016.74"/>
    <n v="1155.38399999991"/>
    <n v="0"/>
    <n v="1134.9607295999999"/>
    <n v="12.775848400000001"/>
    <m/>
    <n v="0"/>
    <n v="0.5135039999999601"/>
    <n v="0"/>
    <n v="80.818798460904247"/>
    <n v="0.91540869330414598"/>
    <n v="0"/>
    <n v="0"/>
    <n v="2303.12057799991"/>
    <n v="2353.6375479811027"/>
    <n v="2.3148863504741652"/>
    <n v="82.247711154208346"/>
    <n v="80.893553075720774"/>
  </r>
  <r>
    <s v="2019-2020"/>
    <s v="SQI"/>
    <x v="259"/>
    <s v="Bureau"/>
    <s v="Bureau"/>
    <m/>
    <n v="2825.92"/>
    <n v="1526.19098399988"/>
    <n v="1422.3981780000001"/>
    <n v="0"/>
    <n v="0"/>
    <m/>
    <n v="0"/>
    <n v="0.67830710399994676"/>
    <n v="71.264626371000006"/>
    <n v="0"/>
    <n v="0"/>
    <n v="0"/>
    <n v="0"/>
    <n v="2948.5891619998802"/>
    <n v="3013.2639304885424"/>
    <n v="1.0662948457452943"/>
    <n v="71.942933474999947"/>
    <n v="25.458234300687895"/>
  </r>
  <r>
    <s v="2019-2020"/>
    <s v="SQI"/>
    <x v="260"/>
    <s v="Bureau"/>
    <s v="Bureau"/>
    <m/>
    <n v="23382.560000000001"/>
    <n v="18118.4697719986"/>
    <n v="0"/>
    <n v="0"/>
    <n v="25.119306100000003"/>
    <m/>
    <n v="0"/>
    <n v="8.0526532319993791"/>
    <n v="0"/>
    <n v="0"/>
    <n v="1.7998359446491137"/>
    <n v="0"/>
    <n v="0"/>
    <n v="18143.589078098601"/>
    <n v="18541.553107235697"/>
    <n v="0.79296506059369443"/>
    <n v="9.8524891766484934"/>
    <n v="0.42136058569500062"/>
  </r>
  <r>
    <s v="2019-2020"/>
    <s v="SQI"/>
    <x v="261"/>
    <s v="Établissement de détention"/>
    <s v="Poste de police"/>
    <m/>
    <n v="524.29999999999995"/>
    <n v="514.67399999995905"/>
    <n v="0"/>
    <n v="0"/>
    <n v="0.31935750000000002"/>
    <m/>
    <n v="0"/>
    <n v="0.22874399999998182"/>
    <n v="0"/>
    <n v="0"/>
    <n v="2.2882443703063887E-2"/>
    <n v="0"/>
    <n v="0"/>
    <n v="514.99335749995907"/>
    <n v="526.28929407829139"/>
    <n v="1.0037941904983625"/>
    <n v="0.25162644370304571"/>
    <n v="0.47992836868786137"/>
  </r>
  <r>
    <s v="2019-2020"/>
    <s v="SQI"/>
    <x v="262"/>
    <s v="Établissement de détention"/>
    <s v="Poste de police"/>
    <m/>
    <n v="964.75"/>
    <n v="615.15817199995104"/>
    <n v="0"/>
    <n v="0"/>
    <n v="2.8583463999999998"/>
    <m/>
    <n v="0"/>
    <n v="0.27340363199997825"/>
    <n v="0"/>
    <n v="0"/>
    <n v="0.20480480521627117"/>
    <n v="0"/>
    <n v="0"/>
    <n v="618.016518399951"/>
    <n v="631.57217944788624"/>
    <n v="0.6546485405005299"/>
    <n v="0.47820843721624939"/>
    <n v="0.49568119949857414"/>
  </r>
  <r>
    <s v="2019-2020"/>
    <s v="SQI"/>
    <x v="263"/>
    <s v="Bureau"/>
    <s v="Bureau"/>
    <m/>
    <n v="1383.12"/>
    <n v="871.81999199993004"/>
    <n v="0"/>
    <n v="0"/>
    <n v="0"/>
    <m/>
    <n v="0"/>
    <n v="0.38747555199996891"/>
    <n v="0"/>
    <n v="0"/>
    <n v="0"/>
    <n v="0"/>
    <n v="0"/>
    <n v="871.81999199993004"/>
    <n v="890.94261405696147"/>
    <n v="0.6441542411771658"/>
    <n v="0.38747555199996891"/>
    <n v="0.28014601191506805"/>
  </r>
  <r>
    <s v="2019-2020"/>
    <s v="SQI"/>
    <x v="264"/>
    <s v="Établissement de détention"/>
    <s v="Poste de police"/>
    <m/>
    <n v="579.75"/>
    <n v="898.7759999999281"/>
    <n v="0"/>
    <n v="0"/>
    <n v="17.500791"/>
    <m/>
    <n v="0"/>
    <n v="0.39945599999996806"/>
    <n v="0"/>
    <n v="0"/>
    <n v="1.253957914927901"/>
    <n v="0"/>
    <n v="0"/>
    <n v="916.27679099992815"/>
    <n v="936.37453472535833"/>
    <n v="1.6151350318678022"/>
    <n v="1.653413914927869"/>
    <n v="2.8519429321739871"/>
  </r>
  <r>
    <s v="2019-2020"/>
    <s v="SQI"/>
    <x v="265"/>
    <s v="Bureau"/>
    <s v="Bureau"/>
    <m/>
    <n v="14542.51"/>
    <n v="0"/>
    <n v="0"/>
    <n v="0"/>
    <n v="0"/>
    <m/>
    <n v="0"/>
    <n v="0"/>
    <n v="0"/>
    <n v="0"/>
    <n v="0"/>
    <n v="0"/>
    <n v="0"/>
    <n v="0"/>
    <n v="0"/>
    <n v="0"/>
    <n v="0"/>
    <n v="0"/>
  </r>
  <r>
    <s v="2019-2020"/>
    <s v="SQI"/>
    <x v="266"/>
    <s v="Établissement de détention"/>
    <s v="Poste de police"/>
    <m/>
    <n v="391.49"/>
    <n v="378.21599999996999"/>
    <n v="0"/>
    <n v="0"/>
    <n v="0"/>
    <m/>
    <n v="0"/>
    <n v="0.16809599999998667"/>
    <n v="0"/>
    <n v="0"/>
    <n v="0"/>
    <n v="0"/>
    <n v="0"/>
    <n v="378.21599999996999"/>
    <n v="386.51184282336123"/>
    <n v="0.98728407577041877"/>
    <n v="0.16809599999998667"/>
    <n v="0.42937495210602228"/>
  </r>
  <r>
    <s v="2019-2020"/>
    <s v="SQI"/>
    <x v="267"/>
    <s v="Bureau"/>
    <s v="Palais de justice"/>
    <m/>
    <n v="5591.52"/>
    <n v="6156.8639999995103"/>
    <n v="0"/>
    <n v="0"/>
    <n v="20.215523300000001"/>
    <m/>
    <n v="0"/>
    <n v="2.7363839999997825"/>
    <n v="0"/>
    <n v="0"/>
    <n v="1.4484725545516428"/>
    <n v="0"/>
    <n v="0"/>
    <n v="6177.0795232995106"/>
    <n v="6312.5684524640228"/>
    <n v="1.1289539253126202"/>
    <n v="4.1848565545514251"/>
    <n v="0.74842914888105994"/>
  </r>
  <r>
    <s v="2019-2020"/>
    <s v="SQI"/>
    <x v="268"/>
    <s v="Entrepôt"/>
    <m/>
    <m/>
    <n v="11866.32"/>
    <n v="0"/>
    <n v="370.61762490000001"/>
    <n v="0"/>
    <n v="0.1169042"/>
    <m/>
    <n v="0"/>
    <n v="0"/>
    <n v="18.568588580549999"/>
    <n v="0"/>
    <n v="8.3763612100912644E-3"/>
    <n v="0"/>
    <n v="0"/>
    <n v="370.73452910000003"/>
    <n v="378.86627229071064"/>
    <n v="3.192786578237488E-2"/>
    <n v="18.576964941760089"/>
    <n v="1.5655203080449616"/>
  </r>
  <r>
    <s v="2019-2020"/>
    <s v="SQI"/>
    <x v="269"/>
    <s v="Entrepôt"/>
    <s v="Entrepôt/centre de distribution "/>
    <s v="Entrepôt non réfrigéré"/>
    <n v="1286.76"/>
    <n v="1133.6759999999099"/>
    <n v="1072.4078691"/>
    <n v="0"/>
    <n v="0"/>
    <m/>
    <n v="0"/>
    <n v="0.50385599999996"/>
    <n v="53.729502252449997"/>
    <n v="0"/>
    <n v="0"/>
    <n v="0"/>
    <n v="0"/>
    <n v="2206.0838690999099"/>
    <n v="2254.4724222898149"/>
    <n v="1.7520535471181999"/>
    <n v="54.23335825244996"/>
    <n v="42.147221123169793"/>
  </r>
  <r>
    <s v="2019-2020"/>
    <s v="SQI"/>
    <x v="270"/>
    <s v="École"/>
    <s v="École du préscolaire au secondaire"/>
    <m/>
    <n v="60.08"/>
    <n v="68.733971999994495"/>
    <n v="0"/>
    <n v="0"/>
    <n v="0"/>
    <m/>
    <n v="0"/>
    <n v="3.0548431999997558E-2"/>
    <n v="0"/>
    <n v="0"/>
    <n v="0"/>
    <n v="0"/>
    <n v="0"/>
    <n v="68.733971999994495"/>
    <n v="70.241592588069494"/>
    <n v="1.1691343639825149"/>
    <n v="3.0548431999997558E-2"/>
    <n v="0.50846258322232951"/>
  </r>
  <r>
    <s v="2019-2020"/>
    <s v="SQI"/>
    <x v="271"/>
    <s v="Bureau"/>
    <s v="Bureau"/>
    <m/>
    <n v="5821.73"/>
    <n v="3402.85856399973"/>
    <n v="0"/>
    <n v="0"/>
    <n v="3.9124197000000001"/>
    <m/>
    <n v="0"/>
    <n v="1.5123815839998802"/>
    <n v="0"/>
    <n v="0"/>
    <n v="0.28033073758408084"/>
    <n v="0"/>
    <n v="0"/>
    <n v="3406.7709836997301"/>
    <n v="3481.4955765674699"/>
    <n v="0.59801735507614917"/>
    <n v="1.7927123215839611"/>
    <n v="0.30793463825769335"/>
  </r>
  <r>
    <s v="2019-2020"/>
    <s v="SQI"/>
    <x v="272"/>
    <s v="Bureau"/>
    <s v="Bureau"/>
    <m/>
    <n v="400.39"/>
    <n v="379.54223999997004"/>
    <n v="0"/>
    <n v="0"/>
    <n v="0"/>
    <m/>
    <n v="0"/>
    <n v="0.1686854399999867"/>
    <n v="0"/>
    <n v="0"/>
    <n v="0"/>
    <n v="0"/>
    <n v="0"/>
    <n v="379.54223999997004"/>
    <n v="387.86717275764778"/>
    <n v="0.96872342655323007"/>
    <n v="0.1686854399999867"/>
    <n v="0.42130282974096933"/>
  </r>
  <r>
    <s v="2019-2020"/>
    <s v="SQI"/>
    <x v="273"/>
    <s v="Entrepôt"/>
    <s v="Entrepôt/centre de distribution "/>
    <s v="Entrepôt non réfrigéré"/>
    <n v="1532.51"/>
    <n v="644.54399999994791"/>
    <n v="527.49207630000001"/>
    <n v="0"/>
    <n v="0.6472311999999999"/>
    <m/>
    <n v="0"/>
    <n v="0.28646399999997685"/>
    <n v="26.428271852849999"/>
    <n v="0"/>
    <n v="4.6375085904876136E-2"/>
    <n v="0"/>
    <n v="0"/>
    <n v="1172.6833074999481"/>
    <n v="1198.4051077427589"/>
    <n v="0.78198844232191567"/>
    <n v="26.761110938754854"/>
    <n v="17.462274920721466"/>
  </r>
  <r>
    <s v="2019-2020"/>
    <s v="SQI"/>
    <x v="274"/>
    <s v="Établissement de détention"/>
    <s v="Poste de police"/>
    <m/>
    <n v="1533.65"/>
    <n v="2097.2317319998297"/>
    <n v="0"/>
    <n v="0"/>
    <n v="0"/>
    <m/>
    <n v="0"/>
    <n v="0.93210299199992441"/>
    <n v="0"/>
    <n v="0"/>
    <n v="0"/>
    <n v="0"/>
    <n v="0"/>
    <n v="2097.2317319998297"/>
    <n v="2143.2327071381119"/>
    <n v="1.3974718528595911"/>
    <n v="0.93210299199992441"/>
    <n v="0.60776773840180243"/>
  </r>
  <r>
    <s v="2019-2020"/>
    <s v="SQI"/>
    <x v="275"/>
    <s v="Établissement de détention"/>
    <s v="Poste de police"/>
    <m/>
    <n v="658.03"/>
    <n v="571.49413199995399"/>
    <n v="0"/>
    <n v="0"/>
    <n v="5.6570793999999998"/>
    <m/>
    <n v="0"/>
    <n v="0.25399739199997956"/>
    <n v="0"/>
    <n v="0"/>
    <n v="0.40533822094130373"/>
    <n v="0"/>
    <n v="0"/>
    <n v="577.15121139995404"/>
    <n v="589.81052706905382"/>
    <n v="0.89632771616651796"/>
    <n v="0.65933561294128329"/>
    <n v="1.0019841237349107"/>
  </r>
  <r>
    <s v="2019-2020"/>
    <s v="SQI"/>
    <x v="276"/>
    <s v="Établissement de détention"/>
    <s v="Poste de police"/>
    <m/>
    <n v="1241.03"/>
    <n v="1046.18552399992"/>
    <n v="0"/>
    <n v="0"/>
    <n v="0"/>
    <m/>
    <n v="0"/>
    <n v="0.46497134399996448"/>
    <n v="0"/>
    <n v="0"/>
    <n v="0"/>
    <n v="0"/>
    <n v="0"/>
    <n v="1046.18552399992"/>
    <n v="1069.1327041065554"/>
    <n v="0.86148820262729775"/>
    <n v="0.46497134399996448"/>
    <n v="0.37466567609160495"/>
  </r>
  <r>
    <s v="2019-2020"/>
    <s v="SQI"/>
    <x v="277"/>
    <s v="Établissement de détention"/>
    <s v="Poste de police"/>
    <m/>
    <n v="958.95"/>
    <n v="664.13923199994701"/>
    <n v="0"/>
    <n v="0"/>
    <n v="0"/>
    <m/>
    <n v="0"/>
    <n v="0.29517299199997649"/>
    <n v="0"/>
    <n v="0"/>
    <n v="0"/>
    <n v="0"/>
    <n v="0"/>
    <n v="664.13923199994701"/>
    <n v="678.70655512091435"/>
    <n v="0.70776010753523577"/>
    <n v="0.29517299199997649"/>
    <n v="0.30780853224878929"/>
  </r>
  <r>
    <s v="2019-2020"/>
    <s v="SQI"/>
    <x v="278"/>
    <s v="Établissement de détention"/>
    <s v="Poste de police"/>
    <m/>
    <n v="1086.0899999999999"/>
    <n v="848.52464399993198"/>
    <n v="0"/>
    <n v="0"/>
    <n v="0"/>
    <m/>
    <n v="0"/>
    <n v="0.37712206399996978"/>
    <n v="0"/>
    <n v="0"/>
    <n v="0"/>
    <n v="0"/>
    <n v="0"/>
    <n v="848.52464399993198"/>
    <n v="867.13630262462789"/>
    <n v="0.79840188439689896"/>
    <n v="0.37712206399996978"/>
    <n v="0.34722910992640554"/>
  </r>
  <r>
    <s v="2019-2020"/>
    <s v="SQI"/>
    <x v="31"/>
    <s v="Établissement de détention"/>
    <s v="Poste de police"/>
    <m/>
    <n v="503.11"/>
    <n v="335.80799999997299"/>
    <n v="287.76583529999999"/>
    <n v="0"/>
    <n v="16.2791034"/>
    <m/>
    <n v="0"/>
    <n v="0.14924799999998803"/>
    <n v="14.41756960335"/>
    <n v="0"/>
    <n v="1.1664221666529075"/>
    <n v="0"/>
    <n v="0"/>
    <n v="639.85293869997304"/>
    <n v="653.8875628553244"/>
    <n v="1.2996910473958465"/>
    <n v="15.733239770002895"/>
    <n v="31.271967899669843"/>
  </r>
  <r>
    <s v="2019-2020"/>
    <s v="SQI"/>
    <x v="279"/>
    <s v="Bureau"/>
    <s v="Bureau"/>
    <m/>
    <n v="1270.43"/>
    <n v="251.74799999998001"/>
    <n v="0"/>
    <n v="0"/>
    <n v="0"/>
    <m/>
    <n v="0"/>
    <n v="0.11188799999999113"/>
    <n v="0"/>
    <n v="0"/>
    <n v="0"/>
    <n v="0"/>
    <n v="0"/>
    <n v="251.74799999998001"/>
    <n v="257.26987596266559"/>
    <n v="0.20250614041125098"/>
    <n v="0.11188799999999113"/>
    <n v="8.8070968097408858E-2"/>
  </r>
  <r>
    <s v="2019-2020"/>
    <s v="SQI"/>
    <x v="280"/>
    <s v="Établissement de détention"/>
    <s v="Poste de police"/>
    <m/>
    <n v="1043.47"/>
    <n v="1029.8214359999199"/>
    <n v="0"/>
    <n v="0"/>
    <n v="4.1202924000000003"/>
    <m/>
    <n v="0"/>
    <n v="0.45769841599996447"/>
    <n v="0"/>
    <n v="0"/>
    <n v="0.29522512821262065"/>
    <n v="0"/>
    <n v="0"/>
    <n v="1033.9417283999198"/>
    <n v="1056.6203513755524"/>
    <n v="1.0126025198381865"/>
    <n v="0.75292354421258512"/>
    <n v="0.72155744220014484"/>
  </r>
  <r>
    <s v="2019-2020"/>
    <s v="SQI"/>
    <x v="281"/>
    <s v="Établissement de détention"/>
    <s v="Poste de police"/>
    <m/>
    <n v="823.28"/>
    <n v="892.56772799992893"/>
    <n v="0"/>
    <n v="0"/>
    <n v="4.0947437999999998"/>
    <m/>
    <n v="0"/>
    <n v="0.39669676799996845"/>
    <n v="0"/>
    <n v="0"/>
    <n v="0.29339453271637544"/>
    <n v="0"/>
    <n v="0"/>
    <n v="896.66247179992888"/>
    <n v="916.32999229532379"/>
    <n v="1.1130235063348117"/>
    <n v="0.69009130071634384"/>
    <n v="0.83822186949317834"/>
  </r>
  <r>
    <s v="2019-2020"/>
    <s v="SQI"/>
    <x v="282"/>
    <s v="Établissement de détention"/>
    <s v="Poste de police"/>
    <m/>
    <n v="1913.8"/>
    <n v="2076.1625519998302"/>
    <n v="77.835153599999998"/>
    <n v="0"/>
    <n v="0"/>
    <m/>
    <n v="0"/>
    <n v="0.92273891199992453"/>
    <n v="3.8996767751999997"/>
    <n v="0"/>
    <n v="0"/>
    <n v="0"/>
    <n v="0"/>
    <n v="2153.9977055998302"/>
    <n v="2201.2437935696753"/>
    <n v="1.1501953148550921"/>
    <n v="4.822415687199924"/>
    <n v="2.5198117291252609"/>
  </r>
  <r>
    <s v="2019-2020"/>
    <s v="SQI"/>
    <x v="283"/>
    <s v="Bureau"/>
    <s v="Bureau"/>
    <m/>
    <n v="1674.97"/>
    <n v="1195.6853519999001"/>
    <n v="0"/>
    <n v="0"/>
    <n v="0"/>
    <m/>
    <n v="0"/>
    <n v="0.53141571199995574"/>
    <n v="0"/>
    <n v="0"/>
    <n v="0"/>
    <n v="0"/>
    <n v="0"/>
    <n v="1195.6853519999001"/>
    <n v="1221.9116823149138"/>
    <n v="0.72951257772671385"/>
    <n v="0.53141571199995574"/>
    <n v="0.31726879406792702"/>
  </r>
  <r>
    <s v="2019-2020"/>
    <s v="SQI"/>
    <x v="284"/>
    <s v="Établissement de détention"/>
    <s v="Poste de police"/>
    <m/>
    <n v="909.54"/>
    <n v="576.92534399995407"/>
    <n v="0"/>
    <n v="0"/>
    <n v="0"/>
    <m/>
    <n v="0"/>
    <n v="0.2564112639999796"/>
    <n v="0"/>
    <n v="0"/>
    <n v="0"/>
    <n v="0"/>
    <n v="0"/>
    <n v="576.92534399995407"/>
    <n v="589.57970546180366"/>
    <n v="0.64821745658443131"/>
    <n v="0.2564112639999796"/>
    <n v="0.28191312531607143"/>
  </r>
  <r>
    <s v="2019-2020"/>
    <s v="SQI"/>
    <x v="285"/>
    <s v="Entrepôt"/>
    <s v="Entrepôt/centre de distribution "/>
    <s v="Entrepôt non réfrigéré"/>
    <n v="439.28"/>
    <n v="238.35603599998097"/>
    <n v="90.154329300000001"/>
    <n v="0"/>
    <n v="0"/>
    <m/>
    <n v="0"/>
    <n v="0.10593601599999154"/>
    <n v="4.51688893635"/>
    <n v="0"/>
    <n v="0"/>
    <n v="0"/>
    <n v="0"/>
    <n v="328.510365299981"/>
    <n v="335.71595775610052"/>
    <n v="0.76424138990188617"/>
    <n v="4.6228249523499914"/>
    <n v="10.523640849458186"/>
  </r>
  <r>
    <s v="2019-2020"/>
    <s v="SQI"/>
    <x v="286"/>
    <s v="Entrepôt"/>
    <s v="Entrepôt/centre de distribution "/>
    <s v="Entrepôt non réfrigéré"/>
    <n v="1242"/>
    <n v="836.1499679999331"/>
    <n v="2771.5883291999999"/>
    <n v="0"/>
    <n v="0"/>
    <m/>
    <n v="0"/>
    <n v="0.37162220799997031"/>
    <n v="138.86140307939999"/>
    <n v="0"/>
    <n v="0"/>
    <n v="0"/>
    <n v="0"/>
    <n v="3607.7382971999332"/>
    <n v="3686.870935326036"/>
    <n v="2.9684951170096907"/>
    <n v="139.23302528739995"/>
    <n v="112.10388509452491"/>
  </r>
  <r>
    <s v="2019-2020"/>
    <s v="SQI"/>
    <x v="287"/>
    <s v="Établissement de détention"/>
    <s v="Poste de police"/>
    <m/>
    <n v="1604.24"/>
    <n v="1352.6268479998901"/>
    <n v="0"/>
    <n v="0"/>
    <n v="2.2316314999999998"/>
    <m/>
    <n v="0"/>
    <n v="0.60116748799995112"/>
    <n v="0"/>
    <n v="0"/>
    <n v="0.15989974296747064"/>
    <n v="0"/>
    <n v="0"/>
    <n v="1354.8584794998901"/>
    <n v="1384.5761355320803"/>
    <n v="0.86307294141280633"/>
    <n v="0.76106723096742179"/>
    <n v="0.47440983329640313"/>
  </r>
  <r>
    <s v="2019-2020"/>
    <s v="SQI"/>
    <x v="288"/>
    <s v="Établissement de détention"/>
    <s v="Poste de police"/>
    <m/>
    <n v="6415.25"/>
    <n v="5881.0761719995298"/>
    <n v="45.419500800000002"/>
    <n v="0"/>
    <n v="0.80981320000000001"/>
    <m/>
    <n v="0"/>
    <n v="2.6138116319997913"/>
    <n v="2.2755961056"/>
    <n v="0"/>
    <n v="5.8024329971890491E-2"/>
    <n v="0"/>
    <n v="0"/>
    <n v="5927.3054859995291"/>
    <n v="6057.3158363762468"/>
    <n v="0.94420573420774667"/>
    <n v="4.9474320675716816"/>
    <n v="0.77119863880155592"/>
  </r>
  <r>
    <s v="2019-2020"/>
    <s v="SQI"/>
    <x v="289"/>
    <s v="Établissement de détention"/>
    <s v="Poste de police"/>
    <m/>
    <n v="907.61"/>
    <n v="581.40233999995303"/>
    <n v="0"/>
    <n v="0"/>
    <n v="0"/>
    <m/>
    <n v="0"/>
    <n v="0.25840103999997915"/>
    <n v="0"/>
    <n v="0"/>
    <n v="0"/>
    <n v="0"/>
    <n v="0"/>
    <n v="581.40233999995303"/>
    <n v="594.15490052037489"/>
    <n v="0.65463679390969132"/>
    <n v="0.25840103999997915"/>
    <n v="0.28470492832822375"/>
  </r>
  <r>
    <s v="2019-2020"/>
    <s v="SQI"/>
    <x v="290"/>
    <s v="Bureau"/>
    <s v="Bureau"/>
    <m/>
    <n v="1246.69"/>
    <n v="711.242675999943"/>
    <n v="0"/>
    <n v="0"/>
    <n v="0"/>
    <m/>
    <n v="0"/>
    <n v="0.31610785599997465"/>
    <n v="0"/>
    <n v="0"/>
    <n v="0"/>
    <n v="0"/>
    <n v="0"/>
    <n v="711.242675999943"/>
    <n v="726.84317267217307"/>
    <n v="0.58301837078357333"/>
    <n v="0.31610785599997465"/>
    <n v="0.25355770560442026"/>
  </r>
  <r>
    <s v="2019-2020"/>
    <s v="SQI"/>
    <x v="291"/>
    <s v="Entrepôt"/>
    <s v="Entrepôt/centre de distribution "/>
    <s v="Entrepôt non réfrigéré"/>
    <n v="1006.75"/>
    <n v="11.588507999999099"/>
    <n v="0"/>
    <n v="0"/>
    <n v="18.657832900000002"/>
    <m/>
    <n v="0"/>
    <n v="5.1504479999995995E-3"/>
    <n v="0"/>
    <n v="0"/>
    <n v="1.3368617018714866"/>
    <n v="0"/>
    <n v="0"/>
    <n v="30.246340899999101"/>
    <n v="30.909768386115825"/>
    <n v="3.0702526333365607E-2"/>
    <n v="1.3420121498714861"/>
    <n v="1.3330143033240489"/>
  </r>
  <r>
    <s v="2019-2020"/>
    <s v="SQI"/>
    <x v="292"/>
    <s v="Établissement de détention"/>
    <s v="Prison/Centre de détention"/>
    <m/>
    <n v="17251.810000000001"/>
    <n v="13860.9708479989"/>
    <n v="6147.5608062000001"/>
    <n v="0"/>
    <n v="0"/>
    <m/>
    <n v="0"/>
    <n v="6.1604314879995119"/>
    <n v="308.00350473090003"/>
    <n v="0"/>
    <n v="0"/>
    <n v="0"/>
    <n v="0"/>
    <n v="20008.531654198901"/>
    <n v="20447.401595528976"/>
    <n v="1.1852322507336317"/>
    <n v="314.16393621889955"/>
    <n v="18.210491317658814"/>
  </r>
  <r>
    <s v="2019-2020"/>
    <s v="SQI"/>
    <x v="293"/>
    <s v="Hébergement/résidence"/>
    <s v="Résidence/dortoir"/>
    <m/>
    <n v="291.18"/>
    <n v="50.013755999996"/>
    <n v="0"/>
    <n v="281.87344569999999"/>
    <n v="0"/>
    <m/>
    <n v="0"/>
    <n v="2.2228335999998225E-2"/>
    <n v="0"/>
    <n v="20.071772181525297"/>
    <n v="0"/>
    <n v="0"/>
    <n v="0"/>
    <n v="331.88720169999601"/>
    <n v="339.16686215962369"/>
    <n v="1.1648013674003148"/>
    <n v="20.094000517525295"/>
    <n v="69.008862275998681"/>
  </r>
  <r>
    <s v="2019-2020"/>
    <s v="SQI"/>
    <x v="294"/>
    <s v="Hébergement/résidence"/>
    <s v="Résidence/dortoir"/>
    <m/>
    <n v="291.18"/>
    <n v="61.527059999995103"/>
    <n v="0"/>
    <n v="266.49628530000001"/>
    <n v="0"/>
    <m/>
    <n v="0"/>
    <n v="2.7345359999997827E-2"/>
    <n v="0"/>
    <n v="18.976788368555322"/>
    <n v="0"/>
    <n v="0"/>
    <n v="0"/>
    <n v="328.02334529999513"/>
    <n v="335.21825539108585"/>
    <n v="1.1512406600421934"/>
    <n v="19.00413372855532"/>
    <n v="65.265930793857137"/>
  </r>
  <r>
    <s v="2019-2020"/>
    <s v="SQI"/>
    <x v="295"/>
    <s v="Établissement de détention"/>
    <s v="Poste de police"/>
    <m/>
    <n v="1226.8599999999999"/>
    <n v="1091.09059199991"/>
    <n v="0"/>
    <n v="0"/>
    <n v="3.0778321000000002"/>
    <m/>
    <n v="0"/>
    <n v="0.48492915199996001"/>
    <n v="0"/>
    <n v="0"/>
    <n v="0.22053128470674058"/>
    <n v="0"/>
    <n v="0"/>
    <n v="1094.16842409991"/>
    <n v="1118.1680678713296"/>
    <n v="0.91140640975443798"/>
    <n v="0.70546043670670056"/>
    <n v="0.57501298983315174"/>
  </r>
  <r>
    <s v="2019-2020"/>
    <s v="SQI"/>
    <x v="296"/>
    <s v="Hébergement/résidence"/>
    <s v="Résidence/dortoir"/>
    <m/>
    <n v="207.61"/>
    <n v="51.074639999995902"/>
    <n v="0"/>
    <n v="229.26926539999999"/>
    <n v="0"/>
    <m/>
    <n v="0"/>
    <n v="2.2699839999998184E-2"/>
    <n v="0"/>
    <n v="16.325909849032868"/>
    <n v="0"/>
    <n v="0"/>
    <n v="0"/>
    <n v="280.34390539999589"/>
    <n v="286.49300796491701"/>
    <n v="1.3799576511965561"/>
    <n v="16.348609689032866"/>
    <n v="78.746735171874505"/>
  </r>
  <r>
    <s v="2019-2020"/>
    <s v="SQI"/>
    <x v="297"/>
    <s v="Entrepôt"/>
    <s v="Entrepôt/centre de distribution "/>
    <s v="Entrepôt non réfrigéré"/>
    <n v="4799.42"/>
    <n v="3463.07921999972"/>
    <n v="0"/>
    <n v="5.6411216"/>
    <n v="0"/>
    <m/>
    <n v="263.58870719999999"/>
    <n v="1.5391463199998756"/>
    <n v="0"/>
    <n v="0.40169554575208244"/>
    <n v="0"/>
    <n v="0"/>
    <n v="15.037905771649273"/>
    <n v="3732.3090487997201"/>
    <n v="3814.1740392738561"/>
    <n v="0.79471561965276138"/>
    <n v="16.978747637401231"/>
    <n v="3.537666559167822"/>
  </r>
  <r>
    <s v="2019-2020"/>
    <s v="SQI"/>
    <x v="298"/>
    <s v="Établissement de détention"/>
    <s v="Prison/Centre de détention"/>
    <m/>
    <n v="9691.64"/>
    <n v="18728.872199998503"/>
    <n v="0"/>
    <n v="0"/>
    <n v="119.83145020000001"/>
    <m/>
    <n v="0"/>
    <n v="8.3239431999993361"/>
    <n v="0"/>
    <n v="0"/>
    <n v="8.5861030758883192"/>
    <n v="0"/>
    <n v="0"/>
    <n v="18848.703650198502"/>
    <n v="19262.133761316858"/>
    <n v="1.9874999237814095"/>
    <n v="16.910046275887655"/>
    <n v="1.744807512029714"/>
  </r>
  <r>
    <s v="2019-2020"/>
    <s v="SQI"/>
    <x v="299"/>
    <s v="Établissement de détention"/>
    <s v="Poste de police"/>
    <m/>
    <n v="959.26"/>
    <n v="1080.4463999999141"/>
    <n v="0"/>
    <n v="0"/>
    <n v="0"/>
    <m/>
    <n v="0"/>
    <n v="0.48019839999996183"/>
    <n v="0"/>
    <n v="0"/>
    <n v="0"/>
    <n v="0"/>
    <n v="0"/>
    <n v="1080.4463999999141"/>
    <n v="1104.1450629689552"/>
    <n v="1.1510383659997865"/>
    <n v="0.48019839999996183"/>
    <n v="0.50059254008294085"/>
  </r>
  <r>
    <s v="2019-2020"/>
    <s v="SQI"/>
    <x v="300"/>
    <s v="Bureau"/>
    <s v="Bureau"/>
    <m/>
    <n v="65.5"/>
    <n v="149.61999599998799"/>
    <n v="0"/>
    <n v="0"/>
    <n v="0"/>
    <m/>
    <n v="0"/>
    <n v="6.6497775999994679E-2"/>
    <n v="0"/>
    <n v="0"/>
    <n v="0"/>
    <n v="0"/>
    <n v="0"/>
    <n v="149.61999599998799"/>
    <n v="152.90178199014289"/>
    <n v="2.3343783509945482"/>
    <n v="6.6497775999994679E-2"/>
    <n v="1.0152332213739645"/>
  </r>
  <r>
    <s v="2019-2020"/>
    <s v="SQI"/>
    <x v="301"/>
    <s v="Établissement de détention"/>
    <s v="Prison/Centre de détention"/>
    <m/>
    <n v="17861.490000000002"/>
    <n v="15794.345087998699"/>
    <n v="4013.513406"/>
    <n v="0"/>
    <n v="45.786188000000003"/>
    <m/>
    <n v="0"/>
    <n v="7.0197089279994227"/>
    <n v="201.08401271699998"/>
    <n v="0"/>
    <n v="3.2806490196344198"/>
    <n v="0"/>
    <n v="0"/>
    <n v="19853.644681998696"/>
    <n v="20289.117310743466"/>
    <n v="1.135914042487131"/>
    <n v="211.38437066463382"/>
    <n v="11.834643731549484"/>
  </r>
  <r>
    <s v="2019-2020"/>
    <s v="SQI"/>
    <x v="302"/>
    <s v="Établissement de détention"/>
    <s v="Prison/Centre de détention"/>
    <m/>
    <n v="25751.3"/>
    <n v="19984.319999998403"/>
    <n v="10349.461018800001"/>
    <n v="0"/>
    <n v="0"/>
    <m/>
    <n v="0"/>
    <n v="8.8819199999992904"/>
    <n v="518.5260246066"/>
    <n v="0"/>
    <n v="0"/>
    <n v="0"/>
    <n v="0"/>
    <n v="30333.781018798403"/>
    <n v="30999.126428752345"/>
    <n v="1.2037887962453291"/>
    <n v="527.40794460659924"/>
    <n v="20.480827942923241"/>
  </r>
  <r>
    <s v="2019-2020"/>
    <s v="SQI"/>
    <x v="303"/>
    <s v="Établissement de détention"/>
    <s v="Poste de police"/>
    <m/>
    <n v="854.69"/>
    <n v="732.44905199994105"/>
    <n v="0"/>
    <n v="0"/>
    <n v="3.9162907000000002"/>
    <m/>
    <n v="0"/>
    <n v="0.32553291199997381"/>
    <n v="0"/>
    <n v="0"/>
    <n v="0.2806081005380574"/>
    <n v="0"/>
    <n v="0"/>
    <n v="736.36534269994104"/>
    <n v="752.51688346932099"/>
    <n v="0.88045593544948575"/>
    <n v="0.60614101253803121"/>
    <n v="0.70919399143318762"/>
  </r>
  <r>
    <s v="2019-2020"/>
    <s v="SQI"/>
    <x v="304"/>
    <s v="Établissement de détention"/>
    <s v="Poste de police"/>
    <m/>
    <n v="1323"/>
    <n v="1387.9950839998899"/>
    <n v="0"/>
    <n v="0"/>
    <n v="11.947841500000001"/>
    <m/>
    <n v="0"/>
    <n v="0.61688670399995116"/>
    <n v="0"/>
    <n v="0"/>
    <n v="0.85608075744856593"/>
    <n v="0"/>
    <n v="0"/>
    <n v="1399.94292549989"/>
    <n v="1430.6494700978617"/>
    <n v="1.0813677022659574"/>
    <n v="1.4729674614485171"/>
    <n v="1.113354090286105"/>
  </r>
  <r>
    <s v="2019-2020"/>
    <s v="SQI"/>
    <x v="305"/>
    <s v="Établissement de détention"/>
    <s v="Poste de police"/>
    <m/>
    <n v="1362.96"/>
    <n v="1248.1316279998998"/>
    <n v="0"/>
    <n v="0"/>
    <n v="0"/>
    <m/>
    <n v="0"/>
    <n v="0.55472516799995553"/>
    <n v="0"/>
    <n v="0"/>
    <n v="0"/>
    <n v="0"/>
    <n v="0"/>
    <n v="1248.1316279998998"/>
    <n v="1275.5083222930853"/>
    <n v="0.93583694480621971"/>
    <n v="0.55472516799995553"/>
    <n v="0.40700032869633407"/>
  </r>
  <r>
    <s v="2019-2020"/>
    <s v="SQI"/>
    <x v="306"/>
    <s v="Bureau"/>
    <s v="Bureau"/>
    <m/>
    <n v="10437.33"/>
    <n v="11616.7499999991"/>
    <n v="0"/>
    <n v="0"/>
    <n v="18.585445199999999"/>
    <m/>
    <n v="0"/>
    <n v="5.1629999999995997"/>
    <n v="0"/>
    <n v="0"/>
    <n v="1.331675014632125"/>
    <n v="0"/>
    <n v="0"/>
    <n v="11635.3354451991"/>
    <n v="11890.546525774254"/>
    <n v="1.1392325935631291"/>
    <n v="6.4946750146317243"/>
    <n v="0.62225444770182836"/>
  </r>
  <r>
    <s v="2019-2020"/>
    <s v="SQI"/>
    <x v="307"/>
    <s v="Bureau"/>
    <s v="Bureau"/>
    <m/>
    <n v="36095.379999999997"/>
    <n v="4199.0399999996598"/>
    <n v="13254.5646144"/>
    <n v="0"/>
    <n v="0"/>
    <m/>
    <n v="0"/>
    <n v="1.8662399999998489"/>
    <n v="664.07677510080009"/>
    <n v="0"/>
    <n v="0"/>
    <n v="0"/>
    <n v="0"/>
    <n v="17453.604614399661"/>
    <n v="17836.434427476546"/>
    <n v="0.49414729606604912"/>
    <n v="665.94301510079993"/>
    <n v="18.449536065302542"/>
  </r>
  <r>
    <s v="2019-2020"/>
    <s v="SQI"/>
    <x v="308"/>
    <s v="Établissement de détention"/>
    <s v="Poste de police"/>
    <m/>
    <n v="869.37"/>
    <n v="827.49599999993404"/>
    <n v="0"/>
    <n v="0"/>
    <n v="0"/>
    <m/>
    <n v="0"/>
    <n v="0.36777599999997074"/>
    <n v="0"/>
    <n v="0"/>
    <n v="0"/>
    <n v="0"/>
    <n v="0"/>
    <n v="827.49599999993404"/>
    <n v="845.64641339594311"/>
    <n v="0.97271174919302839"/>
    <n v="0.36777599999997074"/>
    <n v="0.42303737188995566"/>
  </r>
  <r>
    <s v="2019-2020"/>
    <s v="SQI"/>
    <x v="309"/>
    <s v="Hébergement/résidence"/>
    <s v="Résidence/dortoir"/>
    <m/>
    <n v="99.8"/>
    <n v="45.599687999996398"/>
    <n v="0"/>
    <n v="0"/>
    <n v="0"/>
    <m/>
    <n v="0"/>
    <n v="2.02665279999984E-2"/>
    <n v="0"/>
    <n v="0"/>
    <n v="0"/>
    <n v="0"/>
    <n v="0"/>
    <n v="45.599687999996398"/>
    <n v="46.599877956115861"/>
    <n v="0.46693264485086033"/>
    <n v="2.02665279999984E-2"/>
    <n v="0.20307142284567534"/>
  </r>
  <r>
    <s v="2019-2020"/>
    <s v="SQI"/>
    <x v="310"/>
    <s v="Hébergement/résidence"/>
    <s v="Résidence/dortoir"/>
    <m/>
    <n v="99.8"/>
    <n v="68.674031999994511"/>
    <n v="0"/>
    <n v="0"/>
    <n v="0"/>
    <m/>
    <n v="0"/>
    <n v="3.052179199999756E-2"/>
    <n v="0"/>
    <n v="0"/>
    <n v="0"/>
    <n v="0"/>
    <n v="0"/>
    <n v="68.674031999994511"/>
    <n v="70.180337855697445"/>
    <n v="0.703209798153281"/>
    <n v="3.052179199999756E-2"/>
    <n v="0.30582957915829218"/>
  </r>
  <r>
    <s v="2019-2020"/>
    <s v="SQI"/>
    <x v="311"/>
    <s v="Bureau"/>
    <s v="Bureau"/>
    <m/>
    <n v="10980.19"/>
    <n v="4895.4707639996104"/>
    <n v="3492.7596872999998"/>
    <n v="0"/>
    <n v="7.9541307999999997"/>
    <m/>
    <n v="0"/>
    <n v="2.1757647839998269"/>
    <n v="174.99334431734999"/>
    <n v="0"/>
    <n v="0.56992539783097773"/>
    <n v="0"/>
    <n v="0"/>
    <n v="8396.1845820996114"/>
    <n v="8580.3476730563252"/>
    <n v="0.78143890707322228"/>
    <n v="177.7390344991808"/>
    <n v="16.187245803504382"/>
  </r>
  <r>
    <s v="2019-2020"/>
    <s v="SQI"/>
    <x v="312"/>
    <s v="Hébergement/résidence"/>
    <s v="Résidence/dortoir"/>
    <m/>
    <n v="225.15"/>
    <n v="88.796195999992889"/>
    <n v="0"/>
    <n v="0"/>
    <n v="0"/>
    <m/>
    <n v="0"/>
    <n v="3.9464975999996849E-2"/>
    <n v="0"/>
    <n v="0"/>
    <n v="0"/>
    <n v="0"/>
    <n v="0"/>
    <n v="88.796195999992889"/>
    <n v="90.743864224845993"/>
    <n v="0.40303737164044412"/>
    <n v="3.9464975999996849E-2"/>
    <n v="0.17528303797466951"/>
  </r>
  <r>
    <s v="2019-2020"/>
    <s v="SQI"/>
    <x v="313"/>
    <s v="Hébergement/résidence"/>
    <s v="Résidence/dortoir"/>
    <m/>
    <n v="225.15"/>
    <n v="115.50113999999101"/>
    <n v="0"/>
    <n v="0"/>
    <n v="0"/>
    <m/>
    <n v="0"/>
    <n v="5.1333839999996009E-2"/>
    <n v="0"/>
    <n v="0"/>
    <n v="0"/>
    <n v="0"/>
    <n v="0"/>
    <n v="115.50113999999101"/>
    <n v="118.03455821435135"/>
    <n v="0.52424853748323941"/>
    <n v="5.1333839999996009E-2"/>
    <n v="0.2279984010659383"/>
  </r>
  <r>
    <s v="2019-2020"/>
    <s v="SQI"/>
    <x v="314"/>
    <s v="Hébergement/résidence"/>
    <s v="Résidence/dortoir"/>
    <m/>
    <n v="225.15"/>
    <n v="116.82122399999099"/>
    <n v="0"/>
    <n v="0"/>
    <n v="0"/>
    <m/>
    <n v="0"/>
    <n v="5.1920543999996002E-2"/>
    <n v="0"/>
    <n v="0"/>
    <n v="0"/>
    <n v="0"/>
    <n v="0"/>
    <n v="116.82122399999099"/>
    <n v="119.38359712206986"/>
    <n v="0.53024027147266206"/>
    <n v="5.1920543999996002E-2"/>
    <n v="0.23060423717519873"/>
  </r>
  <r>
    <s v="2019-2020"/>
    <s v="SQI"/>
    <x v="315"/>
    <s v="Hébergement/résidence"/>
    <s v="Résidence/dortoir"/>
    <m/>
    <n v="223.75"/>
    <n v="127.94468399998999"/>
    <n v="0"/>
    <n v="0"/>
    <n v="0"/>
    <m/>
    <n v="0"/>
    <n v="5.6864303999995557E-2"/>
    <n v="0"/>
    <n v="0"/>
    <n v="0"/>
    <n v="0"/>
    <n v="0"/>
    <n v="127.94468399998999"/>
    <n v="130.75104065479164"/>
    <n v="0.58436219287057711"/>
    <n v="5.6864303999995557E-2"/>
    <n v="0.25414214078210307"/>
  </r>
  <r>
    <s v="2019-2020"/>
    <s v="SQI"/>
    <x v="316"/>
    <s v="Hébergement/résidence"/>
    <s v="Résidence/dortoir"/>
    <m/>
    <n v="223.75"/>
    <n v="103.37763599999199"/>
    <n v="0"/>
    <n v="0"/>
    <n v="0"/>
    <m/>
    <n v="0"/>
    <n v="4.5945615999996442E-2"/>
    <n v="0"/>
    <n v="0"/>
    <n v="0"/>
    <n v="0"/>
    <n v="0"/>
    <n v="103.37763599999199"/>
    <n v="105.64513557618589"/>
    <n v="0.47215703050809338"/>
    <n v="4.5945615999996442E-2"/>
    <n v="0.20534353519551482"/>
  </r>
  <r>
    <s v="2019-2020"/>
    <s v="SQI"/>
    <x v="317"/>
    <s v="Hébergement/résidence"/>
    <s v="Résidence/dortoir"/>
    <m/>
    <n v="223.75"/>
    <n v="91.856411999992702"/>
    <n v="0"/>
    <n v="0"/>
    <n v="0"/>
    <m/>
    <n v="0"/>
    <n v="4.0825071999996757E-2"/>
    <n v="0"/>
    <n v="0"/>
    <n v="0"/>
    <n v="0"/>
    <n v="0"/>
    <n v="91.856411999992702"/>
    <n v="93.87120343206503"/>
    <n v="0.41953610472431296"/>
    <n v="4.0825071999996757E-2"/>
    <n v="0.18245842234635423"/>
  </r>
  <r>
    <s v="2019-2020"/>
    <s v="SQI"/>
    <x v="318"/>
    <s v="Hébergement/résidence"/>
    <s v="Résidence/dortoir"/>
    <m/>
    <n v="223.75"/>
    <n v="87.229439999993005"/>
    <n v="0"/>
    <n v="0"/>
    <n v="0"/>
    <m/>
    <n v="0"/>
    <n v="3.8768639999996891E-2"/>
    <n v="0"/>
    <n v="0"/>
    <n v="0"/>
    <n v="0"/>
    <n v="0"/>
    <n v="87.229439999993005"/>
    <n v="89.142742778861262"/>
    <n v="0.3984033196820615"/>
    <n v="3.8768639999996891E-2"/>
    <n v="0.17326766480445538"/>
  </r>
  <r>
    <s v="2019-2020"/>
    <s v="SQI"/>
    <x v="319"/>
    <s v="Hébergement/résidence"/>
    <s v="Résidence/dortoir"/>
    <m/>
    <n v="223.75"/>
    <n v="103.928939999992"/>
    <n v="0"/>
    <n v="0"/>
    <n v="0"/>
    <m/>
    <n v="0"/>
    <n v="4.6190639999996452E-2"/>
    <n v="0"/>
    <n v="0"/>
    <n v="0"/>
    <n v="0"/>
    <n v="0"/>
    <n v="103.928939999992"/>
    <n v="106.20853195549272"/>
    <n v="0.47467500315304006"/>
    <n v="4.6190639999996452E-2"/>
    <n v="0.2064386145251238"/>
  </r>
  <r>
    <s v="2019-2020"/>
    <s v="SQI"/>
    <x v="320"/>
    <s v="Hébergement/résidence"/>
    <s v="Résidence/dortoir"/>
    <m/>
    <n v="223.75"/>
    <n v="92.933099999992592"/>
    <n v="0"/>
    <n v="0"/>
    <n v="0"/>
    <m/>
    <n v="0"/>
    <n v="4.1303599999996714E-2"/>
    <n v="0"/>
    <n v="0"/>
    <n v="0"/>
    <n v="0"/>
    <n v="0"/>
    <n v="92.933099999992592"/>
    <n v="94.97150765776091"/>
    <n v="0.42445366550954594"/>
    <n v="4.1303599999996714E-2"/>
    <n v="0.18459709497205234"/>
  </r>
  <r>
    <s v="2019-2020"/>
    <s v="SQI"/>
    <x v="321"/>
    <s v="Entrepôt"/>
    <s v="Entrepôt/centre de distribution "/>
    <s v="Entrepôt non réfrigéré"/>
    <n v="394.23"/>
    <n v="54.618083999995598"/>
    <n v="0"/>
    <n v="0"/>
    <n v="0"/>
    <m/>
    <n v="0"/>
    <n v="2.4274703999998044E-2"/>
    <n v="0"/>
    <n v="0"/>
    <n v="0"/>
    <n v="0"/>
    <n v="0"/>
    <n v="54.618083999995598"/>
    <n v="55.816084719634055"/>
    <n v="0.14158253993768627"/>
    <n v="2.4274703999998044E-2"/>
    <n v="6.1574979073124939E-2"/>
  </r>
  <r>
    <s v="2019-2020"/>
    <s v="SQI"/>
    <x v="322"/>
    <s v="Entrepôt"/>
    <s v="Entrepôt/centre de distribution "/>
    <s v="Entrepôt non réfrigéré"/>
    <n v="2826.54"/>
    <n v="1000.07085599992"/>
    <n v="776.59609230000001"/>
    <n v="0"/>
    <n v="0"/>
    <m/>
    <n v="0"/>
    <n v="0.44447593599996449"/>
    <n v="38.908816964849997"/>
    <n v="0"/>
    <n v="0"/>
    <n v="0"/>
    <n v="0"/>
    <n v="1776.66694829992"/>
    <n v="1815.6366104839933"/>
    <n v="0.6423530572657713"/>
    <n v="39.353292900849965"/>
    <n v="13.922779405509903"/>
  </r>
  <r>
    <s v="2019-2020"/>
    <s v="SQI"/>
    <x v="323"/>
    <s v="Hébergement/résidence"/>
    <s v="Résidence/dortoir"/>
    <m/>
    <n v="247.8"/>
    <n v="201.321359999984"/>
    <n v="0"/>
    <n v="0"/>
    <n v="0"/>
    <m/>
    <n v="0"/>
    <n v="8.9476159999992894E-2"/>
    <n v="0"/>
    <n v="0"/>
    <n v="0"/>
    <n v="0"/>
    <n v="0"/>
    <n v="201.321359999984"/>
    <n v="205.73717096396058"/>
    <n v="0.83025492721533722"/>
    <n v="8.9476159999992894E-2"/>
    <n v="0.36108216303467666"/>
  </r>
  <r>
    <s v="2019-2020"/>
    <s v="SQI"/>
    <x v="324"/>
    <s v="Hébergement/résidence"/>
    <s v="Résidence/dortoir"/>
    <m/>
    <n v="236.64"/>
    <n v="39.215087999996896"/>
    <n v="0"/>
    <n v="209.25309859999999"/>
    <n v="0"/>
    <m/>
    <n v="0"/>
    <n v="1.7428927999998619E-2"/>
    <n v="0"/>
    <n v="14.900589564040125"/>
    <n v="0"/>
    <n v="0"/>
    <n v="0"/>
    <n v="248.4681865999969"/>
    <n v="253.91812267527342"/>
    <n v="1.073014379121338"/>
    <n v="14.918018492040124"/>
    <n v="63.040984161765238"/>
  </r>
  <r>
    <s v="2019-2020"/>
    <s v="SQI"/>
    <x v="325"/>
    <s v="Entrepôt"/>
    <m/>
    <m/>
    <n v="223.01"/>
    <n v="0"/>
    <n v="0"/>
    <n v="0"/>
    <n v="0"/>
    <m/>
    <n v="0"/>
    <n v="0"/>
    <n v="0"/>
    <n v="0"/>
    <n v="0"/>
    <n v="0"/>
    <n v="0"/>
    <n v="0"/>
    <n v="0"/>
    <n v="0"/>
    <n v="0"/>
    <n v="0"/>
  </r>
  <r>
    <s v="2019-2020"/>
    <s v="SQI"/>
    <x v="326"/>
    <s v="Bureau"/>
    <s v="Bureau"/>
    <m/>
    <n v="4378.1499999999996"/>
    <n v="1718.66325599986"/>
    <n v="1075.9449006"/>
    <n v="0"/>
    <n v="0"/>
    <m/>
    <n v="0"/>
    <n v="0.7638503359999379"/>
    <n v="53.906713691700006"/>
    <n v="0"/>
    <n v="0"/>
    <n v="0"/>
    <n v="0"/>
    <n v="2794.6081565998602"/>
    <n v="2855.9054841061566"/>
    <n v="0.65230873407858503"/>
    <n v="54.670564027699946"/>
    <n v="12.487138181126721"/>
  </r>
  <r>
    <s v="2019-2020"/>
    <s v="SQI"/>
    <x v="327"/>
    <s v="Bureau"/>
    <s v="Bureau"/>
    <m/>
    <n v="9382.8700000000008"/>
    <n v="0"/>
    <n v="5301.7423362"/>
    <n v="0"/>
    <n v="0"/>
    <m/>
    <n v="0"/>
    <n v="0"/>
    <n v="265.62652606590001"/>
    <n v="0"/>
    <n v="0"/>
    <n v="0"/>
    <n v="0"/>
    <n v="5301.7423362"/>
    <n v="5418.0314966565584"/>
    <n v="0.57743861917052652"/>
    <n v="265.62652606590001"/>
    <n v="28.309731038147174"/>
  </r>
  <r>
    <s v="2019-2020"/>
    <s v="SQI"/>
    <x v="328"/>
    <s v="Bureau"/>
    <s v="Bureau"/>
    <m/>
    <n v="7768.83"/>
    <n v="2899.2077639997701"/>
    <n v="0"/>
    <n v="0"/>
    <n v="0"/>
    <m/>
    <n v="0"/>
    <n v="1.288536783999898"/>
    <n v="0"/>
    <n v="0"/>
    <n v="0"/>
    <n v="0"/>
    <n v="0"/>
    <n v="2899.2077639997701"/>
    <n v="2962.7993939744397"/>
    <n v="0.38137008970133723"/>
    <n v="1.288536783999898"/>
    <n v="0.16585982496719559"/>
  </r>
  <r>
    <s v="2019-2020"/>
    <s v="SQI"/>
    <x v="329"/>
    <s v="Bureau"/>
    <s v="Bureau"/>
    <m/>
    <n v="3178.41"/>
    <n v="839.83114799993302"/>
    <n v="0"/>
    <n v="0"/>
    <n v="0"/>
    <m/>
    <n v="0"/>
    <n v="0.37325828799997024"/>
    <n v="0"/>
    <n v="0"/>
    <n v="0"/>
    <n v="0"/>
    <n v="0"/>
    <n v="839.83114799993302"/>
    <n v="858.25212226330689"/>
    <n v="0.27002561729396363"/>
    <n v="0.37325828799997024"/>
    <n v="0.11743553789472418"/>
  </r>
  <r>
    <s v="2019-2020"/>
    <s v="SQI"/>
    <x v="330"/>
    <s v="Bureau"/>
    <s v="Bureau"/>
    <m/>
    <n v="30881.24"/>
    <n v="22925.264543998201"/>
    <n v="7410.8808503999999"/>
    <n v="0"/>
    <n v="0"/>
    <m/>
    <n v="0"/>
    <n v="10.189006463999199"/>
    <n v="371.29803950279995"/>
    <n v="0"/>
    <n v="0"/>
    <n v="0"/>
    <n v="0"/>
    <n v="30336.145394398201"/>
    <n v="31001.54266489837"/>
    <n v="1.0038956552553708"/>
    <n v="381.48704596679914"/>
    <n v="12.353359060931462"/>
  </r>
  <r>
    <s v="2019-2020"/>
    <s v="SQI"/>
    <x v="331"/>
    <s v="Bureau"/>
    <s v="Bureau"/>
    <m/>
    <n v="8604.86"/>
    <n v="0"/>
    <n v="0"/>
    <n v="0"/>
    <n v="11.628484"/>
    <m/>
    <n v="0"/>
    <n v="0"/>
    <n v="0"/>
    <n v="0"/>
    <n v="0.83319831374550213"/>
    <n v="0"/>
    <n v="0"/>
    <n v="11.628484"/>
    <n v="11.883544800014615"/>
    <n v="1.3810270939927686E-3"/>
    <n v="0.83319831374550213"/>
    <n v="9.6828805319958966E-2"/>
  </r>
  <r>
    <s v="2019-2020"/>
    <s v="SQI"/>
    <x v="332"/>
    <s v="Bureau"/>
    <s v="Bureau"/>
    <m/>
    <n v="5085.01"/>
    <n v="546.49393199995598"/>
    <n v="0"/>
    <n v="0"/>
    <n v="0"/>
    <m/>
    <n v="0"/>
    <n v="0.24288619199998043"/>
    <n v="0"/>
    <n v="0"/>
    <n v="0"/>
    <n v="0"/>
    <n v="0"/>
    <n v="546.49393199995598"/>
    <n v="558.48080660020833"/>
    <n v="0.10982885119207401"/>
    <n v="0.24288619199998043"/>
    <n v="4.7765135565117953E-2"/>
  </r>
  <r>
    <s v="2019-2020"/>
    <s v="SQI"/>
    <x v="333"/>
    <s v="Bureau"/>
    <s v="Bureau"/>
    <m/>
    <n v="1361.9"/>
    <n v="285.56593199997695"/>
    <n v="0"/>
    <n v="0"/>
    <n v="0"/>
    <m/>
    <n v="0"/>
    <n v="0.12691819199998977"/>
    <n v="0"/>
    <n v="0"/>
    <n v="0"/>
    <n v="0"/>
    <n v="0"/>
    <n v="285.56593199997695"/>
    <n v="291.82957522920901"/>
    <n v="0.21428120657112049"/>
    <n v="0.12691819199998977"/>
    <n v="9.319200528672425E-2"/>
  </r>
  <r>
    <s v="2019-2020"/>
    <s v="SQI"/>
    <x v="334"/>
    <s v="Bureau"/>
    <s v="Bureau"/>
    <m/>
    <n v="3405.64"/>
    <n v="285.56593199997695"/>
    <n v="0"/>
    <n v="0"/>
    <n v="0"/>
    <m/>
    <n v="0"/>
    <n v="0.12691819199998977"/>
    <n v="0"/>
    <n v="0"/>
    <n v="0"/>
    <n v="0"/>
    <n v="0"/>
    <n v="3154.2611714998802"/>
    <n v="3223.4471787092289"/>
    <n v="0.9465026188056368"/>
    <n v="81.214537169249937"/>
    <n v="23.84707049754229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2">
  <r>
    <s v="2020-2021"/>
    <s v="SQI"/>
    <x v="0"/>
    <x v="0"/>
    <x v="0"/>
    <x v="0"/>
    <x v="0"/>
    <n v="762.99681599993903"/>
    <n v="0"/>
    <n v="0"/>
    <n v="0"/>
    <m/>
    <n v="0"/>
    <n v="0.31791533999997462"/>
    <n v="0"/>
    <n v="0"/>
    <n v="0"/>
    <n v="0"/>
    <n v="0"/>
    <n v="762.99681599993903"/>
    <n v="784.7120355506969"/>
    <n v="0.54118071417289437"/>
    <n v="0.31791533999997462"/>
    <n v="0.21925195862067215"/>
  </r>
  <r>
    <s v="2020-2021"/>
    <s v="SQI"/>
    <x v="1"/>
    <x v="1"/>
    <x v="1"/>
    <x v="0"/>
    <x v="1"/>
    <n v="6890.0558039994503"/>
    <n v="0"/>
    <n v="597.63418999999999"/>
    <n v="0"/>
    <m/>
    <n v="73.53313"/>
    <n v="2.8708565849997711"/>
    <n v="0"/>
    <n v="42.556606493317531"/>
    <n v="0"/>
    <n v="0"/>
    <n v="4.4914523316464079"/>
    <n v="7561.2231239994499"/>
    <n v="7776.4188060348097"/>
    <n v="1.1153784862356295"/>
    <n v="49.918915409963709"/>
    <n v="7.1599132831273247"/>
  </r>
  <r>
    <s v="2020-2021"/>
    <s v="SQI"/>
    <x v="2"/>
    <x v="0"/>
    <x v="0"/>
    <x v="0"/>
    <x v="2"/>
    <n v="5800.5979559995403"/>
    <n v="0"/>
    <n v="0"/>
    <n v="0"/>
    <m/>
    <n v="0"/>
    <n v="2.4169158149998085"/>
    <n v="0"/>
    <n v="0"/>
    <n v="0"/>
    <n v="0"/>
    <n v="0"/>
    <n v="5800.5979559995403"/>
    <n v="5965.6854838880145"/>
    <n v="0.81697433555888377"/>
    <n v="2.4169158149998085"/>
    <n v="0.33098596923925466"/>
  </r>
  <r>
    <s v="2020-2021"/>
    <s v="SQI"/>
    <x v="3"/>
    <x v="2"/>
    <x v="2"/>
    <x v="0"/>
    <x v="3"/>
    <n v="563.61599999995497"/>
    <n v="0"/>
    <n v="209.02678"/>
    <n v="0"/>
    <m/>
    <n v="0"/>
    <n v="0.23483999999998126"/>
    <n v="0"/>
    <n v="14.884473766511341"/>
    <n v="0"/>
    <n v="0"/>
    <n v="0"/>
    <n v="772.642779999955"/>
    <n v="794.63252786019802"/>
    <n v="0.91865032122566248"/>
    <n v="15.119313766511322"/>
    <n v="17.478975452614247"/>
  </r>
  <r>
    <s v="2020-2021"/>
    <s v="SQI"/>
    <x v="4"/>
    <x v="3"/>
    <x v="3"/>
    <x v="0"/>
    <x v="4"/>
    <n v="1542.2399999998802"/>
    <n v="1991.10472"/>
    <n v="0"/>
    <n v="0"/>
    <m/>
    <n v="0"/>
    <n v="0.6425999999999501"/>
    <n v="101.80724953327"/>
    <n v="0"/>
    <n v="0"/>
    <n v="0"/>
    <n v="0"/>
    <n v="3533.34471999988"/>
    <n v="3633.9052396958291"/>
    <n v="1.0353006380899799"/>
    <n v="102.44984953326994"/>
    <n v="29.187991320019925"/>
  </r>
  <r>
    <s v="2020-2021"/>
    <s v="SQI"/>
    <x v="5"/>
    <x v="4"/>
    <x v="1"/>
    <x v="0"/>
    <x v="5"/>
    <n v="5139.9359999995904"/>
    <n v="7026.2901500000007"/>
    <n v="0"/>
    <n v="20.339779999999998"/>
    <m/>
    <n v="0"/>
    <n v="2.1416399999998297"/>
    <n v="359.26150312887972"/>
    <n v="0"/>
    <n v="1.457110547230769"/>
    <n v="0"/>
    <n v="0"/>
    <n v="12186.565929999591"/>
    <n v="12533.400869792771"/>
    <n v="1.7735108065364045"/>
    <n v="362.86025367611029"/>
    <n v="51.345727136848772"/>
  </r>
  <r>
    <s v="2020-2021"/>
    <s v="SQI"/>
    <x v="5"/>
    <x v="4"/>
    <x v="1"/>
    <x v="0"/>
    <x v="6"/>
    <n v="2389.7217239998099"/>
    <n v="0"/>
    <n v="0"/>
    <n v="0"/>
    <m/>
    <n v="0"/>
    <n v="0.99571738499992091"/>
    <n v="0"/>
    <n v="0"/>
    <n v="0"/>
    <n v="0"/>
    <n v="0"/>
    <n v="2389.7217239998099"/>
    <n v="2457.7342383559321"/>
    <n v="1.2400273654671705"/>
    <n v="0.99571738499992091"/>
    <n v="0.50238011352165535"/>
  </r>
  <r>
    <s v="2020-2021"/>
    <s v="SQI"/>
    <x v="6"/>
    <x v="0"/>
    <x v="4"/>
    <x v="0"/>
    <x v="7"/>
    <n v="16701.1199999987"/>
    <n v="0"/>
    <n v="0"/>
    <n v="25.7135"/>
    <m/>
    <n v="0"/>
    <n v="6.9587999999994583"/>
    <n v="0"/>
    <n v="0"/>
    <n v="1.8420755807692306"/>
    <n v="0"/>
    <n v="0"/>
    <n v="16726.833499998702"/>
    <n v="17202.886419518974"/>
    <n v="0.9798306327686378"/>
    <n v="8.8008755807686896"/>
    <n v="0.50127445353811528"/>
  </r>
  <r>
    <s v="2020-2021"/>
    <s v="SQI"/>
    <x v="7"/>
    <x v="5"/>
    <x v="1"/>
    <x v="0"/>
    <x v="8"/>
    <n v="179039.03831998599"/>
    <n v="0"/>
    <n v="0"/>
    <n v="93.604649999999992"/>
    <m/>
    <n v="0"/>
    <n v="74.599599299994168"/>
    <n v="0"/>
    <n v="0"/>
    <n v="6.7056931188461535"/>
    <n v="0"/>
    <n v="0"/>
    <n v="179132.64296998599"/>
    <n v="184230.83550399137"/>
    <n v="1.5789951275668637"/>
    <n v="81.305292418840324"/>
    <n v="0.69684675870650625"/>
  </r>
  <r>
    <s v="2020-2021"/>
    <s v="SQI"/>
    <x v="8"/>
    <x v="0"/>
    <x v="4"/>
    <x v="0"/>
    <x v="9"/>
    <n v="8763.1199999993005"/>
    <n v="0"/>
    <n v="0"/>
    <n v="6.5392799999999998"/>
    <m/>
    <n v="0"/>
    <n v="3.6512999999997087"/>
    <n v="0"/>
    <n v="0"/>
    <n v="0.46846395876923075"/>
    <n v="0"/>
    <n v="0"/>
    <n v="8769.6592799993014"/>
    <n v="9019.2475779543238"/>
    <n v="0.55305663342864386"/>
    <n v="4.1197639587689396"/>
    <n v="0.2526222687496284"/>
  </r>
  <r>
    <s v="2020-2021"/>
    <s v="SQI"/>
    <x v="9"/>
    <x v="4"/>
    <x v="1"/>
    <x v="0"/>
    <x v="10"/>
    <n v="374.39179199997"/>
    <n v="507.26526000000001"/>
    <n v="0"/>
    <n v="0"/>
    <m/>
    <n v="0"/>
    <n v="0.15599657999998748"/>
    <n v="25.936998885914491"/>
    <n v="0"/>
    <n v="0"/>
    <n v="0"/>
    <n v="0"/>
    <n v="881.65705199997001"/>
    <n v="906.74939321447755"/>
    <n v="0.4976670654305585"/>
    <n v="26.092995465914477"/>
    <n v="14.321073252422876"/>
  </r>
  <r>
    <s v="2020-2021"/>
    <s v="SQI"/>
    <x v="10"/>
    <x v="3"/>
    <x v="3"/>
    <x v="0"/>
    <x v="11"/>
    <n v="798.33599999993601"/>
    <n v="0"/>
    <n v="0"/>
    <n v="0"/>
    <m/>
    <n v="0"/>
    <n v="0.33263999999997335"/>
    <n v="0"/>
    <n v="0"/>
    <n v="0"/>
    <n v="0"/>
    <n v="0"/>
    <n v="798.33599999993601"/>
    <n v="821.05698801946369"/>
    <n v="0.67079819282635922"/>
    <n v="0.33263999999997335"/>
    <n v="0.27176470588233115"/>
  </r>
  <r>
    <s v="2020-2021"/>
    <s v="SQI"/>
    <x v="11"/>
    <x v="4"/>
    <x v="1"/>
    <x v="0"/>
    <x v="12"/>
    <n v="5582.5199999995502"/>
    <n v="0"/>
    <n v="0"/>
    <n v="0"/>
    <m/>
    <n v="0"/>
    <n v="2.326049999999813"/>
    <n v="0"/>
    <n v="0"/>
    <n v="0"/>
    <n v="0"/>
    <n v="0"/>
    <n v="5582.5199999995502"/>
    <n v="5741.4009348925947"/>
    <n v="1.0925596450794661"/>
    <n v="2.326049999999813"/>
    <n v="0.44263558515695772"/>
  </r>
  <r>
    <s v="2020-2021"/>
    <s v="SQI"/>
    <x v="12"/>
    <x v="0"/>
    <x v="0"/>
    <x v="0"/>
    <x v="13"/>
    <n v="4540.3199999996395"/>
    <n v="0"/>
    <n v="226.61586"/>
    <n v="0"/>
    <m/>
    <n v="0"/>
    <n v="1.8917999999998498"/>
    <n v="0"/>
    <n v="16.136964953703096"/>
    <n v="0"/>
    <n v="0"/>
    <n v="0"/>
    <n v="4766.9358599996394"/>
    <n v="4902.6049173450647"/>
    <n v="0.71165697740529321"/>
    <n v="18.028764953702947"/>
    <n v="2.6170365733347287"/>
  </r>
  <r>
    <s v="2020-2021"/>
    <s v="SQI"/>
    <x v="13"/>
    <x v="1"/>
    <x v="1"/>
    <x v="0"/>
    <x v="14"/>
    <n v="319.46662799997398"/>
    <n v="0"/>
    <n v="1030.7"/>
    <n v="0"/>
    <m/>
    <n v="0"/>
    <n v="0.13311109499998919"/>
    <n v="0"/>
    <n v="73.394553134020626"/>
    <n v="0"/>
    <n v="0"/>
    <n v="0"/>
    <n v="1350.166627999974"/>
    <n v="1388.5929544830037"/>
    <n v="1.3262587912922672"/>
    <n v="73.527664229020615"/>
    <n v="70.22699544319066"/>
  </r>
  <r>
    <s v="2020-2021"/>
    <s v="SQI"/>
    <x v="14"/>
    <x v="0"/>
    <x v="4"/>
    <x v="0"/>
    <x v="15"/>
    <n v="2133.86399999983"/>
    <n v="0"/>
    <n v="0"/>
    <n v="0"/>
    <m/>
    <n v="0"/>
    <n v="0.88910999999992912"/>
    <n v="0"/>
    <n v="0"/>
    <n v="0"/>
    <n v="0"/>
    <n v="0"/>
    <n v="2133.86399999983"/>
    <n v="2194.5946928150124"/>
    <n v="1.0164866571630442"/>
    <n v="0.88910999999992912"/>
    <n v="0.4118156553959838"/>
  </r>
  <r>
    <s v="2020-2021"/>
    <s v="SQI"/>
    <x v="15"/>
    <x v="0"/>
    <x v="0"/>
    <x v="0"/>
    <x v="16"/>
    <n v="7743.11227199938"/>
    <n v="1869.94993"/>
    <n v="0"/>
    <n v="49.887129999999999"/>
    <m/>
    <n v="0"/>
    <n v="3.2262967799997417"/>
    <n v="95.612479457248611"/>
    <n v="0"/>
    <n v="3.5738372437692312"/>
    <n v="0"/>
    <n v="0"/>
    <n v="9662.9493319993799"/>
    <n v="9937.9610513827956"/>
    <n v="0.9522768351267531"/>
    <n v="102.41261348101759"/>
    <n v="9.8133972289208113"/>
  </r>
  <r>
    <s v="2020-2021"/>
    <s v="SQI"/>
    <x v="16"/>
    <x v="0"/>
    <x v="4"/>
    <x v="0"/>
    <x v="17"/>
    <n v="914.32799999992699"/>
    <n v="888.77853000000005"/>
    <n v="0"/>
    <n v="0"/>
    <m/>
    <n v="0"/>
    <n v="0.38096999999996956"/>
    <n v="45.44416809153207"/>
    <n v="0"/>
    <n v="0"/>
    <n v="0"/>
    <n v="0"/>
    <n v="1803.106529999927"/>
    <n v="1854.4237220920584"/>
    <n v="0.56520076869614699"/>
    <n v="45.82513809153204"/>
    <n v="13.966820509458104"/>
  </r>
  <r>
    <s v="2020-2021"/>
    <s v="SQI"/>
    <x v="17"/>
    <x v="0"/>
    <x v="4"/>
    <x v="0"/>
    <x v="18"/>
    <n v="1100.53393199991"/>
    <n v="860.13824"/>
    <n v="0"/>
    <n v="0"/>
    <m/>
    <n v="0"/>
    <n v="0.45855580499996257"/>
    <n v="43.979760357751381"/>
    <n v="0"/>
    <n v="0"/>
    <n v="0"/>
    <n v="0"/>
    <n v="1960.67217199991"/>
    <n v="2016.4737504458712"/>
    <n v="0.6555506340851337"/>
    <n v="44.438316162751342"/>
    <n v="14.446786788930865"/>
  </r>
  <r>
    <s v="2020-2021"/>
    <s v="SQI"/>
    <x v="18"/>
    <x v="1"/>
    <x v="1"/>
    <x v="0"/>
    <x v="19"/>
    <n v="0"/>
    <n v="0"/>
    <n v="0"/>
    <n v="8.3067799999999998"/>
    <m/>
    <n v="0"/>
    <n v="0"/>
    <n v="0"/>
    <n v="0"/>
    <n v="0.59508493953846153"/>
    <n v="0"/>
    <n v="0"/>
    <n v="8.3067799999999998"/>
    <n v="8.5431945533470461"/>
    <n v="3.0837404538503632E-4"/>
    <n v="0.59508493953846153"/>
    <n v="2.1480108992869677E-2"/>
  </r>
  <r>
    <s v="2020-2021"/>
    <s v="SQI"/>
    <x v="19"/>
    <x v="2"/>
    <x v="5"/>
    <x v="0"/>
    <x v="20"/>
    <n v="1581.3359999998702"/>
    <n v="0"/>
    <n v="0"/>
    <n v="0"/>
    <m/>
    <n v="0"/>
    <n v="0.65888999999994602"/>
    <n v="0"/>
    <n v="0"/>
    <n v="0"/>
    <n v="0"/>
    <n v="0"/>
    <n v="1581.3359999998702"/>
    <n v="1626.341506842663"/>
    <n v="0.17493186047570861"/>
    <n v="0.65888999999994602"/>
    <n v="7.0871248789926428E-2"/>
  </r>
  <r>
    <s v="2020-2021"/>
    <s v="SQI"/>
    <x v="20"/>
    <x v="2"/>
    <x v="2"/>
    <x v="0"/>
    <x v="21"/>
    <n v="774.14399999993793"/>
    <n v="0"/>
    <n v="0"/>
    <n v="3.2663500000000001"/>
    <m/>
    <n v="0"/>
    <n v="0.32255999999997415"/>
    <n v="0"/>
    <n v="0"/>
    <n v="0.23399628884615384"/>
    <n v="0"/>
    <n v="0"/>
    <n v="777.41034999993792"/>
    <n v="799.53578496542468"/>
    <n v="0.77851585683098801"/>
    <n v="0.55655628884612796"/>
    <n v="0.54192433188522682"/>
  </r>
  <r>
    <s v="2020-2021"/>
    <s v="SQI"/>
    <x v="21"/>
    <x v="0"/>
    <x v="0"/>
    <x v="0"/>
    <x v="22"/>
    <n v="3744.1439999997001"/>
    <n v="5083.07233"/>
    <n v="0"/>
    <n v="0"/>
    <m/>
    <n v="0"/>
    <n v="1.5600599999998752"/>
    <n v="259.90276046152417"/>
    <n v="0"/>
    <n v="0"/>
    <n v="0"/>
    <n v="0"/>
    <n v="8827.216329999701"/>
    <n v="9078.4427265040777"/>
    <n v="1.4897346121601702"/>
    <n v="261.46282046152402"/>
    <n v="42.904959051776174"/>
  </r>
  <r>
    <s v="2020-2021"/>
    <s v="SQI"/>
    <x v="22"/>
    <x v="0"/>
    <x v="0"/>
    <x v="0"/>
    <x v="23"/>
    <n v="7024.3199999994404"/>
    <n v="37.400080000000003"/>
    <n v="0"/>
    <n v="0"/>
    <m/>
    <n v="0"/>
    <n v="2.9267999999997669"/>
    <n v="1.9123048822486144"/>
    <n v="0"/>
    <n v="0"/>
    <n v="0"/>
    <n v="0"/>
    <n v="7061.7200799994407"/>
    <n v="7262.6996892553661"/>
    <n v="0.68200767107290505"/>
    <n v="4.8391048822483818"/>
    <n v="0.4544187137053603"/>
  </r>
  <r>
    <s v="2020-2021"/>
    <s v="SQI"/>
    <x v="23"/>
    <x v="2"/>
    <x v="5"/>
    <x v="0"/>
    <x v="24"/>
    <n v="0"/>
    <n v="0"/>
    <n v="0"/>
    <n v="0"/>
    <m/>
    <n v="0"/>
    <n v="0"/>
    <n v="0"/>
    <n v="0"/>
    <n v="0"/>
    <n v="0"/>
    <n v="0"/>
    <n v="0"/>
    <n v="0"/>
    <n v="0"/>
    <n v="0"/>
    <n v="0"/>
  </r>
  <r>
    <s v="2020-2021"/>
    <s v="SQI"/>
    <x v="24"/>
    <x v="0"/>
    <x v="0"/>
    <x v="0"/>
    <x v="25"/>
    <n v="732.03098399994099"/>
    <n v="0"/>
    <n v="471.61353000000003"/>
    <n v="0"/>
    <m/>
    <n v="0"/>
    <n v="0.30501290999997543"/>
    <n v="0"/>
    <n v="33.582870172026809"/>
    <n v="0"/>
    <n v="0"/>
    <n v="0"/>
    <n v="1203.644513999941"/>
    <n v="1237.9007577148243"/>
    <n v="0.68848762942982444"/>
    <n v="33.887883082026782"/>
    <n v="18.847543427156165"/>
  </r>
  <r>
    <s v="2020-2021"/>
    <s v="SQI"/>
    <x v="25"/>
    <x v="0"/>
    <x v="0"/>
    <x v="0"/>
    <x v="26"/>
    <n v="5101.5852359995897"/>
    <n v="0"/>
    <n v="0"/>
    <n v="0"/>
    <m/>
    <n v="0"/>
    <n v="2.1256605149998293"/>
    <n v="0"/>
    <n v="0"/>
    <n v="0"/>
    <n v="0"/>
    <n v="0"/>
    <n v="5101.5852359995897"/>
    <n v="5246.7785593969502"/>
    <n v="1.0445507782992136"/>
    <n v="2.1256605149998293"/>
    <n v="0.42318544993028656"/>
  </r>
  <r>
    <s v="2020-2021"/>
    <s v="SQI"/>
    <x v="26"/>
    <x v="4"/>
    <x v="1"/>
    <x v="0"/>
    <x v="27"/>
    <n v="68.398559999994504"/>
    <n v="0"/>
    <n v="0"/>
    <n v="0"/>
    <m/>
    <n v="331.31542999999999"/>
    <n v="2.8499399999997715E-2"/>
    <n v="0"/>
    <n v="0"/>
    <n v="0"/>
    <n v="0"/>
    <n v="20.236966121038673"/>
    <n v="399.71398999999451"/>
    <n v="411.09002312142235"/>
    <n v="1.8352233175063497"/>
    <n v="20.265465521038671"/>
    <n v="90.470828218922634"/>
  </r>
  <r>
    <s v="2020-2021"/>
    <s v="SQI"/>
    <x v="27"/>
    <x v="0"/>
    <x v="0"/>
    <x v="0"/>
    <x v="28"/>
    <n v="1275.6959999999001"/>
    <n v="0"/>
    <n v="0"/>
    <n v="0"/>
    <m/>
    <n v="0"/>
    <n v="0.53153999999995838"/>
    <n v="0"/>
    <n v="0"/>
    <n v="0"/>
    <n v="0"/>
    <n v="0"/>
    <n v="1275.6959999999001"/>
    <n v="1312.0028601847839"/>
    <n v="0.63168168521173995"/>
    <n v="0.53153999999995838"/>
    <n v="0.25591718825226689"/>
  </r>
  <r>
    <s v="2020-2021"/>
    <s v="SQI"/>
    <x v="28"/>
    <x v="0"/>
    <x v="0"/>
    <x v="0"/>
    <x v="29"/>
    <n v="5218.5394439995798"/>
    <n v="0"/>
    <n v="3266.3267000000001"/>
    <n v="85.960589999999996"/>
    <m/>
    <n v="645.36824000000001"/>
    <n v="2.174391434999825"/>
    <n v="0"/>
    <n v="232.59007328632995"/>
    <n v="6.1580844205384606"/>
    <n v="0"/>
    <n v="39.419519967646401"/>
    <n v="9216.1949739995798"/>
    <n v="9478.4918710327747"/>
    <n v="1.264473301898716"/>
    <n v="280.34206910951463"/>
    <n v="37.398888621866952"/>
  </r>
  <r>
    <s v="2020-2021"/>
    <s v="SQI"/>
    <x v="29"/>
    <x v="0"/>
    <x v="0"/>
    <x v="0"/>
    <x v="30"/>
    <n v="2565.64799999979"/>
    <n v="0"/>
    <n v="1197.4927399999999"/>
    <n v="0"/>
    <m/>
    <n v="0"/>
    <n v="1.0690199999999124"/>
    <n v="0"/>
    <n v="85.271606222503095"/>
    <n v="0"/>
    <n v="0"/>
    <n v="0"/>
    <n v="3763.1407399997897"/>
    <n v="3870.2413538632991"/>
    <n v="1.2197419961750076"/>
    <n v="86.340626222503005"/>
    <n v="27.21103883469997"/>
  </r>
  <r>
    <s v="2020-2021"/>
    <s v="SQI"/>
    <x v="30"/>
    <x v="1"/>
    <x v="1"/>
    <x v="0"/>
    <x v="31"/>
    <n v="0"/>
    <n v="0"/>
    <n v="0"/>
    <n v="27.450810000000001"/>
    <m/>
    <n v="0"/>
    <n v="0"/>
    <n v="0"/>
    <n v="0"/>
    <n v="1.9665337963846155"/>
    <n v="0"/>
    <n v="0"/>
    <n v="27.450810000000001"/>
    <n v="28.232071931237453"/>
    <n v="7.407659511764655E-4"/>
    <n v="1.9665337963846155"/>
    <n v="5.1598808679277276E-2"/>
  </r>
  <r>
    <s v="2020-2021"/>
    <s v="SQI"/>
    <x v="31"/>
    <x v="0"/>
    <x v="0"/>
    <x v="0"/>
    <x v="32"/>
    <n v="3079.48499999975"/>
    <n v="0"/>
    <n v="0"/>
    <n v="0"/>
    <m/>
    <n v="0"/>
    <n v="1.2831187499998959"/>
    <n v="0"/>
    <n v="0"/>
    <n v="0"/>
    <n v="0"/>
    <n v="0"/>
    <n v="3079.48499999975"/>
    <n v="3167.1284756682849"/>
    <n v="0.82735853596350184"/>
    <n v="1.2831187499998959"/>
    <n v="0.33519298589338975"/>
  </r>
  <r>
    <s v="2020-2021"/>
    <s v="SQI"/>
    <x v="32"/>
    <x v="4"/>
    <x v="1"/>
    <x v="0"/>
    <x v="33"/>
    <n v="1233.1439999999002"/>
    <n v="0"/>
    <n v="0"/>
    <n v="0"/>
    <m/>
    <n v="0"/>
    <n v="0.51380999999995847"/>
    <n v="0"/>
    <n v="0"/>
    <n v="0"/>
    <n v="0"/>
    <n v="0"/>
    <n v="1233.1439999999002"/>
    <n v="1268.239811851492"/>
    <n v="1.0121626590993551"/>
    <n v="0.51380999999995847"/>
    <n v="0.41006384676772423"/>
  </r>
  <r>
    <s v="2020-2021"/>
    <s v="SQI"/>
    <x v="33"/>
    <x v="6"/>
    <x v="6"/>
    <x v="0"/>
    <x v="34"/>
    <n v="11905.9199999991"/>
    <n v="2285.22433"/>
    <n v="0"/>
    <n v="11.57274"/>
    <m/>
    <n v="0"/>
    <n v="4.9607999999996242"/>
    <n v="116.84589025724861"/>
    <n v="0"/>
    <n v="0.82905328938461542"/>
    <n v="0"/>
    <n v="0"/>
    <n v="14202.7170699991"/>
    <n v="14606.932543674617"/>
    <n v="0.80002916768948495"/>
    <n v="122.63574354663285"/>
    <n v="6.7168224091703825"/>
  </r>
  <r>
    <s v="2020-2021"/>
    <s v="SQI"/>
    <x v="34"/>
    <x v="4"/>
    <x v="7"/>
    <x v="1"/>
    <x v="35"/>
    <n v="0"/>
    <n v="635.23532"/>
    <n v="0"/>
    <n v="0"/>
    <m/>
    <n v="0"/>
    <n v="0"/>
    <n v="32.480240785922405"/>
    <n v="0"/>
    <n v="0"/>
    <n v="0"/>
    <n v="0"/>
    <n v="635.23532"/>
    <n v="653.31439208907284"/>
    <n v="0.93064728217816639"/>
    <n v="32.480240785922405"/>
    <n v="46.268149267695733"/>
  </r>
  <r>
    <s v="2020-2021"/>
    <s v="SQI"/>
    <x v="34"/>
    <x v="4"/>
    <x v="7"/>
    <x v="1"/>
    <x v="36"/>
    <n v="1181.46855599991"/>
    <n v="1288.5256100000001"/>
    <n v="0"/>
    <n v="0"/>
    <m/>
    <n v="0"/>
    <n v="0.49227856499996248"/>
    <n v="65.883650914794146"/>
    <n v="0"/>
    <n v="0"/>
    <n v="0"/>
    <n v="0"/>
    <n v="2469.9941659999104"/>
    <n v="2540.2912687912062"/>
    <n v="1.7257413510809825"/>
    <n v="66.37592947979411"/>
    <n v="45.092343396599261"/>
  </r>
  <r>
    <s v="2020-2021"/>
    <s v="SQI"/>
    <x v="34"/>
    <x v="4"/>
    <x v="7"/>
    <x v="1"/>
    <x v="37"/>
    <n v="271.94399999997802"/>
    <n v="604.87066000000004"/>
    <n v="0"/>
    <n v="0"/>
    <m/>
    <n v="0"/>
    <n v="0.11330999999999085"/>
    <n v="30.927664225502774"/>
    <n v="0"/>
    <n v="0"/>
    <n v="0"/>
    <n v="0"/>
    <n v="876.81465999997806"/>
    <n v="901.76918464274422"/>
    <n v="1.2864039723862257"/>
    <n v="31.040974225502765"/>
    <n v="44.280990335952595"/>
  </r>
  <r>
    <s v="2020-2021"/>
    <s v="SQI"/>
    <x v="35"/>
    <x v="0"/>
    <x v="4"/>
    <x v="0"/>
    <x v="38"/>
    <n v="1859.7599999998502"/>
    <n v="958.25250000000005"/>
    <n v="0"/>
    <n v="0"/>
    <m/>
    <n v="0"/>
    <n v="0.77489999999993753"/>
    <n v="48.996444236935865"/>
    <n v="0"/>
    <n v="0"/>
    <n v="0"/>
    <n v="0"/>
    <n v="2818.0124999998502"/>
    <n v="2898.2143551728363"/>
    <n v="0.93010730268704633"/>
    <n v="49.771344236935803"/>
    <n v="15.972831911725224"/>
  </r>
  <r>
    <s v="2020-2021"/>
    <s v="SQI"/>
    <x v="36"/>
    <x v="1"/>
    <x v="1"/>
    <x v="0"/>
    <x v="39"/>
    <n v="108698.534999991"/>
    <n v="37671.805890000003"/>
    <n v="0"/>
    <n v="153.69147000000001"/>
    <m/>
    <n v="0"/>
    <n v="45.291056249996252"/>
    <n v="1926.198508841936"/>
    <n v="0"/>
    <n v="11.010220462384616"/>
    <n v="0"/>
    <n v="0"/>
    <n v="146524.03235999099"/>
    <n v="150694.16972549187"/>
    <n v="1.0137379229710455"/>
    <n v="1982.499785554317"/>
    <n v="13.336516061366931"/>
  </r>
  <r>
    <s v="2020-2021"/>
    <s v="SQI"/>
    <x v="37"/>
    <x v="0"/>
    <x v="0"/>
    <x v="0"/>
    <x v="40"/>
    <n v="2895.26399999977"/>
    <n v="0"/>
    <n v="547.37133999999992"/>
    <n v="5.8219799999999999"/>
    <m/>
    <n v="0"/>
    <n v="1.2063599999999042"/>
    <n v="0"/>
    <n v="38.977466670874222"/>
    <n v="0.41707769030769226"/>
    <n v="0"/>
    <n v="0"/>
    <n v="3448.4573199997699"/>
    <n v="3546.6019075588601"/>
    <n v="0.55109281642973285"/>
    <n v="40.600904361181819"/>
    <n v="6.3088182201420571"/>
  </r>
  <r>
    <s v="2020-2021"/>
    <s v="SQI"/>
    <x v="38"/>
    <x v="0"/>
    <x v="0"/>
    <x v="0"/>
    <x v="41"/>
    <n v="11989.619999999"/>
    <n v="0"/>
    <n v="0"/>
    <n v="17.31305"/>
    <m/>
    <n v="0"/>
    <n v="4.9956749999995838"/>
    <n v="0"/>
    <n v="0"/>
    <n v="1.2402802665384616"/>
    <n v="0"/>
    <n v="0"/>
    <n v="12006.933049999001"/>
    <n v="12348.65556029582"/>
    <n v="0.94343766218166547"/>
    <n v="6.2359552665380455"/>
    <n v="0.47642717293437581"/>
  </r>
  <r>
    <s v="2020-2021"/>
    <s v="SQI"/>
    <x v="39"/>
    <x v="4"/>
    <x v="1"/>
    <x v="0"/>
    <x v="42"/>
    <n v="160.49267999998702"/>
    <n v="0"/>
    <n v="0"/>
    <n v="0"/>
    <m/>
    <n v="0"/>
    <n v="6.6871949999994601E-2"/>
    <n v="0"/>
    <n v="0"/>
    <n v="0"/>
    <n v="0"/>
    <n v="0"/>
    <n v="160.49267999998702"/>
    <n v="165.06037112189796"/>
    <n v="2.6200058908237773"/>
    <n v="6.6871949999994601E-2"/>
    <n v="1.061459523809438"/>
  </r>
  <r>
    <s v="2020-2021"/>
    <s v="SQI"/>
    <x v="40"/>
    <x v="0"/>
    <x v="4"/>
    <x v="0"/>
    <x v="43"/>
    <n v="5776.2719999995397"/>
    <n v="3036.36744"/>
    <n v="0"/>
    <n v="5.36869"/>
    <m/>
    <n v="0"/>
    <n v="2.4067799999998085"/>
    <n v="155.25261656693587"/>
    <n v="0"/>
    <n v="0.38460469207692299"/>
    <n v="0"/>
    <n v="0"/>
    <n v="8818.00812999954"/>
    <n v="9068.9724571472998"/>
    <n v="0.67512636470984144"/>
    <n v="158.04400125901259"/>
    <n v="11.76535407273227"/>
  </r>
  <r>
    <s v="2020-2021"/>
    <s v="SQI"/>
    <x v="41"/>
    <x v="4"/>
    <x v="7"/>
    <x v="0"/>
    <x v="44"/>
    <n v="747.86515199994005"/>
    <n v="0"/>
    <n v="0"/>
    <n v="0"/>
    <m/>
    <n v="449.53793999999999"/>
    <n v="0.31161047999997504"/>
    <n v="0"/>
    <n v="0"/>
    <n v="0"/>
    <n v="0"/>
    <n v="27.458075411403311"/>
    <n v="1197.40309199994"/>
    <n v="1231.4817021438873"/>
    <n v="0.73171818309203052"/>
    <n v="27.769685891403284"/>
    <n v="16.500110452408368"/>
  </r>
  <r>
    <s v="2020-2021"/>
    <s v="SQI"/>
    <x v="42"/>
    <x v="0"/>
    <x v="4"/>
    <x v="0"/>
    <x v="45"/>
    <n v="8469.3599999993203"/>
    <n v="0"/>
    <n v="0"/>
    <n v="8.8843300000000003"/>
    <m/>
    <n v="0"/>
    <n v="3.5288999999997173"/>
    <n v="0"/>
    <n v="0"/>
    <n v="0.63645973300000003"/>
    <n v="0"/>
    <n v="0"/>
    <n v="8478.2443299993211"/>
    <n v="8719.5388323749612"/>
    <n v="0.60192867819791251"/>
    <n v="4.1653597329997174"/>
    <n v="0.28754381699570047"/>
  </r>
  <r>
    <s v="2020-2021"/>
    <s v="SQI"/>
    <x v="43"/>
    <x v="0"/>
    <x v="0"/>
    <x v="0"/>
    <x v="46"/>
    <n v="3222.7199999997401"/>
    <n v="0"/>
    <n v="0"/>
    <n v="2.6051799999999998"/>
    <m/>
    <n v="0"/>
    <n v="1.3427999999998916"/>
    <n v="0"/>
    <n v="0"/>
    <n v="0.18663108723076921"/>
    <n v="0"/>
    <n v="0"/>
    <n v="3225.3251799997402"/>
    <n v="3317.1193302996903"/>
    <n v="0.61043785982695808"/>
    <n v="1.5294310872306609"/>
    <n v="0.28145584969279736"/>
  </r>
  <r>
    <s v="2020-2021"/>
    <s v="SQI"/>
    <x v="44"/>
    <x v="4"/>
    <x v="7"/>
    <x v="0"/>
    <x v="47"/>
    <n v="1136.1599999999098"/>
    <n v="1063.48099"/>
    <n v="0"/>
    <n v="0"/>
    <m/>
    <n v="0"/>
    <n v="0.47339999999996246"/>
    <n v="54.376886074992079"/>
    <n v="0"/>
    <n v="0"/>
    <n v="0"/>
    <n v="0"/>
    <n v="2199.6409899999098"/>
    <n v="2262.2437244138082"/>
    <n v="1.8930909827730613"/>
    <n v="54.850286074992042"/>
    <n v="45.899820983256937"/>
  </r>
  <r>
    <s v="2020-2021"/>
    <s v="SQI"/>
    <x v="45"/>
    <x v="4"/>
    <x v="7"/>
    <x v="0"/>
    <x v="48"/>
    <n v="181.46743199998502"/>
    <n v="0"/>
    <n v="85.94438000000001"/>
    <n v="0"/>
    <m/>
    <n v="0"/>
    <n v="7.5611429999993762E-2"/>
    <n v="0"/>
    <n v="6.1199663961195894"/>
    <n v="0"/>
    <n v="0"/>
    <n v="0"/>
    <n v="267.41181199998505"/>
    <n v="275.02246788514162"/>
    <n v="0.70158792827842253"/>
    <n v="6.1955778261195835"/>
    <n v="15.805045474794856"/>
  </r>
  <r>
    <s v="2020-2021"/>
    <s v="SQI"/>
    <x v="45"/>
    <x v="4"/>
    <x v="7"/>
    <x v="0"/>
    <x v="49"/>
    <n v="9.6916319999992186"/>
    <n v="0"/>
    <n v="0"/>
    <n v="0"/>
    <m/>
    <n v="0"/>
    <n v="4.0381799999996745E-3"/>
    <n v="0"/>
    <n v="0"/>
    <n v="0"/>
    <n v="0"/>
    <n v="0"/>
    <n v="9.6916319999992186"/>
    <n v="9.9674600405256033"/>
    <n v="7.0691205961174494E-2"/>
    <n v="4.0381799999996745E-3"/>
    <n v="2.8639574468082799E-2"/>
  </r>
  <r>
    <s v="2020-2021"/>
    <s v="SQI"/>
    <x v="45"/>
    <x v="4"/>
    <x v="7"/>
    <x v="0"/>
    <x v="50"/>
    <n v="0.24119999999998101"/>
    <n v="0"/>
    <n v="0"/>
    <n v="0"/>
    <m/>
    <n v="0"/>
    <n v="1.004999999999921E-4"/>
    <n v="0"/>
    <n v="0"/>
    <n v="0"/>
    <n v="0"/>
    <n v="0"/>
    <n v="0.24119999999998101"/>
    <n v="0.24806465637312478"/>
    <n v="2.9937805500015058E-3"/>
    <n v="1.004999999999921E-4"/>
    <n v="1.2128892107167765E-3"/>
  </r>
  <r>
    <s v="2020-2021"/>
    <s v="SQI"/>
    <x v="45"/>
    <x v="4"/>
    <x v="7"/>
    <x v="0"/>
    <x v="51"/>
    <n v="378.75599999997002"/>
    <n v="0"/>
    <n v="0"/>
    <n v="0"/>
    <m/>
    <n v="0"/>
    <n v="0.15781499999998752"/>
    <n v="0"/>
    <n v="0"/>
    <n v="0"/>
    <n v="0"/>
    <n v="0"/>
    <n v="378.75599999997002"/>
    <n v="389.53555965696188"/>
    <n v="0.66815704915430851"/>
    <n v="0.15781499999998752"/>
    <n v="0.27069468267579333"/>
  </r>
  <r>
    <s v="2020-2021"/>
    <s v="SQI"/>
    <x v="45"/>
    <x v="4"/>
    <x v="7"/>
    <x v="0"/>
    <x v="37"/>
    <n v="576.3167999999539"/>
    <n v="0"/>
    <n v="423.96772999999996"/>
    <n v="0"/>
    <m/>
    <n v="0"/>
    <n v="0.24013199999998081"/>
    <n v="0"/>
    <n v="30.190086433098969"/>
    <n v="0"/>
    <n v="0"/>
    <n v="0"/>
    <n v="1000.2845299999539"/>
    <n v="1028.7530605713546"/>
    <n v="1.4675507283471534"/>
    <n v="30.43021843309895"/>
    <n v="43.409726723393653"/>
  </r>
  <r>
    <s v="2020-2021"/>
    <s v="SQI"/>
    <x v="45"/>
    <x v="4"/>
    <x v="7"/>
    <x v="0"/>
    <x v="52"/>
    <n v="4.6336679999996306"/>
    <n v="0"/>
    <n v="0"/>
    <n v="0"/>
    <m/>
    <n v="0"/>
    <n v="1.9306949999998459E-3"/>
    <n v="0"/>
    <n v="0"/>
    <n v="0"/>
    <n v="0"/>
    <n v="0"/>
    <n v="4.6336679999996306"/>
    <n v="4.7655441963811906"/>
    <n v="6.2589232944328744E-3"/>
    <n v="1.9306949999998459E-3"/>
    <n v="2.5357171000785998E-3"/>
  </r>
  <r>
    <s v="2020-2021"/>
    <s v="SQI"/>
    <x v="45"/>
    <x v="4"/>
    <x v="7"/>
    <x v="0"/>
    <x v="53"/>
    <n v="116.501939999991"/>
    <n v="0"/>
    <n v="0"/>
    <n v="0"/>
    <m/>
    <n v="0"/>
    <n v="4.8542474999996255E-2"/>
    <n v="0"/>
    <n v="0"/>
    <n v="0"/>
    <n v="0"/>
    <n v="0"/>
    <n v="116.501939999991"/>
    <n v="119.81763562563201"/>
    <n v="0.59610763992851745"/>
    <n v="4.8542474999996255E-2"/>
    <n v="0.24150485074625"/>
  </r>
  <r>
    <s v="2020-2021"/>
    <s v="SQI"/>
    <x v="46"/>
    <x v="4"/>
    <x v="7"/>
    <x v="0"/>
    <x v="54"/>
    <n v="1115.2897199999102"/>
    <n v="0"/>
    <n v="559.68285000000003"/>
    <n v="0"/>
    <m/>
    <n v="0"/>
    <n v="0.46470404999996257"/>
    <n v="0"/>
    <n v="39.854150259556704"/>
    <n v="0"/>
    <n v="0"/>
    <n v="0"/>
    <n v="1674.9725699999103"/>
    <n v="1722.6430141437402"/>
    <n v="1.532600546391228"/>
    <n v="40.318854309556663"/>
    <n v="35.870866823448992"/>
  </r>
  <r>
    <s v="2020-2021"/>
    <s v="SQI"/>
    <x v="47"/>
    <x v="4"/>
    <x v="7"/>
    <x v="1"/>
    <x v="55"/>
    <n v="236.44799999998099"/>
    <n v="0"/>
    <n v="115.1373"/>
    <n v="0"/>
    <m/>
    <n v="0"/>
    <n v="9.8519999999992086E-2"/>
    <n v="0"/>
    <n v="8.1987490856288652"/>
    <n v="0"/>
    <n v="0"/>
    <n v="0"/>
    <n v="351.58529999998098"/>
    <n v="361.59156977754617"/>
    <n v="0.64917696548931092"/>
    <n v="8.2972690856288569"/>
    <n v="14.896353834163119"/>
  </r>
  <r>
    <s v="2020-2021"/>
    <s v="SQI"/>
    <x v="47"/>
    <x v="4"/>
    <x v="7"/>
    <x v="1"/>
    <x v="56"/>
    <n v="928.42199999992602"/>
    <n v="0"/>
    <n v="0"/>
    <n v="0"/>
    <m/>
    <n v="0"/>
    <n v="0.38684249999996917"/>
    <n v="0"/>
    <n v="0"/>
    <n v="0"/>
    <n v="0"/>
    <n v="0"/>
    <n v="928.42199999992602"/>
    <n v="954.84529187085002"/>
    <n v="0.95389140047037968"/>
    <n v="0.38684249999996917"/>
    <n v="0.38645604395601313"/>
  </r>
  <r>
    <s v="2020-2021"/>
    <s v="SQI"/>
    <x v="48"/>
    <x v="4"/>
    <x v="7"/>
    <x v="1"/>
    <x v="57"/>
    <n v="147.599999999988"/>
    <n v="0"/>
    <n v="235.60266000000001"/>
    <n v="0"/>
    <m/>
    <n v="0"/>
    <n v="6.1499999999995003E-2"/>
    <n v="0"/>
    <n v="16.776901084589692"/>
    <n v="0"/>
    <n v="0"/>
    <n v="0"/>
    <n v="383.20265999998799"/>
    <n v="394.10877352475899"/>
    <n v="0.52338482539808628"/>
    <n v="16.838401084589687"/>
    <n v="22.361754428405959"/>
  </r>
  <r>
    <s v="2020-2021"/>
    <s v="SQI"/>
    <x v="48"/>
    <x v="4"/>
    <x v="7"/>
    <x v="1"/>
    <x v="58"/>
    <n v="185.82271199998502"/>
    <n v="0"/>
    <n v="0"/>
    <n v="0"/>
    <m/>
    <n v="0"/>
    <n v="7.7426129999993765E-2"/>
    <n v="0"/>
    <n v="0"/>
    <n v="0"/>
    <n v="0"/>
    <n v="0"/>
    <n v="185.82271199998502"/>
    <n v="191.11130679354079"/>
    <n v="0.3791891007808349"/>
    <n v="7.7426129999993765E-2"/>
    <n v="0.15362327380951143"/>
  </r>
  <r>
    <s v="2020-2021"/>
    <s v="SQI"/>
    <x v="48"/>
    <x v="4"/>
    <x v="7"/>
    <x v="1"/>
    <x v="59"/>
    <n v="0"/>
    <n v="0"/>
    <n v="152.01510000000002"/>
    <n v="0"/>
    <m/>
    <n v="0"/>
    <n v="0"/>
    <n v="0"/>
    <n v="10.824760196103094"/>
    <n v="0"/>
    <n v="0"/>
    <n v="0"/>
    <n v="152.01510000000002"/>
    <n v="156.34151552665494"/>
    <n v="0.50109460104697101"/>
    <n v="10.824760196103094"/>
    <n v="34.694744218279148"/>
  </r>
  <r>
    <s v="2020-2021"/>
    <s v="SQI"/>
    <x v="48"/>
    <x v="4"/>
    <x v="7"/>
    <x v="1"/>
    <x v="60"/>
    <n v="914.32799999992699"/>
    <n v="0"/>
    <n v="463.98264"/>
    <n v="0"/>
    <m/>
    <n v="0"/>
    <n v="0.38096999999996956"/>
    <n v="0"/>
    <n v="33.039486295472166"/>
    <n v="0"/>
    <n v="0"/>
    <n v="0"/>
    <n v="1378.3106399999269"/>
    <n v="1417.5379572430782"/>
    <n v="2.9655605800064397"/>
    <n v="33.420456295472135"/>
    <n v="69.917272584669732"/>
  </r>
  <r>
    <s v="2020-2021"/>
    <s v="SQI"/>
    <x v="49"/>
    <x v="4"/>
    <x v="7"/>
    <x v="1"/>
    <x v="61"/>
    <n v="2638.0799999997898"/>
    <n v="6655.5694699999995"/>
    <n v="0"/>
    <n v="0"/>
    <m/>
    <n v="0"/>
    <n v="1.0991999999999125"/>
    <n v="340.30617024417654"/>
    <n v="0"/>
    <n v="0"/>
    <n v="0"/>
    <n v="0"/>
    <n v="9293.6494699997893"/>
    <n v="9558.1507555056069"/>
    <n v="2.1020784595349915"/>
    <n v="341.40537024417648"/>
    <n v="75.08365301169485"/>
  </r>
  <r>
    <s v="2020-2021"/>
    <s v="SQI"/>
    <x v="50"/>
    <x v="4"/>
    <x v="7"/>
    <x v="1"/>
    <x v="62"/>
    <n v="521.41899599995804"/>
    <n v="0"/>
    <n v="633.98181999999997"/>
    <n v="0"/>
    <m/>
    <n v="0"/>
    <n v="0.21725791499998251"/>
    <n v="0"/>
    <n v="45.144865017942273"/>
    <n v="0"/>
    <n v="0"/>
    <n v="0"/>
    <n v="1155.400815999958"/>
    <n v="1188.2840231935327"/>
    <n v="1.2250350754572501"/>
    <n v="45.362122932942256"/>
    <n v="46.765075188600264"/>
  </r>
  <r>
    <s v="2020-2021"/>
    <s v="SQI"/>
    <x v="50"/>
    <x v="4"/>
    <x v="7"/>
    <x v="1"/>
    <x v="63"/>
    <n v="51.575039999995894"/>
    <n v="0"/>
    <n v="236.70222000000001"/>
    <n v="0"/>
    <m/>
    <n v="0"/>
    <n v="2.1489599999998291E-2"/>
    <n v="0"/>
    <n v="16.855199051839175"/>
    <n v="0"/>
    <n v="0"/>
    <n v="0"/>
    <n v="288.27725999999592"/>
    <n v="296.48175556422291"/>
    <n v="1.0588634127293675"/>
    <n v="16.876688651839174"/>
    <n v="60.273888042282763"/>
  </r>
  <r>
    <s v="2020-2021"/>
    <s v="SQI"/>
    <x v="50"/>
    <x v="4"/>
    <x v="7"/>
    <x v="1"/>
    <x v="64"/>
    <n v="195.86408399998399"/>
    <n v="0"/>
    <n v="7.4339799999999991"/>
    <n v="0"/>
    <m/>
    <n v="0"/>
    <n v="8.1610034999993336E-2"/>
    <n v="0"/>
    <n v="0.52936221995463917"/>
    <n v="0"/>
    <n v="0"/>
    <n v="0"/>
    <n v="203.29806399998398"/>
    <n v="209.08401487347231"/>
    <n v="0.5240200874021862"/>
    <n v="0.61097225495463248"/>
    <n v="1.5312587843474499"/>
  </r>
  <r>
    <s v="2020-2021"/>
    <s v="SQI"/>
    <x v="50"/>
    <x v="4"/>
    <x v="7"/>
    <x v="1"/>
    <x v="65"/>
    <n v="253.64566799998002"/>
    <n v="0"/>
    <n v="123.06027"/>
    <n v="0"/>
    <m/>
    <n v="0"/>
    <n v="0.10568569499999167"/>
    <n v="0"/>
    <n v="8.7629315273134019"/>
    <n v="0"/>
    <n v="0"/>
    <n v="0"/>
    <n v="376.70593799998005"/>
    <n v="387.42715200534019"/>
    <n v="0.94035716506150535"/>
    <n v="8.868617222313393"/>
    <n v="21.52576995707134"/>
  </r>
  <r>
    <s v="2020-2021"/>
    <s v="SQI"/>
    <x v="51"/>
    <x v="4"/>
    <x v="7"/>
    <x v="1"/>
    <x v="66"/>
    <n v="361.47599999997101"/>
    <n v="0"/>
    <n v="218.80164000000002"/>
    <n v="0"/>
    <m/>
    <n v="0"/>
    <n v="0.15061499999998793"/>
    <n v="0"/>
    <n v="15.580526431348455"/>
    <n v="0"/>
    <n v="0"/>
    <n v="0"/>
    <n v="580.27763999997103"/>
    <n v="596.79259273470961"/>
    <n v="1.2861909326179086"/>
    <n v="15.731141431348442"/>
    <n v="33.903322050319915"/>
  </r>
  <r>
    <s v="2020-2021"/>
    <s v="SQI"/>
    <x v="51"/>
    <x v="4"/>
    <x v="7"/>
    <x v="1"/>
    <x v="55"/>
    <n v="0"/>
    <n v="0"/>
    <n v="430.01434"/>
    <n v="0"/>
    <m/>
    <n v="0"/>
    <n v="0"/>
    <n v="0"/>
    <n v="30.620656180771135"/>
    <n v="0"/>
    <n v="0"/>
    <n v="0"/>
    <n v="430.01434"/>
    <n v="442.25273419413116"/>
    <n v="0.79399054612949937"/>
    <n v="30.620656180771135"/>
    <n v="54.974248080379063"/>
  </r>
  <r>
    <s v="2020-2021"/>
    <s v="SQI"/>
    <x v="52"/>
    <x v="4"/>
    <x v="7"/>
    <x v="1"/>
    <x v="67"/>
    <n v="2289.4049159998199"/>
    <n v="626.42817000000002"/>
    <n v="0"/>
    <n v="0"/>
    <m/>
    <n v="0"/>
    <n v="0.95391871499992498"/>
    <n v="32.029922071532063"/>
    <n v="0"/>
    <n v="0"/>
    <n v="0"/>
    <n v="0"/>
    <n v="2915.83308599982"/>
    <n v="2998.8189573797276"/>
    <n v="3.0230029812295642"/>
    <n v="32.983840786531985"/>
    <n v="33.249839502552405"/>
  </r>
  <r>
    <s v="2020-2021"/>
    <s v="SQI"/>
    <x v="52"/>
    <x v="4"/>
    <x v="7"/>
    <x v="1"/>
    <x v="68"/>
    <n v="0"/>
    <n v="0"/>
    <n v="0"/>
    <n v="6.5330900000000005"/>
    <m/>
    <n v="0"/>
    <n v="0"/>
    <n v="0"/>
    <n v="0"/>
    <n v="0.46802051669230771"/>
    <n v="0"/>
    <n v="0"/>
    <n v="6.5330900000000005"/>
    <n v="6.7190245684279661"/>
    <n v="9.2294293522362167E-3"/>
    <n v="0.46802051669230771"/>
    <n v="0.6428853251267963"/>
  </r>
  <r>
    <s v="2020-2021"/>
    <s v="SQI"/>
    <x v="52"/>
    <x v="4"/>
    <x v="7"/>
    <x v="1"/>
    <x v="69"/>
    <n v="0"/>
    <n v="374.66578999999996"/>
    <n v="0"/>
    <n v="0"/>
    <m/>
    <n v="0"/>
    <n v="0"/>
    <n v="19.157050450922405"/>
    <n v="0"/>
    <n v="0"/>
    <n v="0"/>
    <n v="0"/>
    <n v="374.66578999999996"/>
    <n v="385.32894051045866"/>
    <n v="0.35911364446454674"/>
    <n v="19.157050450922405"/>
    <n v="17.853728286041385"/>
  </r>
  <r>
    <s v="2020-2021"/>
    <s v="SQI"/>
    <x v="53"/>
    <x v="4"/>
    <x v="7"/>
    <x v="1"/>
    <x v="70"/>
    <n v="847.79308799993203"/>
    <n v="0"/>
    <n v="0"/>
    <n v="0"/>
    <m/>
    <n v="349.25869"/>
    <n v="0.35324711999997171"/>
    <n v="0"/>
    <n v="0"/>
    <n v="0"/>
    <n v="0"/>
    <n v="21.332952337922649"/>
    <n v="1197.051777999932"/>
    <n v="1231.1203895954168"/>
    <n v="1.7713962440221824"/>
    <n v="21.686199457922619"/>
    <n v="31.203164687658447"/>
  </r>
  <r>
    <s v="2020-2021"/>
    <s v="SQI"/>
    <x v="54"/>
    <x v="1"/>
    <x v="1"/>
    <x v="0"/>
    <x v="71"/>
    <n v="16.401887999998699"/>
    <n v="0"/>
    <n v="121.36335000000001"/>
    <n v="0"/>
    <m/>
    <n v="0"/>
    <n v="6.8341199999994587E-3"/>
    <n v="0"/>
    <n v="8.6420964782164962"/>
    <n v="0"/>
    <n v="0"/>
    <n v="0"/>
    <n v="137.7652379999987"/>
    <n v="141.68609628786947"/>
    <n v="0.51710254119660393"/>
    <n v="8.648930598216495"/>
    <n v="31.565440139476259"/>
  </r>
  <r>
    <s v="2020-2021"/>
    <s v="SQI"/>
    <x v="53"/>
    <x v="4"/>
    <x v="7"/>
    <x v="1"/>
    <x v="72"/>
    <n v="0"/>
    <n v="0"/>
    <n v="228.91596999999999"/>
    <n v="0"/>
    <m/>
    <n v="0"/>
    <n v="0"/>
    <n v="0"/>
    <n v="16.300752229931959"/>
    <n v="0"/>
    <n v="0"/>
    <n v="0"/>
    <n v="228.91596999999999"/>
    <n v="235.43101756374381"/>
    <n v="0.30896458997866644"/>
    <n v="16.300752229931959"/>
    <n v="21.39206329387396"/>
  </r>
  <r>
    <s v="2020-2021"/>
    <s v="SQI"/>
    <x v="55"/>
    <x v="0"/>
    <x v="4"/>
    <x v="0"/>
    <x v="73"/>
    <n v="6611.75999999947"/>
    <n v="0"/>
    <n v="0"/>
    <n v="0"/>
    <m/>
    <n v="0"/>
    <n v="2.7548999999997794"/>
    <n v="0"/>
    <n v="0"/>
    <n v="0"/>
    <n v="0"/>
    <n v="0"/>
    <n v="6611.75999999947"/>
    <n v="6799.9335506698553"/>
    <n v="1.6345994112187152"/>
    <n v="2.7548999999997794"/>
    <n v="0.66223557692302393"/>
  </r>
  <r>
    <s v="2020-2021"/>
    <s v="SQI"/>
    <x v="56"/>
    <x v="4"/>
    <x v="7"/>
    <x v="1"/>
    <x v="74"/>
    <n v="974.57921999992197"/>
    <n v="0"/>
    <n v="0"/>
    <n v="0"/>
    <m/>
    <n v="0"/>
    <n v="0.40607467499996758"/>
    <n v="0"/>
    <n v="0"/>
    <n v="0"/>
    <n v="0"/>
    <n v="0"/>
    <n v="974.57921999992197"/>
    <n v="1002.3161663254049"/>
    <n v="1.1136846292504499"/>
    <n v="0.40607467499996758"/>
    <n v="0.4511940833332973"/>
  </r>
  <r>
    <s v="2020-2021"/>
    <s v="SQI"/>
    <x v="56"/>
    <x v="4"/>
    <x v="7"/>
    <x v="1"/>
    <x v="75"/>
    <n v="898.78309199992805"/>
    <n v="0"/>
    <n v="0"/>
    <n v="0"/>
    <m/>
    <n v="0"/>
    <n v="0.37449295499997004"/>
    <n v="0"/>
    <n v="0"/>
    <n v="0"/>
    <n v="0"/>
    <n v="0"/>
    <n v="898.78309199992805"/>
    <n v="924.36284772369106"/>
    <n v="1.6745703763110344"/>
    <n v="0.37449295499997004"/>
    <n v="0.67842926630429357"/>
  </r>
  <r>
    <s v="2020-2021"/>
    <s v="SQI"/>
    <x v="56"/>
    <x v="4"/>
    <x v="7"/>
    <x v="1"/>
    <x v="76"/>
    <n v="143.72823599998802"/>
    <n v="0"/>
    <n v="0"/>
    <n v="0"/>
    <m/>
    <n v="0"/>
    <n v="5.9886764999995006E-2"/>
    <n v="0"/>
    <n v="0"/>
    <n v="0"/>
    <n v="0"/>
    <n v="0"/>
    <n v="143.72823599998802"/>
    <n v="147.81880379127369"/>
    <n v="0.40277603212881113"/>
    <n v="5.9886764999995006E-2"/>
    <n v="0.16317919618527249"/>
  </r>
  <r>
    <s v="2020-2021"/>
    <s v="SQI"/>
    <x v="56"/>
    <x v="4"/>
    <x v="7"/>
    <x v="1"/>
    <x v="77"/>
    <n v="353.66399999997202"/>
    <n v="0"/>
    <n v="0"/>
    <n v="0"/>
    <m/>
    <n v="0"/>
    <n v="0.14735999999998836"/>
    <n v="0"/>
    <n v="0"/>
    <n v="0"/>
    <n v="0"/>
    <n v="0"/>
    <n v="353.66399999997202"/>
    <n v="363.7294304790413"/>
    <n v="0.70764480637945781"/>
    <n v="0.14735999999998836"/>
    <n v="0.28669260700386839"/>
  </r>
  <r>
    <s v="2020-2021"/>
    <s v="SQI"/>
    <x v="57"/>
    <x v="4"/>
    <x v="1"/>
    <x v="0"/>
    <x v="78"/>
    <n v="770.47199999993791"/>
    <n v="0"/>
    <n v="81.055199999999999"/>
    <n v="0"/>
    <m/>
    <n v="0"/>
    <n v="0.32102999999997417"/>
    <n v="0"/>
    <n v="5.7718154489072164"/>
    <n v="0"/>
    <n v="0"/>
    <n v="0"/>
    <n v="851.52719999993792"/>
    <n v="875.76203258860005"/>
    <n v="1.0732377850350492"/>
    <n v="6.092845448907191"/>
    <n v="7.4667223638568521"/>
  </r>
  <r>
    <s v="2020-2021"/>
    <s v="SQI"/>
    <x v="57"/>
    <x v="4"/>
    <x v="1"/>
    <x v="0"/>
    <x v="79"/>
    <n v="298.43431199997599"/>
    <n v="0"/>
    <n v="0"/>
    <n v="0"/>
    <m/>
    <n v="0"/>
    <n v="0.12434762999999001"/>
    <n v="0"/>
    <n v="0"/>
    <n v="0"/>
    <n v="0"/>
    <n v="0"/>
    <n v="298.43431199997599"/>
    <n v="306.92788165932745"/>
    <n v="1.3641239184858998"/>
    <n v="0.12434762999999001"/>
    <n v="0.55265613333328889"/>
  </r>
  <r>
    <s v="2020-2021"/>
    <s v="SQI"/>
    <x v="57"/>
    <x v="4"/>
    <x v="1"/>
    <x v="0"/>
    <x v="80"/>
    <n v="152.925839999988"/>
    <n v="0"/>
    <n v="0"/>
    <n v="0"/>
    <m/>
    <n v="0"/>
    <n v="6.3719099999995005E-2"/>
    <n v="0"/>
    <n v="0"/>
    <n v="0"/>
    <n v="0"/>
    <n v="0"/>
    <n v="152.925839999988"/>
    <n v="157.27817558114208"/>
    <n v="0.71490079809610041"/>
    <n v="6.3719099999995005E-2"/>
    <n v="0.28963227272725001"/>
  </r>
  <r>
    <s v="2020-2021"/>
    <s v="SQI"/>
    <x v="57"/>
    <x v="4"/>
    <x v="1"/>
    <x v="0"/>
    <x v="81"/>
    <n v="699.40799999994397"/>
    <n v="0"/>
    <n v="0"/>
    <n v="0"/>
    <m/>
    <n v="0"/>
    <n v="0.29141999999997664"/>
    <n v="0"/>
    <n v="0"/>
    <n v="0"/>
    <n v="0"/>
    <n v="0"/>
    <n v="699.40799999994397"/>
    <n v="719.31345433090462"/>
    <n v="1.1169463576566843"/>
    <n v="0.29141999999997664"/>
    <n v="0.45251552795027433"/>
  </r>
  <r>
    <s v="2020-2021"/>
    <s v="SQI"/>
    <x v="58"/>
    <x v="4"/>
    <x v="7"/>
    <x v="1"/>
    <x v="82"/>
    <n v="21.544523999998297"/>
    <n v="0"/>
    <n v="0"/>
    <n v="0"/>
    <m/>
    <n v="0"/>
    <n v="8.9768849999992909E-3"/>
    <n v="0"/>
    <n v="0"/>
    <n v="0"/>
    <n v="0"/>
    <n v="0"/>
    <n v="21.544523999998297"/>
    <n v="22.157690475881168"/>
    <s v="-"/>
    <n v="8.9768849999992909E-3"/>
    <s v="-"/>
  </r>
  <r>
    <s v="2020-2021"/>
    <s v="SQI"/>
    <x v="58"/>
    <x v="4"/>
    <x v="7"/>
    <x v="1"/>
    <x v="83"/>
    <n v="1960.8479999998401"/>
    <n v="0"/>
    <n v="211.76460999999998"/>
    <n v="0"/>
    <m/>
    <n v="0"/>
    <n v="0.81701999999993347"/>
    <n v="0"/>
    <n v="15.079430407053607"/>
    <n v="0"/>
    <n v="0"/>
    <n v="0"/>
    <n v="2172.6126099998401"/>
    <n v="2234.4461050230948"/>
    <n v="1.2893514743353114"/>
    <n v="15.896450407053541"/>
    <n v="9.1727930796615933"/>
  </r>
  <r>
    <s v="2020-2021"/>
    <s v="SQI"/>
    <x v="58"/>
    <x v="4"/>
    <x v="7"/>
    <x v="1"/>
    <x v="82"/>
    <n v="32.981507999997397"/>
    <n v="0"/>
    <n v="0"/>
    <n v="0"/>
    <m/>
    <n v="0"/>
    <n v="1.3742294999998916E-2"/>
    <n v="0"/>
    <n v="0"/>
    <n v="0"/>
    <n v="0"/>
    <n v="0"/>
    <n v="32.981507999997397"/>
    <n v="33.920175989583186"/>
    <s v="-"/>
    <n v="1.3742294999998916E-2"/>
    <s v="-"/>
  </r>
  <r>
    <s v="2020-2021"/>
    <s v="SQI"/>
    <x v="58"/>
    <x v="4"/>
    <x v="7"/>
    <x v="1"/>
    <x v="84"/>
    <n v="107.993303999991"/>
    <n v="0"/>
    <n v="0"/>
    <n v="0"/>
    <m/>
    <n v="0"/>
    <n v="4.4997209999996249E-2"/>
    <n v="0"/>
    <n v="0"/>
    <n v="0"/>
    <n v="0"/>
    <n v="0"/>
    <n v="107.993303999991"/>
    <n v="111.06684016317693"/>
    <n v="0.10856973622988948"/>
    <n v="4.4997209999996249E-2"/>
    <n v="4.3985542521990467E-2"/>
  </r>
  <r>
    <s v="2020-2021"/>
    <s v="SQI"/>
    <x v="59"/>
    <x v="4"/>
    <x v="7"/>
    <x v="1"/>
    <x v="85"/>
    <n v="601.97608799995203"/>
    <n v="0"/>
    <n v="126.79629"/>
    <n v="0"/>
    <m/>
    <n v="0"/>
    <n v="0.25082336999998001"/>
    <n v="0"/>
    <n v="9.0289677341628867"/>
    <n v="0"/>
    <n v="0"/>
    <n v="0"/>
    <n v="728.77237799995203"/>
    <n v="749.51355523547818"/>
    <n v="0.99404980800461296"/>
    <n v="9.2797911041628662"/>
    <n v="12.307415257510433"/>
  </r>
  <r>
    <s v="2020-2021"/>
    <s v="SQI"/>
    <x v="59"/>
    <x v="4"/>
    <x v="7"/>
    <x v="1"/>
    <x v="86"/>
    <n v="21.958379999998201"/>
    <n v="0"/>
    <n v="0"/>
    <n v="0"/>
    <m/>
    <n v="0"/>
    <n v="9.1493249999992504E-3"/>
    <n v="0"/>
    <n v="0"/>
    <n v="0"/>
    <n v="0"/>
    <n v="0"/>
    <n v="21.958379999998201"/>
    <n v="22.583324996726692"/>
    <n v="5.8657987004484914E-2"/>
    <n v="9.1493249999992504E-3"/>
    <n v="2.3764480519478569E-2"/>
  </r>
  <r>
    <s v="2020-2021"/>
    <s v="SQI"/>
    <x v="60"/>
    <x v="1"/>
    <x v="1"/>
    <x v="0"/>
    <x v="87"/>
    <n v="358.271999999971"/>
    <n v="0"/>
    <n v="0"/>
    <n v="0"/>
    <m/>
    <n v="0"/>
    <n v="0.14927999999998792"/>
    <n v="0"/>
    <n v="0"/>
    <n v="0"/>
    <n v="0"/>
    <n v="0"/>
    <n v="358.271999999971"/>
    <n v="368.46857615303463"/>
    <n v="0.73254190090066529"/>
    <n v="0.14927999999998792"/>
    <n v="0.296779324055642"/>
  </r>
  <r>
    <s v="2020-2021"/>
    <s v="SQI"/>
    <x v="60"/>
    <x v="1"/>
    <x v="1"/>
    <x v="0"/>
    <x v="88"/>
    <n v="1733.1839999998601"/>
    <n v="0"/>
    <n v="0"/>
    <n v="0"/>
    <m/>
    <n v="0"/>
    <n v="0.72215999999994174"/>
    <n v="0"/>
    <n v="0"/>
    <n v="0"/>
    <n v="0"/>
    <n v="0"/>
    <n v="1733.1839999998601"/>
    <n v="1782.5111666309992"/>
    <n v="1.2741323564195848"/>
    <n v="0.72215999999994174"/>
    <n v="0.51619728377408269"/>
  </r>
  <r>
    <s v="2020-2021"/>
    <s v="SQI"/>
    <x v="61"/>
    <x v="4"/>
    <x v="7"/>
    <x v="1"/>
    <x v="70"/>
    <n v="555.57698399995502"/>
    <n v="2004.39123"/>
    <n v="0"/>
    <n v="0"/>
    <m/>
    <n v="0"/>
    <n v="0.23149040999998127"/>
    <n v="102.48660257051068"/>
    <n v="0"/>
    <n v="0"/>
    <n v="0"/>
    <n v="0"/>
    <n v="2559.968213999955"/>
    <n v="2632.826017131305"/>
    <n v="3.788238873570223"/>
    <n v="102.71809298051066"/>
    <n v="147.79581723814482"/>
  </r>
  <r>
    <s v="2020-2021"/>
    <s v="SQI"/>
    <x v="61"/>
    <x v="4"/>
    <x v="7"/>
    <x v="1"/>
    <x v="89"/>
    <n v="23.628347999998098"/>
    <n v="0"/>
    <n v="0"/>
    <n v="0"/>
    <m/>
    <n v="0"/>
    <n v="9.8451449999992086E-3"/>
    <n v="0"/>
    <n v="0"/>
    <n v="0"/>
    <n v="0"/>
    <n v="0"/>
    <n v="23.628347999998098"/>
    <n v="24.300821008642618"/>
    <n v="0.73638851541341266"/>
    <n v="9.8451449999992086E-3"/>
    <n v="0.2983377272727033"/>
  </r>
  <r>
    <s v="2020-2021"/>
    <s v="SQI"/>
    <x v="61"/>
    <x v="4"/>
    <x v="7"/>
    <x v="1"/>
    <x v="90"/>
    <n v="501.11999999995999"/>
    <n v="0"/>
    <n v="0"/>
    <n v="0"/>
    <m/>
    <n v="0"/>
    <n v="0.20879999999998333"/>
    <n v="0"/>
    <n v="0"/>
    <n v="0"/>
    <n v="0"/>
    <n v="0"/>
    <n v="501.11999999995999"/>
    <n v="515.38209204684972"/>
    <n v="0.58833572151466862"/>
    <n v="0.20879999999998333"/>
    <n v="0.23835616438354262"/>
  </r>
  <r>
    <s v="2020-2021"/>
    <s v="SQI"/>
    <x v="62"/>
    <x v="4"/>
    <x v="1"/>
    <x v="0"/>
    <x v="91"/>
    <n v="343.87199999997199"/>
    <n v="0"/>
    <n v="0"/>
    <n v="0"/>
    <m/>
    <n v="0"/>
    <n v="0.14327999999998836"/>
    <n v="0"/>
    <n v="0"/>
    <n v="0"/>
    <n v="0"/>
    <n v="0"/>
    <n v="343.87199999997199"/>
    <n v="353.65874592180319"/>
    <n v="0.93808685920902701"/>
    <n v="0.14327999999998836"/>
    <n v="0.38005305039784709"/>
  </r>
  <r>
    <s v="2020-2021"/>
    <s v="SQI"/>
    <x v="62"/>
    <x v="4"/>
    <x v="1"/>
    <x v="0"/>
    <x v="92"/>
    <n v="1144.2583079999101"/>
    <n v="0"/>
    <n v="0"/>
    <n v="0"/>
    <m/>
    <n v="0"/>
    <n v="0.4767742949999626"/>
    <n v="0"/>
    <n v="0"/>
    <n v="0"/>
    <n v="0"/>
    <n v="0"/>
    <n v="1144.2583079999101"/>
    <n v="1176.8243945941676"/>
    <n v="1.4281849448958346"/>
    <n v="0.4767742949999626"/>
    <n v="0.57860958131063422"/>
  </r>
  <r>
    <s v="2020-2021"/>
    <s v="SQI"/>
    <x v="62"/>
    <x v="4"/>
    <x v="1"/>
    <x v="0"/>
    <x v="93"/>
    <n v="1104.8399999999099"/>
    <n v="0"/>
    <n v="0"/>
    <n v="0"/>
    <m/>
    <n v="0"/>
    <n v="0.46034999999996246"/>
    <n v="0"/>
    <n v="0"/>
    <n v="0"/>
    <n v="0"/>
    <n v="0"/>
    <n v="1104.8399999999099"/>
    <n v="1136.2842244912206"/>
    <n v="1.3690171379412297"/>
    <n v="0.46034999999996246"/>
    <n v="0.55463855421682218"/>
  </r>
  <r>
    <s v="2020-2021"/>
    <s v="SQI"/>
    <x v="63"/>
    <x v="4"/>
    <x v="1"/>
    <x v="0"/>
    <x v="94"/>
    <n v="126.95086799999001"/>
    <n v="0"/>
    <n v="0"/>
    <n v="0"/>
    <m/>
    <n v="0"/>
    <n v="5.2896194999995844E-2"/>
    <n v="0"/>
    <n v="0"/>
    <n v="0"/>
    <n v="0"/>
    <n v="0"/>
    <n v="126.95086799999001"/>
    <n v="130.56394463801792"/>
    <n v="0.46797112773483124"/>
    <n v="5.2896194999995844E-2"/>
    <n v="0.18959209677417865"/>
  </r>
  <r>
    <s v="2020-2021"/>
    <s v="SQI"/>
    <x v="64"/>
    <x v="4"/>
    <x v="7"/>
    <x v="1"/>
    <x v="95"/>
    <n v="296.20933199997603"/>
    <n v="0"/>
    <n v="0"/>
    <n v="0"/>
    <m/>
    <n v="0"/>
    <n v="0.12342055499999002"/>
    <n v="0"/>
    <n v="0"/>
    <n v="0"/>
    <n v="0"/>
    <n v="0"/>
    <n v="296.20933199997603"/>
    <n v="304.63957776572414"/>
    <n v="0.67249354915170889"/>
    <n v="0.12342055499999002"/>
    <n v="0.27245155629136869"/>
  </r>
  <r>
    <s v="2020-2021"/>
    <s v="SQI"/>
    <x v="64"/>
    <x v="4"/>
    <x v="7"/>
    <x v="1"/>
    <x v="96"/>
    <n v="602.20799999995199"/>
    <n v="0"/>
    <n v="2569.9410400000002"/>
    <n v="0"/>
    <m/>
    <n v="0"/>
    <n v="0.25091999999997999"/>
    <n v="0"/>
    <n v="183.00152732277115"/>
    <n v="0"/>
    <n v="0"/>
    <n v="0"/>
    <n v="3172.149039999952"/>
    <n v="3262.429774344891"/>
    <n v="1.8236052399915545"/>
    <n v="183.25244732277113"/>
    <n v="102.43289397583629"/>
  </r>
  <r>
    <s v="2020-2021"/>
    <s v="SQI"/>
    <x v="65"/>
    <x v="0"/>
    <x v="0"/>
    <x v="0"/>
    <x v="97"/>
    <n v="216.60191999998298"/>
    <n v="0"/>
    <n v="663.20038"/>
    <n v="0"/>
    <m/>
    <n v="0"/>
    <n v="9.0250799999992914E-2"/>
    <n v="0"/>
    <n v="47.225473492202063"/>
    <n v="0"/>
    <n v="0"/>
    <n v="0"/>
    <n v="879.80229999998301"/>
    <n v="904.84185416997423"/>
    <n v="1.3751395960030004"/>
    <n v="47.315724292202056"/>
    <n v="71.908395580854176"/>
  </r>
  <r>
    <s v="2020-2021"/>
    <s v="SQI"/>
    <x v="66"/>
    <x v="1"/>
    <x v="1"/>
    <x v="0"/>
    <x v="98"/>
    <n v="6.7035599999994604"/>
    <n v="0"/>
    <n v="0"/>
    <n v="0"/>
    <m/>
    <n v="0"/>
    <n v="2.7931499999997752E-3"/>
    <n v="0"/>
    <n v="0"/>
    <n v="0"/>
    <n v="0"/>
    <n v="0"/>
    <n v="6.7035599999994604"/>
    <n v="6.8943462183939523"/>
    <n v="1.8956134776997393E-3"/>
    <n v="2.7931499999997752E-3"/>
    <n v="7.679818531756324E-4"/>
  </r>
  <r>
    <s v="2020-2021"/>
    <s v="SQI"/>
    <x v="67"/>
    <x v="1"/>
    <x v="1"/>
    <x v="0"/>
    <x v="99"/>
    <n v="23248.567727998099"/>
    <n v="1787.1235300000001"/>
    <n v="0"/>
    <n v="7.0970900000000006"/>
    <m/>
    <n v="0"/>
    <n v="9.6869032199992091"/>
    <n v="91.377479716631029"/>
    <n v="0"/>
    <n v="0.50842460900000008"/>
    <n v="0"/>
    <n v="0"/>
    <n v="25042.788347998099"/>
    <n v="25755.516941009661"/>
    <n v="3.6173478849732668"/>
    <n v="101.57280754563024"/>
    <n v="14.265843756408742"/>
  </r>
  <r>
    <s v="2020-2021"/>
    <s v="SQI"/>
    <x v="68"/>
    <x v="4"/>
    <x v="1"/>
    <x v="0"/>
    <x v="100"/>
    <n v="0"/>
    <n v="0"/>
    <n v="0"/>
    <n v="57.981769999999997"/>
    <m/>
    <n v="0"/>
    <n v="0"/>
    <n v="0"/>
    <n v="0"/>
    <n v="4.1537248000769225"/>
    <n v="0"/>
    <n v="0"/>
    <n v="57.981769999999997"/>
    <n v="59.631956264331201"/>
    <n v="2.545654483002399E-3"/>
    <n v="4.1537248000769225"/>
    <n v="0.17732016222313435"/>
  </r>
  <r>
    <s v="2020-2021"/>
    <s v="SQI"/>
    <x v="69"/>
    <x v="4"/>
    <x v="1"/>
    <x v="0"/>
    <x v="101"/>
    <n v="649.70013599994797"/>
    <n v="0"/>
    <n v="0"/>
    <n v="0"/>
    <m/>
    <n v="0"/>
    <n v="0.27070838999997832"/>
    <n v="0"/>
    <n v="0"/>
    <n v="0"/>
    <n v="0"/>
    <n v="0"/>
    <n v="649.70013599994797"/>
    <n v="668.19088301165925"/>
    <n v="0.89690051410960969"/>
    <n v="0.27070838999997832"/>
    <n v="0.36336696644292388"/>
  </r>
  <r>
    <s v="2020-2021"/>
    <s v="SQI"/>
    <x v="70"/>
    <x v="4"/>
    <x v="7"/>
    <x v="1"/>
    <x v="102"/>
    <n v="0"/>
    <n v="0"/>
    <n v="0"/>
    <n v="1374.4117099999999"/>
    <m/>
    <n v="0"/>
    <n v="0"/>
    <n v="0"/>
    <n v="0"/>
    <n v="98.460740424846136"/>
    <n v="0"/>
    <n v="0"/>
    <n v="1374.4117099999999"/>
    <n v="1413.5280620081908"/>
    <n v="1.2509097893877794"/>
    <n v="98.460740424846136"/>
    <n v="87.133398606058535"/>
  </r>
  <r>
    <s v="2020-2021"/>
    <s v="SQI"/>
    <x v="71"/>
    <x v="4"/>
    <x v="7"/>
    <x v="1"/>
    <x v="103"/>
    <n v="0"/>
    <n v="0"/>
    <n v="0"/>
    <n v="0"/>
    <m/>
    <n v="165.22618"/>
    <n v="0"/>
    <n v="0"/>
    <n v="0"/>
    <n v="0"/>
    <n v="0"/>
    <n v="10.092124616618783"/>
    <n v="165.22618"/>
    <n v="169.92858858021262"/>
    <n v="0.57023016302084772"/>
    <n v="10.092124616618783"/>
    <n v="33.866189988653637"/>
  </r>
  <r>
    <s v="2020-2021"/>
    <s v="SQI"/>
    <x v="72"/>
    <x v="4"/>
    <x v="1"/>
    <x v="0"/>
    <x v="104"/>
    <n v="615.16799999995101"/>
    <n v="0"/>
    <n v="0"/>
    <n v="0"/>
    <m/>
    <n v="0"/>
    <n v="0.25631999999997962"/>
    <n v="0"/>
    <n v="0"/>
    <n v="0"/>
    <n v="0"/>
    <n v="0"/>
    <n v="615.16799999995101"/>
    <n v="632.67594747820181"/>
    <n v="0.97786081526769986"/>
    <n v="0.25631999999997962"/>
    <n v="0.3961669242658109"/>
  </r>
  <r>
    <s v="2020-2021"/>
    <s v="SQI"/>
    <x v="73"/>
    <x v="4"/>
    <x v="7"/>
    <x v="1"/>
    <x v="105"/>
    <n v="342.504503999973"/>
    <n v="0"/>
    <n v="0"/>
    <n v="0"/>
    <m/>
    <n v="0"/>
    <n v="0.14271020999998876"/>
    <n v="0"/>
    <n v="0"/>
    <n v="0"/>
    <n v="0"/>
    <n v="0"/>
    <n v="342.504503999973"/>
    <n v="352.25233039389525"/>
    <n v="0.55039426624046128"/>
    <n v="0.14271020999998876"/>
    <n v="0.22298470312498245"/>
  </r>
  <r>
    <s v="2020-2021"/>
    <s v="SQI"/>
    <x v="73"/>
    <x v="4"/>
    <x v="7"/>
    <x v="1"/>
    <x v="67"/>
    <n v="425.92190399996599"/>
    <n v="1333.7295200000001"/>
    <n v="0"/>
    <n v="0"/>
    <m/>
    <n v="0"/>
    <n v="0.17746745999998584"/>
    <n v="68.194973719176573"/>
    <n v="0"/>
    <n v="0"/>
    <n v="0"/>
    <n v="0"/>
    <n v="1759.651423999966"/>
    <n v="1809.7318649712504"/>
    <n v="1.8243264767855347"/>
    <n v="68.372441179176562"/>
    <n v="68.923831833847345"/>
  </r>
  <r>
    <s v="2020-2021"/>
    <s v="SQI"/>
    <x v="73"/>
    <x v="4"/>
    <x v="7"/>
    <x v="1"/>
    <x v="82"/>
    <n v="97.829279999992195"/>
    <n v="0"/>
    <n v="0"/>
    <n v="0"/>
    <m/>
    <n v="0"/>
    <n v="4.0762199999996744E-2"/>
    <n v="0"/>
    <n v="0"/>
    <n v="0"/>
    <n v="0"/>
    <n v="0"/>
    <n v="97.829279999992195"/>
    <n v="100.61354364191618"/>
    <s v="-"/>
    <n v="4.0762199999996744E-2"/>
    <s v="-"/>
  </r>
  <r>
    <s v="2020-2021"/>
    <s v="SQI"/>
    <x v="74"/>
    <x v="4"/>
    <x v="1"/>
    <x v="0"/>
    <x v="106"/>
    <n v="1480.4639999998801"/>
    <n v="0"/>
    <n v="0"/>
    <n v="0"/>
    <m/>
    <n v="0"/>
    <n v="0.61685999999995011"/>
    <n v="0"/>
    <n v="0"/>
    <n v="0"/>
    <n v="0"/>
    <n v="0"/>
    <n v="1480.4639999998801"/>
    <n v="1522.5986460728896"/>
    <n v="2.1324911009424223"/>
    <n v="0.61685999999995011"/>
    <n v="0.86394957983186293"/>
  </r>
  <r>
    <s v="2020-2021"/>
    <s v="SQI"/>
    <x v="74"/>
    <x v="4"/>
    <x v="1"/>
    <x v="0"/>
    <x v="107"/>
    <n v="0"/>
    <n v="0"/>
    <n v="0"/>
    <n v="0"/>
    <m/>
    <n v="0"/>
    <n v="0"/>
    <n v="0"/>
    <n v="0"/>
    <n v="0"/>
    <n v="0"/>
    <n v="0"/>
    <n v="0"/>
    <n v="0"/>
    <n v="0"/>
    <n v="0"/>
    <n v="0"/>
  </r>
  <r>
    <s v="2020-2021"/>
    <s v="SQI"/>
    <x v="75"/>
    <x v="4"/>
    <x v="1"/>
    <x v="0"/>
    <x v="108"/>
    <n v="269.226179999978"/>
    <n v="0"/>
    <n v="0"/>
    <n v="0"/>
    <m/>
    <n v="0"/>
    <n v="0.11217757499999084"/>
    <n v="0"/>
    <n v="0"/>
    <n v="0"/>
    <n v="0"/>
    <n v="0"/>
    <n v="269.226179999978"/>
    <n v="276.88847358353581"/>
    <n v="0.55488672060828825"/>
    <n v="0.11217757499999084"/>
    <n v="0.22480475951901971"/>
  </r>
  <r>
    <s v="2020-2021"/>
    <s v="SQI"/>
    <x v="75"/>
    <x v="4"/>
    <x v="1"/>
    <x v="0"/>
    <x v="109"/>
    <n v="159.61971599998699"/>
    <n v="0"/>
    <n v="0"/>
    <n v="0"/>
    <m/>
    <n v="0"/>
    <n v="6.6508214999994583E-2"/>
    <n v="0"/>
    <n v="0"/>
    <n v="0"/>
    <n v="0"/>
    <n v="0"/>
    <n v="159.61971599998699"/>
    <n v="164.16256218870504"/>
    <n v="0.2915853680083571"/>
    <n v="6.6508214999994583E-2"/>
    <n v="0.11813182060389801"/>
  </r>
  <r>
    <s v="2020-2021"/>
    <s v="SQI"/>
    <x v="75"/>
    <x v="4"/>
    <x v="1"/>
    <x v="0"/>
    <x v="110"/>
    <n v="319.14907199997401"/>
    <n v="0"/>
    <n v="0"/>
    <n v="0"/>
    <m/>
    <n v="0"/>
    <n v="0.13297877999998917"/>
    <n v="0"/>
    <n v="0"/>
    <n v="0"/>
    <n v="0"/>
    <n v="0"/>
    <n v="319.14907199997401"/>
    <n v="328.23219269270913"/>
    <n v="0.4313169417775416"/>
    <n v="0.13297877999998917"/>
    <n v="0.1747421550591185"/>
  </r>
  <r>
    <s v="2020-2021"/>
    <s v="SQI"/>
    <x v="75"/>
    <x v="4"/>
    <x v="1"/>
    <x v="0"/>
    <x v="111"/>
    <n v="572.18399999995404"/>
    <n v="0"/>
    <n v="0"/>
    <n v="0"/>
    <m/>
    <n v="0"/>
    <n v="0.23840999999998083"/>
    <n v="0"/>
    <n v="0"/>
    <n v="0"/>
    <n v="0"/>
    <n v="0"/>
    <n v="572.18399999995404"/>
    <n v="588.46860423797591"/>
    <n v="1.2108407494608557"/>
    <n v="0.23840999999998083"/>
    <n v="0.49055555555551611"/>
  </r>
  <r>
    <s v="2020-2021"/>
    <s v="SQI"/>
    <x v="76"/>
    <x v="4"/>
    <x v="1"/>
    <x v="0"/>
    <x v="112"/>
    <n v="224.51018399998199"/>
    <n v="0"/>
    <n v="0"/>
    <n v="0"/>
    <m/>
    <n v="0"/>
    <n v="9.3545909999992502E-2"/>
    <n v="0"/>
    <n v="0"/>
    <n v="0"/>
    <n v="0"/>
    <n v="0"/>
    <n v="224.51018399998199"/>
    <n v="230.89984098767385"/>
    <n v="1.6854002991801011"/>
    <n v="9.3545909999992502E-2"/>
    <n v="0.68281686131381392"/>
  </r>
  <r>
    <s v="2020-2021"/>
    <s v="SQI"/>
    <x v="77"/>
    <x v="4"/>
    <x v="7"/>
    <x v="1"/>
    <x v="113"/>
    <n v="2427.2889839998102"/>
    <n v="0"/>
    <n v="0"/>
    <n v="3.4986100000000002"/>
    <m/>
    <n v="0"/>
    <n v="1.011370409999921"/>
    <n v="0"/>
    <n v="0"/>
    <n v="0.2506350379230769"/>
    <n v="0"/>
    <n v="0"/>
    <n v="2430.7875939998103"/>
    <n v="2499.9688607863395"/>
    <n v="1.8102598557468064"/>
    <n v="1.2620054479229978"/>
    <n v="0.91383450247863707"/>
  </r>
  <r>
    <s v="2020-2021"/>
    <s v="SQI"/>
    <x v="78"/>
    <x v="1"/>
    <x v="1"/>
    <x v="0"/>
    <x v="114"/>
    <n v="0"/>
    <n v="982.38274000000001"/>
    <n v="0"/>
    <n v="0"/>
    <m/>
    <n v="0"/>
    <n v="0"/>
    <n v="50.230248436334122"/>
    <n v="0"/>
    <n v="0"/>
    <n v="0"/>
    <n v="0"/>
    <n v="982.38274000000001"/>
    <n v="1010.3417778814592"/>
    <n v="0.80377229743950607"/>
    <n v="50.230248436334122"/>
    <n v="39.960420394856101"/>
  </r>
  <r>
    <s v="2020-2021"/>
    <s v="SQI"/>
    <x v="79"/>
    <x v="1"/>
    <x v="1"/>
    <x v="0"/>
    <x v="115"/>
    <n v="4542.2782919996398"/>
    <n v="3738.3372799999997"/>
    <n v="0"/>
    <n v="0"/>
    <m/>
    <n v="0"/>
    <n v="1.8926159549998502"/>
    <n v="191.14506257836896"/>
    <n v="0"/>
    <n v="0"/>
    <n v="0"/>
    <n v="0"/>
    <n v="8280.6155719996386"/>
    <n v="8516.2854744038068"/>
    <n v="1.0604265314909485"/>
    <n v="193.03767853336882"/>
    <n v="24.036568115224608"/>
  </r>
  <r>
    <s v="2020-2021"/>
    <s v="SQI"/>
    <x v="80"/>
    <x v="1"/>
    <x v="1"/>
    <x v="0"/>
    <x v="116"/>
    <n v="50.867999999995902"/>
    <n v="0"/>
    <n v="0"/>
    <n v="0"/>
    <m/>
    <n v="0"/>
    <n v="2.1194999999998292E-2"/>
    <n v="0"/>
    <n v="0"/>
    <n v="0"/>
    <n v="0"/>
    <n v="0"/>
    <n v="50.867999999995902"/>
    <n v="52.315725291824577"/>
    <n v="7.484366994538566E-2"/>
    <n v="2.1194999999998292E-2"/>
    <n v="3.0321888412014723E-2"/>
  </r>
  <r>
    <s v="2020-2021"/>
    <s v="SQI"/>
    <x v="80"/>
    <x v="1"/>
    <x v="1"/>
    <x v="0"/>
    <x v="117"/>
    <n v="0"/>
    <n v="419.68025"/>
    <n v="0"/>
    <n v="0"/>
    <m/>
    <n v="0"/>
    <n v="0"/>
    <n v="21.458686480304831"/>
    <n v="0"/>
    <n v="0"/>
    <n v="0"/>
    <n v="0"/>
    <n v="419.68025"/>
    <n v="431.62453152091746"/>
    <n v="0.82686691862244721"/>
    <n v="21.458686480304831"/>
    <n v="41.108594789855999"/>
  </r>
  <r>
    <s v="2020-2021"/>
    <s v="SQI"/>
    <x v="81"/>
    <x v="1"/>
    <x v="1"/>
    <x v="0"/>
    <x v="118"/>
    <n v="0"/>
    <n v="0"/>
    <n v="0"/>
    <n v="0"/>
    <m/>
    <n v="0"/>
    <n v="0"/>
    <n v="0"/>
    <n v="0"/>
    <n v="0"/>
    <n v="0"/>
    <n v="0"/>
    <n v="0"/>
    <n v="0"/>
    <n v="0"/>
    <n v="0"/>
    <n v="0"/>
  </r>
  <r>
    <s v="2020-2021"/>
    <s v="SQI"/>
    <x v="82"/>
    <x v="4"/>
    <x v="1"/>
    <x v="0"/>
    <x v="119"/>
    <n v="0"/>
    <n v="0"/>
    <n v="0"/>
    <n v="0"/>
    <m/>
    <n v="274.99652000000003"/>
    <n v="0"/>
    <n v="0"/>
    <n v="0"/>
    <n v="0"/>
    <n v="0"/>
    <n v="16.796969759734807"/>
    <n v="274.99652000000003"/>
    <n v="282.82303995692581"/>
    <n v="0.27919352414306597"/>
    <n v="16.796969759734807"/>
    <n v="16.581411411386778"/>
  </r>
  <r>
    <s v="2020-2021"/>
    <s v="SQI"/>
    <x v="82"/>
    <x v="4"/>
    <x v="1"/>
    <x v="0"/>
    <x v="54"/>
    <n v="1507.24799999988"/>
    <n v="0"/>
    <n v="0"/>
    <n v="0"/>
    <m/>
    <n v="328.24599999999998"/>
    <n v="0.62801999999995006"/>
    <n v="0"/>
    <n v="0"/>
    <n v="0"/>
    <n v="0"/>
    <n v="20.049483301657453"/>
    <n v="1835.4939999998801"/>
    <n v="1887.7329535030613"/>
    <n v="1.6794777166397341"/>
    <n v="20.677503301657403"/>
    <n v="18.396355250584875"/>
  </r>
  <r>
    <s v="2020-2021"/>
    <s v="SQI"/>
    <x v="83"/>
    <x v="4"/>
    <x v="1"/>
    <x v="0"/>
    <x v="120"/>
    <n v="273.023999999978"/>
    <n v="576.02499999999998"/>
    <n v="0"/>
    <n v="0"/>
    <m/>
    <n v="0"/>
    <n v="0.11375999999999084"/>
    <n v="29.452755710609658"/>
    <n v="0"/>
    <n v="0"/>
    <n v="0"/>
    <n v="0"/>
    <n v="849.04899999997792"/>
    <n v="873.21330194426332"/>
    <n v="1.135517947911916"/>
    <n v="29.56651571060965"/>
    <n v="38.448004825240112"/>
  </r>
  <r>
    <s v="2020-2021"/>
    <s v="SQI"/>
    <x v="83"/>
    <x v="4"/>
    <x v="1"/>
    <x v="0"/>
    <x v="121"/>
    <n v="394.631999999968"/>
    <n v="0"/>
    <n v="0"/>
    <n v="0"/>
    <m/>
    <n v="0"/>
    <n v="0.16442999999998667"/>
    <n v="0"/>
    <n v="0"/>
    <n v="0"/>
    <n v="0"/>
    <n v="0"/>
    <n v="394.631999999968"/>
    <n v="405.86339748689363"/>
    <n v="0.82492560464815778"/>
    <n v="0.16442999999998667"/>
    <n v="0.33420731707314366"/>
  </r>
  <r>
    <s v="2020-2021"/>
    <s v="SQI"/>
    <x v="84"/>
    <x v="0"/>
    <x v="0"/>
    <x v="0"/>
    <x v="122"/>
    <n v="3779.6376599996997"/>
    <n v="0"/>
    <n v="0"/>
    <n v="39.290260000000004"/>
    <m/>
    <n v="121.84410000000001"/>
    <n v="1.5748490249998748"/>
    <n v="0"/>
    <n v="0"/>
    <n v="2.814693779846154"/>
    <n v="0"/>
    <n v="7.4423184086187852"/>
    <n v="3940.7720199996998"/>
    <n v="4052.9280969574097"/>
    <n v="0.81629971741337559"/>
    <n v="11.831861213464814"/>
    <n v="2.3830536180190962"/>
  </r>
  <r>
    <s v="2020-2021"/>
    <s v="SQI"/>
    <x v="85"/>
    <x v="4"/>
    <x v="7"/>
    <x v="1"/>
    <x v="123"/>
    <n v="741.79281599994101"/>
    <n v="0"/>
    <n v="0"/>
    <n v="0"/>
    <m/>
    <n v="0"/>
    <n v="0.30908033999997542"/>
    <n v="0"/>
    <n v="0"/>
    <n v="0"/>
    <n v="0"/>
    <n v="0"/>
    <n v="741.79281599994101"/>
    <n v="762.90456053520904"/>
    <n v="0.76750961824467712"/>
    <n v="0.30908033999997542"/>
    <n v="0.31094601609655476"/>
  </r>
  <r>
    <s v="2020-2021"/>
    <s v="SQI"/>
    <x v="86"/>
    <x v="4"/>
    <x v="1"/>
    <x v="0"/>
    <x v="124"/>
    <n v="378.98996399996997"/>
    <n v="0"/>
    <n v="0"/>
    <n v="0"/>
    <m/>
    <n v="0"/>
    <n v="0.1579124849999875"/>
    <n v="0"/>
    <n v="0"/>
    <n v="0"/>
    <n v="0"/>
    <n v="0"/>
    <n v="378.98996399996997"/>
    <n v="389.77618237364379"/>
    <n v="1.2295778623774252"/>
    <n v="0.1579124849999875"/>
    <n v="0.49814664037850948"/>
  </r>
  <r>
    <s v="2020-2021"/>
    <s v="SQI"/>
    <x v="86"/>
    <x v="4"/>
    <x v="1"/>
    <x v="0"/>
    <x v="125"/>
    <n v="297.28565999997602"/>
    <n v="0"/>
    <n v="0"/>
    <n v="0"/>
    <m/>
    <n v="0"/>
    <n v="0.12386902499999002"/>
    <n v="0"/>
    <n v="0"/>
    <n v="0"/>
    <n v="0"/>
    <n v="0"/>
    <n v="297.28565999997602"/>
    <n v="305.74653852635765"/>
    <n v="0.68399673048402154"/>
    <n v="0.12386902499999002"/>
    <n v="0.27711191275165553"/>
  </r>
  <r>
    <s v="2020-2021"/>
    <s v="SQI"/>
    <x v="87"/>
    <x v="4"/>
    <x v="1"/>
    <x v="0"/>
    <x v="82"/>
    <n v="42.782039999996606"/>
    <n v="0"/>
    <n v="0"/>
    <n v="0"/>
    <m/>
    <n v="0"/>
    <n v="1.7825849999998585E-2"/>
    <n v="0"/>
    <n v="0"/>
    <n v="0"/>
    <n v="0"/>
    <n v="0"/>
    <n v="42.782039999996606"/>
    <n v="43.999635371232472"/>
    <s v="-"/>
    <n v="1.7825849999998585E-2"/>
    <s v="-"/>
  </r>
  <r>
    <s v="2020-2021"/>
    <s v="SQI"/>
    <x v="87"/>
    <x v="4"/>
    <x v="1"/>
    <x v="0"/>
    <x v="126"/>
    <n v="163.843955999987"/>
    <n v="0"/>
    <n v="0"/>
    <n v="0"/>
    <m/>
    <n v="0"/>
    <n v="6.8268314999994584E-2"/>
    <n v="0"/>
    <n v="0"/>
    <n v="0"/>
    <n v="0"/>
    <n v="0"/>
    <n v="163.843955999987"/>
    <n v="168.50702588703712"/>
    <n v="0.43654669918921535"/>
    <n v="6.8268314999994584E-2"/>
    <n v="0.17686091968910514"/>
  </r>
  <r>
    <s v="2020-2021"/>
    <s v="SQI"/>
    <x v="87"/>
    <x v="4"/>
    <x v="1"/>
    <x v="0"/>
    <x v="127"/>
    <n v="788.30247599993709"/>
    <n v="0"/>
    <n v="0"/>
    <n v="0"/>
    <m/>
    <n v="0"/>
    <n v="0.32845936499997386"/>
    <n v="0"/>
    <n v="0"/>
    <n v="0"/>
    <n v="0"/>
    <n v="0"/>
    <n v="788.30247599993709"/>
    <n v="810.7379055846734"/>
    <n v="1.2492109485125937"/>
    <n v="0.32845936499997386"/>
    <n v="0.50610071648686261"/>
  </r>
  <r>
    <s v="2020-2021"/>
    <s v="SQI"/>
    <x v="87"/>
    <x v="4"/>
    <x v="1"/>
    <x v="0"/>
    <x v="37"/>
    <n v="985.82399999992094"/>
    <n v="0"/>
    <n v="0"/>
    <n v="0"/>
    <m/>
    <n v="0"/>
    <n v="0.4107599999999671"/>
    <n v="0"/>
    <n v="0"/>
    <n v="0"/>
    <n v="0"/>
    <n v="0"/>
    <n v="985.82399999992094"/>
    <n v="1013.8809776300953"/>
    <n v="1.4463352034666124"/>
    <n v="0.4107599999999671"/>
    <n v="0.58596291012834101"/>
  </r>
  <r>
    <s v="2020-2021"/>
    <s v="SQI"/>
    <x v="88"/>
    <x v="4"/>
    <x v="1"/>
    <x v="0"/>
    <x v="128"/>
    <n v="260.44923599997901"/>
    <n v="0"/>
    <n v="0"/>
    <n v="0"/>
    <m/>
    <n v="0"/>
    <n v="0.10852051499999127"/>
    <n v="0"/>
    <n v="0"/>
    <n v="0"/>
    <n v="0"/>
    <n v="0"/>
    <n v="260.44923599997901"/>
    <n v="267.86173395929831"/>
    <n v="0.33992605832398259"/>
    <n v="0.10852051499999127"/>
    <n v="0.13771638959389754"/>
  </r>
  <r>
    <s v="2020-2021"/>
    <s v="SQI"/>
    <x v="88"/>
    <x v="4"/>
    <x v="1"/>
    <x v="0"/>
    <x v="129"/>
    <n v="183.819599999985"/>
    <n v="0"/>
    <n v="0"/>
    <n v="0"/>
    <m/>
    <n v="0"/>
    <n v="7.6591499999993762E-2"/>
    <n v="0"/>
    <n v="0"/>
    <n v="0"/>
    <n v="0"/>
    <n v="0"/>
    <n v="183.819599999985"/>
    <n v="189.05118535922517"/>
    <n v="0.50683963903277529"/>
    <n v="7.6591499999993762E-2"/>
    <n v="0.20533914209113607"/>
  </r>
  <r>
    <s v="2020-2021"/>
    <s v="SQI"/>
    <x v="89"/>
    <x v="4"/>
    <x v="7"/>
    <x v="1"/>
    <x v="130"/>
    <n v="190.81137599998499"/>
    <n v="0"/>
    <n v="0"/>
    <n v="0"/>
    <m/>
    <n v="0"/>
    <n v="7.9504739999993759E-2"/>
    <n v="0"/>
    <n v="0"/>
    <n v="0"/>
    <n v="0"/>
    <n v="0"/>
    <n v="190.81137599998499"/>
    <n v="196.2419503296978"/>
    <n v="1.203938345580968"/>
    <n v="7.9504739999993759E-2"/>
    <n v="0.48775914110425617"/>
  </r>
  <r>
    <s v="2020-2021"/>
    <s v="SQI"/>
    <x v="89"/>
    <x v="4"/>
    <x v="7"/>
    <x v="1"/>
    <x v="131"/>
    <n v="144.739835999988"/>
    <n v="0"/>
    <n v="0"/>
    <n v="0"/>
    <m/>
    <n v="0"/>
    <n v="6.0308264999995004E-2"/>
    <n v="0"/>
    <n v="0"/>
    <n v="0"/>
    <n v="0"/>
    <n v="0"/>
    <n v="144.739835999988"/>
    <n v="148.85919436501777"/>
    <n v="0.65576737605734703"/>
    <n v="6.0308264999995004E-2"/>
    <n v="0.26567517621143172"/>
  </r>
  <r>
    <s v="2020-2021"/>
    <s v="SQI"/>
    <x v="89"/>
    <x v="4"/>
    <x v="7"/>
    <x v="1"/>
    <x v="82"/>
    <n v="22.1354279999982"/>
    <n v="0"/>
    <n v="0"/>
    <n v="0"/>
    <m/>
    <n v="0"/>
    <n v="9.2230949999992512E-3"/>
    <n v="0"/>
    <n v="0"/>
    <n v="0"/>
    <n v="0"/>
    <n v="0"/>
    <n v="22.1354279999982"/>
    <n v="22.765411859419693"/>
    <s v="-"/>
    <n v="9.2230949999992512E-3"/>
    <s v="-"/>
  </r>
  <r>
    <s v="2020-2021"/>
    <s v="SQI"/>
    <x v="90"/>
    <x v="4"/>
    <x v="7"/>
    <x v="1"/>
    <x v="132"/>
    <n v="660.70915199994704"/>
    <n v="0"/>
    <n v="0"/>
    <n v="0"/>
    <m/>
    <n v="0"/>
    <n v="0.27529547999997794"/>
    <n v="0"/>
    <n v="0"/>
    <n v="0"/>
    <n v="0"/>
    <n v="0"/>
    <n v="660.70915199994704"/>
    <n v="679.51322037088903"/>
    <n v="0.75923264845909388"/>
    <n v="0.27529547999997794"/>
    <n v="0.30759271508377423"/>
  </r>
  <r>
    <s v="2020-2021"/>
    <s v="SQI"/>
    <x v="90"/>
    <x v="4"/>
    <x v="7"/>
    <x v="1"/>
    <x v="133"/>
    <n v="273.68917199997804"/>
    <n v="364.27672999999999"/>
    <n v="0"/>
    <n v="0"/>
    <m/>
    <n v="0"/>
    <n v="0.11403715499999086"/>
    <n v="18.62584703745447"/>
    <n v="0"/>
    <n v="0"/>
    <n v="0"/>
    <n v="0"/>
    <n v="637.96590199997809"/>
    <n v="656.12268763435998"/>
    <n v="0.83476168910223913"/>
    <n v="18.739884192454461"/>
    <n v="23.842091847906438"/>
  </r>
  <r>
    <s v="2020-2021"/>
    <s v="SQI"/>
    <x v="90"/>
    <x v="4"/>
    <x v="7"/>
    <x v="1"/>
    <x v="134"/>
    <n v="255.51781199998001"/>
    <n v="1122.5227"/>
    <n v="0"/>
    <n v="0"/>
    <m/>
    <n v="0"/>
    <n v="0.10646575499999168"/>
    <n v="57.395749946120347"/>
    <n v="0"/>
    <n v="0"/>
    <n v="0"/>
    <n v="0"/>
    <n v="1378.04051199998"/>
    <n v="1417.2601412833619"/>
    <n v="1.3183815267752204"/>
    <n v="57.502215701120342"/>
    <n v="53.490433210344506"/>
  </r>
  <r>
    <s v="2020-2021"/>
    <s v="SQI"/>
    <x v="91"/>
    <x v="4"/>
    <x v="1"/>
    <x v="0"/>
    <x v="135"/>
    <n v="263.73599999997901"/>
    <n v="0"/>
    <n v="0"/>
    <n v="0"/>
    <m/>
    <n v="0"/>
    <n v="0.10988999999999127"/>
    <n v="0"/>
    <n v="0"/>
    <n v="0"/>
    <n v="0"/>
    <n v="0"/>
    <n v="263.73599999997901"/>
    <n v="271.2420406850016"/>
    <n v="1.523831689241582"/>
    <n v="0.10988999999999127"/>
    <n v="0.61735955056174874"/>
  </r>
  <r>
    <s v="2020-2021"/>
    <s v="SQI"/>
    <x v="92"/>
    <x v="4"/>
    <x v="1"/>
    <x v="0"/>
    <x v="136"/>
    <n v="0"/>
    <n v="0"/>
    <n v="0"/>
    <n v="0"/>
    <m/>
    <n v="0"/>
    <n v="0"/>
    <n v="0"/>
    <n v="0"/>
    <n v="0"/>
    <n v="0"/>
    <n v="0"/>
    <n v="0"/>
    <n v="0"/>
    <n v="0"/>
    <n v="0"/>
    <n v="0"/>
  </r>
  <r>
    <s v="2020-2021"/>
    <s v="SQI"/>
    <x v="92"/>
    <x v="4"/>
    <x v="1"/>
    <x v="0"/>
    <x v="54"/>
    <n v="1525.82399999988"/>
    <n v="0"/>
    <n v="0"/>
    <n v="0"/>
    <m/>
    <n v="0"/>
    <n v="0.63575999999995003"/>
    <n v="0"/>
    <n v="0"/>
    <n v="0"/>
    <n v="0"/>
    <n v="0"/>
    <n v="1525.82399999988"/>
    <n v="1569.2496113012719"/>
    <n v="1.3961295474210604"/>
    <n v="0.63575999999995003"/>
    <n v="0.56562277580066733"/>
  </r>
  <r>
    <s v="2020-2021"/>
    <s v="SQI"/>
    <x v="93"/>
    <x v="4"/>
    <x v="7"/>
    <x v="1"/>
    <x v="137"/>
    <n v="640.65599999994902"/>
    <n v="0"/>
    <n v="0"/>
    <n v="0"/>
    <m/>
    <n v="0"/>
    <n v="0.26693999999997881"/>
    <n v="0"/>
    <n v="0"/>
    <n v="0"/>
    <n v="0"/>
    <n v="0"/>
    <n v="640.65599999994902"/>
    <n v="658.8893469874813"/>
    <n v="0.71001007218478585"/>
    <n v="0.26693999999997881"/>
    <n v="0.28765086206894269"/>
  </r>
  <r>
    <s v="2020-2021"/>
    <s v="SQI"/>
    <x v="93"/>
    <x v="4"/>
    <x v="7"/>
    <x v="1"/>
    <x v="54"/>
    <n v="2419.1999999998102"/>
    <n v="0"/>
    <n v="0"/>
    <n v="0"/>
    <m/>
    <n v="0"/>
    <n v="1.007999999999921"/>
    <n v="0"/>
    <n v="0"/>
    <n v="0"/>
    <n v="0"/>
    <n v="0"/>
    <n v="2419.1999999998102"/>
    <n v="2488.051478846864"/>
    <n v="2.2135689313584201"/>
    <n v="1.007999999999921"/>
    <n v="0.89679715302484075"/>
  </r>
  <r>
    <s v="2020-2021"/>
    <s v="SQI"/>
    <x v="93"/>
    <x v="4"/>
    <x v="7"/>
    <x v="1"/>
    <x v="82"/>
    <n v="22.312691999998197"/>
    <n v="0"/>
    <n v="0"/>
    <n v="0"/>
    <m/>
    <n v="0"/>
    <n v="9.2969549999992497E-3"/>
    <n v="0"/>
    <n v="0"/>
    <n v="0"/>
    <n v="0"/>
    <n v="0"/>
    <n v="22.312691999998197"/>
    <n v="22.947720869566162"/>
    <s v="-"/>
    <n v="9.2969549999992497E-3"/>
    <s v="-"/>
  </r>
  <r>
    <s v="2020-2021"/>
    <s v="SQI"/>
    <x v="94"/>
    <x v="4"/>
    <x v="1"/>
    <x v="0"/>
    <x v="138"/>
    <n v="1041.33599999992"/>
    <n v="0"/>
    <n v="0"/>
    <n v="0"/>
    <m/>
    <n v="0"/>
    <n v="0.43388999999996669"/>
    <n v="0"/>
    <n v="0"/>
    <n v="0"/>
    <n v="0"/>
    <n v="0"/>
    <n v="1041.33599999992"/>
    <n v="1070.9728731714956"/>
    <n v="1.239551936541083"/>
    <n v="0.43388999999996669"/>
    <n v="0.50218749999996148"/>
  </r>
  <r>
    <s v="2020-2021"/>
    <s v="SQI"/>
    <x v="94"/>
    <x v="4"/>
    <x v="1"/>
    <x v="0"/>
    <x v="139"/>
    <n v="0"/>
    <n v="0"/>
    <n v="0"/>
    <n v="0"/>
    <m/>
    <n v="0"/>
    <n v="0"/>
    <n v="0"/>
    <n v="0"/>
    <n v="0"/>
    <n v="0"/>
    <n v="0"/>
    <n v="0"/>
    <n v="0"/>
    <n v="0"/>
    <n v="0"/>
    <n v="0"/>
  </r>
  <r>
    <s v="2020-2021"/>
    <s v="SQI"/>
    <x v="95"/>
    <x v="4"/>
    <x v="8"/>
    <x v="0"/>
    <x v="140"/>
    <n v="217.956347999983"/>
    <n v="0"/>
    <n v="0"/>
    <n v="62.933169999999997"/>
    <m/>
    <n v="0"/>
    <n v="9.0815144999992922E-2"/>
    <n v="0"/>
    <n v="0"/>
    <n v="4.5084354785384608"/>
    <n v="0"/>
    <n v="0"/>
    <n v="280.88951799998301"/>
    <n v="288.88375523003282"/>
    <n v="0.30962889092179297"/>
    <n v="4.5992506235384534"/>
    <n v="4.9295290713166704"/>
  </r>
  <r>
    <s v="2020-2021"/>
    <s v="SQI"/>
    <x v="95"/>
    <x v="4"/>
    <x v="8"/>
    <x v="0"/>
    <x v="141"/>
    <n v="2554.4945159998001"/>
    <n v="0"/>
    <n v="0"/>
    <n v="0"/>
    <m/>
    <n v="0"/>
    <n v="1.0643727149999167"/>
    <n v="0"/>
    <n v="0"/>
    <n v="0"/>
    <n v="0"/>
    <n v="0"/>
    <n v="2554.4945159998001"/>
    <n v="2627.1965353174628"/>
    <n v="0.88338820958892494"/>
    <n v="1.0643727149999167"/>
    <n v="0.35789264122391284"/>
  </r>
  <r>
    <s v="2020-2021"/>
    <s v="SQI"/>
    <x v="96"/>
    <x v="4"/>
    <x v="1"/>
    <x v="0"/>
    <x v="82"/>
    <n v="1261.6350839999"/>
    <n v="0"/>
    <n v="0"/>
    <n v="0"/>
    <m/>
    <n v="0"/>
    <n v="0.52568128499995836"/>
    <n v="0"/>
    <n v="0"/>
    <n v="0"/>
    <n v="0"/>
    <n v="0"/>
    <n v="1261.6350839999"/>
    <n v="1297.5417644309214"/>
    <s v="-"/>
    <n v="0.52568128499995836"/>
    <s v="-"/>
  </r>
  <r>
    <s v="2020-2021"/>
    <s v="SQI"/>
    <x v="97"/>
    <x v="4"/>
    <x v="1"/>
    <x v="0"/>
    <x v="142"/>
    <n v="333.107999999973"/>
    <n v="802.38441"/>
    <n v="0"/>
    <n v="0"/>
    <m/>
    <n v="0"/>
    <n v="0.13879499999998876"/>
    <n v="41.02674712682898"/>
    <n v="0"/>
    <n v="0"/>
    <n v="0"/>
    <n v="0"/>
    <n v="1135.492409999973"/>
    <n v="1167.8090153439337"/>
    <n v="0.6152839912244118"/>
    <n v="41.165542126828967"/>
    <n v="21.688905230152248"/>
  </r>
  <r>
    <s v="2020-2021"/>
    <s v="SQI"/>
    <x v="98"/>
    <x v="4"/>
    <x v="1"/>
    <x v="0"/>
    <x v="143"/>
    <n v="1778.07020399986"/>
    <n v="0"/>
    <n v="0"/>
    <n v="0"/>
    <m/>
    <n v="0"/>
    <n v="0.74086258499994173"/>
    <n v="0"/>
    <n v="0"/>
    <n v="0"/>
    <n v="0"/>
    <n v="0"/>
    <n v="1778.07020399986"/>
    <n v="1828.6748514201984"/>
    <n v="0.38644861610739611"/>
    <n v="0.74086258499994173"/>
    <n v="0.15656436707522015"/>
  </r>
  <r>
    <s v="2020-2021"/>
    <s v="SQI"/>
    <x v="99"/>
    <x v="0"/>
    <x v="4"/>
    <x v="0"/>
    <x v="144"/>
    <n v="5228.0639999995801"/>
    <n v="0"/>
    <n v="0"/>
    <n v="0"/>
    <m/>
    <n v="27.25038"/>
    <n v="2.1783599999998251"/>
    <n v="0"/>
    <n v="0"/>
    <n v="0"/>
    <n v="0"/>
    <n v="1.6644712769502761"/>
    <n v="5255.3143799995805"/>
    <n v="5404.8829013575451"/>
    <n v="0.70321141053311798"/>
    <n v="3.8428312769501014"/>
    <n v="0.49997804800287554"/>
  </r>
  <r>
    <s v="2020-2021"/>
    <s v="SQI"/>
    <x v="100"/>
    <x v="4"/>
    <x v="7"/>
    <x v="1"/>
    <x v="145"/>
    <n v="1312.4159999998901"/>
    <n v="1796.7540300000001"/>
    <n v="0"/>
    <n v="0"/>
    <m/>
    <n v="0"/>
    <n v="0.54683999999995425"/>
    <n v="91.869897170510683"/>
    <n v="0"/>
    <n v="0"/>
    <n v="0"/>
    <n v="0"/>
    <n v="3109.1700299998902"/>
    <n v="3197.6583544676678"/>
    <n v="3.3766191705044011"/>
    <n v="92.416737170510643"/>
    <n v="97.588951605607861"/>
  </r>
  <r>
    <s v="2020-2021"/>
    <s v="SQI"/>
    <x v="101"/>
    <x v="4"/>
    <x v="1"/>
    <x v="0"/>
    <x v="146"/>
    <n v="0"/>
    <n v="0"/>
    <n v="0"/>
    <n v="11.070290000000002"/>
    <m/>
    <n v="0"/>
    <n v="0"/>
    <n v="0"/>
    <n v="0"/>
    <n v="0.79305854438461543"/>
    <n v="0"/>
    <n v="0"/>
    <n v="11.070290000000002"/>
    <n v="11.385355243785472"/>
    <n v="1.0340922110613509E-2"/>
    <n v="0.79305854438461543"/>
    <n v="0.72030748808775236"/>
  </r>
  <r>
    <s v="2020-2021"/>
    <s v="SQI"/>
    <x v="101"/>
    <x v="4"/>
    <x v="1"/>
    <x v="0"/>
    <x v="147"/>
    <n v="0"/>
    <n v="0"/>
    <n v="0"/>
    <n v="0"/>
    <m/>
    <n v="0"/>
    <n v="0"/>
    <n v="0"/>
    <n v="0"/>
    <n v="0"/>
    <n v="0"/>
    <n v="0"/>
    <n v="0"/>
    <n v="0"/>
    <n v="0"/>
    <n v="0"/>
    <n v="0"/>
  </r>
  <r>
    <s v="2020-2021"/>
    <s v="SQI"/>
    <x v="101"/>
    <x v="4"/>
    <x v="1"/>
    <x v="0"/>
    <x v="54"/>
    <n v="2178.1439999998302"/>
    <n v="0"/>
    <n v="0"/>
    <n v="0"/>
    <m/>
    <n v="0"/>
    <n v="0.90755999999992931"/>
    <n v="0"/>
    <n v="0"/>
    <n v="0"/>
    <n v="0"/>
    <n v="0"/>
    <n v="2178.1439999998302"/>
    <n v="2240.1349207760527"/>
    <n v="1.9930025985552071"/>
    <n v="0.90755999999992931"/>
    <n v="0.807437722419866"/>
  </r>
  <r>
    <s v="2020-2021"/>
    <s v="SQI"/>
    <x v="102"/>
    <x v="4"/>
    <x v="1"/>
    <x v="0"/>
    <x v="148"/>
    <n v="1026.70199999992"/>
    <n v="2627.9462000000003"/>
    <n v="0"/>
    <n v="0"/>
    <m/>
    <n v="0"/>
    <n v="0.42779249999996666"/>
    <n v="134.36961494592242"/>
    <n v="0"/>
    <n v="0"/>
    <n v="0"/>
    <n v="0"/>
    <n v="3654.6481999999205"/>
    <n v="3758.6610692276558"/>
    <n v="5.271614402843837"/>
    <n v="134.79740744592237"/>
    <n v="189.05667243467374"/>
  </r>
  <r>
    <s v="2020-2021"/>
    <s v="SQI"/>
    <x v="103"/>
    <x v="4"/>
    <x v="1"/>
    <x v="0"/>
    <x v="149"/>
    <n v="441.503999999965"/>
    <n v="0"/>
    <n v="0"/>
    <n v="0"/>
    <m/>
    <n v="0"/>
    <n v="0.18395999999998544"/>
    <n v="0"/>
    <n v="0"/>
    <n v="0"/>
    <n v="0"/>
    <n v="0"/>
    <n v="441.503999999965"/>
    <n v="454.06939488955231"/>
    <n v="0.54184891991593354"/>
    <n v="0.18395999999998544"/>
    <n v="0.21952267303100886"/>
  </r>
  <r>
    <s v="2020-2021"/>
    <s v="SQI"/>
    <x v="104"/>
    <x v="4"/>
    <x v="1"/>
    <x v="0"/>
    <x v="150"/>
    <n v="713.14340399994308"/>
    <n v="0"/>
    <n v="0"/>
    <n v="0"/>
    <m/>
    <n v="0"/>
    <n v="0.29714308499997627"/>
    <n v="0"/>
    <n v="0"/>
    <n v="0"/>
    <n v="0"/>
    <n v="0"/>
    <n v="713.14340399994308"/>
    <n v="733.43977387238931"/>
    <n v="0.67911090173369382"/>
    <n v="0.29714308499997627"/>
    <n v="0.27513248611108915"/>
  </r>
  <r>
    <s v="2020-2021"/>
    <s v="SQI"/>
    <x v="104"/>
    <x v="4"/>
    <x v="1"/>
    <x v="0"/>
    <x v="37"/>
    <n v="655.77599999994698"/>
    <n v="0"/>
    <n v="0"/>
    <n v="0"/>
    <m/>
    <n v="0"/>
    <n v="0.27323999999997789"/>
    <n v="0"/>
    <n v="0"/>
    <n v="0"/>
    <n v="0"/>
    <n v="0"/>
    <n v="655.77599999994698"/>
    <n v="674.4396687302733"/>
    <n v="0.96211079704746549"/>
    <n v="0.27323999999997789"/>
    <n v="0.3897860199714378"/>
  </r>
  <r>
    <s v="2020-2021"/>
    <s v="SQI"/>
    <x v="104"/>
    <x v="4"/>
    <x v="1"/>
    <x v="0"/>
    <x v="81"/>
    <n v="637.56442799994898"/>
    <n v="0"/>
    <n v="0"/>
    <n v="0"/>
    <m/>
    <n v="0"/>
    <n v="0.26565184499997879"/>
    <n v="0"/>
    <n v="0"/>
    <n v="0"/>
    <n v="0"/>
    <n v="0"/>
    <n v="637.56442799994898"/>
    <n v="655.70978751056236"/>
    <n v="1.0181828998611218"/>
    <n v="0.26565184499997879"/>
    <n v="0.41250286490679933"/>
  </r>
  <r>
    <s v="2020-2021"/>
    <s v="SQI"/>
    <x v="105"/>
    <x v="4"/>
    <x v="1"/>
    <x v="0"/>
    <x v="151"/>
    <n v="169.458083999986"/>
    <n v="0"/>
    <n v="0"/>
    <n v="0"/>
    <m/>
    <n v="0"/>
    <n v="7.060753499999417E-2"/>
    <n v="0"/>
    <n v="0"/>
    <n v="0"/>
    <n v="0"/>
    <n v="0"/>
    <n v="169.458083999986"/>
    <n v="174.28093439928668"/>
    <n v="0.78152885380846049"/>
    <n v="7.060753499999417E-2"/>
    <n v="0.31662571748876311"/>
  </r>
  <r>
    <s v="2020-2021"/>
    <s v="SQI"/>
    <x v="106"/>
    <x v="4"/>
    <x v="7"/>
    <x v="1"/>
    <x v="152"/>
    <n v="329.399999999974"/>
    <n v="0"/>
    <n v="0"/>
    <n v="0"/>
    <m/>
    <n v="0"/>
    <n v="0.13724999999998916"/>
    <n v="0"/>
    <n v="0"/>
    <n v="0"/>
    <n v="0"/>
    <n v="0"/>
    <n v="329.399999999974"/>
    <n v="338.77486653941656"/>
    <n v="0.73807160466103827"/>
    <n v="0.13724999999998916"/>
    <n v="0.29901960784311366"/>
  </r>
  <r>
    <s v="2020-2021"/>
    <s v="SQI"/>
    <x v="106"/>
    <x v="4"/>
    <x v="7"/>
    <x v="1"/>
    <x v="153"/>
    <n v="450.45255599996403"/>
    <n v="0"/>
    <n v="0"/>
    <n v="0"/>
    <m/>
    <n v="0"/>
    <n v="0.18768856499998501"/>
    <n v="0"/>
    <n v="0"/>
    <n v="0"/>
    <n v="0"/>
    <n v="0"/>
    <n v="450.45255599996403"/>
    <n v="463.27263066557055"/>
    <n v="1.0387278714474677"/>
    <n v="0.18768856499998501"/>
    <n v="0.4208263789237332"/>
  </r>
  <r>
    <s v="2020-2021"/>
    <s v="SQI"/>
    <x v="106"/>
    <x v="4"/>
    <x v="7"/>
    <x v="1"/>
    <x v="35"/>
    <n v="976.18517999992207"/>
    <n v="0"/>
    <n v="0"/>
    <n v="0"/>
    <m/>
    <n v="0"/>
    <n v="0.40674382499996747"/>
    <n v="0"/>
    <n v="0"/>
    <n v="0"/>
    <n v="0"/>
    <n v="0"/>
    <n v="976.18517999992207"/>
    <n v="1003.9678326419431"/>
    <n v="1.4301536077520558"/>
    <n v="0.40674382499996747"/>
    <n v="0.57940715811961185"/>
  </r>
  <r>
    <s v="2020-2021"/>
    <s v="SQI"/>
    <x v="107"/>
    <x v="0"/>
    <x v="0"/>
    <x v="0"/>
    <x v="154"/>
    <n v="20334.239999998401"/>
    <n v="0"/>
    <n v="0"/>
    <n v="195.95428000000001"/>
    <m/>
    <n v="0"/>
    <n v="8.4725999999993338"/>
    <n v="0"/>
    <n v="0"/>
    <n v="14.037863151076923"/>
    <n v="0"/>
    <n v="0"/>
    <n v="20530.194279998403"/>
    <n v="21114.492493124777"/>
    <n v="0.64391121018342767"/>
    <n v="22.510463151076259"/>
    <n v="0.68648297249477785"/>
  </r>
  <r>
    <s v="2020-2021"/>
    <s v="SQI"/>
    <x v="108"/>
    <x v="0"/>
    <x v="4"/>
    <x v="0"/>
    <x v="155"/>
    <n v="145.72799999998801"/>
    <n v="0"/>
    <n v="0"/>
    <n v="0"/>
    <m/>
    <n v="0"/>
    <n v="6.0719999999995014E-2"/>
    <n v="0"/>
    <n v="0"/>
    <n v="0"/>
    <n v="0"/>
    <n v="0"/>
    <n v="145.72799999998801"/>
    <n v="149.87548194006052"/>
    <n v="5.532502101884848E-2"/>
    <n v="6.0719999999995014E-2"/>
    <n v="2.2414174972312666E-2"/>
  </r>
  <r>
    <s v="2020-2021"/>
    <s v="SQI"/>
    <x v="109"/>
    <x v="0"/>
    <x v="0"/>
    <x v="0"/>
    <x v="156"/>
    <n v="494.29861199995997"/>
    <n v="0"/>
    <n v="0"/>
    <n v="0"/>
    <m/>
    <n v="0"/>
    <n v="0.20595775499998334"/>
    <n v="0"/>
    <n v="0"/>
    <n v="0"/>
    <n v="0"/>
    <n v="0"/>
    <n v="494.29861199995997"/>
    <n v="508.36656439258809"/>
    <n v="0.24956630554373493"/>
    <n v="0.20595775499998334"/>
    <n v="0.10110837260676649"/>
  </r>
  <r>
    <s v="2020-2021"/>
    <s v="SQI"/>
    <x v="110"/>
    <x v="0"/>
    <x v="0"/>
    <x v="0"/>
    <x v="157"/>
    <n v="1551.73935599988"/>
    <n v="0"/>
    <n v="0"/>
    <n v="0"/>
    <m/>
    <n v="0"/>
    <n v="0.64655806499995006"/>
    <n v="0"/>
    <n v="0"/>
    <n v="0"/>
    <n v="0"/>
    <n v="0"/>
    <n v="1551.73935599988"/>
    <n v="1595.9025295472406"/>
    <n v="0.42739757084821656"/>
    <n v="0.64655806499995006"/>
    <n v="0.17315427557577664"/>
  </r>
  <r>
    <s v="2020-2021"/>
    <s v="SQI"/>
    <x v="111"/>
    <x v="0"/>
    <x v="0"/>
    <x v="0"/>
    <x v="158"/>
    <n v="5063.0399999995898"/>
    <n v="0"/>
    <n v="0"/>
    <n v="0"/>
    <m/>
    <n v="0"/>
    <n v="2.1095999999998294"/>
    <n v="0"/>
    <n v="0"/>
    <n v="0"/>
    <n v="0"/>
    <n v="0"/>
    <n v="5063.0399999995898"/>
    <n v="5207.1363093009231"/>
    <n v="0.54303225667962485"/>
    <n v="2.1095999999998294"/>
    <n v="0.22000208572320673"/>
  </r>
  <r>
    <s v="2020-2021"/>
    <s v="SQI"/>
    <x v="112"/>
    <x v="0"/>
    <x v="0"/>
    <x v="0"/>
    <x v="159"/>
    <n v="5815.9742039995299"/>
    <n v="1546.2655099999999"/>
    <n v="0"/>
    <n v="0"/>
    <m/>
    <n v="0"/>
    <n v="2.4233225849998044"/>
    <n v="79.062159332965152"/>
    <n v="0"/>
    <n v="0"/>
    <n v="0"/>
    <n v="0"/>
    <n v="7362.2397139995301"/>
    <n v="7571.7722420812997"/>
    <n v="0.55959407087970947"/>
    <n v="81.485481917964961"/>
    <n v="6.0222086832784809"/>
  </r>
  <r>
    <s v="2020-2021"/>
    <s v="SQI"/>
    <x v="113"/>
    <x v="0"/>
    <x v="4"/>
    <x v="0"/>
    <x v="160"/>
    <n v="394.33143599996799"/>
    <n v="0"/>
    <n v="0"/>
    <n v="0"/>
    <m/>
    <n v="0"/>
    <n v="0.16430476499998667"/>
    <n v="0"/>
    <n v="0"/>
    <n v="0"/>
    <n v="0"/>
    <n v="0"/>
    <n v="394.33143599996799"/>
    <n v="405.55427930539224"/>
    <n v="0.93878305394766726"/>
    <n v="0.16430476499998667"/>
    <n v="0.3803351041666358"/>
  </r>
  <r>
    <s v="2020-2021"/>
    <s v="SQI"/>
    <x v="113"/>
    <x v="0"/>
    <x v="4"/>
    <x v="0"/>
    <x v="82"/>
    <n v="134.12134799998898"/>
    <n v="0"/>
    <n v="0"/>
    <n v="0"/>
    <m/>
    <n v="0"/>
    <n v="5.5883894999995416E-2"/>
    <n v="0"/>
    <n v="0"/>
    <n v="0"/>
    <n v="0"/>
    <n v="0"/>
    <n v="134.12134799998898"/>
    <n v="137.93849960165909"/>
    <s v="-"/>
    <n v="5.5883894999995416E-2"/>
    <s v="-"/>
  </r>
  <r>
    <s v="2020-2021"/>
    <s v="SQI"/>
    <x v="114"/>
    <x v="2"/>
    <x v="5"/>
    <x v="0"/>
    <x v="161"/>
    <n v="7776.8759879993795"/>
    <n v="5831.6499000000003"/>
    <n v="0"/>
    <n v="0"/>
    <m/>
    <n v="0"/>
    <n v="3.2403649949997417"/>
    <n v="298.17830805"/>
    <n v="0"/>
    <n v="0"/>
    <n v="0"/>
    <n v="0"/>
    <n v="13608.52588799938"/>
    <n v="13995.830423514115"/>
    <n v="3.3798189866008488"/>
    <n v="301.41867304499976"/>
    <n v="72.788860914030366"/>
  </r>
  <r>
    <s v="2020-2021"/>
    <s v="SQI"/>
    <x v="114"/>
    <x v="2"/>
    <x v="5"/>
    <x v="0"/>
    <x v="162"/>
    <n v="0"/>
    <n v="220.51146"/>
    <n v="0"/>
    <n v="0"/>
    <m/>
    <n v="0"/>
    <n v="0"/>
    <n v="11.274979667149644"/>
    <n v="0"/>
    <n v="0"/>
    <n v="0"/>
    <n v="0"/>
    <n v="220.51146"/>
    <n v="226.78731157230661"/>
    <n v="0.75848599188062416"/>
    <n v="11.274979667149644"/>
    <n v="37.708962097490449"/>
  </r>
  <r>
    <s v="2020-2021"/>
    <s v="SQI"/>
    <x v="115"/>
    <x v="0"/>
    <x v="0"/>
    <x v="0"/>
    <x v="163"/>
    <n v="1120.3919999999098"/>
    <n v="1196.84924"/>
    <n v="0"/>
    <n v="0"/>
    <m/>
    <n v="0"/>
    <n v="0.46682999999996244"/>
    <n v="61.196143028772767"/>
    <n v="0"/>
    <n v="0"/>
    <n v="0"/>
    <n v="0"/>
    <n v="2317.2412399999098"/>
    <n v="2383.1909284173153"/>
    <n v="0.77805776311371699"/>
    <n v="61.662973028772726"/>
    <n v="20.131561550366545"/>
  </r>
  <r>
    <s v="2020-2021"/>
    <s v="SQI"/>
    <x v="116"/>
    <x v="2"/>
    <x v="2"/>
    <x v="0"/>
    <x v="164"/>
    <n v="2917.2959999997702"/>
    <n v="1003.65684"/>
    <n v="0"/>
    <n v="16.82414"/>
    <m/>
    <n v="0"/>
    <n v="1.2155399999999041"/>
    <n v="51.318015235106891"/>
    <n v="0"/>
    <n v="1.2052555063076922"/>
    <n v="0"/>
    <n v="0"/>
    <n v="3937.7769799997704"/>
    <n v="4049.8478168230554"/>
    <n v="0.79737109998485045"/>
    <n v="53.73881074141449"/>
    <n v="10.580588844539179"/>
  </r>
  <r>
    <s v="2020-2021"/>
    <s v="SQI"/>
    <x v="117"/>
    <x v="1"/>
    <x v="1"/>
    <x v="0"/>
    <x v="165"/>
    <n v="37486.799999996998"/>
    <n v="10457.94312"/>
    <n v="0"/>
    <n v="8.4457500000000003"/>
    <m/>
    <n v="0"/>
    <n v="15.619499999998748"/>
    <n v="534.72547884000005"/>
    <n v="0"/>
    <n v="0.60504053653846157"/>
    <n v="0"/>
    <n v="0"/>
    <n v="47953.188869997"/>
    <n v="49317.957375755781"/>
    <n v="1.3763663031858613"/>
    <n v="550.95001937653728"/>
    <n v="15.375921505261701"/>
  </r>
  <r>
    <s v="2020-2021"/>
    <s v="SQI"/>
    <x v="118"/>
    <x v="0"/>
    <x v="0"/>
    <x v="0"/>
    <x v="166"/>
    <n v="2685.3119999997898"/>
    <n v="48.53595"/>
    <n v="0"/>
    <n v="5.1716600000000001"/>
    <m/>
    <n v="0"/>
    <n v="1.1188799999999126"/>
    <n v="2.4816934656175773"/>
    <n v="0"/>
    <n v="0.370489766"/>
    <n v="0"/>
    <n v="0"/>
    <n v="2739.0196099997897"/>
    <n v="2816.973293341217"/>
    <n v="0.69692560448817842"/>
    <n v="3.9710632316174901"/>
    <n v="0.98245008204292184"/>
  </r>
  <r>
    <s v="2020-2021"/>
    <s v="SQI"/>
    <x v="119"/>
    <x v="0"/>
    <x v="0"/>
    <x v="0"/>
    <x v="167"/>
    <n v="2925.07199999977"/>
    <n v="0"/>
    <n v="0"/>
    <n v="0"/>
    <m/>
    <n v="0"/>
    <n v="1.2187799999999043"/>
    <n v="0"/>
    <n v="0"/>
    <n v="0"/>
    <n v="0"/>
    <n v="0"/>
    <n v="2925.07199999977"/>
    <n v="3008.3208148700201"/>
    <n v="0.45942590330941052"/>
    <n v="1.2187799999999043"/>
    <n v="0.18613011606595972"/>
  </r>
  <r>
    <s v="2020-2021"/>
    <s v="SQI"/>
    <x v="120"/>
    <x v="0"/>
    <x v="0"/>
    <x v="0"/>
    <x v="168"/>
    <n v="8520.05030399932"/>
    <n v="6656.3905400000003"/>
    <n v="0"/>
    <n v="47.975239999999999"/>
    <m/>
    <n v="0"/>
    <n v="3.5500209599997166"/>
    <n v="340.34815240490104"/>
    <n v="0"/>
    <n v="3.4368723855384613"/>
    <n v="0"/>
    <n v="0"/>
    <n v="15224.41608399932"/>
    <n v="15657.709553727456"/>
    <n v="0.6963624440172318"/>
    <n v="347.33504575043918"/>
    <n v="15.447411418743124"/>
  </r>
  <r>
    <s v="2020-2021"/>
    <s v="SQI"/>
    <x v="121"/>
    <x v="2"/>
    <x v="5"/>
    <x v="0"/>
    <x v="169"/>
    <n v="30133.205999997601"/>
    <n v="62447.513460000002"/>
    <n v="0"/>
    <n v="0"/>
    <m/>
    <n v="0"/>
    <n v="12.555502499999001"/>
    <n v="3193.0061345816389"/>
    <n v="0"/>
    <n v="0"/>
    <n v="0"/>
    <n v="0"/>
    <n v="92580.719459997606"/>
    <n v="95215.606797772722"/>
    <n v="2.951964247334451"/>
    <n v="3205.5616370816379"/>
    <n v="99.381852025473194"/>
  </r>
  <r>
    <s v="2020-2021"/>
    <s v="SQI"/>
    <x v="122"/>
    <x v="1"/>
    <x v="1"/>
    <x v="0"/>
    <x v="170"/>
    <n v="0"/>
    <n v="0"/>
    <n v="0"/>
    <n v="0"/>
    <m/>
    <n v="0"/>
    <n v="0"/>
    <n v="0"/>
    <n v="0"/>
    <n v="0"/>
    <n v="0"/>
    <n v="0"/>
    <n v="0"/>
    <n v="0"/>
    <n v="0"/>
    <n v="0"/>
    <n v="0"/>
  </r>
  <r>
    <s v="2020-2021"/>
    <s v="SQI"/>
    <x v="123"/>
    <x v="2"/>
    <x v="2"/>
    <x v="0"/>
    <x v="171"/>
    <n v="942.19199999992497"/>
    <n v="0"/>
    <n v="0"/>
    <n v="0"/>
    <m/>
    <n v="0"/>
    <n v="0.39257999999996879"/>
    <n v="0"/>
    <n v="0"/>
    <n v="0"/>
    <n v="0"/>
    <n v="0"/>
    <n v="942.19199999992497"/>
    <n v="969.00719202946505"/>
    <n v="0.96131665875938987"/>
    <n v="0.39257999999996879"/>
    <n v="0.38946428571425473"/>
  </r>
  <r>
    <s v="2020-2021"/>
    <s v="SQI"/>
    <x v="124"/>
    <x v="0"/>
    <x v="0"/>
    <x v="0"/>
    <x v="172"/>
    <n v="1329.72386399989"/>
    <n v="0"/>
    <n v="0"/>
    <n v="20.642490000000002"/>
    <m/>
    <n v="0"/>
    <n v="0.55405160999995418"/>
    <n v="0"/>
    <n v="0"/>
    <n v="1.4787962259230771"/>
    <n v="0"/>
    <n v="0"/>
    <n v="1350.36635399989"/>
    <n v="1388.7983647713036"/>
    <n v="0.59758965781897744"/>
    <n v="2.0328478359230315"/>
    <n v="0.8747193786243681"/>
  </r>
  <r>
    <s v="2020-2021"/>
    <s v="SQI"/>
    <x v="125"/>
    <x v="3"/>
    <x v="3"/>
    <x v="0"/>
    <x v="173"/>
    <n v="671.32799999994597"/>
    <n v="0"/>
    <n v="0"/>
    <n v="0"/>
    <m/>
    <n v="0"/>
    <n v="0.27971999999997754"/>
    <n v="0"/>
    <n v="0"/>
    <n v="0"/>
    <n v="0"/>
    <n v="0"/>
    <n v="671.32799999994597"/>
    <n v="690.43428538000342"/>
    <n v="0.3857174778659237"/>
    <n v="0.27971999999997754"/>
    <n v="0.15626815642456846"/>
  </r>
  <r>
    <s v="2020-2021"/>
    <s v="SQI"/>
    <x v="126"/>
    <x v="0"/>
    <x v="0"/>
    <x v="0"/>
    <x v="174"/>
    <n v="2894.39999999977"/>
    <n v="0"/>
    <n v="0"/>
    <n v="113.92353"/>
    <m/>
    <n v="0"/>
    <n v="1.205999999999904"/>
    <n v="0"/>
    <n v="0"/>
    <n v="8.1613064222307692"/>
    <n v="0"/>
    <n v="0"/>
    <n v="3008.32352999977"/>
    <n v="3093.9417194387952"/>
    <n v="0.6969907004818191"/>
    <n v="9.3673064222306728"/>
    <n v="2.1102289754968853"/>
  </r>
  <r>
    <s v="2020-2021"/>
    <s v="SQI"/>
    <x v="127"/>
    <x v="2"/>
    <x v="5"/>
    <x v="0"/>
    <x v="175"/>
    <n v="33038.419319997403"/>
    <n v="23018.09922"/>
    <n v="0"/>
    <n v="0"/>
    <m/>
    <n v="0"/>
    <n v="13.766008049998918"/>
    <n v="1176.93928779"/>
    <n v="0"/>
    <n v="0"/>
    <n v="0"/>
    <n v="0"/>
    <n v="56056.5185399974"/>
    <n v="57651.911314673496"/>
    <n v="1.6702468729806617"/>
    <n v="1190.7052958399988"/>
    <n v="34.496198853898044"/>
  </r>
  <r>
    <s v="2020-2021"/>
    <s v="SQI"/>
    <x v="127"/>
    <x v="2"/>
    <x v="5"/>
    <x v="0"/>
    <x v="176"/>
    <n v="1713.3119999998601"/>
    <n v="0"/>
    <n v="0"/>
    <n v="0"/>
    <m/>
    <n v="0"/>
    <n v="0.71387999999994167"/>
    <n v="0"/>
    <n v="0"/>
    <n v="0"/>
    <n v="0"/>
    <n v="0"/>
    <n v="1713.3119999998601"/>
    <n v="1762.0736009118984"/>
    <n v="1.4337458103432859"/>
    <n v="0.71387999999994167"/>
    <n v="0.58086248982908195"/>
  </r>
  <r>
    <s v="2020-2021"/>
    <s v="SQI"/>
    <x v="128"/>
    <x v="0"/>
    <x v="4"/>
    <x v="0"/>
    <x v="177"/>
    <n v="13763.5199999989"/>
    <n v="8582.2130699999998"/>
    <n v="0"/>
    <n v="19.397189999999998"/>
    <m/>
    <n v="0"/>
    <n v="5.7347999999995416"/>
    <n v="438.81745585193585"/>
    <n v="0"/>
    <n v="1.3895848497692307"/>
    <n v="0"/>
    <n v="0"/>
    <n v="22365.130259998899"/>
    <n v="23001.651545137804"/>
    <n v="1.356949533663961"/>
    <n v="445.94184070170462"/>
    <n v="26.307701061984815"/>
  </r>
  <r>
    <s v="2020-2021"/>
    <s v="SQI"/>
    <x v="129"/>
    <x v="4"/>
    <x v="1"/>
    <x v="0"/>
    <x v="178"/>
    <n v="3123.35999999975"/>
    <n v="0"/>
    <n v="0"/>
    <n v="0"/>
    <m/>
    <n v="112.06488"/>
    <n v="1.301399999999896"/>
    <n v="0"/>
    <n v="0"/>
    <n v="0"/>
    <n v="0"/>
    <n v="6.8449971675580104"/>
    <n v="3235.4248799997499"/>
    <n v="3327.5064721320878"/>
    <n v="1.8558318305254253"/>
    <n v="8.1463971675579057"/>
    <n v="4.5434451575894625"/>
  </r>
  <r>
    <s v="2020-2021"/>
    <s v="SQI"/>
    <x v="130"/>
    <x v="4"/>
    <x v="7"/>
    <x v="1"/>
    <x v="179"/>
    <n v="317.37697199997496"/>
    <n v="0"/>
    <n v="0"/>
    <n v="0"/>
    <m/>
    <n v="0"/>
    <n v="0.13224040499998957"/>
    <n v="0"/>
    <n v="0"/>
    <n v="0"/>
    <n v="0"/>
    <n v="0"/>
    <n v="317.37697199997496"/>
    <n v="326.40965795987904"/>
    <n v="1.0597716167528541"/>
    <n v="0.13224040499998957"/>
    <n v="0.42935196428568045"/>
  </r>
  <r>
    <s v="2020-2021"/>
    <s v="SQI"/>
    <x v="131"/>
    <x v="4"/>
    <x v="1"/>
    <x v="0"/>
    <x v="180"/>
    <n v="1609.19999999987"/>
    <n v="0"/>
    <n v="0"/>
    <n v="0"/>
    <m/>
    <n v="0"/>
    <n v="0.67049999999994592"/>
    <n v="0"/>
    <n v="0"/>
    <n v="0"/>
    <n v="0"/>
    <n v="0"/>
    <n v="1609.19999999987"/>
    <n v="1654.9985283400977"/>
    <n v="1.2604710802285588"/>
    <n v="0.67049999999994592"/>
    <n v="0.51066260472196945"/>
  </r>
  <r>
    <s v="2020-2021"/>
    <s v="SQI"/>
    <x v="132"/>
    <x v="7"/>
    <x v="9"/>
    <x v="0"/>
    <x v="181"/>
    <n v="101222.89235999199"/>
    <n v="0"/>
    <n v="0"/>
    <n v="0"/>
    <m/>
    <n v="0"/>
    <n v="42.176205149996669"/>
    <n v="0"/>
    <n v="0"/>
    <n v="0"/>
    <n v="0"/>
    <n v="0"/>
    <n v="101222.89235999199"/>
    <n v="104103.7396781807"/>
    <n v="2.4273016551499662"/>
    <n v="42.176205149996669"/>
    <n v="0.98338804047774553"/>
  </r>
  <r>
    <s v="2020-2021"/>
    <s v="SQI"/>
    <x v="132"/>
    <x v="7"/>
    <x v="9"/>
    <x v="0"/>
    <x v="182"/>
    <n v="0"/>
    <n v="16906.299749999998"/>
    <n v="0"/>
    <n v="0"/>
    <m/>
    <n v="42.314250000000001"/>
    <n v="0"/>
    <n v="864.43664165112818"/>
    <n v="0"/>
    <n v="0"/>
    <n v="0"/>
    <n v="2.5845824436464087"/>
    <n v="16948.613999999998"/>
    <n v="17430.97888852016"/>
    <n v="9.6677642199224394"/>
    <n v="867.02122409477454"/>
    <n v="480.87699617014675"/>
  </r>
  <r>
    <s v="2020-2021"/>
    <s v="SQI"/>
    <x v="132"/>
    <x v="7"/>
    <x v="9"/>
    <x v="0"/>
    <x v="183"/>
    <n v="0"/>
    <n v="3444.48821"/>
    <n v="0"/>
    <n v="174.94675000000001"/>
    <m/>
    <n v="0"/>
    <n v="0"/>
    <n v="176.12025484519796"/>
    <n v="0"/>
    <n v="12.532916021153847"/>
    <n v="0"/>
    <n v="0"/>
    <n v="3619.43496"/>
    <n v="3722.4456451797068"/>
    <n v="6.3092299070842488"/>
    <n v="188.65317086635181"/>
    <n v="319.75113706161324"/>
  </r>
  <r>
    <s v="2020-2021"/>
    <s v="SQI"/>
    <x v="133"/>
    <x v="8"/>
    <x v="10"/>
    <x v="0"/>
    <x v="184"/>
    <n v="317.30399999997502"/>
    <n v="0"/>
    <n v="0"/>
    <n v="0"/>
    <m/>
    <n v="0"/>
    <n v="0.13220999999998959"/>
    <n v="0"/>
    <n v="0"/>
    <n v="0"/>
    <n v="0"/>
    <n v="0"/>
    <n v="317.30399999997502"/>
    <n v="326.33460914518236"/>
    <n v="0.5879902867480763"/>
    <n v="0.13220999999998959"/>
    <n v="0.23821621621619743"/>
  </r>
  <r>
    <s v="2020-2021"/>
    <s v="SQI"/>
    <x v="134"/>
    <x v="2"/>
    <x v="5"/>
    <x v="0"/>
    <x v="185"/>
    <n v="14592.9599999988"/>
    <n v="12877.362090000001"/>
    <n v="0"/>
    <n v="0"/>
    <m/>
    <n v="0"/>
    <n v="6.0803999999995"/>
    <n v="658.4328802288718"/>
    <n v="0"/>
    <n v="0"/>
    <n v="0"/>
    <n v="0"/>
    <n v="27470.322089998801"/>
    <n v="28252.139343760977"/>
    <n v="2.503512569230038"/>
    <n v="664.51328022887128"/>
    <n v="58.884650441193735"/>
  </r>
  <r>
    <s v="2020-2021"/>
    <s v="SQI"/>
    <x v="135"/>
    <x v="4"/>
    <x v="7"/>
    <x v="1"/>
    <x v="186"/>
    <n v="54.085427999995701"/>
    <n v="0"/>
    <n v="0"/>
    <n v="0"/>
    <m/>
    <n v="0"/>
    <n v="2.2535594999998212E-2"/>
    <n v="0"/>
    <n v="0"/>
    <n v="0"/>
    <n v="0"/>
    <n v="0"/>
    <n v="54.085427999995701"/>
    <n v="55.624722684964226"/>
    <n v="0.95904694284421077"/>
    <n v="2.2535594999998212E-2"/>
    <n v="0.38854474137927947"/>
  </r>
  <r>
    <s v="2020-2021"/>
    <s v="SQI"/>
    <x v="135"/>
    <x v="4"/>
    <x v="7"/>
    <x v="1"/>
    <x v="187"/>
    <n v="1312.0550639998999"/>
    <n v="0"/>
    <n v="0"/>
    <n v="0"/>
    <m/>
    <n v="0"/>
    <n v="0.5466896099999583"/>
    <n v="0"/>
    <n v="0"/>
    <n v="0"/>
    <n v="0"/>
    <n v="0"/>
    <n v="1312.0550639998999"/>
    <n v="1349.3967188796807"/>
    <n v="1.080381680448103"/>
    <n v="0.5466896099999583"/>
    <n v="0.43770184947955026"/>
  </r>
  <r>
    <s v="2020-2021"/>
    <s v="SQI"/>
    <x v="136"/>
    <x v="0"/>
    <x v="4"/>
    <x v="0"/>
    <x v="188"/>
    <n v="8028.7235639993605"/>
    <n v="0"/>
    <n v="0"/>
    <n v="19.236930000000001"/>
    <m/>
    <n v="0"/>
    <n v="3.3453014849997333"/>
    <n v="0"/>
    <n v="0"/>
    <n v="1.3781040699230771"/>
    <n v="0"/>
    <n v="0"/>
    <n v="8047.9604939993606"/>
    <n v="8277.008932208093"/>
    <n v="0.8691598164662494"/>
    <n v="4.7234055549228104"/>
    <n v="0.49599974324507096"/>
  </r>
  <r>
    <s v="2020-2021"/>
    <s v="SQI"/>
    <x v="137"/>
    <x v="0"/>
    <x v="4"/>
    <x v="0"/>
    <x v="189"/>
    <n v="227.67076799998199"/>
    <n v="0"/>
    <n v="0"/>
    <n v="0"/>
    <m/>
    <n v="0"/>
    <n v="9.4862819999992493E-2"/>
    <n v="0"/>
    <n v="0"/>
    <n v="0"/>
    <n v="0"/>
    <n v="0"/>
    <n v="227.67076799998199"/>
    <n v="234.15037657597591"/>
    <n v="0.16026719820395341"/>
    <n v="9.4862819999992493E-2"/>
    <n v="6.493006160163757E-2"/>
  </r>
  <r>
    <s v="2020-2021"/>
    <s v="SQI"/>
    <x v="138"/>
    <x v="0"/>
    <x v="4"/>
    <x v="0"/>
    <x v="190"/>
    <n v="1153.75359599991"/>
    <n v="0"/>
    <n v="0"/>
    <n v="0"/>
    <m/>
    <n v="0"/>
    <n v="0.48073066499996253"/>
    <n v="0"/>
    <n v="0"/>
    <n v="0"/>
    <n v="0"/>
    <n v="0"/>
    <n v="1153.75359599991"/>
    <n v="1186.589922599491"/>
    <n v="0.83680530507721518"/>
    <n v="0.48073066499996253"/>
    <n v="0.33902021509165198"/>
  </r>
  <r>
    <s v="2020-2021"/>
    <s v="SQI"/>
    <x v="139"/>
    <x v="0"/>
    <x v="4"/>
    <x v="0"/>
    <x v="191"/>
    <n v="1480.67999999988"/>
    <n v="1308.6717200000001"/>
    <n v="0"/>
    <n v="2.7360199999999999"/>
    <m/>
    <n v="0"/>
    <n v="0.61694999999995004"/>
    <n v="66.913742414901023"/>
    <n v="0"/>
    <n v="0.19600426353846151"/>
    <n v="0"/>
    <n v="0"/>
    <n v="2792.0877399998799"/>
    <n v="2871.5517652849885"/>
    <n v="0.95686496677273858"/>
    <n v="67.726696678439424"/>
    <n v="22.568042878520298"/>
  </r>
  <r>
    <s v="2020-2021"/>
    <s v="SQI"/>
    <x v="140"/>
    <x v="0"/>
    <x v="0"/>
    <x v="0"/>
    <x v="192"/>
    <n v="1954.15901999984"/>
    <n v="2617.9330099999997"/>
    <n v="0"/>
    <n v="4.0606799999999996"/>
    <m/>
    <n v="0"/>
    <n v="0.81423292499993338"/>
    <n v="133.85763015541173"/>
    <n v="0"/>
    <n v="0.29090086799999992"/>
    <n v="0"/>
    <n v="0"/>
    <n v="4576.1527099998393"/>
    <n v="4706.3919963397311"/>
    <n v="0.86881890277639484"/>
    <n v="134.96276394841166"/>
    <n v="24.914669364668942"/>
  </r>
  <r>
    <s v="2020-2021"/>
    <s v="SQI"/>
    <x v="141"/>
    <x v="2"/>
    <x v="2"/>
    <x v="0"/>
    <x v="193"/>
    <n v="73560.311999994097"/>
    <n v="22829.25546"/>
    <n v="0"/>
    <n v="0"/>
    <m/>
    <n v="0"/>
    <n v="30.650129999997542"/>
    <n v="1167.2835104699998"/>
    <n v="0"/>
    <n v="0"/>
    <n v="0"/>
    <n v="0"/>
    <n v="96389.567459994098"/>
    <n v="99132.85626003088"/>
    <n v="1.4469626229369135"/>
    <n v="1197.9336404699973"/>
    <n v="17.485274488330301"/>
  </r>
  <r>
    <s v="2020-2021"/>
    <s v="SQI"/>
    <x v="142"/>
    <x v="4"/>
    <x v="1"/>
    <x v="0"/>
    <x v="87"/>
    <n v="990.86399999992091"/>
    <n v="0"/>
    <n v="0"/>
    <n v="0"/>
    <m/>
    <n v="0"/>
    <n v="0.41285999999996709"/>
    <n v="0"/>
    <n v="0"/>
    <n v="0"/>
    <n v="0"/>
    <n v="0"/>
    <n v="990.86399999992091"/>
    <n v="1019.0644182110267"/>
    <n v="2.0259729984314645"/>
    <n v="0.41285999999996709"/>
    <n v="0.82079522862816523"/>
  </r>
  <r>
    <s v="2020-2021"/>
    <s v="SQI"/>
    <x v="142"/>
    <x v="4"/>
    <x v="1"/>
    <x v="0"/>
    <x v="37"/>
    <n v="0"/>
    <n v="517.61946"/>
    <n v="0"/>
    <n v="0"/>
    <m/>
    <n v="0"/>
    <n v="0"/>
    <n v="26.466419871425177"/>
    <n v="0"/>
    <n v="0"/>
    <n v="0"/>
    <n v="0"/>
    <n v="517.61946"/>
    <n v="532.35113381821111"/>
    <n v="0.75941673868503723"/>
    <n v="26.466419871425177"/>
    <n v="37.755235194615089"/>
  </r>
  <r>
    <s v="2020-2021"/>
    <s v="SQI"/>
    <x v="142"/>
    <x v="4"/>
    <x v="1"/>
    <x v="0"/>
    <x v="194"/>
    <n v="0"/>
    <n v="647.94893000000002"/>
    <n v="0"/>
    <n v="0"/>
    <m/>
    <n v="0"/>
    <n v="0"/>
    <n v="33.130300851943787"/>
    <n v="0"/>
    <n v="0"/>
    <n v="0"/>
    <n v="0"/>
    <n v="647.94893000000002"/>
    <n v="666.38983693116302"/>
    <n v="0.49879478812212802"/>
    <n v="33.130300851943787"/>
    <n v="24.798129380197445"/>
  </r>
  <r>
    <s v="2020-2021"/>
    <s v="SQI"/>
    <x v="143"/>
    <x v="0"/>
    <x v="4"/>
    <x v="0"/>
    <x v="195"/>
    <n v="3338.3519999997297"/>
    <n v="3271.71587"/>
    <n v="0"/>
    <n v="7.4656099999999999"/>
    <m/>
    <n v="0"/>
    <n v="1.3909799999998875"/>
    <n v="167.28622589928347"/>
    <n v="0"/>
    <n v="0.53482481484615385"/>
    <n v="0"/>
    <n v="0"/>
    <n v="6617.5334799997299"/>
    <n v="6805.8713464092489"/>
    <n v="0.54117933734170232"/>
    <n v="169.21203071412953"/>
    <n v="13.455155114037018"/>
  </r>
  <r>
    <s v="2020-2021"/>
    <s v="SQI"/>
    <x v="144"/>
    <x v="7"/>
    <x v="9"/>
    <x v="0"/>
    <x v="196"/>
    <n v="2186.37460799982"/>
    <n v="183.02423000000002"/>
    <n v="0"/>
    <n v="0"/>
    <m/>
    <n v="0"/>
    <n v="0.910989419999925"/>
    <n v="9.3582187150079186"/>
    <n v="0"/>
    <n v="0"/>
    <n v="0"/>
    <n v="0"/>
    <n v="2369.39883799982"/>
    <n v="2436.8329542261722"/>
    <n v="1.2233097159769941"/>
    <n v="10.269208135007844"/>
    <n v="5.1552249673734156"/>
  </r>
  <r>
    <s v="2020-2021"/>
    <s v="SQI"/>
    <x v="145"/>
    <x v="4"/>
    <x v="7"/>
    <x v="0"/>
    <x v="197"/>
    <n v="2500.6319999998004"/>
    <n v="877.0000500000001"/>
    <n v="0"/>
    <n v="7.9127099999999997"/>
    <m/>
    <n v="0"/>
    <n v="1.0419299999999168"/>
    <n v="44.841922192339673"/>
    <n v="0"/>
    <n v="0.56685437100000002"/>
    <n v="0"/>
    <n v="0"/>
    <n v="3385.5447599998006"/>
    <n v="3481.8988288774867"/>
    <n v="1.0431092956493369"/>
    <n v="46.450706563339587"/>
    <n v="13.915729947075969"/>
  </r>
  <r>
    <s v="2020-2021"/>
    <s v="SQI"/>
    <x v="146"/>
    <x v="1"/>
    <x v="1"/>
    <x v="0"/>
    <x v="82"/>
    <n v="7.8839999999993697"/>
    <n v="0"/>
    <n v="0"/>
    <n v="0"/>
    <m/>
    <n v="0"/>
    <n v="3.2849999999997373E-3"/>
    <n v="0"/>
    <n v="0"/>
    <n v="0"/>
    <n v="0"/>
    <n v="0"/>
    <n v="7.8839999999993697"/>
    <n v="8.1083820515991434"/>
    <s v="-"/>
    <n v="3.2849999999997373E-3"/>
    <s v="-"/>
  </r>
  <r>
    <s v="2020-2021"/>
    <s v="SQI"/>
    <x v="147"/>
    <x v="1"/>
    <x v="1"/>
    <x v="0"/>
    <x v="198"/>
    <n v="0"/>
    <n v="0"/>
    <n v="0"/>
    <n v="0"/>
    <m/>
    <n v="130.23746"/>
    <n v="0"/>
    <n v="0"/>
    <n v="0"/>
    <n v="0"/>
    <n v="0"/>
    <n v="7.9549904020773461"/>
    <n v="130.23746"/>
    <n v="133.944074468537"/>
    <n v="2.195804499484213"/>
    <n v="7.9549904020773461"/>
    <n v="130.40967872257946"/>
  </r>
  <r>
    <s v="2020-2021"/>
    <s v="SQI"/>
    <x v="147"/>
    <x v="1"/>
    <x v="1"/>
    <x v="0"/>
    <x v="135"/>
    <n v="16.3406159999987"/>
    <n v="0"/>
    <n v="0"/>
    <n v="0"/>
    <m/>
    <n v="0"/>
    <n v="6.8085899999994585E-3"/>
    <n v="0"/>
    <n v="0"/>
    <n v="0"/>
    <n v="0"/>
    <n v="0"/>
    <n v="16.3406159999987"/>
    <n v="16.805677002343206"/>
    <n v="9.4413915743501151E-2"/>
    <n v="6.8085899999994585E-3"/>
    <n v="3.8250505617974488E-2"/>
  </r>
  <r>
    <s v="2020-2021"/>
    <s v="SQI"/>
    <x v="148"/>
    <x v="0"/>
    <x v="4"/>
    <x v="0"/>
    <x v="199"/>
    <n v="6701.9254919994601"/>
    <n v="909.77679000000001"/>
    <n v="0"/>
    <n v="5.6156600000000001"/>
    <m/>
    <n v="0"/>
    <n v="2.7924689549997752"/>
    <n v="46.517830904999997"/>
    <n v="0"/>
    <n v="0.40229724292307695"/>
    <n v="0"/>
    <n v="0"/>
    <n v="7617.3179419994603"/>
    <n v="7834.1101068287016"/>
    <n v="0.54471631948468235"/>
    <n v="49.71259710292285"/>
    <n v="3.4565844182257579"/>
  </r>
  <r>
    <s v="2020-2021"/>
    <s v="SQI"/>
    <x v="149"/>
    <x v="4"/>
    <x v="7"/>
    <x v="1"/>
    <x v="200"/>
    <n v="265.24799999997902"/>
    <n v="0"/>
    <n v="0"/>
    <n v="0"/>
    <m/>
    <n v="0"/>
    <n v="0.11051999999999126"/>
    <n v="0"/>
    <n v="0"/>
    <n v="0"/>
    <n v="0"/>
    <n v="0"/>
    <n v="265.24799999997902"/>
    <n v="272.797072859281"/>
    <n v="1.0955705737320522"/>
    <n v="0.11051999999999126"/>
    <n v="0.44385542168671194"/>
  </r>
  <r>
    <s v="2020-2021"/>
    <s v="SQI"/>
    <x v="150"/>
    <x v="2"/>
    <x v="2"/>
    <x v="0"/>
    <x v="201"/>
    <n v="3055.9679999997602"/>
    <n v="0"/>
    <n v="0"/>
    <n v="0"/>
    <m/>
    <n v="0"/>
    <n v="1.2733199999999001"/>
    <n v="0"/>
    <n v="0"/>
    <n v="0"/>
    <n v="0"/>
    <n v="0"/>
    <n v="3055.9679999997602"/>
    <n v="3142.9421716719135"/>
    <n v="0.64050176720438423"/>
    <n v="1.2733199999999001"/>
    <n v="0.25949052374157328"/>
  </r>
  <r>
    <s v="2020-2021"/>
    <s v="SQI"/>
    <x v="151"/>
    <x v="2"/>
    <x v="2"/>
    <x v="0"/>
    <x v="202"/>
    <n v="3696.5223359996999"/>
    <n v="0"/>
    <n v="0"/>
    <n v="16.227229999999999"/>
    <m/>
    <n v="0"/>
    <n v="1.540217639999875"/>
    <n v="0"/>
    <n v="0"/>
    <n v="1.162493792230769"/>
    <n v="0"/>
    <n v="0"/>
    <n v="3712.7495659996998"/>
    <n v="3818.4160252456722"/>
    <n v="0.81468231816634784"/>
    <n v="2.702711432230644"/>
    <n v="0.57663994713689859"/>
  </r>
  <r>
    <s v="2020-2021"/>
    <s v="SQI"/>
    <x v="152"/>
    <x v="2"/>
    <x v="2"/>
    <x v="0"/>
    <x v="203"/>
    <n v="9955.9277639991997"/>
    <n v="541.49545999999998"/>
    <n v="0"/>
    <n v="9.7278199999999995"/>
    <m/>
    <n v="0"/>
    <n v="4.1483032349996662"/>
    <n v="27.687224515922402"/>
    <n v="0"/>
    <n v="0.69688605892307676"/>
    <n v="0"/>
    <n v="0"/>
    <n v="10507.1510439992"/>
    <n v="10806.189109412877"/>
    <n v="0.48231149785373251"/>
    <n v="32.532413809845146"/>
    <n v="1.4520157915574712"/>
  </r>
  <r>
    <s v="2020-2021"/>
    <s v="SQI"/>
    <x v="153"/>
    <x v="8"/>
    <x v="10"/>
    <x v="0"/>
    <x v="204"/>
    <n v="63.073763999994995"/>
    <n v="0"/>
    <n v="0"/>
    <n v="0"/>
    <m/>
    <n v="0"/>
    <n v="2.6280734999997918E-2"/>
    <n v="0"/>
    <n v="0"/>
    <n v="0"/>
    <n v="0"/>
    <n v="0"/>
    <n v="63.073763999994995"/>
    <n v="64.868870616996503"/>
    <n v="0.3931446704060394"/>
    <n v="2.6280734999997918E-2"/>
    <n v="0.15927718181816919"/>
  </r>
  <r>
    <s v="2020-2021"/>
    <s v="SQI"/>
    <x v="154"/>
    <x v="2"/>
    <x v="2"/>
    <x v="0"/>
    <x v="205"/>
    <n v="555.33599999995602"/>
    <n v="0"/>
    <n v="0"/>
    <n v="1.24143"/>
    <m/>
    <n v="0"/>
    <n v="0.23138999999998169"/>
    <n v="0"/>
    <n v="0"/>
    <n v="8.8934135307692314E-2"/>
    <n v="0"/>
    <n v="0"/>
    <n v="556.57742999995605"/>
    <n v="572.41786450243319"/>
    <n v="1.0258384668502387"/>
    <n v="0.32032413530767401"/>
    <n v="0.57405759015712188"/>
  </r>
  <r>
    <s v="2020-2021"/>
    <s v="SQI"/>
    <x v="155"/>
    <x v="7"/>
    <x v="9"/>
    <x v="0"/>
    <x v="206"/>
    <n v="14475.040559998799"/>
    <n v="5428.4624100000001"/>
    <n v="0"/>
    <n v="0"/>
    <m/>
    <n v="0"/>
    <n v="6.0312668999995003"/>
    <n v="277.56291349499998"/>
    <n v="0"/>
    <n v="0"/>
    <n v="0"/>
    <n v="0"/>
    <n v="19903.502969998801"/>
    <n v="20469.965277257917"/>
    <n v="2.5832868850653607"/>
    <n v="283.59418039499946"/>
    <n v="35.789270620267473"/>
  </r>
  <r>
    <s v="2020-2021"/>
    <s v="SQI"/>
    <x v="156"/>
    <x v="4"/>
    <x v="1"/>
    <x v="0"/>
    <x v="207"/>
    <n v="53.771291999995704"/>
    <n v="0"/>
    <n v="0"/>
    <n v="0"/>
    <m/>
    <n v="0"/>
    <n v="2.2404704999998214E-2"/>
    <n v="0"/>
    <n v="0"/>
    <n v="0"/>
    <n v="0"/>
    <n v="0"/>
    <n v="53.771291999995704"/>
    <n v="55.301646238469893"/>
    <n v="1.4946390875262132"/>
    <n v="2.2404704999998214E-2"/>
    <n v="0.60553256756751928"/>
  </r>
  <r>
    <s v="2020-2021"/>
    <s v="SQI"/>
    <x v="157"/>
    <x v="4"/>
    <x v="1"/>
    <x v="0"/>
    <x v="208"/>
    <n v="280.59573599997799"/>
    <n v="728.47541000000001"/>
    <n v="0"/>
    <n v="0"/>
    <m/>
    <n v="0"/>
    <n v="0.11691488999999083"/>
    <n v="37.247703297454471"/>
    <n v="0"/>
    <n v="0"/>
    <n v="0"/>
    <n v="0"/>
    <n v="1009.0711459999779"/>
    <n v="1037.789747464923"/>
    <n v="0.34375281466211427"/>
    <n v="37.364618187454461"/>
    <n v="12.376488303231024"/>
  </r>
  <r>
    <s v="2020-2021"/>
    <s v="SQI"/>
    <x v="158"/>
    <x v="1"/>
    <x v="1"/>
    <x v="0"/>
    <x v="82"/>
    <n v="0"/>
    <n v="0"/>
    <n v="0"/>
    <n v="0"/>
    <m/>
    <n v="0"/>
    <n v="0"/>
    <n v="0"/>
    <n v="0"/>
    <n v="0"/>
    <n v="0"/>
    <n v="0"/>
    <n v="0"/>
    <n v="0"/>
    <s v="-"/>
    <n v="0"/>
    <s v="-"/>
  </r>
  <r>
    <s v="2020-2021"/>
    <s v="SQI"/>
    <x v="159"/>
    <x v="0"/>
    <x v="0"/>
    <x v="0"/>
    <x v="209"/>
    <n v="6375.0239999994892"/>
    <n v="140.90457000000001"/>
    <n v="0"/>
    <n v="2.8382199999999997"/>
    <m/>
    <n v="0"/>
    <n v="2.6562599999997873"/>
    <n v="7.2045968121496431"/>
    <n v="0"/>
    <n v="0.20332571430769231"/>
    <n v="0"/>
    <n v="0"/>
    <n v="6518.7667899994885"/>
    <n v="6704.293713672836"/>
    <n v="1.0121216355182421"/>
    <n v="10.064182526457122"/>
    <n v="1.5193512268202176"/>
  </r>
  <r>
    <s v="2020-2021"/>
    <s v="SQI"/>
    <x v="160"/>
    <x v="0"/>
    <x v="4"/>
    <x v="0"/>
    <x v="210"/>
    <n v="1012.2910199999201"/>
    <n v="0"/>
    <n v="0"/>
    <n v="0"/>
    <m/>
    <n v="0"/>
    <n v="0.42178792499996676"/>
    <n v="0"/>
    <n v="0"/>
    <n v="0"/>
    <n v="0"/>
    <n v="0"/>
    <n v="1012.2910199999201"/>
    <n v="1041.1012604722218"/>
    <n v="0.80331887382115885"/>
    <n v="0.42178792499996676"/>
    <n v="0.32545364583330771"/>
  </r>
  <r>
    <s v="2020-2021"/>
    <s v="SQI"/>
    <x v="161"/>
    <x v="1"/>
    <x v="1"/>
    <x v="0"/>
    <x v="211"/>
    <n v="401.73908399996805"/>
    <n v="0"/>
    <n v="0"/>
    <n v="0"/>
    <m/>
    <n v="0"/>
    <n v="0.16739128499998668"/>
    <n v="0"/>
    <n v="0"/>
    <n v="0"/>
    <n v="0"/>
    <n v="0"/>
    <n v="401.73908399996805"/>
    <n v="413.17275217294286"/>
    <n v="1.0126783141493698"/>
    <n v="0.16739128499998668"/>
    <n v="0.41027275735290852"/>
  </r>
  <r>
    <s v="2020-2021"/>
    <s v="SQI"/>
    <x v="162"/>
    <x v="0"/>
    <x v="4"/>
    <x v="0"/>
    <x v="212"/>
    <n v="3132.8639999997499"/>
    <n v="0"/>
    <n v="0"/>
    <n v="17.119880000000002"/>
    <m/>
    <n v="0"/>
    <n v="1.3053599999998957"/>
    <n v="0"/>
    <n v="0"/>
    <n v="1.2264418649230771"/>
    <n v="0"/>
    <n v="0"/>
    <n v="3149.9838799997501"/>
    <n v="3239.6337842996759"/>
    <n v="1.6271390177296212"/>
    <n v="2.531801864922973"/>
    <n v="1.2716232370281131"/>
  </r>
  <r>
    <s v="2020-2021"/>
    <s v="SQI"/>
    <x v="163"/>
    <x v="4"/>
    <x v="1"/>
    <x v="0"/>
    <x v="213"/>
    <n v="131.11127999998999"/>
    <n v="0"/>
    <n v="0"/>
    <n v="0"/>
    <m/>
    <n v="0"/>
    <n v="5.4629699999995833E-2"/>
    <n v="0"/>
    <n v="0"/>
    <n v="0"/>
    <n v="0"/>
    <n v="0"/>
    <n v="131.11127999998999"/>
    <n v="134.84276376385"/>
    <n v="0.72108429820240638"/>
    <n v="5.4629699999995833E-2"/>
    <n v="0.29213743315505797"/>
  </r>
  <r>
    <s v="2020-2021"/>
    <s v="SQI"/>
    <x v="163"/>
    <x v="4"/>
    <x v="1"/>
    <x v="0"/>
    <x v="214"/>
    <n v="0"/>
    <n v="0"/>
    <n v="0"/>
    <n v="0"/>
    <m/>
    <n v="0"/>
    <n v="0"/>
    <n v="0"/>
    <n v="0"/>
    <n v="0"/>
    <n v="0"/>
    <n v="0"/>
    <n v="0"/>
    <n v="0"/>
    <n v="0"/>
    <n v="0"/>
    <n v="0"/>
  </r>
  <r>
    <s v="2020-2021"/>
    <s v="SQI"/>
    <x v="164"/>
    <x v="2"/>
    <x v="2"/>
    <x v="0"/>
    <x v="215"/>
    <n v="2825.78165999977"/>
    <n v="0"/>
    <n v="0"/>
    <n v="6.5474100000000002"/>
    <m/>
    <n v="0"/>
    <n v="1.1774090249999043"/>
    <n v="0"/>
    <n v="0"/>
    <n v="0.46904637946153843"/>
    <n v="0"/>
    <n v="0"/>
    <n v="2832.3290699997701"/>
    <n v="2912.9383809500841"/>
    <n v="0.76215028282315123"/>
    <n v="1.6464554044614428"/>
    <n v="0.43078372696531736"/>
  </r>
  <r>
    <s v="2020-2021"/>
    <s v="SQI"/>
    <x v="165"/>
    <x v="4"/>
    <x v="1"/>
    <x v="0"/>
    <x v="207"/>
    <n v="199.607651999984"/>
    <n v="0"/>
    <n v="0"/>
    <n v="0"/>
    <m/>
    <n v="0"/>
    <n v="8.316985499999334E-2"/>
    <n v="0"/>
    <n v="0"/>
    <n v="0"/>
    <n v="0"/>
    <n v="0"/>
    <n v="199.607651999984"/>
    <n v="205.28857215102073"/>
    <n v="5.5483397878654248"/>
    <n v="8.316985499999334E-2"/>
    <n v="2.2478339189187388"/>
  </r>
  <r>
    <s v="2020-2021"/>
    <s v="SQI"/>
    <x v="166"/>
    <x v="4"/>
    <x v="1"/>
    <x v="0"/>
    <x v="216"/>
    <n v="2169.4650839998299"/>
    <n v="1381.1101999999998"/>
    <n v="0"/>
    <n v="4.5941000000000001"/>
    <m/>
    <n v="0"/>
    <n v="0.90394378499992922"/>
    <n v="70.617597031433093"/>
    <n v="0"/>
    <n v="0.32911425615384615"/>
    <n v="0"/>
    <n v="0"/>
    <n v="3555.1693839998293"/>
    <n v="3656.3510430772835"/>
    <n v="1.1760537288765789"/>
    <n v="71.850655072586861"/>
    <n v="23.110535565322245"/>
  </r>
  <r>
    <s v="2020-2021"/>
    <s v="SQI"/>
    <x v="167"/>
    <x v="4"/>
    <x v="7"/>
    <x v="1"/>
    <x v="217"/>
    <n v="46.6194239999963"/>
    <n v="0"/>
    <n v="0"/>
    <n v="0"/>
    <m/>
    <n v="0"/>
    <n v="1.9424759999998459E-2"/>
    <n v="0"/>
    <n v="0"/>
    <n v="0"/>
    <n v="0"/>
    <n v="0"/>
    <n v="46.6194239999963"/>
    <n v="47.946232980402151"/>
    <n v="1.2617429731684777"/>
    <n v="1.9424759999998459E-2"/>
    <n v="0.51117789473680153"/>
  </r>
  <r>
    <s v="2020-2021"/>
    <s v="SQI"/>
    <x v="168"/>
    <x v="2"/>
    <x v="2"/>
    <x v="0"/>
    <x v="218"/>
    <n v="729.96847199994193"/>
    <n v="0"/>
    <n v="0"/>
    <n v="0"/>
    <m/>
    <n v="0"/>
    <n v="0.30415352999997586"/>
    <n v="0"/>
    <n v="0"/>
    <n v="0"/>
    <n v="0"/>
    <n v="0"/>
    <n v="729.96847199994193"/>
    <n v="750.74369058828688"/>
    <n v="0.88531095588241382"/>
    <n v="0.30415352999997586"/>
    <n v="0.35867161556600924"/>
  </r>
  <r>
    <s v="2020-2021"/>
    <s v="SQI"/>
    <x v="169"/>
    <x v="4"/>
    <x v="1"/>
    <x v="0"/>
    <x v="216"/>
    <n v="2573.8559999997901"/>
    <n v="0"/>
    <n v="0"/>
    <n v="0"/>
    <m/>
    <n v="0"/>
    <n v="1.0724399999999126"/>
    <n v="0"/>
    <n v="0"/>
    <n v="0"/>
    <n v="0"/>
    <n v="0"/>
    <n v="2573.8559999997901"/>
    <n v="2647.1090555302803"/>
    <n v="0.85143424108403998"/>
    <n v="1.0724399999999126"/>
    <n v="0.34494692827272838"/>
  </r>
  <r>
    <s v="2020-2021"/>
    <s v="SQI"/>
    <x v="170"/>
    <x v="3"/>
    <x v="3"/>
    <x v="0"/>
    <x v="219"/>
    <n v="1494.2888279998801"/>
    <n v="594.64452000000006"/>
    <n v="0"/>
    <n v="0"/>
    <m/>
    <n v="0"/>
    <n v="0.62262034499995011"/>
    <n v="30.404791080617578"/>
    <n v="0"/>
    <n v="0"/>
    <n v="0"/>
    <n v="0"/>
    <n v="2088.9333479998804"/>
    <n v="2148.3852950165515"/>
    <n v="0.88229375565361456"/>
    <n v="31.02741142561753"/>
    <n v="12.742263419144777"/>
  </r>
  <r>
    <s v="2020-2021"/>
    <s v="SQI"/>
    <x v="171"/>
    <x v="4"/>
    <x v="1"/>
    <x v="0"/>
    <x v="82"/>
    <n v="6.3552959999994902"/>
    <n v="0"/>
    <n v="0"/>
    <n v="0"/>
    <m/>
    <n v="0"/>
    <n v="2.6480399999997879E-3"/>
    <n v="0"/>
    <n v="0"/>
    <n v="0"/>
    <n v="0"/>
    <n v="0"/>
    <n v="6.3552959999994902"/>
    <n v="6.5361704742516249"/>
    <s v="-"/>
    <n v="2.6480399999997879E-3"/>
    <s v="-"/>
  </r>
  <r>
    <s v="2020-2021"/>
    <s v="SQI"/>
    <x v="172"/>
    <x v="4"/>
    <x v="7"/>
    <x v="1"/>
    <x v="82"/>
    <n v="9.0010079999992794"/>
    <n v="0"/>
    <n v="0"/>
    <n v="0"/>
    <m/>
    <n v="0"/>
    <n v="3.7504199999997003E-3"/>
    <n v="0"/>
    <n v="0"/>
    <n v="0"/>
    <n v="0"/>
    <n v="0"/>
    <n v="9.0010079999992794"/>
    <n v="9.2571805826357547"/>
    <s v="-"/>
    <n v="3.7504199999997003E-3"/>
    <s v="-"/>
  </r>
  <r>
    <s v="2020-2021"/>
    <s v="SQI"/>
    <x v="172"/>
    <x v="4"/>
    <x v="7"/>
    <x v="1"/>
    <x v="220"/>
    <n v="99.315035999992006"/>
    <n v="0"/>
    <n v="0"/>
    <n v="0"/>
    <m/>
    <n v="0"/>
    <n v="4.138126499999667E-2"/>
    <n v="0"/>
    <n v="0"/>
    <n v="0"/>
    <n v="0"/>
    <n v="0"/>
    <n v="99.315035999992006"/>
    <n v="102.14158490059897"/>
    <n v="0.78570449923537666"/>
    <n v="4.138126499999667E-2"/>
    <n v="0.31831742307689742"/>
  </r>
  <r>
    <s v="2020-2021"/>
    <s v="SQI"/>
    <x v="172"/>
    <x v="4"/>
    <x v="7"/>
    <x v="1"/>
    <x v="221"/>
    <n v="143.63996399998899"/>
    <n v="0"/>
    <n v="0"/>
    <n v="0"/>
    <m/>
    <n v="0"/>
    <n v="5.9849984999995415E-2"/>
    <n v="0"/>
    <n v="0"/>
    <n v="0"/>
    <n v="0"/>
    <n v="0"/>
    <n v="143.63996399998899"/>
    <n v="147.72801953195724"/>
    <n v="1.0862354377349797"/>
    <n v="5.9849984999995415E-2"/>
    <n v="0.44007341911761333"/>
  </r>
  <r>
    <s v="2020-2021"/>
    <s v="SQI"/>
    <x v="172"/>
    <x v="4"/>
    <x v="7"/>
    <x v="1"/>
    <x v="222"/>
    <n v="9.4836959999992398"/>
    <n v="0"/>
    <n v="0"/>
    <n v="0"/>
    <m/>
    <n v="0"/>
    <n v="3.9515399999996842E-3"/>
    <n v="0"/>
    <n v="0"/>
    <n v="0"/>
    <n v="0"/>
    <n v="0"/>
    <n v="9.4836959999992398"/>
    <n v="9.7536060919866276"/>
    <n v="0.57374153482274282"/>
    <n v="3.9515399999996842E-3"/>
    <n v="0.23244352941174615"/>
  </r>
  <r>
    <s v="2020-2021"/>
    <s v="SQI"/>
    <x v="173"/>
    <x v="4"/>
    <x v="1"/>
    <x v="0"/>
    <x v="223"/>
    <n v="1872.07199999985"/>
    <n v="0"/>
    <n v="0"/>
    <n v="0"/>
    <m/>
    <n v="0"/>
    <n v="0.78002999999993761"/>
    <n v="0"/>
    <n v="0"/>
    <n v="0"/>
    <n v="0"/>
    <n v="0"/>
    <n v="1872.07199999985"/>
    <n v="1925.3519792112263"/>
    <n v="0.99398656644874872"/>
    <n v="0.78002999999993761"/>
    <n v="0.40270005162619388"/>
  </r>
  <r>
    <s v="2020-2021"/>
    <s v="SQI"/>
    <x v="174"/>
    <x v="2"/>
    <x v="2"/>
    <x v="0"/>
    <x v="224"/>
    <n v="294.38225999997604"/>
    <n v="0"/>
    <n v="0"/>
    <n v="0"/>
    <m/>
    <n v="0"/>
    <n v="0.12265927499999002"/>
    <n v="0"/>
    <n v="0"/>
    <n v="0"/>
    <n v="0"/>
    <n v="0"/>
    <n v="294.38225999997604"/>
    <n v="302.7605065059854"/>
    <n v="0.70573544640089836"/>
    <n v="0.12265927499999002"/>
    <n v="0.28591905594403266"/>
  </r>
  <r>
    <s v="2020-2021"/>
    <s v="SQI"/>
    <x v="175"/>
    <x v="2"/>
    <x v="2"/>
    <x v="0"/>
    <x v="205"/>
    <n v="490.865183999961"/>
    <n v="0"/>
    <n v="0"/>
    <n v="0"/>
    <m/>
    <n v="0"/>
    <n v="0.20452715999998378"/>
    <n v="0"/>
    <n v="0"/>
    <n v="0"/>
    <n v="0"/>
    <n v="0"/>
    <n v="490.865183999961"/>
    <n v="504.83541954598081"/>
    <n v="0.90472297409673985"/>
    <n v="0.20452715999998378"/>
    <n v="0.36653612903222899"/>
  </r>
  <r>
    <s v="2020-2021"/>
    <s v="SQI"/>
    <x v="176"/>
    <x v="2"/>
    <x v="2"/>
    <x v="0"/>
    <x v="225"/>
    <n v="1755.4319999998602"/>
    <n v="0"/>
    <n v="0"/>
    <n v="0"/>
    <m/>
    <n v="0"/>
    <n v="0.73142999999994174"/>
    <n v="0"/>
    <n v="0"/>
    <n v="0"/>
    <n v="0"/>
    <n v="0"/>
    <n v="1755.4319999998602"/>
    <n v="1805.3923543382537"/>
    <n v="1.1096449627155831"/>
    <n v="0.73142999999994174"/>
    <n v="0.44955746773198629"/>
  </r>
  <r>
    <s v="2020-2021"/>
    <s v="SQI"/>
    <x v="177"/>
    <x v="2"/>
    <x v="2"/>
    <x v="0"/>
    <x v="205"/>
    <n v="509.11199999995904"/>
    <n v="0"/>
    <n v="0"/>
    <n v="26.45983"/>
    <m/>
    <n v="0"/>
    <n v="0.21212999999998294"/>
    <n v="0"/>
    <n v="0"/>
    <n v="1.8955415137692306"/>
    <n v="0"/>
    <n v="0"/>
    <n v="535.57182999995905"/>
    <n v="550.81443603679895"/>
    <n v="0.98712264522723825"/>
    <n v="2.1076715137692137"/>
    <n v="3.7771890927763683"/>
  </r>
  <r>
    <s v="2020-2021"/>
    <s v="SQI"/>
    <x v="178"/>
    <x v="2"/>
    <x v="2"/>
    <x v="0"/>
    <x v="205"/>
    <n v="428.118767999966"/>
    <n v="0"/>
    <n v="0"/>
    <n v="0"/>
    <m/>
    <n v="0"/>
    <n v="0.17838281999998584"/>
    <n v="0"/>
    <n v="0"/>
    <n v="0"/>
    <n v="0"/>
    <n v="0"/>
    <n v="428.118767999966"/>
    <n v="440.30321339471578"/>
    <n v="0.78907385913031503"/>
    <n v="0.17838281999998584"/>
    <n v="0.31968247311825421"/>
  </r>
  <r>
    <s v="2020-2021"/>
    <s v="SQI"/>
    <x v="179"/>
    <x v="2"/>
    <x v="2"/>
    <x v="0"/>
    <x v="226"/>
    <n v="973.36144799992201"/>
    <n v="0"/>
    <n v="0"/>
    <n v="0"/>
    <m/>
    <n v="0"/>
    <n v="0.40556726999996751"/>
    <n v="0"/>
    <n v="0"/>
    <n v="0"/>
    <n v="0"/>
    <n v="0"/>
    <n v="973.36144799992201"/>
    <n v="1001.0637360073251"/>
    <n v="0.91421345754093619"/>
    <n v="0.40556726999996751"/>
    <n v="0.37038106849312102"/>
  </r>
  <r>
    <s v="2020-2021"/>
    <s v="SQI"/>
    <x v="180"/>
    <x v="0"/>
    <x v="0"/>
    <x v="0"/>
    <x v="227"/>
    <n v="2513.0993039997998"/>
    <n v="2262.21108"/>
    <n v="0"/>
    <n v="0"/>
    <m/>
    <n v="0"/>
    <n v="1.0471247099999166"/>
    <n v="115.66919891510689"/>
    <n v="0"/>
    <n v="0"/>
    <n v="0"/>
    <n v="0"/>
    <n v="4775.3103839998003"/>
    <n v="4911.2177839221322"/>
    <n v="0.73105355521317839"/>
    <n v="116.71632362510681"/>
    <n v="17.373671274948915"/>
  </r>
  <r>
    <s v="2020-2021"/>
    <s v="SQI"/>
    <x v="181"/>
    <x v="2"/>
    <x v="2"/>
    <x v="0"/>
    <x v="224"/>
    <n v="294.51599999997603"/>
    <n v="0"/>
    <n v="0"/>
    <n v="0"/>
    <m/>
    <n v="0"/>
    <n v="0.12271499999999003"/>
    <n v="0"/>
    <n v="0"/>
    <n v="0"/>
    <n v="0"/>
    <n v="0"/>
    <n v="294.51599999997603"/>
    <n v="302.89805280425799"/>
    <n v="0.70605606714279245"/>
    <n v="0.12271499999999003"/>
    <n v="0.2860489510489278"/>
  </r>
  <r>
    <s v="2020-2021"/>
    <s v="SQI"/>
    <x v="182"/>
    <x v="2"/>
    <x v="2"/>
    <x v="0"/>
    <x v="205"/>
    <n v="756.86399999993898"/>
    <n v="0"/>
    <n v="0"/>
    <n v="6.1258599999999994"/>
    <m/>
    <n v="0"/>
    <n v="0.31535999999997461"/>
    <n v="0"/>
    <n v="0"/>
    <n v="0.43884718599999994"/>
    <n v="0"/>
    <n v="0"/>
    <n v="762.98985999993897"/>
    <n v="784.70488157992679"/>
    <n v="1.4062811497848151"/>
    <n v="0.75420718599997461"/>
    <n v="1.3516257813619617"/>
  </r>
  <r>
    <s v="2020-2021"/>
    <s v="SQI"/>
    <x v="183"/>
    <x v="2"/>
    <x v="2"/>
    <x v="0"/>
    <x v="228"/>
    <n v="5062.7708999996003"/>
    <n v="0"/>
    <n v="0"/>
    <n v="1.0467200000000001"/>
    <m/>
    <n v="0"/>
    <n v="2.1094878749998331"/>
    <n v="0"/>
    <n v="0"/>
    <n v="7.4985410461538463E-2"/>
    <n v="0"/>
    <n v="0"/>
    <n v="5063.8176199996005"/>
    <n v="5207.9360607026301"/>
    <n v="1.1113820018571554"/>
    <n v="2.1844732854613715"/>
    <n v="0.46617014201053597"/>
  </r>
  <r>
    <s v="2020-2021"/>
    <s v="SQI"/>
    <x v="184"/>
    <x v="0"/>
    <x v="4"/>
    <x v="0"/>
    <x v="229"/>
    <n v="445.82399999996403"/>
    <n v="0"/>
    <n v="0"/>
    <n v="0"/>
    <m/>
    <n v="0"/>
    <n v="0.18575999999998505"/>
    <n v="0"/>
    <n v="0"/>
    <n v="0"/>
    <n v="0"/>
    <n v="0"/>
    <n v="445.82399999996403"/>
    <n v="458.51234395892106"/>
    <n v="0.83976619772696171"/>
    <n v="0.18575999999998505"/>
    <n v="0.3402197802197528"/>
  </r>
  <r>
    <s v="2020-2021"/>
    <s v="SQI"/>
    <x v="185"/>
    <x v="2"/>
    <x v="2"/>
    <x v="0"/>
    <x v="230"/>
    <n v="1604.01599999987"/>
    <n v="0"/>
    <n v="0"/>
    <n v="0"/>
    <m/>
    <n v="0"/>
    <n v="0.66833999999994587"/>
    <n v="0"/>
    <n v="0"/>
    <n v="0"/>
    <n v="0"/>
    <n v="0"/>
    <n v="1604.01599999987"/>
    <n v="1649.666989456854"/>
    <n v="1.0975828273166028"/>
    <n v="0.66833999999994587"/>
    <n v="0.44467065868259875"/>
  </r>
  <r>
    <s v="2020-2021"/>
    <s v="SQI"/>
    <x v="186"/>
    <x v="2"/>
    <x v="5"/>
    <x v="0"/>
    <x v="231"/>
    <n v="9178.9199999992597"/>
    <n v="2517.8507500000001"/>
    <n v="0"/>
    <n v="0"/>
    <m/>
    <n v="0"/>
    <n v="3.8245499999996917"/>
    <n v="128.74032039499207"/>
    <n v="0"/>
    <n v="0"/>
    <n v="0"/>
    <n v="0"/>
    <n v="11696.770749999259"/>
    <n v="12029.665907023265"/>
    <n v="4.0737100938107904"/>
    <n v="132.56487039499177"/>
    <n v="44.891591735520407"/>
  </r>
  <r>
    <s v="2020-2021"/>
    <s v="SQI"/>
    <x v="186"/>
    <x v="2"/>
    <x v="5"/>
    <x v="0"/>
    <x v="232"/>
    <n v="0"/>
    <n v="280.98503999999997"/>
    <n v="0"/>
    <n v="0"/>
    <m/>
    <n v="0"/>
    <n v="0"/>
    <n v="14.367056536532065"/>
    <n v="0"/>
    <n v="0"/>
    <n v="0"/>
    <n v="0"/>
    <n v="280.98503999999997"/>
    <n v="288.98199582750499"/>
    <n v="0.39478414730533468"/>
    <n v="14.367056536532065"/>
    <n v="19.627126416027412"/>
  </r>
  <r>
    <s v="2020-2021"/>
    <s v="SQI"/>
    <x v="186"/>
    <x v="2"/>
    <x v="5"/>
    <x v="0"/>
    <x v="233"/>
    <n v="0"/>
    <n v="355.83484000000004"/>
    <n v="0"/>
    <n v="0"/>
    <m/>
    <n v="0"/>
    <n v="0"/>
    <n v="18.194204445716551"/>
    <n v="0"/>
    <n v="0"/>
    <n v="0"/>
    <n v="0"/>
    <n v="355.83484000000004"/>
    <n v="365.96205352484571"/>
    <n v="0.43257925948563325"/>
    <n v="18.194204445716551"/>
    <n v="21.506151827088122"/>
  </r>
  <r>
    <s v="2020-2021"/>
    <s v="SQI"/>
    <x v="186"/>
    <x v="2"/>
    <x v="5"/>
    <x v="0"/>
    <x v="120"/>
    <n v="0"/>
    <n v="461.50853999999998"/>
    <n v="0"/>
    <n v="0"/>
    <m/>
    <n v="0"/>
    <n v="0"/>
    <n v="23.597410332850355"/>
    <n v="0"/>
    <n v="0"/>
    <n v="0"/>
    <n v="0"/>
    <n v="461.50853999999998"/>
    <n v="474.64327275444242"/>
    <n v="0.61722142100707722"/>
    <n v="23.597410332850355"/>
    <n v="30.6858391844608"/>
  </r>
  <r>
    <s v="2020-2021"/>
    <s v="SQI"/>
    <x v="186"/>
    <x v="2"/>
    <x v="5"/>
    <x v="0"/>
    <x v="120"/>
    <n v="0"/>
    <n v="572.61906999999997"/>
    <n v="0"/>
    <n v="0"/>
    <m/>
    <n v="0"/>
    <n v="0"/>
    <n v="29.278606977034837"/>
    <n v="0"/>
    <n v="0"/>
    <n v="0"/>
    <n v="0"/>
    <n v="572.61906999999997"/>
    <n v="588.91605651848863"/>
    <n v="0.7658206196599332"/>
    <n v="29.278606977034837"/>
    <n v="38.073611153491335"/>
  </r>
  <r>
    <s v="2020-2021"/>
    <s v="SQI"/>
    <x v="187"/>
    <x v="0"/>
    <x v="4"/>
    <x v="0"/>
    <x v="234"/>
    <n v="59.219927999995299"/>
    <n v="0"/>
    <n v="0"/>
    <n v="0"/>
    <m/>
    <n v="0"/>
    <n v="2.4674969999998041E-2"/>
    <n v="0"/>
    <n v="0"/>
    <n v="0"/>
    <n v="0"/>
    <n v="0"/>
    <n v="59.219927999995299"/>
    <n v="60.905352776787645"/>
    <n v="0.41152265389721382"/>
    <n v="2.4674969999998041E-2"/>
    <n v="0.16672277027025703"/>
  </r>
  <r>
    <s v="2020-2021"/>
    <s v="SQI"/>
    <x v="188"/>
    <x v="2"/>
    <x v="2"/>
    <x v="0"/>
    <x v="235"/>
    <n v="984.39562799992098"/>
    <n v="0"/>
    <n v="0"/>
    <n v="5.0706199999999999"/>
    <m/>
    <n v="0"/>
    <n v="0.41016484499996703"/>
    <n v="0"/>
    <n v="0"/>
    <n v="0.36325141584615384"/>
    <n v="0"/>
    <n v="0"/>
    <n v="989.46624799992094"/>
    <n v="1017.6268855842652"/>
    <n v="0.66729631841591164"/>
    <n v="0.77341626084612081"/>
    <n v="0.50715820383352184"/>
  </r>
  <r>
    <s v="2020-2021"/>
    <s v="SQI"/>
    <x v="189"/>
    <x v="2"/>
    <x v="2"/>
    <x v="0"/>
    <x v="236"/>
    <n v="1051.2719999999199"/>
    <n v="0"/>
    <n v="0"/>
    <n v="0"/>
    <m/>
    <n v="0"/>
    <n v="0.43802999999996667"/>
    <n v="0"/>
    <n v="0"/>
    <n v="0"/>
    <n v="0"/>
    <n v="0"/>
    <n v="1051.2719999999199"/>
    <n v="1081.191656031046"/>
    <n v="1.1032567918684144"/>
    <n v="0.43802999999996667"/>
    <n v="0.446969387755068"/>
  </r>
  <r>
    <s v="2020-2021"/>
    <s v="SQI"/>
    <x v="190"/>
    <x v="2"/>
    <x v="2"/>
    <x v="0"/>
    <x v="237"/>
    <n v="802.65599999993594"/>
    <n v="0"/>
    <n v="0"/>
    <n v="10.51751"/>
    <m/>
    <n v="0"/>
    <n v="0.33443999999997331"/>
    <n v="0"/>
    <n v="0"/>
    <n v="0.75345823561538461"/>
    <n v="0"/>
    <n v="0"/>
    <n v="813.17350999993596"/>
    <n v="836.31677997461748"/>
    <n v="0.95252480634922265"/>
    <n v="1.0878982356153579"/>
    <n v="1.2390640496758063"/>
  </r>
  <r>
    <s v="2020-2021"/>
    <s v="SQI"/>
    <x v="191"/>
    <x v="2"/>
    <x v="2"/>
    <x v="0"/>
    <x v="238"/>
    <n v="825.55199999993397"/>
    <n v="0"/>
    <n v="0"/>
    <n v="17.609180000000002"/>
    <m/>
    <n v="0"/>
    <n v="0.34397999999997253"/>
    <n v="0"/>
    <n v="0"/>
    <n v="1.2614945641538464"/>
    <n v="0"/>
    <n v="0"/>
    <n v="843.16117999993401"/>
    <n v="867.15791203921435"/>
    <n v="0.94667894327425151"/>
    <n v="1.6054745641538188"/>
    <n v="1.7527014892508939"/>
  </r>
  <r>
    <s v="2020-2021"/>
    <s v="SQI"/>
    <x v="192"/>
    <x v="0"/>
    <x v="0"/>
    <x v="0"/>
    <x v="239"/>
    <n v="21931.107047998201"/>
    <n v="0"/>
    <n v="0"/>
    <n v="22.51877"/>
    <m/>
    <n v="0"/>
    <n v="9.1379612699992503"/>
    <n v="0"/>
    <n v="0"/>
    <n v="1.6132100385384616"/>
    <n v="0"/>
    <n v="0"/>
    <n v="21953.6258179982"/>
    <n v="22578.43550864972"/>
    <n v="0.45318203822908998"/>
    <n v="10.751171308537712"/>
    <n v="0.21579164442490692"/>
  </r>
  <r>
    <s v="2020-2021"/>
    <s v="SQI"/>
    <x v="193"/>
    <x v="0"/>
    <x v="4"/>
    <x v="0"/>
    <x v="107"/>
    <n v="528.11999999995794"/>
    <n v="0"/>
    <n v="0"/>
    <n v="0"/>
    <m/>
    <n v="0"/>
    <n v="0.22004999999998251"/>
    <n v="0"/>
    <n v="0"/>
    <n v="0"/>
    <n v="0"/>
    <n v="0"/>
    <n v="528.11999999995794"/>
    <n v="543.15052373040851"/>
    <n v="1.0994949873085194"/>
    <n v="0.22004999999998251"/>
    <n v="0.44544534412951925"/>
  </r>
  <r>
    <s v="2020-2021"/>
    <s v="SQI"/>
    <x v="193"/>
    <x v="0"/>
    <x v="4"/>
    <x v="0"/>
    <x v="240"/>
    <n v="362.87999999997101"/>
    <n v="0"/>
    <n v="0"/>
    <n v="0"/>
    <m/>
    <n v="0"/>
    <n v="0.15119999999998793"/>
    <n v="0"/>
    <n v="0"/>
    <n v="0"/>
    <n v="0"/>
    <n v="0"/>
    <n v="362.87999999997101"/>
    <n v="373.20772182702905"/>
    <n v="0.56891421010217846"/>
    <n v="0.15119999999998793"/>
    <n v="0.23048780487803039"/>
  </r>
  <r>
    <s v="2020-2021"/>
    <s v="SQI"/>
    <x v="194"/>
    <x v="4"/>
    <x v="1"/>
    <x v="0"/>
    <x v="241"/>
    <n v="2614.21016399979"/>
    <n v="0"/>
    <n v="0"/>
    <n v="0"/>
    <m/>
    <n v="0"/>
    <n v="1.0892542349999126"/>
    <n v="0"/>
    <n v="0"/>
    <n v="0"/>
    <n v="0"/>
    <n v="0"/>
    <n v="2614.21016399979"/>
    <n v="2688.611716499955"/>
    <n v="0.82044910482146938"/>
    <n v="1.0892542349999126"/>
    <n v="0.33239372444306153"/>
  </r>
  <r>
    <s v="2020-2021"/>
    <s v="SQI"/>
    <x v="195"/>
    <x v="2"/>
    <x v="2"/>
    <x v="0"/>
    <x v="205"/>
    <n v="447.98399999996406"/>
    <n v="0"/>
    <n v="0"/>
    <n v="0"/>
    <m/>
    <n v="0"/>
    <n v="0.186659999999985"/>
    <n v="0"/>
    <n v="0"/>
    <n v="0"/>
    <n v="0"/>
    <n v="0"/>
    <n v="447.98399999996406"/>
    <n v="460.73381849360595"/>
    <n v="0.82568784676273466"/>
    <n v="0.186659999999985"/>
    <n v="0.33451612903223121"/>
  </r>
  <r>
    <s v="2020-2021"/>
    <s v="SQI"/>
    <x v="196"/>
    <x v="2"/>
    <x v="2"/>
    <x v="0"/>
    <x v="242"/>
    <n v="2685.3119999997803"/>
    <n v="1780.6420700000001"/>
    <n v="0"/>
    <n v="0.32129000000000002"/>
    <m/>
    <n v="0"/>
    <n v="1.1188799999999084"/>
    <n v="91.046075944176565"/>
    <n v="0"/>
    <n v="2.3016721307692306E-2"/>
    <n v="0"/>
    <n v="0"/>
    <n v="4466.2753599997804"/>
    <n v="4593.3874894120518"/>
    <n v="1.1887648782122286"/>
    <n v="92.187972665484168"/>
    <n v="23.858170979680168"/>
  </r>
  <r>
    <s v="2020-2021"/>
    <s v="SQI"/>
    <x v="197"/>
    <x v="0"/>
    <x v="4"/>
    <x v="0"/>
    <x v="243"/>
    <n v="7060.6079999994399"/>
    <n v="0"/>
    <n v="0"/>
    <n v="9.5547900000000006"/>
    <m/>
    <n v="0"/>
    <n v="2.9419199999997669"/>
    <n v="0"/>
    <n v="0"/>
    <n v="0.68449045592307689"/>
    <n v="0"/>
    <n v="0"/>
    <n v="7070.1627899994401"/>
    <n v="7271.3826824353328"/>
    <n v="0.98169065511480125"/>
    <n v="3.6264104559228438"/>
    <n v="0.48959233912823596"/>
  </r>
  <r>
    <s v="2020-2021"/>
    <s v="SQI"/>
    <x v="198"/>
    <x v="2"/>
    <x v="2"/>
    <x v="0"/>
    <x v="244"/>
    <n v="743.03999999994096"/>
    <n v="0"/>
    <n v="0"/>
    <n v="0"/>
    <m/>
    <n v="0"/>
    <n v="0.30959999999997539"/>
    <n v="0"/>
    <n v="0"/>
    <n v="0"/>
    <n v="0"/>
    <n v="0"/>
    <n v="743.03999999994096"/>
    <n v="764.18723993153606"/>
    <n v="0.77661304871091064"/>
    <n v="0.30959999999997539"/>
    <n v="0.31463414634143844"/>
  </r>
  <r>
    <s v="2020-2021"/>
    <s v="SQI"/>
    <x v="199"/>
    <x v="4"/>
    <x v="1"/>
    <x v="0"/>
    <x v="245"/>
    <n v="266.28767999997899"/>
    <n v="0"/>
    <n v="0"/>
    <n v="0"/>
    <m/>
    <n v="0"/>
    <n v="0.11095319999999126"/>
    <n v="0"/>
    <n v="0"/>
    <n v="0"/>
    <n v="0"/>
    <n v="0"/>
    <n v="266.28767999997899"/>
    <n v="273.86634260197593"/>
    <n v="0.29165744686046424"/>
    <n v="0.11095319999999126"/>
    <n v="0.11816102236420795"/>
  </r>
  <r>
    <s v="2020-2021"/>
    <s v="SQI"/>
    <x v="200"/>
    <x v="9"/>
    <x v="11"/>
    <x v="0"/>
    <x v="246"/>
    <n v="19.1842919999985"/>
    <n v="0"/>
    <n v="0"/>
    <n v="0"/>
    <m/>
    <n v="0"/>
    <n v="7.9934549999993755E-3"/>
    <n v="0"/>
    <n v="0"/>
    <n v="0"/>
    <n v="0"/>
    <n v="0"/>
    <n v="19.1842919999985"/>
    <n v="19.730285251831216"/>
    <n v="0.12895611275706678"/>
    <n v="7.9934549999993755E-3"/>
    <n v="5.2244803921564546E-2"/>
  </r>
  <r>
    <s v="2020-2021"/>
    <s v="SQI"/>
    <x v="201"/>
    <x v="4"/>
    <x v="1"/>
    <x v="0"/>
    <x v="247"/>
    <n v="81.455039999993502"/>
    <n v="0"/>
    <n v="0"/>
    <n v="0"/>
    <m/>
    <n v="0"/>
    <n v="3.3939599999997301E-2"/>
    <n v="0"/>
    <n v="0"/>
    <n v="0"/>
    <n v="0"/>
    <n v="0"/>
    <n v="81.455039999993502"/>
    <n v="83.773285685983055"/>
    <n v="0.18291110411786693"/>
    <n v="3.3939599999997301E-2"/>
    <n v="7.4103930130998474E-2"/>
  </r>
  <r>
    <s v="2020-2021"/>
    <s v="SQI"/>
    <x v="202"/>
    <x v="0"/>
    <x v="4"/>
    <x v="0"/>
    <x v="248"/>
    <n v="47.415023999996201"/>
    <n v="0"/>
    <n v="0"/>
    <n v="0"/>
    <m/>
    <n v="0"/>
    <n v="1.9756259999998416E-2"/>
    <n v="0"/>
    <n v="0"/>
    <n v="0"/>
    <n v="0"/>
    <n v="0"/>
    <n v="47.415023999996201"/>
    <n v="48.764476100677641"/>
    <n v="6.072786562973554E-2"/>
    <n v="1.9756259999998416E-2"/>
    <n v="2.4603063511828664E-2"/>
  </r>
  <r>
    <s v="2020-2021"/>
    <s v="SQI"/>
    <x v="203"/>
    <x v="2"/>
    <x v="2"/>
    <x v="0"/>
    <x v="205"/>
    <n v="654.91199999994797"/>
    <n v="0"/>
    <n v="0"/>
    <n v="0"/>
    <m/>
    <n v="0"/>
    <n v="0.27287999999997836"/>
    <n v="0"/>
    <n v="0"/>
    <n v="0"/>
    <n v="0"/>
    <n v="0"/>
    <n v="654.91199999994797"/>
    <n v="673.55107891640034"/>
    <n v="1.2070807865885311"/>
    <n v="0.27287999999997836"/>
    <n v="0.48903225806447731"/>
  </r>
  <r>
    <s v="2020-2021"/>
    <s v="SQI"/>
    <x v="204"/>
    <x v="3"/>
    <x v="3"/>
    <x v="0"/>
    <x v="249"/>
    <n v="2111.9151599998304"/>
    <n v="0"/>
    <n v="0"/>
    <n v="0"/>
    <m/>
    <n v="0"/>
    <n v="0.8799646499999294"/>
    <n v="0"/>
    <n v="0"/>
    <n v="0"/>
    <n v="0"/>
    <n v="0"/>
    <n v="2111.9151599998304"/>
    <n v="2172.0211793308126"/>
    <n v="0.68367050026150855"/>
    <n v="0.8799646499999294"/>
    <n v="0.27697974504247069"/>
  </r>
  <r>
    <s v="2020-2021"/>
    <s v="SQI"/>
    <x v="205"/>
    <x v="1"/>
    <x v="1"/>
    <x v="0"/>
    <x v="82"/>
    <n v="2997.0484559997599"/>
    <n v="0"/>
    <n v="0"/>
    <n v="0"/>
    <m/>
    <n v="0"/>
    <n v="1.2487701899999002"/>
    <n v="0"/>
    <n v="0"/>
    <n v="0"/>
    <n v="0"/>
    <n v="0"/>
    <n v="2997.0484559997599"/>
    <n v="3082.3457519537442"/>
    <s v="-"/>
    <n v="1.2487701899999002"/>
    <s v="-"/>
  </r>
  <r>
    <s v="2020-2021"/>
    <s v="SQI"/>
    <x v="206"/>
    <x v="0"/>
    <x v="0"/>
    <x v="0"/>
    <x v="250"/>
    <n v="7106.4512279994306"/>
    <n v="487.40066999999999"/>
    <n v="0"/>
    <n v="22.14096"/>
    <m/>
    <n v="0"/>
    <n v="2.9610213449997627"/>
    <n v="24.921301795403799"/>
    <n v="0"/>
    <n v="1.5861443113846154"/>
    <n v="0"/>
    <n v="0"/>
    <n v="7615.9928579994303"/>
    <n v="7832.7473103646344"/>
    <n v="0.75191968036523316"/>
    <n v="29.468467451788179"/>
    <n v="2.8288823511364289"/>
  </r>
  <r>
    <s v="2020-2021"/>
    <s v="SQI"/>
    <x v="207"/>
    <x v="0"/>
    <x v="4"/>
    <x v="0"/>
    <x v="251"/>
    <n v="1058.8319999999198"/>
    <n v="0"/>
    <n v="0"/>
    <n v="0"/>
    <m/>
    <n v="0"/>
    <n v="0.44117999999996665"/>
    <n v="0"/>
    <n v="0"/>
    <n v="0"/>
    <n v="0"/>
    <n v="0"/>
    <n v="1058.8319999999198"/>
    <n v="1088.966816902443"/>
    <n v="0.86937905515212055"/>
    <n v="0.44117999999996665"/>
    <n v="0.3522170240623087"/>
  </r>
  <r>
    <s v="2020-2021"/>
    <s v="SQI"/>
    <x v="208"/>
    <x v="0"/>
    <x v="4"/>
    <x v="0"/>
    <x v="205"/>
    <n v="336.31199999997301"/>
    <n v="0"/>
    <n v="0"/>
    <n v="0"/>
    <m/>
    <n v="0"/>
    <n v="0.14012999999998876"/>
    <n v="0"/>
    <n v="0"/>
    <n v="0"/>
    <n v="0"/>
    <n v="0"/>
    <n v="336.31199999997301"/>
    <n v="345.88358505040719"/>
    <n v="0.61986305564589106"/>
    <n v="0.14012999999998876"/>
    <n v="0.25112903225804439"/>
  </r>
  <r>
    <s v="2020-2021"/>
    <s v="SQI"/>
    <x v="209"/>
    <x v="2"/>
    <x v="2"/>
    <x v="0"/>
    <x v="205"/>
    <n v="908.92799999992701"/>
    <n v="0"/>
    <n v="0"/>
    <n v="0"/>
    <m/>
    <n v="0"/>
    <n v="0.37871999999996964"/>
    <n v="0"/>
    <n v="0"/>
    <n v="0"/>
    <n v="0"/>
    <n v="0"/>
    <n v="908.92799999992701"/>
    <n v="934.79648419532009"/>
    <n v="1.6752625164790682"/>
    <n v="0.37871999999996964"/>
    <n v="0.67870967741930044"/>
  </r>
  <r>
    <s v="2020-2021"/>
    <s v="SQI"/>
    <x v="210"/>
    <x v="0"/>
    <x v="4"/>
    <x v="0"/>
    <x v="252"/>
    <n v="2658.5558639997898"/>
    <n v="1468.9767300000001"/>
    <n v="0"/>
    <n v="23.202770000000001"/>
    <m/>
    <n v="0"/>
    <n v="1.1077316099999126"/>
    <n v="75.110303846638956"/>
    <n v="0"/>
    <n v="1.6622107462307694"/>
    <n v="0"/>
    <n v="0"/>
    <n v="4150.73536399979"/>
    <n v="4268.8670885840211"/>
    <n v="0.8925082769358188"/>
    <n v="77.880246202869643"/>
    <n v="16.282719256297231"/>
  </r>
  <r>
    <s v="2020-2021"/>
    <s v="SQI"/>
    <x v="211"/>
    <x v="4"/>
    <x v="1"/>
    <x v="0"/>
    <x v="110"/>
    <n v="1027.02221999992"/>
    <n v="0"/>
    <n v="0"/>
    <n v="0"/>
    <m/>
    <n v="0"/>
    <n v="0.42792592499996668"/>
    <n v="0"/>
    <n v="0"/>
    <n v="0"/>
    <n v="0"/>
    <n v="0"/>
    <n v="1027.02221999992"/>
    <n v="1056.2517167987726"/>
    <n v="1.3879786028893202"/>
    <n v="0.42792592499996668"/>
    <n v="0.56232053219443723"/>
  </r>
  <r>
    <s v="2020-2021"/>
    <s v="SQI"/>
    <x v="212"/>
    <x v="1"/>
    <x v="1"/>
    <x v="0"/>
    <x v="82"/>
    <n v="64.622879999994808"/>
    <n v="0"/>
    <n v="0"/>
    <n v="0"/>
    <m/>
    <n v="0"/>
    <n v="2.6926199999997839E-2"/>
    <n v="0"/>
    <n v="0"/>
    <n v="0"/>
    <n v="0"/>
    <n v="0"/>
    <n v="64.622879999994808"/>
    <n v="66.462075128696725"/>
    <s v="-"/>
    <n v="2.6926199999997839E-2"/>
    <s v="-"/>
  </r>
  <r>
    <s v="2020-2021"/>
    <s v="SQI"/>
    <x v="213"/>
    <x v="2"/>
    <x v="2"/>
    <x v="0"/>
    <x v="253"/>
    <n v="590.43599999995297"/>
    <n v="0"/>
    <n v="0"/>
    <n v="0"/>
    <m/>
    <n v="0"/>
    <n v="0.24601499999998042"/>
    <n v="0"/>
    <n v="0"/>
    <n v="0"/>
    <n v="0"/>
    <n v="0"/>
    <n v="590.43599999995297"/>
    <n v="607.24006405606201"/>
    <n v="1.0469656276828656"/>
    <n v="0.24601499999998042"/>
    <n v="0.42416379310341451"/>
  </r>
  <r>
    <s v="2020-2021"/>
    <s v="SQI"/>
    <x v="214"/>
    <x v="2"/>
    <x v="2"/>
    <x v="0"/>
    <x v="254"/>
    <n v="828.14399999993395"/>
    <n v="0"/>
    <n v="0"/>
    <n v="0"/>
    <m/>
    <n v="0"/>
    <n v="0.3450599999999725"/>
    <n v="0"/>
    <n v="0"/>
    <n v="0"/>
    <n v="0"/>
    <n v="0"/>
    <n v="828.14399999993395"/>
    <n v="851.71333659811285"/>
    <n v="0.83175130527159458"/>
    <n v="0.3450599999999725"/>
    <n v="0.33697265624997313"/>
  </r>
  <r>
    <s v="2020-2021"/>
    <s v="SQI"/>
    <x v="215"/>
    <x v="2"/>
    <x v="2"/>
    <x v="0"/>
    <x v="85"/>
    <n v="686.62915199994507"/>
    <n v="0"/>
    <n v="0"/>
    <n v="0"/>
    <m/>
    <n v="0"/>
    <n v="0.28609547999997714"/>
    <n v="0"/>
    <n v="0"/>
    <n v="0"/>
    <n v="0"/>
    <n v="0"/>
    <n v="686.62915199994507"/>
    <n v="706.17091478710552"/>
    <n v="0.93656619998289858"/>
    <n v="0.28609547999997714"/>
    <n v="0.37943697612729066"/>
  </r>
  <r>
    <s v="2020-2021"/>
    <s v="SQI"/>
    <x v="216"/>
    <x v="2"/>
    <x v="2"/>
    <x v="0"/>
    <x v="205"/>
    <n v="260.478935999979"/>
    <n v="0"/>
    <n v="0"/>
    <n v="0"/>
    <m/>
    <n v="0"/>
    <n v="0.10853288999999126"/>
    <n v="0"/>
    <n v="0"/>
    <n v="0"/>
    <n v="0"/>
    <n v="0"/>
    <n v="260.478935999979"/>
    <n v="267.89227923415024"/>
    <n v="0.4800936903837818"/>
    <n v="0.10853288999999126"/>
    <n v="0.19450338709675855"/>
  </r>
  <r>
    <s v="2020-2021"/>
    <s v="SQI"/>
    <x v="217"/>
    <x v="4"/>
    <x v="1"/>
    <x v="0"/>
    <x v="255"/>
    <n v="275.87357999997801"/>
    <n v="0"/>
    <n v="0"/>
    <n v="0"/>
    <m/>
    <n v="0"/>
    <n v="0.11494732499999084"/>
    <n v="0"/>
    <n v="0"/>
    <n v="0"/>
    <n v="0"/>
    <n v="0"/>
    <n v="275.87357999997801"/>
    <n v="283.7250614640285"/>
    <n v="0.93330612323693585"/>
    <n v="0.11494732499999084"/>
    <n v="0.37811620065786461"/>
  </r>
  <r>
    <s v="2020-2021"/>
    <s v="SQI"/>
    <x v="218"/>
    <x v="0"/>
    <x v="4"/>
    <x v="0"/>
    <x v="256"/>
    <n v="216.64803599998299"/>
    <n v="0"/>
    <n v="0"/>
    <n v="0"/>
    <m/>
    <n v="0"/>
    <n v="9.0270014999992917E-2"/>
    <n v="0"/>
    <n v="0"/>
    <n v="0"/>
    <n v="0"/>
    <n v="0"/>
    <n v="216.64803599998299"/>
    <n v="222.81393285345098"/>
    <n v="0.72815010736421892"/>
    <n v="9.0270014999992917E-2"/>
    <n v="0.29500004901958471"/>
  </r>
  <r>
    <s v="2020-2021"/>
    <s v="SQI"/>
    <x v="219"/>
    <x v="2"/>
    <x v="2"/>
    <x v="0"/>
    <x v="257"/>
    <n v="601.77599999995209"/>
    <n v="0"/>
    <n v="0"/>
    <n v="0"/>
    <m/>
    <n v="0"/>
    <n v="0.25073999999998003"/>
    <n v="0"/>
    <n v="0"/>
    <n v="0"/>
    <n v="0"/>
    <n v="0"/>
    <n v="601.77599999995209"/>
    <n v="618.90280536315674"/>
    <n v="1.047212868634783"/>
    <n v="0.25073999999998003"/>
    <n v="0.42426395939082917"/>
  </r>
  <r>
    <s v="2020-2021"/>
    <s v="SQI"/>
    <x v="220"/>
    <x v="7"/>
    <x v="9"/>
    <x v="0"/>
    <x v="258"/>
    <n v="6160.3199999995104"/>
    <n v="342.86660999999998"/>
    <n v="0"/>
    <n v="26.912740000000003"/>
    <m/>
    <n v="0"/>
    <n v="2.5667999999997959"/>
    <n v="17.531125395"/>
    <n v="0"/>
    <n v="1.9279872893846157"/>
    <n v="0"/>
    <n v="0"/>
    <n v="6530.0993499995102"/>
    <n v="6715.9488032343343"/>
    <n v="2.0228761455525102"/>
    <n v="22.025912684384409"/>
    <n v="6.6343110495133768"/>
  </r>
  <r>
    <s v="2020-2021"/>
    <s v="SQI"/>
    <x v="221"/>
    <x v="2"/>
    <x v="2"/>
    <x v="0"/>
    <x v="259"/>
    <n v="982.79999999992094"/>
    <n v="0"/>
    <n v="0"/>
    <n v="0"/>
    <m/>
    <n v="0"/>
    <n v="0.40949999999996711"/>
    <n v="0"/>
    <n v="0"/>
    <n v="0"/>
    <n v="0"/>
    <n v="0"/>
    <n v="982.79999999992094"/>
    <n v="1010.7709132815365"/>
    <n v="1.1551667580360419"/>
    <n v="0.40949999999996711"/>
    <n v="0.46799999999996239"/>
  </r>
  <r>
    <s v="2020-2021"/>
    <s v="SQI"/>
    <x v="222"/>
    <x v="0"/>
    <x v="0"/>
    <x v="0"/>
    <x v="260"/>
    <n v="5686.1999999995505"/>
    <n v="1089.92138"/>
    <n v="0"/>
    <n v="9.356209999999999"/>
    <m/>
    <n v="0"/>
    <n v="2.3692499999998127"/>
    <n v="55.728810640007914"/>
    <n v="0"/>
    <n v="0.67026449023076906"/>
    <n v="0"/>
    <n v="0"/>
    <n v="6785.4775899995502"/>
    <n v="6978.5952184531916"/>
    <n v="0.43898818761107072"/>
    <n v="58.768325130238502"/>
    <n v="3.6968185903150594"/>
  </r>
  <r>
    <s v="2020-2021"/>
    <s v="SQI"/>
    <x v="223"/>
    <x v="4"/>
    <x v="1"/>
    <x v="0"/>
    <x v="261"/>
    <n v="1081.2959999999098"/>
    <n v="0"/>
    <n v="0"/>
    <n v="0"/>
    <m/>
    <n v="0"/>
    <n v="0.45053999999996247"/>
    <n v="0"/>
    <n v="0"/>
    <n v="0"/>
    <n v="0"/>
    <n v="0"/>
    <n v="1081.2959999999098"/>
    <n v="1112.0701520631553"/>
    <n v="1.5466900585023022"/>
    <n v="0.45053999999996247"/>
    <n v="0.62662030598047624"/>
  </r>
  <r>
    <s v="2020-2021"/>
    <s v="SQI"/>
    <x v="224"/>
    <x v="4"/>
    <x v="7"/>
    <x v="1"/>
    <x v="262"/>
    <n v="76.104071999993906"/>
    <n v="0"/>
    <n v="0"/>
    <n v="0"/>
    <m/>
    <n v="0"/>
    <n v="3.1710029999997461E-2"/>
    <n v="0"/>
    <n v="0"/>
    <n v="0"/>
    <n v="0"/>
    <n v="0"/>
    <n v="76.104071999993906"/>
    <n v="78.270026821208631"/>
    <n v="0.27367142245177845"/>
    <n v="3.1710029999997461E-2"/>
    <n v="0.11087423076922188"/>
  </r>
  <r>
    <s v="2020-2021"/>
    <s v="SQI"/>
    <x v="224"/>
    <x v="4"/>
    <x v="7"/>
    <x v="1"/>
    <x v="263"/>
    <n v="251.53199999998"/>
    <n v="0"/>
    <n v="0"/>
    <n v="0"/>
    <m/>
    <n v="0"/>
    <n v="0.10480499999999167"/>
    <n v="0"/>
    <n v="0"/>
    <n v="0"/>
    <n v="0"/>
    <n v="0"/>
    <n v="251.53199999998"/>
    <n v="258.69070956403306"/>
    <n v="1.0869357544707272"/>
    <n v="0.10480499999999167"/>
    <n v="0.44035714285710786"/>
  </r>
  <r>
    <s v="2020-2021"/>
    <s v="SQI"/>
    <x v="225"/>
    <x v="1"/>
    <x v="1"/>
    <x v="0"/>
    <x v="264"/>
    <n v="0"/>
    <n v="52301.95407"/>
    <n v="0"/>
    <n v="0"/>
    <m/>
    <n v="0"/>
    <n v="0"/>
    <n v="2674.2531598649998"/>
    <n v="0"/>
    <n v="0"/>
    <n v="0"/>
    <n v="0"/>
    <n v="52301.95407"/>
    <n v="53790.490315168019"/>
    <n v="151.09688290777532"/>
    <n v="2674.2531598649998"/>
    <n v="7511.9470782724711"/>
  </r>
  <r>
    <s v="2020-2021"/>
    <s v="SQI"/>
    <x v="226"/>
    <x v="0"/>
    <x v="4"/>
    <x v="0"/>
    <x v="265"/>
    <n v="5175.3599999995904"/>
    <n v="0"/>
    <n v="0"/>
    <n v="3.4010599999999998"/>
    <m/>
    <n v="0"/>
    <n v="2.1563999999998291"/>
    <n v="0"/>
    <n v="0"/>
    <n v="0.24364670599999999"/>
    <n v="0"/>
    <n v="0"/>
    <n v="5178.7610599995905"/>
    <n v="5326.1508407438596"/>
    <n v="0.7664629213906835"/>
    <n v="2.4000467059998289"/>
    <n v="0.34538015628145474"/>
  </r>
  <r>
    <s v="2020-2021"/>
    <s v="SQI"/>
    <x v="227"/>
    <x v="2"/>
    <x v="5"/>
    <x v="0"/>
    <x v="266"/>
    <n v="74.017223999994087"/>
    <n v="0"/>
    <n v="0"/>
    <n v="0"/>
    <m/>
    <n v="0"/>
    <n v="3.0840509999997538E-2"/>
    <n v="0"/>
    <n v="0"/>
    <n v="0"/>
    <n v="0"/>
    <n v="0"/>
    <n v="74.017223999994087"/>
    <n v="76.123786224098595"/>
    <n v="3.0437339553817912E-2"/>
    <n v="3.0840509999997538E-2"/>
    <n v="1.2331271491402455E-2"/>
  </r>
  <r>
    <s v="2020-2021"/>
    <s v="SQI"/>
    <x v="228"/>
    <x v="4"/>
    <x v="1"/>
    <x v="0"/>
    <x v="55"/>
    <n v="438.27371999996501"/>
    <n v="0"/>
    <n v="0"/>
    <n v="0"/>
    <m/>
    <n v="0"/>
    <n v="0.18261404999998543"/>
    <n v="0"/>
    <n v="0"/>
    <n v="0"/>
    <n v="0"/>
    <n v="0"/>
    <n v="438.27371999996501"/>
    <n v="450.74717972293109"/>
    <n v="0.80924089716863756"/>
    <n v="0.18261404999998543"/>
    <n v="0.32785287253139217"/>
  </r>
  <r>
    <s v="2020-2021"/>
    <s v="SQI"/>
    <x v="229"/>
    <x v="4"/>
    <x v="7"/>
    <x v="1"/>
    <x v="216"/>
    <n v="2862.6442919997698"/>
    <n v="2217.7706600000001"/>
    <n v="0"/>
    <n v="0"/>
    <m/>
    <n v="0"/>
    <n v="1.1927684549999042"/>
    <n v="113.39691414632621"/>
    <n v="0"/>
    <n v="0"/>
    <n v="0"/>
    <n v="0"/>
    <n v="5080.41495199977"/>
    <n v="5225.0057599535958"/>
    <n v="1.6806065487145692"/>
    <n v="114.58968260132612"/>
    <n v="36.857408363244168"/>
  </r>
  <r>
    <s v="2020-2021"/>
    <s v="SQI"/>
    <x v="230"/>
    <x v="0"/>
    <x v="0"/>
    <x v="0"/>
    <x v="267"/>
    <n v="5730.4799999995403"/>
    <n v="1251.6366599999999"/>
    <n v="0"/>
    <n v="11.31997"/>
    <m/>
    <n v="0"/>
    <n v="2.3876999999998088"/>
    <n v="63.997480639596191"/>
    <n v="0"/>
    <n v="0.81094523546153841"/>
    <n v="0"/>
    <n v="0"/>
    <n v="6993.4366299995399"/>
    <n v="7192.4728627205477"/>
    <n v="0.74758059065799265"/>
    <n v="67.196125875057533"/>
    <n v="6.9843182491484814"/>
  </r>
  <r>
    <s v="2020-2021"/>
    <s v="SQI"/>
    <x v="231"/>
    <x v="4"/>
    <x v="1"/>
    <x v="0"/>
    <x v="268"/>
    <n v="549.79199999995603"/>
    <n v="0"/>
    <n v="0"/>
    <n v="0"/>
    <m/>
    <n v="451.35912000000002"/>
    <n v="0.22907999999998171"/>
    <n v="0"/>
    <n v="0"/>
    <n v="0"/>
    <n v="0"/>
    <n v="27.569314293215466"/>
    <n v="1001.1511199999561"/>
    <n v="1029.6443140977515"/>
    <n v="1.5460124836302576"/>
    <n v="27.798394293215448"/>
    <n v="41.739330770593767"/>
  </r>
  <r>
    <s v="2020-2021"/>
    <s v="SQI"/>
    <x v="232"/>
    <x v="2"/>
    <x v="2"/>
    <x v="0"/>
    <x v="269"/>
    <n v="461.37599999996297"/>
    <n v="0"/>
    <n v="0"/>
    <n v="3.4815800000000001"/>
    <m/>
    <n v="0"/>
    <n v="0.19223999999998459"/>
    <n v="0"/>
    <n v="0"/>
    <n v="0.24941503492307693"/>
    <n v="0"/>
    <n v="0"/>
    <n v="464.85757999996298"/>
    <n v="478.08762788201597"/>
    <n v="0.93742672133728622"/>
    <n v="0.44165503492306152"/>
    <n v="0.86599026455502259"/>
  </r>
  <r>
    <s v="2020-2021"/>
    <s v="SQI"/>
    <x v="233"/>
    <x v="9"/>
    <x v="11"/>
    <x v="0"/>
    <x v="270"/>
    <n v="184.852763999985"/>
    <n v="0"/>
    <n v="0"/>
    <n v="0"/>
    <m/>
    <n v="0"/>
    <n v="7.7021984999993756E-2"/>
    <n v="0"/>
    <n v="0"/>
    <n v="0"/>
    <n v="0"/>
    <n v="0"/>
    <n v="184.852763999985"/>
    <n v="190.11375365374053"/>
    <n v="0.55588816857818868"/>
    <n v="7.7021984999993756E-2"/>
    <n v="0.2252104824561221"/>
  </r>
  <r>
    <s v="2020-2021"/>
    <s v="SQI"/>
    <x v="234"/>
    <x v="0"/>
    <x v="0"/>
    <x v="0"/>
    <x v="271"/>
    <n v="7537.3687439994001"/>
    <n v="3661.1322400000004"/>
    <n v="0"/>
    <n v="3.0275100000000004"/>
    <m/>
    <n v="0"/>
    <n v="3.1405703099997497"/>
    <n v="187.19748880509897"/>
    <n v="0"/>
    <n v="0.21688615869230773"/>
    <n v="0"/>
    <n v="0"/>
    <n v="11201.5284939994"/>
    <n v="11520.328842114202"/>
    <n v="1.46159970085184"/>
    <n v="190.55494527379105"/>
    <n v="24.175963622658088"/>
  </r>
  <r>
    <s v="2020-2021"/>
    <s v="SQI"/>
    <x v="235"/>
    <x v="2"/>
    <x v="5"/>
    <x v="0"/>
    <x v="272"/>
    <n v="6310.9904399994903"/>
    <n v="0"/>
    <n v="0"/>
    <n v="4.4775900000000002"/>
    <m/>
    <n v="0"/>
    <n v="2.6295793499997875"/>
    <n v="0"/>
    <n v="0"/>
    <n v="0.32076765900000004"/>
    <n v="0"/>
    <n v="0"/>
    <n v="6315.4680299994907"/>
    <n v="6495.2089829908882"/>
    <n v="1.8209164516374792"/>
    <n v="2.9503470089997874"/>
    <n v="0.82712279478547446"/>
  </r>
  <r>
    <s v="2020-2021"/>
    <s v="SQI"/>
    <x v="236"/>
    <x v="4"/>
    <x v="1"/>
    <x v="0"/>
    <x v="273"/>
    <n v="3022.2719999997603"/>
    <n v="1013.09752"/>
    <n v="0"/>
    <n v="7.2194200000000004"/>
    <m/>
    <n v="0"/>
    <n v="1.2592799999999003"/>
    <n v="51.800726995502771"/>
    <n v="0"/>
    <n v="0.51718814199999996"/>
    <n v="0"/>
    <n v="0"/>
    <n v="4042.58893999976"/>
    <n v="4157.6427705593451"/>
    <n v="1.3115592336149353"/>
    <n v="53.57719513750267"/>
    <n v="16.901323387224817"/>
  </r>
  <r>
    <s v="2020-2021"/>
    <s v="SQI"/>
    <x v="237"/>
    <x v="0"/>
    <x v="4"/>
    <x v="0"/>
    <x v="274"/>
    <n v="39765.599999996804"/>
    <n v="0"/>
    <n v="0"/>
    <n v="272.72704999999996"/>
    <m/>
    <n v="0"/>
    <n v="16.568999999998674"/>
    <n v="0"/>
    <n v="0"/>
    <n v="19.53774628192307"/>
    <n v="0"/>
    <n v="0"/>
    <n v="40038.327049996806"/>
    <n v="41177.835163403921"/>
    <n v="2.0985544370300642"/>
    <n v="36.106746281921744"/>
    <n v="1.8401154969891829"/>
  </r>
  <r>
    <s v="2020-2021"/>
    <s v="SQI"/>
    <x v="238"/>
    <x v="9"/>
    <x v="11"/>
    <x v="0"/>
    <x v="275"/>
    <n v="192.558095999985"/>
    <n v="0"/>
    <n v="0"/>
    <n v="0"/>
    <m/>
    <n v="0"/>
    <n v="8.0232539999993746E-2"/>
    <n v="0"/>
    <n v="0"/>
    <n v="0"/>
    <n v="0"/>
    <n v="0"/>
    <n v="192.558095999985"/>
    <n v="198.03838273674631"/>
    <n v="1.5717331963233834"/>
    <n v="8.0232539999993746E-2"/>
    <n v="0.6367661904761408"/>
  </r>
  <r>
    <s v="2020-2021"/>
    <s v="SQI"/>
    <x v="239"/>
    <x v="9"/>
    <x v="11"/>
    <x v="0"/>
    <x v="275"/>
    <n v="187.31131199998498"/>
    <n v="0"/>
    <n v="0"/>
    <n v="0"/>
    <m/>
    <n v="0"/>
    <n v="7.804637999999374E-2"/>
    <n v="0"/>
    <n v="0"/>
    <n v="0"/>
    <n v="0"/>
    <n v="0"/>
    <n v="187.31131199998498"/>
    <n v="192.64227299369443"/>
    <n v="1.5289069285213843"/>
    <n v="7.804637999999374E-2"/>
    <n v="0.61941571428566466"/>
  </r>
  <r>
    <s v="2020-2021"/>
    <s v="SQI"/>
    <x v="240"/>
    <x v="9"/>
    <x v="11"/>
    <x v="0"/>
    <x v="275"/>
    <n v="154.07841599998801"/>
    <n v="0"/>
    <n v="0"/>
    <n v="0"/>
    <m/>
    <n v="0"/>
    <n v="6.4199339999994998E-2"/>
    <n v="0"/>
    <n v="0"/>
    <n v="0"/>
    <n v="0"/>
    <n v="0"/>
    <n v="154.07841599998801"/>
    <n v="158.46355439284994"/>
    <n v="1.2576472570861106"/>
    <n v="6.4199339999994998E-2"/>
    <n v="0.50951857142853174"/>
  </r>
  <r>
    <s v="2020-2021"/>
    <s v="SQI"/>
    <x v="241"/>
    <x v="0"/>
    <x v="0"/>
    <x v="0"/>
    <x v="276"/>
    <n v="11638.0799999991"/>
    <n v="3258.2308199999998"/>
    <n v="0"/>
    <n v="11.05983"/>
    <m/>
    <n v="0"/>
    <n v="4.8491999999996249"/>
    <n v="166.59672130591446"/>
    <n v="0"/>
    <n v="0.79230920607692301"/>
    <n v="0"/>
    <n v="0"/>
    <n v="14907.3706499991"/>
    <n v="15331.640869482269"/>
    <n v="0.95554009781753002"/>
    <n v="172.23823051199102"/>
    <n v="10.734698068681272"/>
  </r>
  <r>
    <s v="2020-2021"/>
    <s v="SQI"/>
    <x v="242"/>
    <x v="0"/>
    <x v="4"/>
    <x v="0"/>
    <x v="277"/>
    <n v="34105.703255997301"/>
    <n v="0"/>
    <n v="0"/>
    <n v="38.173089999999995"/>
    <m/>
    <n v="0"/>
    <n v="14.210709689998875"/>
    <n v="0"/>
    <n v="0"/>
    <n v="2.7346614397692299"/>
    <n v="0"/>
    <n v="0"/>
    <n v="34143.876345997298"/>
    <n v="35115.625841695481"/>
    <n v="0.77451257949437524"/>
    <n v="16.945371129768105"/>
    <n v="0.37374823286283559"/>
  </r>
  <r>
    <s v="2020-2021"/>
    <s v="SQI"/>
    <x v="243"/>
    <x v="4"/>
    <x v="7"/>
    <x v="1"/>
    <x v="278"/>
    <n v="107.602199999991"/>
    <n v="0"/>
    <n v="0"/>
    <n v="0"/>
    <m/>
    <n v="0"/>
    <n v="4.4834249999996252E-2"/>
    <n v="0"/>
    <n v="0"/>
    <n v="0"/>
    <n v="0"/>
    <n v="0"/>
    <n v="107.602199999991"/>
    <n v="110.66460517409666"/>
    <n v="1.0342486464868847"/>
    <n v="4.4834249999996252E-2"/>
    <n v="0.41901168224295565"/>
  </r>
  <r>
    <s v="2020-2021"/>
    <s v="SQI"/>
    <x v="244"/>
    <x v="4"/>
    <x v="7"/>
    <x v="1"/>
    <x v="224"/>
    <n v="325.51199999997397"/>
    <n v="0"/>
    <n v="0"/>
    <n v="0"/>
    <m/>
    <n v="0"/>
    <n v="0.13562999999998918"/>
    <n v="0"/>
    <n v="0"/>
    <n v="0"/>
    <n v="0"/>
    <n v="0"/>
    <n v="325.51199999997397"/>
    <n v="334.77621237698378"/>
    <n v="0.78036413141488059"/>
    <n v="0.13562999999998918"/>
    <n v="0.31615384615382092"/>
  </r>
  <r>
    <s v="2020-2021"/>
    <s v="SQI"/>
    <x v="245"/>
    <x v="2"/>
    <x v="2"/>
    <x v="0"/>
    <x v="82"/>
    <n v="765.22528799993904"/>
    <n v="0"/>
    <n v="0"/>
    <n v="0"/>
    <m/>
    <n v="0"/>
    <n v="0.31884386999997461"/>
    <n v="0"/>
    <n v="0"/>
    <n v="0"/>
    <n v="0"/>
    <n v="0"/>
    <n v="765.22528799993904"/>
    <n v="787.00393082813127"/>
    <s v="-"/>
    <n v="0.31884386999997461"/>
    <s v="-"/>
  </r>
  <r>
    <s v="2020-2021"/>
    <s v="SQI"/>
    <x v="246"/>
    <x v="0"/>
    <x v="0"/>
    <x v="0"/>
    <x v="279"/>
    <n v="2617.2719999997898"/>
    <n v="0"/>
    <n v="0"/>
    <n v="0"/>
    <m/>
    <n v="0"/>
    <n v="1.0905299999999125"/>
    <n v="0"/>
    <n v="0"/>
    <n v="0"/>
    <n v="0"/>
    <n v="0"/>
    <n v="2617.2719999997898"/>
    <n v="2691.7606936774459"/>
    <n v="0.77954262776641936"/>
    <n v="1.0905299999999125"/>
    <n v="0.31582102519545685"/>
  </r>
  <r>
    <s v="2020-2021"/>
    <s v="SQI"/>
    <x v="247"/>
    <x v="2"/>
    <x v="5"/>
    <x v="0"/>
    <x v="280"/>
    <n v="11642.121323999099"/>
    <n v="1055.5809199999999"/>
    <n v="0"/>
    <n v="112.93449000000001"/>
    <m/>
    <n v="0"/>
    <n v="4.8508838849996243"/>
    <n v="53.972947301836889"/>
    <n v="0"/>
    <n v="8.0904531182307693"/>
    <n v="0"/>
    <n v="0"/>
    <n v="12810.636733999099"/>
    <n v="13175.232998924817"/>
    <n v="4.7409978405630868"/>
    <n v="66.914284305067284"/>
    <n v="24.078547788797152"/>
  </r>
  <r>
    <s v="2020-2021"/>
    <s v="SQI"/>
    <x v="247"/>
    <x v="2"/>
    <x v="5"/>
    <x v="0"/>
    <x v="281"/>
    <n v="180.27849599998598"/>
    <n v="0"/>
    <n v="0"/>
    <n v="0"/>
    <m/>
    <n v="0"/>
    <n v="7.5116039999994152E-2"/>
    <n v="0"/>
    <n v="0"/>
    <n v="0"/>
    <n v="0"/>
    <n v="0"/>
    <n v="180.27849599998598"/>
    <n v="185.40930000706382"/>
    <n v="0.38307706613029713"/>
    <n v="7.5116039999994152E-2"/>
    <n v="0.15519842975205406"/>
  </r>
  <r>
    <s v="2020-2021"/>
    <s v="SQI"/>
    <x v="248"/>
    <x v="9"/>
    <x v="11"/>
    <x v="0"/>
    <x v="130"/>
    <n v="156.34281599998701"/>
    <n v="0"/>
    <n v="0"/>
    <n v="0"/>
    <m/>
    <n v="0"/>
    <n v="6.5142839999994595E-2"/>
    <n v="0"/>
    <n v="0"/>
    <n v="0"/>
    <n v="0"/>
    <n v="0"/>
    <n v="156.34281599998701"/>
    <n v="160.79240019671022"/>
    <n v="0.98645644292460255"/>
    <n v="6.5142839999994595E-2"/>
    <n v="0.39964932515334106"/>
  </r>
  <r>
    <s v="2020-2021"/>
    <s v="SQI"/>
    <x v="248"/>
    <x v="9"/>
    <x v="11"/>
    <x v="0"/>
    <x v="282"/>
    <n v="65.3207399999948"/>
    <n v="0"/>
    <n v="0"/>
    <n v="0"/>
    <m/>
    <n v="0"/>
    <n v="2.7216974999997839E-2"/>
    <n v="0"/>
    <n v="0"/>
    <n v="0"/>
    <n v="0"/>
    <n v="0"/>
    <n v="65.3207399999948"/>
    <n v="67.179796526277826"/>
    <n v="0.9461943172715187"/>
    <n v="2.7216974999997839E-2"/>
    <n v="0.38333767605630759"/>
  </r>
  <r>
    <s v="2020-2021"/>
    <s v="SQI"/>
    <x v="249"/>
    <x v="2"/>
    <x v="2"/>
    <x v="0"/>
    <x v="283"/>
    <n v="1439.5319999998801"/>
    <n v="0"/>
    <n v="0"/>
    <n v="0"/>
    <m/>
    <n v="0"/>
    <n v="0.59980499999995007"/>
    <n v="0"/>
    <n v="0"/>
    <n v="0"/>
    <n v="0"/>
    <n v="0"/>
    <n v="1439.5319999998801"/>
    <n v="1480.5017036406111"/>
    <n v="1.1267136252972687"/>
    <n v="0.59980499999995007"/>
    <n v="0.45647260273968798"/>
  </r>
  <r>
    <s v="2020-2021"/>
    <s v="SQI"/>
    <x v="250"/>
    <x v="2"/>
    <x v="2"/>
    <x v="0"/>
    <x v="284"/>
    <n v="5454.8639999995603"/>
    <n v="0"/>
    <n v="0"/>
    <n v="8.1778700000000004"/>
    <m/>
    <n v="0"/>
    <n v="2.2728599999998167"/>
    <n v="0"/>
    <n v="0"/>
    <n v="0.58585002546153853"/>
    <n v="0"/>
    <n v="0"/>
    <n v="5463.0418699995607"/>
    <n v="5618.522405611694"/>
    <n v="1.2329432533710103"/>
    <n v="2.8587100254613551"/>
    <n v="0.62732280567508347"/>
  </r>
  <r>
    <s v="2020-2021"/>
    <s v="SQI"/>
    <x v="251"/>
    <x v="2"/>
    <x v="5"/>
    <x v="0"/>
    <x v="285"/>
    <n v="6723.3003839994608"/>
    <n v="0"/>
    <n v="0"/>
    <n v="0"/>
    <m/>
    <n v="266.29222999999996"/>
    <n v="2.8013751599997754"/>
    <n v="0"/>
    <n v="0"/>
    <n v="0"/>
    <n v="0"/>
    <n v="16.265305955734803"/>
    <n v="6989.5926139994608"/>
    <n v="7188.5194443617065"/>
    <n v="1.6791682888020805"/>
    <n v="19.066681115734578"/>
    <n v="4.4537914309120721"/>
  </r>
  <r>
    <s v="2020-2021"/>
    <s v="SQI"/>
    <x v="252"/>
    <x v="2"/>
    <x v="2"/>
    <x v="0"/>
    <x v="286"/>
    <n v="2756.59199999978"/>
    <n v="0"/>
    <n v="0"/>
    <n v="0"/>
    <m/>
    <n v="0"/>
    <n v="1.1485799999999082"/>
    <n v="0"/>
    <n v="0"/>
    <n v="0"/>
    <n v="0"/>
    <n v="0"/>
    <n v="2756.59199999978"/>
    <n v="2835.0458011646101"/>
    <n v="1.0726620511406015"/>
    <n v="1.1485799999999082"/>
    <n v="0.43457434733254191"/>
  </r>
  <r>
    <s v="2020-2021"/>
    <s v="SQI"/>
    <x v="253"/>
    <x v="0"/>
    <x v="4"/>
    <x v="0"/>
    <x v="287"/>
    <n v="2488.1309999998002"/>
    <n v="1391.4359899999999"/>
    <n v="0"/>
    <n v="4.4473900000000004"/>
    <m/>
    <n v="0"/>
    <n v="1.0367212499999168"/>
    <n v="71.145565384176564"/>
    <n v="0"/>
    <n v="0.31860417746153846"/>
    <n v="0"/>
    <n v="0"/>
    <n v="3884.0143799998"/>
    <n v="3994.5551099626928"/>
    <n v="0.75340533948749389"/>
    <n v="72.500890811638016"/>
    <n v="13.674253265114677"/>
  </r>
  <r>
    <s v="2020-2021"/>
    <s v="SQI"/>
    <x v="254"/>
    <x v="0"/>
    <x v="4"/>
    <x v="0"/>
    <x v="288"/>
    <n v="3559.2479999997199"/>
    <n v="0"/>
    <n v="0"/>
    <n v="0"/>
    <m/>
    <n v="0"/>
    <n v="1.4830199999998834"/>
    <n v="0"/>
    <n v="0"/>
    <n v="0"/>
    <n v="0"/>
    <n v="0"/>
    <n v="3559.2479999997199"/>
    <n v="3660.5457382534478"/>
    <n v="0.43572738224657159"/>
    <n v="1.4830199999998834"/>
    <n v="0.17652898464467126"/>
  </r>
  <r>
    <s v="2020-2021"/>
    <s v="SQI"/>
    <x v="255"/>
    <x v="4"/>
    <x v="7"/>
    <x v="1"/>
    <x v="289"/>
    <n v="624.47360399995"/>
    <n v="0"/>
    <n v="0"/>
    <n v="0"/>
    <m/>
    <n v="0"/>
    <n v="0.26019733499997916"/>
    <n v="0"/>
    <n v="0"/>
    <n v="0"/>
    <n v="0"/>
    <n v="0"/>
    <n v="624.47360399995"/>
    <n v="642.24639299480339"/>
    <n v="0.93485646724134408"/>
    <n v="0.26019733499997916"/>
    <n v="0.3787443013100133"/>
  </r>
  <r>
    <s v="2020-2021"/>
    <s v="SQI"/>
    <x v="256"/>
    <x v="9"/>
    <x v="11"/>
    <x v="0"/>
    <x v="290"/>
    <n v="289.60927199997701"/>
    <n v="0"/>
    <n v="0"/>
    <n v="0"/>
    <m/>
    <n v="0"/>
    <n v="0.12067052999999042"/>
    <n v="0"/>
    <n v="0"/>
    <n v="0"/>
    <n v="0"/>
    <n v="0"/>
    <n v="289.60927199997701"/>
    <n v="297.85167720211763"/>
    <n v="1.0131009428643456"/>
    <n v="0.12067052999999042"/>
    <n v="0.41044397959180418"/>
  </r>
  <r>
    <s v="2020-2021"/>
    <s v="SQI"/>
    <x v="257"/>
    <x v="2"/>
    <x v="2"/>
    <x v="0"/>
    <x v="291"/>
    <n v="587.00401199995292"/>
    <n v="0"/>
    <n v="0"/>
    <n v="0"/>
    <m/>
    <n v="0"/>
    <n v="0.24458500499998037"/>
    <n v="0"/>
    <n v="0"/>
    <n v="0"/>
    <n v="0"/>
    <n v="0"/>
    <n v="587.00401199995292"/>
    <n v="603.71040019247675"/>
    <n v="1.9537553404287273"/>
    <n v="0.24458500499998037"/>
    <n v="0.79153723300964529"/>
  </r>
  <r>
    <s v="2020-2021"/>
    <s v="SQI"/>
    <x v="258"/>
    <x v="2"/>
    <x v="5"/>
    <x v="0"/>
    <x v="292"/>
    <n v="15193.992851998801"/>
    <n v="13849.152300000002"/>
    <n v="0"/>
    <n v="60.061660000000003"/>
    <m/>
    <n v="0"/>
    <n v="6.3308303549995006"/>
    <n v="708.12152161959625"/>
    <n v="0"/>
    <n v="4.3027249198461544"/>
    <n v="0"/>
    <n v="0"/>
    <n v="29103.206811998803"/>
    <n v="29931.496671538291"/>
    <n v="1.6730853365868246"/>
    <n v="718.75507689444191"/>
    <n v="40.176359804049298"/>
  </r>
  <r>
    <s v="2020-2021"/>
    <s v="SQI"/>
    <x v="259"/>
    <x v="9"/>
    <x v="11"/>
    <x v="0"/>
    <x v="293"/>
    <n v="274.49920799997795"/>
    <n v="0"/>
    <n v="0"/>
    <n v="0"/>
    <m/>
    <n v="0"/>
    <n v="0.11437466999999081"/>
    <n v="0"/>
    <n v="0"/>
    <n v="0"/>
    <n v="0"/>
    <n v="0"/>
    <n v="274.49920799997795"/>
    <n v="282.31157424218407"/>
    <n v="0.847782505231784"/>
    <n v="0.11437466999999081"/>
    <n v="0.34346747747744988"/>
  </r>
  <r>
    <s v="2020-2021"/>
    <s v="SQI"/>
    <x v="260"/>
    <x v="9"/>
    <x v="11"/>
    <x v="0"/>
    <x v="293"/>
    <n v="229.60112399998201"/>
    <n v="0"/>
    <n v="0"/>
    <n v="0"/>
    <m/>
    <n v="0"/>
    <n v="9.5667134999992506E-2"/>
    <n v="0"/>
    <n v="0"/>
    <n v="0"/>
    <n v="0"/>
    <n v="0"/>
    <n v="229.60112399998201"/>
    <n v="236.13567134304822"/>
    <n v="0.70911613015930397"/>
    <n v="9.5667134999992506E-2"/>
    <n v="0.28728869369367122"/>
  </r>
  <r>
    <s v="2020-2021"/>
    <s v="SQI"/>
    <x v="261"/>
    <x v="2"/>
    <x v="2"/>
    <x v="0"/>
    <x v="294"/>
    <n v="662.25599999994699"/>
    <n v="0"/>
    <n v="0"/>
    <n v="6.8698600000000001"/>
    <m/>
    <n v="0"/>
    <n v="0.27593999999997793"/>
    <n v="0"/>
    <n v="0"/>
    <n v="0.4921462013846154"/>
    <n v="0"/>
    <n v="0"/>
    <n v="669.12585999994701"/>
    <n v="688.1694715226846"/>
    <n v="1.3208627092565923"/>
    <n v="0.76808620138459327"/>
    <n v="1.4742537454598721"/>
  </r>
  <r>
    <s v="2020-2021"/>
    <s v="SQI"/>
    <x v="262"/>
    <x v="2"/>
    <x v="2"/>
    <x v="0"/>
    <x v="295"/>
    <n v="977.50799999992205"/>
    <n v="0"/>
    <n v="0"/>
    <n v="3.2589899999999998"/>
    <m/>
    <n v="0"/>
    <n v="0.40729499999996749"/>
    <n v="0"/>
    <n v="0"/>
    <n v="0.23346902976923076"/>
    <n v="0"/>
    <n v="0"/>
    <n v="980.76698999992209"/>
    <n v="1008.6800429372045"/>
    <n v="1.2315995640258908"/>
    <n v="0.64076402976919822"/>
    <n v="0.78237366272185382"/>
  </r>
  <r>
    <s v="2020-2021"/>
    <s v="SQI"/>
    <x v="263"/>
    <x v="2"/>
    <x v="2"/>
    <x v="0"/>
    <x v="75"/>
    <n v="458.45999999996297"/>
    <n v="0"/>
    <n v="0"/>
    <n v="4.0177100000000001"/>
    <m/>
    <n v="0"/>
    <n v="0.19102499999998457"/>
    <n v="0"/>
    <n v="0"/>
    <n v="0.28782256330769229"/>
    <n v="0"/>
    <n v="0"/>
    <n v="462.477709999963"/>
    <n v="475.64002575198799"/>
    <n v="0.86166671331881883"/>
    <n v="0.47884756330767686"/>
    <n v="0.86747746976028417"/>
  </r>
  <r>
    <s v="2020-2021"/>
    <s v="SQI"/>
    <x v="264"/>
    <x v="2"/>
    <x v="2"/>
    <x v="0"/>
    <x v="296"/>
    <n v="561.8159999999549"/>
    <n v="2.7371699999999999"/>
    <n v="0"/>
    <n v="3.8284199999999999"/>
    <m/>
    <n v="0"/>
    <n v="0.23408999999998126"/>
    <n v="0.13995434112826605"/>
    <n v="0"/>
    <n v="0.27426211892307689"/>
    <n v="0"/>
    <n v="0"/>
    <n v="568.38158999995494"/>
    <n v="584.55797600398103"/>
    <n v="0.97426329333996842"/>
    <n v="0.6483064600513242"/>
    <n v="1.0805107667522069"/>
  </r>
  <r>
    <s v="2020-2021"/>
    <s v="SQI"/>
    <x v="265"/>
    <x v="4"/>
    <x v="1"/>
    <x v="0"/>
    <x v="297"/>
    <n v="387.767411999969"/>
    <n v="0"/>
    <n v="0"/>
    <n v="0"/>
    <m/>
    <n v="0"/>
    <n v="0.1615697549999871"/>
    <n v="0"/>
    <n v="0"/>
    <n v="0"/>
    <n v="0"/>
    <n v="0"/>
    <n v="387.767411999969"/>
    <n v="398.80344034193939"/>
    <n v="1.0121914729490848"/>
    <n v="0.1615697549999871"/>
    <n v="0.41007552030453581"/>
  </r>
  <r>
    <s v="2020-2021"/>
    <s v="SQI"/>
    <x v="266"/>
    <x v="2"/>
    <x v="2"/>
    <x v="0"/>
    <x v="298"/>
    <n v="128.80436399999002"/>
    <n v="0"/>
    <n v="0"/>
    <n v="0"/>
    <m/>
    <n v="0"/>
    <n v="5.3668484999995839E-2"/>
    <n v="0"/>
    <n v="0"/>
    <n v="0"/>
    <n v="0"/>
    <n v="0"/>
    <n v="128.80436399999002"/>
    <n v="132.470191936231"/>
    <n v="0.59941263319561544"/>
    <n v="5.3668484999995839E-2"/>
    <n v="0.24284382352939293"/>
  </r>
  <r>
    <s v="2020-2021"/>
    <s v="SQI"/>
    <x v="267"/>
    <x v="9"/>
    <x v="11"/>
    <x v="0"/>
    <x v="299"/>
    <n v="88.196183999992996"/>
    <n v="0"/>
    <n v="0"/>
    <n v="0"/>
    <m/>
    <n v="0"/>
    <n v="3.6748409999997088E-2"/>
    <n v="0"/>
    <n v="0"/>
    <n v="0"/>
    <n v="0"/>
    <n v="0"/>
    <n v="88.196183999992996"/>
    <n v="90.706285561280552"/>
    <n v="0.431934693148955"/>
    <n v="3.6748409999997088E-2"/>
    <n v="0.1749924285714147"/>
  </r>
  <r>
    <s v="2020-2021"/>
    <s v="SQI"/>
    <x v="268"/>
    <x v="9"/>
    <x v="11"/>
    <x v="0"/>
    <x v="299"/>
    <n v="140.12517599998901"/>
    <n v="0"/>
    <n v="0"/>
    <n v="0"/>
    <m/>
    <n v="0"/>
    <n v="5.8385489999995419E-2"/>
    <n v="0"/>
    <n v="0"/>
    <n v="0"/>
    <n v="0"/>
    <n v="0"/>
    <n v="140.12517599998901"/>
    <n v="144.11319914454245"/>
    <n v="0.68625332925972593"/>
    <n v="5.8385489999995419E-2"/>
    <n v="0.27802614285712107"/>
  </r>
  <r>
    <s v="2020-2021"/>
    <s v="SQI"/>
    <x v="269"/>
    <x v="9"/>
    <x v="11"/>
    <x v="0"/>
    <x v="275"/>
    <n v="136.332683999989"/>
    <n v="0"/>
    <n v="0"/>
    <n v="0"/>
    <m/>
    <n v="0"/>
    <n v="5.6805284999995424E-2"/>
    <n v="0"/>
    <n v="0"/>
    <n v="0"/>
    <n v="0"/>
    <n v="0"/>
    <n v="136.332683999989"/>
    <n v="140.21277118111831"/>
    <n v="1.1127997712787168"/>
    <n v="5.6805284999995424E-2"/>
    <n v="0.45083559523805888"/>
  </r>
  <r>
    <s v="2020-2021"/>
    <s v="SQI"/>
    <x v="270"/>
    <x v="9"/>
    <x v="11"/>
    <x v="0"/>
    <x v="275"/>
    <n v="178.005419999986"/>
    <n v="0"/>
    <n v="0"/>
    <n v="0"/>
    <m/>
    <n v="0"/>
    <n v="7.4168924999994182E-2"/>
    <n v="0"/>
    <n v="0"/>
    <n v="0"/>
    <n v="0"/>
    <n v="0"/>
    <n v="178.005419999986"/>
    <n v="183.07153128048822"/>
    <n v="1.4529486609562556"/>
    <n v="7.4168924999994182E-2"/>
    <n v="0.58864226190471569"/>
  </r>
  <r>
    <s v="2020-2021"/>
    <s v="SQI"/>
    <x v="271"/>
    <x v="9"/>
    <x v="11"/>
    <x v="0"/>
    <x v="275"/>
    <n v="128.61698399999"/>
    <n v="0"/>
    <n v="0"/>
    <n v="0"/>
    <m/>
    <n v="0"/>
    <n v="5.3590409999995835E-2"/>
    <n v="0"/>
    <n v="0"/>
    <n v="0"/>
    <n v="0"/>
    <n v="0"/>
    <n v="128.61698399999"/>
    <n v="132.27747902034707"/>
    <n v="1.0498212620662466"/>
    <n v="5.3590409999995835E-2"/>
    <n v="0.42532071428568125"/>
  </r>
  <r>
    <s v="2020-2021"/>
    <s v="SQI"/>
    <x v="272"/>
    <x v="0"/>
    <x v="4"/>
    <x v="0"/>
    <x v="300"/>
    <n v="197.47994399998402"/>
    <n v="104.17856"/>
    <n v="0"/>
    <n v="0"/>
    <m/>
    <n v="0"/>
    <n v="8.2283309999993351E-2"/>
    <n v="5.3267578281551859"/>
    <n v="0"/>
    <n v="0"/>
    <n v="0"/>
    <n v="0"/>
    <n v="301.65850399998402"/>
    <n v="310.24383555884248"/>
    <n v="0.72486877467019273"/>
    <n v="5.4090411381551791"/>
    <n v="12.637946584474719"/>
  </r>
  <r>
    <s v="2020-2021"/>
    <s v="SQI"/>
    <x v="273"/>
    <x v="9"/>
    <x v="11"/>
    <x v="0"/>
    <x v="275"/>
    <n v="155.97381599998801"/>
    <n v="0"/>
    <n v="0"/>
    <n v="0"/>
    <m/>
    <n v="0"/>
    <n v="6.4989089999995017E-2"/>
    <n v="0"/>
    <n v="0"/>
    <n v="0"/>
    <n v="0"/>
    <n v="0"/>
    <n v="155.97381599998801"/>
    <n v="160.41289829703589"/>
    <n v="1.2731182404526658"/>
    <n v="6.4989089999995017E-2"/>
    <n v="0.51578642857138901"/>
  </r>
  <r>
    <s v="2020-2021"/>
    <s v="SQI"/>
    <x v="274"/>
    <x v="9"/>
    <x v="11"/>
    <x v="0"/>
    <x v="275"/>
    <n v="138.75242399998899"/>
    <n v="0"/>
    <n v="0"/>
    <n v="0"/>
    <m/>
    <n v="0"/>
    <n v="5.7813509999995412E-2"/>
    <n v="0"/>
    <n v="0"/>
    <n v="0"/>
    <n v="0"/>
    <n v="0"/>
    <n v="138.75242399998899"/>
    <n v="142.70137802859904"/>
    <n v="1.1325506192745955"/>
    <n v="5.7813509999995412E-2"/>
    <n v="0.45883738095234455"/>
  </r>
  <r>
    <s v="2020-2021"/>
    <s v="SQI"/>
    <x v="275"/>
    <x v="9"/>
    <x v="11"/>
    <x v="0"/>
    <x v="275"/>
    <n v="136.24513199998901"/>
    <n v="0"/>
    <n v="0"/>
    <n v="0"/>
    <m/>
    <n v="0"/>
    <n v="5.6768804999995426E-2"/>
    <n v="0"/>
    <n v="0"/>
    <n v="0"/>
    <n v="0"/>
    <n v="0"/>
    <n v="136.24513199998901"/>
    <n v="140.12272741331245"/>
    <n v="1.1120851382008925"/>
    <n v="5.6768804999995426E-2"/>
    <n v="0.45054607142853509"/>
  </r>
  <r>
    <s v="2020-2021"/>
    <s v="SQI"/>
    <x v="276"/>
    <x v="4"/>
    <x v="1"/>
    <x v="0"/>
    <x v="301"/>
    <n v="1629.0719999998701"/>
    <n v="2341.9396000000002"/>
    <n v="0"/>
    <n v="0"/>
    <m/>
    <n v="0"/>
    <n v="0.67877999999994587"/>
    <n v="119.74580083816311"/>
    <n v="0"/>
    <n v="0"/>
    <n v="0"/>
    <n v="0"/>
    <n v="3971.0115999998702"/>
    <n v="4084.0283084897915"/>
    <n v="0.60023931635652428"/>
    <n v="120.42458083816305"/>
    <n v="17.699085955050418"/>
  </r>
  <r>
    <s v="2020-2021"/>
    <s v="SQI"/>
    <x v="277"/>
    <x v="4"/>
    <x v="1"/>
    <x v="0"/>
    <x v="302"/>
    <n v="1150.19999999991"/>
    <n v="0"/>
    <n v="0"/>
    <n v="18.52854"/>
    <m/>
    <n v="0"/>
    <n v="0.47924999999996254"/>
    <n v="0"/>
    <n v="0"/>
    <n v="1.3273561001538463"/>
    <n v="0"/>
    <n v="0"/>
    <n v="1168.72853999991"/>
    <n v="1201.9910599857558"/>
    <n v="1.5331518622267293"/>
    <n v="1.8066061001538087"/>
    <n v="2.304344515502307"/>
  </r>
  <r>
    <s v="2020-2021"/>
    <s v="SQI"/>
    <x v="278"/>
    <x v="1"/>
    <x v="1"/>
    <x v="0"/>
    <x v="82"/>
    <n v="0"/>
    <n v="0"/>
    <n v="0"/>
    <n v="2.6787299999999998"/>
    <m/>
    <n v="0"/>
    <n v="0"/>
    <n v="0"/>
    <n v="0"/>
    <n v="0.19190009607692304"/>
    <n v="0"/>
    <n v="0"/>
    <n v="2.6787299999999998"/>
    <n v="2.7549678149520429"/>
    <s v="-"/>
    <n v="0.19190009607692304"/>
    <s v="-"/>
  </r>
  <r>
    <s v="2020-2021"/>
    <s v="SQI"/>
    <x v="279"/>
    <x v="0"/>
    <x v="4"/>
    <x v="0"/>
    <x v="303"/>
    <n v="1077.1014239999099"/>
    <n v="1354.25794"/>
    <n v="0"/>
    <n v="0"/>
    <m/>
    <n v="0"/>
    <n v="0.44879225999996247"/>
    <n v="69.244613126120356"/>
    <n v="0"/>
    <n v="0"/>
    <n v="0"/>
    <n v="0"/>
    <n v="2431.3593639999099"/>
    <n v="2500.556903608061"/>
    <n v="0.88483966865111852"/>
    <n v="69.693405386120318"/>
    <n v="24.661502259773641"/>
  </r>
  <r>
    <s v="2020-2021"/>
    <s v="SQI"/>
    <x v="280"/>
    <x v="0"/>
    <x v="4"/>
    <x v="0"/>
    <x v="304"/>
    <n v="16590.127175998699"/>
    <n v="0"/>
    <n v="0"/>
    <n v="43.918430000000001"/>
    <m/>
    <n v="0"/>
    <n v="6.9125529899994582"/>
    <n v="0"/>
    <n v="0"/>
    <n v="3.146248758384615"/>
    <n v="0"/>
    <n v="0"/>
    <n v="16634.045605998701"/>
    <n v="17107.457741904142"/>
    <n v="0.73161945609648638"/>
    <n v="10.058801748384074"/>
    <n v="0.43017584349245497"/>
  </r>
  <r>
    <s v="2020-2021"/>
    <s v="SQI"/>
    <x v="281"/>
    <x v="2"/>
    <x v="2"/>
    <x v="0"/>
    <x v="305"/>
    <n v="467.04599999996299"/>
    <n v="0"/>
    <n v="0"/>
    <n v="0"/>
    <m/>
    <n v="0"/>
    <n v="0.19460249999998458"/>
    <n v="0"/>
    <n v="0"/>
    <n v="0"/>
    <n v="0"/>
    <n v="0"/>
    <n v="467.04599999996299"/>
    <n v="480.33833126219889"/>
    <n v="0.9166762046988528"/>
    <n v="0.19460249999998458"/>
    <n v="0.3713788167938637"/>
  </r>
  <r>
    <s v="2020-2021"/>
    <s v="SQI"/>
    <x v="282"/>
    <x v="2"/>
    <x v="2"/>
    <x v="0"/>
    <x v="306"/>
    <n v="607.91047199995103"/>
    <n v="0"/>
    <n v="0"/>
    <n v="0"/>
    <m/>
    <n v="0"/>
    <n v="0.25329602999997958"/>
    <n v="0"/>
    <n v="0"/>
    <n v="0"/>
    <n v="0"/>
    <n v="0"/>
    <n v="607.91047199995103"/>
    <n v="625.21186709081178"/>
    <n v="0.64788794517182569"/>
    <n v="0.25329602999997958"/>
    <n v="0.26248293264246586"/>
  </r>
  <r>
    <s v="2020-2021"/>
    <s v="SQI"/>
    <x v="283"/>
    <x v="0"/>
    <x v="4"/>
    <x v="0"/>
    <x v="307"/>
    <n v="871.15517999992994"/>
    <n v="0"/>
    <n v="0"/>
    <n v="0"/>
    <m/>
    <n v="0"/>
    <n v="0.36298132499997082"/>
    <n v="0"/>
    <n v="0"/>
    <n v="0"/>
    <n v="0"/>
    <n v="0"/>
    <n v="871.15517999992994"/>
    <n v="895.94863339289918"/>
    <n v="0.6478298144561816"/>
    <n v="0.36298132499997082"/>
    <n v="0.26245938177872075"/>
  </r>
  <r>
    <s v="2020-2021"/>
    <s v="SQI"/>
    <x v="284"/>
    <x v="2"/>
    <x v="2"/>
    <x v="0"/>
    <x v="253"/>
    <n v="885.81599999992898"/>
    <n v="0"/>
    <n v="0"/>
    <n v="0"/>
    <m/>
    <n v="0"/>
    <n v="0.36908999999997044"/>
    <n v="0"/>
    <n v="0"/>
    <n v="0"/>
    <n v="0"/>
    <n v="0"/>
    <n v="885.81599999992898"/>
    <n v="911.02670667419386"/>
    <n v="1.5707357011624032"/>
    <n v="0.36908999999997044"/>
    <n v="0.63636206896546621"/>
  </r>
  <r>
    <s v="2020-2021"/>
    <s v="SQI"/>
    <x v="285"/>
    <x v="2"/>
    <x v="2"/>
    <x v="0"/>
    <x v="308"/>
    <n v="393.11999999996897"/>
    <n v="0"/>
    <n v="0"/>
    <n v="0"/>
    <m/>
    <n v="0"/>
    <n v="0.16379999999998707"/>
    <n v="0"/>
    <n v="0"/>
    <n v="0"/>
    <n v="0"/>
    <n v="0"/>
    <n v="393.11999999996897"/>
    <n v="404.30836531261519"/>
    <n v="1.0340367399299621"/>
    <n v="0.16379999999998707"/>
    <n v="0.41892583120201299"/>
  </r>
  <r>
    <s v="2020-2021"/>
    <s v="SQI"/>
    <x v="286"/>
    <x v="1"/>
    <x v="1"/>
    <x v="0"/>
    <x v="309"/>
    <n v="0"/>
    <n v="0"/>
    <n v="0"/>
    <n v="68.736190000000008"/>
    <m/>
    <n v="0"/>
    <n v="0"/>
    <n v="0"/>
    <n v="0"/>
    <n v="4.9241549036153858"/>
    <n v="0"/>
    <n v="0"/>
    <n v="68.736190000000008"/>
    <n v="70.69245171123201"/>
    <n v="8.6073848424731529E-3"/>
    <n v="4.9241549036153858"/>
    <n v="0.59955617966825592"/>
  </r>
  <r>
    <s v="2020-2021"/>
    <s v="SQI"/>
    <x v="287"/>
    <x v="0"/>
    <x v="0"/>
    <x v="0"/>
    <x v="310"/>
    <n v="5804.3519999995397"/>
    <n v="0"/>
    <n v="0"/>
    <n v="63.43253"/>
    <m/>
    <n v="0"/>
    <n v="2.4184799999998079"/>
    <n v="0"/>
    <n v="0"/>
    <n v="4.5442088606923079"/>
    <n v="0"/>
    <n v="0"/>
    <n v="5867.7845299995397"/>
    <n v="6034.7842168573297"/>
    <n v="1.0791817269058173"/>
    <n v="6.9626888606921158"/>
    <n v="1.2451160337432252"/>
  </r>
  <r>
    <s v="2020-2021"/>
    <s v="SQI"/>
    <x v="288"/>
    <x v="4"/>
    <x v="1"/>
    <x v="0"/>
    <x v="311"/>
    <n v="0"/>
    <n v="365.34674999999999"/>
    <n v="0"/>
    <n v="7.9645799999999998"/>
    <m/>
    <n v="0"/>
    <n v="0"/>
    <n v="18.680558269893112"/>
    <n v="0"/>
    <n v="0.57057025799999994"/>
    <n v="0"/>
    <n v="0"/>
    <n v="373.31133"/>
    <n v="383.93593199275074"/>
    <n v="3.2355969323508406E-2"/>
    <n v="19.251128527893112"/>
    <n v="1.6223772566908068"/>
  </r>
  <r>
    <s v="2020-2021"/>
    <s v="SQI"/>
    <x v="289"/>
    <x v="4"/>
    <x v="1"/>
    <x v="0"/>
    <x v="312"/>
    <n v="1110.9959999999098"/>
    <n v="880.32375999999999"/>
    <n v="0"/>
    <n v="0"/>
    <m/>
    <n v="0"/>
    <n v="0.46291499999996244"/>
    <n v="45.011866932034835"/>
    <n v="0"/>
    <n v="0"/>
    <n v="0"/>
    <n v="0"/>
    <n v="1991.3197599999098"/>
    <n v="2047.9935820623127"/>
    <n v="1.5912926045550215"/>
    <n v="45.474781932034794"/>
    <n v="35.333940895131931"/>
  </r>
  <r>
    <s v="2020-2021"/>
    <s v="SQI"/>
    <x v="290"/>
    <x v="3"/>
    <x v="12"/>
    <x v="0"/>
    <x v="313"/>
    <n v="55.195703999995601"/>
    <n v="0"/>
    <n v="0"/>
    <n v="0"/>
    <m/>
    <n v="0"/>
    <n v="2.2998209999998166E-2"/>
    <n v="0"/>
    <n v="0"/>
    <n v="0"/>
    <n v="0"/>
    <n v="0"/>
    <n v="55.195703999995601"/>
    <n v="56.766597620367726"/>
    <n v="0.94610996033946215"/>
    <n v="2.2998209999998166E-2"/>
    <n v="0.38330349999996943"/>
  </r>
  <r>
    <s v="2020-2021"/>
    <s v="SQI"/>
    <x v="291"/>
    <x v="0"/>
    <x v="4"/>
    <x v="0"/>
    <x v="314"/>
    <n v="4002.9681239996798"/>
    <n v="0"/>
    <n v="0"/>
    <n v="0"/>
    <m/>
    <n v="0"/>
    <n v="1.6679033849998668"/>
    <n v="0"/>
    <n v="0"/>
    <n v="0"/>
    <n v="0"/>
    <n v="0"/>
    <n v="4002.9681239996798"/>
    <n v="4116.8943289910058"/>
    <n v="0.70712716059618785"/>
    <n v="1.6679033849998668"/>
    <n v="0.28648288990035503"/>
  </r>
  <r>
    <s v="2020-2021"/>
    <s v="SQI"/>
    <x v="292"/>
    <x v="0"/>
    <x v="4"/>
    <x v="0"/>
    <x v="315"/>
    <n v="368.14607999997105"/>
    <n v="0"/>
    <n v="0"/>
    <n v="0"/>
    <m/>
    <n v="0"/>
    <n v="0.15339419999998793"/>
    <n v="0"/>
    <n v="0"/>
    <n v="0"/>
    <n v="0"/>
    <n v="0"/>
    <n v="368.14607999997105"/>
    <n v="378.62367674259082"/>
    <n v="0.94655919185647708"/>
    <n v="0.15339419999998793"/>
    <n v="0.38348549999996984"/>
  </r>
  <r>
    <s v="2020-2021"/>
    <s v="SQI"/>
    <x v="293"/>
    <x v="4"/>
    <x v="1"/>
    <x v="0"/>
    <x v="316"/>
    <n v="643.247999999949"/>
    <n v="517.60581999999999"/>
    <n v="0"/>
    <n v="0"/>
    <m/>
    <n v="0"/>
    <n v="0.26801999999997872"/>
    <n v="26.465722444077592"/>
    <n v="0"/>
    <n v="0"/>
    <n v="0"/>
    <n v="0"/>
    <n v="1160.8538199999489"/>
    <n v="1193.8922220470117"/>
    <n v="0.7787946653927017"/>
    <n v="26.733742444077571"/>
    <n v="17.438840472327183"/>
  </r>
  <r>
    <s v="2020-2021"/>
    <s v="SQI"/>
    <x v="294"/>
    <x v="2"/>
    <x v="2"/>
    <x v="0"/>
    <x v="0"/>
    <n v="1740.97681199986"/>
    <n v="0"/>
    <n v="0"/>
    <n v="6.0437899999999996"/>
    <m/>
    <n v="0"/>
    <n v="0.72540700499994171"/>
    <n v="0"/>
    <n v="0"/>
    <n v="0.4329678174615384"/>
    <n v="0"/>
    <n v="0"/>
    <n v="1747.02060199986"/>
    <n v="1796.7415643113554"/>
    <n v="1.2391321133181761"/>
    <n v="1.15837482246148"/>
    <n v="0.79887918790446899"/>
  </r>
  <r>
    <s v="2020-2021"/>
    <s v="SQI"/>
    <x v="295"/>
    <x v="2"/>
    <x v="2"/>
    <x v="0"/>
    <x v="97"/>
    <n v="496.79996399995997"/>
    <n v="0"/>
    <n v="0"/>
    <n v="0"/>
    <m/>
    <n v="0"/>
    <n v="0.20699998499998332"/>
    <n v="0"/>
    <n v="0"/>
    <n v="0"/>
    <n v="0"/>
    <n v="0"/>
    <n v="496.79996399995997"/>
    <n v="510.93910595290436"/>
    <n v="0.77650320053632882"/>
    <n v="0.20699998499998332"/>
    <n v="0.31458964285711749"/>
  </r>
  <r>
    <s v="2020-2021"/>
    <s v="SQI"/>
    <x v="296"/>
    <x v="2"/>
    <x v="2"/>
    <x v="0"/>
    <x v="317"/>
    <n v="1231.4091239999"/>
    <n v="0"/>
    <n v="0"/>
    <n v="0"/>
    <m/>
    <n v="0"/>
    <n v="0.51308713499995828"/>
    <n v="0"/>
    <n v="0"/>
    <n v="0"/>
    <n v="0"/>
    <n v="0"/>
    <n v="1231.4091239999"/>
    <n v="1266.4555605298085"/>
    <n v="1.0205121358016185"/>
    <n v="0.51308713499995828"/>
    <n v="0.41344652296531692"/>
  </r>
  <r>
    <s v="2020-2021"/>
    <s v="SQI"/>
    <x v="297"/>
    <x v="2"/>
    <x v="2"/>
    <x v="0"/>
    <x v="318"/>
    <n v="704.43867599994394"/>
    <n v="0"/>
    <n v="0"/>
    <n v="0"/>
    <m/>
    <n v="0"/>
    <n v="0.29351611499997665"/>
    <n v="0"/>
    <n v="0"/>
    <n v="0"/>
    <n v="0"/>
    <n v="0"/>
    <n v="704.43867599994394"/>
    <n v="724.48730554676126"/>
    <n v="0.75546121537722755"/>
    <n v="0.29351611499997665"/>
    <n v="0.30606477059434478"/>
  </r>
  <r>
    <s v="2020-2021"/>
    <s v="SQI"/>
    <x v="298"/>
    <x v="2"/>
    <x v="2"/>
    <x v="0"/>
    <x v="319"/>
    <n v="804.64877999993598"/>
    <n v="0"/>
    <n v="0"/>
    <n v="3.0561500000000001"/>
    <m/>
    <n v="0"/>
    <n v="0.33527032499997333"/>
    <n v="0"/>
    <n v="0"/>
    <n v="0.21893788423076921"/>
    <n v="0"/>
    <n v="0"/>
    <n v="807.70492999993598"/>
    <n v="830.69256182142908"/>
    <n v="0.76491027792028465"/>
    <n v="0.55420820923074254"/>
    <n v="0.51032063465077582"/>
  </r>
  <r>
    <s v="2020-2021"/>
    <s v="SQI"/>
    <x v="299"/>
    <x v="2"/>
    <x v="2"/>
    <x v="0"/>
    <x v="87"/>
    <n v="328.60799999997397"/>
    <n v="276.36510999999996"/>
    <n v="0"/>
    <n v="10.326280000000001"/>
    <m/>
    <n v="0"/>
    <n v="0.13691999999998916"/>
    <n v="14.13083472378068"/>
    <n v="0"/>
    <n v="0.73975881261538468"/>
    <n v="0"/>
    <n v="0"/>
    <n v="615.29938999997398"/>
    <n v="632.81107689448106"/>
    <n v="1.258073711519843"/>
    <n v="15.007513536396054"/>
    <n v="29.836011006751598"/>
  </r>
  <r>
    <s v="2020-2021"/>
    <s v="SQI"/>
    <x v="300"/>
    <x v="0"/>
    <x v="4"/>
    <x v="0"/>
    <x v="320"/>
    <n v="247.85999999998"/>
    <n v="0"/>
    <n v="0"/>
    <n v="0"/>
    <m/>
    <n v="0"/>
    <n v="0.10327499999999167"/>
    <n v="0"/>
    <n v="0"/>
    <n v="0"/>
    <n v="0"/>
    <n v="0"/>
    <n v="247.85999999998"/>
    <n v="254.91420285506877"/>
    <n v="2.8642045264614469"/>
    <n v="0.10327499999999167"/>
    <n v="1.1603932584268726"/>
  </r>
  <r>
    <s v="2020-2021"/>
    <s v="SQI"/>
    <x v="301"/>
    <x v="1"/>
    <x v="1"/>
    <x v="0"/>
    <x v="321"/>
    <n v="0"/>
    <n v="0"/>
    <n v="0"/>
    <n v="1.5425899999999999"/>
    <m/>
    <n v="0"/>
    <n v="0"/>
    <n v="0"/>
    <n v="0"/>
    <n v="0.11050877438461539"/>
    <n v="0"/>
    <n v="0"/>
    <n v="1.5425899999999999"/>
    <n v="1.5864927789164538"/>
    <n v="1.5523412709554341E-3"/>
    <n v="0.11050877438461539"/>
    <n v="0.10812991622760801"/>
  </r>
  <r>
    <s v="2020-2021"/>
    <s v="SQI"/>
    <x v="302"/>
    <x v="2"/>
    <x v="2"/>
    <x v="0"/>
    <x v="322"/>
    <n v="1154.4595199999098"/>
    <n v="0"/>
    <n v="0"/>
    <n v="6.1723100000000004"/>
    <m/>
    <n v="0"/>
    <n v="0.4810247999999625"/>
    <n v="0"/>
    <n v="0"/>
    <n v="0.44217479253846154"/>
    <n v="0"/>
    <n v="0"/>
    <n v="1160.6318299999098"/>
    <n v="1193.663914115511"/>
    <n v="1.1444524584041333"/>
    <n v="0.92319959253842399"/>
    <n v="0.88513863138870952"/>
  </r>
  <r>
    <s v="2020-2021"/>
    <s v="SQI"/>
    <x v="303"/>
    <x v="2"/>
    <x v="2"/>
    <x v="0"/>
    <x v="323"/>
    <n v="847.27742399993201"/>
    <n v="0"/>
    <n v="0"/>
    <n v="0.38051999999999997"/>
    <m/>
    <n v="0"/>
    <n v="0.35303225999997162"/>
    <n v="0"/>
    <n v="0"/>
    <n v="2.7259867384615378E-2"/>
    <n v="0"/>
    <n v="0"/>
    <n v="847.65794399993206"/>
    <n v="871.78265588851218"/>
    <n v="1.0592741869848266"/>
    <n v="0.38029212738458701"/>
    <n v="0.46208034919147872"/>
  </r>
  <r>
    <s v="2020-2021"/>
    <s v="SQI"/>
    <x v="304"/>
    <x v="2"/>
    <x v="2"/>
    <x v="0"/>
    <x v="324"/>
    <n v="1978.4381399998399"/>
    <n v="114.74797"/>
    <n v="0"/>
    <n v="0"/>
    <m/>
    <n v="0"/>
    <n v="0.82434922499993335"/>
    <n v="5.8671827241844809"/>
    <n v="0"/>
    <n v="0"/>
    <n v="0"/>
    <n v="0"/>
    <n v="2093.18610999984"/>
    <n v="2152.7590924633041"/>
    <n v="1.1247435174834399"/>
    <n v="6.6915319491844141"/>
    <n v="3.496098197066047"/>
  </r>
  <r>
    <s v="2020-2021"/>
    <s v="SQI"/>
    <x v="305"/>
    <x v="0"/>
    <x v="4"/>
    <x v="0"/>
    <x v="325"/>
    <n v="1179.10915199991"/>
    <n v="0"/>
    <n v="0"/>
    <n v="0"/>
    <m/>
    <n v="0"/>
    <n v="0.49129547999996248"/>
    <n v="0"/>
    <n v="0"/>
    <n v="0"/>
    <n v="0"/>
    <n v="0"/>
    <n v="1179.10915199991"/>
    <n v="1212.6671086952208"/>
    <n v="0.72398036340013183"/>
    <n v="0.49129547999996248"/>
    <n v="0.29331073432833582"/>
  </r>
  <r>
    <s v="2020-2021"/>
    <s v="SQI"/>
    <x v="306"/>
    <x v="2"/>
    <x v="2"/>
    <x v="0"/>
    <x v="326"/>
    <n v="568.83952799995495"/>
    <n v="0"/>
    <n v="0"/>
    <n v="1.6494300000000002"/>
    <m/>
    <n v="0"/>
    <n v="0.23701646999998124"/>
    <n v="0"/>
    <n v="0"/>
    <n v="0.11816262761538462"/>
    <n v="0"/>
    <n v="0"/>
    <n v="570.48895799995501"/>
    <n v="586.72532060917081"/>
    <n v="0.64475309957051741"/>
    <n v="0.35517909761536587"/>
    <n v="0.39030670067622625"/>
  </r>
  <r>
    <s v="2020-2021"/>
    <s v="SQI"/>
    <x v="307"/>
    <x v="4"/>
    <x v="1"/>
    <x v="0"/>
    <x v="327"/>
    <n v="251.43944399998"/>
    <n v="75.165050000000008"/>
    <n v="0"/>
    <n v="0"/>
    <m/>
    <n v="0"/>
    <n v="0.10476643499999168"/>
    <n v="3.8432669686658749"/>
    <n v="0"/>
    <n v="0"/>
    <n v="0"/>
    <n v="0"/>
    <n v="326.60449399998004"/>
    <n v="335.89979922897891"/>
    <n v="0.76514760644414326"/>
    <n v="3.9480334036658666"/>
    <n v="8.9932423773709935"/>
  </r>
  <r>
    <s v="2020-2021"/>
    <s v="SQI"/>
    <x v="308"/>
    <x v="4"/>
    <x v="1"/>
    <x v="0"/>
    <x v="328"/>
    <n v="865.85335199993108"/>
    <n v="3667.7557900000002"/>
    <n v="0"/>
    <n v="0"/>
    <m/>
    <n v="0"/>
    <n v="0.36077222999997127"/>
    <n v="187.53615778663104"/>
    <n v="0"/>
    <n v="0"/>
    <n v="0"/>
    <n v="0"/>
    <n v="4533.6091419999311"/>
    <n v="4662.6376199849028"/>
    <n v="3.7541365700361538"/>
    <n v="187.89693001663102"/>
    <n v="151.28577296025043"/>
  </r>
  <r>
    <s v="2020-2021"/>
    <s v="SQI"/>
    <x v="309"/>
    <x v="2"/>
    <x v="2"/>
    <x v="0"/>
    <x v="329"/>
    <n v="1411.6784399998901"/>
    <n v="0"/>
    <n v="0"/>
    <n v="0"/>
    <m/>
    <n v="0"/>
    <n v="0.58819934999995416"/>
    <n v="0"/>
    <n v="0"/>
    <n v="0"/>
    <n v="0"/>
    <n v="0"/>
    <n v="1411.6784399998901"/>
    <n v="1451.8554192701042"/>
    <n v="0.95768827128634848"/>
    <n v="0.58819934999995416"/>
    <n v="0.38799429419522041"/>
  </r>
  <r>
    <s v="2020-2021"/>
    <s v="SQI"/>
    <x v="310"/>
    <x v="2"/>
    <x v="2"/>
    <x v="0"/>
    <x v="330"/>
    <n v="5725.3238279995394"/>
    <n v="171.82357000000002"/>
    <n v="0"/>
    <n v="26.284860000000002"/>
    <m/>
    <n v="0"/>
    <n v="2.3855515949998085"/>
    <n v="8.7855173517379264"/>
    <n v="0"/>
    <n v="1.8830069321538461"/>
    <n v="0"/>
    <n v="0"/>
    <n v="5923.4322579995387"/>
    <n v="6092.0157032763427"/>
    <n v="0.94965170744759819"/>
    <n v="13.054075878891581"/>
    <n v="2.0349299889152892"/>
  </r>
  <r>
    <s v="2020-2021"/>
    <s v="SQI"/>
    <x v="311"/>
    <x v="2"/>
    <x v="2"/>
    <x v="0"/>
    <x v="331"/>
    <n v="785.48054399993703"/>
    <n v="0"/>
    <n v="0"/>
    <n v="0"/>
    <m/>
    <n v="0"/>
    <n v="0.32728355999997377"/>
    <n v="0"/>
    <n v="0"/>
    <n v="0"/>
    <n v="0"/>
    <n v="0"/>
    <n v="785.48054399993703"/>
    <n v="807.83566017883425"/>
    <n v="0.88968685041721829"/>
    <n v="0.32728355999997377"/>
    <n v="0.36044444933917813"/>
  </r>
  <r>
    <s v="2020-2021"/>
    <s v="SQI"/>
    <x v="312"/>
    <x v="0"/>
    <x v="4"/>
    <x v="0"/>
    <x v="332"/>
    <n v="994.13654399992004"/>
    <n v="0"/>
    <n v="0"/>
    <n v="0"/>
    <m/>
    <n v="0"/>
    <n v="0.41422355999996668"/>
    <n v="0"/>
    <n v="0"/>
    <n v="0"/>
    <n v="0"/>
    <n v="0"/>
    <n v="994.13654399992004"/>
    <n v="1022.4301002293756"/>
    <n v="0.81991186866830446"/>
    <n v="0.41422355999996668"/>
    <n v="0.33217607056933979"/>
  </r>
  <r>
    <s v="2020-2021"/>
    <s v="SQI"/>
    <x v="313"/>
    <x v="4"/>
    <x v="1"/>
    <x v="0"/>
    <x v="333"/>
    <n v="16.1279999999987"/>
    <n v="0"/>
    <n v="0"/>
    <n v="14.96993"/>
    <m/>
    <n v="0"/>
    <n v="6.719999999999459E-3"/>
    <n v="0"/>
    <n v="0"/>
    <n v="1.0724227545384615"/>
    <n v="0"/>
    <n v="0"/>
    <n v="31.097929999998698"/>
    <n v="31.982990544634212"/>
    <n v="4.8312674538722372E-2"/>
    <n v="1.0791427545384609"/>
    <n v="1.630125006855681"/>
  </r>
  <r>
    <s v="2020-2021"/>
    <s v="SQI"/>
    <x v="314"/>
    <x v="2"/>
    <x v="5"/>
    <x v="0"/>
    <x v="334"/>
    <n v="13992.340679998901"/>
    <n v="6244.4000700000006"/>
    <n v="0"/>
    <n v="0"/>
    <m/>
    <n v="0"/>
    <n v="5.8301419499995424"/>
    <n v="319.28265235193584"/>
    <n v="0"/>
    <n v="0"/>
    <n v="0"/>
    <n v="0"/>
    <n v="20236.740749998902"/>
    <n v="20812.687148676967"/>
    <n v="1.2252126419424836"/>
    <n v="325.11279430193537"/>
    <n v="19.138917660677894"/>
  </r>
  <r>
    <s v="2020-2021"/>
    <s v="SQI"/>
    <x v="315"/>
    <x v="9"/>
    <x v="11"/>
    <x v="0"/>
    <x v="335"/>
    <n v="77.183351999993803"/>
    <n v="0"/>
    <n v="229.05520000000001"/>
    <n v="0"/>
    <m/>
    <n v="0"/>
    <n v="3.2159729999997416E-2"/>
    <n v="0"/>
    <n v="16.310666582927837"/>
    <n v="0"/>
    <n v="0"/>
    <n v="0"/>
    <n v="306.23855199999383"/>
    <n v="314.95423370683147"/>
    <n v="1.1796038715611665"/>
    <n v="16.342826312927833"/>
    <n v="61.20908731433645"/>
  </r>
  <r>
    <s v="2020-2021"/>
    <s v="SQI"/>
    <x v="316"/>
    <x v="9"/>
    <x v="11"/>
    <x v="0"/>
    <x v="335"/>
    <n v="73.688687999994102"/>
    <n v="0"/>
    <n v="285.78161"/>
    <n v="0"/>
    <m/>
    <n v="0"/>
    <n v="3.0703619999997541E-2"/>
    <n v="0"/>
    <n v="20.350066517775261"/>
    <n v="0"/>
    <n v="0"/>
    <n v="0"/>
    <n v="359.4702979999941"/>
    <n v="369.70097823267128"/>
    <n v="1.3846478585493307"/>
    <n v="20.380770137775258"/>
    <n v="76.332472426124554"/>
  </r>
  <r>
    <s v="2020-2021"/>
    <s v="SQI"/>
    <x v="317"/>
    <x v="2"/>
    <x v="2"/>
    <x v="0"/>
    <x v="336"/>
    <n v="1040.89705199992"/>
    <n v="0"/>
    <n v="0"/>
    <n v="0"/>
    <m/>
    <n v="0"/>
    <n v="0.43370710499996662"/>
    <n v="0"/>
    <n v="0"/>
    <n v="0"/>
    <n v="0"/>
    <n v="0"/>
    <n v="1040.89705199992"/>
    <n v="1070.521432521472"/>
    <n v="0.87247060515197394"/>
    <n v="0.43370710499996662"/>
    <n v="0.3534695232273567"/>
  </r>
  <r>
    <s v="2020-2021"/>
    <s v="SQI"/>
    <x v="318"/>
    <x v="9"/>
    <x v="11"/>
    <x v="0"/>
    <x v="337"/>
    <n v="33.298811999997298"/>
    <n v="0"/>
    <n v="212.15751"/>
    <n v="0"/>
    <m/>
    <n v="0"/>
    <n v="1.3874504999998873E-2"/>
    <n v="0"/>
    <n v="15.10740820847629"/>
    <n v="0"/>
    <n v="0"/>
    <n v="0"/>
    <n v="245.4563219999973"/>
    <n v="252.44211513907624"/>
    <n v="1.3719680170601969"/>
    <n v="15.121282713476289"/>
    <n v="82.180884312371134"/>
  </r>
  <r>
    <s v="2020-2021"/>
    <s v="SQI"/>
    <x v="319"/>
    <x v="4"/>
    <x v="1"/>
    <x v="0"/>
    <x v="338"/>
    <n v="3413.70583199973"/>
    <n v="0"/>
    <n v="0"/>
    <n v="0"/>
    <m/>
    <n v="0"/>
    <n v="1.4223774299998875"/>
    <n v="0"/>
    <n v="0"/>
    <n v="0"/>
    <n v="0"/>
    <n v="0"/>
    <n v="3413.70583199973"/>
    <n v="3510.8613771725195"/>
    <n v="0.88479369384388096"/>
    <n v="1.4223774299998875"/>
    <n v="0.35846205393142327"/>
  </r>
  <r>
    <s v="2020-2021"/>
    <s v="SQI"/>
    <x v="320"/>
    <x v="2"/>
    <x v="5"/>
    <x v="0"/>
    <x v="339"/>
    <n v="18062.895491998603"/>
    <n v="0"/>
    <n v="0"/>
    <n v="69.958649999999992"/>
    <m/>
    <n v="0"/>
    <n v="7.5262064549994188"/>
    <n v="0"/>
    <n v="0"/>
    <n v="5.0117300573076919"/>
    <n v="0"/>
    <n v="0"/>
    <n v="18132.854141998603"/>
    <n v="18648.923017409743"/>
    <n v="1.9717617908024681"/>
    <n v="12.537936512307111"/>
    <n v="1.3256435305886141"/>
  </r>
  <r>
    <s v="2020-2021"/>
    <s v="SQI"/>
    <x v="321"/>
    <x v="2"/>
    <x v="2"/>
    <x v="0"/>
    <x v="340"/>
    <n v="1187.7839999999001"/>
    <n v="0"/>
    <n v="0"/>
    <n v="0"/>
    <m/>
    <n v="0"/>
    <n v="0.49490999999995838"/>
    <n v="0"/>
    <n v="0"/>
    <n v="0"/>
    <n v="0"/>
    <n v="0"/>
    <n v="1187.7839999999001"/>
    <n v="1221.5888466231097"/>
    <n v="1.5285719516787539"/>
    <n v="0.49490999999995838"/>
    <n v="0.61928000300306363"/>
  </r>
  <r>
    <s v="2020-2021"/>
    <s v="SQI"/>
    <x v="322"/>
    <x v="0"/>
    <x v="4"/>
    <x v="0"/>
    <x v="341"/>
    <n v="79.5535919999936"/>
    <n v="0"/>
    <n v="0"/>
    <n v="0"/>
    <m/>
    <n v="0"/>
    <n v="3.3147329999997331E-2"/>
    <n v="0"/>
    <n v="0"/>
    <n v="0"/>
    <n v="0"/>
    <n v="0"/>
    <n v="79.5535919999936"/>
    <n v="81.817721653100051"/>
    <n v="1.2396624492893946"/>
    <n v="3.3147329999997331E-2"/>
    <n v="0.50223227272723225"/>
  </r>
  <r>
    <s v="2020-2021"/>
    <s v="SQI"/>
    <x v="323"/>
    <x v="2"/>
    <x v="5"/>
    <x v="0"/>
    <x v="342"/>
    <n v="15521.822711998801"/>
    <n v="3857.63357"/>
    <n v="0"/>
    <n v="0"/>
    <m/>
    <n v="0"/>
    <n v="6.4674261299994997"/>
    <n v="197.24480562172999"/>
    <n v="0"/>
    <n v="0"/>
    <n v="0"/>
    <n v="0"/>
    <n v="19379.456281998799"/>
    <n v="19931.003993749604"/>
    <n v="1.1317360736897168"/>
    <n v="203.71223175172949"/>
    <n v="11.567329041606355"/>
  </r>
  <r>
    <s v="2020-2021"/>
    <s v="SQI"/>
    <x v="324"/>
    <x v="2"/>
    <x v="5"/>
    <x v="0"/>
    <x v="343"/>
    <n v="18695.519999998498"/>
    <n v="12109.88157"/>
    <n v="0"/>
    <n v="0"/>
    <m/>
    <n v="0"/>
    <n v="7.7897999999993743"/>
    <n v="619.19080520051068"/>
    <n v="0"/>
    <n v="0"/>
    <n v="0"/>
    <n v="0"/>
    <n v="30805.401569998496"/>
    <n v="31682.136628931992"/>
    <n v="1.2445353587984442"/>
    <n v="626.98060520051001"/>
    <n v="24.629005978729229"/>
  </r>
  <r>
    <s v="2020-2021"/>
    <s v="SQI"/>
    <x v="325"/>
    <x v="2"/>
    <x v="2"/>
    <x v="0"/>
    <x v="344"/>
    <n v="755.96522399994001"/>
    <n v="0"/>
    <n v="0"/>
    <n v="0.1711"/>
    <m/>
    <n v="0"/>
    <n v="0.31498550999997504"/>
    <n v="0"/>
    <n v="0"/>
    <n v="1.2257340769230771E-2"/>
    <n v="0"/>
    <n v="0"/>
    <n v="756.13632399994003"/>
    <n v="777.65629097967508"/>
    <n v="0.90953952161365503"/>
    <n v="0.32724285076920584"/>
    <n v="0.38274017633825247"/>
  </r>
  <r>
    <s v="2020-2021"/>
    <s v="SQI"/>
    <x v="326"/>
    <x v="1"/>
    <x v="1"/>
    <x v="0"/>
    <x v="82"/>
    <n v="0"/>
    <n v="0"/>
    <n v="0"/>
    <n v="0"/>
    <m/>
    <n v="0"/>
    <n v="0"/>
    <n v="0"/>
    <n v="0"/>
    <n v="0"/>
    <n v="0"/>
    <n v="0"/>
    <n v="0"/>
    <n v="0"/>
    <s v="-"/>
    <n v="0"/>
    <s v="-"/>
  </r>
  <r>
    <s v="2020-2021"/>
    <s v="SQI"/>
    <x v="327"/>
    <x v="2"/>
    <x v="2"/>
    <x v="0"/>
    <x v="345"/>
    <n v="1425.9762719998901"/>
    <n v="0"/>
    <n v="0"/>
    <n v="20.292169999999999"/>
    <m/>
    <n v="0"/>
    <n v="0.5941567799999542"/>
    <n v="0"/>
    <n v="0"/>
    <n v="1.453699840076923"/>
    <n v="0"/>
    <n v="0"/>
    <n v="1446.26844199989"/>
    <n v="1487.4298676949647"/>
    <n v="1.1242856142819084"/>
    <n v="2.0478566200768773"/>
    <n v="1.5478886017209956"/>
  </r>
  <r>
    <s v="2020-2021"/>
    <s v="SQI"/>
    <x v="328"/>
    <x v="2"/>
    <x v="2"/>
    <x v="0"/>
    <x v="346"/>
    <n v="1289.9887199999"/>
    <n v="0"/>
    <n v="0"/>
    <n v="0"/>
    <m/>
    <n v="0"/>
    <n v="0.53749529999995849"/>
    <n v="0"/>
    <n v="0"/>
    <n v="0"/>
    <n v="0"/>
    <n v="0"/>
    <n v="1289.9887199999"/>
    <n v="1326.7023571807938"/>
    <n v="0.97336930093968732"/>
    <n v="0.53749529999995849"/>
    <n v="0.39434724871603699"/>
  </r>
  <r>
    <s v="2020-2021"/>
    <s v="SQI"/>
    <x v="329"/>
    <x v="0"/>
    <x v="4"/>
    <x v="0"/>
    <x v="347"/>
    <n v="11407.121999999101"/>
    <n v="0"/>
    <n v="0"/>
    <n v="12.631459999999999"/>
    <m/>
    <n v="0"/>
    <n v="4.7529674999996256"/>
    <n v="0"/>
    <n v="0"/>
    <n v="0.90489836138461521"/>
    <n v="0"/>
    <n v="0"/>
    <n v="11419.753459999101"/>
    <n v="11744.764585077541"/>
    <n v="1.125300812980506"/>
    <n v="5.6578658613842405"/>
    <n v="0.54209694944756548"/>
  </r>
  <r>
    <s v="2020-2021"/>
    <s v="SQI"/>
    <x v="330"/>
    <x v="0"/>
    <x v="4"/>
    <x v="0"/>
    <x v="348"/>
    <n v="4207.6799999996601"/>
    <n v="12549.95119"/>
    <n v="0"/>
    <n v="184.17444"/>
    <m/>
    <n v="0"/>
    <n v="1.7531999999998586"/>
    <n v="641.69202131703469"/>
    <n v="0"/>
    <n v="13.193973536307693"/>
    <n v="0"/>
    <n v="0"/>
    <n v="16941.805629999657"/>
    <n v="17423.976749363461"/>
    <n v="0.77265619765921134"/>
    <n v="656.63919485334225"/>
    <n v="29.118286303264515"/>
  </r>
  <r>
    <s v="2020-2021"/>
    <s v="SQI"/>
    <x v="331"/>
    <x v="2"/>
    <x v="2"/>
    <x v="0"/>
    <x v="349"/>
    <n v="636.33599999994897"/>
    <n v="0"/>
    <n v="0"/>
    <n v="0"/>
    <m/>
    <n v="0"/>
    <n v="0.26513999999997873"/>
    <n v="0"/>
    <n v="0"/>
    <n v="0"/>
    <n v="0"/>
    <n v="0"/>
    <n v="636.33599999994897"/>
    <n v="654.44639791811153"/>
    <n v="0.75310287447423652"/>
    <n v="0.26513999999997873"/>
    <n v="0.30510932105866367"/>
  </r>
  <r>
    <s v="2020-2021"/>
    <s v="SQI"/>
    <x v="332"/>
    <x v="9"/>
    <x v="11"/>
    <x v="0"/>
    <x v="350"/>
    <n v="4.1399999999996702"/>
    <n v="0"/>
    <n v="0"/>
    <n v="0"/>
    <m/>
    <n v="0"/>
    <n v="1.7249999999998627E-3"/>
    <n v="0"/>
    <n v="0"/>
    <n v="0"/>
    <n v="0"/>
    <n v="0"/>
    <n v="4.1399999999996702"/>
    <n v="4.257826191479003"/>
    <n v="4.2578261914790028E-2"/>
    <n v="1.7249999999998627E-3"/>
    <n v="1.7249999999998628E-2"/>
  </r>
  <r>
    <s v="2020-2021"/>
    <s v="SQI"/>
    <x v="333"/>
    <x v="9"/>
    <x v="11"/>
    <x v="0"/>
    <x v="350"/>
    <n v="72.839555999994204"/>
    <n v="0"/>
    <n v="0"/>
    <n v="0"/>
    <m/>
    <n v="0"/>
    <n v="3.0349814999997587E-2"/>
    <n v="0"/>
    <n v="0"/>
    <n v="0"/>
    <n v="0"/>
    <n v="0"/>
    <n v="72.839555999994204"/>
    <n v="74.91260128321295"/>
    <n v="0.74912601283212954"/>
    <n v="3.0349814999997587E-2"/>
    <n v="0.30349814999997587"/>
  </r>
  <r>
    <s v="2020-2021"/>
    <s v="SQI"/>
    <x v="334"/>
    <x v="0"/>
    <x v="4"/>
    <x v="0"/>
    <x v="351"/>
    <n v="4005.4139999996801"/>
    <n v="3364.8619900000003"/>
    <n v="0"/>
    <n v="13.85702"/>
    <m/>
    <n v="0"/>
    <n v="1.6689224999998666"/>
    <n v="172.04888362724861"/>
    <n v="0"/>
    <n v="0.99269559430769216"/>
    <n v="0"/>
    <n v="0"/>
    <n v="7384.1330099996803"/>
    <n v="7594.2886307593799"/>
    <n v="0.69164741628045356"/>
    <n v="174.71050172155617"/>
    <n v="15.911703253329343"/>
  </r>
  <r>
    <s v="2020-2021"/>
    <s v="SQI"/>
    <x v="335"/>
    <x v="9"/>
    <x v="11"/>
    <x v="0"/>
    <x v="352"/>
    <n v="89.977643999992793"/>
    <n v="0"/>
    <n v="0"/>
    <n v="0"/>
    <m/>
    <n v="0"/>
    <n v="3.7490684999996998E-2"/>
    <n v="0"/>
    <n v="0"/>
    <n v="0"/>
    <n v="0"/>
    <n v="0"/>
    <n v="89.977643999992793"/>
    <n v="92.538446683761691"/>
    <n v="0.43242264805496117"/>
    <n v="3.7490684999996998E-2"/>
    <n v="0.17519011682241589"/>
  </r>
  <r>
    <s v="2020-2021"/>
    <s v="SQI"/>
    <x v="336"/>
    <x v="9"/>
    <x v="11"/>
    <x v="0"/>
    <x v="352"/>
    <n v="114.08291999999101"/>
    <n v="0"/>
    <n v="0"/>
    <n v="0"/>
    <m/>
    <n v="0"/>
    <n v="4.7534549999996248E-2"/>
    <n v="0"/>
    <n v="0"/>
    <n v="0"/>
    <n v="0"/>
    <n v="0"/>
    <n v="114.08291999999101"/>
    <n v="117.32976926966285"/>
    <n v="0.54826994985823763"/>
    <n v="4.7534549999996248E-2"/>
    <n v="0.22212406542054322"/>
  </r>
  <r>
    <s v="2020-2021"/>
    <s v="SQI"/>
    <x v="337"/>
    <x v="9"/>
    <x v="11"/>
    <x v="0"/>
    <x v="352"/>
    <n v="118.94943599999"/>
    <n v="0"/>
    <n v="0"/>
    <n v="0"/>
    <m/>
    <n v="0"/>
    <n v="4.9562264999995831E-2"/>
    <n v="0"/>
    <n v="0"/>
    <n v="0"/>
    <n v="0"/>
    <n v="0"/>
    <n v="118.94943599999"/>
    <n v="122.33478842088242"/>
    <n v="0.57165788981720755"/>
    <n v="4.9562264999995831E-2"/>
    <n v="0.23159936915885904"/>
  </r>
  <r>
    <s v="2020-2021"/>
    <s v="SQI"/>
    <x v="338"/>
    <x v="9"/>
    <x v="11"/>
    <x v="0"/>
    <x v="353"/>
    <n v="128.32603199998999"/>
    <n v="0"/>
    <n v="0"/>
    <n v="0"/>
    <m/>
    <n v="0"/>
    <n v="5.3469179999995835E-2"/>
    <n v="0"/>
    <n v="0"/>
    <n v="0"/>
    <n v="0"/>
    <n v="0"/>
    <n v="128.32603199998999"/>
    <n v="131.97824640052502"/>
    <n v="0.61961618028415499"/>
    <n v="5.3469179999995835E-2"/>
    <n v="0.25102901408448752"/>
  </r>
  <r>
    <s v="2020-2021"/>
    <s v="SQI"/>
    <x v="339"/>
    <x v="9"/>
    <x v="11"/>
    <x v="0"/>
    <x v="353"/>
    <n v="99.478079999992104"/>
    <n v="0"/>
    <n v="0"/>
    <n v="0"/>
    <m/>
    <n v="0"/>
    <n v="4.1449199999996716E-2"/>
    <n v="0"/>
    <n v="0"/>
    <n v="0"/>
    <n v="0"/>
    <n v="0"/>
    <n v="99.478079999992104"/>
    <n v="102.3092692033922"/>
    <n v="0.48032520752766295"/>
    <n v="4.1449199999996716E-2"/>
    <n v="0.19459718309857613"/>
  </r>
  <r>
    <s v="2020-2021"/>
    <s v="SQI"/>
    <x v="340"/>
    <x v="9"/>
    <x v="11"/>
    <x v="0"/>
    <x v="353"/>
    <n v="87.357635999992993"/>
    <n v="0"/>
    <n v="0"/>
    <n v="0"/>
    <m/>
    <n v="0"/>
    <n v="3.6399014999997086E-2"/>
    <n v="0"/>
    <n v="0"/>
    <n v="0"/>
    <n v="0"/>
    <n v="0"/>
    <n v="87.357635999992993"/>
    <n v="89.843872122340301"/>
    <n v="0.42180221653680894"/>
    <n v="3.6399014999997086E-2"/>
    <n v="0.1708873943661835"/>
  </r>
  <r>
    <s v="2020-2021"/>
    <s v="SQI"/>
    <x v="341"/>
    <x v="9"/>
    <x v="11"/>
    <x v="0"/>
    <x v="353"/>
    <n v="93.254795999992595"/>
    <n v="0"/>
    <n v="0"/>
    <n v="0"/>
    <m/>
    <n v="0"/>
    <n v="3.8856164999996917E-2"/>
    <n v="0"/>
    <n v="0"/>
    <n v="0"/>
    <n v="0"/>
    <n v="0"/>
    <n v="93.254795999992595"/>
    <n v="95.908867847785388"/>
    <n v="0.45027637487223188"/>
    <n v="3.8856164999996917E-2"/>
    <n v="0.18242330985914046"/>
  </r>
  <r>
    <s v="2020-2021"/>
    <s v="SQI"/>
    <x v="342"/>
    <x v="9"/>
    <x v="11"/>
    <x v="0"/>
    <x v="353"/>
    <n v="96.268499999992301"/>
    <n v="0"/>
    <n v="0"/>
    <n v="0"/>
    <m/>
    <n v="0"/>
    <n v="4.0111874999996792E-2"/>
    <n v="0"/>
    <n v="0"/>
    <n v="0"/>
    <n v="0"/>
    <n v="0"/>
    <n v="96.268499999992301"/>
    <n v="99.008343167728569"/>
    <n v="0.46482790219590875"/>
    <n v="4.0111874999996792E-2"/>
    <n v="0.18831866197181593"/>
  </r>
  <r>
    <s v="2020-2021"/>
    <s v="SQI"/>
    <x v="343"/>
    <x v="9"/>
    <x v="11"/>
    <x v="0"/>
    <x v="353"/>
    <n v="92.542211999992603"/>
    <n v="0"/>
    <n v="0"/>
    <n v="0"/>
    <m/>
    <n v="0"/>
    <n v="3.8559254999996927E-2"/>
    <n v="0"/>
    <n v="0"/>
    <n v="0"/>
    <n v="0"/>
    <n v="0"/>
    <n v="92.542211999992603"/>
    <n v="95.176003398792858"/>
    <n v="0.4468356967079477"/>
    <n v="3.8559254999996927E-2"/>
    <n v="0.18102936619716867"/>
  </r>
  <r>
    <s v="2020-2021"/>
    <s v="SQI"/>
    <x v="344"/>
    <x v="4"/>
    <x v="1"/>
    <x v="0"/>
    <x v="354"/>
    <n v="56.164211999995501"/>
    <n v="0"/>
    <n v="0"/>
    <n v="0"/>
    <m/>
    <n v="0"/>
    <n v="2.3401754999998126E-2"/>
    <n v="0"/>
    <n v="0"/>
    <n v="0"/>
    <n v="0"/>
    <n v="0"/>
    <n v="56.164211999995501"/>
    <n v="57.762669777144744"/>
    <n v="1.4810940968498651"/>
    <n v="2.3401754999998126E-2"/>
    <n v="0.60004499999995198"/>
  </r>
  <r>
    <s v="2020-2021"/>
    <s v="SQI"/>
    <x v="345"/>
    <x v="4"/>
    <x v="1"/>
    <x v="0"/>
    <x v="355"/>
    <n v="938.5130519999251"/>
    <n v="688.85725000000002"/>
    <n v="0"/>
    <n v="0"/>
    <m/>
    <n v="0"/>
    <n v="0.39104710499996875"/>
    <n v="35.221985684184482"/>
    <n v="0"/>
    <n v="0"/>
    <n v="0"/>
    <n v="0"/>
    <n v="1627.3703019999252"/>
    <n v="1673.6859649978089"/>
    <n v="0.89983116397731666"/>
    <n v="35.613032789184452"/>
    <n v="19.146791822142177"/>
  </r>
  <r>
    <s v="2020-2021"/>
    <s v="SQI"/>
    <x v="346"/>
    <x v="9"/>
    <x v="11"/>
    <x v="0"/>
    <x v="356"/>
    <n v="183.40354799998499"/>
    <n v="0"/>
    <n v="0"/>
    <n v="0"/>
    <m/>
    <n v="0"/>
    <n v="7.6418144999993748E-2"/>
    <n v="0"/>
    <n v="0"/>
    <n v="0"/>
    <n v="0"/>
    <n v="0"/>
    <n v="183.40354799998499"/>
    <n v="188.62329233926928"/>
    <n v="0.76057779169060191"/>
    <n v="7.6418144999993748E-2"/>
    <n v="0.30813768145158765"/>
  </r>
  <r>
    <s v="2020-2021"/>
    <s v="SQI"/>
    <x v="347"/>
    <x v="9"/>
    <x v="11"/>
    <x v="0"/>
    <x v="353"/>
    <n v="28.098647999997802"/>
    <n v="0"/>
    <n v="142.24260000000001"/>
    <n v="0"/>
    <m/>
    <n v="0"/>
    <n v="1.1707769999999083E-2"/>
    <n v="0"/>
    <n v="10.128875583216496"/>
    <n v="0"/>
    <n v="0"/>
    <n v="0"/>
    <n v="170.34124799999782"/>
    <n v="175.18923362890553"/>
    <n v="0.82248466492443906"/>
    <n v="10.140583353216496"/>
    <n v="47.60837255031219"/>
  </r>
  <r>
    <s v="2020-2021"/>
    <s v="SQI"/>
    <x v="348"/>
    <x v="1"/>
    <x v="1"/>
    <x v="0"/>
    <x v="82"/>
    <n v="1063.0686599999101"/>
    <n v="0"/>
    <n v="0"/>
    <n v="0"/>
    <m/>
    <n v="0"/>
    <n v="0.44294527499996256"/>
    <n v="0"/>
    <n v="0"/>
    <n v="0"/>
    <n v="0"/>
    <n v="0"/>
    <n v="1063.0686599999101"/>
    <n v="1093.3240540793395"/>
    <s v="-"/>
    <n v="0.44294527499996256"/>
    <s v="-"/>
  </r>
  <r>
    <s v="2020-2021"/>
    <s v="SQI"/>
    <x v="349"/>
    <x v="1"/>
    <x v="1"/>
    <x v="0"/>
    <x v="357"/>
    <n v="556.34169599995596"/>
    <n v="0"/>
    <n v="0"/>
    <n v="0"/>
    <m/>
    <n v="0"/>
    <n v="0.23180903999998165"/>
    <n v="0"/>
    <n v="0"/>
    <n v="0"/>
    <n v="0"/>
    <n v="0"/>
    <n v="556.34169599995596"/>
    <n v="572.17542141078513"/>
    <n v="1.0317274719802103"/>
    <n v="0.23180903999998165"/>
    <n v="0.41799026290162217"/>
  </r>
  <r>
    <s v="2020-2021"/>
    <s v="SQI"/>
    <x v="350"/>
    <x v="4"/>
    <x v="1"/>
    <x v="0"/>
    <x v="151"/>
    <n v="0"/>
    <n v="0"/>
    <n v="0"/>
    <n v="0"/>
    <m/>
    <n v="0"/>
    <n v="0"/>
    <n v="0"/>
    <n v="0"/>
    <n v="0"/>
    <n v="0"/>
    <n v="0"/>
    <n v="0"/>
    <n v="0"/>
    <n v="0"/>
    <n v="0"/>
    <n v="0"/>
  </r>
  <r>
    <s v="2020-2021"/>
    <s v="SQI"/>
    <x v="351"/>
    <x v="0"/>
    <x v="4"/>
    <x v="0"/>
    <x v="358"/>
    <n v="1532.24827199988"/>
    <n v="1118.83221"/>
    <n v="0"/>
    <n v="0"/>
    <m/>
    <n v="0"/>
    <n v="0.63843677999994997"/>
    <n v="57.207051364596197"/>
    <n v="0"/>
    <n v="0"/>
    <n v="0"/>
    <n v="0"/>
    <n v="2651.0804819998802"/>
    <n v="2726.5313797050167"/>
    <n v="0.62278012327661414"/>
    <n v="57.845488144596146"/>
    <n v="13.212765679441787"/>
  </r>
  <r>
    <s v="2020-2021"/>
    <s v="SQI"/>
    <x v="352"/>
    <x v="0"/>
    <x v="4"/>
    <x v="0"/>
    <x v="359"/>
    <n v="0"/>
    <n v="5381.0472399999999"/>
    <n v="0"/>
    <n v="0"/>
    <m/>
    <n v="0"/>
    <n v="0"/>
    <n v="275.13852667327001"/>
    <n v="0"/>
    <n v="0"/>
    <n v="0"/>
    <n v="0"/>
    <n v="5381.0472399999999"/>
    <n v="5534.1941729612627"/>
    <n v="0.58981073995110977"/>
    <n v="275.13852667327001"/>
    <n v="29.32308714411915"/>
  </r>
  <r>
    <s v="2020-2021"/>
    <s v="SQI"/>
    <x v="353"/>
    <x v="1"/>
    <x v="1"/>
    <x v="0"/>
    <x v="82"/>
    <n v="1270.1179439999"/>
    <n v="0"/>
    <n v="0"/>
    <n v="0"/>
    <m/>
    <n v="0"/>
    <n v="0.52921580999995832"/>
    <n v="0"/>
    <n v="0"/>
    <n v="0"/>
    <n v="0"/>
    <n v="0"/>
    <n v="1270.1179439999"/>
    <n v="1306.2660502972626"/>
    <s v="-"/>
    <n v="0.52921580999995832"/>
    <s v="-"/>
  </r>
  <r>
    <s v="2020-2021"/>
    <s v="SQI"/>
    <x v="354"/>
    <x v="1"/>
    <x v="1"/>
    <x v="0"/>
    <x v="82"/>
    <n v="0"/>
    <n v="1157.6001200000001"/>
    <n v="0"/>
    <n v="0"/>
    <m/>
    <n v="0"/>
    <n v="0"/>
    <n v="59.189294813475847"/>
    <n v="0"/>
    <n v="0"/>
    <n v="0"/>
    <n v="0"/>
    <n v="1157.6001200000001"/>
    <n v="1190.5459203371088"/>
    <s v="-"/>
    <n v="59.189294813475847"/>
    <s v="-"/>
  </r>
  <r>
    <s v="2020-2021"/>
    <s v="SQI"/>
    <x v="355"/>
    <x v="1"/>
    <x v="1"/>
    <x v="0"/>
    <x v="79"/>
    <n v="109.56808799999099"/>
    <n v="0"/>
    <n v="0"/>
    <n v="0"/>
    <m/>
    <n v="0"/>
    <n v="4.5653369999996252E-2"/>
    <n v="0"/>
    <n v="0"/>
    <n v="0"/>
    <n v="0"/>
    <n v="0"/>
    <n v="109.56808799999099"/>
    <n v="112.68644319726451"/>
    <n v="0.5008286364322867"/>
    <n v="4.5653369999996252E-2"/>
    <n v="0.20290386666665"/>
  </r>
  <r>
    <s v="2020-2021"/>
    <s v="SQI"/>
    <x v="356"/>
    <x v="0"/>
    <x v="4"/>
    <x v="0"/>
    <x v="360"/>
    <n v="7423.0142039994107"/>
    <n v="0"/>
    <n v="0"/>
    <n v="0"/>
    <m/>
    <n v="0"/>
    <n v="3.0929225849997546"/>
    <n v="0"/>
    <n v="0"/>
    <n v="0"/>
    <n v="0"/>
    <n v="0"/>
    <n v="7423.0142039994107"/>
    <n v="7634.2764003651864"/>
    <n v="1.684556744241996"/>
    <n v="3.0929225849997546"/>
    <n v="0.6824751065772906"/>
  </r>
  <r>
    <s v="2020-2021"/>
    <s v="SQI"/>
    <x v="357"/>
    <x v="0"/>
    <x v="4"/>
    <x v="0"/>
    <x v="361"/>
    <n v="2294.4656519998202"/>
    <n v="0"/>
    <n v="0"/>
    <n v="0"/>
    <m/>
    <n v="0"/>
    <n v="0.95602735499992531"/>
    <n v="0"/>
    <n v="0"/>
    <n v="0"/>
    <n v="0"/>
    <n v="0"/>
    <n v="2294.4656519998202"/>
    <n v="2359.7671373271887"/>
    <n v="1.2729145268590911"/>
    <n v="0.95602735499992531"/>
    <n v="0.5157038967974007"/>
  </r>
  <r>
    <s v="2020-2021"/>
    <s v="SQI"/>
    <x v="358"/>
    <x v="0"/>
    <x v="4"/>
    <x v="0"/>
    <x v="362"/>
    <n v="17520.247727998598"/>
    <n v="4578.8636500000002"/>
    <n v="0"/>
    <n v="0"/>
    <m/>
    <n v="0"/>
    <n v="7.3001032199994151"/>
    <n v="234.12204768133412"/>
    <n v="0"/>
    <n v="0"/>
    <n v="0"/>
    <n v="0"/>
    <n v="22099.111377998597"/>
    <n v="22728.061650642892"/>
    <n v="0.73598852532764136"/>
    <n v="241.42215090133354"/>
    <n v="7.8178216670876441"/>
  </r>
  <r>
    <s v="2020-2021"/>
    <s v="SQI"/>
    <x v="359"/>
    <x v="0"/>
    <x v="4"/>
    <x v="0"/>
    <x v="363"/>
    <n v="5467.1219999995601"/>
    <n v="0"/>
    <n v="0"/>
    <n v="0"/>
    <m/>
    <n v="0"/>
    <n v="2.2779674999998165"/>
    <n v="0"/>
    <n v="0"/>
    <n v="0"/>
    <n v="0"/>
    <n v="0"/>
    <n v="5467.1219999995601"/>
    <n v="5622.7186578770661"/>
    <n v="1.1201571959958934"/>
    <n v="2.2779674999998165"/>
    <n v="0.45381635515318342"/>
  </r>
  <r>
    <s v="2020-2021"/>
    <s v="SQI"/>
    <x v="360"/>
    <x v="0"/>
    <x v="4"/>
    <x v="0"/>
    <x v="364"/>
    <n v="3120.7262039997499"/>
    <n v="0"/>
    <n v="0"/>
    <n v="0"/>
    <m/>
    <n v="0"/>
    <n v="1.3003025849998957"/>
    <n v="0"/>
    <n v="0"/>
    <n v="0"/>
    <n v="0"/>
    <n v="0"/>
    <n v="3120.7262039997499"/>
    <n v="3209.5434221802029"/>
    <n v="1.0820205384509745"/>
    <n v="1.3003025849998957"/>
    <n v="0.43836581036658939"/>
  </r>
  <r>
    <s v="2020-2021"/>
    <s v="SQI"/>
    <x v="361"/>
    <x v="0"/>
    <x v="4"/>
    <x v="0"/>
    <x v="365"/>
    <n v="865.88132399993094"/>
    <n v="0"/>
    <n v="0"/>
    <n v="0"/>
    <m/>
    <n v="0"/>
    <n v="0.36078388499997122"/>
    <n v="0"/>
    <n v="0"/>
    <n v="0"/>
    <n v="0"/>
    <n v="0"/>
    <n v="865.88132399993094"/>
    <n v="890.52468116901366"/>
    <n v="1.1208617761724526"/>
    <n v="0.36078388499997122"/>
    <n v="0.45410180616736467"/>
  </r>
  <r>
    <s v="2020-2021"/>
    <s v="SQI"/>
    <x v="362"/>
    <x v="1"/>
    <x v="1"/>
    <x v="0"/>
    <x v="366"/>
    <n v="508.850351999959"/>
    <n v="0"/>
    <n v="0"/>
    <n v="0"/>
    <m/>
    <n v="0"/>
    <n v="0.21202097999998296"/>
    <n v="0"/>
    <n v="0"/>
    <n v="0"/>
    <n v="0"/>
    <n v="0"/>
    <n v="508.850351999959"/>
    <n v="523.33245320988124"/>
    <n v="0.93745177467063368"/>
    <n v="0.21202097999998296"/>
    <n v="0.37979575459020681"/>
  </r>
  <r>
    <s v="2020-2021"/>
    <s v="SQI"/>
    <x v="363"/>
    <x v="1"/>
    <x v="1"/>
    <x v="0"/>
    <x v="367"/>
    <n v="171.521315999986"/>
    <n v="0"/>
    <n v="0"/>
    <n v="0"/>
    <m/>
    <n v="0"/>
    <n v="7.1467214999994172E-2"/>
    <n v="0"/>
    <n v="0"/>
    <n v="0"/>
    <n v="0"/>
    <n v="0"/>
    <n v="171.521315999986"/>
    <n v="176.40288687481768"/>
    <n v="1.2868608613570007"/>
    <n v="7.1467214999994172E-2"/>
    <n v="0.52135406332064604"/>
  </r>
  <r>
    <s v="2020-2021"/>
    <s v="SQI"/>
    <x v="364"/>
    <x v="1"/>
    <x v="1"/>
    <x v="0"/>
    <x v="368"/>
    <n v="281.71533599997701"/>
    <n v="0"/>
    <n v="0"/>
    <n v="0"/>
    <m/>
    <n v="0"/>
    <n v="0.11738138999999043"/>
    <n v="0"/>
    <n v="0"/>
    <n v="0"/>
    <n v="0"/>
    <n v="0"/>
    <n v="281.71533599997701"/>
    <n v="289.73307636765833"/>
    <n v="0.23232918206342684"/>
    <n v="0.11738138999999043"/>
    <n v="9.4124987971894697E-2"/>
  </r>
  <r>
    <s v="2020-2021"/>
    <s v="SQI"/>
    <x v="365"/>
    <x v="0"/>
    <x v="4"/>
    <x v="0"/>
    <x v="369"/>
    <n v="1573.77599999987"/>
    <n v="1350.8114599999999"/>
    <n v="0"/>
    <n v="0"/>
    <m/>
    <n v="0"/>
    <n v="0.65573999999994592"/>
    <n v="69.068391028986525"/>
    <n v="0"/>
    <n v="0"/>
    <n v="0"/>
    <n v="0"/>
    <n v="2924.5874599998697"/>
    <n v="3007.8224846520507"/>
    <n v="0.8830952685414124"/>
    <n v="69.724131028986477"/>
    <n v="20.47097211655504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">
  <r>
    <s v="2018-2019"/>
    <s v="MSSS"/>
    <x v="0"/>
    <s v="Soins de santé"/>
    <m/>
    <m/>
    <n v="277744.84999999998"/>
    <n v="269533.40759999998"/>
    <n v="6944.5549799999999"/>
    <n v="51453.455999999991"/>
    <n v="0"/>
    <n v="0"/>
    <n v="0"/>
    <n v="112.3055865"/>
    <n v="355.08229910999995"/>
    <n v="3663.9210345599995"/>
    <n v="0"/>
    <n v="0"/>
    <n v="0"/>
    <n v="380296.16920273798"/>
    <n v="380779.93756299076"/>
    <n v="1.3709702900449487"/>
    <n v="5093.0555114583649"/>
    <n v="18.337173529800339"/>
  </r>
  <r>
    <s v="2018-2019"/>
    <s v="MSSS"/>
    <x v="1"/>
    <s v="Soins de santé"/>
    <m/>
    <m/>
    <n v="385017.7"/>
    <n v="306528.41519999999"/>
    <n v="239455.10016"/>
    <n v="10184.611999999999"/>
    <n v="0"/>
    <n v="0"/>
    <n v="0"/>
    <n v="127.72017300000002"/>
    <n v="12243.587637119999"/>
    <n v="725.23047111999995"/>
    <n v="0"/>
    <n v="0"/>
    <n v="0"/>
    <n v="634223.35771570308"/>
    <n v="635030.14258140221"/>
    <n v="1.6493531143669555"/>
    <n v="15126.869233691275"/>
    <n v="39.288763175540439"/>
  </r>
  <r>
    <s v="2018-2019"/>
    <s v="MSSS"/>
    <x v="2"/>
    <s v="Soins de santé"/>
    <m/>
    <m/>
    <n v="5530.29"/>
    <n v="4818.5280000000002"/>
    <n v="2634.9084899999998"/>
    <n v="16.994399999999999"/>
    <n v="0"/>
    <n v="0"/>
    <n v="0"/>
    <n v="2.0077199999999999"/>
    <n v="134.72560405499999"/>
    <n v="1.2101449439999998"/>
    <n v="0"/>
    <n v="0"/>
    <n v="0"/>
    <n v="7470.4308899999996"/>
    <n v="7479.9338994823547"/>
    <n v="1.352539179587753"/>
    <n v="137.943468999"/>
    <n v="24.943261383941891"/>
  </r>
  <r>
    <s v="2018-2019"/>
    <s v="MSSS"/>
    <x v="3"/>
    <s v="Soins de santé"/>
    <m/>
    <m/>
    <n v="466772"/>
    <n v="542084.06160000002"/>
    <n v="474560.23887"/>
    <n v="2182.5775999999996"/>
    <n v="0"/>
    <n v="0"/>
    <n v="0"/>
    <n v="225.868359"/>
    <n v="24264.757233464999"/>
    <n v="155.41797577599999"/>
    <n v="0"/>
    <n v="0"/>
    <n v="0"/>
    <n v="1018826.87807"/>
    <n v="1020122.9106049021"/>
    <n v="2.1854843705382971"/>
    <n v="24646.043568240999"/>
    <n v="52.801032556025213"/>
  </r>
  <r>
    <s v="2018-2019"/>
    <s v="MSSS"/>
    <x v="4"/>
    <s v="Soins de santé"/>
    <m/>
    <m/>
    <n v="707116.85"/>
    <n v="435414.73320000002"/>
    <n v="312274.41344999999"/>
    <n v="33623.691999999995"/>
    <n v="0"/>
    <n v="0"/>
    <n v="0"/>
    <n v="181.42280550000001"/>
    <n v="15966.914654774999"/>
    <n v="2394.2911119199994"/>
    <n v="0"/>
    <n v="0"/>
    <n v="0"/>
    <n v="798143.54399953096"/>
    <n v="799158.84897706052"/>
    <n v="1.1301651897802472"/>
    <n v="18582.182774697096"/>
    <n v="26.278800702736891"/>
  </r>
  <r>
    <s v="2018-2019"/>
    <s v="MSSS"/>
    <x v="5"/>
    <s v="Soins de santé"/>
    <m/>
    <m/>
    <n v="6754.04"/>
    <n v="3335.5727999999999"/>
    <n v="1645.9416000000001"/>
    <n v="30.419199999999996"/>
    <n v="0"/>
    <n v="0"/>
    <n v="0"/>
    <n v="1.3898220000000001"/>
    <n v="84.158701199999996"/>
    <n v="2.1661041919999997"/>
    <n v="0"/>
    <n v="0"/>
    <n v="0"/>
    <n v="5011.9336000000003"/>
    <n v="5018.3091964317255"/>
    <n v="0.74300850993356948"/>
    <n v="87.714627391999997"/>
    <n v="12.986986661612901"/>
  </r>
  <r>
    <s v="2018-2019"/>
    <s v="MSSS"/>
    <x v="6"/>
    <s v="Soins de santé"/>
    <m/>
    <m/>
    <n v="106357.24"/>
    <n v="92292.479999999996"/>
    <n v="114365.35728"/>
    <n v="474.93139999999994"/>
    <n v="0"/>
    <n v="0"/>
    <n v="0"/>
    <n v="38.455200000000005"/>
    <n v="5847.6193389599994"/>
    <n v="33.819130563999998"/>
    <n v="0"/>
    <n v="0"/>
    <n v="0"/>
    <n v="207132.76867999998"/>
    <n v="207396.25879106001"/>
    <n v="1.949996622618827"/>
    <n v="5919.893669524"/>
    <n v="55.660467209604157"/>
  </r>
  <r>
    <s v="2018-2019"/>
    <s v="MSSS"/>
    <x v="7"/>
    <s v="Soins de santé"/>
    <m/>
    <m/>
    <n v="1494"/>
    <n v="3795.8651999999997"/>
    <n v="1472.2538400000001"/>
    <n v="0"/>
    <n v="0"/>
    <n v="0"/>
    <n v="0"/>
    <n v="1.5816105"/>
    <n v="75.277865879999993"/>
    <n v="0"/>
    <n v="0"/>
    <n v="0"/>
    <n v="0"/>
    <n v="5268.1190399999996"/>
    <n v="5274.8205256209039"/>
    <n v="3.5306696958640589"/>
    <n v="76.85947637999999"/>
    <n v="51.445432650602406"/>
  </r>
  <r>
    <s v="2018-2019"/>
    <s v="MSSS"/>
    <x v="8"/>
    <s v="Soins de santé"/>
    <m/>
    <m/>
    <n v="4761"/>
    <n v="12340.08"/>
    <n v="606.24"/>
    <n v="0"/>
    <n v="0"/>
    <n v="0"/>
    <n v="0"/>
    <n v="5.1417000000000002"/>
    <n v="30.997679999999999"/>
    <n v="0"/>
    <n v="0"/>
    <n v="0"/>
    <n v="0"/>
    <n v="12946.32"/>
    <n v="12962.788795914608"/>
    <n v="2.7227029607046016"/>
    <n v="36.139380000000003"/>
    <n v="7.590712035286705"/>
  </r>
  <r>
    <s v="2018-2019"/>
    <s v="MSSS"/>
    <x v="9"/>
    <s v="Soins de santé"/>
    <m/>
    <m/>
    <n v="1176"/>
    <n v="473.01119999999997"/>
    <n v="1039.89105"/>
    <n v="0"/>
    <n v="0"/>
    <n v="0"/>
    <n v="0"/>
    <n v="0.19708799999999999"/>
    <n v="53.170707974999999"/>
    <n v="0"/>
    <n v="0"/>
    <n v="0"/>
    <n v="0"/>
    <n v="1512.9022499999999"/>
    <n v="1514.8267875051754"/>
    <n v="1.2881180165860335"/>
    <n v="53.367795975"/>
    <n v="45.380778890306125"/>
  </r>
  <r>
    <s v="2018-2019"/>
    <s v="MSSS"/>
    <x v="10"/>
    <s v="Soins de santé"/>
    <m/>
    <m/>
    <n v="3522"/>
    <n v="1938.1679999999999"/>
    <n v="3727.5424200000002"/>
    <n v="11.445999999999998"/>
    <n v="0"/>
    <n v="0"/>
    <n v="0"/>
    <n v="0.80757000000000001"/>
    <n v="190.59311019"/>
    <n v="0.81505195999999991"/>
    <n v="0"/>
    <n v="0"/>
    <n v="0"/>
    <n v="5677.1564200000003"/>
    <n v="5684.3782351919845"/>
    <n v="1.6139631559318526"/>
    <n v="192.21573215000001"/>
    <n v="54.575733148779101"/>
  </r>
  <r>
    <s v="2018-2019"/>
    <s v="MSSS"/>
    <x v="11"/>
    <s v="Soins de santé"/>
    <m/>
    <m/>
    <n v="559918.86"/>
    <n v="390960.62640000001"/>
    <n v="377720.44640999998"/>
    <n v="30371.514799999997"/>
    <n v="0"/>
    <n v="0"/>
    <n v="0"/>
    <n v="162.900261"/>
    <n v="19313.238201494998"/>
    <n v="2162.7086026479997"/>
    <n v="0"/>
    <n v="0"/>
    <n v="0"/>
    <n v="820654.46560903476"/>
    <n v="821698.40635130962"/>
    <n v="1.4675312175612545"/>
    <n v="21689.614103068903"/>
    <n v="38.737066479719765"/>
  </r>
  <r>
    <s v="2018-2019"/>
    <s v="MSSS"/>
    <x v="12"/>
    <s v="Soins de santé"/>
    <m/>
    <m/>
    <n v="1506"/>
    <n v="1439.316"/>
    <n v="0"/>
    <n v="13.657599999999999"/>
    <n v="0"/>
    <n v="0"/>
    <n v="0"/>
    <n v="0.599715"/>
    <n v="0"/>
    <n v="0.97253657599999999"/>
    <n v="0"/>
    <n v="0"/>
    <n v="0"/>
    <n v="2159.3301915802745"/>
    <n v="2162.0770391970018"/>
    <n v="1.435642124300798"/>
    <n v="3.2322753885395219"/>
    <n v="2.1462651982334142"/>
  </r>
  <r>
    <s v="2018-2019"/>
    <s v="MSSS"/>
    <x v="13"/>
    <s v="Soins de santé"/>
    <m/>
    <m/>
    <n v="4764"/>
    <n v="3201.12"/>
    <n v="2185.4951999999998"/>
    <n v="20.486399999999996"/>
    <n v="0"/>
    <n v="0"/>
    <n v="0"/>
    <n v="1.3337999999999999"/>
    <n v="111.7466364"/>
    <n v="1.458804864"/>
    <n v="0"/>
    <n v="0"/>
    <n v="0"/>
    <n v="5407.1016"/>
    <n v="5413.9798829977908"/>
    <n v="1.1364357437023072"/>
    <n v="114.539241264"/>
    <n v="24.04266189420655"/>
  </r>
  <r>
    <s v="2018-2019"/>
    <s v="MSSS"/>
    <x v="14"/>
    <s v="Soins de santé"/>
    <m/>
    <m/>
    <n v="560675.77"/>
    <n v="498925.81079999998"/>
    <n v="580103.89479000005"/>
    <n v="30659.294399999995"/>
    <n v="0"/>
    <n v="0"/>
    <n v="0"/>
    <n v="207.88575450000002"/>
    <n v="29661.313831905001"/>
    <n v="2183.200942944"/>
    <n v="0"/>
    <n v="0"/>
    <n v="0"/>
    <n v="1124680.1172578705"/>
    <n v="1126110.8039178897"/>
    <n v="2.0084884422915041"/>
    <n v="32666.814439068381"/>
    <n v="58.26328902900223"/>
  </r>
  <r>
    <s v="2018-2019"/>
    <s v="MSSS"/>
    <x v="15"/>
    <s v="Soins de santé"/>
    <m/>
    <m/>
    <n v="4712"/>
    <n v="2001.4667999999999"/>
    <n v="4030.5108599999999"/>
    <n v="10.010399999999999"/>
    <n v="0"/>
    <n v="0"/>
    <n v="0"/>
    <n v="0.83394450000000009"/>
    <n v="206.08420077"/>
    <n v="0.71282510399999988"/>
    <n v="0"/>
    <n v="0"/>
    <n v="0"/>
    <n v="6041.9880599999997"/>
    <n v="6049.6739713847519"/>
    <n v="1.2838866662531307"/>
    <n v="207.63097037399999"/>
    <n v="44.064297617572159"/>
  </r>
  <r>
    <s v="2018-2019"/>
    <s v="MSSS"/>
    <x v="16"/>
    <s v="Soins de santé"/>
    <m/>
    <m/>
    <n v="2071"/>
    <n v="1992.9564"/>
    <n v="2555.8320600000002"/>
    <n v="0"/>
    <n v="0"/>
    <n v="0"/>
    <n v="0"/>
    <n v="0.83039850000000004"/>
    <n v="130.68234416999999"/>
    <n v="0"/>
    <n v="0"/>
    <n v="0"/>
    <n v="0"/>
    <n v="4548.7884599999998"/>
    <n v="4554.5748972892425"/>
    <n v="2.1992153053062493"/>
    <n v="131.51274266999999"/>
    <n v="63.502048609367456"/>
  </r>
  <r>
    <s v="2018-2019"/>
    <s v="MSSS"/>
    <x v="17"/>
    <s v="Soins de santé"/>
    <m/>
    <m/>
    <n v="9340"/>
    <n v="3867.6959999999999"/>
    <n v="4775.8071600000003"/>
    <n v="0"/>
    <n v="0"/>
    <n v="0"/>
    <n v="0"/>
    <n v="1.61154"/>
    <n v="244.19197362"/>
    <n v="0"/>
    <n v="0"/>
    <n v="0"/>
    <n v="0"/>
    <n v="8643.5031600000002"/>
    <n v="8654.498414985921"/>
    <n v="0.92660582601562325"/>
    <n v="245.80351361999999"/>
    <n v="26.317292678800854"/>
  </r>
  <r>
    <s v="2018-2019"/>
    <s v="MSSS"/>
    <x v="18"/>
    <s v="Soins de santé"/>
    <m/>
    <m/>
    <n v="445382.1"/>
    <n v="492571.56599999999"/>
    <n v="567823.32900000003"/>
    <n v="2006.9299999999996"/>
    <n v="0"/>
    <n v="0"/>
    <n v="0"/>
    <n v="205.23815249999998"/>
    <n v="29033.395765499998"/>
    <n v="142.91038180000001"/>
    <n v="0"/>
    <n v="0"/>
    <n v="0"/>
    <n v="1062401.825"/>
    <n v="1063753.2884919601"/>
    <n v="2.3884060192180159"/>
    <n v="29381.544299799996"/>
    <n v="65.969297598174691"/>
  </r>
  <r>
    <s v="2018-2019"/>
    <s v="MSSS"/>
    <x v="19"/>
    <s v="Soins de santé"/>
    <m/>
    <m/>
    <n v="11621"/>
    <n v="4826.3040000000001"/>
    <n v="13876.568370000001"/>
    <n v="0"/>
    <n v="0"/>
    <n v="0"/>
    <n v="0"/>
    <n v="2.0109599999999999"/>
    <n v="709.52333371499992"/>
    <n v="0"/>
    <n v="0"/>
    <n v="0"/>
    <n v="0"/>
    <n v="18702.872370000001"/>
    <n v="18726.663979359149"/>
    <n v="1.6114503037052879"/>
    <n v="711.53429371499988"/>
    <n v="61.228318880905249"/>
  </r>
  <r>
    <s v="2018-2019"/>
    <s v="MSSS"/>
    <x v="20"/>
    <s v="Soins de santé"/>
    <m/>
    <m/>
    <n v="434544.55000000005"/>
    <n v="318799.24920000002"/>
    <n v="339206.96646000003"/>
    <n v="2831.2747999999997"/>
    <n v="0"/>
    <n v="0"/>
    <n v="0"/>
    <n v="132.8330205"/>
    <n v="17344.00402497"/>
    <n v="201.61070024799997"/>
    <n v="0"/>
    <n v="0"/>
    <n v="0"/>
    <n v="761993.77877911995"/>
    <n v="762963.09824835253"/>
    <n v="1.7557764750434735"/>
    <n v="22850.673688090355"/>
    <n v="52.585341797729029"/>
  </r>
  <r>
    <s v="2018-2019"/>
    <s v="MSSS"/>
    <x v="21"/>
    <s v="Soins de santé"/>
    <m/>
    <m/>
    <n v="367098.26999999996"/>
    <n v="336574.99079999997"/>
    <n v="362938.38282"/>
    <n v="0"/>
    <n v="0"/>
    <n v="0"/>
    <n v="0"/>
    <n v="140.23957949999999"/>
    <n v="18557.415957989997"/>
    <n v="0"/>
    <n v="0"/>
    <n v="0"/>
    <n v="0"/>
    <n v="704306.77222905122"/>
    <n v="705202.7090275482"/>
    <n v="1.921018884201084"/>
    <n v="18942.746980146068"/>
    <n v="51.601297331491295"/>
  </r>
  <r>
    <s v="2018-2019"/>
    <s v="MSSS"/>
    <x v="22"/>
    <s v="Soins de santé"/>
    <m/>
    <m/>
    <n v="689961.01"/>
    <n v="398864.60639999999"/>
    <n v="567132.70796999999"/>
    <n v="909.70479999999986"/>
    <n v="0"/>
    <n v="0"/>
    <n v="0"/>
    <n v="166.19358600000001"/>
    <n v="28998.083595915003"/>
    <n v="64.77867204799999"/>
    <n v="0"/>
    <n v="0"/>
    <n v="0"/>
    <n v="981320.94386558968"/>
    <n v="982569.26573244098"/>
    <n v="1.4240939002226241"/>
    <n v="29966.05477395836"/>
    <n v="43.431519085344199"/>
  </r>
  <r>
    <s v="2018-2019"/>
    <s v="MSSS"/>
    <x v="23"/>
    <s v="Soins de santé"/>
    <m/>
    <m/>
    <n v="378107.94"/>
    <n v="271134.6876"/>
    <n v="409223.25332999998"/>
    <n v="1876.4455999999998"/>
    <n v="0"/>
    <n v="0"/>
    <n v="0"/>
    <n v="112.9727865"/>
    <n v="20924.009394435001"/>
    <n v="133.618789456"/>
    <n v="0"/>
    <n v="0"/>
    <n v="0"/>
    <n v="682234.38653000002"/>
    <n v="683102.24541790725"/>
    <n v="1.806632903339473"/>
    <n v="21170.600970390999"/>
    <n v="55.9908923636753"/>
  </r>
  <r>
    <s v="2018-2019"/>
    <s v="MSSS"/>
    <x v="24"/>
    <s v="Soins de santé"/>
    <m/>
    <m/>
    <n v="481084.91"/>
    <n v="345597.09840000002"/>
    <n v="493894.02815999999"/>
    <n v="2305.9615999999996"/>
    <n v="0"/>
    <n v="0"/>
    <n v="0"/>
    <n v="143.99879100000001"/>
    <n v="25253.313933119996"/>
    <n v="164.20395961599999"/>
    <n v="0"/>
    <n v="0"/>
    <n v="0"/>
    <n v="860731.65604879195"/>
    <n v="861826.57831092598"/>
    <n v="1.7914230116070904"/>
    <n v="26529.660779069607"/>
    <n v="55.145485189027461"/>
  </r>
  <r>
    <s v="2018-2019"/>
    <s v="MSSS"/>
    <x v="25"/>
    <s v="Soins de santé"/>
    <m/>
    <m/>
    <n v="5336"/>
    <n v="5525.6255999999994"/>
    <n v="9358.4889899999998"/>
    <n v="6.130399999999999"/>
    <n v="0"/>
    <n v="0"/>
    <n v="0"/>
    <n v="2.3023440000000002"/>
    <n v="478.50924880499997"/>
    <n v="0.43653630399999999"/>
    <n v="0"/>
    <n v="0"/>
    <n v="0"/>
    <n v="14890.244989999999"/>
    <n v="14909.186620197526"/>
    <n v="2.7940754535602559"/>
    <n v="481.24812910899999"/>
    <n v="90.188929743065955"/>
  </r>
  <r>
    <s v="2018-2019"/>
    <s v="MSSS"/>
    <x v="26"/>
    <s v="Soins de santé"/>
    <m/>
    <m/>
    <n v="21896"/>
    <n v="12865.136399999999"/>
    <n v="7069.4783100000004"/>
    <n v="0"/>
    <n v="0"/>
    <n v="0"/>
    <n v="0"/>
    <n v="5.3604735000000003"/>
    <n v="361.46975854499999"/>
    <n v="0"/>
    <n v="0"/>
    <n v="0"/>
    <n v="0"/>
    <n v="20364.901488254945"/>
    <n v="20390.807336900059"/>
    <n v="0.93125718564578275"/>
    <n v="367.8414582537427"/>
    <n v="16.799482017434357"/>
  </r>
  <r>
    <s v="2018-2019"/>
    <s v="MSSS"/>
    <x v="27"/>
    <s v="Soins de santé"/>
    <m/>
    <m/>
    <n v="8726"/>
    <n v="4565.808"/>
    <n v="6912.8789399999996"/>
    <n v="33.794799999999995"/>
    <n v="0"/>
    <n v="0"/>
    <n v="0"/>
    <n v="1.90242"/>
    <n v="353.46267032999998"/>
    <n v="2.4064754479999997"/>
    <n v="0"/>
    <n v="0"/>
    <n v="0"/>
    <n v="11600.60571995978"/>
    <n v="11615.362655373694"/>
    <n v="1.3311210927542625"/>
    <n v="362.27743627667985"/>
    <n v="41.517010804111834"/>
  </r>
  <r>
    <s v="2018-2019"/>
    <s v="MSSS"/>
    <x v="28"/>
    <s v="Soins de santé"/>
    <m/>
    <m/>
    <n v="11525"/>
    <n v="9281.4336000000003"/>
    <n v="5478.5150999999996"/>
    <n v="0"/>
    <n v="0"/>
    <n v="0"/>
    <n v="0"/>
    <n v="3.867264"/>
    <n v="280.12215944999997"/>
    <n v="0"/>
    <n v="0"/>
    <n v="0"/>
    <n v="0"/>
    <n v="14759.948700000001"/>
    <n v="14778.724582478606"/>
    <n v="1.2823188357899007"/>
    <n v="283.98942344999995"/>
    <n v="24.641164724511924"/>
  </r>
  <r>
    <s v="2018-2019"/>
    <s v="MSSS"/>
    <x v="29"/>
    <s v="Soins de santé"/>
    <m/>
    <m/>
    <n v="53750.99"/>
    <n v="83623.463999999993"/>
    <n v="59493.779190000001"/>
    <n v="0"/>
    <n v="0"/>
    <n v="0"/>
    <n v="0"/>
    <n v="34.843110000000003"/>
    <n v="3041.978637705"/>
    <n v="0"/>
    <n v="0"/>
    <n v="0"/>
    <n v="0"/>
    <n v="143117.24319000001"/>
    <n v="143299.30022782678"/>
    <n v="2.6659843888982655"/>
    <n v="3076.8217477049998"/>
    <n v="57.242140985775336"/>
  </r>
  <r>
    <s v="2018-2019"/>
    <s v="MSSS"/>
    <x v="30"/>
    <s v="Soins de santé"/>
    <m/>
    <m/>
    <n v="11153"/>
    <n v="19689.6024"/>
    <n v="27260.07417"/>
    <n v="0"/>
    <n v="0"/>
    <n v="0"/>
    <n v="0"/>
    <n v="8.2040009999999999"/>
    <n v="1393.8358668149999"/>
    <n v="0"/>
    <n v="0"/>
    <n v="0"/>
    <n v="0"/>
    <n v="46949.676569999996"/>
    <n v="47009.400463870086"/>
    <n v="4.2149556589142012"/>
    <n v="1402.039867815"/>
    <n v="125.709662675065"/>
  </r>
  <r>
    <s v="2018-2019"/>
    <s v="MSSS"/>
    <x v="31"/>
    <s v="Soins de santé"/>
    <m/>
    <m/>
    <n v="3125"/>
    <n v="2165.7240000000002"/>
    <n v="694.56159000000002"/>
    <n v="0"/>
    <n v="0"/>
    <n v="0"/>
    <n v="0"/>
    <n v="0.90238499999999999"/>
    <n v="35.513654504999998"/>
    <n v="0"/>
    <n v="0"/>
    <n v="0"/>
    <n v="0"/>
    <n v="2860.2855900000004"/>
    <n v="2863.9241111889719"/>
    <n v="0.91645571558047101"/>
    <n v="36.416039505000001"/>
    <n v="11.653132641600001"/>
  </r>
  <r>
    <s v="2018-2019"/>
    <s v="MSSS"/>
    <x v="32"/>
    <s v="Soins de santé"/>
    <m/>
    <m/>
    <n v="990"/>
    <n v="187.70400000000001"/>
    <n v="0"/>
    <n v="728.27599999999984"/>
    <n v="0"/>
    <n v="0"/>
    <n v="0"/>
    <n v="7.8210000000000002E-2"/>
    <n v="0"/>
    <n v="51.859407759999996"/>
    <n v="0"/>
    <n v="0"/>
    <n v="0"/>
    <n v="915.97999999999979"/>
    <n v="917.14520275119582"/>
    <n v="0.92640929570827857"/>
    <n v="51.937617759999995"/>
    <n v="52.462240161616158"/>
  </r>
  <r>
    <s v="2018-2019"/>
    <s v="MSSS"/>
    <x v="33"/>
    <s v="Soins de santé"/>
    <m/>
    <m/>
    <n v="684279.41"/>
    <n v="502515.06839999999"/>
    <n v="511306.83234000002"/>
    <n v="3239.7611999999995"/>
    <n v="0"/>
    <n v="0"/>
    <n v="0"/>
    <n v="209.38127850000001"/>
    <n v="26143.648671629999"/>
    <n v="230.69838511199998"/>
    <n v="0"/>
    <n v="0"/>
    <n v="0"/>
    <n v="1017061.6619399999"/>
    <n v="1018355.448973154"/>
    <n v="1.4882158283458418"/>
    <n v="26583.728335241998"/>
    <n v="38.849230221967368"/>
  </r>
  <r>
    <s v="2018-2019"/>
    <s v="MSSS"/>
    <x v="34"/>
    <s v="Soins de santé"/>
    <m/>
    <m/>
    <n v="305160.74"/>
    <n v="272295.04320000001"/>
    <n v="288084.41441999999"/>
    <n v="4903.155999999999"/>
    <n v="0"/>
    <n v="0"/>
    <n v="0"/>
    <n v="113.45626799999999"/>
    <n v="14730.054914189999"/>
    <n v="349.14615655999995"/>
    <n v="0"/>
    <n v="0"/>
    <n v="0"/>
    <n v="565282.61361999996"/>
    <n v="566001.70012471976"/>
    <n v="1.8547657871216323"/>
    <n v="15192.657338749999"/>
    <n v="49.785753366406176"/>
  </r>
  <r>
    <s v="2018-2019"/>
    <s v="MSSS"/>
    <x v="35"/>
    <s v="Soins de santé"/>
    <m/>
    <m/>
    <n v="40152.51"/>
    <n v="32832"/>
    <n v="35662.446900000003"/>
    <n v="116.39999999999998"/>
    <n v="0"/>
    <n v="0"/>
    <n v="0"/>
    <n v="13.68"/>
    <n v="1823.4578995499999"/>
    <n v="8.2886639999999989"/>
    <n v="0"/>
    <n v="0"/>
    <n v="0"/>
    <n v="71063.793479345084"/>
    <n v="71154.192535735565"/>
    <n v="1.7720982458066896"/>
    <n v="1970.8482663799573"/>
    <n v="49.084061404379383"/>
  </r>
  <r>
    <s v="2018-2019"/>
    <s v="MSSS"/>
    <x v="36"/>
    <s v="Soins de santé"/>
    <m/>
    <m/>
    <n v="7296"/>
    <n v="63269.9424"/>
    <n v="75210.816420000003"/>
    <n v="0"/>
    <n v="0"/>
    <n v="0"/>
    <n v="0"/>
    <n v="26.362475999999997"/>
    <n v="3845.60705319"/>
    <n v="0"/>
    <n v="0"/>
    <n v="0"/>
    <n v="0"/>
    <n v="138480.75881999999"/>
    <n v="138656.91786404548"/>
    <n v="19.004511768646584"/>
    <n v="3871.9695291899998"/>
    <n v="530.69757801398021"/>
  </r>
  <r>
    <s v="2018-2019"/>
    <s v="MSSS"/>
    <x v="37"/>
    <s v="Soins de santé"/>
    <m/>
    <m/>
    <n v="12068"/>
    <n v="7546.9535999999998"/>
    <n v="2248.1652600000002"/>
    <n v="1357.5731999999998"/>
    <n v="0"/>
    <n v="0"/>
    <n v="0"/>
    <n v="3.1445639999999999"/>
    <n v="114.95102156999999"/>
    <n v="96.670688231999989"/>
    <n v="0"/>
    <n v="0"/>
    <n v="0"/>
    <n v="15959.153294399259"/>
    <n v="15979.45466487175"/>
    <n v="1.3241178873775066"/>
    <n v="226.06204168787824"/>
    <n v="18.73235347098759"/>
  </r>
  <r>
    <s v="2018-2019"/>
    <s v="MSSS"/>
    <x v="38"/>
    <s v="Soins de santé"/>
    <m/>
    <m/>
    <n v="3102"/>
    <n v="1891.296"/>
    <n v="1014.73209"/>
    <n v="0"/>
    <n v="0"/>
    <n v="0"/>
    <n v="0"/>
    <n v="0.78803999999999996"/>
    <n v="51.884304254999996"/>
    <n v="0"/>
    <n v="0"/>
    <n v="0"/>
    <n v="0"/>
    <n v="2906.0280899999998"/>
    <n v="2909.7247994538316"/>
    <n v="0.93801573160987473"/>
    <n v="52.672344254999999"/>
    <n v="16.980123873307541"/>
  </r>
  <r>
    <s v="2018-2019"/>
    <s v="MSSS"/>
    <x v="39"/>
    <s v="Soins de santé"/>
    <m/>
    <m/>
    <n v="936"/>
    <n v="49.68"/>
    <n v="703.01106000000004"/>
    <n v="0"/>
    <n v="0"/>
    <n v="0"/>
    <n v="0"/>
    <n v="2.07E-2"/>
    <n v="35.945684670000006"/>
    <n v="0"/>
    <n v="0"/>
    <n v="0"/>
    <n v="0"/>
    <n v="752.69105999999999"/>
    <n v="753.64854563714562"/>
    <n v="0.80518007012515558"/>
    <n v="35.966384670000004"/>
    <n v="38.425624647435903"/>
  </r>
  <r>
    <s v="2018-2019"/>
    <s v="MSSS"/>
    <x v="40"/>
    <s v="Soins de santé"/>
    <m/>
    <m/>
    <n v="12252"/>
    <n v="4783.9355999999998"/>
    <n v="9102.2010300000002"/>
    <n v="0"/>
    <n v="0"/>
    <n v="0"/>
    <n v="0"/>
    <n v="1.9933065000000001"/>
    <n v="465.40497958499998"/>
    <n v="0"/>
    <n v="0"/>
    <n v="0"/>
    <n v="0"/>
    <n v="13886.136630000001"/>
    <n v="13903.800950841896"/>
    <n v="1.1348188827001222"/>
    <n v="467.398286085"/>
    <n v="38.148733764691478"/>
  </r>
  <r>
    <s v="2018-2019"/>
    <s v="MSSS"/>
    <x v="41"/>
    <s v="Soins de santé"/>
    <m/>
    <m/>
    <n v="6580"/>
    <n v="5819.04"/>
    <n v="0"/>
    <n v="0"/>
    <n v="0"/>
    <n v="0"/>
    <n v="0"/>
    <n v="2.4245999999999999"/>
    <n v="0"/>
    <n v="0"/>
    <n v="0"/>
    <n v="0"/>
    <n v="0"/>
    <n v="6592.4643993372756"/>
    <n v="6600.8505624142745"/>
    <n v="1.0031687784824126"/>
    <n v="4.2422413095071168"/>
    <n v="0.64471752424120321"/>
  </r>
  <r>
    <s v="2018-2019"/>
    <s v="MSSS"/>
    <x v="42"/>
    <s v="Soins de santé"/>
    <m/>
    <m/>
    <n v="10958.06"/>
    <n v="5906.1347999999998"/>
    <n v="6896.2831200000001"/>
    <n v="37.209199999999996"/>
    <n v="0"/>
    <n v="0"/>
    <n v="0"/>
    <n v="2.4608895000000004"/>
    <n v="352.61410884000003"/>
    <n v="2.649609592"/>
    <n v="0"/>
    <n v="0"/>
    <n v="0"/>
    <n v="12839.627119999999"/>
    <n v="12855.960193696537"/>
    <n v="1.1731967331531803"/>
    <n v="357.72460793200003"/>
    <n v="32.644884946057971"/>
  </r>
  <r>
    <s v="2018-2019"/>
    <s v="MSSS"/>
    <x v="43"/>
    <s v="Soins de santé"/>
    <m/>
    <m/>
    <n v="15529"/>
    <n v="6414.5951999999997"/>
    <n v="0"/>
    <n v="0"/>
    <n v="0"/>
    <n v="0"/>
    <n v="0"/>
    <n v="2.6727479999999999"/>
    <n v="0"/>
    <n v="0"/>
    <n v="0"/>
    <n v="0"/>
    <n v="0"/>
    <n v="6414.5951999999997"/>
    <n v="6422.7550986602855"/>
    <n v="0.41359746916480683"/>
    <n v="2.6727479999999999"/>
    <n v="0.17211333633846351"/>
  </r>
  <r>
    <s v="2018-2019"/>
    <s v="MSSS"/>
    <x v="44"/>
    <s v="Soins de santé"/>
    <m/>
    <m/>
    <n v="2311"/>
    <n v="1109.394"/>
    <n v="1131.3954000000001"/>
    <n v="0"/>
    <n v="0"/>
    <n v="0"/>
    <n v="0"/>
    <n v="0.46224749999999998"/>
    <n v="57.849420299999998"/>
    <n v="0"/>
    <n v="0"/>
    <n v="0"/>
    <n v="0"/>
    <n v="2240.7894000000001"/>
    <n v="2243.6398705056126"/>
    <n v="0.97085238879515912"/>
    <n v="58.311667799999995"/>
    <n v="25.232223193422758"/>
  </r>
  <r>
    <s v="2018-2019"/>
    <s v="MSSS"/>
    <x v="45"/>
    <s v="Soins de santé"/>
    <m/>
    <m/>
    <n v="5558"/>
    <n v="2635.2"/>
    <n v="4162.2165000000005"/>
    <n v="0"/>
    <n v="0"/>
    <n v="0"/>
    <n v="0"/>
    <n v="1.0980000000000001"/>
    <n v="212.81844674999999"/>
    <n v="0"/>
    <n v="0"/>
    <n v="0"/>
    <n v="0"/>
    <n v="6797.4165000000003"/>
    <n v="6806.0633791969531"/>
    <n v="1.2245526051092035"/>
    <n v="213.91644675000001"/>
    <n v="38.488025683699171"/>
  </r>
  <r>
    <s v="2018-2019"/>
    <s v="MSSS"/>
    <x v="46"/>
    <s v="Soins de santé"/>
    <m/>
    <m/>
    <n v="5317"/>
    <n v="3726.72"/>
    <n v="4917.6673199999996"/>
    <n v="0"/>
    <n v="0"/>
    <n v="0"/>
    <n v="0"/>
    <n v="1.5528"/>
    <n v="251.44543073999998"/>
    <n v="0"/>
    <n v="0"/>
    <n v="0"/>
    <n v="0"/>
    <n v="8644.3873199999998"/>
    <n v="8655.3836997109847"/>
    <n v="1.627869794942822"/>
    <n v="252.99823073999997"/>
    <n v="47.582890867030272"/>
  </r>
  <r>
    <s v="2018-2019"/>
    <s v="MSSS"/>
    <x v="47"/>
    <s v="Soins de santé"/>
    <m/>
    <m/>
    <n v="13149"/>
    <n v="8579.52"/>
    <n v="3831.5125800000001"/>
    <n v="19.399999999999999"/>
    <n v="0"/>
    <n v="0"/>
    <n v="0"/>
    <n v="3.5748000000000002"/>
    <n v="195.90921231000002"/>
    <n v="1.3814439999999999"/>
    <n v="0"/>
    <n v="0"/>
    <n v="0"/>
    <n v="12430.432580000001"/>
    <n v="12446.245124204866"/>
    <n v="0.94655450028176036"/>
    <n v="200.86545631000001"/>
    <n v="15.276101324055062"/>
  </r>
  <r>
    <s v="2018-2019"/>
    <s v="MSSS"/>
    <x v="48"/>
    <s v="Soins de santé"/>
    <m/>
    <m/>
    <n v="4418"/>
    <n v="3845.232"/>
    <n v="0"/>
    <n v="0"/>
    <n v="0"/>
    <n v="0"/>
    <n v="0"/>
    <n v="1.6021800000000002"/>
    <n v="0"/>
    <n v="0"/>
    <n v="0"/>
    <n v="0"/>
    <n v="0"/>
    <n v="4087.5729448893958"/>
    <n v="4092.7726776795216"/>
    <n v="0.92638584827512938"/>
    <n v="2.1717106649148845"/>
    <n v="0.49155967970006442"/>
  </r>
  <r>
    <s v="2018-2019"/>
    <s v="MSSS"/>
    <x v="49"/>
    <s v="Soins de santé"/>
    <m/>
    <m/>
    <n v="12438.48"/>
    <n v="6959.9232000000002"/>
    <n v="12334.331700000001"/>
    <n v="26.306399999999996"/>
    <n v="0"/>
    <n v="0"/>
    <n v="0"/>
    <n v="2.8999679999999999"/>
    <n v="630.66717314999994"/>
    <n v="1.8732380639999999"/>
    <n v="0"/>
    <n v="0"/>
    <n v="0"/>
    <n v="19320.561300000001"/>
    <n v="19345.138661057459"/>
    <n v="1.5552654875079157"/>
    <n v="635.4403792139999"/>
    <n v="51.086658435275048"/>
  </r>
  <r>
    <s v="2018-2019"/>
    <s v="MSSS"/>
    <x v="50"/>
    <s v="Soins de santé"/>
    <m/>
    <m/>
    <n v="9732"/>
    <n v="3815.424"/>
    <n v="12158.446320000001"/>
    <n v="97.465599999999981"/>
    <n v="0"/>
    <n v="0"/>
    <n v="0"/>
    <n v="1.5897600000000001"/>
    <n v="621.67397124000001"/>
    <n v="6.9403746559999995"/>
    <n v="0"/>
    <n v="0"/>
    <n v="0"/>
    <n v="16071.335920000001"/>
    <n v="16091.779996103605"/>
    <n v="1.6534915737878757"/>
    <n v="630.20410589599999"/>
    <n v="64.755867847924364"/>
  </r>
  <r>
    <s v="2018-2019"/>
    <s v="MSSS"/>
    <x v="51"/>
    <s v="Soins de santé"/>
    <m/>
    <m/>
    <n v="269684.06"/>
    <n v="243959.20919999998"/>
    <n v="183565.03886999999"/>
    <n v="4052.6987999999992"/>
    <n v="0"/>
    <n v="0"/>
    <n v="0"/>
    <n v="101.64967050000001"/>
    <n v="9385.870833465"/>
    <n v="288.586414488"/>
    <n v="0"/>
    <n v="0"/>
    <n v="0"/>
    <n v="433442.07530868414"/>
    <n v="433993.44968217897"/>
    <n v="1.6092662268662781"/>
    <n v="9780.4901968970134"/>
    <n v="36.266474914746588"/>
  </r>
  <r>
    <s v="2018-2019"/>
    <s v="MSSS"/>
    <x v="52"/>
    <s v="Soins de santé"/>
    <m/>
    <m/>
    <n v="7547.23"/>
    <n v="4590.9179999999997"/>
    <n v="10571.537340000001"/>
    <n v="0"/>
    <n v="0"/>
    <n v="0"/>
    <n v="0"/>
    <n v="1.9128825"/>
    <n v="540.53366912999991"/>
    <n v="0"/>
    <n v="0"/>
    <n v="0"/>
    <n v="0"/>
    <n v="15162.45534"/>
    <n v="15181.743244405177"/>
    <n v="2.0115649376533082"/>
    <n v="542.44655162999993"/>
    <n v="71.873594899055675"/>
  </r>
  <r>
    <s v="2018-2019"/>
    <s v="MSSS"/>
    <x v="53"/>
    <s v="Soins de santé"/>
    <m/>
    <m/>
    <n v="7495.66"/>
    <n v="4150.6559999999999"/>
    <n v="10179.527400000001"/>
    <n v="15.558799999999998"/>
    <n v="0"/>
    <n v="0"/>
    <n v="0"/>
    <n v="1.7294400000000001"/>
    <n v="520.48979429999997"/>
    <n v="1.1079180879999999"/>
    <n v="0"/>
    <n v="0"/>
    <n v="0"/>
    <n v="14345.742200000002"/>
    <n v="14363.991177356918"/>
    <n v="1.9163077270523101"/>
    <n v="523.32715238799994"/>
    <n v="69.817354627611167"/>
  </r>
  <r>
    <s v="2018-2019"/>
    <s v="MSSS"/>
    <x v="54"/>
    <s v="Soins de santé"/>
    <m/>
    <m/>
    <n v="211780.82"/>
    <n v="155965.22639999999"/>
    <n v="196843.0968"/>
    <n v="6974.1059999999989"/>
    <n v="0"/>
    <n v="0"/>
    <n v="0"/>
    <n v="64.985511000000002"/>
    <n v="10064.791707599999"/>
    <n v="496.61530355999997"/>
    <n v="0"/>
    <n v="0"/>
    <n v="0"/>
    <n v="394828.38070367317"/>
    <n v="395330.63524574414"/>
    <n v="1.8666970656065272"/>
    <n v="10708.754766276739"/>
    <n v="50.565271993359637"/>
  </r>
  <r>
    <s v="2018-2019"/>
    <s v="MSSS"/>
    <x v="55"/>
    <s v="Soins de santé"/>
    <m/>
    <m/>
    <n v="2865.44"/>
    <n v="3781.5767999999998"/>
    <n v="0"/>
    <n v="0"/>
    <n v="0"/>
    <n v="0"/>
    <n v="0"/>
    <n v="1.5756569999999999"/>
    <n v="0"/>
    <n v="0"/>
    <n v="0"/>
    <n v="0"/>
    <n v="0"/>
    <n v="3947.6866029330372"/>
    <n v="3952.7083886604519"/>
    <n v="1.3794420363575757"/>
    <n v="1.9660352192336938"/>
    <n v="0.68611983473173188"/>
  </r>
  <r>
    <s v="2018-2019"/>
    <s v="MSSS"/>
    <x v="56"/>
    <s v="Soins de santé"/>
    <m/>
    <m/>
    <n v="159267.18"/>
    <n v="185087.1888"/>
    <n v="0"/>
    <n v="63634.909999999989"/>
    <n v="0"/>
    <n v="0"/>
    <n v="0"/>
    <n v="77.119661999999991"/>
    <n v="0"/>
    <n v="4531.3435365999994"/>
    <n v="0"/>
    <n v="0"/>
    <n v="0"/>
    <n v="256501.08715930363"/>
    <n v="256827.37787792497"/>
    <n v="1.6125568235585321"/>
    <n v="4962.7001772614494"/>
    <n v="31.15959092928907"/>
  </r>
  <r>
    <s v="2018-2019"/>
    <s v="MSSS"/>
    <x v="57"/>
    <s v="Soins de santé"/>
    <m/>
    <m/>
    <n v="23958.69"/>
    <n v="28906.376400000001"/>
    <n v="0"/>
    <n v="3959.2295999999992"/>
    <n v="0"/>
    <n v="0"/>
    <n v="0"/>
    <n v="12.044323500000001"/>
    <n v="0"/>
    <n v="281.93061729599998"/>
    <n v="0"/>
    <n v="0"/>
    <n v="0"/>
    <n v="37242.36534981661"/>
    <n v="37289.740736360698"/>
    <n v="1.5564181821443785"/>
    <n v="304.26085704433001"/>
    <n v="12.69939454303762"/>
  </r>
  <r>
    <s v="2018-2019"/>
    <s v="MSSS"/>
    <x v="58"/>
    <s v="Soins de santé"/>
    <m/>
    <m/>
    <n v="24205.09"/>
    <n v="18065.815200000001"/>
    <n v="0"/>
    <n v="12464.616399999999"/>
    <n v="0"/>
    <n v="0"/>
    <n v="0"/>
    <n v="7.5274229999999998"/>
    <n v="0"/>
    <n v="887.58605866399989"/>
    <n v="0"/>
    <n v="0"/>
    <n v="0"/>
    <n v="30530.4316"/>
    <n v="30569.268848515821"/>
    <n v="1.2629272953959609"/>
    <n v="895.11348166399989"/>
    <n v="36.9803822941373"/>
  </r>
  <r>
    <s v="2018-2019"/>
    <s v="MSSS"/>
    <x v="59"/>
    <s v="Soins de santé"/>
    <m/>
    <m/>
    <n v="141054.20000000001"/>
    <n v="170193.59279999998"/>
    <n v="0"/>
    <n v="14101.316799999999"/>
    <n v="0"/>
    <n v="0"/>
    <n v="0"/>
    <n v="70.913997000000009"/>
    <n v="0"/>
    <n v="1004.1329631679998"/>
    <n v="0"/>
    <n v="0"/>
    <n v="0"/>
    <n v="208124.94004365939"/>
    <n v="208389.6922792228"/>
    <n v="1.4773731819344817"/>
    <n v="1172.5116682286784"/>
    <n v="8.3124902925873769"/>
  </r>
  <r>
    <s v="2018-2019"/>
    <s v="MSSS"/>
    <x v="60"/>
    <s v="Soins de santé"/>
    <m/>
    <m/>
    <n v="394347.09"/>
    <n v="354661.26120000001"/>
    <n v="188816.85810000001"/>
    <n v="22956.951199999996"/>
    <n v="0"/>
    <n v="0"/>
    <n v="0"/>
    <n v="147.77552549999999"/>
    <n v="9654.4017979500004"/>
    <n v="1634.7289945119999"/>
    <n v="0"/>
    <n v="0"/>
    <n v="0"/>
    <n v="638160.58153407881"/>
    <n v="638972.3748759731"/>
    <n v="1.6203298847113923"/>
    <n v="11632.004417046106"/>
    <n v="29.496868905628553"/>
  </r>
  <r>
    <s v="2018-2019"/>
    <s v="MSSS"/>
    <x v="61"/>
    <s v="Soins de santé"/>
    <m/>
    <m/>
    <n v="5217.6000000000004"/>
    <n v="2273.1839999999997"/>
    <n v="4885.6123799999996"/>
    <n v="0"/>
    <n v="0"/>
    <n v="0"/>
    <n v="0"/>
    <n v="0.94716"/>
    <n v="249.80642841"/>
    <n v="0"/>
    <n v="0"/>
    <n v="0"/>
    <n v="0"/>
    <n v="7158.7963799999998"/>
    <n v="7167.9029644638831"/>
    <n v="1.3737931164642523"/>
    <n v="250.75358840999999"/>
    <n v="48.059182077966881"/>
  </r>
  <r>
    <s v="2018-2019"/>
    <s v="MSSS"/>
    <x v="62"/>
    <s v="Soins de santé"/>
    <m/>
    <m/>
    <n v="6374"/>
    <n v="2109.2219999999998"/>
    <n v="6296.63598"/>
    <n v="0"/>
    <n v="0"/>
    <n v="0"/>
    <n v="0"/>
    <n v="0.87884249999999997"/>
    <n v="321.95352860999998"/>
    <n v="0"/>
    <n v="0"/>
    <n v="0"/>
    <n v="0"/>
    <n v="8405.8579800000007"/>
    <n v="8416.5509305496398"/>
    <n v="1.3204504126999748"/>
    <n v="322.83237111"/>
    <n v="50.648316772827108"/>
  </r>
  <r>
    <s v="2018-2019"/>
    <s v="MSSS"/>
    <x v="63"/>
    <s v="Soins de santé"/>
    <m/>
    <m/>
    <n v="6849.6"/>
    <n v="3788.0063999999998"/>
    <n v="6783.6361500000003"/>
    <n v="38.799999999999997"/>
    <n v="0"/>
    <n v="0"/>
    <n v="0"/>
    <n v="1.578336"/>
    <n v="346.854352425"/>
    <n v="2.7628879999999998"/>
    <n v="0"/>
    <n v="0"/>
    <n v="0"/>
    <n v="10610.44255"/>
    <n v="10623.939915499976"/>
    <n v="1.5510307047856773"/>
    <n v="351.19557642499996"/>
    <n v="51.272421225327022"/>
  </r>
  <r>
    <s v="2018-2019"/>
    <s v="MSSS"/>
    <x v="64"/>
    <s v="Soins de santé"/>
    <m/>
    <m/>
    <n v="3621"/>
    <n v="4666.5072"/>
    <n v="0"/>
    <n v="0"/>
    <n v="0"/>
    <n v="0"/>
    <n v="0"/>
    <n v="1.9443779999999999"/>
    <n v="0"/>
    <n v="0"/>
    <n v="0"/>
    <n v="0"/>
    <n v="0"/>
    <n v="6975.6674182381375"/>
    <n v="6984.541047429997"/>
    <n v="1.9288983837144427"/>
    <n v="7.3711850758261388"/>
    <n v="2.0356766296123001"/>
  </r>
  <r>
    <s v="2018-2019"/>
    <s v="MSSS"/>
    <x v="65"/>
    <s v="Soins de santé"/>
    <m/>
    <m/>
    <n v="2430"/>
    <n v="1731.546"/>
    <n v="0"/>
    <n v="0"/>
    <n v="0"/>
    <n v="0"/>
    <n v="0"/>
    <n v="0.72147749999999999"/>
    <n v="0"/>
    <n v="0"/>
    <n v="0"/>
    <n v="0"/>
    <n v="0"/>
    <n v="2469.3893676057269"/>
    <n v="2472.5306362850738"/>
    <n v="1.0175023194588781"/>
    <n v="2.4554990618426222"/>
    <n v="1.0104934410874988"/>
  </r>
  <r>
    <s v="2018-2019"/>
    <s v="MSSS"/>
    <x v="66"/>
    <s v="Soins de santé"/>
    <m/>
    <m/>
    <n v="1770"/>
    <n v="1746.7164"/>
    <n v="0"/>
    <n v="786.04919999999993"/>
    <n v="0"/>
    <n v="0"/>
    <n v="0"/>
    <n v="0.72779850000000001"/>
    <n v="0"/>
    <n v="55.973347991999994"/>
    <n v="0"/>
    <n v="0"/>
    <n v="0"/>
    <n v="6152.7700201398693"/>
    <n v="6160.5968553927605"/>
    <n v="3.4805631951371527"/>
    <n v="65.208596709865731"/>
    <n v="36.841015090319623"/>
  </r>
  <r>
    <s v="2018-2019"/>
    <s v="MSSS"/>
    <x v="67"/>
    <s v="Soins de santé"/>
    <m/>
    <m/>
    <n v="220955.45"/>
    <n v="214131.4056"/>
    <n v="88750.959480000005"/>
    <n v="0"/>
    <n v="0"/>
    <n v="0"/>
    <n v="0"/>
    <n v="89.221419000000012"/>
    <n v="4537.9286118599994"/>
    <n v="0"/>
    <n v="0"/>
    <n v="0"/>
    <n v="0"/>
    <n v="319932.11310980702"/>
    <n v="320339.09336962871"/>
    <n v="1.449790414174571"/>
    <n v="5498.9213318440788"/>
    <n v="24.887013793251441"/>
  </r>
  <r>
    <s v="2018-2019"/>
    <s v="MSSS"/>
    <x v="68"/>
    <s v="Soins de santé"/>
    <m/>
    <m/>
    <n v="9175"/>
    <n v="5004.2879999999996"/>
    <n v="8424.6899400000002"/>
    <n v="0"/>
    <n v="0"/>
    <n v="0"/>
    <n v="0"/>
    <n v="2.0851199999999999"/>
    <n v="430.76313483000001"/>
    <n v="0"/>
    <n v="0"/>
    <n v="0"/>
    <n v="0"/>
    <n v="13428.977940000001"/>
    <n v="13446.060716961767"/>
    <n v="1.4655107048459692"/>
    <n v="432.84825483000003"/>
    <n v="47.176921507356951"/>
  </r>
  <r>
    <s v="2018-2019"/>
    <s v="MSSS"/>
    <x v="69"/>
    <s v="Soins de santé"/>
    <m/>
    <m/>
    <n v="3386"/>
    <n v="2612.3040000000001"/>
    <n v="4387.5862200000001"/>
    <n v="0"/>
    <n v="0"/>
    <n v="0"/>
    <n v="0"/>
    <n v="1.08846"/>
    <n v="224.34183429000001"/>
    <n v="0"/>
    <n v="0"/>
    <n v="0"/>
    <n v="0"/>
    <n v="6999.8902200000002"/>
    <n v="7008.7946626105531"/>
    <n v="2.0699334502689171"/>
    <n v="225.43029429000001"/>
    <n v="66.57716901653869"/>
  </r>
  <r>
    <s v="2018-2019"/>
    <s v="MSSS"/>
    <x v="70"/>
    <s v="Soins de santé"/>
    <m/>
    <m/>
    <n v="9788.5400000000009"/>
    <n v="4791.5208000000002"/>
    <n v="10044.07065"/>
    <n v="21.184799999999996"/>
    <n v="0"/>
    <n v="0"/>
    <n v="0"/>
    <n v="1.996467"/>
    <n v="513.563750175"/>
    <n v="1.5085368479999999"/>
    <n v="0"/>
    <n v="0"/>
    <n v="0"/>
    <n v="14856.776249999999"/>
    <n v="14875.675305176317"/>
    <n v="1.5197031738314719"/>
    <n v="517.068754023"/>
    <n v="52.823889366851439"/>
  </r>
  <r>
    <s v="2018-2019"/>
    <s v="MSSS"/>
    <x v="71"/>
    <s v="Soins de santé"/>
    <m/>
    <m/>
    <n v="1224"/>
    <n v="1567.2348"/>
    <n v="0"/>
    <n v="713.49319999999989"/>
    <n v="0"/>
    <n v="0"/>
    <n v="0"/>
    <n v="0.65301450000000005"/>
    <n v="0"/>
    <n v="50.806747431999995"/>
    <n v="0"/>
    <n v="0"/>
    <n v="0"/>
    <n v="2516.5376322153857"/>
    <n v="2519.7388774091078"/>
    <n v="2.0586101939616892"/>
    <n v="52.013943218576465"/>
    <n v="42.495051649163777"/>
  </r>
  <r>
    <s v="2018-2019"/>
    <s v="MSSS"/>
    <x v="72"/>
    <s v="Soins de santé"/>
    <m/>
    <m/>
    <n v="7664"/>
    <n v="4070.4479999999999"/>
    <n v="6452.1365400000004"/>
    <n v="79.501199999999983"/>
    <n v="0"/>
    <n v="0"/>
    <n v="0"/>
    <n v="1.6960200000000001"/>
    <n v="329.90443353000001"/>
    <n v="5.6611575119999999"/>
    <n v="0"/>
    <n v="0"/>
    <n v="0"/>
    <n v="10602.08574"/>
    <n v="10615.572474942535"/>
    <n v="1.3851216694862389"/>
    <n v="337.26161104199997"/>
    <n v="44.005951336377862"/>
  </r>
  <r>
    <s v="2018-2019"/>
    <s v="MSSS"/>
    <x v="73"/>
    <s v="Soins de santé"/>
    <m/>
    <m/>
    <n v="4498"/>
    <n v="3098.7359999999999"/>
    <n v="1877.9420700000001"/>
    <n v="0"/>
    <n v="0"/>
    <n v="0"/>
    <n v="0"/>
    <n v="1.2911400000000002"/>
    <n v="96.021125864999988"/>
    <n v="0"/>
    <n v="0"/>
    <n v="0"/>
    <n v="0"/>
    <n v="5380.7421152801871"/>
    <n v="5387.5868668208332"/>
    <n v="1.1977738699023639"/>
    <n v="98.261865465189928"/>
    <n v="21.84567929417295"/>
  </r>
  <r>
    <s v="2018-2019"/>
    <s v="MSSS"/>
    <x v="74"/>
    <s v="Soins de santé"/>
    <m/>
    <m/>
    <n v="10184.08"/>
    <n v="3850.4159999999997"/>
    <n v="9015.1298100000004"/>
    <n v="0"/>
    <n v="0"/>
    <n v="0"/>
    <n v="0"/>
    <n v="1.6043400000000001"/>
    <n v="460.95293779499997"/>
    <n v="0"/>
    <n v="0"/>
    <n v="0"/>
    <n v="0"/>
    <n v="12865.54581"/>
    <n v="12881.911854426133"/>
    <n v="1.2649067814104105"/>
    <n v="462.55727779499995"/>
    <n v="45.419642991315854"/>
  </r>
  <r>
    <s v="2018-2019"/>
    <s v="MSSS"/>
    <x v="75"/>
    <s v="Soins de santé"/>
    <m/>
    <m/>
    <n v="292712.43"/>
    <n v="237637.68479999999"/>
    <n v="239890.53203999999"/>
    <n v="7372.7759999999989"/>
    <n v="0"/>
    <n v="0"/>
    <n v="0"/>
    <n v="99.015702000000005"/>
    <n v="12265.85172078"/>
    <n v="525.00397775999988"/>
    <n v="0"/>
    <n v="0"/>
    <n v="0"/>
    <n v="491931.21981648169"/>
    <n v="492556.99724691617"/>
    <n v="1.6827334501883511"/>
    <n v="13033.492273538573"/>
    <n v="44.526610207631336"/>
  </r>
  <r>
    <s v="2018-2019"/>
    <s v="MSSS"/>
    <x v="76"/>
    <s v="Soins de santé"/>
    <m/>
    <m/>
    <n v="3837"/>
    <n v="8006.7024000000001"/>
    <n v="1894.5"/>
    <n v="13.269599999999999"/>
    <n v="0"/>
    <n v="0"/>
    <n v="0"/>
    <n v="3.3361260000000001"/>
    <n v="96.867750000000001"/>
    <n v="0.94490769599999991"/>
    <n v="0"/>
    <n v="0"/>
    <n v="0"/>
    <n v="9914.4719999999998"/>
    <n v="9927.0840330695592"/>
    <n v="2.5871993831299345"/>
    <n v="101.14878369600001"/>
    <n v="26.361423949960912"/>
  </r>
  <r>
    <s v="2018-2019"/>
    <s v="MSSS"/>
    <x v="77"/>
    <s v="Soins de santé"/>
    <m/>
    <m/>
    <n v="7497.27"/>
    <n v="3856.8959999999997"/>
    <n v="9590.8304700000008"/>
    <n v="0"/>
    <n v="0"/>
    <n v="0"/>
    <n v="0"/>
    <n v="1.60704"/>
    <n v="490.38910966499998"/>
    <n v="0"/>
    <n v="0"/>
    <n v="0"/>
    <n v="0"/>
    <n v="13447.726470000001"/>
    <n v="13464.83309665143"/>
    <n v="1.7959648107446349"/>
    <n v="491.99614966499996"/>
    <n v="65.623373529964894"/>
  </r>
  <r>
    <s v="2018-2019"/>
    <s v="MSSS"/>
    <x v="78"/>
    <s v="Soins de santé"/>
    <m/>
    <m/>
    <n v="5339.38"/>
    <n v="2940.7248"/>
    <n v="5098.2510599999996"/>
    <n v="18.895599999999998"/>
    <n v="0"/>
    <n v="0"/>
    <n v="0"/>
    <n v="1.2253020000000001"/>
    <n v="260.67886467"/>
    <n v="1.3455264559999998"/>
    <n v="0"/>
    <n v="0"/>
    <n v="0"/>
    <n v="8057.8714599999994"/>
    <n v="8068.1217427506881"/>
    <n v="1.5110596628729718"/>
    <n v="263.24969312600001"/>
    <n v="49.303419709029889"/>
  </r>
  <r>
    <s v="2018-2019"/>
    <s v="MSSS"/>
    <x v="79"/>
    <s v="Soins de santé"/>
    <m/>
    <m/>
    <n v="321520.52"/>
    <n v="254105.3376"/>
    <n v="212139.59292"/>
    <n v="26220.613199999996"/>
    <n v="0"/>
    <n v="0"/>
    <n v="0"/>
    <n v="105.877224"/>
    <n v="10846.91741994"/>
    <n v="1867.1293186319999"/>
    <n v="0"/>
    <n v="0"/>
    <n v="0"/>
    <n v="559036.97171377623"/>
    <n v="559748.11324247904"/>
    <n v="1.7409405572076053"/>
    <n v="14257.231956353302"/>
    <n v="44.343147853683803"/>
  </r>
  <r>
    <s v="2018-2019"/>
    <s v="MSSS"/>
    <x v="80"/>
    <s v="Soins de santé"/>
    <m/>
    <m/>
    <n v="10550"/>
    <n v="4811.2739999999994"/>
    <n v="8003.7699300000004"/>
    <n v="0"/>
    <n v="0"/>
    <n v="0"/>
    <n v="0"/>
    <n v="2.0046974999999998"/>
    <n v="409.241058135"/>
    <n v="0"/>
    <n v="0"/>
    <n v="0"/>
    <n v="0"/>
    <n v="12821.28279583786"/>
    <n v="12837.592534028183"/>
    <n v="1.216833415547695"/>
    <n v="411.26041772774118"/>
    <n v="38.982030116373572"/>
  </r>
  <r>
    <s v="2018-2019"/>
    <s v="MSSS"/>
    <x v="81"/>
    <s v="Soins de santé"/>
    <m/>
    <m/>
    <n v="5329.28"/>
    <n v="3133.6451999999999"/>
    <n v="5827.8987900000002"/>
    <n v="18.662799999999997"/>
    <n v="0"/>
    <n v="0"/>
    <n v="0"/>
    <n v="1.3056855000000001"/>
    <n v="297.98650990499999"/>
    <n v="1.3289491279999999"/>
    <n v="0"/>
    <n v="0"/>
    <n v="0"/>
    <n v="8980.2067900000002"/>
    <n v="8991.6303600102801"/>
    <n v="1.6872129743624431"/>
    <n v="300.62114453299995"/>
    <n v="56.409335695065742"/>
  </r>
  <r>
    <s v="2018-2019"/>
    <s v="MSSS"/>
    <x v="82"/>
    <s v="Soins de santé"/>
    <m/>
    <m/>
    <n v="221207.2"/>
    <n v="183819.67559999999"/>
    <n v="215307.57582"/>
    <n v="2102.6107999999995"/>
    <n v="0"/>
    <n v="0"/>
    <n v="0"/>
    <n v="76.591531500000002"/>
    <n v="11008.89967149"/>
    <n v="149.72366360800001"/>
    <n v="0"/>
    <n v="0"/>
    <n v="0"/>
    <n v="401229.86222000001"/>
    <n v="401740.25997903483"/>
    <n v="1.8161265093497627"/>
    <n v="11235.214866598"/>
    <n v="50.790457392878714"/>
  </r>
  <r>
    <s v="2018-2019"/>
    <s v="MSSS"/>
    <x v="83"/>
    <s v="Soins de santé"/>
    <m/>
    <m/>
    <n v="341152.88"/>
    <n v="286159.4388"/>
    <n v="593733.83715000004"/>
    <n v="3613.7543999999994"/>
    <n v="0"/>
    <n v="0"/>
    <n v="0"/>
    <n v="119.23309949999999"/>
    <n v="30358.226921925001"/>
    <n v="257.32986254399998"/>
    <n v="0"/>
    <n v="0"/>
    <n v="0"/>
    <n v="885569.65788536391"/>
    <n v="886696.17615185853"/>
    <n v="2.5991167835131819"/>
    <n v="30739.637309286354"/>
    <n v="90.105167247265669"/>
  </r>
  <r>
    <s v="2018-2019"/>
    <s v="MSSS"/>
    <x v="84"/>
    <s v="Soins de santé"/>
    <m/>
    <m/>
    <n v="193039.89"/>
    <n v="150749.8596"/>
    <n v="92909.386979999996"/>
    <n v="6037.3575999999994"/>
    <n v="0"/>
    <n v="0"/>
    <n v="0"/>
    <n v="62.812441499999998"/>
    <n v="4750.5533231099998"/>
    <n v="429.91089857599997"/>
    <n v="0"/>
    <n v="0"/>
    <n v="0"/>
    <n v="249696.60417999997"/>
    <n v="250014.23903027491"/>
    <n v="1.2951428796932847"/>
    <n v="5243.2766631860004"/>
    <n v="27.161622725676025"/>
  </r>
  <r>
    <s v="2018-2019"/>
    <s v="MSSS"/>
    <x v="85"/>
    <s v="Soins de santé"/>
    <m/>
    <m/>
    <n v="1692"/>
    <n v="598.10040000000004"/>
    <n v="0"/>
    <n v="791.55879999999991"/>
    <n v="0"/>
    <n v="0"/>
    <n v="0"/>
    <n v="0.24920850000000003"/>
    <n v="0"/>
    <n v="56.365678087999996"/>
    <n v="0"/>
    <n v="0"/>
    <n v="0"/>
    <n v="1580.8219485631962"/>
    <n v="1582.8328855745031"/>
    <n v="0.93548042882653848"/>
    <n v="57.064142273397458"/>
    <n v="33.725852407445309"/>
  </r>
  <r>
    <s v="2018-2019"/>
    <s v="MSSS"/>
    <x v="86"/>
    <s v="Soins de santé"/>
    <m/>
    <m/>
    <n v="13378"/>
    <n v="8903.52"/>
    <n v="5566.9124700000002"/>
    <n v="0"/>
    <n v="0"/>
    <n v="0"/>
    <n v="0"/>
    <n v="3.7098"/>
    <n v="284.64200866499999"/>
    <n v="0"/>
    <n v="0"/>
    <n v="0"/>
    <n v="0"/>
    <n v="14470.43247"/>
    <n v="14488.84006375209"/>
    <n v="1.0830348380738593"/>
    <n v="288.35180866499996"/>
    <n v="21.554179149723424"/>
  </r>
  <r>
    <s v="2018-2019"/>
    <s v="MSSS"/>
    <x v="87"/>
    <s v="Soins de santé"/>
    <m/>
    <m/>
    <n v="4926"/>
    <n v="2976.4115999999999"/>
    <n v="3148.9621200000001"/>
    <n v="0"/>
    <n v="0"/>
    <n v="0"/>
    <n v="0"/>
    <n v="1.2401715"/>
    <n v="161.00969934"/>
    <n v="0"/>
    <n v="0"/>
    <n v="0"/>
    <n v="0"/>
    <n v="6125.3737199999996"/>
    <n v="6133.165704880289"/>
    <n v="1.2450600294113456"/>
    <n v="162.24987084"/>
    <n v="32.937448404384895"/>
  </r>
  <r>
    <s v="2018-2019"/>
    <s v="MSSS"/>
    <x v="88"/>
    <s v="Soins de santé"/>
    <m/>
    <m/>
    <n v="5323"/>
    <n v="3422.2212"/>
    <n v="6732.4846500000003"/>
    <n v="13.696399999999999"/>
    <n v="0"/>
    <n v="0"/>
    <n v="0"/>
    <n v="1.4259255"/>
    <n v="344.23892317500002"/>
    <n v="0.97529946399999989"/>
    <n v="0"/>
    <n v="0"/>
    <n v="0"/>
    <n v="10168.402250000001"/>
    <n v="10181.337303469474"/>
    <n v="1.9127066134641131"/>
    <n v="346.64014813900002"/>
    <n v="65.121200101258694"/>
  </r>
  <r>
    <s v="2018-2019"/>
    <s v="MSSS"/>
    <x v="89"/>
    <s v="Soins de santé"/>
    <m/>
    <m/>
    <n v="1687"/>
    <n v="1208.1851999999999"/>
    <n v="1063.98909"/>
    <n v="0"/>
    <n v="0"/>
    <n v="0"/>
    <n v="0"/>
    <n v="0.50341049999999998"/>
    <n v="54.402865755000001"/>
    <n v="0"/>
    <n v="0"/>
    <n v="0"/>
    <n v="0"/>
    <n v="2548.341585604046"/>
    <n v="2551.5832880719308"/>
    <n v="1.5124975033028636"/>
    <n v="55.555302953995927"/>
    <n v="32.93141846709895"/>
  </r>
  <r>
    <s v="2018-2019"/>
    <s v="MSSS"/>
    <x v="90"/>
    <s v="Soins de santé"/>
    <m/>
    <m/>
    <n v="5341.36"/>
    <n v="3236.0652"/>
    <n v="6088.8472199999997"/>
    <n v="0"/>
    <n v="0"/>
    <n v="0"/>
    <n v="0"/>
    <n v="1.3483605000000001"/>
    <n v="311.32907379"/>
    <n v="0"/>
    <n v="0"/>
    <n v="0"/>
    <n v="0"/>
    <n v="9324.9124200000006"/>
    <n v="9336.774484244248"/>
    <n v="1.7480144540424627"/>
    <n v="312.67743429000001"/>
    <n v="58.538917857998719"/>
  </r>
  <r>
    <s v="2018-2019"/>
    <s v="MSSS"/>
    <x v="91"/>
    <s v="Soins de santé"/>
    <m/>
    <m/>
    <n v="9344"/>
    <n v="6821.6363999999994"/>
    <n v="5363.1021600000004"/>
    <n v="18.235999999999997"/>
    <n v="0"/>
    <n v="0"/>
    <n v="0"/>
    <n v="2.8423484999999999"/>
    <n v="274.22097611999999"/>
    <n v="1.2985573599999998"/>
    <n v="0"/>
    <n v="0"/>
    <n v="0"/>
    <n v="12202.974560000001"/>
    <n v="12218.497758683472"/>
    <n v="1.3076303252015702"/>
    <n v="278.36188198000002"/>
    <n v="29.790441136558218"/>
  </r>
  <r>
    <s v="2018-2019"/>
    <s v="MSSS"/>
    <x v="92"/>
    <s v="Soins de santé"/>
    <m/>
    <m/>
    <n v="4187"/>
    <n v="4052.16"/>
    <n v="2923.9334100000001"/>
    <n v="0"/>
    <n v="0"/>
    <n v="0"/>
    <n v="0"/>
    <n v="1.6884000000000001"/>
    <n v="149.50374799499997"/>
    <n v="0"/>
    <n v="0"/>
    <n v="0"/>
    <n v="0"/>
    <n v="6976.0934099999995"/>
    <n v="6984.9675810888139"/>
    <n v="1.6682511538306219"/>
    <n v="151.19214799499997"/>
    <n v="36.10989921065201"/>
  </r>
  <r>
    <s v="2018-2019"/>
    <s v="MSSS"/>
    <x v="93"/>
    <s v="Soins de santé"/>
    <m/>
    <m/>
    <n v="4335"/>
    <n v="9564.48"/>
    <n v="0"/>
    <n v="0"/>
    <n v="0"/>
    <n v="0"/>
    <n v="0"/>
    <n v="3.9852000000000003"/>
    <n v="0"/>
    <n v="0"/>
    <n v="0"/>
    <n v="0"/>
    <n v="0"/>
    <n v="9564.48"/>
    <n v="9576.6468141332334"/>
    <n v="2.2091457472048983"/>
    <n v="3.9852000000000003"/>
    <n v="0.91930795847750868"/>
  </r>
  <r>
    <s v="2018-2019"/>
    <s v="MSSS"/>
    <x v="94"/>
    <s v="Soins de santé"/>
    <m/>
    <m/>
    <n v="6353"/>
    <n v="7347.5999999999995"/>
    <n v="0"/>
    <n v="0"/>
    <n v="0"/>
    <n v="0"/>
    <n v="0"/>
    <n v="3.0615000000000001"/>
    <n v="0"/>
    <n v="0"/>
    <n v="0"/>
    <n v="0"/>
    <n v="0"/>
    <n v="7347.5999999999995"/>
    <n v="7356.9467583732039"/>
    <n v="1.158027193195845"/>
    <n v="3.0615000000000001"/>
    <n v="0.48189831575633557"/>
  </r>
  <r>
    <s v="2018-2019"/>
    <s v="MSSS"/>
    <x v="95"/>
    <s v="Soins de santé"/>
    <m/>
    <m/>
    <n v="39612.339999999997"/>
    <n v="13296.222"/>
    <n v="0"/>
    <n v="48203.761999999995"/>
    <n v="0"/>
    <n v="0"/>
    <n v="0"/>
    <n v="5.5400925000000001"/>
    <n v="0"/>
    <n v="3432.5153501199998"/>
    <n v="0"/>
    <n v="0"/>
    <n v="0"/>
    <n v="63514.55277195666"/>
    <n v="63595.348566221677"/>
    <n v="1.6054428636687881"/>
    <n v="3499.5393737249724"/>
    <n v="88.344676778119464"/>
  </r>
  <r>
    <s v="2018-2019"/>
    <s v="MSSS"/>
    <x v="95"/>
    <s v="Soins de santé"/>
    <m/>
    <m/>
    <n v="7459.25"/>
    <n v="2282.0255999999999"/>
    <n v="0"/>
    <n v="7161.199599999999"/>
    <n v="0"/>
    <n v="0"/>
    <n v="0"/>
    <n v="0.95084400000000002"/>
    <n v="0"/>
    <n v="509.93794949599993"/>
    <n v="0"/>
    <n v="0"/>
    <n v="0"/>
    <n v="9443.2251999999989"/>
    <n v="9455.2377679416604"/>
    <n v="1.2675855840656447"/>
    <n v="510.88879349599995"/>
    <n v="68.490638267386117"/>
  </r>
  <r>
    <s v="2018-2019"/>
    <s v="MSSS"/>
    <x v="96"/>
    <s v="Soins de santé"/>
    <m/>
    <m/>
    <n v="37406.589999999997"/>
    <n v="17499.117599999998"/>
    <n v="0"/>
    <n v="52752.130799999992"/>
    <n v="0"/>
    <n v="0"/>
    <n v="0"/>
    <n v="7.2912990000000004"/>
    <n v="0"/>
    <n v="3756.397658808"/>
    <n v="0"/>
    <n v="0"/>
    <n v="0"/>
    <n v="70251.248399999982"/>
    <n v="70340.613831462062"/>
    <n v="1.8804337372495614"/>
    <n v="3763.6889578079999"/>
    <n v="100.61566579065348"/>
  </r>
  <r>
    <s v="2018-2019"/>
    <s v="MSSS"/>
    <x v="57"/>
    <s v="Soins de santé"/>
    <m/>
    <m/>
    <n v="71304.600000000006"/>
    <n v="80830.749599999996"/>
    <n v="0"/>
    <n v="4668.1831999999995"/>
    <n v="0"/>
    <n v="0"/>
    <n v="0"/>
    <n v="33.679479000000001"/>
    <n v="0"/>
    <n v="332.41410683199996"/>
    <n v="0"/>
    <n v="0"/>
    <n v="0"/>
    <n v="131300.39656130865"/>
    <n v="131467.42158729868"/>
    <n v="1.8437439041422106"/>
    <n v="2696.1816075379511"/>
    <n v="37.81216930657981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8">
  <r>
    <x v="0"/>
    <s v="École"/>
    <m/>
    <m/>
    <n v="2633"/>
    <n v="903.096"/>
    <n v="0"/>
    <n v="140.45599999999999"/>
    <m/>
    <m/>
    <n v="0"/>
    <n v="0.37629000000000001"/>
    <n v="0"/>
    <n v="10.001654559999999"/>
    <m/>
    <m/>
    <n v="0"/>
    <n v="1043.5519999999999"/>
    <n v="1111.319331225706"/>
    <n v="0.42207342621561189"/>
    <n v="10.37794456"/>
    <n v="3.9414905279149259"/>
  </r>
  <r>
    <x v="1"/>
    <s v="École"/>
    <m/>
    <m/>
    <n v="3784"/>
    <n v="2066.6880000000001"/>
    <n v="0"/>
    <n v="320.09999999999997"/>
    <m/>
    <m/>
    <n v="0"/>
    <n v="0.86112"/>
    <n v="0"/>
    <n v="22.793825999999996"/>
    <m/>
    <m/>
    <n v="0"/>
    <n v="2386.788"/>
    <n v="2541.783872713138"/>
    <n v="0.67171878242947625"/>
    <n v="23.654945999999995"/>
    <n v="6.2513070824524304"/>
  </r>
  <r>
    <x v="2"/>
    <s v="École"/>
    <m/>
    <m/>
    <n v="771"/>
    <n v="33.479999999999997"/>
    <n v="0"/>
    <n v="306.13199999999995"/>
    <m/>
    <m/>
    <n v="0"/>
    <n v="1.3950000000000001E-2"/>
    <n v="0"/>
    <n v="21.799186319999997"/>
    <m/>
    <m/>
    <n v="0"/>
    <n v="339.61199999999997"/>
    <n v="361.66609878206782"/>
    <n v="0.46908702825170923"/>
    <n v="21.813136319999998"/>
    <n v="28.292005603112838"/>
  </r>
  <r>
    <x v="3"/>
    <s v="École"/>
    <m/>
    <m/>
    <n v="791"/>
    <n v="526.33439999999996"/>
    <n v="0"/>
    <n v="0"/>
    <m/>
    <m/>
    <n v="0"/>
    <n v="0.219306"/>
    <n v="0"/>
    <n v="0"/>
    <m/>
    <m/>
    <n v="0"/>
    <n v="526.33439999999996"/>
    <n v="560.51408402176719"/>
    <n v="0.70861451835874489"/>
    <n v="0.219306"/>
    <n v="0.27725158027812896"/>
  </r>
  <r>
    <x v="4"/>
    <s v="École"/>
    <m/>
    <m/>
    <n v="1181"/>
    <n v="460.55879999999996"/>
    <n v="0"/>
    <n v="0"/>
    <m/>
    <m/>
    <n v="0"/>
    <n v="0.19189950000000003"/>
    <n v="0"/>
    <n v="0"/>
    <m/>
    <m/>
    <n v="0"/>
    <n v="460.55879999999996"/>
    <n v="490.46707553252133"/>
    <n v="0.4152981164542941"/>
    <n v="0.19189950000000003"/>
    <n v="0.16248899237933956"/>
  </r>
  <r>
    <x v="5"/>
    <s v="École"/>
    <m/>
    <m/>
    <n v="5798"/>
    <n v="2642.1839999999997"/>
    <n v="0"/>
    <n v="372.86799999999994"/>
    <m/>
    <m/>
    <n v="0"/>
    <n v="1.1009100000000001"/>
    <n v="0"/>
    <n v="26.551353679999998"/>
    <m/>
    <m/>
    <n v="0"/>
    <n v="3015.0519999999997"/>
    <n v="3210.8467735682816"/>
    <n v="0.55378523172961047"/>
    <n v="27.652263679999997"/>
    <n v="4.7692762469817174"/>
  </r>
  <r>
    <x v="6"/>
    <s v="École"/>
    <m/>
    <m/>
    <n v="522"/>
    <n v="247.95359999999999"/>
    <n v="0"/>
    <n v="0"/>
    <m/>
    <m/>
    <n v="0"/>
    <n v="0.103314"/>
    <n v="0"/>
    <n v="0"/>
    <m/>
    <m/>
    <n v="0"/>
    <n v="247.95359999999999"/>
    <n v="264.05548446747861"/>
    <n v="0.50585341852007393"/>
    <n v="0.103314"/>
    <n v="0.19791954022988506"/>
  </r>
  <r>
    <x v="7"/>
    <s v="École"/>
    <m/>
    <m/>
    <n v="3070"/>
    <n v="1358.8344"/>
    <n v="0"/>
    <n v="0"/>
    <m/>
    <m/>
    <n v="0"/>
    <n v="0.56618100000000005"/>
    <n v="0"/>
    <n v="0"/>
    <m/>
    <m/>
    <n v="0"/>
    <n v="1358.8344"/>
    <n v="1447.0758875978231"/>
    <n v="0.4713602239732323"/>
    <n v="0.56618100000000005"/>
    <n v="0.18442377850162867"/>
  </r>
  <r>
    <x v="8"/>
    <s v="École"/>
    <m/>
    <m/>
    <n v="3860"/>
    <n v="1386.1728000000001"/>
    <n v="0"/>
    <n v="0"/>
    <m/>
    <m/>
    <n v="0"/>
    <n v="0.57757199999999997"/>
    <n v="0"/>
    <n v="0"/>
    <m/>
    <m/>
    <n v="0"/>
    <n v="1426.9528"/>
    <n v="1519.6178354185022"/>
    <n v="0.39368337705142542"/>
    <n v="0.57757199999999997"/>
    <n v="0.1496300518134715"/>
  </r>
  <r>
    <x v="9"/>
    <s v="École"/>
    <m/>
    <m/>
    <n v="1301"/>
    <n v="437.18399999999997"/>
    <n v="0"/>
    <n v="0"/>
    <m/>
    <m/>
    <n v="0"/>
    <n v="0.18215999999999999"/>
    <n v="0"/>
    <n v="0"/>
    <m/>
    <m/>
    <n v="0"/>
    <n v="437.18399999999997"/>
    <n v="465.57433697849177"/>
    <n v="0.35785882934549712"/>
    <n v="0.18215999999999999"/>
    <n v="0.14001537279016141"/>
  </r>
  <r>
    <x v="10"/>
    <s v="École"/>
    <m/>
    <m/>
    <n v="1167"/>
    <n v="499.01759999999996"/>
    <n v="0"/>
    <n v="3.4919999999999995"/>
    <m/>
    <m/>
    <n v="0"/>
    <n v="0.207924"/>
    <n v="0"/>
    <n v="0.24865991999999998"/>
    <m/>
    <m/>
    <n v="0"/>
    <n v="502.50959999999998"/>
    <n v="535.14212287121018"/>
    <n v="0.4585622303952101"/>
    <n v="0.45658391999999998"/>
    <n v="0.39124586118251925"/>
  </r>
  <r>
    <x v="11"/>
    <s v="École"/>
    <m/>
    <m/>
    <n v="2089"/>
    <n v="733.56479999999999"/>
    <n v="0"/>
    <n v="58.587999999999994"/>
    <m/>
    <m/>
    <n v="0"/>
    <n v="0.30565199999999998"/>
    <n v="0"/>
    <n v="4.1719608799999994"/>
    <m/>
    <m/>
    <n v="0"/>
    <n v="792.15279999999996"/>
    <n v="843.59449258357085"/>
    <n v="0.40382694714388268"/>
    <n v="4.4776128799999997"/>
    <n v="2.1434240689325033"/>
  </r>
  <r>
    <x v="12"/>
    <s v="École"/>
    <m/>
    <m/>
    <n v="2805"/>
    <n v="1191.0239999999999"/>
    <n v="0"/>
    <n v="117.95199999999998"/>
    <m/>
    <m/>
    <n v="0"/>
    <n v="0.49625999999999998"/>
    <n v="0"/>
    <n v="8.3991795200000006"/>
    <m/>
    <m/>
    <n v="0"/>
    <n v="1308.9759999999999"/>
    <n v="1393.9797278051308"/>
    <n v="0.49696246980575071"/>
    <n v="8.89543952"/>
    <n v="3.1712796862745098"/>
  </r>
  <r>
    <x v="13"/>
    <s v="École"/>
    <m/>
    <m/>
    <n v="2234"/>
    <n v="981.76319999999998"/>
    <n v="0"/>
    <n v="6.9839999999999991"/>
    <m/>
    <m/>
    <n v="0"/>
    <n v="0.40906799999999999"/>
    <n v="0"/>
    <n v="0.49731983999999996"/>
    <m/>
    <m/>
    <n v="0"/>
    <n v="988.74720000000002"/>
    <n v="1052.9555566519823"/>
    <n v="0.47133194120500549"/>
    <n v="0.90638783999999994"/>
    <n v="0.40572418979409131"/>
  </r>
  <r>
    <x v="14"/>
    <s v="École"/>
    <m/>
    <m/>
    <n v="24240"/>
    <n v="9262.08"/>
    <n v="0"/>
    <n v="686.75999999999988"/>
    <m/>
    <m/>
    <n v="0"/>
    <n v="3.8592000000000004"/>
    <n v="0"/>
    <n v="48.903117599999995"/>
    <m/>
    <m/>
    <n v="0"/>
    <n v="9948.84"/>
    <n v="10594.908749416947"/>
    <n v="0.43708369428287736"/>
    <n v="52.762317599999996"/>
    <n v="2.1766632673267323"/>
  </r>
  <r>
    <x v="15"/>
    <s v="École"/>
    <m/>
    <m/>
    <n v="6564"/>
    <n v="3300.48"/>
    <n v="0"/>
    <n v="179.64399999999998"/>
    <m/>
    <m/>
    <n v="0"/>
    <n v="1.3752"/>
    <n v="0"/>
    <n v="12.792171439999999"/>
    <m/>
    <m/>
    <n v="0"/>
    <n v="3480.1239999999998"/>
    <n v="3706.1201322622437"/>
    <n v="0.56461306097840402"/>
    <n v="14.167371439999998"/>
    <n v="2.1583442169408897"/>
  </r>
  <r>
    <x v="16"/>
    <s v="École"/>
    <m/>
    <m/>
    <n v="1303"/>
    <n v="416.80439999999999"/>
    <n v="0"/>
    <n v="1.1639999999999999"/>
    <m/>
    <m/>
    <n v="0"/>
    <n v="0.1736685"/>
    <n v="0"/>
    <n v="8.2886639999999998E-2"/>
    <m/>
    <m/>
    <n v="0"/>
    <n v="417.96839999999997"/>
    <n v="445.11089314330133"/>
    <n v="0.34160467624198104"/>
    <n v="0.25655514000000001"/>
    <n v="0.19689573292402149"/>
  </r>
  <r>
    <x v="17"/>
    <s v="École"/>
    <m/>
    <m/>
    <n v="3520"/>
    <n v="357.048"/>
    <n v="0"/>
    <n v="0"/>
    <m/>
    <m/>
    <n v="0"/>
    <n v="0.14877000000000001"/>
    <n v="0"/>
    <n v="0"/>
    <m/>
    <m/>
    <n v="0"/>
    <n v="1533.528"/>
    <n v="1633.1139333506089"/>
    <n v="0.4639528219746048"/>
    <n v="0.14877000000000001"/>
    <n v="4.2264204545454549E-2"/>
  </r>
  <r>
    <x v="18"/>
    <s v="École"/>
    <m/>
    <m/>
    <n v="1365"/>
    <n v="456.72479999999996"/>
    <n v="0"/>
    <n v="70.615999999999985"/>
    <m/>
    <m/>
    <n v="0"/>
    <n v="0.190302"/>
    <n v="0"/>
    <n v="5.0284561599999993"/>
    <m/>
    <m/>
    <n v="0"/>
    <n v="527.34079999999994"/>
    <n v="561.58583873542364"/>
    <n v="0.41141819687576825"/>
    <n v="5.2187581599999993"/>
    <n v="3.8232660512820509"/>
  </r>
  <r>
    <x v="19"/>
    <s v="École"/>
    <m/>
    <m/>
    <n v="3377"/>
    <n v="317.30399999999997"/>
    <n v="0"/>
    <n v="0"/>
    <m/>
    <m/>
    <n v="0"/>
    <n v="0.13220999999999999"/>
    <n v="0"/>
    <n v="0"/>
    <m/>
    <m/>
    <n v="0"/>
    <n v="2044.7139999999999"/>
    <n v="2177.4958938585123"/>
    <n v="0.64480186374252657"/>
    <n v="0.13220999999999999"/>
    <n v="3.9150133254367787E-2"/>
  </r>
  <r>
    <x v="20"/>
    <s v="École"/>
    <m/>
    <m/>
    <n v="857"/>
    <n v="156.96"/>
    <n v="0"/>
    <n v="358.12399999999997"/>
    <m/>
    <m/>
    <n v="0"/>
    <n v="6.54E-2"/>
    <n v="0"/>
    <n v="25.50145624"/>
    <m/>
    <m/>
    <n v="0"/>
    <n v="515.08399999999995"/>
    <n v="548.53309313293596"/>
    <n v="0.64006195231381091"/>
    <n v="25.56685624"/>
    <n v="29.832971108518088"/>
  </r>
  <r>
    <x v="21"/>
    <s v="École"/>
    <m/>
    <m/>
    <n v="1234"/>
    <n v="552.52800000000002"/>
    <n v="0"/>
    <n v="0"/>
    <m/>
    <m/>
    <n v="0"/>
    <n v="0.23022000000000001"/>
    <n v="0"/>
    <n v="0"/>
    <m/>
    <m/>
    <n v="0"/>
    <n v="552.52800000000002"/>
    <n v="588.40867292044572"/>
    <n v="0.47683036703439685"/>
    <n v="0.23022000000000001"/>
    <n v="0.18656401944894652"/>
  </r>
  <r>
    <x v="22"/>
    <s v="École"/>
    <m/>
    <m/>
    <n v="1098"/>
    <n v="385.54199999999997"/>
    <n v="0"/>
    <n v="8.5359999999999996"/>
    <m/>
    <m/>
    <n v="0"/>
    <n v="0.16064250000000002"/>
    <n v="0"/>
    <n v="0.60783535999999994"/>
    <m/>
    <m/>
    <n v="0"/>
    <n v="394.07799999999997"/>
    <n v="419.66907198756149"/>
    <n v="0.38221226956972815"/>
    <n v="0.76847785999999996"/>
    <n v="0.69988876138433509"/>
  </r>
  <r>
    <x v="23"/>
    <s v="École"/>
    <m/>
    <m/>
    <n v="2066"/>
    <n v="1022.544"/>
    <n v="0"/>
    <n v="0"/>
    <m/>
    <m/>
    <n v="0"/>
    <n v="0.42605999999999999"/>
    <n v="0"/>
    <n v="0"/>
    <m/>
    <m/>
    <n v="0"/>
    <n v="1022.544"/>
    <n v="1088.947090541591"/>
    <n v="0.52707990829699469"/>
    <n v="0.42605999999999999"/>
    <n v="0.2062245885769603"/>
  </r>
  <r>
    <x v="24"/>
    <s v="École"/>
    <m/>
    <m/>
    <n v="6102"/>
    <n v="2568.9348"/>
    <n v="0"/>
    <n v="340.66399999999993"/>
    <m/>
    <m/>
    <n v="0"/>
    <n v="1.0703895000000001"/>
    <n v="0"/>
    <n v="24.258156639999996"/>
    <m/>
    <m/>
    <n v="0"/>
    <n v="2909.5987999999998"/>
    <n v="3098.5455373101836"/>
    <n v="0.5077917956916066"/>
    <n v="25.328546139999997"/>
    <n v="4.1508597410685013"/>
  </r>
  <r>
    <x v="25"/>
    <s v="École"/>
    <m/>
    <m/>
    <n v="1822"/>
    <n v="809.9316"/>
    <n v="0"/>
    <n v="7.422439999999999"/>
    <m/>
    <m/>
    <n v="0"/>
    <n v="0.33747149999999998"/>
    <n v="0"/>
    <n v="0.52854047439999996"/>
    <m/>
    <m/>
    <n v="0"/>
    <n v="817.35404000000005"/>
    <n v="870.43227851360462"/>
    <n v="0.47773451070999157"/>
    <n v="0.86601197439999988"/>
    <n v="0.47530843819978041"/>
  </r>
  <r>
    <x v="26"/>
    <s v="École"/>
    <m/>
    <m/>
    <n v="5888"/>
    <n v="1920.672"/>
    <n v="0"/>
    <n v="0"/>
    <m/>
    <m/>
    <n v="0"/>
    <n v="0.80027999999999999"/>
    <n v="0"/>
    <n v="0"/>
    <m/>
    <m/>
    <n v="0"/>
    <n v="1920.672"/>
    <n v="2045.3987175952318"/>
    <n v="0.34738429306984236"/>
    <n v="0.80027999999999999"/>
    <n v="0.13591711956521738"/>
  </r>
  <r>
    <x v="27"/>
    <s v="École"/>
    <m/>
    <m/>
    <n v="10777"/>
    <n v="4536"/>
    <n v="0"/>
    <n v="0"/>
    <m/>
    <m/>
    <n v="0"/>
    <n v="1.89"/>
    <n v="0"/>
    <n v="0"/>
    <m/>
    <m/>
    <n v="0"/>
    <n v="4536"/>
    <n v="4830.5637729981863"/>
    <n v="0.44822898515339948"/>
    <n v="1.89"/>
    <n v="0.17537348056045282"/>
  </r>
  <r>
    <x v="28"/>
    <s v="École"/>
    <m/>
    <m/>
    <n v="1365"/>
    <n v="645.62400000000002"/>
    <n v="0"/>
    <n v="0"/>
    <m/>
    <m/>
    <n v="0"/>
    <n v="0.26900999999999997"/>
    <n v="0"/>
    <n v="0"/>
    <m/>
    <m/>
    <n v="0"/>
    <n v="645.62400000000002"/>
    <n v="687.55024369007515"/>
    <n v="0.50369981222716131"/>
    <n v="0.26900999999999997"/>
    <n v="0.19707692307692307"/>
  </r>
  <r>
    <x v="29"/>
    <s v="École"/>
    <m/>
    <m/>
    <n v="586"/>
    <n v="5.6627999999999998"/>
    <n v="0"/>
    <n v="0"/>
    <m/>
    <m/>
    <n v="0"/>
    <n v="2.3595000000000001E-3"/>
    <n v="0"/>
    <n v="0"/>
    <m/>
    <m/>
    <n v="0"/>
    <n v="5.6627999999999998"/>
    <n v="6.0305371547032909"/>
    <n v="1.0291019035329849E-2"/>
    <n v="2.3595000000000001E-3"/>
    <n v="4.0264505119453923E-3"/>
  </r>
  <r>
    <x v="30"/>
    <s v="École"/>
    <m/>
    <m/>
    <n v="2246"/>
    <n v="775.78559999999993"/>
    <n v="0"/>
    <n v="1.5519999999999998"/>
    <m/>
    <m/>
    <n v="0"/>
    <n v="0.32324400000000003"/>
    <n v="0"/>
    <n v="0.11051551999999999"/>
    <m/>
    <m/>
    <n v="0"/>
    <n v="777.33759999999995"/>
    <n v="827.81720677895817"/>
    <n v="0.36857400123729217"/>
    <n v="0.43375952000000001"/>
    <n v="0.1931253428317008"/>
  </r>
  <r>
    <x v="31"/>
    <s v="École"/>
    <m/>
    <m/>
    <n v="985"/>
    <n v="345.86279999999999"/>
    <n v="0"/>
    <n v="88.075999999999993"/>
    <m/>
    <m/>
    <n v="0"/>
    <n v="0.1441095"/>
    <n v="0"/>
    <n v="6.2717557599999987"/>
    <m/>
    <m/>
    <n v="0"/>
    <n v="433.93880000000001"/>
    <n v="462.11839660015551"/>
    <n v="0.46915573258899035"/>
    <n v="6.4158652599999986"/>
    <n v="6.5135687918781713"/>
  </r>
  <r>
    <x v="32"/>
    <s v="École"/>
    <m/>
    <m/>
    <n v="892"/>
    <n v="8.8559999999999999"/>
    <n v="0"/>
    <n v="400.02799999999996"/>
    <m/>
    <m/>
    <n v="0"/>
    <n v="3.6900000000000001E-3"/>
    <n v="0"/>
    <n v="28.485375279999996"/>
    <m/>
    <m/>
    <n v="0"/>
    <n v="408.88399999999996"/>
    <n v="435.43656035242287"/>
    <n v="0.48815757887042921"/>
    <n v="28.489065279999995"/>
    <n v="31.938413991031386"/>
  </r>
  <r>
    <x v="33"/>
    <s v="École"/>
    <m/>
    <m/>
    <n v="25410"/>
    <n v="10125.2196"/>
    <n v="0"/>
    <n v="77.211999999999989"/>
    <m/>
    <m/>
    <n v="0"/>
    <n v="4.2188415000000008"/>
    <n v="0"/>
    <n v="5.4981471199999996"/>
    <m/>
    <m/>
    <n v="0"/>
    <n v="10202.4316"/>
    <n v="10864.968360549365"/>
    <n v="0.42758631879375697"/>
    <n v="9.7169886200000004"/>
    <n v="0.38240805273514367"/>
  </r>
  <r>
    <x v="34"/>
    <s v="École"/>
    <m/>
    <m/>
    <n v="1645"/>
    <n v="990.22320000000002"/>
    <n v="0"/>
    <n v="0"/>
    <m/>
    <m/>
    <n v="0"/>
    <n v="0.41259300000000004"/>
    <n v="0"/>
    <n v="0"/>
    <m/>
    <m/>
    <n v="0"/>
    <n v="990.22320000000002"/>
    <n v="1054.527406768593"/>
    <n v="0.64105009530005652"/>
    <n v="0.41259300000000004"/>
    <n v="0.25081641337386018"/>
  </r>
  <r>
    <x v="35"/>
    <s v="École"/>
    <m/>
    <m/>
    <n v="6032"/>
    <n v="1894.4639999999999"/>
    <n v="0"/>
    <n v="1307.9479999999999"/>
    <m/>
    <m/>
    <n v="0"/>
    <n v="0.78936000000000006"/>
    <n v="0"/>
    <n v="93.136954479999986"/>
    <m/>
    <m/>
    <n v="0"/>
    <n v="3202.4119999999998"/>
    <n v="3410.3737639803053"/>
    <n v="0.56538026591185431"/>
    <n v="93.926314479999988"/>
    <n v="15.571338607427053"/>
  </r>
  <r>
    <x v="36"/>
    <s v="École"/>
    <m/>
    <m/>
    <n v="2202"/>
    <n v="1045.44"/>
    <n v="0"/>
    <n v="0"/>
    <m/>
    <m/>
    <n v="0"/>
    <n v="0.43560000000000004"/>
    <n v="0"/>
    <n v="0"/>
    <m/>
    <m/>
    <n v="0"/>
    <n v="1045.44"/>
    <n v="1113.3299362529153"/>
    <n v="0.5055994260912422"/>
    <n v="0.43560000000000004"/>
    <n v="0.19782016348773843"/>
  </r>
  <r>
    <x v="37"/>
    <s v="École"/>
    <m/>
    <m/>
    <n v="1126"/>
    <n v="440.00279999999998"/>
    <n v="0"/>
    <n v="28.323999999999995"/>
    <m/>
    <m/>
    <n v="0"/>
    <n v="0.18333449999999998"/>
    <n v="0"/>
    <n v="2.0169082399999998"/>
    <m/>
    <m/>
    <n v="0"/>
    <n v="468.32679999999999"/>
    <n v="498.73952248769109"/>
    <n v="0.44293030416313595"/>
    <n v="2.2002427399999998"/>
    <n v="1.9540344049733567"/>
  </r>
  <r>
    <x v="38"/>
    <s v="École"/>
    <m/>
    <m/>
    <n v="624"/>
    <n v="336.40559999999999"/>
    <n v="0"/>
    <n v="0"/>
    <m/>
    <m/>
    <n v="0"/>
    <n v="0.14016900000000002"/>
    <n v="0"/>
    <n v="0"/>
    <m/>
    <m/>
    <n v="0"/>
    <n v="336.40559999999999"/>
    <n v="358.25147804094325"/>
    <n v="0.5741209583989475"/>
    <n v="0.14016900000000002"/>
    <n v="0.2246298076923077"/>
  </r>
  <r>
    <x v="39"/>
    <s v="École"/>
    <m/>
    <m/>
    <n v="1068"/>
    <n v="551.21039999999994"/>
    <n v="0"/>
    <n v="0.77599999999999991"/>
    <m/>
    <m/>
    <n v="0"/>
    <n v="0.22967099999999999"/>
    <n v="0"/>
    <n v="5.5257759999999996E-2"/>
    <m/>
    <m/>
    <n v="0"/>
    <n v="551.98639999999989"/>
    <n v="587.83190190204698"/>
    <n v="0.55040440253000655"/>
    <n v="0.28492876"/>
    <n v="0.26678722846441949"/>
  </r>
  <r>
    <x v="40"/>
    <s v="École"/>
    <m/>
    <m/>
    <n v="1448"/>
    <n v="752.38919999999996"/>
    <n v="0"/>
    <n v="0"/>
    <m/>
    <m/>
    <n v="0"/>
    <n v="0.31349549999999998"/>
    <n v="0"/>
    <n v="0"/>
    <m/>
    <m/>
    <n v="0"/>
    <n v="752.38919999999996"/>
    <n v="801.2486800518268"/>
    <n v="0.55334853594739419"/>
    <n v="0.31349549999999998"/>
    <n v="0.21650241712707183"/>
  </r>
  <r>
    <x v="41"/>
    <s v="École"/>
    <m/>
    <m/>
    <n v="265"/>
    <n v="151.97399999999999"/>
    <n v="0"/>
    <n v="0"/>
    <m/>
    <m/>
    <n v="0"/>
    <n v="6.3322500000000004E-2"/>
    <n v="0"/>
    <n v="0"/>
    <m/>
    <m/>
    <n v="0"/>
    <n v="151.97399999999999"/>
    <n v="161.84305529930032"/>
    <n v="0.61072851056339739"/>
    <n v="6.3322500000000004E-2"/>
    <n v="0.23895283018867927"/>
  </r>
  <r>
    <x v="42"/>
    <s v="École"/>
    <m/>
    <m/>
    <n v="2169"/>
    <n v="1590.732"/>
    <n v="0"/>
    <n v="0"/>
    <m/>
    <m/>
    <n v="0"/>
    <n v="0.66280500000000009"/>
    <n v="0"/>
    <n v="0"/>
    <m/>
    <m/>
    <n v="0"/>
    <n v="1590.732"/>
    <n v="1694.0327098211972"/>
    <n v="0.78102015206140951"/>
    <n v="0.66280500000000009"/>
    <n v="0.30558091286307054"/>
  </r>
  <r>
    <x v="43"/>
    <s v="École"/>
    <m/>
    <m/>
    <n v="2488"/>
    <n v="1703.5668000000001"/>
    <n v="0"/>
    <n v="11.251999999999999"/>
    <m/>
    <m/>
    <n v="0"/>
    <n v="0.70981950000000005"/>
    <n v="0"/>
    <n v="0.80123751999999993"/>
    <m/>
    <m/>
    <n v="0"/>
    <n v="1714.8188"/>
    <n v="1826.1775953563099"/>
    <n v="0.73399421035221457"/>
    <n v="1.51105702"/>
    <n v="0.60733803054662383"/>
  </r>
  <r>
    <x v="44"/>
    <s v="École"/>
    <m/>
    <m/>
    <n v="5291"/>
    <n v="2774.1095999999998"/>
    <n v="0"/>
    <n v="71.391999999999996"/>
    <m/>
    <m/>
    <n v="0"/>
    <n v="1.1558790000000001"/>
    <n v="0"/>
    <n v="5.0837139199999992"/>
    <m/>
    <m/>
    <n v="0"/>
    <n v="2845.5015999999996"/>
    <n v="3030.285922612075"/>
    <n v="0.57272461209829428"/>
    <n v="6.2395929199999998"/>
    <n v="1.1792842411642412"/>
  </r>
  <r>
    <x v="45"/>
    <s v="École"/>
    <m/>
    <m/>
    <n v="1872"/>
    <n v="906.43319999999994"/>
    <n v="0"/>
    <n v="9.3119999999999994"/>
    <m/>
    <m/>
    <n v="0"/>
    <n v="0.37768049999999997"/>
    <n v="0"/>
    <n v="0.66309311999999998"/>
    <m/>
    <m/>
    <n v="0"/>
    <n v="915.74519999999995"/>
    <n v="975.21287222596516"/>
    <n v="0.52094704712925488"/>
    <n v="1.04077362"/>
    <n v="0.55596881410256405"/>
  </r>
  <r>
    <x v="46"/>
    <s v="École"/>
    <m/>
    <m/>
    <n v="1408"/>
    <n v="689.68079999999998"/>
    <n v="0"/>
    <n v="15.519999999999998"/>
    <m/>
    <m/>
    <n v="0"/>
    <n v="0.28736700000000004"/>
    <n v="0"/>
    <n v="1.1051552"/>
    <m/>
    <m/>
    <n v="0"/>
    <n v="705.20079999999996"/>
    <n v="750.99590766519816"/>
    <n v="0.53337777533039643"/>
    <n v="1.3925222000000002"/>
    <n v="0.98900724431818188"/>
  </r>
  <r>
    <x v="47"/>
    <s v="École"/>
    <m/>
    <m/>
    <n v="1659"/>
    <n v="352.35719999999998"/>
    <n v="0"/>
    <n v="152.48399999999998"/>
    <m/>
    <m/>
    <n v="0"/>
    <n v="0.14681550000000002"/>
    <n v="0"/>
    <n v="10.858149839999999"/>
    <m/>
    <m/>
    <n v="0"/>
    <n v="504.84119999999996"/>
    <n v="537.62513488468505"/>
    <n v="0.32406578353507237"/>
    <n v="11.00496534"/>
    <n v="6.6334932730560583"/>
  </r>
  <r>
    <x v="48"/>
    <s v="École"/>
    <m/>
    <m/>
    <n v="4836"/>
    <n v="1195.722"/>
    <n v="0"/>
    <n v="0"/>
    <m/>
    <m/>
    <n v="0"/>
    <n v="0.49821750000000004"/>
    <n v="0"/>
    <n v="0"/>
    <m/>
    <m/>
    <n v="0"/>
    <n v="1195.722"/>
    <n v="1273.3711145892719"/>
    <n v="0.2633108177397171"/>
    <n v="0.49821750000000004"/>
    <n v="0.10302264267990074"/>
  </r>
  <r>
    <x v="49"/>
    <s v="École"/>
    <m/>
    <m/>
    <n v="930"/>
    <n v="380.4228"/>
    <n v="0"/>
    <n v="13.579999999999998"/>
    <m/>
    <m/>
    <n v="0"/>
    <n v="0.1585095"/>
    <n v="0"/>
    <n v="0.96701079999999995"/>
    <m/>
    <m/>
    <n v="0"/>
    <n v="394.00279999999998"/>
    <n v="419.58898856698625"/>
    <n v="0.45117095544837232"/>
    <n v="1.1255203"/>
    <n v="1.2102368817204303"/>
  </r>
  <r>
    <x v="50"/>
    <s v="École"/>
    <m/>
    <m/>
    <n v="741"/>
    <n v="61.293599999999998"/>
    <n v="0"/>
    <n v="653.39199999999994"/>
    <m/>
    <m/>
    <n v="0"/>
    <n v="2.5539000000000003E-2"/>
    <n v="0"/>
    <n v="46.527033919999994"/>
    <m/>
    <m/>
    <n v="0"/>
    <n v="714.68559999999991"/>
    <n v="761.09664207307583"/>
    <n v="1.0271209744575922"/>
    <n v="46.552572919999996"/>
    <n v="62.823985047233464"/>
  </r>
  <r>
    <x v="51"/>
    <s v="École"/>
    <m/>
    <m/>
    <n v="1393"/>
    <n v="739.67759999999998"/>
    <n v="0"/>
    <n v="12.415999999999999"/>
    <m/>
    <m/>
    <n v="0"/>
    <n v="0.308199"/>
    <n v="0"/>
    <n v="0.88412415999999994"/>
    <m/>
    <m/>
    <n v="0"/>
    <n v="752.09360000000004"/>
    <n v="800.9338840528635"/>
    <n v="0.57497048388575989"/>
    <n v="1.1923231599999999"/>
    <n v="0.85593909547738689"/>
  </r>
  <r>
    <x v="52"/>
    <s v="École"/>
    <m/>
    <m/>
    <n v="2050"/>
    <n v="837.86400000000003"/>
    <n v="0"/>
    <n v="0"/>
    <m/>
    <m/>
    <n v="0"/>
    <n v="0.34911000000000003"/>
    <n v="0"/>
    <n v="0"/>
    <m/>
    <m/>
    <n v="0"/>
    <n v="837.86400000000003"/>
    <n v="892.27413692666494"/>
    <n v="0.43525567654959263"/>
    <n v="0.34911000000000003"/>
    <n v="0.17029756097560977"/>
  </r>
  <r>
    <x v="53"/>
    <s v="École"/>
    <m/>
    <m/>
    <n v="2714"/>
    <n v="749.89800000000002"/>
    <n v="0"/>
    <n v="0.38799999999999996"/>
    <m/>
    <m/>
    <n v="0"/>
    <n v="0.3124575"/>
    <n v="0"/>
    <n v="2.7628879999999998E-2"/>
    <m/>
    <m/>
    <n v="0"/>
    <n v="750.28600000000006"/>
    <n v="799.00890012956734"/>
    <n v="0.29440268980455686"/>
    <n v="0.34008638000000002"/>
    <n v="0.12530817243920414"/>
  </r>
  <r>
    <x v="54"/>
    <s v="École"/>
    <m/>
    <m/>
    <n v="2148"/>
    <n v="1045.44"/>
    <n v="0"/>
    <n v="194.38799999999998"/>
    <m/>
    <m/>
    <n v="0"/>
    <n v="0.43560000000000004"/>
    <n v="0"/>
    <n v="13.842068879999999"/>
    <m/>
    <m/>
    <n v="0"/>
    <n v="1239.828"/>
    <n v="1320.3413186835967"/>
    <n v="0.61468404035549196"/>
    <n v="14.27766888"/>
    <n v="6.6469594413407824"/>
  </r>
  <r>
    <x v="55"/>
    <s v="École"/>
    <m/>
    <m/>
    <n v="3577"/>
    <n v="1623.1320000000001"/>
    <n v="0"/>
    <n v="465.59999999999991"/>
    <m/>
    <m/>
    <n v="0"/>
    <n v="0.67630500000000005"/>
    <n v="0"/>
    <n v="33.154655999999996"/>
    <m/>
    <m/>
    <n v="0"/>
    <n v="2088.732"/>
    <n v="2224.3723833117388"/>
    <n v="0.62185417481457617"/>
    <n v="33.830960999999995"/>
    <n v="9.4579147330164925"/>
  </r>
  <r>
    <x v="56"/>
    <s v="École"/>
    <m/>
    <m/>
    <n v="5786"/>
    <n v="2478.1680000000001"/>
    <n v="0"/>
    <n v="0"/>
    <m/>
    <m/>
    <n v="0"/>
    <n v="1.03257"/>
    <n v="0"/>
    <n v="0"/>
    <m/>
    <m/>
    <n v="0"/>
    <n v="2478.1680000000001"/>
    <n v="2639.0980079813426"/>
    <n v="0.45611787210185667"/>
    <n v="1.03257"/>
    <n v="0.17846007604562736"/>
  </r>
  <r>
    <x v="57"/>
    <s v="École"/>
    <m/>
    <m/>
    <n v="4413"/>
    <n v="2179.6559999999999"/>
    <n v="0"/>
    <n v="134.24799999999999"/>
    <m/>
    <m/>
    <n v="0"/>
    <n v="0.90819000000000005"/>
    <n v="0"/>
    <n v="9.5595924799999992"/>
    <m/>
    <m/>
    <n v="0"/>
    <n v="2313.904"/>
    <n v="2464.1668511013213"/>
    <n v="0.55838813757111294"/>
    <n v="10.467782479999999"/>
    <n v="2.3720331928393379"/>
  </r>
  <r>
    <x v="58"/>
    <s v="École"/>
    <m/>
    <m/>
    <n v="3796"/>
    <n v="1959.6779999999999"/>
    <n v="0"/>
    <n v="159.46799999999999"/>
    <m/>
    <m/>
    <n v="0"/>
    <n v="0.81653249999999999"/>
    <n v="0"/>
    <n v="11.355469679999999"/>
    <m/>
    <m/>
    <n v="0"/>
    <n v="2119.1459999999997"/>
    <n v="2256.7614412023836"/>
    <n v="0.59451039020083862"/>
    <n v="12.172002179999998"/>
    <n v="3.206533767123287"/>
  </r>
  <r>
    <x v="59"/>
    <s v="École"/>
    <m/>
    <m/>
    <n v="1070"/>
    <n v="592.16759999999999"/>
    <n v="0"/>
    <n v="0"/>
    <m/>
    <m/>
    <n v="0"/>
    <n v="0.2467365"/>
    <n v="0"/>
    <n v="0"/>
    <m/>
    <m/>
    <n v="0"/>
    <n v="592.16759999999999"/>
    <n v="630.62243300336877"/>
    <n v="0.58936675981623254"/>
    <n v="0.2467365"/>
    <n v="0.23059485981308411"/>
  </r>
  <r>
    <x v="60"/>
    <s v="École"/>
    <m/>
    <m/>
    <n v="5264"/>
    <n v="3004.1279999999997"/>
    <n v="0"/>
    <n v="223.48799999999997"/>
    <m/>
    <m/>
    <n v="0"/>
    <n v="1.2517199999999999"/>
    <n v="0"/>
    <n v="15.914234879999999"/>
    <m/>
    <m/>
    <n v="0"/>
    <n v="3227.6159999999995"/>
    <n v="3437.214489142264"/>
    <n v="0.65296627833249699"/>
    <n v="17.165954879999997"/>
    <n v="3.261009665653495"/>
  </r>
  <r>
    <x v="61"/>
    <s v="École"/>
    <m/>
    <m/>
    <n v="3633"/>
    <n v="1694.1959999999999"/>
    <n v="0"/>
    <n v="191.28399999999996"/>
    <m/>
    <m/>
    <n v="0"/>
    <n v="0.70591499999999996"/>
    <n v="0"/>
    <n v="13.62103784"/>
    <m/>
    <m/>
    <n v="0"/>
    <n v="1885.4799999999998"/>
    <n v="2007.9213806685666"/>
    <n v="0.55268961758011748"/>
    <n v="14.326952839999999"/>
    <n v="3.9435598238370488"/>
  </r>
  <r>
    <x v="62"/>
    <s v="École"/>
    <m/>
    <m/>
    <n v="1386"/>
    <n v="989.81999999999994"/>
    <n v="0"/>
    <n v="45.783999999999992"/>
    <m/>
    <m/>
    <n v="0"/>
    <n v="0.41242499999999999"/>
    <n v="0"/>
    <n v="3.2602078399999996"/>
    <m/>
    <m/>
    <n v="0"/>
    <n v="1035.6039999999998"/>
    <n v="1102.8551952319251"/>
    <n v="0.795710819070653"/>
    <n v="3.6726328399999995"/>
    <n v="2.6498072438672433"/>
  </r>
  <r>
    <x v="63"/>
    <s v="École"/>
    <m/>
    <m/>
    <n v="630"/>
    <n v="352.35359999999997"/>
    <n v="0"/>
    <n v="0"/>
    <m/>
    <m/>
    <n v="0"/>
    <n v="0.146814"/>
    <n v="0"/>
    <n v="0"/>
    <m/>
    <m/>
    <n v="0"/>
    <n v="352.35359999999997"/>
    <n v="375.23512686188127"/>
    <n v="0.59561131247917665"/>
    <n v="0.146814"/>
    <n v="0.23303809523809524"/>
  </r>
  <r>
    <x v="64"/>
    <s v="École"/>
    <m/>
    <m/>
    <n v="2860"/>
    <n v="1564.1964"/>
    <n v="0"/>
    <n v="57.811999999999991"/>
    <m/>
    <m/>
    <n v="0"/>
    <n v="0.65174850000000006"/>
    <n v="0"/>
    <n v="4.1167031200000004"/>
    <m/>
    <m/>
    <n v="0"/>
    <n v="1622.0083999999999"/>
    <n v="1727.3401711946099"/>
    <n v="0.60396509482329019"/>
    <n v="4.7684516200000004"/>
    <n v="1.6672907762237765"/>
  </r>
  <r>
    <x v="65"/>
    <s v="École"/>
    <m/>
    <m/>
    <n v="2884"/>
    <n v="1286.0640000000001"/>
    <n v="0"/>
    <n v="3.4919999999999995"/>
    <m/>
    <m/>
    <n v="0"/>
    <n v="0.53586"/>
    <n v="0"/>
    <n v="0.24865991999999998"/>
    <m/>
    <m/>
    <n v="0"/>
    <n v="1289.556"/>
    <n v="1373.2986104172066"/>
    <n v="0.47617843634438511"/>
    <n v="0.78451991999999993"/>
    <n v="0.27202493758668517"/>
  </r>
  <r>
    <x v="66"/>
    <s v="École"/>
    <m/>
    <m/>
    <n v="705"/>
    <n v="395.71199999999999"/>
    <n v="0"/>
    <n v="0"/>
    <m/>
    <m/>
    <n v="0"/>
    <n v="0.16488"/>
    <n v="0"/>
    <n v="0"/>
    <m/>
    <m/>
    <n v="0"/>
    <n v="395.71199999999999"/>
    <n v="421.40918248250841"/>
    <n v="0.59774352125178498"/>
    <n v="0.16488"/>
    <n v="0.2338723404255319"/>
  </r>
  <r>
    <x v="67"/>
    <s v="École"/>
    <m/>
    <m/>
    <n v="873"/>
    <n v="549.9828"/>
    <n v="0"/>
    <n v="10.087999999999999"/>
    <m/>
    <m/>
    <n v="0"/>
    <n v="0.22915950000000002"/>
    <n v="0"/>
    <n v="0.71835087999999991"/>
    <m/>
    <m/>
    <n v="0"/>
    <n v="560.07079999999996"/>
    <n v="596.44129558953091"/>
    <n v="0.6832088151082828"/>
    <n v="0.94751037999999999"/>
    <n v="1.0853498052691866"/>
  </r>
  <r>
    <x v="68"/>
    <s v="École"/>
    <m/>
    <m/>
    <n v="2638"/>
    <n v="1243.5119999999999"/>
    <n v="0"/>
    <n v="13.967999999999998"/>
    <m/>
    <m/>
    <n v="0"/>
    <n v="0.51812999999999998"/>
    <n v="0"/>
    <n v="0.99463967999999991"/>
    <m/>
    <m/>
    <n v="0"/>
    <n v="1257.48"/>
    <n v="1339.1396237367194"/>
    <n v="0.50763442901316125"/>
    <n v="1.5127696799999999"/>
    <n v="0.57345325246398782"/>
  </r>
  <r>
    <x v="69"/>
    <s v="École"/>
    <m/>
    <m/>
    <n v="1566"/>
    <n v="508.02479999999997"/>
    <n v="0"/>
    <n v="0"/>
    <m/>
    <m/>
    <n v="0"/>
    <n v="0.211677"/>
    <n v="0"/>
    <n v="0"/>
    <m/>
    <m/>
    <n v="0"/>
    <n v="508.02479999999997"/>
    <n v="541.01547501425239"/>
    <n v="0.3454760376847078"/>
    <n v="0.211677"/>
    <n v="0.13517049808429119"/>
  </r>
  <r>
    <x v="70"/>
    <s v="École"/>
    <m/>
    <m/>
    <n v="2638"/>
    <n v="1265.328"/>
    <n v="0"/>
    <n v="156.364"/>
    <m/>
    <m/>
    <n v="0"/>
    <n v="0.52722000000000002"/>
    <n v="0"/>
    <n v="11.134438640000001"/>
    <m/>
    <m/>
    <n v="0"/>
    <n v="1421.692"/>
    <n v="1514.0154037833636"/>
    <n v="0.57392547527799986"/>
    <n v="11.661658640000001"/>
    <n v="4.4206439120545875"/>
  </r>
  <r>
    <x v="71"/>
    <s v="École"/>
    <m/>
    <m/>
    <n v="3639"/>
    <n v="1833.4079999999999"/>
    <n v="0"/>
    <n v="97.387999999999991"/>
    <m/>
    <m/>
    <n v="0"/>
    <n v="0.76392000000000004"/>
    <n v="0"/>
    <n v="6.9348488799999997"/>
    <m/>
    <m/>
    <n v="0"/>
    <n v="1930.7959999999998"/>
    <n v="2056.1801610779994"/>
    <n v="0.56503989037592728"/>
    <n v="7.6987688799999994"/>
    <n v="2.1156276119813135"/>
  </r>
  <r>
    <x v="72"/>
    <s v="École"/>
    <m/>
    <m/>
    <n v="2163"/>
    <n v="1048.4639999999999"/>
    <n v="0"/>
    <n v="181.19599999999997"/>
    <m/>
    <m/>
    <n v="0"/>
    <n v="0.43686000000000003"/>
    <n v="0"/>
    <n v="12.902686959999999"/>
    <m/>
    <m/>
    <n v="0"/>
    <n v="1229.6599999999999"/>
    <n v="1309.5130178802797"/>
    <n v="0.60541517239032805"/>
    <n v="13.339546959999998"/>
    <n v="6.1671506981044839"/>
  </r>
  <r>
    <x v="73"/>
    <s v="École"/>
    <m/>
    <m/>
    <n v="1447"/>
    <n v="698.976"/>
    <n v="0"/>
    <n v="0"/>
    <m/>
    <m/>
    <n v="0"/>
    <n v="0.29124"/>
    <n v="0"/>
    <n v="0"/>
    <m/>
    <m/>
    <n v="0"/>
    <n v="698.976"/>
    <n v="744.36687473438712"/>
    <n v="0.51442078419791781"/>
    <n v="0.29124"/>
    <n v="0.201271596406358"/>
  </r>
  <r>
    <x v="74"/>
    <s v="École"/>
    <m/>
    <m/>
    <n v="2100"/>
    <n v="903.096"/>
    <n v="0"/>
    <n v="278.19599999999997"/>
    <m/>
    <m/>
    <n v="0"/>
    <n v="0.37629000000000001"/>
    <n v="0"/>
    <n v="19.809906959999999"/>
    <m/>
    <m/>
    <n v="0"/>
    <n v="1181.2919999999999"/>
    <n v="1258.0040433272868"/>
    <n v="0.59904954444156511"/>
    <n v="20.18619696"/>
    <n v="9.6124747428571435"/>
  </r>
  <r>
    <x v="75"/>
    <s v="École"/>
    <m/>
    <m/>
    <n v="27588"/>
    <n v="12706.7652"/>
    <n v="0"/>
    <n v="1539.5839999999998"/>
    <m/>
    <m/>
    <n v="0"/>
    <n v="5.2944854999999995"/>
    <n v="0"/>
    <n v="109.63139584"/>
    <m/>
    <m/>
    <n v="0"/>
    <n v="14246.349200000001"/>
    <n v="15171.494343695258"/>
    <n v="0.54993092444886393"/>
    <n v="114.92588133999999"/>
    <n v="4.1657924220675655"/>
  </r>
  <r>
    <x v="76"/>
    <s v="École"/>
    <m/>
    <m/>
    <n v="41205"/>
    <n v="31201.200000000001"/>
    <n v="0"/>
    <n v="5023.0479999999998"/>
    <m/>
    <m/>
    <n v="0"/>
    <n v="13.000500000000001"/>
    <n v="0"/>
    <n v="357.68348048000001"/>
    <m/>
    <m/>
    <n v="0"/>
    <n v="36224.248"/>
    <n v="38576.61818626587"/>
    <n v="0.93621206616347219"/>
    <n v="370.68398048"/>
    <n v="8.996092233466813"/>
  </r>
  <r>
    <x v="77"/>
    <s v="École"/>
    <m/>
    <m/>
    <n v="3793"/>
    <n v="1775.52"/>
    <n v="0"/>
    <n v="0"/>
    <m/>
    <m/>
    <n v="0"/>
    <n v="0.73980000000000001"/>
    <n v="0"/>
    <n v="0"/>
    <m/>
    <m/>
    <n v="0"/>
    <n v="1775.52"/>
    <n v="1890.82067685929"/>
    <n v="0.49850268306335088"/>
    <n v="0.73980000000000001"/>
    <n v="0.19504350118639602"/>
  </r>
  <r>
    <x v="78"/>
    <s v="École"/>
    <m/>
    <m/>
    <n v="17900"/>
    <n v="11942.64"/>
    <n v="0"/>
    <n v="623.51599999999996"/>
    <m/>
    <m/>
    <n v="0"/>
    <n v="4.9761000000000006"/>
    <n v="0"/>
    <n v="44.399610159999995"/>
    <m/>
    <m/>
    <n v="0"/>
    <n v="12566.155999999999"/>
    <n v="13382.19090375745"/>
    <n v="0.74760843037751112"/>
    <n v="49.375710159999997"/>
    <n v="2.7584195620111731"/>
  </r>
  <r>
    <x v="79"/>
    <s v="École"/>
    <m/>
    <m/>
    <n v="2164"/>
    <n v="600.048"/>
    <n v="0"/>
    <n v="120.66799592971819"/>
    <m/>
    <m/>
    <n v="0"/>
    <n v="0.25002000000000002"/>
    <n v="0"/>
    <n v="8.5925813901615271"/>
    <m/>
    <m/>
    <n v="0"/>
    <n v="720.71599592971825"/>
    <n v="767.51864650758489"/>
    <n v="0.35467589949518713"/>
    <n v="8.8426013901615264"/>
    <n v="4.0862298475792631"/>
  </r>
  <r>
    <x v="80"/>
    <s v="École"/>
    <m/>
    <m/>
    <n v="2379"/>
    <n v="969.19200000000001"/>
    <n v="0"/>
    <n v="469.48001480102425"/>
    <m/>
    <m/>
    <n v="0"/>
    <n v="0.40382999999999997"/>
    <n v="0"/>
    <n v="33.43094585395805"/>
    <m/>
    <m/>
    <n v="0"/>
    <n v="1438.6720148010243"/>
    <n v="1532.0980855211944"/>
    <n v="0.64400928353139741"/>
    <n v="33.83477585395805"/>
    <n v="14.222268118519565"/>
  </r>
  <r>
    <x v="81"/>
    <s v="École"/>
    <m/>
    <m/>
    <n v="1157"/>
    <n v="489.67199999999997"/>
    <n v="0"/>
    <n v="56.648001480102423"/>
    <m/>
    <m/>
    <n v="0"/>
    <n v="0.20402999999999999"/>
    <n v="0"/>
    <n v="4.0338165853958055"/>
    <m/>
    <m/>
    <n v="0"/>
    <n v="546.32000148010241"/>
    <n v="581.79753254279058"/>
    <n v="0.50285007134208348"/>
    <n v="4.2378465853958058"/>
    <n v="3.6627887514224771"/>
  </r>
  <r>
    <x v="82"/>
    <s v="École"/>
    <m/>
    <m/>
    <n v="1283"/>
    <n v="412.2"/>
    <n v="0"/>
    <n v="62.468000555038259"/>
    <m/>
    <m/>
    <n v="0"/>
    <n v="0.17175000000000001"/>
    <n v="0"/>
    <n v="4.4482497195234165"/>
    <m/>
    <m/>
    <n v="0"/>
    <n v="474.66800055503825"/>
    <n v="505.49251492121925"/>
    <n v="0.39399260710929013"/>
    <n v="4.6199997195234168"/>
    <n v="3.6009350892622107"/>
  </r>
  <r>
    <x v="83"/>
    <s v="École"/>
    <m/>
    <m/>
    <n v="715"/>
    <n v="345.06"/>
    <n v="0"/>
    <n v="0"/>
    <m/>
    <m/>
    <n v="0"/>
    <n v="0.14377500000000001"/>
    <n v="0"/>
    <n v="0"/>
    <m/>
    <m/>
    <n v="0"/>
    <n v="345.06"/>
    <n v="367.46788701736199"/>
    <n v="0.51394110072358323"/>
    <n v="0.14377500000000001"/>
    <n v="0.2010839160839161"/>
  </r>
  <r>
    <x v="84"/>
    <s v="École"/>
    <m/>
    <m/>
    <n v="1993"/>
    <n v="696.70799999999997"/>
    <n v="0"/>
    <n v="324.36798667907726"/>
    <m/>
    <m/>
    <n v="0"/>
    <n v="0.29029500000000003"/>
    <n v="0"/>
    <n v="23.097742731437691"/>
    <m/>
    <m/>
    <n v="0"/>
    <n v="1021.0759866790772"/>
    <n v="1087.3837457518362"/>
    <n v="0.54560147804908987"/>
    <n v="23.388037731437691"/>
    <n v="11.735091686622024"/>
  </r>
  <r>
    <x v="85"/>
    <s v="École"/>
    <m/>
    <m/>
    <n v="3403"/>
    <n v="868.42439999999999"/>
    <n v="0"/>
    <n v="0"/>
    <m/>
    <m/>
    <n v="0"/>
    <n v="0.36184349999999998"/>
    <n v="0"/>
    <n v="0"/>
    <m/>
    <m/>
    <n v="0"/>
    <n v="868.42439999999999"/>
    <n v="924.81910190204712"/>
    <n v="0.27176582483163303"/>
    <n v="0.36184349999999998"/>
    <n v="0.10633073758448428"/>
  </r>
  <r>
    <x v="86"/>
    <s v="École"/>
    <m/>
    <m/>
    <n v="629"/>
    <n v="119.16719999999999"/>
    <n v="0"/>
    <n v="0"/>
    <m/>
    <m/>
    <n v="0"/>
    <n v="4.9652999999999996E-2"/>
    <n v="0"/>
    <n v="0"/>
    <m/>
    <m/>
    <n v="0"/>
    <n v="119.16719999999999"/>
    <n v="126.90581112205234"/>
    <n v="0.20175804629897034"/>
    <n v="4.9652999999999996E-2"/>
    <n v="7.893958664546899E-2"/>
  </r>
  <r>
    <x v="87"/>
    <s v="École"/>
    <m/>
    <m/>
    <n v="648"/>
    <n v="297.3528"/>
    <n v="0"/>
    <n v="35.696000647544871"/>
    <m/>
    <m/>
    <n v="0"/>
    <n v="0.12389700000000001"/>
    <n v="0"/>
    <n v="2.5418570061106691"/>
    <m/>
    <m/>
    <n v="0"/>
    <n v="333.04880064754485"/>
    <n v="354.6766911482639"/>
    <n v="0.54734057275966652"/>
    <n v="2.665754006110669"/>
    <n v="4.1138179106646131"/>
  </r>
  <r>
    <x v="88"/>
    <s v="École"/>
    <m/>
    <m/>
    <n v="465"/>
    <n v="256.79879999999997"/>
    <n v="0"/>
    <n v="0"/>
    <m/>
    <m/>
    <n v="0"/>
    <n v="0.1069995"/>
    <n v="0"/>
    <n v="0"/>
    <m/>
    <m/>
    <n v="0"/>
    <n v="256.79879999999997"/>
    <n v="273.47508382482505"/>
    <n v="0.58811845983833344"/>
    <n v="0.1069995"/>
    <n v="0.23010645161290322"/>
  </r>
  <r>
    <x v="89"/>
    <s v="École"/>
    <m/>
    <m/>
    <n v="1000"/>
    <n v="437.57279999999997"/>
    <n v="0"/>
    <n v="77.599999999999994"/>
    <m/>
    <m/>
    <n v="0"/>
    <n v="0.18232200000000001"/>
    <n v="0"/>
    <n v="5.5257759999999996"/>
    <m/>
    <m/>
    <n v="0"/>
    <n v="515.17279999999994"/>
    <n v="548.62765972531736"/>
    <n v="0.54862765972531735"/>
    <n v="5.7080979999999997"/>
    <n v="5.7080979999999997"/>
  </r>
  <r>
    <x v="90"/>
    <s v="École"/>
    <m/>
    <m/>
    <n v="1441"/>
    <n v="105.55199999999999"/>
    <n v="0"/>
    <n v="898.21998519897545"/>
    <m/>
    <m/>
    <n v="0"/>
    <n v="4.3980000000000005E-2"/>
    <n v="0"/>
    <n v="63.960856146041934"/>
    <m/>
    <m/>
    <n v="0"/>
    <n v="1003.7719851989755"/>
    <n v="1068.9560379304767"/>
    <n v="0.74181543229040714"/>
    <n v="64.004836146041939"/>
    <n v="44.416957769633548"/>
  </r>
  <r>
    <x v="91"/>
    <s v="École"/>
    <m/>
    <m/>
    <n v="1313"/>
    <n v="365.77799999999996"/>
    <n v="0"/>
    <n v="0"/>
    <m/>
    <m/>
    <n v="0"/>
    <n v="0.1524075"/>
    <n v="0"/>
    <n v="0"/>
    <m/>
    <m/>
    <n v="0"/>
    <n v="365.77799999999996"/>
    <n v="389.53129536149254"/>
    <n v="0.29667273066374145"/>
    <n v="0.1524075"/>
    <n v="0.11607578065498858"/>
  </r>
  <r>
    <x v="92"/>
    <s v="École"/>
    <m/>
    <m/>
    <n v="1030"/>
    <n v="299.62799999999999"/>
    <n v="0"/>
    <n v="110.57999629974371"/>
    <m/>
    <m/>
    <n v="0"/>
    <n v="0.124845"/>
    <n v="0"/>
    <n v="7.8742305365104723"/>
    <m/>
    <m/>
    <n v="0"/>
    <n v="410.20799629974368"/>
    <n v="436.8465357847698"/>
    <n v="0.42412285027647556"/>
    <n v="7.999075536510472"/>
    <n v="7.7660927538936626"/>
  </r>
  <r>
    <x v="93"/>
    <s v="École"/>
    <m/>
    <m/>
    <n v="1072"/>
    <n v="442.8"/>
    <n v="0"/>
    <n v="0"/>
    <m/>
    <m/>
    <n v="0"/>
    <n v="0.1845"/>
    <n v="0"/>
    <n v="0"/>
    <m/>
    <m/>
    <n v="0"/>
    <n v="442.8"/>
    <n v="471.55503498315625"/>
    <n v="0.43988342815592935"/>
    <n v="0.1845"/>
    <n v="0.17210820895522388"/>
  </r>
  <r>
    <x v="94"/>
    <s v="École"/>
    <m/>
    <m/>
    <n v="1365"/>
    <n v="653.904"/>
    <n v="0"/>
    <n v="0"/>
    <m/>
    <m/>
    <n v="0"/>
    <n v="0.27245999999999998"/>
    <n v="0"/>
    <n v="0"/>
    <m/>
    <m/>
    <n v="0"/>
    <n v="653.904"/>
    <n v="696.36793946618297"/>
    <n v="0.51015966261258827"/>
    <n v="0.27245999999999998"/>
    <n v="0.19960439560439558"/>
  </r>
  <r>
    <x v="95"/>
    <s v="École"/>
    <m/>
    <m/>
    <n v="1370"/>
    <n v="609.92279999999994"/>
    <n v="0"/>
    <n v="71.392001295089671"/>
    <m/>
    <m/>
    <n v="0"/>
    <n v="0.25413449999999999"/>
    <n v="0"/>
    <n v="5.0837140122213329"/>
    <m/>
    <m/>
    <n v="0"/>
    <n v="681.31480129508964"/>
    <n v="725.55877362070487"/>
    <n v="0.52960494424868965"/>
    <n v="5.3378485122213331"/>
    <n v="3.8962397899425789"/>
  </r>
  <r>
    <x v="96"/>
    <s v="École"/>
    <m/>
    <m/>
    <n v="2340"/>
    <n v="574.45920000000001"/>
    <n v="0"/>
    <n v="312.34000740051249"/>
    <m/>
    <m/>
    <n v="0"/>
    <n v="0.23935800000000002"/>
    <n v="0"/>
    <n v="22.241248926979054"/>
    <m/>
    <m/>
    <n v="0"/>
    <n v="886.7992074005125"/>
    <n v="944.38715282019848"/>
    <n v="0.40358425334196518"/>
    <n v="22.480606926979053"/>
    <n v="9.6070969773414756"/>
  </r>
  <r>
    <x v="97"/>
    <s v="École"/>
    <m/>
    <m/>
    <n v="2405"/>
    <n v="757.58399999999995"/>
    <n v="0"/>
    <n v="429.90399703979665"/>
    <m/>
    <m/>
    <n v="0"/>
    <n v="0.31566000000000005"/>
    <n v="0"/>
    <n v="30.612798829208497"/>
    <m/>
    <m/>
    <n v="0"/>
    <n v="1187.4879970397965"/>
    <n v="1264.6024028594836"/>
    <n v="0.52582220493117826"/>
    <n v="30.928458829208498"/>
    <n v="12.860066041250935"/>
  </r>
  <r>
    <x v="98"/>
    <s v="École"/>
    <m/>
    <m/>
    <n v="3128"/>
    <n v="410.83199999999999"/>
    <n v="0"/>
    <n v="0"/>
    <m/>
    <m/>
    <n v="0"/>
    <n v="0.17118"/>
    <n v="0"/>
    <n v="0"/>
    <m/>
    <m/>
    <n v="0"/>
    <n v="410.83199999999999"/>
    <n v="437.5110617258357"/>
    <n v="0.13986926525762011"/>
    <n v="0.17118"/>
    <n v="5.472506393861893E-2"/>
  </r>
  <r>
    <x v="99"/>
    <s v="École"/>
    <m/>
    <m/>
    <n v="938"/>
    <n v="407.40839999999997"/>
    <n v="0"/>
    <n v="0"/>
    <m/>
    <m/>
    <n v="0"/>
    <n v="0.1697535"/>
    <n v="0"/>
    <n v="0"/>
    <m/>
    <m/>
    <n v="0"/>
    <n v="407.40839999999997"/>
    <n v="433.86513621145372"/>
    <n v="0.46254278913801034"/>
    <n v="0.1697535"/>
    <n v="0.18097388059701494"/>
  </r>
  <r>
    <x v="100"/>
    <s v="École"/>
    <m/>
    <m/>
    <n v="799"/>
    <n v="535.572"/>
    <n v="0"/>
    <n v="2.7160000115632994"/>
    <m/>
    <m/>
    <n v="0"/>
    <n v="0.22315499999999999"/>
    <n v="0"/>
    <n v="0.1934021608234047"/>
    <m/>
    <m/>
    <n v="0"/>
    <n v="538.28800001156333"/>
    <n v="573.24394010041999"/>
    <n v="0.71745173980027532"/>
    <n v="0.41655716082340466"/>
    <n v="0.52134813619950526"/>
  </r>
  <r>
    <x v="101"/>
    <s v="École"/>
    <m/>
    <m/>
    <n v="2597"/>
    <n v="694.02239999999995"/>
    <n v="0"/>
    <n v="186.62799777984614"/>
    <m/>
    <m/>
    <n v="0"/>
    <n v="0.28917599999999999"/>
    <n v="0"/>
    <n v="13.289491121906277"/>
    <m/>
    <m/>
    <n v="0"/>
    <n v="880.65039777984612"/>
    <n v="937.83904501582163"/>
    <n v="0.36112400655210691"/>
    <n v="13.578667121906276"/>
    <n v="5.2285972745114657"/>
  </r>
  <r>
    <x v="102"/>
    <s v="École"/>
    <m/>
    <m/>
    <n v="999"/>
    <n v="474.62399999999997"/>
    <n v="0"/>
    <n v="28.32400074005125"/>
    <m/>
    <m/>
    <n v="0"/>
    <n v="0.19775999999999999"/>
    <n v="0"/>
    <n v="2.0169082926979054"/>
    <m/>
    <m/>
    <n v="0"/>
    <n v="502.94800074005121"/>
    <n v="535.60899296224784"/>
    <n v="0.53614513810034814"/>
    <n v="2.2146682926979055"/>
    <n v="2.2168851778757812"/>
  </r>
  <r>
    <x v="103"/>
    <s v="École"/>
    <m/>
    <m/>
    <n v="1050"/>
    <n v="343.60559999999998"/>
    <n v="0"/>
    <n v="114.46000185012832"/>
    <m/>
    <m/>
    <n v="0"/>
    <n v="0.14316900000000002"/>
    <n v="0"/>
    <n v="8.1505197317447777"/>
    <m/>
    <m/>
    <n v="0"/>
    <n v="458.0656018501283"/>
    <n v="487.81197133021175"/>
    <n v="0.46458282983829691"/>
    <n v="8.2936887317447781"/>
    <n v="7.8987511730902646"/>
  </r>
  <r>
    <x v="104"/>
    <s v="École"/>
    <m/>
    <m/>
    <n v="2655"/>
    <n v="1100.2968000000001"/>
    <n v="0"/>
    <n v="141.62000370025626"/>
    <m/>
    <m/>
    <n v="0"/>
    <n v="0.458457"/>
    <n v="0"/>
    <n v="10.084541463489526"/>
    <m/>
    <m/>
    <n v="0"/>
    <n v="1241.9168037002564"/>
    <n v="1322.5657674233153"/>
    <n v="0.49814153198618277"/>
    <n v="10.542998463489525"/>
    <n v="3.9709975380374858"/>
  </r>
  <r>
    <x v="105"/>
    <s v="École"/>
    <m/>
    <m/>
    <n v="2008"/>
    <n v="267.69599999999997"/>
    <n v="0"/>
    <n v="597.90799407958946"/>
    <m/>
    <m/>
    <n v="0"/>
    <n v="0.11154"/>
    <n v="0"/>
    <n v="42.57610365841672"/>
    <m/>
    <m/>
    <n v="0"/>
    <n v="865.60399407958948"/>
    <n v="921.81554134995622"/>
    <n v="0.45907148473603399"/>
    <n v="42.687643658416718"/>
    <n v="21.258786682478444"/>
  </r>
  <r>
    <x v="106"/>
    <s v="École"/>
    <m/>
    <m/>
    <n v="471"/>
    <n v="34.955999999999996"/>
    <n v="0"/>
    <n v="271.59999999999997"/>
    <m/>
    <m/>
    <n v="0"/>
    <n v="1.4565E-2"/>
    <n v="0"/>
    <n v="19.340215999999998"/>
    <m/>
    <m/>
    <n v="0"/>
    <n v="306.55599999999998"/>
    <n v="326.46347178025394"/>
    <n v="0.69312839019162198"/>
    <n v="19.354780999999999"/>
    <n v="41.092953290870483"/>
  </r>
  <r>
    <x v="107"/>
    <s v="École"/>
    <m/>
    <m/>
    <n v="719"/>
    <n v="269.964"/>
    <n v="0"/>
    <n v="48.499999999999993"/>
    <m/>
    <m/>
    <n v="0"/>
    <n v="0.112485"/>
    <n v="0"/>
    <n v="3.4536099999999998"/>
    <m/>
    <m/>
    <n v="0"/>
    <n v="318.464"/>
    <n v="339.14476662347755"/>
    <n v="0.47168952242486445"/>
    <n v="3.5660949999999998"/>
    <n v="4.9597983310152989"/>
  </r>
  <r>
    <x v="108"/>
    <s v="École"/>
    <m/>
    <m/>
    <n v="1512"/>
    <n v="630.072"/>
    <n v="0"/>
    <n v="333.29200592041013"/>
    <m/>
    <m/>
    <n v="0"/>
    <n v="0.26253000000000004"/>
    <n v="0"/>
    <n v="23.73320834158325"/>
    <m/>
    <m/>
    <n v="0"/>
    <n v="963.36400592041014"/>
    <n v="1025.9240007075712"/>
    <n v="0.67852116448913435"/>
    <n v="23.995738341583252"/>
    <n v="15.870197315861938"/>
  </r>
  <r>
    <x v="109"/>
    <s v="École"/>
    <m/>
    <m/>
    <n v="1756"/>
    <n v="585.37440000000004"/>
    <n v="0"/>
    <n v="110.19199666976922"/>
    <m/>
    <m/>
    <n v="0"/>
    <n v="0.24390600000000001"/>
    <n v="0"/>
    <n v="7.8466016828594167"/>
    <m/>
    <m/>
    <n v="0"/>
    <n v="695.56639666976923"/>
    <n v="740.73585482095973"/>
    <n v="0.42183135240373559"/>
    <n v="8.0905076828594176"/>
    <n v="4.6073506166625382"/>
  </r>
  <r>
    <x v="110"/>
    <s v="École"/>
    <m/>
    <m/>
    <n v="2268"/>
    <n v="496.49399999999997"/>
    <n v="0"/>
    <n v="70.227997779846135"/>
    <m/>
    <m/>
    <n v="0"/>
    <n v="0.20687250000000001"/>
    <n v="0"/>
    <n v="5.0008271219062772"/>
    <m/>
    <m/>
    <n v="0"/>
    <n v="566.72199777984611"/>
    <n v="603.52441618970079"/>
    <n v="0.26610423994254884"/>
    <n v="5.2076996219062774"/>
    <n v="2.2961638544560308"/>
  </r>
  <r>
    <x v="111"/>
    <s v="École"/>
    <m/>
    <m/>
    <n v="3518"/>
    <n v="1439.424"/>
    <n v="0"/>
    <n v="0"/>
    <m/>
    <m/>
    <n v="0"/>
    <n v="0.59975999999999996"/>
    <n v="0"/>
    <n v="0"/>
    <m/>
    <m/>
    <n v="0"/>
    <n v="1439.424"/>
    <n v="1532.8989039647577"/>
    <n v="0.4357302171588282"/>
    <n v="0.59975999999999996"/>
    <n v="0.1704832291074474"/>
  </r>
  <r>
    <x v="112"/>
    <s v="École"/>
    <m/>
    <m/>
    <n v="2506"/>
    <n v="818.78399999999999"/>
    <n v="0"/>
    <n v="286.73199481964127"/>
    <m/>
    <m/>
    <n v="0"/>
    <n v="0.34116000000000002"/>
    <n v="0"/>
    <n v="20.417741951114664"/>
    <m/>
    <m/>
    <n v="0"/>
    <n v="1105.5159948196413"/>
    <n v="1177.3072123116863"/>
    <n v="0.46979537602222116"/>
    <n v="20.758901951114662"/>
    <n v="8.2836799485692989"/>
  </r>
  <r>
    <x v="113"/>
    <s v="École"/>
    <m/>
    <m/>
    <n v="1659"/>
    <n v="627.26400000000001"/>
    <n v="0"/>
    <n v="62.468000555038259"/>
    <m/>
    <m/>
    <n v="0"/>
    <n v="0.26136000000000004"/>
    <n v="0"/>
    <n v="4.4482497195234165"/>
    <m/>
    <m/>
    <n v="0"/>
    <n v="689.73200055503821"/>
    <n v="734.52257825368872"/>
    <n v="0.44275019786238018"/>
    <n v="4.7096097195234163"/>
    <n v="2.8388244240647476"/>
  </r>
  <r>
    <x v="114"/>
    <s v="École"/>
    <m/>
    <m/>
    <n v="673"/>
    <n v="340.63200000000001"/>
    <n v="0"/>
    <n v="0"/>
    <m/>
    <m/>
    <n v="0"/>
    <n v="0.14193"/>
    <n v="0"/>
    <n v="0"/>
    <m/>
    <m/>
    <n v="0"/>
    <n v="340.63200000000001"/>
    <n v="362.75233666753047"/>
    <n v="0.53900792966943611"/>
    <n v="0.14193"/>
    <n v="0.21089153046062409"/>
  </r>
  <r>
    <x v="115"/>
    <s v="École"/>
    <m/>
    <m/>
    <n v="1499"/>
    <n v="645.29999999999995"/>
    <n v="0"/>
    <n v="79.927997779846137"/>
    <m/>
    <m/>
    <n v="0"/>
    <n v="0.26887499999999998"/>
    <n v="0"/>
    <n v="5.6915491219062782"/>
    <m/>
    <m/>
    <n v="0"/>
    <n v="725.22799777984608"/>
    <n v="772.32365371237506"/>
    <n v="0.51522591975475318"/>
    <n v="5.9604241219062786"/>
    <n v="3.9762669258881114"/>
  </r>
  <r>
    <x v="116"/>
    <s v="École"/>
    <m/>
    <m/>
    <n v="1352"/>
    <n v="466.18559999999997"/>
    <n v="0"/>
    <n v="224.65199851989755"/>
    <m/>
    <m/>
    <n v="0"/>
    <n v="0.194244"/>
    <n v="0"/>
    <n v="15.997121414604193"/>
    <m/>
    <m/>
    <n v="0"/>
    <n v="690.83759851989748"/>
    <n v="735.699972759101"/>
    <n v="0.54415678458513383"/>
    <n v="16.191365414604192"/>
    <n v="11.975861993050438"/>
  </r>
  <r>
    <x v="117"/>
    <s v="École"/>
    <m/>
    <m/>
    <n v="1403"/>
    <n v="643.46399999999994"/>
    <n v="0"/>
    <n v="0"/>
    <m/>
    <m/>
    <n v="0"/>
    <n v="0.26811000000000001"/>
    <n v="0"/>
    <n v="0"/>
    <m/>
    <m/>
    <n v="0"/>
    <n v="643.46399999999994"/>
    <n v="685.24997522674255"/>
    <n v="0.48841765875035109"/>
    <n v="0.26811000000000001"/>
    <n v="0.1910976478973628"/>
  </r>
  <r>
    <x v="118"/>
    <s v="École"/>
    <m/>
    <m/>
    <n v="18044"/>
    <n v="9233.2800000000007"/>
    <n v="0"/>
    <n v="2011.3920059204102"/>
    <m/>
    <m/>
    <n v="0"/>
    <n v="3.8472000000000004"/>
    <n v="0"/>
    <n v="143.22811434158325"/>
    <m/>
    <m/>
    <n v="0"/>
    <n v="11244.672005920411"/>
    <n v="11974.890923951936"/>
    <n v="0.66364946375260125"/>
    <n v="147.07531434158324"/>
    <n v="8.1509263102185336"/>
  </r>
  <r>
    <x v="119"/>
    <s v="École"/>
    <m/>
    <m/>
    <n v="12928"/>
    <n v="6242.4"/>
    <n v="0"/>
    <n v="3136.9799407958981"/>
    <m/>
    <m/>
    <n v="0"/>
    <n v="2.601"/>
    <n v="0"/>
    <n v="223.37949058416748"/>
    <m/>
    <m/>
    <n v="0"/>
    <n v="9379.3799407958977"/>
    <n v="9988.4684645490597"/>
    <n v="0.7726228700919755"/>
    <n v="225.98049058416748"/>
    <n v="17.479926561275331"/>
  </r>
  <r>
    <x v="120"/>
    <s v="École"/>
    <m/>
    <m/>
    <n v="20520"/>
    <n v="5524.4160000000002"/>
    <n v="0"/>
    <n v="1345.971946716309"/>
    <m/>
    <m/>
    <n v="0"/>
    <n v="2.3018400000000003"/>
    <n v="0"/>
    <n v="95.844580925750762"/>
    <m/>
    <m/>
    <n v="0"/>
    <n v="6870.3879467163097"/>
    <n v="7316.5447799495587"/>
    <n v="0.35655676315543661"/>
    <n v="98.14642092575076"/>
    <n v="4.7829639827363915"/>
  </r>
  <r>
    <x v="121"/>
    <s v="École"/>
    <m/>
    <m/>
    <n v="9844"/>
    <n v="4852.8720000000003"/>
    <n v="0"/>
    <n v="688.31199111938611"/>
    <m/>
    <m/>
    <n v="0"/>
    <n v="2.02203"/>
    <n v="0"/>
    <n v="49.013632487625216"/>
    <m/>
    <m/>
    <n v="0"/>
    <n v="5541.1839911193865"/>
    <n v="5901.023511247533"/>
    <n v="0.59945383088658399"/>
    <n v="51.035662487625217"/>
    <n v="5.1844435684300301"/>
  </r>
  <r>
    <x v="122"/>
    <s v="École"/>
    <m/>
    <m/>
    <n v="2849"/>
    <n v="1298.808"/>
    <n v="0"/>
    <n v="90.791996669769219"/>
    <m/>
    <m/>
    <n v="0"/>
    <n v="0.54116999999999993"/>
    <n v="0"/>
    <n v="6.4651576828594157"/>
    <m/>
    <m/>
    <n v="0"/>
    <n v="1389.5999966697691"/>
    <n v="1479.8393745307289"/>
    <n v="0.51942413988442571"/>
    <n v="7.0063276828594159"/>
    <n v="2.4592234759071312"/>
  </r>
  <r>
    <x v="123"/>
    <s v="École"/>
    <m/>
    <m/>
    <n v="11591"/>
    <n v="5835.4560000000001"/>
    <n v="0"/>
    <n v="908.30799407958932"/>
    <m/>
    <m/>
    <n v="0"/>
    <n v="2.4314400000000003"/>
    <n v="0"/>
    <n v="64.679207658416715"/>
    <m/>
    <m/>
    <n v="0"/>
    <n v="6743.7639940795898"/>
    <n v="7181.697981360322"/>
    <n v="0.61959261335176619"/>
    <n v="67.11064765841671"/>
    <n v="5.7898928184295322"/>
  </r>
  <r>
    <x v="124"/>
    <s v="École"/>
    <m/>
    <m/>
    <n v="815"/>
    <n v="80.269199999999998"/>
    <n v="0"/>
    <n v="394.98399999999992"/>
    <m/>
    <m/>
    <n v="0"/>
    <n v="3.3445500000000003E-2"/>
    <n v="0"/>
    <n v="28.126199839999998"/>
    <m/>
    <m/>
    <n v="0"/>
    <n v="475.25319999999994"/>
    <n v="506.1157166934438"/>
    <n v="0.6210008793784586"/>
    <n v="28.159645339999997"/>
    <n v="34.551712073619626"/>
  </r>
  <r>
    <x v="125"/>
    <s v="École"/>
    <m/>
    <m/>
    <n v="1854"/>
    <n v="858.38400000000001"/>
    <n v="0"/>
    <n v="96.999999999999986"/>
    <m/>
    <m/>
    <n v="0"/>
    <n v="0.35766000000000003"/>
    <n v="0"/>
    <n v="6.9072199999999997"/>
    <m/>
    <m/>
    <n v="0"/>
    <n v="955.38400000000001"/>
    <n v="1017.4257803576056"/>
    <n v="0.54877334431370317"/>
    <n v="7.2648799999999998"/>
    <n v="3.9184897518878103"/>
  </r>
  <r>
    <x v="126"/>
    <s v="École"/>
    <m/>
    <m/>
    <n v="4806"/>
    <n v="1537.9199999999998"/>
    <n v="0"/>
    <n v="175.37599999999998"/>
    <m/>
    <m/>
    <n v="0"/>
    <n v="0.64080000000000004"/>
    <n v="0"/>
    <n v="12.488253759999999"/>
    <m/>
    <m/>
    <n v="0"/>
    <n v="1713.2959999999998"/>
    <n v="1824.5559060896603"/>
    <n v="0.37964126219094058"/>
    <n v="13.12905376"/>
    <n v="2.731804777361631"/>
  </r>
  <r>
    <x v="127"/>
    <s v="École"/>
    <m/>
    <m/>
    <n v="1694"/>
    <n v="787.10399999999993"/>
    <n v="0"/>
    <n v="106.69999999999999"/>
    <m/>
    <m/>
    <n v="0"/>
    <n v="0.32795999999999997"/>
    <n v="0"/>
    <n v="7.5979419999999989"/>
    <m/>
    <m/>
    <n v="0"/>
    <n v="893.80399999999986"/>
    <n v="951.8468303705622"/>
    <n v="0.56189305216680174"/>
    <n v="7.9259019999999989"/>
    <n v="4.6788087367178273"/>
  </r>
  <r>
    <x v="128"/>
    <s v="École"/>
    <m/>
    <m/>
    <n v="1054"/>
    <n v="534.27599999999995"/>
    <n v="0"/>
    <n v="0"/>
    <m/>
    <m/>
    <n v="0"/>
    <n v="0.22261500000000001"/>
    <n v="0"/>
    <n v="0"/>
    <m/>
    <m/>
    <n v="0"/>
    <n v="534.27599999999995"/>
    <n v="568.97140440528631"/>
    <n v="0.53982106679818431"/>
    <n v="0.22261500000000001"/>
    <n v="0.21120967741935484"/>
  </r>
  <r>
    <x v="129"/>
    <s v="École"/>
    <m/>
    <m/>
    <n v="1446"/>
    <n v="525.26159999999993"/>
    <n v="0"/>
    <n v="85.74799999999999"/>
    <m/>
    <m/>
    <n v="0"/>
    <n v="0.218859"/>
    <n v="0"/>
    <n v="6.1059824799999998"/>
    <m/>
    <m/>
    <n v="0"/>
    <n v="611.00959999999986"/>
    <n v="650.68801558953078"/>
    <n v="0.44999171202595489"/>
    <n v="6.3248414799999999"/>
    <n v="4.3740259197786999"/>
  </r>
  <r>
    <x v="130"/>
    <s v="École"/>
    <m/>
    <m/>
    <n v="2316"/>
    <n v="662.25599999999997"/>
    <n v="0"/>
    <n v="43.455999999999996"/>
    <m/>
    <m/>
    <n v="0"/>
    <n v="0.27594000000000002"/>
    <n v="0"/>
    <n v="3.0944345599999998"/>
    <m/>
    <m/>
    <n v="0"/>
    <n v="705.71199999999999"/>
    <n v="751.54030453485359"/>
    <n v="0.32449926793387462"/>
    <n v="3.3703745599999997"/>
    <n v="1.4552567184801382"/>
  </r>
  <r>
    <x v="131"/>
    <s v="École"/>
    <m/>
    <m/>
    <n v="1472"/>
    <n v="528.12"/>
    <n v="0"/>
    <n v="0"/>
    <m/>
    <m/>
    <n v="0"/>
    <n v="0.22005000000000002"/>
    <n v="0"/>
    <n v="0"/>
    <m/>
    <m/>
    <n v="0"/>
    <n v="528.12"/>
    <n v="562.41563928478877"/>
    <n v="0.38207584190542715"/>
    <n v="0.22005000000000002"/>
    <n v="0.14949048913043478"/>
  </r>
  <r>
    <x v="132"/>
    <s v="École"/>
    <m/>
    <m/>
    <n v="1083"/>
    <n v="472.28399999999999"/>
    <n v="0"/>
    <n v="20.951999999999998"/>
    <m/>
    <m/>
    <n v="0"/>
    <n v="0.19678499999999999"/>
    <n v="0"/>
    <n v="1.49195952"/>
    <m/>
    <m/>
    <n v="0"/>
    <n v="493.23599999999999"/>
    <n v="525.26630360196941"/>
    <n v="0.48501043730560428"/>
    <n v="1.68874452"/>
    <n v="1.5593208864265928"/>
  </r>
  <r>
    <x v="133"/>
    <s v="École"/>
    <m/>
    <m/>
    <n v="6631"/>
    <n v="1153.44"/>
    <n v="0"/>
    <n v="1020.4399999999998"/>
    <m/>
    <m/>
    <n v="0"/>
    <n v="0.48060000000000003"/>
    <n v="0"/>
    <n v="72.663954399999994"/>
    <m/>
    <m/>
    <n v="0"/>
    <n v="2173.88"/>
    <n v="2315.0498180875875"/>
    <n v="0.34912529303085321"/>
    <n v="73.14455439999999"/>
    <n v="11.030697391042073"/>
  </r>
  <r>
    <x v="134"/>
    <s v="École"/>
    <m/>
    <m/>
    <n v="834"/>
    <n v="272.23199999999997"/>
    <n v="0"/>
    <n v="0"/>
    <m/>
    <m/>
    <n v="0"/>
    <n v="0.11343"/>
    <n v="0"/>
    <n v="0"/>
    <m/>
    <m/>
    <n v="0"/>
    <n v="272.23199999999997"/>
    <n v="289.91050199533555"/>
    <n v="0.34761451078577404"/>
    <n v="0.11343"/>
    <n v="0.13600719424460433"/>
  </r>
  <r>
    <x v="135"/>
    <s v="École"/>
    <m/>
    <m/>
    <n v="4634"/>
    <n v="1658.8799999999999"/>
    <n v="0"/>
    <n v="81.47999999999999"/>
    <m/>
    <m/>
    <n v="0"/>
    <n v="0.69120000000000004"/>
    <n v="0"/>
    <n v="5.8020647999999992"/>
    <m/>
    <m/>
    <n v="0"/>
    <n v="1740.36"/>
    <n v="1853.3774179839336"/>
    <n v="0.39995196762708968"/>
    <n v="6.4932647999999995"/>
    <n v="1.4012224428139837"/>
  </r>
  <r>
    <x v="136"/>
    <s v="École"/>
    <m/>
    <m/>
    <n v="5201"/>
    <n v="989.28"/>
    <n v="0"/>
    <n v="147.05199999999996"/>
    <m/>
    <m/>
    <n v="0"/>
    <n v="0.41220000000000001"/>
    <n v="0"/>
    <n v="10.471345519999998"/>
    <m/>
    <m/>
    <n v="0"/>
    <n v="1136.3319999999999"/>
    <n v="1210.1243812386626"/>
    <n v="0.23267148264538792"/>
    <n v="10.883545519999998"/>
    <n v="2.0925871024802918"/>
  </r>
  <r>
    <x v="137"/>
    <s v="École"/>
    <m/>
    <m/>
    <n v="770"/>
    <n v="323.06040000000002"/>
    <n v="0"/>
    <n v="26.771999999999995"/>
    <m/>
    <m/>
    <n v="0"/>
    <n v="0.13460849999999999"/>
    <n v="0"/>
    <n v="1.9063927199999999"/>
    <m/>
    <m/>
    <n v="0"/>
    <n v="349.83240000000001"/>
    <n v="372.55020239440267"/>
    <n v="0.48383143168104242"/>
    <n v="2.0410012200000001"/>
    <n v="2.650650935064935"/>
  </r>
  <r>
    <x v="138"/>
    <s v="École"/>
    <m/>
    <m/>
    <n v="835"/>
    <n v="366.12"/>
    <n v="0"/>
    <n v="0"/>
    <m/>
    <m/>
    <n v="0"/>
    <n v="0.15255000000000002"/>
    <n v="0"/>
    <n v="0"/>
    <m/>
    <m/>
    <n v="0"/>
    <n v="366.12"/>
    <n v="389.89550453485356"/>
    <n v="0.46694072399383657"/>
    <n v="0.15255000000000002"/>
    <n v="0.18269461077844312"/>
  </r>
  <r>
    <x v="139"/>
    <s v="École"/>
    <m/>
    <m/>
    <n v="1189"/>
    <n v="498.52799999999996"/>
    <n v="0"/>
    <n v="38.799999999999997"/>
    <m/>
    <m/>
    <n v="0"/>
    <n v="0.20771999999999999"/>
    <n v="0"/>
    <n v="2.7628879999999998"/>
    <m/>
    <m/>
    <n v="0"/>
    <n v="537.32799999999997"/>
    <n v="572.22159854884683"/>
    <n v="0.48126290878792838"/>
    <n v="2.9706079999999999"/>
    <n v="2.4984087468460889"/>
  </r>
  <r>
    <x v="140"/>
    <s v="École"/>
    <m/>
    <m/>
    <n v="1482"/>
    <n v="481.74119999999999"/>
    <n v="0"/>
    <n v="0"/>
    <m/>
    <m/>
    <n v="0"/>
    <n v="0.2007255"/>
    <n v="0"/>
    <n v="0"/>
    <m/>
    <m/>
    <n v="0"/>
    <n v="481.74119999999999"/>
    <n v="513.02504159626847"/>
    <n v="0.34617074331732017"/>
    <n v="0.2007255"/>
    <n v="0.1354423076923077"/>
  </r>
  <r>
    <x v="141"/>
    <s v="École"/>
    <m/>
    <m/>
    <n v="1588"/>
    <n v="463.536"/>
    <n v="0"/>
    <n v="58.199999999999989"/>
    <m/>
    <m/>
    <n v="0"/>
    <n v="0.19314000000000001"/>
    <n v="0"/>
    <n v="4.1443319999999995"/>
    <m/>
    <m/>
    <n v="0"/>
    <n v="521.73599999999999"/>
    <n v="555.61706804871721"/>
    <n v="0.3498848035571267"/>
    <n v="4.3374719999999991"/>
    <n v="2.731405541561712"/>
  </r>
  <r>
    <x v="142"/>
    <s v="École"/>
    <m/>
    <m/>
    <n v="916"/>
    <n v="386.97480000000002"/>
    <n v="0"/>
    <n v="31.039999999999996"/>
    <m/>
    <m/>
    <n v="0"/>
    <n v="0.16123949999999998"/>
    <n v="0"/>
    <n v="2.2103104"/>
    <m/>
    <m/>
    <n v="0"/>
    <n v="418.01480000000004"/>
    <n v="445.16030631769894"/>
    <n v="0.48598286715905997"/>
    <n v="2.3715498999999998"/>
    <n v="2.5890282751091704"/>
  </r>
  <r>
    <x v="143"/>
    <s v="École"/>
    <m/>
    <m/>
    <n v="3535"/>
    <n v="980.42399999999998"/>
    <n v="0"/>
    <n v="39.575999999999993"/>
    <m/>
    <m/>
    <n v="0"/>
    <n v="0.40850999999999998"/>
    <n v="0"/>
    <n v="2.8181457599999997"/>
    <m/>
    <m/>
    <n v="0"/>
    <n v="1020"/>
    <n v="1086.2378854625551"/>
    <n v="0.30728087283240596"/>
    <n v="3.2266557599999999"/>
    <n v="0.91277390664780755"/>
  </r>
  <r>
    <x v="144"/>
    <s v="École"/>
    <m/>
    <m/>
    <n v="1847"/>
    <n v="621.43200000000002"/>
    <n v="0"/>
    <n v="0"/>
    <m/>
    <m/>
    <n v="0"/>
    <n v="0.25892999999999999"/>
    <n v="0"/>
    <n v="0"/>
    <m/>
    <m/>
    <n v="0"/>
    <n v="621.43200000000002"/>
    <n v="661.78723690075151"/>
    <n v="0.35830386405021736"/>
    <n v="0.25892999999999999"/>
    <n v="0.14018949648077964"/>
  </r>
  <r>
    <x v="145"/>
    <s v="École"/>
    <m/>
    <m/>
    <n v="1997"/>
    <n v="1008.72"/>
    <n v="0"/>
    <n v="156.364"/>
    <m/>
    <m/>
    <n v="0"/>
    <n v="0.42030000000000001"/>
    <n v="0"/>
    <n v="11.134438640000001"/>
    <m/>
    <m/>
    <n v="0"/>
    <n v="1165.0840000000001"/>
    <n v="1240.7435103394662"/>
    <n v="0.6213037107358369"/>
    <n v="11.55473864"/>
    <n v="5.7860483925888833"/>
  </r>
  <r>
    <x v="146"/>
    <s v="École"/>
    <m/>
    <m/>
    <n v="2531"/>
    <n v="1026.432"/>
    <n v="0"/>
    <n v="0"/>
    <m/>
    <m/>
    <n v="0"/>
    <n v="0.42768"/>
    <n v="0"/>
    <n v="0"/>
    <m/>
    <m/>
    <n v="0"/>
    <n v="1026.432"/>
    <n v="1093.0875737755896"/>
    <n v="0.43187972097020527"/>
    <n v="0.42768"/>
    <n v="0.1689766890557092"/>
  </r>
  <r>
    <x v="147"/>
    <s v="École"/>
    <m/>
    <m/>
    <n v="2400"/>
    <n v="750.38400000000001"/>
    <n v="0"/>
    <n v="74.495999999999995"/>
    <m/>
    <m/>
    <n v="0"/>
    <n v="0.31266000000000005"/>
    <n v="0"/>
    <n v="5.3047449599999998"/>
    <m/>
    <m/>
    <n v="0"/>
    <n v="824.88"/>
    <n v="878.44696760818863"/>
    <n v="0.36601956983674527"/>
    <n v="5.61740496"/>
    <n v="2.3405854000000001"/>
  </r>
  <r>
    <x v="148"/>
    <s v="École"/>
    <m/>
    <m/>
    <n v="5819"/>
    <n v="1528.4159999999999"/>
    <n v="0"/>
    <n v="180.03199999999998"/>
    <m/>
    <m/>
    <n v="0"/>
    <n v="0.63684000000000007"/>
    <n v="0"/>
    <n v="12.819800319999999"/>
    <m/>
    <m/>
    <n v="0"/>
    <n v="1708.4479999999999"/>
    <n v="1819.3930813164029"/>
    <n v="0.31266421744567846"/>
    <n v="13.456640319999998"/>
    <n v="2.3125348547860454"/>
  </r>
  <r>
    <x v="149"/>
    <s v="École"/>
    <m/>
    <m/>
    <n v="11539"/>
    <n v="4317.84"/>
    <n v="0"/>
    <n v="0"/>
    <m/>
    <m/>
    <n v="0"/>
    <n v="1.7991000000000001"/>
    <n v="0"/>
    <n v="0"/>
    <m/>
    <m/>
    <n v="0"/>
    <n v="4317.84"/>
    <n v="4598.2366582016066"/>
    <n v="0.39849524726593349"/>
    <n v="1.7991000000000001"/>
    <n v="0.15591472397954764"/>
  </r>
  <r>
    <x v="150"/>
    <s v="École"/>
    <m/>
    <m/>
    <n v="2164"/>
    <n v="1734.048"/>
    <n v="0"/>
    <n v="112.51999999999998"/>
    <m/>
    <m/>
    <n v="0"/>
    <n v="0.72251999999999994"/>
    <n v="0"/>
    <n v="8.0123751999999993"/>
    <m/>
    <m/>
    <n v="0"/>
    <n v="1846.568"/>
    <n v="1966.4824702772739"/>
    <n v="0.90872572563644827"/>
    <n v="8.7348951999999986"/>
    <n v="4.0364580406654342"/>
  </r>
  <r>
    <x v="151"/>
    <s v="École"/>
    <m/>
    <m/>
    <n v="1060"/>
    <n v="529.19999999999993"/>
    <n v="0"/>
    <n v="0"/>
    <m/>
    <m/>
    <n v="0"/>
    <n v="0.2205"/>
    <n v="0"/>
    <n v="0"/>
    <m/>
    <m/>
    <n v="0"/>
    <n v="529.19999999999993"/>
    <n v="563.5657735164549"/>
    <n v="0.53166582407212726"/>
    <n v="0.2205"/>
    <n v="0.20801886792452831"/>
  </r>
  <r>
    <x v="152"/>
    <s v="École"/>
    <m/>
    <m/>
    <n v="5159"/>
    <n v="970.11"/>
    <n v="0"/>
    <n v="50.827999999999996"/>
    <m/>
    <m/>
    <n v="0"/>
    <n v="0.40421250000000003"/>
    <n v="0"/>
    <n v="3.6193832799999996"/>
    <m/>
    <m/>
    <n v="0"/>
    <n v="1020.938"/>
    <n v="1087.2367983415393"/>
    <n v="0.21074564805999985"/>
    <n v="4.02359578"/>
    <n v="0.77991777088583059"/>
  </r>
  <r>
    <x v="153"/>
    <s v="École"/>
    <m/>
    <m/>
    <n v="1188"/>
    <n v="443.52"/>
    <n v="0"/>
    <n v="34.143999999999998"/>
    <m/>
    <m/>
    <n v="0"/>
    <n v="0.18480000000000002"/>
    <n v="0"/>
    <n v="2.4313414399999997"/>
    <m/>
    <m/>
    <n v="0"/>
    <n v="477.66399999999999"/>
    <n v="508.6830718839077"/>
    <n v="0.42818440394268326"/>
    <n v="2.6161414399999998"/>
    <n v="2.2021392592592592"/>
  </r>
  <r>
    <x v="154"/>
    <s v="École"/>
    <m/>
    <m/>
    <n v="3098"/>
    <n v="980.42399999999998"/>
    <n v="0"/>
    <n v="16.295999999999996"/>
    <m/>
    <m/>
    <n v="0"/>
    <n v="0.40850999999999998"/>
    <n v="0"/>
    <n v="1.1604129599999999"/>
    <m/>
    <m/>
    <n v="0"/>
    <n v="996.72"/>
    <n v="1061.4461031355274"/>
    <n v="0.34262301586040267"/>
    <n v="1.5689229599999999"/>
    <n v="0.5064309102646869"/>
  </r>
  <r>
    <x v="155"/>
    <s v="École"/>
    <m/>
    <m/>
    <n v="1429"/>
    <n v="554.54399999999998"/>
    <n v="0"/>
    <n v="0"/>
    <m/>
    <m/>
    <n v="0"/>
    <n v="0.23106000000000002"/>
    <n v="0"/>
    <n v="0"/>
    <m/>
    <m/>
    <n v="0"/>
    <n v="554.54399999999998"/>
    <n v="590.55559015288929"/>
    <n v="0.41326493362693445"/>
    <n v="0.23106000000000002"/>
    <n v="0.16169349195241428"/>
  </r>
  <r>
    <x v="156"/>
    <s v="École"/>
    <m/>
    <m/>
    <n v="2191"/>
    <n v="562.03200000000004"/>
    <n v="0"/>
    <n v="0"/>
    <m/>
    <m/>
    <n v="0"/>
    <n v="0.23418"/>
    <n v="0"/>
    <n v="0"/>
    <m/>
    <m/>
    <n v="0"/>
    <n v="562.03200000000004"/>
    <n v="598.5298541591086"/>
    <n v="0.27317656511141425"/>
    <n v="0.23418"/>
    <n v="0.10688270196257417"/>
  </r>
  <r>
    <x v="157"/>
    <s v="École"/>
    <m/>
    <m/>
    <n v="4033"/>
    <n v="1187.19"/>
    <n v="0"/>
    <n v="0"/>
    <m/>
    <m/>
    <n v="0"/>
    <n v="0.4946625"/>
    <n v="0"/>
    <n v="0"/>
    <m/>
    <m/>
    <n v="0"/>
    <n v="1187.19"/>
    <n v="1264.2850541591085"/>
    <n v="0.31348501218921609"/>
    <n v="0.4946625"/>
    <n v="0.12265373171336474"/>
  </r>
  <r>
    <x v="158"/>
    <s v="École"/>
    <m/>
    <m/>
    <n v="1418"/>
    <n v="379.62"/>
    <n v="0"/>
    <n v="0"/>
    <m/>
    <m/>
    <n v="0"/>
    <n v="0.15817500000000001"/>
    <n v="0"/>
    <n v="0"/>
    <m/>
    <m/>
    <n v="0"/>
    <n v="379.62"/>
    <n v="404.27218243068154"/>
    <n v="0.28510026969723662"/>
    <n v="0.15817500000000001"/>
    <n v="0.11154795486600846"/>
  </r>
  <r>
    <x v="159"/>
    <s v="École"/>
    <m/>
    <m/>
    <n v="1735"/>
    <n v="614.44799999999998"/>
    <n v="0"/>
    <n v="19.011999999999997"/>
    <m/>
    <m/>
    <n v="0"/>
    <n v="0.25601999999999997"/>
    <n v="0"/>
    <n v="1.3538151199999999"/>
    <m/>
    <m/>
    <n v="0"/>
    <n v="633.45999999999992"/>
    <n v="674.59632443638236"/>
    <n v="0.38881632532356331"/>
    <n v="1.6098351199999998"/>
    <n v="0.92785885878962515"/>
  </r>
  <r>
    <x v="160"/>
    <s v="École"/>
    <m/>
    <m/>
    <n v="3213"/>
    <n v="1637.4959999999999"/>
    <n v="0"/>
    <n v="126.87599999999998"/>
    <m/>
    <m/>
    <n v="0"/>
    <n v="0.68228999999999995"/>
    <n v="0"/>
    <n v="9.0346437599999998"/>
    <m/>
    <m/>
    <n v="0"/>
    <n v="1764.3719999999998"/>
    <n v="1878.9487357346461"/>
    <n v="0.58479574719410088"/>
    <n v="9.7169337599999999"/>
    <n v="3.0242557609710552"/>
  </r>
  <r>
    <x v="161"/>
    <s v="École"/>
    <m/>
    <m/>
    <n v="1227"/>
    <n v="413.892"/>
    <n v="0"/>
    <n v="12.027999999999999"/>
    <m/>
    <m/>
    <n v="0"/>
    <n v="0.17245500000000002"/>
    <n v="0"/>
    <n v="0.85649527999999997"/>
    <m/>
    <m/>
    <n v="0"/>
    <n v="425.92"/>
    <n v="453.57886291785439"/>
    <n v="0.36966492495342657"/>
    <n v="1.0289502800000001"/>
    <n v="0.83859028524857382"/>
  </r>
  <r>
    <x v="162"/>
    <s v="École"/>
    <m/>
    <m/>
    <n v="24907"/>
    <n v="7707.96"/>
    <n v="0"/>
    <n v="1444.9119999999998"/>
    <m/>
    <m/>
    <n v="0"/>
    <n v="3.2116500000000001"/>
    <n v="0"/>
    <n v="102.88994912"/>
    <m/>
    <m/>
    <n v="0"/>
    <n v="9152.8719999999994"/>
    <n v="9747.2513011661049"/>
    <n v="0.39134585864078791"/>
    <n v="106.10159912"/>
    <n v="4.2599108330991289"/>
  </r>
  <r>
    <x v="163"/>
    <s v="École"/>
    <m/>
    <m/>
    <n v="21341"/>
    <n v="9804.24"/>
    <n v="0"/>
    <n v="1504.2759999999998"/>
    <m/>
    <m/>
    <n v="0"/>
    <n v="4.0850999999999997"/>
    <n v="0"/>
    <n v="107.11716776"/>
    <m/>
    <m/>
    <n v="0"/>
    <n v="11308.516"/>
    <n v="12042.880889764187"/>
    <n v="0.56430724379195851"/>
    <n v="111.20226776"/>
    <n v="5.2107336938287805"/>
  </r>
  <r>
    <x v="164"/>
    <s v="École"/>
    <m/>
    <m/>
    <n v="26710"/>
    <n v="14355.359999999999"/>
    <n v="0"/>
    <n v="2048.64"/>
    <m/>
    <m/>
    <n v="0"/>
    <n v="5.9814000000000007"/>
    <n v="0"/>
    <n v="145.8804864"/>
    <m/>
    <m/>
    <n v="0"/>
    <n v="16404"/>
    <n v="17469.261052086033"/>
    <n v="0.65403448341767245"/>
    <n v="151.8618864"/>
    <n v="5.6855816697865977"/>
  </r>
  <r>
    <x v="165"/>
    <s v="École"/>
    <m/>
    <m/>
    <n v="2012"/>
    <n v="678.45600000000002"/>
    <n v="0"/>
    <n v="10.475999999999999"/>
    <m/>
    <m/>
    <n v="0"/>
    <n v="0.28269"/>
    <n v="0"/>
    <n v="0.74597975999999999"/>
    <m/>
    <m/>
    <n v="0"/>
    <n v="688.93200000000002"/>
    <n v="733.67062637989113"/>
    <n v="0.36464742861823612"/>
    <n v="1.0286697600000001"/>
    <n v="0.51126727634194835"/>
  </r>
  <r>
    <x v="166"/>
    <s v="École"/>
    <m/>
    <m/>
    <n v="2685"/>
    <n v="704.37599999999998"/>
    <n v="0"/>
    <n v="0"/>
    <m/>
    <m/>
    <n v="0"/>
    <n v="0.29349000000000003"/>
    <n v="0"/>
    <n v="0"/>
    <m/>
    <m/>
    <n v="0"/>
    <n v="704.37599999999998"/>
    <n v="750.11754589271823"/>
    <n v="0.27937338766954123"/>
    <n v="0.29349000000000003"/>
    <n v="0.10930726256983241"/>
  </r>
  <r>
    <x v="167"/>
    <s v="École"/>
    <m/>
    <m/>
    <n v="2625"/>
    <n v="452.30399999999997"/>
    <n v="0"/>
    <n v="812.08399999999983"/>
    <m/>
    <m/>
    <n v="0"/>
    <n v="0.18846000000000002"/>
    <n v="0"/>
    <n v="57.827245839999996"/>
    <m/>
    <m/>
    <n v="0"/>
    <n v="1264.3879999999999"/>
    <n v="1346.4962230629696"/>
    <n v="0.51295094211922654"/>
    <n v="58.015705839999995"/>
    <n v="22.10122127238095"/>
  </r>
  <r>
    <x v="168"/>
    <s v="École"/>
    <m/>
    <m/>
    <n v="446"/>
    <n v="209.66399999999999"/>
    <n v="0"/>
    <n v="0"/>
    <m/>
    <m/>
    <n v="0"/>
    <n v="8.7359999999999993E-2"/>
    <n v="0"/>
    <n v="0"/>
    <m/>
    <m/>
    <n v="0"/>
    <n v="209.66399999999999"/>
    <n v="223.27939217413837"/>
    <n v="0.50062643985232813"/>
    <n v="8.7359999999999993E-2"/>
    <n v="0.1958744394618834"/>
  </r>
  <r>
    <x v="169"/>
    <s v="École"/>
    <m/>
    <m/>
    <n v="6163"/>
    <n v="2370.8159999999998"/>
    <n v="0"/>
    <n v="559.10799999999995"/>
    <m/>
    <m/>
    <n v="0"/>
    <n v="0.98784000000000005"/>
    <n v="0"/>
    <n v="39.813216079999997"/>
    <m/>
    <m/>
    <n v="0"/>
    <n v="2929.924"/>
    <n v="3120.1906375745011"/>
    <n v="0.50627789024411829"/>
    <n v="40.801056079999995"/>
    <n v="6.6203238812266747"/>
  </r>
  <r>
    <x v="170"/>
    <s v="École"/>
    <m/>
    <m/>
    <n v="1025"/>
    <n v="278.85239999999999"/>
    <n v="0"/>
    <n v="263.45199999999994"/>
    <m/>
    <m/>
    <n v="0"/>
    <n v="0.1161885"/>
    <n v="0"/>
    <n v="18.760009520000001"/>
    <m/>
    <m/>
    <n v="0"/>
    <n v="542.30439999999999"/>
    <n v="577.52116150298002"/>
    <n v="0.56343527951510242"/>
    <n v="18.87619802"/>
    <n v="18.415802946341465"/>
  </r>
  <r>
    <x v="171"/>
    <s v="École"/>
    <m/>
    <m/>
    <n v="823"/>
    <n v="51.897599999999997"/>
    <n v="0"/>
    <n v="207.57999999999996"/>
    <m/>
    <m/>
    <n v="0"/>
    <n v="2.1623999999999997E-2"/>
    <n v="0"/>
    <n v="14.781450799999998"/>
    <m/>
    <m/>
    <n v="0"/>
    <n v="259.47759999999994"/>
    <n v="276.32784269499865"/>
    <n v="0.33575679549817578"/>
    <n v="14.803074799999997"/>
    <n v="17.986725151883348"/>
  </r>
  <r>
    <x v="172"/>
    <s v="École"/>
    <m/>
    <m/>
    <n v="2305"/>
    <n v="838.59839999999997"/>
    <n v="0"/>
    <n v="755.43599999999992"/>
    <m/>
    <m/>
    <n v="0"/>
    <n v="0.349416"/>
    <n v="0"/>
    <n v="53.793429359999998"/>
    <m/>
    <m/>
    <n v="0"/>
    <n v="1594.0344"/>
    <n v="1697.5495647162477"/>
    <n v="0.73646401939967365"/>
    <n v="54.142845359999995"/>
    <n v="23.489303843817783"/>
  </r>
  <r>
    <x v="173"/>
    <s v="École"/>
    <m/>
    <m/>
    <n v="1697"/>
    <n v="861.12"/>
    <n v="0"/>
    <n v="0"/>
    <m/>
    <m/>
    <n v="0"/>
    <n v="0.35880000000000001"/>
    <n v="0"/>
    <n v="0"/>
    <m/>
    <m/>
    <n v="0"/>
    <n v="861.12"/>
    <n v="917.04036071521114"/>
    <n v="0.54038913418692469"/>
    <n v="0.35880000000000001"/>
    <n v="0.2114319387153801"/>
  </r>
  <r>
    <x v="174"/>
    <s v="École"/>
    <m/>
    <m/>
    <n v="684"/>
    <n v="1082.6676"/>
    <n v="0"/>
    <n v="0"/>
    <m/>
    <m/>
    <n v="0"/>
    <n v="0.45111150000000005"/>
    <n v="0"/>
    <n v="0"/>
    <m/>
    <m/>
    <n v="0"/>
    <n v="1082.6676"/>
    <n v="1152.9750632184503"/>
    <n v="1.6856360573369156"/>
    <n v="0.45111150000000005"/>
    <n v="0.6595197368421053"/>
  </r>
  <r>
    <x v="175"/>
    <s v="École"/>
    <m/>
    <m/>
    <n v="2923"/>
    <n v="932.00400000000002"/>
    <n v="529.32330000000002"/>
    <n v="0"/>
    <m/>
    <m/>
    <n v="0"/>
    <n v="0.38833500000000004"/>
    <n v="27.064849349999999"/>
    <n v="0"/>
    <m/>
    <m/>
    <n v="0"/>
    <n v="1461.3272999999999"/>
    <n v="1556.2245846281419"/>
    <n v="0.53240663175783165"/>
    <n v="27.453184350000001"/>
    <n v="9.3921260177899413"/>
  </r>
  <r>
    <x v="176"/>
    <s v="École"/>
    <m/>
    <m/>
    <n v="1407"/>
    <n v="754.05599999999993"/>
    <n v="0"/>
    <n v="0"/>
    <m/>
    <m/>
    <n v="0"/>
    <n v="0.31419000000000002"/>
    <n v="0"/>
    <n v="0"/>
    <m/>
    <m/>
    <n v="0"/>
    <n v="754.05599999999993"/>
    <n v="803.02372054936507"/>
    <n v="0.57073469832932844"/>
    <n v="0.31419000000000002"/>
    <n v="0.2233049040511727"/>
  </r>
  <r>
    <x v="177"/>
    <s v="École"/>
    <m/>
    <m/>
    <n v="3038"/>
    <n v="1254.6288"/>
    <n v="128.44710000000001"/>
    <n v="0"/>
    <m/>
    <m/>
    <n v="0"/>
    <n v="0.52276200000000006"/>
    <n v="6.5676334499999998"/>
    <n v="0"/>
    <m/>
    <m/>
    <n v="0"/>
    <n v="1383.0759"/>
    <n v="1472.8916088727649"/>
    <n v="0.48482278106410959"/>
    <n v="7.0903954499999999"/>
    <n v="2.3339023864384463"/>
  </r>
  <r>
    <x v="178"/>
    <s v="École"/>
    <m/>
    <m/>
    <n v="5783"/>
    <n v="718.84439999999995"/>
    <n v="940.05089999999996"/>
    <n v="0"/>
    <m/>
    <m/>
    <n v="0"/>
    <n v="0.29951850000000002"/>
    <n v="48.06577755"/>
    <n v="0"/>
    <m/>
    <m/>
    <n v="0"/>
    <n v="1658.8952999999999"/>
    <n v="1766.6224734076184"/>
    <n v="0.30548547006875643"/>
    <n v="48.365296049999998"/>
    <n v="8.3633574355870657"/>
  </r>
  <r>
    <x v="179"/>
    <s v="École"/>
    <m/>
    <m/>
    <n v="1595"/>
    <n v="210.672"/>
    <n v="462.63690000000003"/>
    <n v="0"/>
    <m/>
    <m/>
    <n v="0"/>
    <n v="8.7779999999999997E-2"/>
    <n v="23.655104550000001"/>
    <n v="0"/>
    <m/>
    <m/>
    <n v="0"/>
    <n v="673.30889999999999"/>
    <n v="717.032976273646"/>
    <n v="0.44955045534397869"/>
    <n v="23.742884549999999"/>
    <n v="14.885821034482758"/>
  </r>
  <r>
    <x v="180"/>
    <s v="École"/>
    <m/>
    <m/>
    <n v="1977"/>
    <n v="894.24"/>
    <n v="71.991"/>
    <n v="0"/>
    <m/>
    <m/>
    <n v="0"/>
    <n v="0.37260000000000004"/>
    <n v="3.6809744999999996"/>
    <n v="0"/>
    <m/>
    <m/>
    <n v="0"/>
    <n v="966.23099999999999"/>
    <n v="1028.9771748121275"/>
    <n v="0.5204740388528718"/>
    <n v="4.0535744999999999"/>
    <n v="2.0503664643399087"/>
  </r>
  <r>
    <x v="181"/>
    <s v="École"/>
    <m/>
    <m/>
    <n v="4778"/>
    <n v="1882.008"/>
    <n v="0"/>
    <n v="1301.3519999999999"/>
    <m/>
    <m/>
    <n v="0"/>
    <n v="0.78417000000000003"/>
    <n v="0"/>
    <n v="92.667263519999992"/>
    <m/>
    <m/>
    <n v="0"/>
    <n v="3183.3599999999997"/>
    <n v="3390.0845441824304"/>
    <n v="0.70951957810431776"/>
    <n v="93.451433519999995"/>
    <n v="19.558692658015904"/>
  </r>
  <r>
    <x v="182"/>
    <s v="École"/>
    <m/>
    <m/>
    <n v="1426"/>
    <n v="883.29599999999994"/>
    <n v="0"/>
    <n v="50.051999999999992"/>
    <m/>
    <m/>
    <n v="0"/>
    <n v="0.36804000000000003"/>
    <n v="0"/>
    <n v="3.5641255199999997"/>
    <m/>
    <m/>
    <n v="0"/>
    <n v="933.34799999999996"/>
    <n v="993.95878227520075"/>
    <n v="0.69702579402187992"/>
    <n v="3.9321655199999999"/>
    <n v="2.7574793267882187"/>
  </r>
  <r>
    <x v="183"/>
    <s v="École"/>
    <m/>
    <m/>
    <n v="1914"/>
    <n v="1145.3832"/>
    <n v="0"/>
    <n v="16.295999999999996"/>
    <m/>
    <m/>
    <n v="0"/>
    <n v="0.47724299999999997"/>
    <n v="0"/>
    <n v="1.1604129599999999"/>
    <m/>
    <m/>
    <n v="0"/>
    <n v="1161.6792"/>
    <n v="1237.1176056802281"/>
    <n v="0.6463519360920732"/>
    <n v="1.63765596"/>
    <n v="0.85561962382445145"/>
  </r>
  <r>
    <x v="184"/>
    <s v="École"/>
    <m/>
    <m/>
    <n v="1872"/>
    <n v="918.97199999999998"/>
    <n v="0"/>
    <n v="162.18399999999997"/>
    <m/>
    <m/>
    <n v="0"/>
    <n v="0.38290500000000005"/>
    <n v="0"/>
    <n v="11.54887184"/>
    <m/>
    <m/>
    <n v="0"/>
    <n v="1081.1559999999999"/>
    <n v="1151.3653012697589"/>
    <n v="0.61504556691760626"/>
    <n v="11.931776840000001"/>
    <n v="6.3738124145299144"/>
  </r>
  <r>
    <x v="185"/>
    <s v="École"/>
    <m/>
    <m/>
    <n v="2625"/>
    <n v="679.96799999999996"/>
    <n v="0"/>
    <n v="273.53999999999996"/>
    <m/>
    <m/>
    <n v="0"/>
    <n v="0.28332000000000002"/>
    <n v="0"/>
    <n v="19.478360399999996"/>
    <m/>
    <m/>
    <n v="0"/>
    <n v="953.50799999999992"/>
    <n v="1015.4279545996371"/>
    <n v="0.38682969699033798"/>
    <n v="19.761680399999996"/>
    <n v="7.528259199999999"/>
  </r>
  <r>
    <x v="186"/>
    <s v="École"/>
    <m/>
    <m/>
    <n v="975"/>
    <n v="490.12200000000001"/>
    <n v="0"/>
    <n v="220.77199999999996"/>
    <m/>
    <m/>
    <n v="0"/>
    <n v="0.2042175"/>
    <n v="0"/>
    <n v="15.720832719999999"/>
    <m/>
    <m/>
    <n v="0"/>
    <n v="710.89400000000001"/>
    <n v="757.05881896864469"/>
    <n v="0.77647058355758425"/>
    <n v="15.925050219999999"/>
    <n v="16.333384841025641"/>
  </r>
  <r>
    <x v="187"/>
    <s v="École"/>
    <m/>
    <m/>
    <n v="1411"/>
    <n v="526.28399999999999"/>
    <n v="0"/>
    <n v="105.92399999999998"/>
    <m/>
    <m/>
    <n v="0"/>
    <n v="0.21928500000000001"/>
    <n v="0"/>
    <n v="7.5426842399999998"/>
    <m/>
    <m/>
    <n v="0"/>
    <n v="632.20799999999997"/>
    <n v="673.26302067893232"/>
    <n v="0.4771530975754304"/>
    <n v="7.76196924"/>
    <n v="5.5010412756909997"/>
  </r>
  <r>
    <x v="188"/>
    <s v="École"/>
    <m/>
    <m/>
    <n v="5513"/>
    <n v="1989.3779999999999"/>
    <n v="0"/>
    <n v="649.12399999999991"/>
    <m/>
    <m/>
    <n v="0"/>
    <n v="0.82890750000000002"/>
    <n v="0"/>
    <n v="46.223116239999996"/>
    <m/>
    <m/>
    <n v="0"/>
    <n v="2638.502"/>
    <n v="2809.8439541850221"/>
    <n v="0.50967603014420859"/>
    <n v="47.052023739999996"/>
    <n v="8.5347403845456196"/>
  </r>
  <r>
    <x v="189"/>
    <s v="École"/>
    <m/>
    <m/>
    <n v="984"/>
    <n v="266.1696"/>
    <n v="0"/>
    <n v="330.18799999999993"/>
    <m/>
    <m/>
    <n v="0"/>
    <n v="0.110904"/>
    <n v="0"/>
    <n v="23.512176879999998"/>
    <m/>
    <m/>
    <n v="0"/>
    <n v="596.35759999999993"/>
    <n v="635.08452784659232"/>
    <n v="0.64541110553515479"/>
    <n v="23.62308088"/>
    <n v="24.007196016260163"/>
  </r>
  <r>
    <x v="190"/>
    <s v="École"/>
    <m/>
    <m/>
    <n v="1951"/>
    <n v="648.97199999999998"/>
    <n v="0"/>
    <n v="320.09999999999997"/>
    <m/>
    <m/>
    <n v="0"/>
    <n v="0.27040500000000001"/>
    <n v="0"/>
    <n v="22.793825999999996"/>
    <m/>
    <m/>
    <n v="0"/>
    <n v="969.07199999999989"/>
    <n v="1032.0026668048715"/>
    <n v="0.5289608748359157"/>
    <n v="23.064230999999996"/>
    <n v="11.821748334187594"/>
  </r>
  <r>
    <x v="191"/>
    <s v="École"/>
    <m/>
    <m/>
    <n v="2665"/>
    <n v="1230.9048"/>
    <n v="0"/>
    <n v="326.69599999999997"/>
    <m/>
    <m/>
    <n v="0"/>
    <n v="0.51287700000000003"/>
    <n v="0"/>
    <n v="23.263516959999997"/>
    <m/>
    <m/>
    <n v="0"/>
    <n v="1557.6007999999999"/>
    <n v="1658.7499993988079"/>
    <n v="0.62242026243857707"/>
    <n v="23.776393959999996"/>
    <n v="8.9217238123827389"/>
  </r>
  <r>
    <x v="192"/>
    <s v="École"/>
    <m/>
    <m/>
    <n v="1627"/>
    <n v="690.76800000000003"/>
    <n v="0"/>
    <n v="0"/>
    <m/>
    <m/>
    <n v="0"/>
    <n v="0.28782000000000002"/>
    <n v="0"/>
    <n v="0"/>
    <m/>
    <m/>
    <n v="0"/>
    <n v="690.76800000000003"/>
    <n v="735.62585457372381"/>
    <n v="0.45213635806621011"/>
    <n v="0.28782000000000002"/>
    <n v="0.17690227412415488"/>
  </r>
  <r>
    <x v="193"/>
    <s v="École"/>
    <m/>
    <m/>
    <n v="1391"/>
    <n v="657.39599999999996"/>
    <n v="0"/>
    <n v="0"/>
    <m/>
    <m/>
    <n v="0"/>
    <n v="0.27391500000000002"/>
    <n v="0"/>
    <n v="0"/>
    <m/>
    <m/>
    <n v="0"/>
    <n v="657.39599999999996"/>
    <n v="700.08670681523699"/>
    <n v="0.50329741683338391"/>
    <n v="0.27391500000000002"/>
    <n v="0.19691948238677212"/>
  </r>
  <r>
    <x v="194"/>
    <s v="École"/>
    <m/>
    <m/>
    <n v="5319"/>
    <n v="870.48"/>
    <n v="2205.9558000000002"/>
    <n v="0"/>
    <m/>
    <m/>
    <n v="0"/>
    <n v="0.36269999999999997"/>
    <n v="112.79280809999999"/>
    <n v="0"/>
    <m/>
    <m/>
    <n v="0"/>
    <n v="3076.4358000000002"/>
    <n v="3276.2167825032393"/>
    <n v="0.61594600159865376"/>
    <n v="113.15550809999999"/>
    <n v="21.27383119007332"/>
  </r>
  <r>
    <x v="195"/>
    <s v="École"/>
    <m/>
    <m/>
    <n v="1478"/>
    <n v="217.512"/>
    <n v="1125.3330000000001"/>
    <n v="0"/>
    <m/>
    <m/>
    <n v="0"/>
    <n v="9.0630000000000002E-2"/>
    <n v="57.539443500000004"/>
    <n v="0"/>
    <m/>
    <m/>
    <n v="0"/>
    <n v="1342.845"/>
    <n v="1430.0481502980047"/>
    <n v="0.96755625865900174"/>
    <n v="57.630073500000002"/>
    <n v="38.991930649526388"/>
  </r>
  <r>
    <x v="196"/>
    <s v="École"/>
    <m/>
    <m/>
    <n v="4701"/>
    <n v="599.61599999999999"/>
    <n v="2242.3301999999999"/>
    <n v="0"/>
    <m/>
    <m/>
    <n v="0"/>
    <n v="0.24984000000000001"/>
    <n v="114.65266889999999"/>
    <n v="0"/>
    <m/>
    <m/>
    <n v="0"/>
    <n v="2841.9461999999999"/>
    <n v="3026.4996381238661"/>
    <n v="0.64379911468280493"/>
    <n v="114.9025089"/>
    <n v="24.442141863433314"/>
  </r>
  <r>
    <x v="197"/>
    <s v="École"/>
    <m/>
    <m/>
    <n v="3124"/>
    <n v="283.82400000000001"/>
    <n v="1490.5925999999999"/>
    <n v="0"/>
    <m/>
    <m/>
    <n v="0"/>
    <n v="0.11826"/>
    <n v="76.215545700000007"/>
    <n v="0"/>
    <m/>
    <m/>
    <n v="0"/>
    <n v="1774.4166"/>
    <n v="1889.6456230526044"/>
    <n v="0.60488016102836251"/>
    <n v="76.333805700000013"/>
    <n v="24.434636907810503"/>
  </r>
  <r>
    <x v="198"/>
    <s v="École"/>
    <m/>
    <m/>
    <n v="14794"/>
    <n v="6104.16"/>
    <n v="0"/>
    <n v="0"/>
    <m/>
    <m/>
    <n v="0"/>
    <n v="2.5434000000000001"/>
    <n v="0"/>
    <n v="0"/>
    <m/>
    <m/>
    <n v="0"/>
    <n v="6104.16"/>
    <n v="6500.5586773775585"/>
    <n v="0.43940507485315389"/>
    <n v="2.5434000000000001"/>
    <n v="0.1719210490739489"/>
  </r>
  <r>
    <x v="199"/>
    <s v="École"/>
    <m/>
    <m/>
    <n v="22721"/>
    <n v="10202.3604"/>
    <n v="3198.6738"/>
    <n v="0"/>
    <m/>
    <m/>
    <n v="0"/>
    <n v="4.2509835000000002"/>
    <n v="163.5515091"/>
    <n v="0"/>
    <m/>
    <m/>
    <n v="0"/>
    <n v="13401.0342"/>
    <n v="14271.285345509199"/>
    <n v="0.6281099135385414"/>
    <n v="167.80249259999999"/>
    <n v="7.3853480304564059"/>
  </r>
  <r>
    <x v="200"/>
    <s v="École"/>
    <m/>
    <m/>
    <n v="16401"/>
    <n v="9357.119999999999"/>
    <n v="882.45809999999994"/>
    <n v="0"/>
    <m/>
    <m/>
    <n v="0"/>
    <n v="3.8988"/>
    <n v="45.120997949999996"/>
    <n v="0"/>
    <m/>
    <m/>
    <n v="0"/>
    <n v="10239.578099999999"/>
    <n v="10904.527120953613"/>
    <n v="0.66486964946976479"/>
    <n v="49.019797949999997"/>
    <n v="2.988829824400951"/>
  </r>
  <r>
    <x v="201"/>
    <s v="École"/>
    <m/>
    <m/>
    <n v="8374"/>
    <n v="2192.7311999999997"/>
    <n v="0"/>
    <n v="375.19599999999997"/>
    <m/>
    <m/>
    <n v="0"/>
    <n v="0.91363800000000006"/>
    <n v="0"/>
    <n v="26.717126959999998"/>
    <m/>
    <m/>
    <n v="0"/>
    <n v="2567.9271999999996"/>
    <n v="2734.6860899507642"/>
    <n v="0.32656867565688608"/>
    <n v="27.630764959999997"/>
    <n v="3.2995897969906851"/>
  </r>
  <r>
    <x v="202"/>
    <s v="École"/>
    <m/>
    <m/>
    <n v="17906"/>
    <n v="9961.92"/>
    <n v="0"/>
    <n v="1863.1759999999997"/>
    <m/>
    <m/>
    <n v="0"/>
    <n v="4.1508000000000003"/>
    <n v="0"/>
    <n v="132.67388176"/>
    <m/>
    <m/>
    <n v="0"/>
    <n v="11825.096"/>
    <n v="12593.007131795801"/>
    <n v="0.70328421377168548"/>
    <n v="136.82468176"/>
    <n v="7.6412756483860163"/>
  </r>
  <r>
    <x v="203"/>
    <s v="École"/>
    <m/>
    <m/>
    <n v="8708"/>
    <n v="4553.28"/>
    <n v="0"/>
    <n v="65.959999999999994"/>
    <m/>
    <m/>
    <n v="0"/>
    <n v="1.8972"/>
    <n v="0"/>
    <n v="4.6969095999999997"/>
    <m/>
    <m/>
    <n v="0"/>
    <n v="4619.24"/>
    <n v="4919.2093039647571"/>
    <n v="0.56490690215488715"/>
    <n v="6.5941095999999995"/>
    <n v="0.75724731281580149"/>
  </r>
  <r>
    <x v="204"/>
    <s v="École"/>
    <m/>
    <m/>
    <n v="1088"/>
    <n v="475.63200000000001"/>
    <n v="0"/>
    <n v="0"/>
    <m/>
    <m/>
    <n v="0"/>
    <n v="0.19818"/>
    <n v="0"/>
    <n v="0"/>
    <m/>
    <m/>
    <n v="0"/>
    <n v="475.63200000000001"/>
    <n v="506.51911562580977"/>
    <n v="0.46555065774431048"/>
    <n v="0.19818"/>
    <n v="0.18215073529411765"/>
  </r>
  <r>
    <x v="205"/>
    <s v="École"/>
    <m/>
    <m/>
    <n v="2019"/>
    <n v="916.53840000000002"/>
    <n v="0"/>
    <n v="630.88799999999992"/>
    <m/>
    <m/>
    <n v="0"/>
    <n v="0.38189100000000004"/>
    <n v="0"/>
    <n v="44.924558880000006"/>
    <m/>
    <m/>
    <n v="0"/>
    <n v="1547.4263999999998"/>
    <n v="1647.914882985229"/>
    <n v="0.81620350816504661"/>
    <n v="45.30644988000001"/>
    <n v="22.440044517087671"/>
  </r>
  <r>
    <x v="206"/>
    <s v="École"/>
    <m/>
    <m/>
    <n v="5365"/>
    <n v="3666.8159999999998"/>
    <n v="0"/>
    <n v="123.77199999999998"/>
    <m/>
    <m/>
    <n v="0"/>
    <n v="1.5278400000000001"/>
    <n v="0"/>
    <n v="8.8136127199999983"/>
    <m/>
    <m/>
    <n v="0"/>
    <n v="3790.5879999999997"/>
    <n v="4036.7453860585642"/>
    <n v="0.75242225276021701"/>
    <n v="10.341452719999998"/>
    <n v="1.9275773942218075"/>
  </r>
  <r>
    <x v="207"/>
    <s v="École"/>
    <m/>
    <m/>
    <n v="7572"/>
    <n v="1092.0816"/>
    <n v="3494.5947000000001"/>
    <n v="0"/>
    <m/>
    <m/>
    <n v="0"/>
    <n v="0.45503399999999999"/>
    <n v="178.68225164999998"/>
    <n v="0"/>
    <m/>
    <m/>
    <n v="0"/>
    <n v="4586.6763000000001"/>
    <n v="4884.5309464835445"/>
    <n v="0.64507804364547605"/>
    <n v="179.13728565"/>
    <n v="23.65785600237718"/>
  </r>
  <r>
    <x v="208"/>
    <s v="École"/>
    <m/>
    <m/>
    <n v="2234"/>
    <n v="294.8544"/>
    <n v="810.08820000000003"/>
    <n v="0"/>
    <m/>
    <m/>
    <n v="0"/>
    <n v="0.12285600000000001"/>
    <n v="41.420649899999994"/>
    <n v="0"/>
    <m/>
    <m/>
    <n v="0"/>
    <n v="1104.9426000000001"/>
    <n v="1176.6965817465666"/>
    <n v="0.52672183605486422"/>
    <n v="41.543505899999992"/>
    <n v="18.596018755595338"/>
  </r>
  <r>
    <x v="209"/>
    <s v="École"/>
    <m/>
    <m/>
    <n v="2027"/>
    <n v="513.50400000000002"/>
    <n v="0"/>
    <n v="0"/>
    <m/>
    <m/>
    <n v="0"/>
    <n v="0.21396000000000001"/>
    <n v="0"/>
    <n v="0"/>
    <m/>
    <m/>
    <n v="0"/>
    <n v="513.50400000000002"/>
    <n v="546.8504893495724"/>
    <n v="0.26978317185474709"/>
    <n v="0.21396000000000001"/>
    <n v="0.10555500740009867"/>
  </r>
  <r>
    <x v="210"/>
    <s v="École"/>
    <m/>
    <m/>
    <n v="1032"/>
    <n v="152.06399999999999"/>
    <n v="675.57870000000003"/>
    <n v="0"/>
    <m/>
    <m/>
    <n v="0"/>
    <n v="6.336E-2"/>
    <n v="34.543039649999997"/>
    <n v="0"/>
    <m/>
    <m/>
    <n v="0"/>
    <n v="827.64269999999999"/>
    <n v="881.38907486913706"/>
    <n v="0.85405918107474521"/>
    <n v="34.60639965"/>
    <n v="33.533332994186047"/>
  </r>
  <r>
    <x v="211"/>
    <s v="École"/>
    <m/>
    <m/>
    <n v="2242"/>
    <n v="904.93200000000002"/>
    <n v="0"/>
    <n v="92.34399999999998"/>
    <m/>
    <m/>
    <n v="0"/>
    <n v="0.37705500000000003"/>
    <n v="0"/>
    <n v="6.5756734399999992"/>
    <m/>
    <m/>
    <n v="0"/>
    <n v="997.27599999999995"/>
    <n v="1062.0382092770146"/>
    <n v="0.47370125302275407"/>
    <n v="6.9527284399999996"/>
    <n v="3.101127760927743"/>
  </r>
  <r>
    <x v="212"/>
    <s v="École"/>
    <m/>
    <m/>
    <n v="2156"/>
    <n v="193.10399999999998"/>
    <n v="885.11040000000003"/>
    <n v="0"/>
    <m/>
    <m/>
    <n v="0"/>
    <n v="8.0460000000000004E-2"/>
    <n v="45.256612799999992"/>
    <n v="0"/>
    <m/>
    <m/>
    <n v="0"/>
    <n v="1078.2144000000001"/>
    <n v="1148.2326764032134"/>
    <n v="0.53257545287718622"/>
    <n v="45.337072799999994"/>
    <n v="21.028326901669757"/>
  </r>
  <r>
    <x v="213"/>
    <s v="École"/>
    <m/>
    <m/>
    <n v="2183"/>
    <n v="233.41679999999999"/>
    <n v="898.75080000000003"/>
    <n v="0"/>
    <m/>
    <m/>
    <n v="0"/>
    <n v="9.725700000000001E-2"/>
    <n v="45.954060599999998"/>
    <n v="0"/>
    <m/>
    <m/>
    <n v="0"/>
    <n v="1132.1676"/>
    <n v="1205.6895488364862"/>
    <n v="0.55230854275606334"/>
    <n v="46.051317599999997"/>
    <n v="21.095427210261107"/>
  </r>
  <r>
    <x v="214"/>
    <s v="École"/>
    <m/>
    <m/>
    <n v="6599"/>
    <n v="1429.3332"/>
    <n v="1973.6901"/>
    <n v="0"/>
    <m/>
    <m/>
    <n v="0"/>
    <n v="0.59555550000000002"/>
    <n v="100.91682195"/>
    <n v="0"/>
    <m/>
    <m/>
    <n v="0"/>
    <n v="3403.0232999999998"/>
    <n v="3624.0125819331429"/>
    <n v="0.54917602393289022"/>
    <n v="101.51237745"/>
    <n v="15.382994006667676"/>
  </r>
  <r>
    <x v="215"/>
    <s v="École"/>
    <m/>
    <m/>
    <n v="2607"/>
    <n v="320.76"/>
    <n v="0"/>
    <n v="1351.0159999999998"/>
    <m/>
    <m/>
    <n v="0"/>
    <n v="0.13365000000000002"/>
    <n v="0"/>
    <n v="96.203760159999987"/>
    <m/>
    <m/>
    <n v="0"/>
    <n v="1671.7759999999998"/>
    <n v="1780.3396345167139"/>
    <n v="0.68290741638539088"/>
    <n v="96.33741015999999"/>
    <n v="36.953360245492895"/>
  </r>
  <r>
    <x v="216"/>
    <s v="École"/>
    <m/>
    <m/>
    <n v="4651"/>
    <n v="651.45600000000002"/>
    <n v="2857.6637999999998"/>
    <n v="0"/>
    <m/>
    <m/>
    <n v="0"/>
    <n v="0.27144000000000001"/>
    <n v="146.11531409999998"/>
    <n v="0"/>
    <m/>
    <m/>
    <n v="0"/>
    <n v="3509.1197999999999"/>
    <n v="3736.9988935164547"/>
    <n v="0.80348288400697798"/>
    <n v="146.38675409999999"/>
    <n v="31.474253730380561"/>
  </r>
  <r>
    <x v="217"/>
    <s v="École"/>
    <m/>
    <m/>
    <n v="1814"/>
    <n v="234.14400000000001"/>
    <n v="0"/>
    <n v="600.62399999999991"/>
    <m/>
    <m/>
    <n v="0"/>
    <n v="9.7560000000000008E-2"/>
    <n v="0"/>
    <n v="42.769506239999998"/>
    <m/>
    <m/>
    <n v="0"/>
    <n v="834.76799999999992"/>
    <n v="888.9770854625549"/>
    <n v="0.49006454545896078"/>
    <n v="42.86706624"/>
    <n v="23.631238280044101"/>
  </r>
  <r>
    <x v="218"/>
    <s v="École"/>
    <m/>
    <m/>
    <n v="1616"/>
    <n v="799.63199999999995"/>
    <n v="0"/>
    <n v="54.707999999999991"/>
    <m/>
    <m/>
    <n v="0"/>
    <n v="0.33318000000000003"/>
    <n v="0"/>
    <n v="3.8956720799999998"/>
    <m/>
    <m/>
    <n v="0"/>
    <n v="854.33999999999992"/>
    <n v="909.82007359419526"/>
    <n v="0.56300747128353668"/>
    <n v="4.2288520799999993"/>
    <n v="2.6168639108910887"/>
  </r>
  <r>
    <x v="219"/>
    <s v="École"/>
    <m/>
    <m/>
    <n v="3750"/>
    <n v="1451.52"/>
    <n v="0"/>
    <n v="739.13999999999987"/>
    <m/>
    <m/>
    <n v="0"/>
    <n v="0.60480000000000012"/>
    <n v="0"/>
    <n v="52.633016399999995"/>
    <m/>
    <m/>
    <n v="0"/>
    <n v="2190.66"/>
    <n v="2332.9194962425495"/>
    <n v="0.62211186566467991"/>
    <n v="53.237816399999993"/>
    <n v="14.196751039999999"/>
  </r>
  <r>
    <x v="220"/>
    <s v="École"/>
    <m/>
    <m/>
    <n v="3067"/>
    <n v="486"/>
    <n v="0"/>
    <n v="1091.4439999999997"/>
    <m/>
    <m/>
    <n v="0"/>
    <n v="0.20250000000000001"/>
    <n v="0"/>
    <n v="77.720039439999994"/>
    <m/>
    <m/>
    <n v="0"/>
    <n v="1577.4439999999997"/>
    <n v="1679.8817990152886"/>
    <n v="0.54772800750416972"/>
    <n v="77.922539439999994"/>
    <n v="25.406762125855884"/>
  </r>
  <r>
    <x v="221"/>
    <s v="École"/>
    <m/>
    <m/>
    <n v="1346"/>
    <n v="763.34399999999994"/>
    <n v="0"/>
    <n v="27.159999999999997"/>
    <m/>
    <m/>
    <n v="0"/>
    <n v="0.31806000000000001"/>
    <n v="0"/>
    <n v="1.9340215999999999"/>
    <m/>
    <m/>
    <n v="0"/>
    <n v="790.50399999999991"/>
    <n v="841.83862098989368"/>
    <n v="0.62543731128521074"/>
    <n v="2.2520815999999999"/>
    <n v="1.6731661218424962"/>
  </r>
  <r>
    <x v="222"/>
    <s v="École"/>
    <m/>
    <m/>
    <n v="2540"/>
    <n v="278.06399999999996"/>
    <n v="0"/>
    <n v="935.46799999999985"/>
    <m/>
    <m/>
    <n v="0"/>
    <n v="0.11586"/>
    <n v="0"/>
    <n v="66.613229679999989"/>
    <m/>
    <m/>
    <n v="0"/>
    <n v="1213.5319999999997"/>
    <n v="1292.3376800207304"/>
    <n v="0.50879436221288599"/>
    <n v="66.729089679999987"/>
    <n v="26.271295149606296"/>
  </r>
  <r>
    <x v="223"/>
    <s v="École"/>
    <m/>
    <m/>
    <n v="1074"/>
    <n v="292.24799999999999"/>
    <n v="0"/>
    <n v="552.51199999999994"/>
    <m/>
    <m/>
    <n v="0"/>
    <n v="0.12176999999999999"/>
    <n v="0"/>
    <n v="39.343525119999995"/>
    <m/>
    <m/>
    <n v="0"/>
    <n v="844.76"/>
    <n v="899.6179569836745"/>
    <n v="0.83763310706114946"/>
    <n v="39.465295119999993"/>
    <n v="36.74608484171322"/>
  </r>
  <r>
    <x v="224"/>
    <s v="École"/>
    <m/>
    <m/>
    <n v="1653"/>
    <n v="171.72719999999998"/>
    <n v="649.81349999999998"/>
    <n v="0"/>
    <m/>
    <m/>
    <n v="0"/>
    <n v="7.1552999999999992E-2"/>
    <n v="33.225638249999996"/>
    <n v="0"/>
    <m/>
    <m/>
    <n v="0"/>
    <n v="821.54070000000002"/>
    <n v="874.89081646022282"/>
    <n v="0.52927454111326244"/>
    <n v="33.297191249999997"/>
    <n v="20.143491379310344"/>
  </r>
  <r>
    <x v="225"/>
    <s v="École"/>
    <m/>
    <m/>
    <n v="3731"/>
    <n v="288.20159999999998"/>
    <n v="1742.94"/>
    <n v="0"/>
    <m/>
    <m/>
    <n v="0"/>
    <n v="0.120084"/>
    <n v="89.11833"/>
    <n v="0"/>
    <m/>
    <m/>
    <n v="0"/>
    <n v="2031.1415999999999"/>
    <n v="2163.0421143715989"/>
    <n v="0.57974862352495282"/>
    <n v="89.238414000000006"/>
    <n v="23.918095416778346"/>
  </r>
  <r>
    <x v="226"/>
    <s v="École"/>
    <m/>
    <m/>
    <n v="2356"/>
    <n v="1559.3039999999999"/>
    <n v="0"/>
    <n v="161.01999999999998"/>
    <m/>
    <m/>
    <n v="0"/>
    <n v="0.64971000000000001"/>
    <n v="0"/>
    <n v="11.465985199999999"/>
    <m/>
    <m/>
    <n v="0"/>
    <n v="1720.3239999999998"/>
    <n v="1832.040298108318"/>
    <n v="0.77760623858587352"/>
    <n v="12.115695199999999"/>
    <n v="5.1424852292020375"/>
  </r>
  <r>
    <x v="227"/>
    <s v="École"/>
    <m/>
    <m/>
    <n v="1569"/>
    <n v="125.928"/>
    <n v="615.33359999999993"/>
    <n v="0"/>
    <m/>
    <m/>
    <n v="0"/>
    <n v="5.2469999999999996E-2"/>
    <n v="31.462645199999994"/>
    <n v="0"/>
    <m/>
    <m/>
    <n v="0"/>
    <n v="741.26159999999993"/>
    <n v="789.39846368489236"/>
    <n v="0.5031220291172035"/>
    <n v="31.515115199999993"/>
    <n v="20.086115487571696"/>
  </r>
  <r>
    <x v="228"/>
    <s v="École"/>
    <m/>
    <m/>
    <n v="8590"/>
    <n v="1300.8599999999999"/>
    <n v="3804.1559999999999"/>
    <n v="0"/>
    <m/>
    <m/>
    <n v="0"/>
    <n v="0.54202499999999998"/>
    <n v="194.51044199999998"/>
    <n v="0"/>
    <m/>
    <m/>
    <n v="0"/>
    <n v="5105.0159999999996"/>
    <n v="5436.5311618554024"/>
    <n v="0.63289070568747408"/>
    <n v="195.05246699999998"/>
    <n v="22.706922817229334"/>
  </r>
  <r>
    <x v="229"/>
    <s v="École"/>
    <m/>
    <m/>
    <n v="2443"/>
    <n v="210.0384"/>
    <n v="0"/>
    <n v="1197.3679999999997"/>
    <m/>
    <m/>
    <n v="0"/>
    <n v="8.751600000000001E-2"/>
    <n v="0"/>
    <n v="85.262723679999993"/>
    <m/>
    <m/>
    <n v="0"/>
    <n v="1407.4063999999996"/>
    <n v="1498.8021097279084"/>
    <n v="0.61350884557016305"/>
    <n v="85.350239679999987"/>
    <n v="34.936651526811289"/>
  </r>
  <r>
    <x v="230"/>
    <s v="École"/>
    <m/>
    <m/>
    <n v="3110"/>
    <n v="893.952"/>
    <n v="1542.5019"/>
    <n v="0"/>
    <m/>
    <m/>
    <n v="0"/>
    <n v="0.37248000000000003"/>
    <n v="78.869722049999993"/>
    <n v="0"/>
    <m/>
    <m/>
    <n v="0"/>
    <n v="2436.4539"/>
    <n v="2594.6750317284268"/>
    <n v="0.83430065328888325"/>
    <n v="79.242202049999989"/>
    <n v="25.479807733118967"/>
  </r>
  <r>
    <x v="231"/>
    <s v="École"/>
    <m/>
    <m/>
    <n v="1909"/>
    <n v="555.40800000000002"/>
    <n v="0"/>
    <n v="0"/>
    <m/>
    <m/>
    <n v="0"/>
    <n v="0.23142000000000001"/>
    <n v="0"/>
    <n v="0"/>
    <m/>
    <m/>
    <n v="0"/>
    <n v="555.40800000000002"/>
    <n v="591.47569753822233"/>
    <n v="0.30983535753704677"/>
    <n v="0.23142000000000001"/>
    <n v="0.12122577265584077"/>
  </r>
  <r>
    <x v="232"/>
    <s v="École"/>
    <m/>
    <m/>
    <n v="1845"/>
    <n v="626.29200000000003"/>
    <n v="0"/>
    <n v="363.16799999999995"/>
    <m/>
    <m/>
    <n v="0"/>
    <n v="0.26095499999999999"/>
    <n v="0"/>
    <n v="25.860631679999997"/>
    <m/>
    <m/>
    <n v="0"/>
    <n v="989.46"/>
    <n v="1053.7146452448821"/>
    <n v="0.5711190489132153"/>
    <n v="26.121586679999997"/>
    <n v="14.158041560975608"/>
  </r>
  <r>
    <x v="233"/>
    <s v="École"/>
    <m/>
    <m/>
    <n v="3245"/>
    <n v="2133.2447999999999"/>
    <n v="644.13"/>
    <n v="0"/>
    <m/>
    <m/>
    <n v="0"/>
    <n v="0.88885199999999998"/>
    <n v="32.935034999999999"/>
    <n v="0"/>
    <m/>
    <m/>
    <n v="0"/>
    <n v="2777.3748000000001"/>
    <n v="2957.7350293029281"/>
    <n v="0.9114745853013646"/>
    <n v="33.823886999999999"/>
    <n v="10.423385824345146"/>
  </r>
  <r>
    <x v="234"/>
    <s v="École"/>
    <m/>
    <m/>
    <n v="47943"/>
    <n v="17738.661599999999"/>
    <n v="13622.212799999999"/>
    <n v="0"/>
    <m/>
    <m/>
    <n v="0"/>
    <n v="7.3911090000000002"/>
    <n v="696.51786959999993"/>
    <n v="0"/>
    <m/>
    <m/>
    <n v="0"/>
    <n v="31360.874400000001"/>
    <n v="33397.421465208601"/>
    <n v="0.69660683447445093"/>
    <n v="703.90897859999995"/>
    <n v="14.682205506539013"/>
  </r>
  <r>
    <x v="235"/>
    <s v="École"/>
    <m/>
    <m/>
    <n v="21876"/>
    <n v="4844.6099999999997"/>
    <n v="6838.7660999999998"/>
    <n v="0"/>
    <m/>
    <m/>
    <n v="0"/>
    <n v="2.0185875000000002"/>
    <n v="349.67320395000002"/>
    <n v="0"/>
    <m/>
    <m/>
    <n v="0"/>
    <n v="11683.376099999999"/>
    <n v="12442.08406855662"/>
    <n v="0.56875498576323913"/>
    <n v="351.69179145000004"/>
    <n v="16.076604107240811"/>
  </r>
  <r>
    <x v="236"/>
    <s v="École"/>
    <m/>
    <m/>
    <n v="1050"/>
    <n v="35.967599999999997"/>
    <n v="678.98879999999997"/>
    <n v="0"/>
    <m/>
    <m/>
    <n v="0"/>
    <n v="1.49865E-2"/>
    <n v="34.717401599999995"/>
    <n v="0"/>
    <m/>
    <m/>
    <n v="0"/>
    <n v="714.95639999999992"/>
    <n v="761.38502758227514"/>
    <n v="0.7251285976974049"/>
    <n v="34.732388099999994"/>
    <n v="33.078464857142855"/>
  </r>
  <r>
    <x v="237"/>
    <s v="École"/>
    <m/>
    <m/>
    <n v="6378"/>
    <n v="3868.9919999999997"/>
    <n v="0"/>
    <n v="198.26799999999997"/>
    <m/>
    <m/>
    <n v="0"/>
    <n v="1.61208"/>
    <n v="0"/>
    <n v="14.118357679999999"/>
    <m/>
    <m/>
    <n v="0"/>
    <n v="4067.2599999999998"/>
    <n v="4331.3842176729722"/>
    <n v="0.67911323575932458"/>
    <n v="15.73043768"/>
    <n v="2.4663589965506425"/>
  </r>
  <r>
    <x v="238"/>
    <s v="École"/>
    <m/>
    <m/>
    <n v="1945"/>
    <n v="418.40999999999997"/>
    <n v="721.80449999999996"/>
    <n v="0"/>
    <m/>
    <m/>
    <n v="0"/>
    <n v="0.17433750000000001"/>
    <n v="36.906612750000001"/>
    <n v="0"/>
    <m/>
    <m/>
    <n v="0"/>
    <n v="1140.2145"/>
    <n v="1214.2590073075926"/>
    <n v="0.6242976901324383"/>
    <n v="37.080950250000001"/>
    <n v="19.0647559125964"/>
  </r>
  <r>
    <x v="239"/>
    <s v="École"/>
    <m/>
    <m/>
    <n v="2588"/>
    <n v="878.57999999999993"/>
    <n v="0"/>
    <n v="0"/>
    <m/>
    <m/>
    <n v="0"/>
    <n v="0.36607499999999998"/>
    <n v="0"/>
    <n v="0"/>
    <m/>
    <m/>
    <n v="0"/>
    <n v="878.57999999999993"/>
    <n v="935.63419746048191"/>
    <n v="0.36152789700945981"/>
    <n v="0.36607499999999998"/>
    <n v="0.14145092735703246"/>
  </r>
  <r>
    <x v="240"/>
    <s v="École"/>
    <m/>
    <m/>
    <n v="3687"/>
    <n v="696.31200000000001"/>
    <n v="1418.2280046000001"/>
    <n v="43.969711999999994"/>
    <m/>
    <m/>
    <n v="0"/>
    <n v="0.29013"/>
    <n v="72.515468879699995"/>
    <n v="3.13101519712"/>
    <m/>
    <m/>
    <n v="0"/>
    <n v="2158.5097166"/>
    <n v="2298.6814022646695"/>
    <n v="0.62345576410758596"/>
    <n v="75.936614076820007"/>
    <n v="20.595772735779772"/>
  </r>
  <r>
    <x v="241"/>
    <s v="École"/>
    <m/>
    <m/>
    <n v="1413"/>
    <n v="145.72800000000001"/>
    <n v="0"/>
    <n v="0"/>
    <m/>
    <m/>
    <n v="0"/>
    <n v="6.0719999999999996E-2"/>
    <n v="0"/>
    <n v="0"/>
    <m/>
    <m/>
    <n v="0"/>
    <n v="145.72800000000001"/>
    <n v="155.19144565949728"/>
    <n v="0.10983117173354372"/>
    <n v="6.0719999999999996E-2"/>
    <n v="4.29723991507431E-2"/>
  </r>
  <r>
    <x v="242"/>
    <s v="École"/>
    <m/>
    <m/>
    <n v="3839"/>
    <n v="686.23199999999997"/>
    <n v="1714.8123585000001"/>
    <n v="0"/>
    <m/>
    <m/>
    <n v="0"/>
    <n v="0.28593000000000002"/>
    <n v="87.680134515749998"/>
    <n v="0"/>
    <m/>
    <m/>
    <n v="0"/>
    <n v="2401.0443585000003"/>
    <n v="2556.9660263518012"/>
    <n v="0.66605001988846091"/>
    <n v="87.966064515749991"/>
    <n v="22.913796435464963"/>
  </r>
  <r>
    <x v="243"/>
    <s v="École"/>
    <m/>
    <m/>
    <n v="2826"/>
    <n v="300.88800000000037"/>
    <n v="1462.6612286999998"/>
    <n v="0"/>
    <m/>
    <m/>
    <n v="0"/>
    <n v="0.12537000000000015"/>
    <n v="74.78738571465"/>
    <n v="0"/>
    <m/>
    <m/>
    <n v="0"/>
    <n v="1763.5492287000002"/>
    <n v="1878.0725344041255"/>
    <n v="0.66456919122580516"/>
    <n v="74.912755714650004"/>
    <n v="26.508406126910831"/>
  </r>
  <r>
    <x v="244"/>
    <s v="École"/>
    <m/>
    <m/>
    <n v="1981"/>
    <n v="546.48"/>
    <n v="642.96260910000012"/>
    <n v="0"/>
    <m/>
    <m/>
    <n v="0"/>
    <n v="0.22770000000000001"/>
    <n v="32.875345092450004"/>
    <n v="0"/>
    <m/>
    <m/>
    <n v="0"/>
    <n v="1189.4426091"/>
    <n v="1266.6839456743612"/>
    <n v="0.63941642891184314"/>
    <n v="33.103045092450003"/>
    <n v="16.710270112291774"/>
  </r>
  <r>
    <x v="245"/>
    <s v="École"/>
    <m/>
    <m/>
    <n v="2962"/>
    <n v="420.98803199999998"/>
    <n v="1529.2305486000002"/>
    <n v="0"/>
    <m/>
    <m/>
    <n v="0"/>
    <n v="0.17541167999999999"/>
    <n v="78.19114408770001"/>
    <n v="0"/>
    <m/>
    <m/>
    <n v="0"/>
    <n v="1950.2185806000002"/>
    <n v="2076.8640266477742"/>
    <n v="0.70116948907757404"/>
    <n v="78.366555767700007"/>
    <n v="26.457311197738015"/>
  </r>
  <r>
    <x v="246"/>
    <s v="École"/>
    <m/>
    <m/>
    <n v="1993"/>
    <n v="469.8"/>
    <n v="1032.3429831000001"/>
    <n v="0"/>
    <m/>
    <m/>
    <n v="0"/>
    <n v="0.19575000000000001"/>
    <n v="52.784767485449997"/>
    <n v="0"/>
    <m/>
    <m/>
    <n v="0"/>
    <n v="1502.1429831"/>
    <n v="1599.6908015930967"/>
    <n v="0.80265469221931596"/>
    <n v="52.980517485449994"/>
    <n v="26.583300293753133"/>
  </r>
  <r>
    <x v="247"/>
    <s v="École"/>
    <m/>
    <m/>
    <n v="1711"/>
    <n v="321.19200000000001"/>
    <n v="862.64504009999996"/>
    <n v="0"/>
    <m/>
    <m/>
    <n v="0"/>
    <n v="0.13383"/>
    <n v="44.107935646949997"/>
    <n v="0"/>
    <m/>
    <m/>
    <n v="0"/>
    <n v="1183.8370401"/>
    <n v="1260.7143560494842"/>
    <n v="0.73682896320834845"/>
    <n v="44.24176564695"/>
    <n v="25.857256368760957"/>
  </r>
  <r>
    <x v="248"/>
    <s v="École"/>
    <m/>
    <m/>
    <n v="1705"/>
    <n v="170.28"/>
    <n v="664.98617159999992"/>
    <n v="0"/>
    <m/>
    <m/>
    <n v="0"/>
    <n v="7.0949999999999999E-2"/>
    <n v="34.001432686199998"/>
    <n v="0"/>
    <m/>
    <m/>
    <n v="0"/>
    <n v="835.26617159999989"/>
    <n v="889.50760787959564"/>
    <n v="0.5217053418648655"/>
    <n v="34.072382686200001"/>
    <n v="19.983802161994134"/>
  </r>
  <r>
    <x v="249"/>
    <s v="École"/>
    <m/>
    <m/>
    <n v="3688"/>
    <n v="991.65599999999995"/>
    <n v="838.35565560000009"/>
    <n v="0"/>
    <m/>
    <m/>
    <n v="0"/>
    <n v="0.41319"/>
    <n v="42.865994224200001"/>
    <n v="0"/>
    <m/>
    <m/>
    <n v="0"/>
    <n v="1830.0116556"/>
    <n v="1948.8509717164447"/>
    <n v="0.52843030686454573"/>
    <n v="43.279184224200002"/>
    <n v="11.735136720227766"/>
  </r>
  <r>
    <x v="250"/>
    <s v="École"/>
    <m/>
    <m/>
    <n v="2821"/>
    <n v="684.28800000000001"/>
    <n v="987.4179468000001"/>
    <n v="0"/>
    <m/>
    <m/>
    <n v="0"/>
    <n v="0.28511999999999998"/>
    <n v="50.487703782600001"/>
    <n v="0"/>
    <m/>
    <m/>
    <n v="0"/>
    <n v="1671.7059468000002"/>
    <n v="1780.2650321247165"/>
    <n v="0.63107587101195195"/>
    <n v="50.7728237826"/>
    <n v="17.998165112584189"/>
  </r>
  <r>
    <x v="251"/>
    <s v="École"/>
    <m/>
    <m/>
    <n v="2217"/>
    <n v="857.88"/>
    <n v="0"/>
    <n v="83.716431999999983"/>
    <m/>
    <m/>
    <n v="0"/>
    <n v="0.35744999999999999"/>
    <n v="0"/>
    <n v="5.9613176643199992"/>
    <m/>
    <m/>
    <n v="0"/>
    <n v="941.59643199999994"/>
    <n v="1002.7428600536925"/>
    <n v="0.45229718540987485"/>
    <n v="6.3187676643199993"/>
    <n v="2.8501432856653133"/>
  </r>
  <r>
    <x v="252"/>
    <s v="École"/>
    <m/>
    <m/>
    <n v="1537"/>
    <n v="155.51999999999998"/>
    <n v="625.74463529999991"/>
    <n v="0"/>
    <m/>
    <m/>
    <n v="0"/>
    <n v="6.4799999999999996E-2"/>
    <n v="31.994972233349991"/>
    <n v="0"/>
    <m/>
    <m/>
    <n v="0"/>
    <n v="781.2646352999999"/>
    <n v="831.99926023033936"/>
    <n v="0.54131376722858771"/>
    <n v="32.059772233349989"/>
    <n v="20.858667685979171"/>
  </r>
  <r>
    <x v="253"/>
    <s v="École"/>
    <m/>
    <m/>
    <n v="2827"/>
    <n v="622.90274399999998"/>
    <n v="1254.0411621000001"/>
    <n v="0"/>
    <m/>
    <m/>
    <n v="0"/>
    <n v="0.25954281000000001"/>
    <n v="64.120425325949995"/>
    <n v="0"/>
    <m/>
    <m/>
    <n v="0"/>
    <n v="1876.9439061"/>
    <n v="1998.8309604842084"/>
    <n v="0.70705021594772144"/>
    <n v="64.379968135949994"/>
    <n v="22.7732465992041"/>
  </r>
  <r>
    <x v="254"/>
    <s v="École"/>
    <m/>
    <m/>
    <n v="1134"/>
    <n v="468.57599999999996"/>
    <n v="0"/>
    <n v="0"/>
    <m/>
    <m/>
    <n v="0"/>
    <n v="0.19524"/>
    <n v="0"/>
    <n v="0"/>
    <m/>
    <m/>
    <n v="0"/>
    <n v="468.57599999999996"/>
    <n v="499.00490531225699"/>
    <n v="0.44003959904079099"/>
    <n v="0.19524"/>
    <n v="0.17216931216931217"/>
  </r>
  <r>
    <x v="255"/>
    <s v="École"/>
    <m/>
    <m/>
    <n v="2116"/>
    <n v="268.51532400000036"/>
    <n v="0"/>
    <n v="87.905279999999976"/>
    <m/>
    <m/>
    <n v="0"/>
    <n v="0.11188138500000015"/>
    <n v="0"/>
    <n v="6.2595990527999996"/>
    <m/>
    <m/>
    <n v="0"/>
    <n v="356.42060400000037"/>
    <n v="379.56623845514417"/>
    <n v="0.17937912970469952"/>
    <n v="6.3714804377999998"/>
    <n v="3.0110966152173915"/>
  </r>
  <r>
    <x v="256"/>
    <s v="École"/>
    <m/>
    <m/>
    <n v="3063"/>
    <n v="539.46"/>
    <n v="0"/>
    <n v="757.80124799999987"/>
    <m/>
    <m/>
    <n v="0"/>
    <n v="0.224775"/>
    <n v="0"/>
    <n v="53.961855012479994"/>
    <m/>
    <m/>
    <n v="0"/>
    <n v="1297.2612479999998"/>
    <n v="1381.5042303137598"/>
    <n v="0.45102978462741095"/>
    <n v="54.186630012479995"/>
    <n v="17.690705195063661"/>
  </r>
  <r>
    <x v="257"/>
    <s v="École"/>
    <m/>
    <m/>
    <n v="2707"/>
    <n v="850.10399999999993"/>
    <n v="0"/>
    <n v="332.59980799999994"/>
    <m/>
    <m/>
    <n v="0"/>
    <n v="0.35420999999999997"/>
    <n v="0"/>
    <n v="23.683917998079995"/>
    <m/>
    <m/>
    <n v="0"/>
    <n v="1182.7038079999998"/>
    <n v="1259.507532872972"/>
    <n v="0.46527799515071"/>
    <n v="24.038127998079993"/>
    <n v="8.8799881780864389"/>
  </r>
  <r>
    <x v="258"/>
    <s v="École"/>
    <m/>
    <m/>
    <n v="1523"/>
    <n v="268.51532400000036"/>
    <n v="0"/>
    <n v="490.04516399999989"/>
    <m/>
    <m/>
    <n v="0"/>
    <n v="0.11188138500000015"/>
    <n v="0"/>
    <n v="34.895358326639993"/>
    <m/>
    <m/>
    <n v="0"/>
    <n v="758.5604880000003"/>
    <n v="807.82072596133742"/>
    <n v="0.53041413392077308"/>
    <n v="35.00723971163999"/>
    <n v="22.985712220380819"/>
  </r>
  <r>
    <x v="259"/>
    <s v="École"/>
    <m/>
    <m/>
    <n v="2794"/>
    <n v="1248.5915279999999"/>
    <n v="0"/>
    <n v="0"/>
    <m/>
    <m/>
    <n v="0"/>
    <n v="0.52024646999999991"/>
    <n v="0"/>
    <n v="0"/>
    <m/>
    <m/>
    <n v="0"/>
    <n v="1248.5915279999999"/>
    <n v="1329.6739423344907"/>
    <n v="0.47590334371313198"/>
    <n v="0.52024646999999991"/>
    <n v="0.18620131352899066"/>
  </r>
  <r>
    <x v="260"/>
    <s v="École"/>
    <m/>
    <m/>
    <n v="2087"/>
    <n v="691.26022799999998"/>
    <n v="0"/>
    <n v="242.52133999999992"/>
    <m/>
    <m/>
    <n v="0"/>
    <n v="0.28802509500000001"/>
    <n v="0"/>
    <n v="17.2695695884"/>
    <m/>
    <m/>
    <n v="0"/>
    <n v="933.78156799999988"/>
    <n v="994.42050579238128"/>
    <n v="0.47648323229150996"/>
    <n v="17.557594683399998"/>
    <n v="8.4128388516530901"/>
  </r>
  <r>
    <x v="261"/>
    <s v="École"/>
    <m/>
    <m/>
    <n v="5196"/>
    <n v="700.12799999999993"/>
    <n v="2563.2672146999998"/>
    <n v="0"/>
    <m/>
    <m/>
    <n v="0"/>
    <n v="0.29172000000000003"/>
    <n v="131.06251134164998"/>
    <n v="0"/>
    <m/>
    <m/>
    <n v="0"/>
    <n v="3263.3952147"/>
    <n v="3475.3171739650479"/>
    <n v="0.66884472170228015"/>
    <n v="131.35423134164998"/>
    <n v="25.279875161980367"/>
  </r>
  <r>
    <x v="262"/>
    <s v="École"/>
    <m/>
    <m/>
    <n v="2778"/>
    <n v="688.31999999999994"/>
    <n v="0"/>
    <n v="487.85296399999993"/>
    <m/>
    <m/>
    <n v="0"/>
    <n v="0.2868"/>
    <n v="0"/>
    <n v="34.739255154639999"/>
    <m/>
    <m/>
    <n v="0"/>
    <n v="1176.1729639999999"/>
    <n v="1252.5525817192017"/>
    <n v="0.4508828587902094"/>
    <n v="35.026055154639998"/>
    <n v="12.608371185975519"/>
  </r>
  <r>
    <x v="263"/>
    <s v="École"/>
    <m/>
    <m/>
    <n v="1028"/>
    <n v="393.84"/>
    <n v="0"/>
    <n v="35.570287999999991"/>
    <m/>
    <m/>
    <n v="0"/>
    <n v="0.1641"/>
    <n v="0"/>
    <n v="2.5329052028799999"/>
    <m/>
    <m/>
    <n v="0"/>
    <n v="429.41028799999998"/>
    <n v="457.29580709116345"/>
    <n v="0.44484027927155978"/>
    <n v="2.6970052028799998"/>
    <n v="2.623545917198443"/>
  </r>
  <r>
    <x v="264"/>
    <s v="École"/>
    <m/>
    <m/>
    <n v="3048"/>
    <n v="1062.5039999999999"/>
    <n v="0"/>
    <n v="283.04056799999995"/>
    <m/>
    <m/>
    <n v="0"/>
    <n v="0.44271000000000005"/>
    <n v="0"/>
    <n v="20.154881155679998"/>
    <m/>
    <m/>
    <n v="0"/>
    <n v="1345.5445679999998"/>
    <n v="1432.9230258234772"/>
    <n v="0.47011910296045839"/>
    <n v="20.59759115568"/>
    <n v="6.7577398804724407"/>
  </r>
  <r>
    <x v="265"/>
    <s v="École"/>
    <m/>
    <m/>
    <n v="1645"/>
    <n v="707.61599999999999"/>
    <n v="0"/>
    <n v="180.85223199999996"/>
    <m/>
    <m/>
    <n v="0"/>
    <n v="0.29484000000000005"/>
    <n v="0"/>
    <n v="12.878207772319998"/>
    <m/>
    <m/>
    <n v="0"/>
    <n v="888.46823199999994"/>
    <n v="946.16456238072033"/>
    <n v="0.5751760257633558"/>
    <n v="13.173047772319999"/>
    <n v="8.0079317764863216"/>
  </r>
  <r>
    <x v="266"/>
    <s v="École"/>
    <m/>
    <m/>
    <n v="2772"/>
    <n v="496.90483199999994"/>
    <n v="0"/>
    <n v="314.62105199999996"/>
    <m/>
    <m/>
    <n v="0"/>
    <n v="0.20704368000000001"/>
    <n v="0"/>
    <n v="22.403678585519998"/>
    <m/>
    <m/>
    <n v="0"/>
    <n v="811.52588399999991"/>
    <n v="864.22564728852024"/>
    <n v="0.31176971402904768"/>
    <n v="22.61072226552"/>
    <n v="8.156826214112554"/>
  </r>
  <r>
    <x v="267"/>
    <s v="École"/>
    <m/>
    <m/>
    <n v="2268"/>
    <n v="1040.58"/>
    <n v="0"/>
    <n v="240.37957999999998"/>
    <m/>
    <m/>
    <n v="0"/>
    <n v="0.43357499999999999"/>
    <n v="0"/>
    <n v="17.1170581708"/>
    <m/>
    <m/>
    <n v="0"/>
    <n v="1280.95958"/>
    <n v="1364.1439466100026"/>
    <n v="0.60147440326719692"/>
    <n v="17.550633170800001"/>
    <n v="7.7383744139329806"/>
  </r>
  <r>
    <x v="268"/>
    <s v="École"/>
    <m/>
    <m/>
    <n v="1087"/>
    <n v="439.63200000000001"/>
    <n v="0"/>
    <n v="207.10741599999994"/>
    <m/>
    <m/>
    <n v="0"/>
    <n v="0.18318000000000001"/>
    <n v="0"/>
    <n v="14.747798824159998"/>
    <m/>
    <m/>
    <n v="0"/>
    <n v="646.73941599999989"/>
    <n v="688.73809380502712"/>
    <n v="0.63361370175255483"/>
    <n v="14.930978824159999"/>
    <n v="13.735951080183991"/>
  </r>
  <r>
    <x v="269"/>
    <s v="École"/>
    <m/>
    <m/>
    <n v="1209"/>
    <n v="558.14400000000001"/>
    <n v="0"/>
    <n v="370.13841999999994"/>
    <m/>
    <m/>
    <n v="0"/>
    <n v="0.23255999999999999"/>
    <n v="0"/>
    <n v="26.356984509199997"/>
    <m/>
    <m/>
    <n v="0"/>
    <n v="928.28242"/>
    <n v="988.56424805182689"/>
    <n v="0.81767100748703636"/>
    <n v="26.589544509199996"/>
    <n v="21.993006211083539"/>
  </r>
  <r>
    <x v="270"/>
    <s v="École"/>
    <m/>
    <m/>
    <n v="3197"/>
    <n v="2174.4482040000034"/>
    <n v="0"/>
    <n v="551.94125199999985"/>
    <m/>
    <m/>
    <n v="0"/>
    <n v="0.90602008500000142"/>
    <n v="0"/>
    <n v="39.302883037519997"/>
    <m/>
    <m/>
    <n v="0"/>
    <n v="2726.3894560000035"/>
    <n v="2903.4387427773036"/>
    <n v="0.90817602213866233"/>
    <n v="40.208903122519999"/>
    <n v="12.577073231942446"/>
  </r>
  <r>
    <x v="271"/>
    <s v="École"/>
    <m/>
    <m/>
    <n v="1916"/>
    <n v="1064.4761880000001"/>
    <n v="0"/>
    <n v="122.62157999999999"/>
    <m/>
    <m/>
    <n v="0"/>
    <n v="0.44353174500000003"/>
    <n v="0"/>
    <n v="8.7316930908000003"/>
    <m/>
    <m/>
    <n v="0"/>
    <n v="1187.0977680000001"/>
    <n v="1264.1868326957244"/>
    <n v="0.65980523627125487"/>
    <n v="9.1752248357999999"/>
    <n v="4.7887394758872652"/>
  </r>
  <r>
    <x v="272"/>
    <s v="École"/>
    <m/>
    <m/>
    <n v="32424"/>
    <n v="13705.199999999999"/>
    <n v="0"/>
    <n v="3469.0303999999996"/>
    <m/>
    <m/>
    <n v="0"/>
    <n v="5.7104999999999997"/>
    <n v="0"/>
    <n v="247.024290304"/>
    <m/>
    <m/>
    <n v="0"/>
    <n v="17174.2304"/>
    <n v="18289.509523669345"/>
    <n v="0.56407320267916805"/>
    <n v="252.734790304"/>
    <n v="7.7946826518628178"/>
  </r>
  <r>
    <x v="273"/>
    <s v="École"/>
    <m/>
    <m/>
    <n v="2201"/>
    <n v="228.744"/>
    <n v="1615.4704620000002"/>
    <n v="0"/>
    <m/>
    <m/>
    <n v="0"/>
    <n v="9.5310000000000006E-2"/>
    <n v="82.600680308999998"/>
    <n v="0"/>
    <m/>
    <m/>
    <n v="0"/>
    <n v="1844.2144620000001"/>
    <n v="1963.9760956297487"/>
    <n v="0.89231081128112166"/>
    <n v="82.695990308999995"/>
    <n v="37.572008318491598"/>
  </r>
  <r>
    <x v="274"/>
    <s v="École"/>
    <m/>
    <m/>
    <n v="2159"/>
    <n v="310.17600000000039"/>
    <n v="1356.2562573"/>
    <n v="0"/>
    <m/>
    <m/>
    <n v="0"/>
    <n v="0.12924000000000016"/>
    <n v="69.346789162350007"/>
    <n v="0"/>
    <m/>
    <m/>
    <n v="0"/>
    <n v="1666.4322573000004"/>
    <n v="1774.6488739570048"/>
    <n v="0.82197724592728338"/>
    <n v="69.476029162350002"/>
    <n v="32.179726337355262"/>
  </r>
  <r>
    <x v="275"/>
    <s v="École"/>
    <m/>
    <m/>
    <n v="3721"/>
    <n v="357.69599999999997"/>
    <n v="1379.4252345000002"/>
    <n v="0"/>
    <m/>
    <m/>
    <n v="0"/>
    <n v="0.14904000000000001"/>
    <n v="70.531442997749991"/>
    <n v="0"/>
    <m/>
    <m/>
    <n v="0"/>
    <n v="1737.1212345000001"/>
    <n v="1849.9283299562583"/>
    <n v="0.49715891694605169"/>
    <n v="70.680482997749991"/>
    <n v="18.995023648951893"/>
  </r>
  <r>
    <x v="276"/>
    <s v="École"/>
    <m/>
    <m/>
    <n v="3580"/>
    <n v="1423.008"/>
    <n v="0"/>
    <n v="0"/>
    <m/>
    <m/>
    <n v="0"/>
    <n v="0.59292"/>
    <n v="0"/>
    <n v="0"/>
    <m/>
    <m/>
    <n v="0"/>
    <n v="1423.008"/>
    <n v="1515.416863643431"/>
    <n v="0.42330079990039976"/>
    <n v="0.59292"/>
    <n v="0.16562011173184357"/>
  </r>
  <r>
    <x v="277"/>
    <s v="École"/>
    <m/>
    <m/>
    <n v="3050"/>
    <n v="1262.3039999999999"/>
    <n v="0"/>
    <n v="0"/>
    <m/>
    <m/>
    <n v="0"/>
    <n v="0.52595999999999998"/>
    <n v="0"/>
    <n v="0"/>
    <m/>
    <m/>
    <n v="0"/>
    <n v="1262.3039999999999"/>
    <n v="1344.2768899714949"/>
    <n v="0.44074652130212949"/>
    <n v="0.52595999999999998"/>
    <n v="0.17244590163934428"/>
  </r>
  <r>
    <x v="278"/>
    <s v="École"/>
    <m/>
    <m/>
    <n v="4175"/>
    <n v="1938.816"/>
    <n v="0"/>
    <n v="1592.9336119999996"/>
    <m/>
    <m/>
    <n v="0"/>
    <n v="0.80784"/>
    <n v="0"/>
    <n v="113.43033921111999"/>
    <m/>
    <m/>
    <n v="0"/>
    <n v="3531.7496119999996"/>
    <n v="3761.0982652177245"/>
    <n v="0.9008618599323891"/>
    <n v="114.23817921111998"/>
    <n v="27.362438134399998"/>
  </r>
  <r>
    <x v="279"/>
    <s v="École"/>
    <m/>
    <m/>
    <n v="30531"/>
    <n v="16530.48"/>
    <n v="7007.9184269999996"/>
    <n v="0"/>
    <m/>
    <m/>
    <n v="0"/>
    <n v="6.8876999999999997"/>
    <n v="358.32213787649999"/>
    <n v="0"/>
    <m/>
    <m/>
    <n v="0"/>
    <n v="23538.398427"/>
    <n v="25066.960916195698"/>
    <n v="0.82103307838576189"/>
    <n v="365.20983787649999"/>
    <n v="11.961935012823032"/>
  </r>
  <r>
    <x v="280"/>
    <s v="École"/>
    <m/>
    <m/>
    <n v="17468"/>
    <n v="5419.8720000000003"/>
    <n v="4351.7070423000005"/>
    <n v="0"/>
    <m/>
    <m/>
    <n v="0"/>
    <n v="2.2582800000000001"/>
    <n v="222.50729471984999"/>
    <n v="0"/>
    <m/>
    <m/>
    <n v="0"/>
    <n v="9771.5790422999999"/>
    <n v="10406.13662405703"/>
    <n v="0.5957257055219275"/>
    <n v="224.76557471985001"/>
    <n v="12.867275859849439"/>
  </r>
  <r>
    <x v="281"/>
    <s v="École"/>
    <m/>
    <m/>
    <n v="28290"/>
    <n v="14361.84"/>
    <n v="10374.867779399998"/>
    <n v="0"/>
    <m/>
    <m/>
    <n v="0"/>
    <n v="5.9841000000000006"/>
    <n v="530.47775050829989"/>
    <n v="0"/>
    <m/>
    <m/>
    <n v="0"/>
    <n v="24736.7077794"/>
    <n v="26343.087403529993"/>
    <n v="0.93118018393531254"/>
    <n v="536.4618505082999"/>
    <n v="18.962949823552488"/>
  </r>
  <r>
    <x v="282"/>
    <s v="École"/>
    <m/>
    <m/>
    <n v="7141"/>
    <n v="3138.9119999999998"/>
    <n v="1368.9490283999999"/>
    <n v="0"/>
    <m/>
    <m/>
    <n v="0"/>
    <n v="1.3078800000000002"/>
    <n v="69.995783713799995"/>
    <n v="0"/>
    <m/>
    <m/>
    <n v="0"/>
    <n v="4507.8610283999997"/>
    <n v="4800.5974818120339"/>
    <n v="0.67225843464669288"/>
    <n v="71.303663713799992"/>
    <n v="9.9851090482845528"/>
  </r>
  <r>
    <x v="283"/>
    <s v="École"/>
    <m/>
    <m/>
    <n v="17809"/>
    <n v="5058.72"/>
    <n v="6385.8915585000013"/>
    <n v="0"/>
    <m/>
    <m/>
    <n v="0"/>
    <n v="2.1078000000000001"/>
    <n v="326.51725891575001"/>
    <n v="0"/>
    <m/>
    <m/>
    <n v="0"/>
    <n v="11444.611558500001"/>
    <n v="12187.814371809174"/>
    <n v="0.68436264651632173"/>
    <n v="328.62505891575"/>
    <n v="18.452751918454151"/>
  </r>
  <r>
    <x v="284"/>
    <s v="École"/>
    <m/>
    <m/>
    <n v="2743"/>
    <n v="1196.2079999999999"/>
    <n v="0"/>
    <n v="79.441447999999994"/>
    <m/>
    <m/>
    <n v="0"/>
    <n v="0.49842000000000003"/>
    <n v="0"/>
    <n v="5.6569026644799996"/>
    <m/>
    <m/>
    <n v="0"/>
    <n v="1275.6494479999999"/>
    <n v="1358.4889793990151"/>
    <n v="0.49525664578892276"/>
    <n v="6.1553226644799999"/>
    <n v="2.2440111791760846"/>
  </r>
  <r>
    <x v="285"/>
    <s v="École"/>
    <m/>
    <m/>
    <n v="10778"/>
    <n v="4672.5119999999997"/>
    <n v="2072.4151473000002"/>
    <n v="0"/>
    <m/>
    <m/>
    <n v="0"/>
    <n v="1.9468800000000002"/>
    <n v="105.96473601734999"/>
    <n v="0"/>
    <m/>
    <m/>
    <n v="0"/>
    <n v="6744.9271472999999"/>
    <n v="7182.9366687079755"/>
    <n v="0.66644430030691926"/>
    <n v="107.91161601734998"/>
    <n v="10.01221154363982"/>
  </r>
  <r>
    <x v="286"/>
    <s v="École"/>
    <m/>
    <m/>
    <n v="3780"/>
    <n v="468.04679999999996"/>
    <n v="1636.0902000000001"/>
    <n v="0"/>
    <m/>
    <m/>
    <n v="0"/>
    <n v="0.19501949999999998"/>
    <n v="83.654988899999992"/>
    <n v="0"/>
    <m/>
    <m/>
    <n v="0"/>
    <n v="2104.1370000000002"/>
    <n v="2240.7777701995337"/>
    <n v="0.59279835190463859"/>
    <n v="83.850008399999993"/>
    <n v="22.182541904761901"/>
  </r>
  <r>
    <x v="287"/>
    <s v="École"/>
    <m/>
    <m/>
    <n v="5359"/>
    <n v="1151.5752"/>
    <n v="1926.3276000000001"/>
    <n v="0"/>
    <m/>
    <m/>
    <n v="0"/>
    <n v="0.47982300000000006"/>
    <n v="98.495128199999996"/>
    <n v="0"/>
    <m/>
    <m/>
    <n v="0"/>
    <n v="3077.9027999999998"/>
    <n v="3277.779048167919"/>
    <n v="0.6116400537727037"/>
    <n v="98.974951199999992"/>
    <n v="18.468921664489642"/>
  </r>
  <r>
    <x v="288"/>
    <s v="École"/>
    <m/>
    <m/>
    <n v="1936"/>
    <n v="868.31999999999994"/>
    <n v="0"/>
    <n v="0"/>
    <m/>
    <m/>
    <n v="0"/>
    <n v="0.36180000000000001"/>
    <n v="0"/>
    <n v="0"/>
    <m/>
    <m/>
    <n v="0"/>
    <n v="868.31999999999994"/>
    <n v="924.70792225965272"/>
    <n v="0.47763838959692806"/>
    <n v="0.36180000000000001"/>
    <n v="0.18688016528925622"/>
  </r>
  <r>
    <x v="289"/>
    <s v="École"/>
    <m/>
    <m/>
    <n v="6965"/>
    <n v="722.34359999999992"/>
    <n v="2679.2019"/>
    <n v="0"/>
    <m/>
    <m/>
    <n v="0"/>
    <n v="0.30097649999999998"/>
    <n v="136.99037205000002"/>
    <n v="0"/>
    <m/>
    <m/>
    <n v="0"/>
    <n v="3401.5455000000002"/>
    <n v="3622.4388149261467"/>
    <n v="0.52009171786448627"/>
    <n v="137.29134855000001"/>
    <n v="19.711607832017229"/>
  </r>
  <r>
    <x v="290"/>
    <s v="École"/>
    <m/>
    <m/>
    <n v="3429"/>
    <n v="446.12639999999999"/>
    <n v="1741.8033"/>
    <n v="0"/>
    <m/>
    <m/>
    <n v="0"/>
    <n v="0.185886"/>
    <n v="89.060209349999994"/>
    <n v="0"/>
    <m/>
    <m/>
    <n v="0"/>
    <n v="2187.9297000000001"/>
    <n v="2330.0118930085514"/>
    <n v="0.67950186439444482"/>
    <n v="89.24609534999999"/>
    <n v="26.02685778652668"/>
  </r>
  <r>
    <x v="291"/>
    <s v="École"/>
    <m/>
    <m/>
    <n v="3038"/>
    <n v="641.60640000000001"/>
    <n v="1653.8985"/>
    <n v="0"/>
    <m/>
    <m/>
    <n v="0"/>
    <n v="0.26733600000000002"/>
    <n v="84.565545749999984"/>
    <n v="0"/>
    <m/>
    <m/>
    <n v="0"/>
    <n v="2295.5048999999999"/>
    <n v="2444.5729300440526"/>
    <n v="0.80466521726269014"/>
    <n v="84.832881749999984"/>
    <n v="27.923924210006579"/>
  </r>
  <r>
    <x v="292"/>
    <s v="École"/>
    <m/>
    <m/>
    <n v="4495"/>
    <n v="920.63879999999995"/>
    <n v="1717.9326000000001"/>
    <n v="0"/>
    <m/>
    <m/>
    <n v="0"/>
    <n v="0.38359950000000004"/>
    <n v="87.839675699999987"/>
    <n v="0"/>
    <m/>
    <m/>
    <n v="0"/>
    <n v="2638.5713999999998"/>
    <n v="2809.9178609587975"/>
    <n v="0.62512076995746335"/>
    <n v="88.223275199999989"/>
    <n v="19.62698002224694"/>
  </r>
  <r>
    <x v="293"/>
    <s v="École"/>
    <m/>
    <m/>
    <n v="2501"/>
    <n v="127.91159999999999"/>
    <n v="1130.2587000000001"/>
    <n v="0"/>
    <m/>
    <m/>
    <n v="0"/>
    <n v="5.3296500000000004E-2"/>
    <n v="57.791299649999999"/>
    <n v="0"/>
    <m/>
    <m/>
    <n v="0"/>
    <n v="1258.1703"/>
    <n v="1339.8747511997926"/>
    <n v="0.53573560623742211"/>
    <n v="57.844596150000001"/>
    <n v="23.128587025189923"/>
  </r>
  <r>
    <x v="294"/>
    <s v="École"/>
    <m/>
    <m/>
    <n v="3698"/>
    <n v="665.81639999999993"/>
    <n v="1049.5530000000001"/>
    <n v="0"/>
    <m/>
    <m/>
    <n v="0"/>
    <n v="0.27742349999999999"/>
    <n v="53.664733499999997"/>
    <n v="0"/>
    <m/>
    <m/>
    <n v="0"/>
    <n v="1715.3694"/>
    <n v="1826.7639508266391"/>
    <n v="0.49398700671353141"/>
    <n v="53.942156999999995"/>
    <n v="14.586846133044887"/>
  </r>
  <r>
    <x v="295"/>
    <s v="École"/>
    <m/>
    <m/>
    <n v="1189"/>
    <n v="508.32"/>
    <n v="0"/>
    <n v="0"/>
    <m/>
    <m/>
    <n v="0"/>
    <n v="0.21180000000000002"/>
    <n v="0"/>
    <n v="0"/>
    <m/>
    <m/>
    <n v="0"/>
    <n v="508.32"/>
    <n v="541.3298450375745"/>
    <n v="0.45528161903917114"/>
    <n v="0.21180000000000002"/>
    <n v="0.17813288477712363"/>
  </r>
  <r>
    <x v="296"/>
    <s v="École"/>
    <m/>
    <m/>
    <n v="1461"/>
    <n v="493.22159999999997"/>
    <n v="0"/>
    <n v="0"/>
    <m/>
    <m/>
    <n v="0"/>
    <n v="0.20550900000000002"/>
    <n v="0"/>
    <n v="0"/>
    <m/>
    <m/>
    <n v="0"/>
    <n v="493.22159999999997"/>
    <n v="525.25096847888051"/>
    <n v="0.35951469437295036"/>
    <n v="0.20550900000000002"/>
    <n v="0.14066324435318275"/>
  </r>
  <r>
    <x v="297"/>
    <s v="École"/>
    <m/>
    <m/>
    <n v="3509"/>
    <n v="1341.2303999999999"/>
    <n v="0"/>
    <n v="0"/>
    <m/>
    <m/>
    <n v="0"/>
    <n v="0.55884599999999995"/>
    <n v="0"/>
    <n v="0"/>
    <m/>
    <m/>
    <n v="0"/>
    <n v="1341.2303999999999"/>
    <n v="1428.3286996216634"/>
    <n v="0.40704722132278809"/>
    <n v="0.55884599999999995"/>
    <n v="0.1592607580507267"/>
  </r>
  <r>
    <x v="298"/>
    <s v="École"/>
    <m/>
    <m/>
    <n v="2042"/>
    <n v="1054.08"/>
    <n v="0"/>
    <n v="0"/>
    <m/>
    <m/>
    <n v="0"/>
    <n v="0.43919999999999998"/>
    <n v="0"/>
    <n v="0"/>
    <m/>
    <m/>
    <n v="0"/>
    <n v="1054.08"/>
    <n v="1122.531010106245"/>
    <n v="0.54972135656525223"/>
    <n v="0.43919999999999998"/>
    <n v="0.21508325171400586"/>
  </r>
  <r>
    <x v="299"/>
    <s v="École"/>
    <m/>
    <m/>
    <n v="3978"/>
    <n v="823.47479999999996"/>
    <n v="1312.8885"/>
    <n v="0"/>
    <m/>
    <m/>
    <n v="0"/>
    <n v="0.34311450000000004"/>
    <n v="67.12935075"/>
    <n v="0"/>
    <m/>
    <m/>
    <n v="0"/>
    <n v="2136.3633"/>
    <n v="2275.096817227261"/>
    <n v="0.57191976300333358"/>
    <n v="67.472465249999999"/>
    <n v="16.961404034690798"/>
  </r>
  <r>
    <x v="300"/>
    <s v="École"/>
    <m/>
    <m/>
    <n v="3093"/>
    <n v="1501.2215999999999"/>
    <n v="1610.325"/>
    <n v="0"/>
    <m/>
    <m/>
    <n v="0"/>
    <n v="0.62550899999999998"/>
    <n v="82.337587499999998"/>
    <n v="0"/>
    <m/>
    <m/>
    <n v="0"/>
    <n v="3111.5465999999997"/>
    <n v="3313.6076463747081"/>
    <n v="1.071324812924251"/>
    <n v="82.963096499999992"/>
    <n v="26.822856935014546"/>
  </r>
  <r>
    <x v="301"/>
    <s v="École"/>
    <m/>
    <m/>
    <n v="2987"/>
    <n v="1247.9184"/>
    <n v="0"/>
    <n v="0"/>
    <m/>
    <m/>
    <n v="0"/>
    <n v="0.51996600000000004"/>
    <n v="0"/>
    <n v="0"/>
    <m/>
    <m/>
    <n v="0"/>
    <n v="1247.9184"/>
    <n v="1328.957102005701"/>
    <n v="0.44491365986129933"/>
    <n v="0.51996600000000004"/>
    <n v="0.17407633076665552"/>
  </r>
  <r>
    <x v="302"/>
    <s v="École"/>
    <m/>
    <m/>
    <n v="5121"/>
    <n v="666.48599999999999"/>
    <n v="2879.2611000000002"/>
    <n v="0"/>
    <m/>
    <m/>
    <n v="0"/>
    <n v="0.27770249999999996"/>
    <n v="147.21960644999999"/>
    <n v="0"/>
    <m/>
    <m/>
    <n v="0"/>
    <n v="3545.7471"/>
    <n v="3776.0047375382223"/>
    <n v="0.73735691027889516"/>
    <n v="147.49730894999999"/>
    <n v="28.802442677211477"/>
  </r>
  <r>
    <x v="303"/>
    <s v="École"/>
    <m/>
    <m/>
    <n v="1748"/>
    <n v="215.65439999999998"/>
    <n v="927.92610000000002"/>
    <n v="0"/>
    <m/>
    <m/>
    <n v="0"/>
    <n v="8.9856000000000005E-2"/>
    <n v="47.445823949999998"/>
    <n v="0"/>
    <m/>
    <m/>
    <n v="0"/>
    <n v="1143.5805"/>
    <n v="1217.843592329619"/>
    <n v="0.69670686060046849"/>
    <n v="47.535679949999995"/>
    <n v="27.194324914187643"/>
  </r>
  <r>
    <x v="304"/>
    <s v="École"/>
    <m/>
    <m/>
    <n v="4364"/>
    <n v="634.50720000000001"/>
    <n v="1968.3855000000001"/>
    <n v="0"/>
    <m/>
    <m/>
    <n v="0"/>
    <n v="0.264378"/>
    <n v="100.64559225000001"/>
    <n v="0"/>
    <m/>
    <m/>
    <n v="0"/>
    <n v="2602.8927000000003"/>
    <n v="2771.9222181705109"/>
    <n v="0.63517924339379261"/>
    <n v="100.90997025"/>
    <n v="23.123274576076994"/>
  </r>
  <r>
    <x v="305"/>
    <s v="École"/>
    <m/>
    <m/>
    <n v="3359"/>
    <n v="293.18399999999997"/>
    <n v="1900.5624"/>
    <n v="0"/>
    <m/>
    <m/>
    <n v="0"/>
    <n v="0.12215999999999999"/>
    <n v="97.177726800000002"/>
    <n v="0"/>
    <m/>
    <m/>
    <n v="0"/>
    <n v="2193.7464"/>
    <n v="2336.2063242912673"/>
    <n v="0.69550649725848979"/>
    <n v="97.299886799999996"/>
    <n v="28.966920750223277"/>
  </r>
  <r>
    <x v="306"/>
    <s v="École"/>
    <m/>
    <m/>
    <n v="3002"/>
    <n v="284.1696"/>
    <n v="1517.1156000000001"/>
    <n v="0"/>
    <m/>
    <m/>
    <n v="0"/>
    <n v="0.118404"/>
    <n v="77.571694199999996"/>
    <n v="0"/>
    <m/>
    <m/>
    <n v="0"/>
    <n v="1801.2852"/>
    <n v="1918.2590458460741"/>
    <n v="0.6389936861579194"/>
    <n v="77.690098199999994"/>
    <n v="25.879446435709525"/>
  </r>
  <r>
    <x v="307"/>
    <s v="École"/>
    <m/>
    <m/>
    <n v="17582"/>
    <n v="6254.6687999999995"/>
    <n v="5229.1989000000003"/>
    <n v="0"/>
    <m/>
    <m/>
    <n v="0"/>
    <n v="2.606112"/>
    <n v="267.37436355"/>
    <n v="0"/>
    <m/>
    <m/>
    <n v="0"/>
    <n v="11483.867699999999"/>
    <n v="12229.619771940916"/>
    <n v="0.69557614446257054"/>
    <n v="269.98047554999999"/>
    <n v="15.355504240131951"/>
  </r>
  <r>
    <x v="308"/>
    <s v="École"/>
    <m/>
    <m/>
    <n v="25693"/>
    <n v="13845.4632"/>
    <n v="8843.9048999999995"/>
    <n v="0"/>
    <m/>
    <m/>
    <n v="0"/>
    <n v="5.7689430000000002"/>
    <n v="452.19803054999994"/>
    <n v="0"/>
    <m/>
    <m/>
    <n v="0"/>
    <n v="22689.3681"/>
    <n v="24162.79532100544"/>
    <n v="0.94044274008505979"/>
    <n v="457.96697354999992"/>
    <n v="17.824581541665044"/>
  </r>
  <r>
    <x v="309"/>
    <s v="École"/>
    <m/>
    <m/>
    <n v="8725"/>
    <n v="2800.4616000000001"/>
    <n v="5689.5623999999998"/>
    <n v="0"/>
    <m/>
    <m/>
    <n v="0"/>
    <n v="1.1668589999999999"/>
    <n v="290.91322680000002"/>
    <n v="0"/>
    <m/>
    <m/>
    <n v="0"/>
    <n v="8490.0239999999994"/>
    <n v="9041.3585463591589"/>
    <n v="1.0362588591815656"/>
    <n v="292.08008580000001"/>
    <n v="33.476227598853868"/>
  </r>
  <r>
    <x v="310"/>
    <s v="École"/>
    <m/>
    <m/>
    <n v="39695"/>
    <n v="17607.373199999998"/>
    <n v="7061.5592999999999"/>
    <n v="0"/>
    <m/>
    <m/>
    <n v="0"/>
    <n v="7.3364054999999997"/>
    <n v="361.06485135000003"/>
    <n v="0"/>
    <m/>
    <m/>
    <n v="0"/>
    <n v="24668.932499999999"/>
    <n v="26270.910858253432"/>
    <n v="0.66181914241726747"/>
    <n v="368.40125685000004"/>
    <n v="9.2807975022043099"/>
  </r>
  <r>
    <x v="311"/>
    <s v="École"/>
    <m/>
    <m/>
    <n v="4379"/>
    <n v="1920.3696"/>
    <n v="0"/>
    <n v="0"/>
    <m/>
    <m/>
    <n v="0"/>
    <n v="0.80015400000000003"/>
    <n v="0"/>
    <n v="0"/>
    <m/>
    <m/>
    <n v="0"/>
    <n v="1920.3696"/>
    <n v="2045.0766800103654"/>
    <n v="0.46701910938807156"/>
    <n v="0.80015400000000003"/>
    <n v="0.18272527974423383"/>
  </r>
  <r>
    <x v="312"/>
    <s v="École"/>
    <m/>
    <m/>
    <n v="3189"/>
    <n v="1116.72"/>
    <n v="0"/>
    <n v="0"/>
    <m/>
    <m/>
    <n v="0"/>
    <n v="0.46529999999999999"/>
    <n v="0"/>
    <n v="0"/>
    <m/>
    <m/>
    <n v="0"/>
    <n v="1116.72"/>
    <n v="1189.2387955428867"/>
    <n v="0.3729190327823414"/>
    <n v="0.46529999999999999"/>
    <n v="0.14590780809031045"/>
  </r>
  <r>
    <x v="313"/>
    <s v="École"/>
    <m/>
    <m/>
    <n v="1195"/>
    <n v="0"/>
    <n v="277.7337"/>
    <n v="0"/>
    <m/>
    <m/>
    <n v="0"/>
    <n v="0"/>
    <n v="14.200812149999999"/>
    <n v="0"/>
    <m/>
    <m/>
    <n v="0"/>
    <n v="277.7337"/>
    <n v="295.76947746048199"/>
    <n v="0.24750583887906444"/>
    <n v="14.200812149999999"/>
    <n v="11.88352481171548"/>
  </r>
  <r>
    <x v="314"/>
    <s v="École"/>
    <m/>
    <m/>
    <n v="1877"/>
    <n v="614.55600000000004"/>
    <n v="0"/>
    <n v="0"/>
    <m/>
    <m/>
    <n v="0"/>
    <n v="0.25606499999999999"/>
    <n v="0"/>
    <n v="0"/>
    <m/>
    <m/>
    <n v="0"/>
    <n v="614.55600000000004"/>
    <n v="654.46471562580984"/>
    <n v="0.34867592734459768"/>
    <n v="0.25606499999999999"/>
    <n v="0.13642248268513585"/>
  </r>
  <r>
    <x v="315"/>
    <s v="École"/>
    <m/>
    <m/>
    <n v="5390"/>
    <n v="1742.3999999999999"/>
    <n v="0"/>
    <n v="0"/>
    <m/>
    <m/>
    <n v="0"/>
    <n v="0.72599999999999998"/>
    <n v="0"/>
    <n v="0"/>
    <m/>
    <m/>
    <n v="0"/>
    <n v="1742.3999999999999"/>
    <n v="1855.5498937548587"/>
    <n v="0.34425786526064167"/>
    <n v="0.72599999999999998"/>
    <n v="0.13469387755102041"/>
  </r>
  <r>
    <x v="316"/>
    <s v="École"/>
    <m/>
    <m/>
    <n v="3110"/>
    <n v="999.39239999999995"/>
    <n v="0"/>
    <n v="0"/>
    <m/>
    <m/>
    <n v="0"/>
    <n v="0.41641349999999999"/>
    <n v="0"/>
    <n v="0"/>
    <m/>
    <m/>
    <n v="0"/>
    <n v="999.39239999999995"/>
    <n v="1064.2920463954392"/>
    <n v="0.34221609208856568"/>
    <n v="0.41641349999999999"/>
    <n v="0.13389501607717041"/>
  </r>
  <r>
    <x v="317"/>
    <s v="École"/>
    <m/>
    <m/>
    <n v="1686"/>
    <n v="629.97479999999996"/>
    <n v="0"/>
    <n v="0"/>
    <m/>
    <m/>
    <n v="0"/>
    <n v="0.26248950000000004"/>
    <n v="0"/>
    <n v="0"/>
    <m/>
    <m/>
    <n v="0"/>
    <n v="629.97479999999996"/>
    <n v="670.88479867323133"/>
    <n v="0.39791506445624636"/>
    <n v="0.26248950000000004"/>
    <n v="0.15568772241992884"/>
  </r>
  <r>
    <x v="318"/>
    <s v="École"/>
    <m/>
    <m/>
    <n v="1673"/>
    <n v="501.31079999999997"/>
    <n v="0"/>
    <n v="0"/>
    <m/>
    <m/>
    <n v="0"/>
    <n v="0.2088795"/>
    <n v="0"/>
    <n v="0"/>
    <m/>
    <m/>
    <n v="0"/>
    <n v="501.31079999999997"/>
    <n v="533.86547387406063"/>
    <n v="0.3191066789444475"/>
    <n v="0.2088795"/>
    <n v="0.12485325762104005"/>
  </r>
  <r>
    <x v="319"/>
    <s v="École"/>
    <m/>
    <m/>
    <n v="1651"/>
    <n v="588.48839999999996"/>
    <n v="0"/>
    <n v="29.720798945426935"/>
    <m/>
    <m/>
    <n v="0"/>
    <n v="0.24520349999999999"/>
    <n v="0"/>
    <n v="2.1163721329054828"/>
    <m/>
    <m/>
    <n v="0"/>
    <n v="618.20919894542692"/>
    <n v="658.35515003527507"/>
    <n v="0.3987614476288765"/>
    <n v="2.3615756329054829"/>
    <n v="1.4303910556665553"/>
  </r>
  <r>
    <x v="320"/>
    <s v="École"/>
    <m/>
    <m/>
    <n v="1790"/>
    <n v="841.34519999999998"/>
    <n v="0"/>
    <n v="17.692800009250657"/>
    <m/>
    <m/>
    <n v="0"/>
    <n v="0.3505605"/>
    <n v="0"/>
    <n v="1.259876928658725"/>
    <m/>
    <m/>
    <n v="0"/>
    <n v="859.0380000092506"/>
    <n v="914.82315751179476"/>
    <n v="0.51107438967139374"/>
    <n v="1.6104374286587251"/>
    <n v="0.8996857143344833"/>
  </r>
  <r>
    <x v="321"/>
    <s v="École"/>
    <m/>
    <m/>
    <n v="4181"/>
    <n v="2078.7840000000001"/>
    <n v="0"/>
    <n v="175.76400814056393"/>
    <m/>
    <m/>
    <n v="0"/>
    <n v="0.86615999999999993"/>
    <n v="0"/>
    <n v="12.51588321967697"/>
    <m/>
    <m/>
    <n v="0"/>
    <n v="2254.548008140564"/>
    <n v="2400.9563343494328"/>
    <n v="0.57425408618737928"/>
    <n v="13.382043219676971"/>
    <n v="3.2006800334075511"/>
  </r>
  <r>
    <x v="322"/>
    <s v="École"/>
    <m/>
    <m/>
    <n v="6132"/>
    <n v="2395.4004"/>
    <n v="0"/>
    <n v="430.29200592041042"/>
    <m/>
    <m/>
    <n v="0"/>
    <n v="0.99808350000000012"/>
    <n v="0"/>
    <n v="30.640428341583277"/>
    <m/>
    <m/>
    <n v="0"/>
    <n v="2825.6924059204102"/>
    <n v="3009.1903372299862"/>
    <n v="0.49073554097031741"/>
    <n v="31.638511841583277"/>
    <n v="5.1595746643156026"/>
  </r>
  <r>
    <x v="323"/>
    <s v="École"/>
    <m/>
    <m/>
    <n v="3165"/>
    <n v="1131.9623999999999"/>
    <n v="0"/>
    <n v="8.9239999999999995"/>
    <m/>
    <m/>
    <n v="0"/>
    <n v="0.47165099999999999"/>
    <n v="0"/>
    <n v="0.6354642399999999"/>
    <m/>
    <m/>
    <n v="0"/>
    <n v="1140.8863999999999"/>
    <n v="1214.9745398911634"/>
    <n v="0.3838782116559758"/>
    <n v="1.1071152399999999"/>
    <n v="0.34979944391785145"/>
  </r>
  <r>
    <x v="324"/>
    <s v="École"/>
    <m/>
    <m/>
    <n v="1330"/>
    <n v="517.87440000000004"/>
    <n v="0"/>
    <n v="0"/>
    <m/>
    <m/>
    <n v="0"/>
    <n v="0.215781"/>
    <n v="0"/>
    <n v="0"/>
    <m/>
    <m/>
    <n v="0"/>
    <n v="517.87440000000004"/>
    <n v="551.50469920704847"/>
    <n v="0.41466518737372066"/>
    <n v="0.215781"/>
    <n v="0.16224135338345866"/>
  </r>
  <r>
    <x v="325"/>
    <s v="École"/>
    <m/>
    <m/>
    <n v="4115"/>
    <n v="1697.0364"/>
    <n v="0"/>
    <n v="84.777997779846146"/>
    <m/>
    <m/>
    <n v="0"/>
    <n v="0.70709850000000007"/>
    <n v="0"/>
    <n v="6.0369101219062777"/>
    <m/>
    <m/>
    <n v="0"/>
    <n v="1781.8143977798461"/>
    <n v="1897.5238271873686"/>
    <n v="0.46112365180737996"/>
    <n v="6.7440086219062776"/>
    <n v="1.6388842337560821"/>
  </r>
  <r>
    <x v="326"/>
    <s v="École"/>
    <m/>
    <m/>
    <n v="1459"/>
    <n v="527.78520000000003"/>
    <n v="0"/>
    <n v="46.24960122108449"/>
    <m/>
    <m/>
    <n v="0"/>
    <n v="0.21991050000000001"/>
    <n v="0"/>
    <n v="3.2933625829515387"/>
    <m/>
    <m/>
    <n v="0"/>
    <n v="574.03480122108454"/>
    <n v="611.3121065297147"/>
    <n v="0.41899390440693263"/>
    <n v="3.5132730829515388"/>
    <n v="2.4080007422560241"/>
  </r>
  <r>
    <x v="327"/>
    <s v="École"/>
    <m/>
    <m/>
    <n v="2604"/>
    <n v="658.72439999999995"/>
    <n v="0"/>
    <n v="165.79239082336426"/>
    <m/>
    <m/>
    <n v="0"/>
    <n v="0.2744685"/>
    <n v="0"/>
    <n v="11.805819770545961"/>
    <m/>
    <m/>
    <n v="0"/>
    <n v="824.5167908233642"/>
    <n v="878.0601719532774"/>
    <n v="0.33719668661800206"/>
    <n v="12.08028827054596"/>
    <n v="4.6391276000560522"/>
  </r>
  <r>
    <x v="328"/>
    <s v="École"/>
    <m/>
    <m/>
    <n v="1687"/>
    <n v="628.55999999999995"/>
    <n v="0"/>
    <n v="0"/>
    <m/>
    <m/>
    <n v="0"/>
    <n v="0.26189999999999997"/>
    <n v="0"/>
    <n v="0"/>
    <m/>
    <m/>
    <n v="0"/>
    <n v="628.55999999999995"/>
    <n v="669.37812282974858"/>
    <n v="0.39678608347940048"/>
    <n v="0.26189999999999997"/>
    <n v="0.15524599881446352"/>
  </r>
  <r>
    <x v="329"/>
    <s v="École"/>
    <m/>
    <m/>
    <n v="27410"/>
    <n v="11763.36"/>
    <n v="0"/>
    <n v="129.70839748382579"/>
    <m/>
    <m/>
    <n v="0"/>
    <n v="4.9014000000000006"/>
    <n v="0"/>
    <n v="9.2363344048271259"/>
    <m/>
    <m/>
    <n v="0"/>
    <n v="11893.068397483827"/>
    <n v="12665.393595827814"/>
    <n v="0.46207200276642885"/>
    <n v="14.137734404827127"/>
    <n v="0.51578746460514868"/>
  </r>
  <r>
    <x v="330"/>
    <s v="École"/>
    <m/>
    <m/>
    <n v="17721"/>
    <n v="9253.44"/>
    <n v="0"/>
    <n v="44.736399888992416"/>
    <m/>
    <m/>
    <n v="0"/>
    <n v="3.8555999999999999"/>
    <n v="0"/>
    <n v="3.1856098560953221"/>
    <m/>
    <m/>
    <n v="0"/>
    <n v="9298.1763998889928"/>
    <n v="9901.9916385031884"/>
    <n v="0.5587716064840127"/>
    <n v="7.041209856095322"/>
    <n v="0.39733704960754596"/>
  </r>
  <r>
    <x v="331"/>
    <s v="École"/>
    <m/>
    <m/>
    <n v="982"/>
    <n v="306.82799999999997"/>
    <n v="0"/>
    <n v="0"/>
    <m/>
    <m/>
    <n v="0"/>
    <n v="0.12784499999999999"/>
    <n v="0"/>
    <n v="0"/>
    <m/>
    <m/>
    <n v="0"/>
    <n v="306.82799999999997"/>
    <n v="326.75313521637725"/>
    <n v="0.33274250022034341"/>
    <n v="0.12784499999999999"/>
    <n v="0.13018839103869653"/>
  </r>
  <r>
    <x v="332"/>
    <s v="École"/>
    <m/>
    <m/>
    <n v="12633"/>
    <n v="4311.3599999999997"/>
    <n v="0"/>
    <n v="0"/>
    <m/>
    <m/>
    <n v="0"/>
    <n v="1.7964"/>
    <n v="0"/>
    <n v="0"/>
    <m/>
    <m/>
    <n v="0"/>
    <n v="4311.3599999999997"/>
    <n v="4591.3358528116087"/>
    <n v="0.36343986802909906"/>
    <n v="1.7964"/>
    <n v="0.14219900261220614"/>
  </r>
  <r>
    <x v="333"/>
    <s v="École"/>
    <m/>
    <m/>
    <n v="3855"/>
    <n v="580.03200000000004"/>
    <n v="1512.5688"/>
    <n v="0"/>
    <m/>
    <m/>
    <n v="0"/>
    <n v="0.24168000000000001"/>
    <n v="77.339211599999999"/>
    <n v="0"/>
    <m/>
    <m/>
    <n v="0"/>
    <n v="2092.6008000000002"/>
    <n v="2228.4924197149521"/>
    <n v="0.57807844869389158"/>
    <n v="77.580891600000001"/>
    <n v="20.124744902723737"/>
  </r>
  <r>
    <x v="334"/>
    <s v="École"/>
    <m/>
    <m/>
    <n v="3693"/>
    <n v="1338.768"/>
    <n v="0"/>
    <n v="0"/>
    <m/>
    <m/>
    <n v="0"/>
    <n v="0.55782000000000009"/>
    <n v="0"/>
    <n v="0"/>
    <m/>
    <m/>
    <n v="0"/>
    <n v="1338.768"/>
    <n v="1425.7063935734645"/>
    <n v="0.38605642934564433"/>
    <n v="0.55782000000000009"/>
    <n v="0.15104792851340376"/>
  </r>
  <r>
    <x v="335"/>
    <s v="École"/>
    <m/>
    <m/>
    <n v="5890"/>
    <n v="2159.136"/>
    <n v="0"/>
    <n v="281.29999999999995"/>
    <m/>
    <m/>
    <n v="0"/>
    <n v="0.89964"/>
    <n v="0"/>
    <n v="20.030937999999999"/>
    <m/>
    <m/>
    <n v="0"/>
    <n v="2440.4359999999997"/>
    <n v="2598.9157257320544"/>
    <n v="0.44124205869814165"/>
    <n v="20.930578000000001"/>
    <n v="3.5535786078098472"/>
  </r>
  <r>
    <x v="336"/>
    <s v="École"/>
    <m/>
    <m/>
    <n v="5493"/>
    <n v="2069.0639999999999"/>
    <n v="0"/>
    <n v="0"/>
    <m/>
    <m/>
    <n v="0"/>
    <n v="0.86211000000000004"/>
    <n v="0"/>
    <n v="0"/>
    <m/>
    <m/>
    <n v="0"/>
    <n v="2069.0639999999999"/>
    <n v="2203.4271610261721"/>
    <n v="0.40113365392793959"/>
    <n v="0.86211000000000004"/>
    <n v="0.15694702348443473"/>
  </r>
  <r>
    <x v="337"/>
    <s v="École"/>
    <m/>
    <m/>
    <n v="2353"/>
    <n v="1037.664"/>
    <n v="0"/>
    <n v="0"/>
    <m/>
    <m/>
    <n v="0"/>
    <n v="0.43236000000000002"/>
    <n v="0"/>
    <n v="0"/>
    <m/>
    <m/>
    <n v="0"/>
    <n v="1037.664"/>
    <n v="1105.0489697849184"/>
    <n v="0.46963407130680768"/>
    <n v="0.43236000000000002"/>
    <n v="0.18374840628984276"/>
  </r>
  <r>
    <x v="338"/>
    <s v="École"/>
    <m/>
    <m/>
    <n v="4694"/>
    <n v="2244.672"/>
    <n v="0"/>
    <n v="0"/>
    <m/>
    <m/>
    <n v="0"/>
    <n v="0.93528"/>
    <n v="0"/>
    <n v="0"/>
    <m/>
    <m/>
    <n v="0"/>
    <n v="2244.672"/>
    <n v="2390.4389870951022"/>
    <n v="0.50925415149022202"/>
    <n v="0.93528"/>
    <n v="0.19925010651896036"/>
  </r>
  <r>
    <x v="339"/>
    <s v="École"/>
    <m/>
    <m/>
    <n v="5069"/>
    <n v="2444.2559999999999"/>
    <n v="0"/>
    <n v="0"/>
    <m/>
    <m/>
    <n v="0"/>
    <n v="1.01844"/>
    <n v="0"/>
    <n v="0"/>
    <m/>
    <m/>
    <n v="0"/>
    <n v="2444.2559999999999"/>
    <n v="2602.9837931070224"/>
    <n v="0.51351031625705712"/>
    <n v="1.01844"/>
    <n v="0.2009153679226672"/>
  </r>
  <r>
    <x v="340"/>
    <s v="École"/>
    <m/>
    <m/>
    <n v="2281"/>
    <n v="315.33119999999997"/>
    <n v="907.46550000000002"/>
    <n v="0"/>
    <m/>
    <m/>
    <n v="0"/>
    <n v="0.131388"/>
    <n v="46.399652250000003"/>
    <n v="0"/>
    <m/>
    <m/>
    <n v="0"/>
    <n v="1222.7966999999999"/>
    <n v="1302.204021331951"/>
    <n v="0.57089172351247308"/>
    <n v="46.531040250000004"/>
    <n v="20.399403879877248"/>
  </r>
  <r>
    <x v="341"/>
    <s v="École"/>
    <m/>
    <m/>
    <n v="424"/>
    <n v="218.33279999999999"/>
    <n v="0"/>
    <n v="0"/>
    <m/>
    <m/>
    <n v="0"/>
    <n v="9.0972000000000011E-2"/>
    <n v="0"/>
    <n v="0"/>
    <m/>
    <m/>
    <n v="0"/>
    <n v="218.33279999999999"/>
    <n v="232.511136273646"/>
    <n v="0.54837532140010847"/>
    <n v="9.0972000000000011E-2"/>
    <n v="0.21455660377358493"/>
  </r>
  <r>
    <x v="342"/>
    <s v="École"/>
    <m/>
    <m/>
    <n v="2723"/>
    <n v="557.928"/>
    <n v="0"/>
    <n v="1381.6679999999999"/>
    <m/>
    <m/>
    <n v="0"/>
    <n v="0.23247000000000001"/>
    <n v="0"/>
    <n v="98.38644167999999"/>
    <m/>
    <m/>
    <n v="0"/>
    <n v="1939.596"/>
    <n v="2065.5516251878726"/>
    <n v="0.75855733572819406"/>
    <n v="98.618911679999997"/>
    <n v="36.217007594564812"/>
  </r>
  <r>
    <x v="343"/>
    <s v="École"/>
    <m/>
    <m/>
    <n v="2225"/>
    <n v="1230.7031999999999"/>
    <n v="0"/>
    <n v="2.7159999999999997"/>
    <m/>
    <m/>
    <n v="0"/>
    <n v="0.51279300000000005"/>
    <n v="0"/>
    <n v="0.19340215999999999"/>
    <m/>
    <m/>
    <n v="0"/>
    <n v="1233.4191999999998"/>
    <n v="1313.5163369577608"/>
    <n v="0.59034442110461161"/>
    <n v="0.70619516000000004"/>
    <n v="0.3173910831460674"/>
  </r>
  <r>
    <x v="344"/>
    <s v="École"/>
    <m/>
    <m/>
    <n v="4688"/>
    <n v="1244.7683999999999"/>
    <n v="336.84210000000002"/>
    <n v="0"/>
    <m/>
    <m/>
    <n v="0"/>
    <n v="0.51865349999999999"/>
    <n v="17.223085950000002"/>
    <n v="0"/>
    <m/>
    <m/>
    <n v="0"/>
    <n v="1581.6105"/>
    <n v="1684.3188677895828"/>
    <n v="0.35928303493805092"/>
    <n v="17.741739450000001"/>
    <n v="3.7845007359215019"/>
  </r>
  <r>
    <x v="345"/>
    <s v="École"/>
    <m/>
    <m/>
    <n v="2479"/>
    <n v="1117.818"/>
    <n v="0"/>
    <n v="0"/>
    <m/>
    <m/>
    <n v="0"/>
    <n v="0.46575749999999999"/>
    <n v="0"/>
    <n v="0"/>
    <m/>
    <m/>
    <n v="0"/>
    <n v="1117.818"/>
    <n v="1190.408098678414"/>
    <n v="0.48019689337572169"/>
    <n v="0.46575749999999999"/>
    <n v="0.18788120209761999"/>
  </r>
  <r>
    <x v="346"/>
    <s v="École"/>
    <m/>
    <m/>
    <n v="2654"/>
    <n v="832.32719999999995"/>
    <n v="955.58579999999995"/>
    <n v="0"/>
    <m/>
    <m/>
    <n v="0"/>
    <n v="0.34680299999999997"/>
    <n v="48.8600931"/>
    <n v="0"/>
    <m/>
    <m/>
    <n v="0"/>
    <n v="1787.913"/>
    <n v="1904.01846716766"/>
    <n v="0.71741464475043704"/>
    <n v="49.206896100000002"/>
    <n v="18.540654144687263"/>
  </r>
  <r>
    <x v="347"/>
    <s v="École"/>
    <m/>
    <m/>
    <n v="2705"/>
    <n v="1406.808"/>
    <n v="0"/>
    <n v="0"/>
    <m/>
    <m/>
    <n v="0"/>
    <n v="0.58616999999999997"/>
    <n v="0"/>
    <n v="0"/>
    <m/>
    <m/>
    <n v="0"/>
    <n v="1406.808"/>
    <n v="1498.1648501684374"/>
    <n v="0.55385022187372912"/>
    <n v="0.58616999999999997"/>
    <n v="0.21669870609981515"/>
  </r>
  <r>
    <x v="348"/>
    <s v="École"/>
    <m/>
    <m/>
    <n v="5519"/>
    <n v="1940.1119999999999"/>
    <n v="0"/>
    <n v="241.33599999999996"/>
    <m/>
    <m/>
    <n v="0"/>
    <n v="0.80837999999999999"/>
    <n v="0"/>
    <n v="17.185163359999997"/>
    <m/>
    <m/>
    <n v="0"/>
    <n v="2181.4479999999999"/>
    <n v="2323.1092772220782"/>
    <n v="0.42092938525495166"/>
    <n v="17.993543359999997"/>
    <n v="3.2602905163978972"/>
  </r>
  <r>
    <x v="349"/>
    <s v="École"/>
    <m/>
    <m/>
    <n v="3817"/>
    <n v="2109.0239999999999"/>
    <n v="0"/>
    <n v="40.351999999999997"/>
    <m/>
    <m/>
    <n v="0"/>
    <n v="0.87875999999999999"/>
    <n v="0"/>
    <n v="2.8734035199999997"/>
    <m/>
    <m/>
    <n v="0"/>
    <n v="2149.3759999999997"/>
    <n v="2288.9545502980045"/>
    <n v="0.59967370979774814"/>
    <n v="3.7521635199999999"/>
    <n v="0.98301375949698722"/>
  </r>
  <r>
    <x v="350"/>
    <s v="École"/>
    <m/>
    <m/>
    <n v="3221"/>
    <n v="1147.3920000000001"/>
    <n v="0"/>
    <n v="609.93599999999992"/>
    <m/>
    <m/>
    <n v="0"/>
    <n v="0.47808"/>
    <n v="0"/>
    <n v="43.432599359999998"/>
    <m/>
    <m/>
    <n v="0"/>
    <n v="1757.328"/>
    <n v="1871.4473046903342"/>
    <n v="0.58101437587405591"/>
    <n v="43.910679359999996"/>
    <n v="13.632623210183171"/>
  </r>
  <r>
    <x v="350"/>
    <s v="École"/>
    <m/>
    <m/>
    <n v="1303"/>
    <n v="201.852"/>
    <n v="0"/>
    <n v="480.34399999999994"/>
    <m/>
    <m/>
    <n v="0"/>
    <n v="8.4104999999999999E-2"/>
    <n v="0"/>
    <n v="34.204553439999998"/>
    <m/>
    <m/>
    <n v="0"/>
    <n v="682.19599999999991"/>
    <n v="726.49719657942455"/>
    <n v="0.55755732661506108"/>
    <n v="34.288658439999999"/>
    <n v="26.315163806600154"/>
  </r>
  <r>
    <x v="351"/>
    <s v="École"/>
    <m/>
    <m/>
    <n v="2240"/>
    <n v="706.46399999999994"/>
    <n v="0"/>
    <n v="0"/>
    <m/>
    <m/>
    <n v="0"/>
    <n v="0.29436000000000001"/>
    <n v="0"/>
    <n v="0"/>
    <m/>
    <m/>
    <n v="0"/>
    <n v="706.46399999999994"/>
    <n v="752.34113874060631"/>
    <n v="0.33586657979491352"/>
    <n v="0.29436000000000001"/>
    <n v="0.1314107142857143"/>
  </r>
  <r>
    <x v="352"/>
    <s v="École"/>
    <m/>
    <m/>
    <n v="6463"/>
    <n v="2275.8407999999999"/>
    <n v="0"/>
    <n v="0"/>
    <m/>
    <m/>
    <n v="0"/>
    <n v="0.94826700000000008"/>
    <n v="0"/>
    <n v="0"/>
    <m/>
    <m/>
    <n v="0"/>
    <n v="2275.8407999999999"/>
    <n v="2423.6318610209896"/>
    <n v="0.37500106158455665"/>
    <n v="0.94826700000000008"/>
    <n v="0.14672241992882562"/>
  </r>
  <r>
    <x v="353"/>
    <s v="École"/>
    <m/>
    <m/>
    <n v="5472"/>
    <n v="2289.6"/>
    <n v="0"/>
    <n v="0"/>
    <m/>
    <m/>
    <n v="0"/>
    <n v="0.95399999999999996"/>
    <n v="0"/>
    <n v="0"/>
    <m/>
    <m/>
    <n v="0"/>
    <n v="2289.6"/>
    <n v="2438.2845711324176"/>
    <n v="0.44559294063092425"/>
    <n v="0.95399999999999996"/>
    <n v="0.17434210526315788"/>
  </r>
  <r>
    <x v="354"/>
    <s v="École"/>
    <m/>
    <m/>
    <n v="7339"/>
    <n v="1269.1079999999999"/>
    <n v="1905.867"/>
    <n v="0"/>
    <m/>
    <m/>
    <n v="0"/>
    <n v="0.5287949999999999"/>
    <n v="97.448956499999994"/>
    <n v="0"/>
    <m/>
    <m/>
    <n v="0"/>
    <n v="3174.9749999999999"/>
    <n v="3381.1550298004663"/>
    <n v="0.46071059133403275"/>
    <n v="97.977751499999997"/>
    <n v="13.350286346913748"/>
  </r>
  <r>
    <x v="355"/>
    <s v="École"/>
    <m/>
    <m/>
    <n v="4755"/>
    <n v="775.65599999999995"/>
    <n v="1283.7131999999999"/>
    <n v="0"/>
    <m/>
    <m/>
    <n v="0"/>
    <n v="0.32318999999999998"/>
    <n v="65.637587400000001"/>
    <n v="0"/>
    <m/>
    <m/>
    <n v="0"/>
    <n v="2059.3692000000001"/>
    <n v="2193.1027894065819"/>
    <n v="0.4612203552905535"/>
    <n v="65.960777399999998"/>
    <n v="13.871877476340693"/>
  </r>
  <r>
    <x v="356"/>
    <s v="École"/>
    <m/>
    <m/>
    <n v="3503"/>
    <n v="1152.0144"/>
    <n v="768.40920000000006"/>
    <n v="0"/>
    <m/>
    <m/>
    <n v="0"/>
    <n v="0.48000600000000004"/>
    <n v="39.289559400000002"/>
    <n v="0"/>
    <m/>
    <m/>
    <n v="0"/>
    <n v="1920.4236000000001"/>
    <n v="2045.1341867219487"/>
    <n v="0.58382363309219198"/>
    <n v="39.769565400000005"/>
    <n v="11.353001827005427"/>
  </r>
  <r>
    <x v="357"/>
    <s v="École"/>
    <m/>
    <m/>
    <n v="3809"/>
    <n v="649.43999999999994"/>
    <n v="935.88300000000004"/>
    <n v="0"/>
    <m/>
    <m/>
    <n v="0"/>
    <n v="0.27060000000000001"/>
    <n v="47.8526685"/>
    <n v="0"/>
    <m/>
    <m/>
    <n v="0"/>
    <n v="1585.3229999999999"/>
    <n v="1688.2724542109354"/>
    <n v="0.4432324636941285"/>
    <n v="48.123268500000002"/>
    <n v="12.634095169335783"/>
  </r>
  <r>
    <x v="358"/>
    <s v="École"/>
    <m/>
    <m/>
    <n v="3346"/>
    <n v="515.80799999999999"/>
    <n v="2127.1446000000001"/>
    <n v="0"/>
    <m/>
    <m/>
    <n v="0"/>
    <n v="0.21492000000000003"/>
    <n v="108.7631097"/>
    <n v="0"/>
    <m/>
    <m/>
    <n v="0"/>
    <n v="2642.9526000000001"/>
    <n v="2814.5835721585904"/>
    <n v="0.84117859299419917"/>
    <n v="108.97802970000001"/>
    <n v="32.569644261805145"/>
  </r>
  <r>
    <x v="359"/>
    <s v="École"/>
    <m/>
    <m/>
    <n v="4970"/>
    <n v="1058.508"/>
    <n v="1314.7829999999999"/>
    <n v="0"/>
    <m/>
    <m/>
    <n v="0"/>
    <n v="0.44104500000000002"/>
    <n v="67.226218500000002"/>
    <n v="0"/>
    <m/>
    <m/>
    <n v="0"/>
    <n v="2373.2910000000002"/>
    <n v="2527.4103896346205"/>
    <n v="0.50853327759247902"/>
    <n v="67.667263500000004"/>
    <n v="13.615143561368209"/>
  </r>
  <r>
    <x v="360"/>
    <s v="École"/>
    <m/>
    <m/>
    <n v="3740"/>
    <n v="90.072000000000003"/>
    <n v="2215.0493999999999"/>
    <n v="0"/>
    <m/>
    <m/>
    <n v="0"/>
    <n v="3.7530000000000001E-2"/>
    <n v="113.2577733"/>
    <n v="0"/>
    <m/>
    <m/>
    <n v="0"/>
    <n v="2305.1214"/>
    <n v="2454.8139169318474"/>
    <n v="0.65636735746840835"/>
    <n v="113.2953033"/>
    <n v="30.292861844919788"/>
  </r>
  <r>
    <x v="361"/>
    <s v="École"/>
    <m/>
    <m/>
    <n v="5599"/>
    <n v="657.28800000000001"/>
    <n v="3259.2977999999998"/>
    <n v="0"/>
    <m/>
    <m/>
    <n v="0"/>
    <n v="0.27387"/>
    <n v="166.65127710000002"/>
    <n v="0"/>
    <m/>
    <m/>
    <n v="0"/>
    <n v="3916.5857999999998"/>
    <n v="4170.9253702202641"/>
    <n v="0.74494112702630189"/>
    <n v="166.9251471"/>
    <n v="29.813385801035899"/>
  </r>
  <r>
    <x v="362"/>
    <s v="École"/>
    <m/>
    <m/>
    <n v="2733"/>
    <n v="1031.0075999999999"/>
    <n v="0"/>
    <n v="174.98799999999997"/>
    <m/>
    <m/>
    <n v="0"/>
    <n v="0.42958649999999998"/>
    <n v="0"/>
    <n v="12.460624879999999"/>
    <m/>
    <m/>
    <n v="0"/>
    <n v="1205.9956"/>
    <n v="1284.3118729619071"/>
    <n v="0.4699275056574852"/>
    <n v="12.890211379999998"/>
    <n v="4.7165061763629703"/>
  </r>
  <r>
    <x v="363"/>
    <s v="École"/>
    <m/>
    <m/>
    <n v="1127"/>
    <n v="127.818"/>
    <n v="356.54489999999998"/>
    <n v="0"/>
    <m/>
    <m/>
    <n v="0"/>
    <n v="5.3257499999999999E-2"/>
    <n v="18.230510549999998"/>
    <n v="0"/>
    <m/>
    <m/>
    <n v="0"/>
    <n v="484.36289999999997"/>
    <n v="515.81699244363824"/>
    <n v="0.45769032160038886"/>
    <n v="18.283768049999999"/>
    <n v="16.223396672582076"/>
  </r>
  <r>
    <x v="364"/>
    <s v="École"/>
    <m/>
    <m/>
    <n v="4696"/>
    <n v="2150.2152000000001"/>
    <n v="0"/>
    <n v="39.187999999999995"/>
    <m/>
    <m/>
    <n v="0"/>
    <n v="0.89592300000000002"/>
    <n v="0"/>
    <n v="2.7905168799999998"/>
    <m/>
    <m/>
    <n v="0"/>
    <n v="2189.4032000000002"/>
    <n v="2331.5810807774037"/>
    <n v="0.49650363730353569"/>
    <n v="3.68643988"/>
    <n v="0.78501701022146508"/>
  </r>
  <r>
    <x v="365"/>
    <s v="École"/>
    <m/>
    <m/>
    <n v="3820"/>
    <n v="212.238"/>
    <n v="0"/>
    <n v="1412.3199999999997"/>
    <m/>
    <m/>
    <n v="0"/>
    <n v="8.8432500000000011E-2"/>
    <n v="0"/>
    <n v="100.56912319999999"/>
    <m/>
    <m/>
    <n v="0"/>
    <n v="1624.5579999999998"/>
    <n v="1730.0553399326247"/>
    <n v="0.45289406804518972"/>
    <n v="100.65755569999999"/>
    <n v="26.350145471204183"/>
  </r>
  <r>
    <x v="366"/>
    <s v="École"/>
    <m/>
    <m/>
    <n v="4008"/>
    <n v="584.49599999999998"/>
    <n v="2331.3717000000001"/>
    <n v="0"/>
    <m/>
    <m/>
    <n v="0"/>
    <n v="0.24353999999999998"/>
    <n v="119.20545315"/>
    <n v="0"/>
    <m/>
    <m/>
    <n v="0"/>
    <n v="2915.8677000000002"/>
    <n v="3105.2215340554549"/>
    <n v="0.77475587177032312"/>
    <n v="119.44899314999999"/>
    <n v="29.802643001497003"/>
  </r>
  <r>
    <x v="367"/>
    <s v="École"/>
    <m/>
    <m/>
    <n v="1450"/>
    <n v="275.04000000000002"/>
    <n v="0"/>
    <n v="578.11999999999989"/>
    <m/>
    <m/>
    <n v="0"/>
    <n v="0.11460000000000001"/>
    <n v="0"/>
    <n v="41.167031199999997"/>
    <m/>
    <m/>
    <n v="0"/>
    <n v="853.15999999999985"/>
    <n v="908.56344545218951"/>
    <n v="0.62659547962219964"/>
    <n v="41.2816312"/>
    <n v="28.470090482758618"/>
  </r>
  <r>
    <x v="368"/>
    <s v="École"/>
    <m/>
    <m/>
    <n v="5072"/>
    <n v="559.87199999999996"/>
    <n v="2061.5949000000001"/>
    <n v="0"/>
    <m/>
    <m/>
    <n v="0"/>
    <n v="0.23327999999999999"/>
    <n v="105.41148554999999"/>
    <n v="0"/>
    <m/>
    <m/>
    <n v="0"/>
    <n v="2621.4668999999999"/>
    <n v="2791.7026100647836"/>
    <n v="0.55041455245756776"/>
    <n v="105.64476554999999"/>
    <n v="20.829015289826494"/>
  </r>
  <r>
    <x v="369"/>
    <s v="École"/>
    <m/>
    <m/>
    <n v="2166"/>
    <n v="360.93599999999998"/>
    <n v="1066.2246"/>
    <n v="0"/>
    <m/>
    <m/>
    <n v="0"/>
    <n v="0.15039000000000002"/>
    <n v="54.517169699999997"/>
    <n v="0"/>
    <m/>
    <m/>
    <n v="0"/>
    <n v="1427.1605999999999"/>
    <n v="1519.8391297641874"/>
    <n v="0.70168011531125918"/>
    <n v="54.667559699999998"/>
    <n v="25.238947229916896"/>
  </r>
  <r>
    <x v="370"/>
    <s v="École"/>
    <m/>
    <m/>
    <n v="3398"/>
    <n v="471.096"/>
    <n v="1420.875"/>
    <n v="0"/>
    <m/>
    <m/>
    <n v="0"/>
    <n v="0.19628999999999999"/>
    <n v="72.650812500000001"/>
    <n v="0"/>
    <m/>
    <m/>
    <n v="0"/>
    <n v="1891.971"/>
    <n v="2014.8339003887017"/>
    <n v="0.59294699834864673"/>
    <n v="72.847102500000005"/>
    <n v="21.438229105356093"/>
  </r>
  <r>
    <x v="371"/>
    <s v="École"/>
    <m/>
    <m/>
    <n v="2773"/>
    <n v="279.072"/>
    <n v="1725.5106000000001"/>
    <n v="0"/>
    <m/>
    <m/>
    <n v="0"/>
    <n v="0.11627999999999999"/>
    <n v="88.227146699999992"/>
    <n v="0"/>
    <m/>
    <m/>
    <n v="0"/>
    <n v="2004.5826000000002"/>
    <n v="2134.75839672454"/>
    <n v="0.76983714270628922"/>
    <n v="88.343426699999995"/>
    <n v="31.858430111792281"/>
  </r>
  <r>
    <x v="372"/>
    <s v="École"/>
    <m/>
    <m/>
    <n v="4570"/>
    <n v="1664.712"/>
    <n v="0"/>
    <n v="0"/>
    <m/>
    <m/>
    <n v="0"/>
    <n v="0.69362999999999997"/>
    <n v="0"/>
    <n v="0"/>
    <m/>
    <m/>
    <n v="0"/>
    <n v="1664.712"/>
    <n v="1772.8169046903342"/>
    <n v="0.38792492443989807"/>
    <n v="0.69362999999999997"/>
    <n v="0.15177899343544857"/>
  </r>
  <r>
    <x v="373"/>
    <s v="École"/>
    <m/>
    <m/>
    <n v="6561"/>
    <n v="1017.36"/>
    <n v="3014.5284000000001"/>
    <n v="0"/>
    <m/>
    <m/>
    <n v="0"/>
    <n v="0.42390000000000005"/>
    <n v="154.13596379999998"/>
    <n v="0"/>
    <m/>
    <m/>
    <n v="0"/>
    <n v="4031.8884000000003"/>
    <n v="4293.7156176833378"/>
    <n v="0.65443005908906227"/>
    <n v="154.55986379999999"/>
    <n v="23.557363786008228"/>
  </r>
  <r>
    <x v="374"/>
    <s v="École"/>
    <m/>
    <m/>
    <n v="4536"/>
    <n v="1546.1279999999999"/>
    <n v="871.09109999999998"/>
    <n v="0"/>
    <m/>
    <m/>
    <n v="0"/>
    <n v="0.64422000000000001"/>
    <n v="44.539791449999996"/>
    <n v="0"/>
    <m/>
    <m/>
    <n v="0"/>
    <n v="2417.2190999999998"/>
    <n v="2574.1911410624512"/>
    <n v="0.56750245614251571"/>
    <n v="45.184011449999993"/>
    <n v="9.9612018187830671"/>
  </r>
  <r>
    <x v="375"/>
    <s v="École"/>
    <m/>
    <m/>
    <n v="4388"/>
    <n v="441.79199999999997"/>
    <n v="1272.3462"/>
    <n v="0"/>
    <m/>
    <m/>
    <n v="0"/>
    <n v="0.18408000000000002"/>
    <n v="65.056380899999994"/>
    <n v="0"/>
    <m/>
    <m/>
    <n v="0"/>
    <n v="1714.1381999999999"/>
    <n v="1825.4527978025394"/>
    <n v="0.41601020916192782"/>
    <n v="65.240460899999988"/>
    <n v="14.86792636736554"/>
  </r>
  <r>
    <x v="376"/>
    <s v="École"/>
    <m/>
    <m/>
    <n v="4528"/>
    <n v="1759.9679999999998"/>
    <n v="0"/>
    <n v="585.87999999999988"/>
    <m/>
    <m/>
    <n v="0"/>
    <n v="0.73332000000000008"/>
    <n v="0"/>
    <n v="41.719608799999996"/>
    <m/>
    <m/>
    <n v="0"/>
    <n v="2345.848"/>
    <n v="2498.1852658201606"/>
    <n v="0.55171936082600714"/>
    <n v="42.452928799999995"/>
    <n v="9.3756468197879848"/>
  </r>
  <r>
    <x v="377"/>
    <s v="École"/>
    <m/>
    <m/>
    <n v="3524"/>
    <n v="2501.2799999999997"/>
    <n v="0"/>
    <n v="2311.3159999999998"/>
    <m/>
    <m/>
    <n v="0"/>
    <n v="1.0422"/>
    <n v="0"/>
    <n v="164.58523815999999"/>
    <m/>
    <m/>
    <n v="0"/>
    <n v="4812.5959999999995"/>
    <n v="5125.1216692407352"/>
    <n v="1.4543478062544652"/>
    <n v="165.62743816"/>
    <n v="46.999840567536886"/>
  </r>
  <r>
    <x v="378"/>
    <s v="École"/>
    <m/>
    <m/>
    <n v="1694"/>
    <n v="932.14800000000002"/>
    <n v="146.6343"/>
    <n v="0"/>
    <m/>
    <m/>
    <n v="0"/>
    <n v="0.38839499999999999"/>
    <n v="7.4975638499999997"/>
    <n v="0"/>
    <m/>
    <m/>
    <n v="0"/>
    <n v="1078.7823000000001"/>
    <n v="1148.837455320031"/>
    <n v="0.67818031600946338"/>
    <n v="7.8859588499999997"/>
    <n v="4.6552295454545458"/>
  </r>
  <r>
    <x v="377"/>
    <s v="École"/>
    <m/>
    <m/>
    <n v="2467"/>
    <n v="0"/>
    <n v="0"/>
    <n v="1498.0679999999998"/>
    <m/>
    <m/>
    <n v="0"/>
    <n v="0"/>
    <n v="0"/>
    <n v="106.67510567999999"/>
    <m/>
    <m/>
    <n v="0"/>
    <n v="1498.0679999999998"/>
    <n v="1595.3511927442339"/>
    <n v="0.64667660832761809"/>
    <n v="106.67510567999999"/>
    <n v="43.240821110660718"/>
  </r>
  <r>
    <x v="379"/>
    <s v="École"/>
    <m/>
    <m/>
    <n v="2642"/>
    <n v="398.52"/>
    <n v="925.27380000000005"/>
    <n v="0"/>
    <m/>
    <m/>
    <n v="0"/>
    <n v="0.16605"/>
    <n v="47.310209100000002"/>
    <n v="0"/>
    <m/>
    <m/>
    <n v="0"/>
    <n v="1323.7937999999999"/>
    <n v="1409.7597824514121"/>
    <n v="0.53359567844489486"/>
    <n v="47.4762591"/>
    <n v="17.969817978803938"/>
  </r>
  <r>
    <x v="380"/>
    <s v="École"/>
    <m/>
    <m/>
    <n v="8849"/>
    <n v="1896.048"/>
    <n v="3961.7784000000001"/>
    <n v="0"/>
    <m/>
    <m/>
    <n v="0"/>
    <n v="0.79001999999999994"/>
    <n v="202.56983879999999"/>
    <n v="0"/>
    <m/>
    <m/>
    <n v="0"/>
    <n v="5857.8263999999999"/>
    <n v="6238.2283942575796"/>
    <n v="0.70496422129704817"/>
    <n v="203.35985879999998"/>
    <n v="22.98111185444683"/>
  </r>
  <r>
    <x v="381"/>
    <s v="École"/>
    <m/>
    <m/>
    <n v="3578"/>
    <n v="331.49880000000002"/>
    <n v="992.33910000000003"/>
    <n v="0"/>
    <m/>
    <m/>
    <n v="0"/>
    <n v="0.13812450000000001"/>
    <n v="50.739327449999998"/>
    <n v="0"/>
    <m/>
    <m/>
    <n v="0"/>
    <n v="1323.8379"/>
    <n v="1409.8067462658719"/>
    <n v="0.39402089051589489"/>
    <n v="50.877451950000001"/>
    <n v="14.219522624371157"/>
  </r>
  <r>
    <x v="382"/>
    <s v="École"/>
    <m/>
    <m/>
    <n v="9418"/>
    <n v="3304.152"/>
    <n v="2227.1741999999999"/>
    <n v="0"/>
    <m/>
    <m/>
    <n v="0"/>
    <n v="1.37673"/>
    <n v="113.8777269"/>
    <n v="0"/>
    <m/>
    <m/>
    <n v="0"/>
    <n v="5531.3261999999995"/>
    <n v="5890.525564011401"/>
    <n v="0.62545397791584212"/>
    <n v="115.25445689999999"/>
    <n v="12.237678583563389"/>
  </r>
  <r>
    <x v="383"/>
    <s v="École"/>
    <m/>
    <m/>
    <n v="7566"/>
    <n v="1145.0160000000001"/>
    <n v="1680.4214999999999"/>
    <n v="0"/>
    <m/>
    <m/>
    <n v="0"/>
    <n v="0.47709000000000001"/>
    <n v="85.921694250000002"/>
    <n v="0"/>
    <m/>
    <m/>
    <n v="0"/>
    <n v="2825.4375"/>
    <n v="3008.9188779476549"/>
    <n v="0.39768951598567998"/>
    <n v="86.398784250000006"/>
    <n v="11.419347640761302"/>
  </r>
  <r>
    <x v="384"/>
    <s v="École"/>
    <m/>
    <m/>
    <n v="18362"/>
    <n v="9604.655999999999"/>
    <n v="809.33040000000005"/>
    <n v="0"/>
    <m/>
    <m/>
    <n v="0"/>
    <n v="4.0019400000000003"/>
    <n v="41.381902799999999"/>
    <n v="0"/>
    <m/>
    <m/>
    <n v="0"/>
    <n v="10413.9864"/>
    <n v="11090.261339580202"/>
    <n v="0.60397894235814187"/>
    <n v="45.383842799999996"/>
    <n v="2.471617623352576"/>
  </r>
  <r>
    <x v="385"/>
    <s v="École"/>
    <m/>
    <m/>
    <n v="10078"/>
    <n v="2908.2239999999997"/>
    <n v="3039.5358000000001"/>
    <n v="0"/>
    <m/>
    <m/>
    <n v="0"/>
    <n v="1.2117599999999999"/>
    <n v="155.41461809999998"/>
    <n v="0"/>
    <m/>
    <m/>
    <n v="0"/>
    <n v="5947.7597999999998"/>
    <n v="6334.0019886188129"/>
    <n v="0.62849791512391473"/>
    <n v="156.62637809999998"/>
    <n v="15.541414774756893"/>
  </r>
  <r>
    <x v="386"/>
    <s v="École"/>
    <m/>
    <m/>
    <n v="13184"/>
    <n v="3681.9359999999997"/>
    <n v="4050.8199"/>
    <n v="0"/>
    <m/>
    <m/>
    <n v="0"/>
    <n v="1.5341400000000001"/>
    <n v="207.12262304999999"/>
    <n v="0"/>
    <m/>
    <m/>
    <n v="0"/>
    <n v="7732.7559000000001"/>
    <n v="8234.9141349157817"/>
    <n v="0.62461423960222862"/>
    <n v="208.65676305"/>
    <n v="15.8265141876517"/>
  </r>
  <r>
    <x v="387"/>
    <s v="École"/>
    <m/>
    <m/>
    <n v="21602"/>
    <n v="9594.7199999999993"/>
    <n v="1714.1436000000001"/>
    <n v="0"/>
    <m/>
    <m/>
    <n v="0"/>
    <n v="3.9978000000000002"/>
    <n v="87.645940199999998"/>
    <n v="0"/>
    <m/>
    <m/>
    <n v="0"/>
    <n v="11308.863599999999"/>
    <n v="12043.251062596526"/>
    <n v="0.55750629861107892"/>
    <n v="91.643740199999996"/>
    <n v="4.2423729376909547"/>
  </r>
  <r>
    <x v="388"/>
    <s v="École"/>
    <m/>
    <m/>
    <n v="26882"/>
    <n v="16656.8436"/>
    <n v="2829.6251999999999"/>
    <n v="0"/>
    <m/>
    <m/>
    <n v="0"/>
    <n v="6.9403514999999993"/>
    <n v="144.6816714"/>
    <n v="0"/>
    <m/>
    <m/>
    <n v="0"/>
    <n v="19486.468799999999"/>
    <n v="20751.90261220005"/>
    <n v="0.77196274876125481"/>
    <n v="151.62202289999999"/>
    <n v="5.6402805929618323"/>
  </r>
  <r>
    <x v="389"/>
    <s v="École"/>
    <m/>
    <m/>
    <n v="3165"/>
    <n v="1238.1984"/>
    <n v="0"/>
    <n v="412.05599999999993"/>
    <m/>
    <m/>
    <n v="0"/>
    <n v="0.51591600000000004"/>
    <n v="0"/>
    <n v="29.34187056"/>
    <m/>
    <m/>
    <n v="0"/>
    <n v="1650.2543999999998"/>
    <n v="1757.4204411090955"/>
    <n v="0.55526712199339512"/>
    <n v="29.857786560000001"/>
    <n v="9.433739829383887"/>
  </r>
  <r>
    <x v="390"/>
    <s v="École"/>
    <m/>
    <m/>
    <n v="7386"/>
    <n v="3117.5279999999998"/>
    <n v="957.85919999999999"/>
    <n v="0"/>
    <m/>
    <m/>
    <n v="0"/>
    <n v="1.29897"/>
    <n v="48.976334399999999"/>
    <n v="0"/>
    <m/>
    <m/>
    <n v="0"/>
    <n v="4075.3871999999997"/>
    <n v="4340.0391907540807"/>
    <n v="0.58760346476497161"/>
    <n v="50.275304399999996"/>
    <n v="6.8068378554021116"/>
  </r>
  <r>
    <x v="391"/>
    <s v="École"/>
    <m/>
    <m/>
    <n v="9267"/>
    <n v="6607.44"/>
    <n v="3128.5772999999999"/>
    <n v="0"/>
    <m/>
    <m/>
    <n v="0"/>
    <n v="2.7530999999999999"/>
    <n v="159.96740234999999"/>
    <n v="0"/>
    <m/>
    <m/>
    <n v="0"/>
    <n v="9736.0172999999995"/>
    <n v="10368.265534096916"/>
    <n v="1.1188373296748588"/>
    <n v="162.72050234999998"/>
    <n v="17.559134817092907"/>
  </r>
  <r>
    <x v="392"/>
    <s v="École"/>
    <m/>
    <m/>
    <n v="5124"/>
    <n v="1786.32"/>
    <n v="3184.6545000000001"/>
    <n v="0"/>
    <m/>
    <m/>
    <n v="0"/>
    <n v="0.74430000000000007"/>
    <n v="162.83468774999997"/>
    <n v="0"/>
    <m/>
    <m/>
    <n v="0"/>
    <n v="4970.9745000000003"/>
    <n v="5293.7851270277279"/>
    <n v="1.0331352706923747"/>
    <n v="163.57898774999998"/>
    <n v="31.924080357142852"/>
  </r>
  <r>
    <x v="393"/>
    <s v="École"/>
    <m/>
    <m/>
    <n v="4776"/>
    <n v="1748.1599999999999"/>
    <n v="3391.5338999999999"/>
    <n v="0"/>
    <m/>
    <m/>
    <n v="0"/>
    <n v="0.72839999999999994"/>
    <n v="173.41264604999998"/>
    <n v="0"/>
    <m/>
    <m/>
    <n v="0"/>
    <n v="5139.6939000000002"/>
    <n v="5473.4610135890125"/>
    <n v="1.1460345505839642"/>
    <n v="174.14104604999997"/>
    <n v="36.461693059045224"/>
  </r>
  <r>
    <x v="394"/>
    <s v="École"/>
    <m/>
    <m/>
    <n v="14155"/>
    <n v="12471.84"/>
    <n v="1504.2329999999999"/>
    <n v="0"/>
    <m/>
    <m/>
    <n v="0"/>
    <n v="5.1966000000000001"/>
    <n v="76.912993499999999"/>
    <n v="0"/>
    <m/>
    <m/>
    <n v="0"/>
    <n v="13976.073"/>
    <n v="14883.666649598341"/>
    <n v="1.0514776863015429"/>
    <n v="82.109593500000003"/>
    <n v="5.8007483927940662"/>
  </r>
  <r>
    <x v="395"/>
    <s v="École"/>
    <m/>
    <m/>
    <n v="23731"/>
    <n v="16909.174800000001"/>
    <n v="6370.4457000000002"/>
    <n v="0"/>
    <m/>
    <m/>
    <n v="0"/>
    <n v="7.0454895000000004"/>
    <n v="325.72749614999998"/>
    <n v="0"/>
    <m/>
    <m/>
    <n v="0"/>
    <n v="23279.620500000001"/>
    <n v="24791.378182637989"/>
    <n v="1.0446832490260836"/>
    <n v="332.77298564999995"/>
    <n v="14.022712302473554"/>
  </r>
  <r>
    <x v="396"/>
    <s v="École"/>
    <m/>
    <m/>
    <n v="11251"/>
    <n v="5260.8959999999997"/>
    <n v="2451.4830000000002"/>
    <n v="0"/>
    <m/>
    <m/>
    <n v="0"/>
    <n v="2.19204"/>
    <n v="125.3468685"/>
    <n v="0"/>
    <m/>
    <m/>
    <n v="0"/>
    <n v="7712.3789999999999"/>
    <n v="8213.213977299818"/>
    <n v="0.72999857588657169"/>
    <n v="127.53890850000001"/>
    <n v="11.335784241400765"/>
  </r>
  <r>
    <x v="397"/>
    <s v="École"/>
    <m/>
    <m/>
    <n v="12556"/>
    <n v="11543.039999999999"/>
    <n v="6602.7114000000001"/>
    <n v="0"/>
    <m/>
    <m/>
    <n v="0"/>
    <n v="4.8096000000000005"/>
    <n v="337.6034823"/>
    <n v="0"/>
    <m/>
    <m/>
    <n v="0"/>
    <n v="18145.751400000001"/>
    <n v="19324.120226338429"/>
    <n v="1.5390347424608497"/>
    <n v="342.41308229999999"/>
    <n v="27.270873072634597"/>
  </r>
  <r>
    <x v="398"/>
    <s v="École"/>
    <m/>
    <m/>
    <n v="31442"/>
    <n v="16622.495999999999"/>
    <n v="25599.620699999999"/>
    <n v="0"/>
    <m/>
    <m/>
    <n v="0"/>
    <n v="6.9260399999999995"/>
    <n v="1308.9351586499999"/>
    <n v="0"/>
    <m/>
    <m/>
    <n v="0"/>
    <n v="42222.116699999999"/>
    <n v="44963.983101922779"/>
    <n v="1.4300611634731499"/>
    <n v="1315.86119865"/>
    <n v="41.850429319063672"/>
  </r>
  <r>
    <x v="399"/>
    <s v="École"/>
    <m/>
    <m/>
    <n v="4000"/>
    <n v="993.5136"/>
    <n v="1152.2348999999999"/>
    <n v="0"/>
    <m/>
    <m/>
    <n v="0"/>
    <n v="0.413964"/>
    <n v="58.914965549999998"/>
    <n v="0"/>
    <m/>
    <m/>
    <n v="0"/>
    <n v="2145.7484999999997"/>
    <n v="2285.0914837004402"/>
    <n v="0.57127287092511003"/>
    <n v="59.328929549999998"/>
    <n v="14.8322323875"/>
  </r>
  <r>
    <x v="400"/>
    <s v="École"/>
    <m/>
    <m/>
    <n v="4420"/>
    <n v="2093.8175999999999"/>
    <n v="0"/>
    <n v="0"/>
    <m/>
    <m/>
    <n v="0"/>
    <n v="0.87242399999999998"/>
    <n v="0"/>
    <n v="0"/>
    <m/>
    <m/>
    <n v="0"/>
    <n v="2093.8175999999999"/>
    <n v="2229.7882376159623"/>
    <n v="0.50447697683619053"/>
    <n v="0.87242399999999998"/>
    <n v="0.19738099547511312"/>
  </r>
  <r>
    <x v="401"/>
    <s v="École"/>
    <m/>
    <m/>
    <n v="12472"/>
    <n v="4312.2240000000002"/>
    <n v="2861.0738999999999"/>
    <n v="0"/>
    <m/>
    <m/>
    <n v="0"/>
    <n v="1.7967599999999999"/>
    <n v="146.28967605"/>
    <n v="0"/>
    <m/>
    <m/>
    <n v="0"/>
    <n v="7173.2978999999996"/>
    <n v="7639.1254340088099"/>
    <n v="0.6125020392887115"/>
    <n v="148.08643605"/>
    <n v="11.873511549871711"/>
  </r>
  <r>
    <x v="402"/>
    <s v="École"/>
    <m/>
    <m/>
    <n v="4236"/>
    <n v="2531.0879999999997"/>
    <n v="736.96050000000002"/>
    <n v="0"/>
    <m/>
    <m/>
    <n v="0"/>
    <n v="1.0546200000000001"/>
    <n v="37.681554749999997"/>
    <n v="0"/>
    <m/>
    <m/>
    <n v="0"/>
    <n v="3268.0484999999999"/>
    <n v="3480.2726394402694"/>
    <n v="0.82159410751658857"/>
    <n v="38.736174749999996"/>
    <n v="9.1445171742209634"/>
  </r>
  <r>
    <x v="403"/>
    <s v="École"/>
    <m/>
    <m/>
    <n v="2784"/>
    <n v="3022.2719999999999"/>
    <n v="0"/>
    <n v="0"/>
    <m/>
    <m/>
    <n v="0"/>
    <n v="1.25928"/>
    <n v="0"/>
    <n v="0"/>
    <m/>
    <m/>
    <n v="0"/>
    <n v="3022.2719999999999"/>
    <n v="3218.5356338947913"/>
    <n v="1.1560832018300256"/>
    <n v="1.25928"/>
    <n v="0.45232758620689656"/>
  </r>
  <r>
    <x v="404"/>
    <s v="École"/>
    <m/>
    <m/>
    <n v="2310"/>
    <n v="251.9496"/>
    <n v="907.84439999999995"/>
    <n v="0"/>
    <m/>
    <m/>
    <n v="0"/>
    <n v="0.104979"/>
    <n v="46.419025799999993"/>
    <n v="0"/>
    <m/>
    <m/>
    <n v="0"/>
    <n v="1159.7939999999999"/>
    <n v="1235.1099824825083"/>
    <n v="0.5346796460963239"/>
    <n v="46.524004799999993"/>
    <n v="20.140261818181816"/>
  </r>
  <r>
    <x v="405"/>
    <s v="École"/>
    <m/>
    <m/>
    <n v="2018"/>
    <n v="657.72"/>
    <n v="1127.9853000000001"/>
    <n v="0"/>
    <m/>
    <m/>
    <n v="0"/>
    <n v="0.27405000000000002"/>
    <n v="57.67505835"/>
    <n v="0"/>
    <m/>
    <m/>
    <n v="0"/>
    <n v="1785.7053000000001"/>
    <n v="1901.6674011090956"/>
    <n v="0.942352527804309"/>
    <n v="57.949108350000003"/>
    <n v="28.716109192269574"/>
  </r>
  <r>
    <x v="406"/>
    <s v="École"/>
    <m/>
    <m/>
    <n v="1887"/>
    <n v="0"/>
    <n v="2032.7985000000001"/>
    <n v="0"/>
    <m/>
    <m/>
    <n v="0"/>
    <n v="0"/>
    <n v="103.93909574999999"/>
    <n v="0"/>
    <m/>
    <m/>
    <n v="0"/>
    <n v="2032.7985000000001"/>
    <n v="2164.8066119720133"/>
    <n v="1.1472213100010669"/>
    <n v="103.93909574999999"/>
    <n v="55.081661764705878"/>
  </r>
  <r>
    <x v="407"/>
    <s v="École"/>
    <m/>
    <m/>
    <n v="4286"/>
    <n v="332.34479999999996"/>
    <n v="2318.8679999999999"/>
    <n v="0"/>
    <m/>
    <m/>
    <n v="0"/>
    <n v="0.13847700000000002"/>
    <n v="118.56612599999998"/>
    <n v="0"/>
    <m/>
    <m/>
    <n v="0"/>
    <n v="2651.2127999999998"/>
    <n v="2823.3801821404504"/>
    <n v="0.65874479284658194"/>
    <n v="118.70460299999998"/>
    <n v="27.695894307046192"/>
  </r>
  <r>
    <x v="408"/>
    <s v="École"/>
    <m/>
    <m/>
    <n v="716"/>
    <n v="43.315199999999997"/>
    <n v="292.13189999999997"/>
    <n v="0"/>
    <m/>
    <m/>
    <n v="0"/>
    <n v="1.8048000000000002E-2"/>
    <n v="14.93700705"/>
    <n v="0"/>
    <m/>
    <m/>
    <n v="0"/>
    <n v="335.44709999999998"/>
    <n v="357.23073391033944"/>
    <n v="0.49892560602002717"/>
    <n v="14.95505505"/>
    <n v="20.886948393854748"/>
  </r>
  <r>
    <x v="409"/>
    <s v="École"/>
    <m/>
    <m/>
    <n v="4139"/>
    <n v="1660.7375999999999"/>
    <n v="0"/>
    <n v="0"/>
    <m/>
    <m/>
    <n v="0"/>
    <n v="0.69197400000000009"/>
    <n v="0"/>
    <n v="0"/>
    <m/>
    <m/>
    <n v="0"/>
    <n v="1660.7375999999999"/>
    <n v="1768.5844107178025"/>
    <n v="0.42729751406566863"/>
    <n v="0.69197400000000009"/>
    <n v="0.16718386083595072"/>
  </r>
  <r>
    <x v="410"/>
    <s v="École"/>
    <m/>
    <m/>
    <n v="19882"/>
    <n v="5997.4308000000001"/>
    <n v="1559.5524"/>
    <n v="0"/>
    <m/>
    <m/>
    <n v="0"/>
    <n v="2.4989295"/>
    <n v="79.74153179999999"/>
    <n v="0"/>
    <m/>
    <m/>
    <n v="0"/>
    <n v="7556.9832000000006"/>
    <n v="8047.726913376523"/>
    <n v="0.40477451530915015"/>
    <n v="82.240461299999993"/>
    <n v="4.1364279901418364"/>
  </r>
  <r>
    <x v="411"/>
    <s v="École"/>
    <m/>
    <m/>
    <n v="2618"/>
    <n v="1202.04"/>
    <n v="0"/>
    <n v="0"/>
    <m/>
    <m/>
    <n v="0"/>
    <n v="0.50085000000000002"/>
    <n v="0"/>
    <n v="0"/>
    <m/>
    <m/>
    <n v="0"/>
    <n v="1202.04"/>
    <n v="1280.0993998445192"/>
    <n v="0.48896080971906769"/>
    <n v="0.50085000000000002"/>
    <n v="0.19131016042780749"/>
  </r>
  <r>
    <x v="412"/>
    <s v="École"/>
    <m/>
    <m/>
    <n v="4459"/>
    <n v="1678.32"/>
    <n v="0"/>
    <n v="0"/>
    <m/>
    <m/>
    <n v="0"/>
    <n v="0.69930000000000003"/>
    <n v="0"/>
    <n v="0"/>
    <m/>
    <m/>
    <n v="0"/>
    <n v="1678.32"/>
    <n v="1787.3085960093288"/>
    <n v="0.40083171025102687"/>
    <n v="0.69930000000000003"/>
    <n v="0.15682888540031398"/>
  </r>
  <r>
    <x v="413"/>
    <s v="École"/>
    <m/>
    <m/>
    <n v="6444"/>
    <n v="7081.2"/>
    <n v="0"/>
    <n v="0"/>
    <m/>
    <m/>
    <n v="0"/>
    <n v="2.9504999999999999"/>
    <n v="0"/>
    <n v="0"/>
    <m/>
    <m/>
    <n v="0"/>
    <n v="7081.2"/>
    <n v="7541.046778958279"/>
    <n v="1.1702431376409497"/>
    <n v="2.9504999999999999"/>
    <n v="0.45786778398510242"/>
  </r>
  <r>
    <x v="414"/>
    <s v="École"/>
    <m/>
    <m/>
    <n v="2270"/>
    <n v="889.04160000000002"/>
    <n v="0"/>
    <n v="0"/>
    <m/>
    <m/>
    <n v="0"/>
    <n v="0.37043400000000004"/>
    <n v="0"/>
    <n v="0"/>
    <m/>
    <m/>
    <n v="0"/>
    <n v="889.04160000000002"/>
    <n v="946.77516438455552"/>
    <n v="0.4170815702134606"/>
    <n v="0.37043400000000004"/>
    <n v="0.16318678414096918"/>
  </r>
  <r>
    <x v="415"/>
    <s v="École"/>
    <m/>
    <m/>
    <n v="4390"/>
    <n v="1777.4639999999999"/>
    <n v="0"/>
    <n v="0"/>
    <m/>
    <m/>
    <n v="0"/>
    <n v="0.74060999999999999"/>
    <n v="0"/>
    <n v="0"/>
    <m/>
    <m/>
    <n v="0"/>
    <n v="1777.4639999999999"/>
    <n v="1892.890918476289"/>
    <n v="0.43118244156635283"/>
    <n v="0.74060999999999999"/>
    <n v="0.16870387243735763"/>
  </r>
  <r>
    <x v="416"/>
    <s v="École"/>
    <m/>
    <m/>
    <n v="3991"/>
    <n v="628.34399999999994"/>
    <n v="1648.2149999999999"/>
    <n v="0"/>
    <m/>
    <m/>
    <n v="0"/>
    <n v="0.26180999999999999"/>
    <n v="84.274942499999995"/>
    <n v="0"/>
    <m/>
    <m/>
    <n v="0"/>
    <n v="2276.5589999999997"/>
    <n v="2424.3967002850477"/>
    <n v="0.6074659735116632"/>
    <n v="84.536752499999992"/>
    <n v="21.18184728138311"/>
  </r>
  <r>
    <x v="417"/>
    <s v="École"/>
    <m/>
    <m/>
    <n v="5594"/>
    <n v="748.22399999999993"/>
    <n v="1519.0101"/>
    <n v="0"/>
    <m/>
    <m/>
    <n v="0"/>
    <n v="0.31175999999999998"/>
    <n v="77.668561949999997"/>
    <n v="0"/>
    <m/>
    <m/>
    <n v="0"/>
    <n v="2267.2340999999997"/>
    <n v="2414.4662496398028"/>
    <n v="0.4316171343653562"/>
    <n v="77.980321950000004"/>
    <n v="13.939993198069359"/>
  </r>
  <r>
    <x v="418"/>
    <s v="École"/>
    <m/>
    <m/>
    <n v="3412"/>
    <n v="1588.248"/>
    <n v="0"/>
    <n v="0"/>
    <m/>
    <m/>
    <n v="0"/>
    <n v="0.66176999999999997"/>
    <n v="0"/>
    <n v="0"/>
    <m/>
    <m/>
    <n v="0"/>
    <n v="1588.248"/>
    <n v="1691.3874010883649"/>
    <n v="0.4957172922298842"/>
    <n v="0.66176999999999997"/>
    <n v="0.19395369284876904"/>
  </r>
  <r>
    <x v="419"/>
    <s v="École"/>
    <m/>
    <m/>
    <n v="4246"/>
    <n v="689.18399999999997"/>
    <n v="1948.6827000000001"/>
    <n v="0"/>
    <m/>
    <m/>
    <n v="0"/>
    <n v="0.28716000000000003"/>
    <n v="99.63816765"/>
    <n v="0"/>
    <m/>
    <m/>
    <n v="0"/>
    <n v="2637.8667"/>
    <n v="2809.1673983726355"/>
    <n v="0.66160324973448792"/>
    <n v="99.92532765"/>
    <n v="23.533991439001415"/>
  </r>
  <r>
    <x v="420"/>
    <s v="École"/>
    <m/>
    <m/>
    <n v="2975"/>
    <n v="284.68799999999999"/>
    <n v="1325.7710999999999"/>
    <n v="0"/>
    <m/>
    <m/>
    <n v="0"/>
    <n v="0.11862"/>
    <n v="67.788051449999998"/>
    <n v="0"/>
    <m/>
    <m/>
    <n v="0"/>
    <n v="1610.4591"/>
    <n v="1715.0408700077739"/>
    <n v="0.57648432605303324"/>
    <n v="67.906671450000005"/>
    <n v="22.825771915966389"/>
  </r>
  <r>
    <x v="421"/>
    <s v="École"/>
    <m/>
    <m/>
    <n v="5025"/>
    <n v="768.03120000000001"/>
    <n v="1577.7396000000001"/>
    <n v="0"/>
    <m/>
    <m/>
    <n v="0"/>
    <n v="0.32001300000000005"/>
    <n v="80.671462199999993"/>
    <n v="0"/>
    <m/>
    <m/>
    <n v="0"/>
    <n v="2345.7708000000002"/>
    <n v="2498.1030525213787"/>
    <n v="0.49713493582515"/>
    <n v="80.991475199999996"/>
    <n v="16.117706507462685"/>
  </r>
  <r>
    <x v="422"/>
    <s v="École"/>
    <m/>
    <m/>
    <n v="4629"/>
    <n v="847.67759999999998"/>
    <n v="2172.6125999999999"/>
    <n v="0"/>
    <m/>
    <m/>
    <n v="0"/>
    <n v="0.35319899999999999"/>
    <n v="111.0879357"/>
    <n v="0"/>
    <m/>
    <m/>
    <n v="0"/>
    <n v="3020.2901999999999"/>
    <n v="3216.4251375796839"/>
    <n v="0.69484232827385695"/>
    <n v="111.44113470000001"/>
    <n v="24.074559235255997"/>
  </r>
  <r>
    <x v="423"/>
    <s v="École"/>
    <m/>
    <m/>
    <n v="4844"/>
    <n v="1350"/>
    <n v="779.01840000000004"/>
    <n v="0"/>
    <m/>
    <m/>
    <n v="0"/>
    <n v="0.5625"/>
    <n v="39.8320188"/>
    <n v="0"/>
    <m/>
    <m/>
    <n v="0"/>
    <n v="2129.0183999999999"/>
    <n v="2267.2749460067375"/>
    <n v="0.46805841164466094"/>
    <n v="40.3945188"/>
    <n v="8.3390831544178354"/>
  </r>
  <r>
    <x v="424"/>
    <s v="École"/>
    <m/>
    <m/>
    <n v="4894"/>
    <n v="1161.7919999999999"/>
    <n v="755.14769999999999"/>
    <n v="0"/>
    <m/>
    <m/>
    <n v="0"/>
    <n v="0.48408000000000001"/>
    <n v="38.61148515"/>
    <n v="0"/>
    <m/>
    <m/>
    <n v="0"/>
    <n v="1916.9396999999999"/>
    <n v="2041.4240453796319"/>
    <n v="0.41712792100115076"/>
    <n v="39.095565149999999"/>
    <n v="7.988468563547201"/>
  </r>
  <r>
    <x v="425"/>
    <s v="École"/>
    <m/>
    <m/>
    <n v="2353"/>
    <n v="420.12"/>
    <n v="780.53399999999999"/>
    <n v="0"/>
    <m/>
    <m/>
    <n v="0"/>
    <n v="0.17505000000000001"/>
    <n v="39.909512999999997"/>
    <n v="0"/>
    <m/>
    <m/>
    <n v="0"/>
    <n v="1200.654"/>
    <n v="1278.6233942472143"/>
    <n v="0.54340135752112806"/>
    <n v="40.084562999999996"/>
    <n v="17.03551338716532"/>
  </r>
  <r>
    <x v="426"/>
    <s v="École"/>
    <m/>
    <m/>
    <n v="4489"/>
    <n v="656.64"/>
    <n v="1401.5510999999999"/>
    <n v="0"/>
    <m/>
    <m/>
    <n v="0"/>
    <n v="0.27360000000000001"/>
    <n v="71.662761449999991"/>
    <n v="0"/>
    <m/>
    <m/>
    <n v="0"/>
    <n v="2058.1911"/>
    <n v="2191.8481846488726"/>
    <n v="0.48827092551768159"/>
    <n v="71.936361449999993"/>
    <n v="16.025030396524837"/>
  </r>
  <r>
    <x v="427"/>
    <s v="École"/>
    <m/>
    <m/>
    <n v="2142"/>
    <n v="272.01600000000002"/>
    <n v="748.70640000000003"/>
    <n v="0"/>
    <m/>
    <m/>
    <n v="0"/>
    <n v="0.11334000000000001"/>
    <n v="38.282134800000001"/>
    <n v="0"/>
    <m/>
    <m/>
    <n v="0"/>
    <n v="1020.7224000000001"/>
    <n v="1087.0071974708474"/>
    <n v="0.50747301469227235"/>
    <n v="38.395474800000002"/>
    <n v="17.925058263305324"/>
  </r>
  <r>
    <x v="428"/>
    <s v="École"/>
    <m/>
    <m/>
    <n v="3538"/>
    <n v="860.54399999999998"/>
    <n v="544.85820000000001"/>
    <n v="0"/>
    <m/>
    <m/>
    <n v="0"/>
    <n v="0.35855999999999999"/>
    <n v="27.8591649"/>
    <n v="0"/>
    <m/>
    <m/>
    <n v="0"/>
    <n v="1405.4022"/>
    <n v="1496.6677587768852"/>
    <n v="0.42302650050222873"/>
    <n v="28.2177249"/>
    <n v="7.9756147258338048"/>
  </r>
  <r>
    <x v="429"/>
    <s v="École"/>
    <m/>
    <m/>
    <n v="466"/>
    <n v="336.15"/>
    <n v="0"/>
    <n v="0"/>
    <m/>
    <m/>
    <n v="0"/>
    <n v="0.14006250000000001"/>
    <n v="0"/>
    <n v="0"/>
    <m/>
    <m/>
    <n v="0"/>
    <n v="336.15"/>
    <n v="357.97927960611554"/>
    <n v="0.7681958789830805"/>
    <n v="0.14006250000000001"/>
    <n v="0.30056330472103004"/>
  </r>
  <r>
    <x v="430"/>
    <s v="École"/>
    <m/>
    <m/>
    <n v="2223"/>
    <n v="371.62799999999999"/>
    <n v="907.84439999999995"/>
    <n v="0"/>
    <m/>
    <m/>
    <n v="0"/>
    <n v="0.15484500000000001"/>
    <n v="46.419025799999993"/>
    <n v="0"/>
    <m/>
    <m/>
    <n v="0"/>
    <n v="1279.4723999999999"/>
    <n v="1362.5601904742159"/>
    <n v="0.6129375575682483"/>
    <n v="46.573870799999995"/>
    <n v="20.950909041835356"/>
  </r>
  <r>
    <x v="431"/>
    <s v="École"/>
    <m/>
    <m/>
    <n v="4872"/>
    <n v="1851.9839999999999"/>
    <n v="693.38700000000006"/>
    <n v="0"/>
    <m/>
    <m/>
    <n v="0"/>
    <n v="0.77166000000000001"/>
    <n v="35.453596499999996"/>
    <n v="0"/>
    <m/>
    <m/>
    <n v="0"/>
    <n v="2545.3710000000001"/>
    <n v="2710.665110546774"/>
    <n v="0.55637625421731818"/>
    <n v="36.225256499999993"/>
    <n v="7.4353974753694576"/>
  </r>
  <r>
    <x v="432"/>
    <s v="École"/>
    <m/>
    <m/>
    <n v="7046"/>
    <n v="1307.0160000000001"/>
    <n v="1975.5845999999999"/>
    <n v="0"/>
    <m/>
    <m/>
    <n v="0"/>
    <n v="0.54459000000000002"/>
    <n v="101.0136897"/>
    <n v="0"/>
    <m/>
    <m/>
    <n v="0"/>
    <n v="3282.6005999999998"/>
    <n v="3495.7697397667785"/>
    <n v="0.49613535903587547"/>
    <n v="101.5582797"/>
    <n v="14.413607678115243"/>
  </r>
  <r>
    <x v="413"/>
    <s v="École"/>
    <m/>
    <m/>
    <n v="10680"/>
    <n v="239.76"/>
    <n v="5785.8029999999999"/>
    <n v="0"/>
    <m/>
    <m/>
    <n v="0"/>
    <n v="9.9900000000000003E-2"/>
    <n v="295.83410849999996"/>
    <n v="0"/>
    <m/>
    <m/>
    <n v="0"/>
    <n v="6025.5630000000001"/>
    <n v="6416.8576586680483"/>
    <n v="0.60082936878914306"/>
    <n v="295.93400849999995"/>
    <n v="27.70917682584269"/>
  </r>
  <r>
    <x v="433"/>
    <s v="École"/>
    <m/>
    <m/>
    <n v="4847"/>
    <n v="152.06399999999999"/>
    <n v="1685.7261000000001"/>
    <n v="0"/>
    <m/>
    <m/>
    <n v="0"/>
    <n v="6.336E-2"/>
    <n v="86.192923949999994"/>
    <n v="0"/>
    <m/>
    <m/>
    <n v="0"/>
    <n v="1837.7901000000002"/>
    <n v="1957.1345413215861"/>
    <n v="0.40378265758646298"/>
    <n v="86.256283949999997"/>
    <n v="17.795808531050135"/>
  </r>
  <r>
    <x v="433"/>
    <s v="École"/>
    <m/>
    <m/>
    <n v="7131"/>
    <n v="414.71999999999997"/>
    <n v="13.2615"/>
    <n v="0"/>
    <m/>
    <m/>
    <n v="0"/>
    <n v="0.17280000000000001"/>
    <n v="0.67807424999999999"/>
    <n v="0"/>
    <m/>
    <m/>
    <n v="0"/>
    <n v="427.98149999999998"/>
    <n v="455.77423487950244"/>
    <n v="6.391449093808757E-2"/>
    <n v="0.85087424999999994"/>
    <n v="0.11932046697517878"/>
  </r>
  <r>
    <x v="433"/>
    <s v="École"/>
    <m/>
    <m/>
    <n v="3773"/>
    <n v="86.183999999999997"/>
    <n v="4855.2245999999996"/>
    <n v="0"/>
    <m/>
    <m/>
    <n v="0"/>
    <n v="3.5910000000000004E-2"/>
    <n v="248.25266969999996"/>
    <n v="0"/>
    <m/>
    <m/>
    <n v="0"/>
    <n v="4941.4085999999998"/>
    <n v="5262.2992439906711"/>
    <n v="1.3947254821072546"/>
    <n v="248.28857969999996"/>
    <n v="65.806673654916494"/>
  </r>
  <r>
    <x v="434"/>
    <s v="École"/>
    <m/>
    <m/>
    <n v="1206"/>
    <n v="189.53280000000001"/>
    <n v="3951.1691999999998"/>
    <n v="0"/>
    <m/>
    <m/>
    <n v="0"/>
    <n v="7.8972000000000014E-2"/>
    <n v="202.0273794"/>
    <n v="0"/>
    <m/>
    <m/>
    <n v="0"/>
    <n v="4140.7020000000002"/>
    <n v="4409.5954753044834"/>
    <n v="3.6563809911314125"/>
    <n v="202.10635139999999"/>
    <n v="167.58403930348257"/>
  </r>
  <r>
    <x v="435"/>
    <s v="École"/>
    <m/>
    <m/>
    <n v="8610"/>
    <n v="1069.2"/>
    <n v="15248.4516"/>
    <n v="0"/>
    <m/>
    <m/>
    <n v="0"/>
    <n v="0.44550000000000001"/>
    <n v="779.6691462"/>
    <n v="0"/>
    <m/>
    <m/>
    <n v="0"/>
    <n v="16317.651600000001"/>
    <n v="17377.305264410468"/>
    <n v="2.0182700655528998"/>
    <n v="780.11464620000004"/>
    <n v="90.6056499651568"/>
  </r>
  <r>
    <x v="436"/>
    <s v="École"/>
    <m/>
    <m/>
    <n v="16066"/>
    <n v="18306"/>
    <n v="6935.0066999999999"/>
    <n v="0"/>
    <m/>
    <m/>
    <n v="0"/>
    <n v="7.6275000000000004"/>
    <n v="354.59408564999995"/>
    <n v="0"/>
    <m/>
    <m/>
    <n v="0"/>
    <n v="25241.006699999998"/>
    <n v="26880.135043876649"/>
    <n v="1.6731068743854507"/>
    <n v="362.22158564999995"/>
    <n v="22.545847482260672"/>
  </r>
  <r>
    <x v="437"/>
    <s v="École"/>
    <m/>
    <m/>
    <n v="9206"/>
    <n v="4737.5999999999995"/>
    <n v="543.34259999999995"/>
    <n v="0"/>
    <m/>
    <m/>
    <n v="0"/>
    <n v="1.974"/>
    <n v="27.781670699999999"/>
    <n v="0"/>
    <m/>
    <m/>
    <n v="0"/>
    <n v="5280.9425999999994"/>
    <n v="5623.8822775226736"/>
    <n v="0.61089314333289957"/>
    <n v="29.7556707"/>
    <n v="3.2322040734303714"/>
  </r>
  <r>
    <x v="438"/>
    <s v="École"/>
    <m/>
    <m/>
    <n v="22743"/>
    <n v="7791.5519999999997"/>
    <n v="5737.3037999999997"/>
    <n v="0"/>
    <m/>
    <m/>
    <n v="0"/>
    <n v="3.24648"/>
    <n v="293.3542941"/>
    <n v="0"/>
    <m/>
    <m/>
    <n v="0"/>
    <n v="13528.855799999999"/>
    <n v="14407.407565607669"/>
    <n v="0.63348755949556657"/>
    <n v="296.60077410000002"/>
    <n v="13.041409405091679"/>
  </r>
  <r>
    <x v="439"/>
    <s v="École"/>
    <m/>
    <m/>
    <n v="3482"/>
    <n v="2423.9519999999998"/>
    <n v="0"/>
    <n v="0"/>
    <m/>
    <m/>
    <n v="0"/>
    <n v="1.0099800000000001"/>
    <n v="0"/>
    <n v="0"/>
    <m/>
    <m/>
    <n v="0"/>
    <n v="2423.9519999999998"/>
    <n v="2581.3612695516972"/>
    <n v="0.74134441974488718"/>
    <n v="1.0099800000000001"/>
    <n v="0.29005743825387714"/>
  </r>
  <r>
    <x v="440"/>
    <s v="École"/>
    <m/>
    <m/>
    <n v="4436"/>
    <n v="1706.8319999999999"/>
    <n v="0"/>
    <n v="0"/>
    <m/>
    <m/>
    <n v="0"/>
    <n v="0.71118000000000003"/>
    <n v="0"/>
    <n v="0"/>
    <m/>
    <m/>
    <n v="0"/>
    <n v="1706.8319999999999"/>
    <n v="1817.6721397253173"/>
    <n v="0.4097547654926324"/>
    <n v="0.71118000000000003"/>
    <n v="0.16032010820559064"/>
  </r>
  <r>
    <x v="441"/>
    <s v="École"/>
    <m/>
    <m/>
    <n v="4165"/>
    <n v="4836.6719999999996"/>
    <n v="5143.1886000000004"/>
    <n v="0"/>
    <m/>
    <m/>
    <n v="0"/>
    <n v="2.0152800000000002"/>
    <n v="262.97656770000003"/>
    <n v="0"/>
    <m/>
    <m/>
    <n v="0"/>
    <n v="9979.8606"/>
    <n v="10627.943799367711"/>
    <n v="2.5517272027293423"/>
    <n v="264.99184770000005"/>
    <n v="63.623492845138067"/>
  </r>
  <r>
    <x v="442"/>
    <s v="École"/>
    <m/>
    <m/>
    <n v="4436"/>
    <n v="1767.7439999999999"/>
    <n v="0"/>
    <n v="0"/>
    <m/>
    <m/>
    <n v="0"/>
    <n v="0.7365600000000001"/>
    <n v="0"/>
    <n v="0"/>
    <m/>
    <m/>
    <n v="0"/>
    <n v="1767.7439999999999"/>
    <n v="1882.5397103912928"/>
    <n v="0.42437775256791993"/>
    <n v="0.7365600000000001"/>
    <n v="0.16604147880973852"/>
  </r>
  <r>
    <x v="443"/>
    <s v="École"/>
    <m/>
    <m/>
    <n v="7735"/>
    <n v="2773.44"/>
    <n v="0"/>
    <n v="0"/>
    <m/>
    <m/>
    <n v="0"/>
    <n v="1.1556000000000002"/>
    <n v="0"/>
    <n v="0"/>
    <m/>
    <m/>
    <n v="0"/>
    <n v="2773.44"/>
    <n v="2953.5447069188908"/>
    <n v="0.38184159106902271"/>
    <n v="1.1556000000000002"/>
    <n v="0.14939883645766"/>
  </r>
  <r>
    <x v="444"/>
    <s v="École"/>
    <m/>
    <m/>
    <n v="4436"/>
    <n v="2252.4479999999999"/>
    <n v="0"/>
    <n v="0"/>
    <m/>
    <m/>
    <n v="0"/>
    <n v="0.93852000000000002"/>
    <n v="0"/>
    <n v="0"/>
    <m/>
    <m/>
    <n v="0"/>
    <n v="2252.4479999999999"/>
    <n v="2398.7199535630989"/>
    <n v="0.54073939440105923"/>
    <n v="0.93852000000000002"/>
    <n v="0.21156898106402164"/>
  </r>
  <r>
    <x v="445"/>
    <s v="École"/>
    <m/>
    <m/>
    <n v="4029"/>
    <n v="1012.1759999999999"/>
    <n v="1002.1905"/>
    <n v="0"/>
    <m/>
    <m/>
    <n v="0"/>
    <n v="0.42174"/>
    <n v="51.243039749999994"/>
    <n v="0"/>
    <m/>
    <m/>
    <n v="0"/>
    <n v="2014.3665000000001"/>
    <n v="2145.177654418243"/>
    <n v="0.53243426518199133"/>
    <n v="51.664779749999994"/>
    <n v="12.823226545048398"/>
  </r>
  <r>
    <x v="446"/>
    <s v="École"/>
    <m/>
    <m/>
    <n v="4375"/>
    <n v="1899.6984"/>
    <n v="0"/>
    <n v="146.66399999999999"/>
    <m/>
    <m/>
    <n v="0"/>
    <n v="0.79154100000000005"/>
    <n v="0"/>
    <n v="10.443716639999998"/>
    <m/>
    <m/>
    <n v="0"/>
    <n v="2046.3624"/>
    <n v="2179.2513394765483"/>
    <n v="0.4981145918803539"/>
    <n v="11.235257639999999"/>
    <n v="2.5680588891428568"/>
  </r>
  <r>
    <x v="447"/>
    <s v="École"/>
    <m/>
    <m/>
    <n v="2980"/>
    <n v="1148.1912"/>
    <n v="0"/>
    <n v="110.57999999999998"/>
    <m/>
    <m/>
    <n v="0"/>
    <n v="0.47841300000000003"/>
    <n v="0"/>
    <n v="7.8742307999999994"/>
    <m/>
    <m/>
    <n v="0"/>
    <n v="1258.7711999999999"/>
    <n v="1340.5146731070224"/>
    <n v="0.44983713862651759"/>
    <n v="8.3526437999999992"/>
    <n v="2.8029006040268456"/>
  </r>
  <r>
    <x v="448"/>
    <s v="École"/>
    <m/>
    <m/>
    <n v="3144"/>
    <n v="422.56079999999997"/>
    <n v="877.53240000000005"/>
    <n v="0"/>
    <m/>
    <m/>
    <n v="0"/>
    <n v="0.176067"/>
    <n v="44.869141799999994"/>
    <n v="0"/>
    <m/>
    <m/>
    <n v="0"/>
    <n v="1300.0932"/>
    <n v="1384.5200867374967"/>
    <n v="0.44036898433126487"/>
    <n v="45.045208799999997"/>
    <n v="14.327356488549619"/>
  </r>
  <r>
    <x v="449"/>
    <s v="École"/>
    <m/>
    <m/>
    <n v="4997"/>
    <n v="215.1"/>
    <n v="1354.5675000000001"/>
    <n v="0"/>
    <m/>
    <m/>
    <n v="0"/>
    <n v="8.9624999999999996E-2"/>
    <n v="69.26044125"/>
    <n v="0"/>
    <m/>
    <m/>
    <n v="0"/>
    <n v="1569.6675"/>
    <n v="1671.6003000777403"/>
    <n v="0.3345207724790355"/>
    <n v="69.350066249999998"/>
    <n v="13.878340254152493"/>
  </r>
  <r>
    <x v="450"/>
    <s v="École"/>
    <m/>
    <m/>
    <n v="3836"/>
    <n v="2008.4687999999999"/>
    <n v="0"/>
    <n v="151.70799999999997"/>
    <m/>
    <m/>
    <n v="0"/>
    <n v="0.83686199999999999"/>
    <n v="0"/>
    <n v="10.802892079999999"/>
    <m/>
    <m/>
    <n v="0"/>
    <n v="2160.1767999999997"/>
    <n v="2300.4567445659495"/>
    <n v="0.59970196677944465"/>
    <n v="11.639754079999999"/>
    <n v="3.0343467361835241"/>
  </r>
  <r>
    <x v="451"/>
    <s v="École"/>
    <m/>
    <m/>
    <n v="3634"/>
    <n v="561.61439999999993"/>
    <n v="1066.6034999999999"/>
    <n v="0"/>
    <m/>
    <m/>
    <n v="0"/>
    <n v="0.23400599999999999"/>
    <n v="54.536543249999994"/>
    <n v="0"/>
    <m/>
    <m/>
    <n v="0"/>
    <n v="1628.2178999999999"/>
    <n v="1733.9529105571389"/>
    <n v="0.47714719608066564"/>
    <n v="54.770549249999995"/>
    <n v="15.071697647220692"/>
  </r>
  <r>
    <x v="452"/>
    <s v="École"/>
    <m/>
    <m/>
    <n v="3323"/>
    <n v="1569.6504"/>
    <n v="0"/>
    <n v="88.85199999999999"/>
    <m/>
    <m/>
    <n v="0"/>
    <n v="0.65402099999999996"/>
    <n v="0"/>
    <n v="6.3270135199999995"/>
    <m/>
    <m/>
    <n v="0"/>
    <n v="1658.5024000000001"/>
    <n v="1766.2040588338948"/>
    <n v="0.53150889522536704"/>
    <n v="6.9810345199999997"/>
    <n v="2.1008229070117364"/>
  </r>
  <r>
    <x v="453"/>
    <s v="École"/>
    <m/>
    <m/>
    <n v="3144"/>
    <n v="677.08799999999997"/>
    <n v="364.88069999999999"/>
    <n v="0"/>
    <m/>
    <m/>
    <n v="0"/>
    <n v="0.28211999999999998"/>
    <n v="18.656728650000002"/>
    <n v="0"/>
    <m/>
    <m/>
    <n v="0"/>
    <n v="1041.9686999999999"/>
    <n v="1109.6332131433012"/>
    <n v="0.35293677262827644"/>
    <n v="18.938848650000001"/>
    <n v="6.0238068225190835"/>
  </r>
  <r>
    <x v="454"/>
    <s v="École"/>
    <m/>
    <m/>
    <n v="3382"/>
    <n v="1284.9695999999999"/>
    <n v="0"/>
    <n v="0"/>
    <m/>
    <m/>
    <n v="0"/>
    <n v="0.53540399999999999"/>
    <n v="0"/>
    <n v="0"/>
    <m/>
    <m/>
    <n v="0"/>
    <n v="1284.9695999999999"/>
    <n v="1368.414373713397"/>
    <n v="0.40461690529668748"/>
    <n v="0.53540399999999999"/>
    <n v="0.15830987581312833"/>
  </r>
  <r>
    <x v="455"/>
    <s v="École"/>
    <m/>
    <m/>
    <n v="3667"/>
    <n v="1344.7872"/>
    <n v="0"/>
    <n v="0"/>
    <m/>
    <m/>
    <n v="0"/>
    <n v="0.56032799999999994"/>
    <n v="0"/>
    <n v="0"/>
    <m/>
    <m/>
    <n v="0"/>
    <n v="1344.7872"/>
    <n v="1432.1164750246178"/>
    <n v="0.39054171666883497"/>
    <n v="0.56032799999999994"/>
    <n v="0.15280283610580855"/>
  </r>
  <r>
    <x v="456"/>
    <s v="École"/>
    <m/>
    <m/>
    <n v="3288"/>
    <n v="1298.3976"/>
    <n v="0"/>
    <n v="86.523999999999987"/>
    <m/>
    <m/>
    <n v="0"/>
    <n v="0.54099900000000001"/>
    <n v="0"/>
    <n v="6.1612402399999988"/>
    <m/>
    <m/>
    <n v="0"/>
    <n v="1384.9215999999999"/>
    <n v="1474.8571669759003"/>
    <n v="0.44855753253524949"/>
    <n v="6.702239239999999"/>
    <n v="2.0383939294403888"/>
  </r>
  <r>
    <x v="457"/>
    <s v="École"/>
    <m/>
    <m/>
    <n v="5042"/>
    <n v="1487.97"/>
    <n v="0"/>
    <n v="179.25599999999997"/>
    <m/>
    <m/>
    <n v="0"/>
    <n v="0.61998750000000002"/>
    <n v="0"/>
    <n v="12.764542560000001"/>
    <m/>
    <m/>
    <n v="0"/>
    <n v="1667.2260000000001"/>
    <n v="1775.4941615962684"/>
    <n v="0.35214084918609051"/>
    <n v="13.384530060000001"/>
    <n v="2.6546073105910355"/>
  </r>
  <r>
    <x v="458"/>
    <s v="École"/>
    <m/>
    <m/>
    <n v="2266"/>
    <n v="1207.9584"/>
    <n v="0"/>
    <n v="0"/>
    <m/>
    <m/>
    <n v="0"/>
    <n v="0.50331599999999999"/>
    <n v="0"/>
    <n v="0"/>
    <m/>
    <m/>
    <n v="0"/>
    <n v="1207.9584"/>
    <n v="1286.4021354340503"/>
    <n v="0.56769732366904246"/>
    <n v="0.50331599999999999"/>
    <n v="0.22211650485436893"/>
  </r>
  <r>
    <x v="459"/>
    <s v="École"/>
    <m/>
    <m/>
    <n v="3384"/>
    <n v="1150.2180000000001"/>
    <n v="308.80349999999999"/>
    <n v="0"/>
    <m/>
    <m/>
    <n v="0"/>
    <n v="0.4792575"/>
    <n v="15.78944325"/>
    <n v="0"/>
    <m/>
    <m/>
    <n v="0"/>
    <n v="1459.0215000000001"/>
    <n v="1553.7690480435347"/>
    <n v="0.45915160994194287"/>
    <n v="16.268700750000001"/>
    <n v="4.8075356826241133"/>
  </r>
  <r>
    <x v="460"/>
    <s v="École"/>
    <m/>
    <m/>
    <n v="2442"/>
    <n v="1012.0644"/>
    <n v="0"/>
    <n v="68.287999999999997"/>
    <m/>
    <m/>
    <n v="0"/>
    <n v="0.42169350000000005"/>
    <n v="0"/>
    <n v="4.8626828799999995"/>
    <m/>
    <m/>
    <n v="0"/>
    <n v="1080.3524"/>
    <n v="1150.509516206271"/>
    <n v="0.47113411802058597"/>
    <n v="5.2843763799999994"/>
    <n v="2.1639542915642913"/>
  </r>
  <r>
    <x v="461"/>
    <s v="École"/>
    <m/>
    <m/>
    <n v="3404"/>
    <n v="1182.0888"/>
    <n v="0"/>
    <n v="280.52399999999994"/>
    <m/>
    <m/>
    <n v="0"/>
    <n v="0.49253700000000006"/>
    <n v="0"/>
    <n v="19.975680239999999"/>
    <m/>
    <m/>
    <n v="0"/>
    <n v="1462.6127999999999"/>
    <n v="1557.5935638455558"/>
    <n v="0.4575774276867085"/>
    <n v="20.468217239999998"/>
    <n v="6.0129897884841359"/>
  </r>
  <r>
    <x v="462"/>
    <s v="École"/>
    <m/>
    <m/>
    <n v="4653"/>
    <n v="801.38159999999993"/>
    <n v="618.74369999999988"/>
    <n v="0"/>
    <m/>
    <m/>
    <n v="0"/>
    <n v="0.33390900000000001"/>
    <n v="31.637007149999995"/>
    <n v="0"/>
    <m/>
    <m/>
    <n v="0"/>
    <n v="1420.1252999999997"/>
    <n v="1512.3469636900747"/>
    <n v="0.32502621183968938"/>
    <n v="31.970916149999994"/>
    <n v="6.87103291424887"/>
  </r>
  <r>
    <x v="463"/>
    <s v="École"/>
    <m/>
    <m/>
    <n v="2466"/>
    <n v="387.62279999999998"/>
    <n v="627.45839999999998"/>
    <n v="0"/>
    <m/>
    <m/>
    <n v="0"/>
    <n v="0.1615095"/>
    <n v="32.0825988"/>
    <n v="0"/>
    <m/>
    <m/>
    <n v="0"/>
    <n v="1015.0812"/>
    <n v="1080.9996630007774"/>
    <n v="0.43836158272537612"/>
    <n v="32.244108300000001"/>
    <n v="13.075469708029196"/>
  </r>
  <r>
    <x v="464"/>
    <s v="École"/>
    <m/>
    <m/>
    <n v="3514"/>
    <n v="1528.7436"/>
    <n v="0"/>
    <n v="288.67199999999997"/>
    <m/>
    <m/>
    <n v="0"/>
    <n v="0.63697649999999995"/>
    <n v="0"/>
    <n v="20.55588672"/>
    <m/>
    <m/>
    <n v="0"/>
    <n v="1817.4156"/>
    <n v="1935.4369395594713"/>
    <n v="0.55077886726222858"/>
    <n v="21.19286322"/>
    <n v="6.0309798577120093"/>
  </r>
  <r>
    <x v="465"/>
    <s v="École"/>
    <m/>
    <m/>
    <n v="5120"/>
    <n v="842.57639999999992"/>
    <n v="1817.9621999999999"/>
    <n v="0"/>
    <m/>
    <m/>
    <n v="0"/>
    <n v="0.35107350000000004"/>
    <n v="92.954292899999999"/>
    <n v="0"/>
    <m/>
    <m/>
    <n v="0"/>
    <n v="2660.5385999999999"/>
    <n v="2833.3115912308886"/>
    <n v="0.55338117016228294"/>
    <n v="93.305366399999997"/>
    <n v="18.223704375000001"/>
  </r>
  <r>
    <x v="466"/>
    <s v="École"/>
    <m/>
    <m/>
    <n v="1537"/>
    <n v="961.76159999999993"/>
    <n v="0"/>
    <n v="0"/>
    <m/>
    <m/>
    <n v="0"/>
    <n v="0.40073399999999998"/>
    <n v="0"/>
    <n v="0"/>
    <m/>
    <m/>
    <n v="0"/>
    <n v="961.76159999999993"/>
    <n v="1024.2175359834152"/>
    <n v="0.66637445412063456"/>
    <n v="0.40073399999999998"/>
    <n v="0.26072478854912168"/>
  </r>
  <r>
    <x v="467"/>
    <s v="École"/>
    <m/>
    <m/>
    <n v="2820"/>
    <n v="809.74079999999992"/>
    <n v="0"/>
    <n v="0"/>
    <m/>
    <m/>
    <n v="0"/>
    <n v="0.33739199999999997"/>
    <n v="0"/>
    <n v="0"/>
    <m/>
    <m/>
    <n v="0"/>
    <n v="809.74079999999992"/>
    <n v="862.32464153407614"/>
    <n v="0.30578887997662274"/>
    <n v="0.33739199999999997"/>
    <n v="0.11964255319148936"/>
  </r>
  <r>
    <x v="468"/>
    <s v="École"/>
    <m/>
    <m/>
    <n v="2880"/>
    <n v="944.16120000000001"/>
    <n v="0"/>
    <n v="0"/>
    <m/>
    <m/>
    <n v="0"/>
    <n v="0.39340050000000004"/>
    <n v="0"/>
    <n v="0"/>
    <m/>
    <m/>
    <n v="0"/>
    <n v="944.16120000000001"/>
    <n v="1005.474181788028"/>
    <n v="0.34912297978750972"/>
    <n v="0.39340050000000004"/>
    <n v="0.13659739583333333"/>
  </r>
  <r>
    <x v="469"/>
    <s v="École"/>
    <m/>
    <m/>
    <n v="1998"/>
    <n v="844.15319999999997"/>
    <n v="0"/>
    <n v="96.22399999999999"/>
    <m/>
    <m/>
    <n v="0"/>
    <n v="0.3517305"/>
    <n v="0"/>
    <n v="6.8519622399999998"/>
    <m/>
    <m/>
    <n v="0"/>
    <n v="940.3771999999999"/>
    <n v="1001.4444522207824"/>
    <n v="0.50122344955995113"/>
    <n v="7.2036927400000001"/>
    <n v="3.6054518218218221"/>
  </r>
  <r>
    <x v="470"/>
    <s v="École"/>
    <m/>
    <m/>
    <n v="8017"/>
    <n v="2429.0459999999998"/>
    <n v="0"/>
    <n v="569.97199999999987"/>
    <m/>
    <m/>
    <n v="0"/>
    <n v="1.0121025000000001"/>
    <n v="0"/>
    <n v="40.586824719999996"/>
    <m/>
    <m/>
    <n v="0"/>
    <n v="2999.0179999999996"/>
    <n v="3193.7715399844515"/>
    <n v="0.39837489584438712"/>
    <n v="41.598927219999993"/>
    <n v="5.1888396183110874"/>
  </r>
  <r>
    <x v="471"/>
    <s v="École"/>
    <m/>
    <m/>
    <n v="3443"/>
    <n v="359.16480000000001"/>
    <n v="1245.4443000000001"/>
    <n v="0"/>
    <m/>
    <m/>
    <n v="0"/>
    <n v="0.14965200000000001"/>
    <n v="63.68085885"/>
    <n v="0"/>
    <m/>
    <m/>
    <n v="0"/>
    <n v="1604.6091000000001"/>
    <n v="1708.8109762529155"/>
    <n v="0.4963145443662258"/>
    <n v="63.830510850000003"/>
    <n v="18.539213142608194"/>
  </r>
  <r>
    <x v="472"/>
    <s v="École"/>
    <m/>
    <m/>
    <n v="2849"/>
    <n v="854.48159999999996"/>
    <n v="0"/>
    <n v="247.93199999999996"/>
    <m/>
    <m/>
    <n v="0"/>
    <n v="0.35603400000000002"/>
    <n v="0"/>
    <n v="17.654854319999998"/>
    <m/>
    <m/>
    <n v="0"/>
    <n v="1102.4135999999999"/>
    <n v="1174.0033507540811"/>
    <n v="0.41207558819027068"/>
    <n v="18.010888319999999"/>
    <n v="6.3218281221481218"/>
  </r>
  <r>
    <x v="473"/>
    <s v="École"/>
    <m/>
    <m/>
    <n v="1544"/>
    <n v="538.85159999999996"/>
    <n v="0"/>
    <n v="51.215999999999994"/>
    <m/>
    <m/>
    <n v="0"/>
    <n v="0.22452150000000001"/>
    <n v="0"/>
    <n v="3.6470121599999996"/>
    <m/>
    <m/>
    <n v="0"/>
    <n v="590.06759999999997"/>
    <n v="628.38606088623987"/>
    <n v="0.40698579072942997"/>
    <n v="3.8715336599999994"/>
    <n v="2.5074699870466319"/>
  </r>
  <r>
    <x v="474"/>
    <s v="École"/>
    <m/>
    <m/>
    <n v="3447"/>
    <n v="1235.2824000000001"/>
    <n v="0"/>
    <n v="581.99999999999989"/>
    <m/>
    <m/>
    <n v="0"/>
    <n v="0.51470100000000008"/>
    <n v="0"/>
    <n v="41.44332"/>
    <m/>
    <m/>
    <n v="0"/>
    <n v="1817.2824000000001"/>
    <n v="1935.2950896708992"/>
    <n v="0.56144331002927161"/>
    <n v="41.958021000000002"/>
    <n v="12.172329852045257"/>
  </r>
  <r>
    <x v="475"/>
    <s v="École"/>
    <m/>
    <m/>
    <n v="5515"/>
    <n v="1042.9523999999999"/>
    <n v="0"/>
    <n v="749.22799999999984"/>
    <m/>
    <m/>
    <n v="0"/>
    <n v="0.43456350000000005"/>
    <n v="0"/>
    <n v="53.351367279999998"/>
    <m/>
    <m/>
    <n v="0"/>
    <n v="1792.1803999999997"/>
    <n v="1908.5629882974861"/>
    <n v="0.34606763160425857"/>
    <n v="53.785930780000001"/>
    <n v="9.7526619728014516"/>
  </r>
  <r>
    <x v="476"/>
    <s v="École"/>
    <m/>
    <m/>
    <n v="3878"/>
    <n v="1202.0544"/>
    <n v="0"/>
    <n v="617.69599999999991"/>
    <m/>
    <m/>
    <n v="0"/>
    <n v="0.50085599999999997"/>
    <n v="0"/>
    <n v="43.985176959999997"/>
    <m/>
    <m/>
    <n v="0"/>
    <n v="1819.7503999999999"/>
    <n v="1937.9233593780771"/>
    <n v="0.49972237219651289"/>
    <n v="44.486032959999996"/>
    <n v="11.471385497679215"/>
  </r>
  <r>
    <x v="477"/>
    <s v="École"/>
    <m/>
    <m/>
    <n v="3658"/>
    <n v="1176.7896000000001"/>
    <n v="0"/>
    <n v="301.08799999999997"/>
    <m/>
    <m/>
    <n v="0"/>
    <n v="0.49032900000000001"/>
    <n v="0"/>
    <n v="21.440010879999999"/>
    <m/>
    <m/>
    <n v="0"/>
    <n v="1477.8776"/>
    <n v="1573.8496462710548"/>
    <n v="0.43024867311947917"/>
    <n v="21.930339879999998"/>
    <n v="5.9951721924548931"/>
  </r>
  <r>
    <x v="478"/>
    <s v="École"/>
    <m/>
    <m/>
    <n v="1466"/>
    <n v="478.13759999999996"/>
    <n v="0"/>
    <n v="34.919999999999995"/>
    <m/>
    <m/>
    <n v="0"/>
    <n v="0.19922400000000001"/>
    <n v="0"/>
    <n v="2.4865991999999997"/>
    <m/>
    <m/>
    <n v="0"/>
    <n v="513.05759999999998"/>
    <n v="546.37510053381698"/>
    <n v="0.3726978857665873"/>
    <n v="2.6858231999999997"/>
    <n v="1.8320758526603"/>
  </r>
  <r>
    <x v="479"/>
    <s v="École"/>
    <m/>
    <m/>
    <n v="1997"/>
    <n v="900.80639999999994"/>
    <n v="0"/>
    <n v="62.467999999999989"/>
    <m/>
    <m/>
    <n v="0"/>
    <n v="0.375336"/>
    <n v="0"/>
    <n v="4.44824968"/>
    <m/>
    <m/>
    <n v="0"/>
    <n v="963.2743999999999"/>
    <n v="1025.8285758590307"/>
    <n v="0.51368481515224373"/>
    <n v="4.8235856799999999"/>
    <n v="2.415415963945919"/>
  </r>
  <r>
    <x v="480"/>
    <s v="École"/>
    <m/>
    <m/>
    <n v="1835"/>
    <n v="459.8424"/>
    <n v="0"/>
    <n v="223.09999999999997"/>
    <m/>
    <m/>
    <n v="0"/>
    <n v="0.19160099999999999"/>
    <n v="0"/>
    <n v="15.886605999999999"/>
    <m/>
    <m/>
    <n v="0"/>
    <n v="682.94239999999991"/>
    <n v="727.29206712619839"/>
    <n v="0.39634445074997188"/>
    <n v="16.078206999999999"/>
    <n v="8.7619656675749304"/>
  </r>
  <r>
    <x v="481"/>
    <s v="École"/>
    <m/>
    <m/>
    <n v="4091"/>
    <n v="983.27159999999992"/>
    <n v="0"/>
    <n v="0"/>
    <m/>
    <m/>
    <n v="0"/>
    <n v="0.40969650000000002"/>
    <n v="0"/>
    <n v="0"/>
    <m/>
    <m/>
    <n v="0"/>
    <n v="983.27159999999992"/>
    <n v="1047.1243760974344"/>
    <n v="0.25595804842274122"/>
    <n v="0.40969650000000002"/>
    <n v="0.1001458078709362"/>
  </r>
  <r>
    <x v="482"/>
    <s v="École"/>
    <m/>
    <m/>
    <n v="2839"/>
    <n v="966.45960000000002"/>
    <n v="0"/>
    <n v="0"/>
    <m/>
    <m/>
    <n v="0"/>
    <n v="0.40269150000000004"/>
    <n v="0"/>
    <n v="0"/>
    <m/>
    <m/>
    <n v="0"/>
    <n v="966.45960000000002"/>
    <n v="1029.2206198911636"/>
    <n v="0.36252927787642253"/>
    <n v="0.40269150000000004"/>
    <n v="0.14184272631208172"/>
  </r>
  <r>
    <x v="483"/>
    <s v="École"/>
    <m/>
    <m/>
    <n v="1984"/>
    <n v="996.3972"/>
    <n v="0"/>
    <n v="0"/>
    <m/>
    <m/>
    <n v="0"/>
    <n v="0.41516550000000002"/>
    <n v="0"/>
    <n v="0"/>
    <m/>
    <m/>
    <n v="0"/>
    <n v="996.3972"/>
    <n v="1061.1023407929515"/>
    <n v="0.53482980886741505"/>
    <n v="0.41516550000000002"/>
    <n v="0.20925680443548386"/>
  </r>
  <r>
    <x v="484"/>
    <s v="École"/>
    <m/>
    <m/>
    <n v="3791"/>
    <n v="642.88080000000002"/>
    <n v="994.9914"/>
    <n v="5.0439999999999996"/>
    <m/>
    <m/>
    <n v="0"/>
    <n v="0.26786700000000002"/>
    <n v="50.874942299999994"/>
    <n v="0.35917543999999996"/>
    <m/>
    <m/>
    <n v="0"/>
    <n v="1642.9162000000001"/>
    <n v="1749.605704980565"/>
    <n v="0.46151561724625823"/>
    <n v="51.501984739999997"/>
    <n v="13.58532965972039"/>
  </r>
  <r>
    <x v="485"/>
    <s v="École"/>
    <m/>
    <m/>
    <n v="1150"/>
    <n v="176.95079999999999"/>
    <n v="0"/>
    <n v="341.05199999999996"/>
    <m/>
    <m/>
    <n v="0"/>
    <n v="7.3729500000000003E-2"/>
    <n v="0"/>
    <n v="24.285785519999997"/>
    <m/>
    <m/>
    <n v="0"/>
    <n v="518.00279999999998"/>
    <n v="551.64143738792427"/>
    <n v="0.47968820642428195"/>
    <n v="24.359515019999996"/>
    <n v="21.182186973913041"/>
  </r>
  <r>
    <x v="486"/>
    <s v="École"/>
    <m/>
    <m/>
    <n v="2376"/>
    <n v="275.74559999999997"/>
    <n v="0"/>
    <n v="572.68799999999987"/>
    <m/>
    <m/>
    <n v="0"/>
    <n v="0.11489400000000001"/>
    <n v="0"/>
    <n v="40.780226879999994"/>
    <m/>
    <m/>
    <n v="0"/>
    <n v="848.43359999999984"/>
    <n v="903.53011727390492"/>
    <n v="0.3802736183812731"/>
    <n v="40.895120879999993"/>
    <n v="17.211751212121211"/>
  </r>
  <r>
    <x v="487"/>
    <s v="École"/>
    <m/>
    <m/>
    <n v="5120"/>
    <n v="2054.4191999999998"/>
    <n v="0"/>
    <n v="23.667999999999996"/>
    <m/>
    <m/>
    <n v="0"/>
    <n v="0.85600799999999999"/>
    <n v="0"/>
    <n v="1.68536168"/>
    <m/>
    <m/>
    <n v="0"/>
    <n v="2078.0871999999999"/>
    <n v="2213.0363195439231"/>
    <n v="0.43223365616092246"/>
    <n v="2.5413696799999999"/>
    <n v="0.49636126562499994"/>
  </r>
  <r>
    <x v="488"/>
    <s v="École"/>
    <m/>
    <m/>
    <n v="2892"/>
    <n v="1140.6959999999999"/>
    <n v="0"/>
    <n v="0"/>
    <m/>
    <m/>
    <n v="0"/>
    <n v="0.47529000000000005"/>
    <n v="0"/>
    <n v="0"/>
    <m/>
    <m/>
    <n v="0"/>
    <n v="1140.6959999999999"/>
    <n v="1214.771775485877"/>
    <n v="0.42004556552070438"/>
    <n v="0.47529000000000005"/>
    <n v="0.16434647302904565"/>
  </r>
  <r>
    <x v="489"/>
    <s v="École"/>
    <m/>
    <m/>
    <n v="4645"/>
    <n v="1764.36"/>
    <n v="0"/>
    <n v="873.38799999999992"/>
    <m/>
    <m/>
    <n v="0"/>
    <n v="0.73514999999999997"/>
    <n v="0"/>
    <n v="62.192608879999995"/>
    <m/>
    <m/>
    <n v="0"/>
    <n v="2637.7479999999996"/>
    <n v="2809.0409901010621"/>
    <n v="0.60474510012939986"/>
    <n v="62.927758879999992"/>
    <n v="13.547418488697524"/>
  </r>
  <r>
    <x v="490"/>
    <s v="École"/>
    <m/>
    <m/>
    <n v="5548"/>
    <n v="1730.8224"/>
    <n v="0"/>
    <n v="234.35199999999998"/>
    <m/>
    <m/>
    <n v="0"/>
    <n v="0.72117600000000004"/>
    <n v="0"/>
    <n v="16.687843519999998"/>
    <m/>
    <m/>
    <n v="0"/>
    <n v="1965.1743999999999"/>
    <n v="2092.7910635501426"/>
    <n v="0.3772154043889947"/>
    <n v="17.409019519999998"/>
    <n v="3.1378910454217732"/>
  </r>
  <r>
    <x v="491"/>
    <s v="École"/>
    <m/>
    <m/>
    <n v="5918"/>
    <n v="2074.0320000000002"/>
    <n v="0"/>
    <n v="0"/>
    <m/>
    <m/>
    <n v="0"/>
    <n v="0.86418000000000006"/>
    <n v="0"/>
    <n v="0"/>
    <m/>
    <m/>
    <n v="0"/>
    <n v="2074.0320000000002"/>
    <n v="2208.7177784918372"/>
    <n v="0.37322030728148653"/>
    <n v="0.86418000000000006"/>
    <n v="0.1460256843528219"/>
  </r>
  <r>
    <x v="492"/>
    <s v="École"/>
    <m/>
    <m/>
    <n v="11830"/>
    <n v="1792.1088"/>
    <n v="3892.0608000000002"/>
    <n v="0"/>
    <m/>
    <m/>
    <n v="0"/>
    <n v="0.74671200000000004"/>
    <n v="199.00510559999998"/>
    <n v="0"/>
    <m/>
    <m/>
    <n v="0"/>
    <n v="5684.1696000000002"/>
    <n v="6053.2944773671934"/>
    <n v="0.5116901502423663"/>
    <n v="199.75181759999998"/>
    <n v="16.885191682163988"/>
  </r>
  <r>
    <x v="493"/>
    <s v="École"/>
    <m/>
    <m/>
    <n v="21227"/>
    <n v="5854.0320000000002"/>
    <n v="7048.6767"/>
    <n v="0"/>
    <m/>
    <m/>
    <n v="0"/>
    <n v="2.4391799999999999"/>
    <n v="360.40615064999997"/>
    <n v="0"/>
    <m/>
    <m/>
    <n v="0"/>
    <n v="12902.708699999999"/>
    <n v="13740.599034340501"/>
    <n v="0.64731705065908984"/>
    <n v="362.84533064999999"/>
    <n v="17.093575665426108"/>
  </r>
  <r>
    <x v="494"/>
    <s v="École"/>
    <m/>
    <m/>
    <n v="26961"/>
    <n v="8344.7999999999993"/>
    <n v="67.065299999999993"/>
    <n v="0"/>
    <m/>
    <m/>
    <n v="0"/>
    <n v="3.4769999999999999"/>
    <n v="3.4291183499999995"/>
    <n v="0"/>
    <m/>
    <m/>
    <n v="0"/>
    <n v="8411.8652999999995"/>
    <n v="8958.124290458667"/>
    <n v="0.33226231558394226"/>
    <n v="6.9061183499999999"/>
    <n v="0.25615215867363972"/>
  </r>
  <r>
    <x v="495"/>
    <s v="École"/>
    <m/>
    <m/>
    <n v="5656"/>
    <n v="3097.7712000000001"/>
    <n v="2943.2952"/>
    <n v="0"/>
    <m/>
    <m/>
    <n v="0"/>
    <n v="1.2907380000000002"/>
    <n v="150.49373639999999"/>
    <n v="0"/>
    <m/>
    <m/>
    <n v="0"/>
    <n v="6041.0663999999997"/>
    <n v="6433.3678355636166"/>
    <n v="1.1374412722000737"/>
    <n v="151.78447439999999"/>
    <n v="26.836010325318249"/>
  </r>
  <r>
    <x v="496"/>
    <s v="École"/>
    <m/>
    <m/>
    <n v="4031"/>
    <n v="761.61599999999999"/>
    <n v="1271.5884000000001"/>
    <n v="0"/>
    <m/>
    <m/>
    <n v="0"/>
    <n v="0.31734000000000001"/>
    <n v="65.017633799999999"/>
    <n v="0"/>
    <m/>
    <m/>
    <n v="0"/>
    <n v="2033.2044000000001"/>
    <n v="2165.2388707540813"/>
    <n v="0.53714682975789663"/>
    <n v="65.3349738"/>
    <n v="16.208130439096998"/>
  </r>
  <r>
    <x v="497"/>
    <s v="École"/>
    <m/>
    <m/>
    <n v="40536"/>
    <n v="18826.272000000001"/>
    <n v="11195.7372"/>
    <n v="0"/>
    <m/>
    <m/>
    <n v="0"/>
    <n v="7.8442799999999995"/>
    <n v="572.44965539999998"/>
    <n v="0"/>
    <m/>
    <m/>
    <n v="0"/>
    <n v="30022.0092"/>
    <n v="31971.611559554287"/>
    <n v="0.78872142193492911"/>
    <n v="580.29393540000001"/>
    <n v="14.315520411486085"/>
  </r>
  <r>
    <x v="498"/>
    <s v="École"/>
    <m/>
    <m/>
    <n v="5218"/>
    <n v="1196.9567999999999"/>
    <n v="1490.9715000000001"/>
    <n v="0"/>
    <m/>
    <m/>
    <n v="0"/>
    <n v="0.49873200000000001"/>
    <n v="76.23491924999999"/>
    <n v="0"/>
    <m/>
    <m/>
    <n v="0"/>
    <n v="2687.9283"/>
    <n v="2862.4799537911376"/>
    <n v="0.54857799037775734"/>
    <n v="76.733651249999994"/>
    <n v="14.705567506707549"/>
  </r>
  <r>
    <x v="499"/>
    <s v="École"/>
    <m/>
    <m/>
    <n v="19878"/>
    <n v="5314.68"/>
    <n v="0"/>
    <n v="866.79199999999992"/>
    <m/>
    <m/>
    <n v="0"/>
    <n v="2.2144500000000003"/>
    <n v="0"/>
    <n v="61.722917919999993"/>
    <m/>
    <m/>
    <n v="0"/>
    <n v="6181.4719999999998"/>
    <n v="6582.8912493392063"/>
    <n v="0.33116466693526542"/>
    <n v="63.937367919999993"/>
    <n v="3.2164889787704993"/>
  </r>
  <r>
    <x v="500"/>
    <s v="École"/>
    <m/>
    <m/>
    <n v="19801"/>
    <n v="5359.4784"/>
    <n v="0"/>
    <n v="1051.0919999999999"/>
    <m/>
    <m/>
    <n v="0"/>
    <n v="2.2331159999999999"/>
    <n v="0"/>
    <n v="74.846635919999997"/>
    <m/>
    <m/>
    <n v="0"/>
    <n v="6410.5703999999996"/>
    <n v="6826.8670940243583"/>
    <n v="0.34477385455403053"/>
    <n v="77.079751919999993"/>
    <n v="3.8927201616079992"/>
  </r>
  <r>
    <x v="501"/>
    <s v="École"/>
    <m/>
    <m/>
    <n v="15009"/>
    <n v="5466.5280000000002"/>
    <n v="0"/>
    <n v="252.19999999999996"/>
    <m/>
    <m/>
    <n v="0"/>
    <n v="2.2777200000000004"/>
    <n v="0"/>
    <n v="17.958771999999996"/>
    <m/>
    <m/>
    <n v="0"/>
    <n v="5718.7280000000001"/>
    <n v="6090.097068877948"/>
    <n v="0.40576301345045956"/>
    <n v="20.236491999999998"/>
    <n v="1.3482904923712438"/>
  </r>
  <r>
    <x v="502"/>
    <s v="École"/>
    <m/>
    <m/>
    <n v="15324"/>
    <n v="11563.142399999999"/>
    <n v="2327.9616000000001"/>
    <n v="0"/>
    <m/>
    <m/>
    <n v="0"/>
    <n v="4.8179759999999998"/>
    <n v="119.03109119999999"/>
    <n v="0"/>
    <m/>
    <m/>
    <n v="0"/>
    <n v="13891.103999999999"/>
    <n v="14793.179838922"/>
    <n v="0.96536020875241457"/>
    <n v="123.84906719999999"/>
    <n v="8.0820325763508212"/>
  </r>
  <r>
    <x v="503"/>
    <s v="École"/>
    <m/>
    <m/>
    <n v="4430"/>
    <n v="896.60159999999996"/>
    <n v="911.25450000000001"/>
    <n v="0"/>
    <m/>
    <m/>
    <n v="0"/>
    <n v="0.37358400000000003"/>
    <n v="46.593387750000005"/>
    <n v="0"/>
    <m/>
    <m/>
    <n v="0"/>
    <n v="1807.8561"/>
    <n v="1925.25665420057"/>
    <n v="0.43459518153511739"/>
    <n v="46.966971750000006"/>
    <n v="10.602025225733636"/>
  </r>
  <r>
    <x v="504"/>
    <s v="École"/>
    <m/>
    <m/>
    <n v="2519"/>
    <n v="320.80680000000001"/>
    <n v="1102.5989999999999"/>
    <n v="0"/>
    <m/>
    <m/>
    <n v="0"/>
    <n v="0.1336695"/>
    <n v="56.377030500000004"/>
    <n v="0"/>
    <m/>
    <m/>
    <n v="0"/>
    <n v="1423.4058"/>
    <n v="1515.8404964187614"/>
    <n v="0.60176280127779336"/>
    <n v="56.510700000000007"/>
    <n v="22.433783247320367"/>
  </r>
  <r>
    <x v="505"/>
    <s v="École"/>
    <m/>
    <m/>
    <n v="1795"/>
    <n v="187.94159999999999"/>
    <n v="300.08879999999999"/>
    <n v="0"/>
    <m/>
    <m/>
    <n v="0"/>
    <n v="7.8309000000000004E-2"/>
    <n v="15.343851600000001"/>
    <n v="0"/>
    <m/>
    <m/>
    <n v="0"/>
    <n v="488.03039999999999"/>
    <n v="519.7226566053381"/>
    <n v="0.28953908445979837"/>
    <n v="15.422160600000002"/>
    <n v="8.5917329247910867"/>
  </r>
  <r>
    <x v="506"/>
    <s v="École"/>
    <m/>
    <m/>
    <n v="5418"/>
    <n v="4124.0735999999997"/>
    <n v="2368.125"/>
    <n v="0"/>
    <m/>
    <m/>
    <n v="0"/>
    <n v="1.718364"/>
    <n v="121.0846875"/>
    <n v="0"/>
    <m/>
    <m/>
    <n v="0"/>
    <n v="6492.1985999999997"/>
    <n v="6913.7961561440779"/>
    <n v="1.276079024758966"/>
    <n v="122.8030515"/>
    <n v="22.665753322259135"/>
  </r>
  <r>
    <x v="507"/>
    <s v="École"/>
    <m/>
    <m/>
    <n v="2317"/>
    <n v="494.19"/>
    <n v="408.07530000000003"/>
    <n v="0"/>
    <m/>
    <m/>
    <n v="0"/>
    <n v="0.2059125"/>
    <n v="20.865313350000001"/>
    <n v="0"/>
    <m/>
    <m/>
    <n v="0"/>
    <n v="902.26530000000002"/>
    <n v="960.85759960611563"/>
    <n v="0.41469900716707625"/>
    <n v="21.071225850000001"/>
    <n v="9.0941846568839022"/>
  </r>
  <r>
    <x v="508"/>
    <s v="École"/>
    <m/>
    <m/>
    <n v="89"/>
    <n v="44.1432"/>
    <n v="0"/>
    <n v="0"/>
    <m/>
    <m/>
    <n v="0"/>
    <n v="1.8393E-2"/>
    <n v="0"/>
    <n v="0"/>
    <m/>
    <m/>
    <n v="0"/>
    <n v="44.1432"/>
    <n v="47.009819828971239"/>
    <n v="0.52820022279742962"/>
    <n v="1.8393E-2"/>
    <n v="0.20666292134831463"/>
  </r>
  <r>
    <x v="509"/>
    <s v="École"/>
    <m/>
    <m/>
    <n v="96"/>
    <n v="60.861599999999996"/>
    <n v="0"/>
    <n v="0"/>
    <m/>
    <m/>
    <n v="0"/>
    <n v="2.5359000000000003E-2"/>
    <n v="0"/>
    <n v="0"/>
    <m/>
    <m/>
    <n v="0"/>
    <n v="60.861599999999996"/>
    <n v="64.813897735164545"/>
    <n v="0.67514476807463064"/>
    <n v="2.5359000000000003E-2"/>
    <n v="0.26415625000000004"/>
  </r>
  <r>
    <x v="510"/>
    <s v="École"/>
    <m/>
    <m/>
    <n v="2348"/>
    <n v="1907.2367999999999"/>
    <n v="0"/>
    <n v="0"/>
    <m/>
    <m/>
    <n v="0"/>
    <n v="0.794682"/>
    <n v="0"/>
    <n v="0"/>
    <m/>
    <m/>
    <n v="0"/>
    <n v="1907.2367999999999"/>
    <n v="2031.0910477533039"/>
    <n v="0.86503025883871543"/>
    <n v="0.794682"/>
    <n v="0.33845059625212948"/>
  </r>
  <r>
    <x v="511"/>
    <s v="École"/>
    <m/>
    <m/>
    <n v="1398"/>
    <n v="568.46879999999999"/>
    <n v="0"/>
    <n v="0"/>
    <m/>
    <m/>
    <n v="0"/>
    <n v="0.23686199999999999"/>
    <n v="0"/>
    <n v="0"/>
    <m/>
    <m/>
    <n v="0"/>
    <n v="568.46879999999999"/>
    <n v="605.38465417983934"/>
    <n v="0.43303623331891228"/>
    <n v="0.23686199999999999"/>
    <n v="0.16942918454935621"/>
  </r>
  <r>
    <x v="512"/>
    <s v="École"/>
    <m/>
    <m/>
    <n v="3006"/>
    <n v="1493.6112000000001"/>
    <n v="0"/>
    <n v="381.01599999999996"/>
    <m/>
    <m/>
    <n v="0"/>
    <n v="0.62233799999999995"/>
    <n v="0"/>
    <n v="27.131560159999996"/>
    <m/>
    <m/>
    <n v="0"/>
    <n v="1874.6271999999999"/>
    <n v="1996.3638095672452"/>
    <n v="0.66412635048810553"/>
    <n v="27.753898159999995"/>
    <n v="9.2328337192282088"/>
  </r>
  <r>
    <x v="513"/>
    <s v="École"/>
    <m/>
    <m/>
    <n v="582"/>
    <n v="78.843599999999995"/>
    <n v="0"/>
    <n v="67.511999999999986"/>
    <m/>
    <m/>
    <n v="0"/>
    <n v="3.2851499999999999E-2"/>
    <n v="0"/>
    <n v="4.8074251199999996"/>
    <m/>
    <m/>
    <n v="0"/>
    <n v="146.35559999999998"/>
    <n v="155.85980144078775"/>
    <n v="0.26780034611819203"/>
    <n v="4.8402766199999991"/>
    <n v="8.3166264948453588"/>
  </r>
  <r>
    <x v="514"/>
    <s v="École"/>
    <m/>
    <m/>
    <n v="2264"/>
    <n v="875.54160000000002"/>
    <n v="0"/>
    <n v="127.26399999999998"/>
    <m/>
    <m/>
    <n v="0"/>
    <n v="0.36480900000000005"/>
    <n v="0"/>
    <n v="9.0622726399999998"/>
    <m/>
    <m/>
    <n v="0"/>
    <n v="1002.8056"/>
    <n v="1067.9268965431459"/>
    <n v="0.47169915925050609"/>
    <n v="9.427081639999999"/>
    <n v="4.1639053180212011"/>
  </r>
  <r>
    <x v="515"/>
    <s v="École"/>
    <m/>
    <m/>
    <n v="1942"/>
    <n v="886.21559999999999"/>
    <n v="0"/>
    <n v="40.351999999999997"/>
    <m/>
    <m/>
    <n v="0"/>
    <n v="0.36925650000000004"/>
    <n v="0"/>
    <n v="2.8734035199999997"/>
    <m/>
    <m/>
    <n v="0"/>
    <n v="926.56759999999997"/>
    <n v="986.73806917854358"/>
    <n v="0.50810405210017695"/>
    <n v="3.2426600199999998"/>
    <n v="1.6697528424304839"/>
  </r>
  <r>
    <x v="516"/>
    <s v="École"/>
    <m/>
    <m/>
    <n v="1962"/>
    <n v="721.54079999999999"/>
    <n v="0"/>
    <n v="0"/>
    <m/>
    <m/>
    <n v="0"/>
    <n v="0.30064200000000002"/>
    <n v="0"/>
    <n v="0"/>
    <m/>
    <m/>
    <n v="0"/>
    <n v="721.54079999999999"/>
    <n v="768.39701261466701"/>
    <n v="0.39163965984437665"/>
    <n v="0.30064200000000002"/>
    <n v="0.15323241590214068"/>
  </r>
  <r>
    <x v="517"/>
    <s v="École"/>
    <m/>
    <m/>
    <n v="2296"/>
    <n v="719.35559999999998"/>
    <n v="0"/>
    <n v="0"/>
    <m/>
    <m/>
    <n v="0"/>
    <n v="0.29973149999999998"/>
    <n v="0"/>
    <n v="0"/>
    <m/>
    <m/>
    <n v="0"/>
    <n v="719.35559999999998"/>
    <n v="766.06990768592891"/>
    <n v="0.33365414097819202"/>
    <n v="0.29973149999999998"/>
    <n v="0.13054507839721255"/>
  </r>
  <r>
    <x v="518"/>
    <s v="École"/>
    <m/>
    <m/>
    <n v="2173"/>
    <n v="970.50239999999997"/>
    <n v="0"/>
    <n v="0"/>
    <m/>
    <m/>
    <n v="0"/>
    <n v="0.40437600000000001"/>
    <n v="0"/>
    <n v="0"/>
    <m/>
    <m/>
    <n v="0"/>
    <n v="970.50239999999997"/>
    <n v="1033.5259556983674"/>
    <n v="0.47562170073555793"/>
    <n v="0.40437600000000001"/>
    <n v="0.18609111826967328"/>
  </r>
  <r>
    <x v="519"/>
    <s v="École"/>
    <m/>
    <m/>
    <n v="2091"/>
    <n v="559.28880000000004"/>
    <n v="0"/>
    <n v="284.01599999999996"/>
    <m/>
    <m/>
    <n v="0"/>
    <n v="0.23303699999999999"/>
    <n v="0"/>
    <n v="20.224340160000001"/>
    <m/>
    <m/>
    <n v="0"/>
    <n v="843.3048"/>
    <n v="898.06825760041454"/>
    <n v="0.42949223223357941"/>
    <n v="20.45737716"/>
    <n v="9.7835376183644183"/>
  </r>
  <r>
    <x v="520"/>
    <s v="École"/>
    <m/>
    <m/>
    <n v="2699"/>
    <n v="812.61"/>
    <n v="0"/>
    <n v="0"/>
    <m/>
    <m/>
    <n v="0"/>
    <n v="0.33858750000000004"/>
    <n v="0"/>
    <n v="0"/>
    <m/>
    <m/>
    <n v="0"/>
    <n v="812.61"/>
    <n v="865.38016480953615"/>
    <n v="0.32062992397537465"/>
    <n v="0.33858750000000004"/>
    <n v="0.12544924045942943"/>
  </r>
  <r>
    <x v="494"/>
    <s v="École"/>
    <m/>
    <m/>
    <n v="223"/>
    <n v="143.21879999999999"/>
    <n v="0"/>
    <n v="0"/>
    <m/>
    <m/>
    <n v="0"/>
    <n v="5.9674500000000005E-2"/>
    <n v="0"/>
    <n v="0"/>
    <m/>
    <m/>
    <n v="0"/>
    <n v="143.21879999999999"/>
    <n v="152.51930046125938"/>
    <n v="0.68394305139578193"/>
    <n v="5.9674500000000005E-2"/>
    <n v="0.26759865470852018"/>
  </r>
  <r>
    <x v="521"/>
    <s v="École"/>
    <m/>
    <m/>
    <n v="4825"/>
    <n v="963.7704"/>
    <n v="886.24710000000005"/>
    <n v="0"/>
    <m/>
    <m/>
    <n v="0"/>
    <n v="0.40157100000000001"/>
    <n v="45.314733449999999"/>
    <n v="0"/>
    <m/>
    <m/>
    <n v="0"/>
    <n v="1850.0174999999999"/>
    <n v="1970.1559777144337"/>
    <n v="0.4083224824278619"/>
    <n v="45.716304449999996"/>
    <n v="9.4748817512953352"/>
  </r>
  <r>
    <x v="522"/>
    <s v="École"/>
    <m/>
    <m/>
    <n v="2607"/>
    <n v="1299.8879999999999"/>
    <n v="1548.5643"/>
    <n v="0"/>
    <m/>
    <m/>
    <n v="0"/>
    <n v="0.54161999999999999"/>
    <n v="79.179698849999994"/>
    <n v="0"/>
    <m/>
    <m/>
    <n v="0"/>
    <n v="2848.4522999999999"/>
    <n v="3033.4282384244621"/>
    <n v="1.1635704788739785"/>
    <n v="79.721318849999989"/>
    <n v="30.579715707710005"/>
  </r>
  <r>
    <x v="523"/>
    <s v="École"/>
    <m/>
    <m/>
    <n v="4122"/>
    <n v="835.27199999999993"/>
    <n v="2422.6866"/>
    <n v="0"/>
    <m/>
    <m/>
    <n v="0"/>
    <n v="0.34803000000000001"/>
    <n v="123.8744787"/>
    <n v="0"/>
    <m/>
    <m/>
    <n v="0"/>
    <n v="3257.9585999999999"/>
    <n v="3469.5275103809277"/>
    <n v="0.84170973080565925"/>
    <n v="124.22250869999999"/>
    <n v="30.136464992721976"/>
  </r>
  <r>
    <x v="524"/>
    <s v="École"/>
    <m/>
    <m/>
    <n v="2536"/>
    <n v="842.91840000000002"/>
    <n v="1212.8588999999999"/>
    <n v="0"/>
    <m/>
    <m/>
    <n v="0"/>
    <n v="0.35121600000000003"/>
    <n v="62.014733549999988"/>
    <n v="0"/>
    <m/>
    <m/>
    <n v="0"/>
    <n v="2055.7772999999997"/>
    <n v="2189.2776346410983"/>
    <n v="0.86327982438529116"/>
    <n v="62.365949549999989"/>
    <n v="24.592251399842269"/>
  </r>
  <r>
    <x v="525"/>
    <s v="École"/>
    <m/>
    <m/>
    <n v="2364"/>
    <n v="511.75799999999998"/>
    <n v="0"/>
    <n v="845.45199999999988"/>
    <m/>
    <m/>
    <n v="0"/>
    <n v="0.21323250000000002"/>
    <n v="0"/>
    <n v="60.20332951999999"/>
    <m/>
    <m/>
    <n v="0"/>
    <n v="1357.2099999999998"/>
    <n v="1445.3460005182687"/>
    <n v="0.61139847737659425"/>
    <n v="60.416562019999986"/>
    <n v="25.556921328257182"/>
  </r>
  <r>
    <x v="526"/>
    <s v="École"/>
    <m/>
    <m/>
    <n v="1391"/>
    <n v="158.54399999999998"/>
    <n v="0"/>
    <n v="788.80399999999986"/>
    <m/>
    <m/>
    <n v="0"/>
    <n v="6.6060000000000008E-2"/>
    <n v="0"/>
    <n v="56.169513039999998"/>
    <m/>
    <m/>
    <n v="0"/>
    <n v="947.34799999999984"/>
    <n v="1008.8679297227259"/>
    <n v="0.72528248003071594"/>
    <n v="56.235573039999998"/>
    <n v="40.428161782890001"/>
  </r>
  <r>
    <x v="527"/>
    <s v="École"/>
    <m/>
    <m/>
    <n v="2628"/>
    <n v="876.74400000000003"/>
    <n v="0"/>
    <n v="489.26799999999992"/>
    <m/>
    <m/>
    <n v="0"/>
    <n v="0.36531000000000002"/>
    <n v="0"/>
    <n v="34.840017679999995"/>
    <m/>
    <m/>
    <n v="0"/>
    <n v="1366.0119999999999"/>
    <n v="1454.7195945063486"/>
    <n v="0.55354626883803215"/>
    <n v="35.205327679999996"/>
    <n v="13.396243409436833"/>
  </r>
  <r>
    <x v="528"/>
    <s v="École"/>
    <m/>
    <m/>
    <n v="2663"/>
    <n v="272.15999999999997"/>
    <n v="0"/>
    <n v="1214.8279999999997"/>
    <m/>
    <m/>
    <n v="0"/>
    <n v="0.1134"/>
    <n v="0"/>
    <n v="86.506023279999994"/>
    <m/>
    <m/>
    <n v="0"/>
    <n v="1486.9879999999998"/>
    <n v="1583.5516674786211"/>
    <n v="0.59464951839227231"/>
    <n v="86.619423279999992"/>
    <n v="32.527008366503935"/>
  </r>
  <r>
    <x v="529"/>
    <s v="École"/>
    <m/>
    <m/>
    <n v="1666"/>
    <n v="103.67999999999999"/>
    <n v="607.75559999999996"/>
    <n v="0.38799999999999996"/>
    <m/>
    <m/>
    <n v="0"/>
    <n v="4.3200000000000002E-2"/>
    <n v="31.075174199999999"/>
    <n v="2.7628879999999998E-2"/>
    <m/>
    <m/>
    <n v="0"/>
    <n v="711.82359999999994"/>
    <n v="758.04878635916032"/>
    <n v="0.45501127632602661"/>
    <n v="31.14600308"/>
    <n v="18.69507987995198"/>
  </r>
  <r>
    <x v="530"/>
    <s v="École"/>
    <m/>
    <m/>
    <n v="1736"/>
    <n v="168.048"/>
    <n v="0"/>
    <n v="710.03999999999985"/>
    <m/>
    <m/>
    <n v="0"/>
    <n v="7.0019999999999999E-2"/>
    <n v="0"/>
    <n v="50.560850399999993"/>
    <m/>
    <m/>
    <n v="0"/>
    <n v="878.08799999999985"/>
    <n v="935.11024742161169"/>
    <n v="0.53865797662535231"/>
    <n v="50.630870399999992"/>
    <n v="29.165247926267277"/>
  </r>
  <r>
    <x v="531"/>
    <s v="École"/>
    <m/>
    <m/>
    <n v="858"/>
    <n v="115.2756"/>
    <n v="0"/>
    <n v="252.97599999999997"/>
    <m/>
    <m/>
    <n v="0"/>
    <n v="4.8031499999999998E-2"/>
    <n v="0"/>
    <n v="18.014029759999996"/>
    <m/>
    <m/>
    <n v="0"/>
    <n v="368.25159999999994"/>
    <n v="392.16552872764959"/>
    <n v="0.45706938080145637"/>
    <n v="18.062061259999997"/>
    <n v="21.051353449883443"/>
  </r>
  <r>
    <x v="532"/>
    <s v="École"/>
    <m/>
    <m/>
    <n v="3314"/>
    <n v="883.22399999999993"/>
    <n v="0"/>
    <n v="1148.4799999999998"/>
    <m/>
    <m/>
    <n v="0"/>
    <n v="0.36801"/>
    <n v="0"/>
    <n v="81.781484799999987"/>
    <m/>
    <m/>
    <n v="0"/>
    <n v="2031.7039999999997"/>
    <n v="2163.6410361233475"/>
    <n v="0.65287900908972463"/>
    <n v="82.149494799999985"/>
    <n v="24.788622450211221"/>
  </r>
  <r>
    <x v="533"/>
    <s v="École"/>
    <m/>
    <m/>
    <n v="1730"/>
    <n v="284.25599999999997"/>
    <n v="0"/>
    <n v="367.04799999999994"/>
    <m/>
    <m/>
    <n v="0"/>
    <n v="0.11844"/>
    <n v="0"/>
    <n v="26.136920479999997"/>
    <m/>
    <m/>
    <n v="0"/>
    <n v="651.30399999999986"/>
    <n v="693.59909779735665"/>
    <n v="0.40092433398691135"/>
    <n v="26.255360479999997"/>
    <n v="15.176508947976876"/>
  </r>
  <r>
    <x v="534"/>
    <s v="École"/>
    <m/>
    <m/>
    <n v="4279"/>
    <n v="577.15199999999993"/>
    <n v="0"/>
    <n v="2269.7999999999997"/>
    <m/>
    <m/>
    <n v="0"/>
    <n v="0.24048000000000003"/>
    <n v="0"/>
    <n v="161.62894799999998"/>
    <m/>
    <m/>
    <n v="0"/>
    <n v="2846.9519999999998"/>
    <n v="3031.8305102876388"/>
    <n v="0.70853716061875183"/>
    <n v="161.86942799999997"/>
    <n v="37.828798317363862"/>
  </r>
  <r>
    <x v="535"/>
    <s v="École"/>
    <m/>
    <m/>
    <n v="1497"/>
    <n v="229.89599999999999"/>
    <n v="0"/>
    <n v="313.11599999999993"/>
    <m/>
    <m/>
    <n v="0"/>
    <n v="9.579E-2"/>
    <n v="0"/>
    <n v="22.296506159999996"/>
    <m/>
    <m/>
    <n v="0"/>
    <n v="543.01199999999994"/>
    <n v="578.27471241254204"/>
    <n v="0.38628905304779027"/>
    <n v="22.392296159999997"/>
    <n v="14.958113667334668"/>
  </r>
  <r>
    <x v="536"/>
    <s v="École"/>
    <m/>
    <m/>
    <n v="4308"/>
    <n v="507.45599999999996"/>
    <n v="2634.1127999999999"/>
    <n v="0"/>
    <m/>
    <m/>
    <n v="0"/>
    <n v="0.21143999999999999"/>
    <n v="134.6849196"/>
    <n v="0"/>
    <m/>
    <m/>
    <n v="0"/>
    <n v="3141.5688"/>
    <n v="3345.5794611246438"/>
    <n v="0.77659690369652823"/>
    <n v="134.89635960000001"/>
    <n v="31.31298969359332"/>
  </r>
  <r>
    <x v="537"/>
    <s v="École"/>
    <m/>
    <m/>
    <n v="5541"/>
    <n v="600.26400000000001"/>
    <n v="2090.0124000000001"/>
    <n v="0"/>
    <m/>
    <m/>
    <n v="0"/>
    <n v="0.25011"/>
    <n v="106.8645018"/>
    <n v="0"/>
    <m/>
    <m/>
    <n v="0"/>
    <n v="2690.2764000000002"/>
    <n v="2864.9805372998189"/>
    <n v="0.51705117078141472"/>
    <n v="107.11461180000001"/>
    <n v="19.331278072550081"/>
  </r>
  <r>
    <x v="538"/>
    <s v="École"/>
    <m/>
    <m/>
    <n v="1450"/>
    <n v="183.65039999999999"/>
    <n v="0"/>
    <n v="402.35599999999994"/>
    <m/>
    <m/>
    <n v="0"/>
    <n v="7.6521000000000006E-2"/>
    <n v="0"/>
    <n v="28.651148559999999"/>
    <m/>
    <m/>
    <n v="0"/>
    <n v="586.00639999999999"/>
    <n v="624.06113019953352"/>
    <n v="0.4303869863445059"/>
    <n v="28.727669559999999"/>
    <n v="19.812185903448274"/>
  </r>
  <r>
    <x v="539"/>
    <s v="École"/>
    <m/>
    <m/>
    <n v="4318"/>
    <n v="1044.8999999999999"/>
    <n v="1628.1333"/>
    <n v="0"/>
    <m/>
    <m/>
    <n v="0"/>
    <n v="0.43537500000000001"/>
    <n v="83.248144350000004"/>
    <n v="0"/>
    <m/>
    <m/>
    <n v="0"/>
    <n v="2673.0333000000001"/>
    <n v="2846.617685846074"/>
    <n v="0.65924448491108711"/>
    <n v="83.683519349999997"/>
    <n v="19.380157329782307"/>
  </r>
  <r>
    <x v="540"/>
    <s v="École"/>
    <m/>
    <m/>
    <n v="5907"/>
    <n v="1040.0688"/>
    <n v="2248.7714999999998"/>
    <n v="0"/>
    <m/>
    <m/>
    <n v="0"/>
    <n v="0.43336200000000002"/>
    <n v="114.98201924999999"/>
    <n v="0"/>
    <m/>
    <m/>
    <n v="0"/>
    <n v="3288.8402999999998"/>
    <n v="3502.4146402902302"/>
    <n v="0.59292612837146275"/>
    <n v="115.41538125"/>
    <n v="19.538747460639918"/>
  </r>
  <r>
    <x v="541"/>
    <s v="École"/>
    <m/>
    <m/>
    <n v="11846"/>
    <n v="4048.9236000000001"/>
    <n v="2552.6493"/>
    <n v="0"/>
    <m/>
    <m/>
    <n v="0"/>
    <n v="1.6870514999999999"/>
    <n v="130.51960635"/>
    <n v="0"/>
    <m/>
    <m/>
    <n v="0"/>
    <n v="6601.5729000000001"/>
    <n v="7030.2731251204978"/>
    <n v="0.59347232189097565"/>
    <n v="132.20665785"/>
    <n v="11.160447226912037"/>
  </r>
  <r>
    <x v="542"/>
    <s v="École"/>
    <m/>
    <m/>
    <n v="35005"/>
    <n v="11025.72"/>
    <n v="9402.0246000000006"/>
    <n v="0"/>
    <m/>
    <m/>
    <n v="0"/>
    <n v="4.5940500000000002"/>
    <n v="480.7352697"/>
    <n v="0"/>
    <m/>
    <m/>
    <n v="0"/>
    <n v="20427.744599999998"/>
    <n v="21754.304018699142"/>
    <n v="0.62146276299669023"/>
    <n v="485.32931969999999"/>
    <n v="13.864571338380232"/>
  </r>
  <r>
    <x v="543"/>
    <s v="École"/>
    <m/>
    <m/>
    <n v="10394"/>
    <n v="4177.4399999999996"/>
    <n v="0"/>
    <n v="4224.9319999999998"/>
    <m/>
    <m/>
    <n v="0"/>
    <n v="1.7406000000000001"/>
    <n v="0"/>
    <n v="300.85087432"/>
    <m/>
    <m/>
    <n v="0"/>
    <n v="8402.3719999999994"/>
    <n v="8948.014504068411"/>
    <n v="0.86088267308720523"/>
    <n v="302.59147431999997"/>
    <n v="29.112129528574176"/>
  </r>
  <r>
    <x v="544"/>
    <s v="École"/>
    <m/>
    <m/>
    <n v="1340"/>
    <n v="165.45599999999999"/>
    <n v="0"/>
    <n v="476.46399999999994"/>
    <m/>
    <m/>
    <n v="0"/>
    <n v="6.8940000000000001E-2"/>
    <n v="0"/>
    <n v="33.928264639999995"/>
    <m/>
    <m/>
    <n v="0"/>
    <n v="641.91999999999996"/>
    <n v="683.6057092511013"/>
    <n v="0.51015351436649348"/>
    <n v="33.997204639999993"/>
    <n v="25.371048238805962"/>
  </r>
  <r>
    <x v="545"/>
    <s v="École"/>
    <m/>
    <m/>
    <n v="1360"/>
    <n v="748.00799999999992"/>
    <n v="0"/>
    <n v="0"/>
    <m/>
    <m/>
    <n v="0"/>
    <n v="0.31167"/>
    <n v="0"/>
    <n v="0"/>
    <m/>
    <m/>
    <n v="0"/>
    <n v="748.00799999999992"/>
    <n v="796.58296885203413"/>
    <n v="0.58572277121473093"/>
    <n v="0.31167"/>
    <n v="0.22916911764705883"/>
  </r>
  <r>
    <x v="546"/>
    <s v="École"/>
    <m/>
    <m/>
    <n v="200"/>
    <n v="152.28"/>
    <n v="0"/>
    <n v="0"/>
    <m/>
    <m/>
    <n v="0"/>
    <n v="6.3450000000000006E-2"/>
    <n v="0"/>
    <n v="0"/>
    <m/>
    <m/>
    <n v="0"/>
    <n v="152.28"/>
    <n v="162.16892666493911"/>
    <n v="0.81084463332469559"/>
    <n v="6.3450000000000006E-2"/>
    <n v="0.31725000000000003"/>
  </r>
  <r>
    <x v="547"/>
    <s v="École"/>
    <m/>
    <m/>
    <n v="2282"/>
    <n v="1118.8799999999999"/>
    <n v="0"/>
    <n v="0"/>
    <m/>
    <m/>
    <n v="0"/>
    <n v="0.4662"/>
    <n v="0"/>
    <n v="0"/>
    <m/>
    <m/>
    <n v="0"/>
    <n v="1118.8799999999999"/>
    <n v="1191.5390640062192"/>
    <n v="0.52214682910000842"/>
    <n v="0.4662"/>
    <n v="0.20429447852760735"/>
  </r>
  <r>
    <x v="548"/>
    <s v="École"/>
    <m/>
    <m/>
    <n v="2658"/>
    <n v="604.30319999999995"/>
    <n v="877.91129999999998"/>
    <n v="0"/>
    <m/>
    <m/>
    <n v="0"/>
    <n v="0.25179299999999999"/>
    <n v="44.888515349999999"/>
    <n v="0"/>
    <m/>
    <m/>
    <n v="0"/>
    <n v="1482.2145"/>
    <n v="1578.4681806685669"/>
    <n v="0.59385559844566094"/>
    <n v="45.140308349999998"/>
    <n v="16.982809762979684"/>
  </r>
  <r>
    <x v="549"/>
    <s v="École"/>
    <m/>
    <m/>
    <n v="1159"/>
    <n v="747.50400000000002"/>
    <n v="14.398199999999999"/>
    <n v="0"/>
    <m/>
    <m/>
    <n v="0"/>
    <n v="0.31145999999999996"/>
    <n v="0.73619489999999999"/>
    <n v="0"/>
    <m/>
    <m/>
    <n v="0"/>
    <n v="761.90219999999999"/>
    <n v="811.37944574242033"/>
    <n v="0.7000685468010529"/>
    <n v="1.0476548999999999"/>
    <n v="0.90393002588438309"/>
  </r>
  <r>
    <x v="550"/>
    <s v="École"/>
    <m/>
    <m/>
    <n v="2478"/>
    <n v="279.64799999999997"/>
    <n v="1037.4282000000001"/>
    <n v="0"/>
    <m/>
    <m/>
    <n v="0"/>
    <n v="0.11652"/>
    <n v="53.044779900000002"/>
    <n v="0"/>
    <m/>
    <m/>
    <n v="0"/>
    <n v="1317.0762"/>
    <n v="1402.6059475304482"/>
    <n v="0.5660233847984053"/>
    <n v="53.161299900000003"/>
    <n v="21.45330907990315"/>
  </r>
  <r>
    <x v="551"/>
    <s v="École"/>
    <m/>
    <m/>
    <n v="1023"/>
    <n v="421.488"/>
    <n v="0"/>
    <n v="0"/>
    <m/>
    <m/>
    <n v="0"/>
    <n v="0.17562"/>
    <n v="0"/>
    <n v="0"/>
    <m/>
    <m/>
    <n v="0"/>
    <n v="421.488"/>
    <n v="448.85905281160922"/>
    <n v="0.4387674025528927"/>
    <n v="0.17562"/>
    <n v="0.1716715542521994"/>
  </r>
  <r>
    <x v="552"/>
    <s v="École"/>
    <m/>
    <m/>
    <n v="1903"/>
    <n v="309.024"/>
    <n v="0"/>
    <n v="760.09199999999987"/>
    <m/>
    <m/>
    <n v="0"/>
    <n v="0.12875999999999999"/>
    <n v="0"/>
    <n v="54.124975919999997"/>
    <m/>
    <m/>
    <n v="0"/>
    <n v="1069.116"/>
    <n v="1138.5434344648872"/>
    <n v="0.59828872016021395"/>
    <n v="54.253735919999997"/>
    <n v="28.509582722017868"/>
  </r>
  <r>
    <x v="553"/>
    <s v="École"/>
    <m/>
    <m/>
    <n v="1140"/>
    <n v="466.86239999999998"/>
    <n v="0"/>
    <n v="0"/>
    <m/>
    <m/>
    <n v="0"/>
    <n v="0.194526"/>
    <n v="0"/>
    <n v="0"/>
    <m/>
    <m/>
    <n v="0"/>
    <n v="466.86239999999998"/>
    <n v="497.18002566467993"/>
    <n v="0.43612282953042097"/>
    <n v="0.194526"/>
    <n v="0.17063684210526317"/>
  </r>
  <r>
    <x v="554"/>
    <s v="École"/>
    <m/>
    <m/>
    <n v="2735"/>
    <n v="1278.288"/>
    <n v="0"/>
    <n v="99.71599999999998"/>
    <m/>
    <m/>
    <n v="0"/>
    <n v="0.53261999999999998"/>
    <n v="0"/>
    <n v="7.1006221599999995"/>
    <m/>
    <m/>
    <n v="0"/>
    <n v="1378.0039999999999"/>
    <n v="1467.4903442342575"/>
    <n v="0.53655954085347624"/>
    <n v="7.6332421599999991"/>
    <n v="2.7909477733089574"/>
  </r>
  <r>
    <x v="555"/>
    <s v="École"/>
    <m/>
    <m/>
    <n v="5690"/>
    <n v="973.29599999999994"/>
    <n v="2970.1970999999999"/>
    <n v="0"/>
    <m/>
    <m/>
    <n v="0"/>
    <n v="0.40554000000000001"/>
    <n v="151.86925844999999"/>
    <n v="0"/>
    <m/>
    <m/>
    <n v="0"/>
    <n v="3943.4930999999997"/>
    <n v="4199.5800061570353"/>
    <n v="0.73806326997487437"/>
    <n v="152.27479844999999"/>
    <n v="26.761827495606326"/>
  </r>
  <r>
    <x v="556"/>
    <s v="École"/>
    <m/>
    <m/>
    <n v="4348"/>
    <n v="1445.94"/>
    <n v="1930.8743999999999"/>
    <n v="0"/>
    <m/>
    <m/>
    <n v="0"/>
    <n v="0.60247499999999998"/>
    <n v="98.727610799999994"/>
    <n v="0"/>
    <m/>
    <m/>
    <n v="0"/>
    <n v="3376.8144000000002"/>
    <n v="3596.1016994661832"/>
    <n v="0.82707030806489956"/>
    <n v="99.330085799999992"/>
    <n v="22.845005933762646"/>
  </r>
  <r>
    <x v="557"/>
    <s v="École"/>
    <m/>
    <m/>
    <n v="5459"/>
    <n v="862.48439999999994"/>
    <n v="1962.702"/>
    <n v="0"/>
    <m/>
    <m/>
    <n v="0"/>
    <n v="0.35936849999999998"/>
    <n v="100.354989"/>
    <n v="0"/>
    <m/>
    <m/>
    <n v="0"/>
    <n v="2825.1864"/>
    <n v="3008.6514717387922"/>
    <n v="0.55113600874497015"/>
    <n v="100.71435750000001"/>
    <n v="18.449232002198208"/>
  </r>
  <r>
    <x v="558"/>
    <s v="École"/>
    <m/>
    <m/>
    <n v="1942"/>
    <n v="354.024"/>
    <n v="968.46839999999997"/>
    <n v="0"/>
    <m/>
    <m/>
    <n v="0"/>
    <n v="0.14751"/>
    <n v="49.518793799999997"/>
    <n v="0"/>
    <m/>
    <m/>
    <n v="0"/>
    <n v="1322.4924000000001"/>
    <n v="1408.3738707022546"/>
    <n v="0.72521826503720632"/>
    <n v="49.666303799999994"/>
    <n v="25.574821730175074"/>
  </r>
  <r>
    <x v="559"/>
    <s v="École"/>
    <m/>
    <m/>
    <n v="1836"/>
    <n v="213.4872"/>
    <n v="859.34519999999998"/>
    <n v="0"/>
    <m/>
    <m/>
    <n v="0"/>
    <n v="8.8953000000000004E-2"/>
    <n v="43.939211399999998"/>
    <n v="0"/>
    <m/>
    <m/>
    <n v="0"/>
    <n v="1072.8324"/>
    <n v="1142.5011741487431"/>
    <n v="0.62227732796772495"/>
    <n v="44.028164399999994"/>
    <n v="23.980481699346402"/>
  </r>
  <r>
    <x v="560"/>
    <s v="École"/>
    <m/>
    <m/>
    <n v="2665"/>
    <n v="304.14600000000002"/>
    <n v="1266.6627000000001"/>
    <n v="0"/>
    <m/>
    <m/>
    <n v="0"/>
    <n v="0.12672749999999999"/>
    <n v="64.76577764999999"/>
    <n v="0"/>
    <m/>
    <m/>
    <n v="0"/>
    <n v="1570.8087"/>
    <n v="1672.8156085825344"/>
    <n v="0.62769816457130745"/>
    <n v="64.892505149999991"/>
    <n v="24.349908123827387"/>
  </r>
  <r>
    <x v="561"/>
    <s v="École"/>
    <m/>
    <m/>
    <n v="3478"/>
    <n v="283.62959999999998"/>
    <n v="1484.1513"/>
    <n v="0"/>
    <m/>
    <m/>
    <n v="0"/>
    <n v="0.11817900000000001"/>
    <n v="75.886195349999994"/>
    <n v="0"/>
    <m/>
    <m/>
    <n v="0"/>
    <n v="1767.7809"/>
    <n v="1882.5790066442082"/>
    <n v="0.54128206056475225"/>
    <n v="76.004374349999992"/>
    <n v="21.852896592869463"/>
  </r>
  <r>
    <x v="562"/>
    <s v="École"/>
    <m/>
    <m/>
    <n v="3267"/>
    <n v="237.45239999999998"/>
    <n v="1232.1828"/>
    <n v="0"/>
    <m/>
    <m/>
    <n v="0"/>
    <n v="9.8938499999999999E-2"/>
    <n v="63.002784600000005"/>
    <n v="0"/>
    <m/>
    <m/>
    <n v="0"/>
    <n v="1469.6351999999999"/>
    <n v="1565.0719922052344"/>
    <n v="0.47905478794160833"/>
    <n v="63.101723100000008"/>
    <n v="19.314883103764924"/>
  </r>
  <r>
    <x v="563"/>
    <s v="École"/>
    <m/>
    <m/>
    <n v="2174"/>
    <n v="242.49599999999998"/>
    <n v="800.61569999999995"/>
    <n v="0"/>
    <m/>
    <m/>
    <n v="0"/>
    <n v="0.10104"/>
    <n v="40.936311150000002"/>
    <n v="0"/>
    <m/>
    <m/>
    <n v="0"/>
    <n v="1043.1116999999999"/>
    <n v="1110.8504385384813"/>
    <n v="0.51097076289718546"/>
    <n v="41.037351149999999"/>
    <n v="18.876426471941123"/>
  </r>
  <r>
    <x v="564"/>
    <s v="École"/>
    <m/>
    <m/>
    <n v="2629"/>
    <n v="373.89240000000001"/>
    <n v="892.30949999999996"/>
    <n v="0"/>
    <m/>
    <m/>
    <n v="0"/>
    <n v="0.1557885"/>
    <n v="45.62471025"/>
    <n v="0"/>
    <m/>
    <m/>
    <n v="0"/>
    <n v="1266.2019"/>
    <n v="1348.4279161026172"/>
    <n v="0.51290525526915831"/>
    <n v="45.78049875"/>
    <n v="17.413654906808674"/>
  </r>
  <r>
    <x v="565"/>
    <s v="École"/>
    <m/>
    <m/>
    <n v="1627"/>
    <n v="221.184"/>
    <n v="570.24450000000002"/>
    <n v="0"/>
    <m/>
    <m/>
    <n v="0"/>
    <n v="9.2159999999999992E-2"/>
    <n v="29.15719275"/>
    <n v="0"/>
    <m/>
    <m/>
    <n v="0"/>
    <n v="791.42849999999999"/>
    <n v="842.8231571909821"/>
    <n v="0.51802283785555137"/>
    <n v="29.24935275"/>
    <n v="17.977475568531037"/>
  </r>
  <r>
    <x v="566"/>
    <s v="École"/>
    <m/>
    <m/>
    <n v="1664"/>
    <n v="177.00839999999999"/>
    <n v="614.9547"/>
    <n v="0"/>
    <m/>
    <m/>
    <n v="0"/>
    <n v="7.37535E-2"/>
    <n v="31.44327165"/>
    <n v="0"/>
    <m/>
    <m/>
    <n v="0"/>
    <n v="791.96309999999994"/>
    <n v="843.39247363565687"/>
    <n v="0.50684643848296684"/>
    <n v="31.517025149999998"/>
    <n v="18.940519921874998"/>
  </r>
  <r>
    <x v="567"/>
    <s v="École"/>
    <m/>
    <m/>
    <n v="2797"/>
    <n v="385.63200000000001"/>
    <n v="1533.4083000000001"/>
    <n v="0"/>
    <m/>
    <m/>
    <n v="0"/>
    <n v="0.16068000000000002"/>
    <n v="78.404756849999984"/>
    <n v="0"/>
    <m/>
    <m/>
    <n v="0"/>
    <n v="1919.0403000000001"/>
    <n v="2043.6610564602229"/>
    <n v="0.73066180066507791"/>
    <n v="78.565436849999983"/>
    <n v="28.089180139435104"/>
  </r>
  <r>
    <x v="568"/>
    <s v="École"/>
    <m/>
    <m/>
    <n v="2419"/>
    <n v="208.66679999999999"/>
    <n v="1497.0338999999999"/>
    <n v="0"/>
    <m/>
    <m/>
    <n v="0"/>
    <n v="8.6944500000000008E-2"/>
    <n v="76.544896049999991"/>
    <n v="0"/>
    <m/>
    <m/>
    <n v="0"/>
    <n v="1705.7006999999999"/>
    <n v="1816.4673741176468"/>
    <n v="0.75091664907715872"/>
    <n v="76.631840549999993"/>
    <n v="31.679140367920624"/>
  </r>
  <r>
    <x v="569"/>
    <s v="École"/>
    <m/>
    <m/>
    <n v="1524"/>
    <n v="220.536"/>
    <n v="971.49959999999999"/>
    <n v="0"/>
    <m/>
    <m/>
    <n v="0"/>
    <n v="9.1889999999999999E-2"/>
    <n v="49.673782199999998"/>
    <n v="0"/>
    <m/>
    <m/>
    <n v="0"/>
    <n v="1192.0355999999999"/>
    <n v="1269.4453230785177"/>
    <n v="0.83296937209876487"/>
    <n v="49.765672199999997"/>
    <n v="32.654640551181103"/>
  </r>
  <r>
    <x v="570"/>
    <s v="École"/>
    <m/>
    <m/>
    <n v="1314"/>
    <n v="453.88799999999998"/>
    <n v="0"/>
    <n v="62.855999999999987"/>
    <m/>
    <m/>
    <n v="0"/>
    <n v="0.18912000000000001"/>
    <n v="0"/>
    <n v="4.47587856"/>
    <m/>
    <m/>
    <n v="0"/>
    <n v="516.74399999999991"/>
    <n v="550.30089204457101"/>
    <n v="0.41879824356512252"/>
    <n v="4.6649985599999999"/>
    <n v="3.5502272146118723"/>
  </r>
  <r>
    <x v="571"/>
    <s v="École"/>
    <m/>
    <m/>
    <n v="3989"/>
    <n v="1609.6320000000001"/>
    <n v="0"/>
    <n v="0"/>
    <m/>
    <m/>
    <n v="0"/>
    <n v="0.67068000000000005"/>
    <n v="0"/>
    <n v="0"/>
    <m/>
    <m/>
    <n v="0"/>
    <n v="1609.6320000000001"/>
    <n v="1714.1600588753563"/>
    <n v="0.42972174953004671"/>
    <n v="0.67068000000000005"/>
    <n v="0.16813236400100276"/>
  </r>
  <r>
    <x v="572"/>
    <s v="École"/>
    <m/>
    <m/>
    <n v="908"/>
    <n v="381.00599999999997"/>
    <n v="0"/>
    <n v="0"/>
    <m/>
    <m/>
    <n v="0"/>
    <n v="0.15875249999999999"/>
    <n v="0"/>
    <n v="0"/>
    <m/>
    <m/>
    <n v="0"/>
    <n v="381.00599999999997"/>
    <n v="405.74818802798649"/>
    <n v="0.44685923791628468"/>
    <n v="0.15875249999999999"/>
    <n v="0.17483755506607929"/>
  </r>
  <r>
    <x v="573"/>
    <s v="École"/>
    <m/>
    <m/>
    <n v="4064"/>
    <n v="3215.5056"/>
    <n v="691.49249999999995"/>
    <n v="0"/>
    <m/>
    <m/>
    <n v="0"/>
    <n v="1.3397940000000002"/>
    <n v="35.356728750000002"/>
    <n v="0"/>
    <m/>
    <m/>
    <n v="0"/>
    <n v="3906.9980999999998"/>
    <n v="4160.7150535786468"/>
    <n v="1.0237979954671867"/>
    <n v="36.69652275"/>
    <n v="9.0296561884842514"/>
  </r>
  <r>
    <x v="574"/>
    <s v="École"/>
    <m/>
    <m/>
    <n v="901"/>
    <n v="254.44799999999998"/>
    <n v="0"/>
    <n v="311.17599999999993"/>
    <m/>
    <m/>
    <n v="0"/>
    <n v="0.10601999999999999"/>
    <n v="0"/>
    <n v="22.158361759999998"/>
    <m/>
    <m/>
    <n v="0"/>
    <n v="565.62399999999991"/>
    <n v="602.35511541850212"/>
    <n v="0.66854063864428648"/>
    <n v="22.264381759999999"/>
    <n v="24.710745571587125"/>
  </r>
  <r>
    <x v="575"/>
    <s v="École"/>
    <m/>
    <m/>
    <n v="3275"/>
    <n v="754.70399999999995"/>
    <n v="1121.9229"/>
    <n v="0"/>
    <m/>
    <m/>
    <n v="0"/>
    <n v="0.31445999999999996"/>
    <n v="57.365081549999992"/>
    <n v="0"/>
    <m/>
    <m/>
    <n v="0"/>
    <n v="1876.6269"/>
    <n v="1998.4933682923036"/>
    <n v="0.61022698268467279"/>
    <n v="57.679541549999989"/>
    <n v="17.612073755725188"/>
  </r>
  <r>
    <x v="576"/>
    <s v="École"/>
    <m/>
    <m/>
    <n v="3300"/>
    <n v="336.97800000000001"/>
    <n v="1605.3993"/>
    <n v="0"/>
    <m/>
    <m/>
    <n v="0"/>
    <n v="0.14040749999999999"/>
    <n v="82.085731350000003"/>
    <n v="0"/>
    <m/>
    <m/>
    <n v="0"/>
    <n v="1942.3773000000001"/>
    <n v="2068.5135403161439"/>
    <n v="0.62682228494428605"/>
    <n v="82.226138849999998"/>
    <n v="24.917011772727275"/>
  </r>
  <r>
    <x v="577"/>
    <s v="École"/>
    <m/>
    <m/>
    <n v="787"/>
    <n v="100.75319999999999"/>
    <n v="0"/>
    <n v="173.82399999999998"/>
    <m/>
    <m/>
    <n v="0"/>
    <n v="4.1980499999999997E-2"/>
    <n v="0"/>
    <n v="12.377738239999999"/>
    <m/>
    <m/>
    <n v="0"/>
    <n v="274.57719999999995"/>
    <n v="292.40799718061669"/>
    <n v="0.37154764571869975"/>
    <n v="12.419718739999999"/>
    <n v="15.781091156289706"/>
  </r>
  <r>
    <x v="578"/>
    <s v="École"/>
    <m/>
    <m/>
    <n v="3168"/>
    <n v="877.52159999999992"/>
    <n v="453.54329999999999"/>
    <n v="0"/>
    <m/>
    <m/>
    <n v="0"/>
    <n v="0.36563400000000001"/>
    <n v="23.190139349999999"/>
    <n v="0"/>
    <m/>
    <m/>
    <n v="0"/>
    <n v="1331.0648999999999"/>
    <n v="1417.503061166105"/>
    <n v="0.44744414809536143"/>
    <n v="23.555773349999999"/>
    <n v="7.4355345170454541"/>
  </r>
  <r>
    <x v="579"/>
    <s v="École"/>
    <m/>
    <m/>
    <n v="2921"/>
    <n v="430.12799999999999"/>
    <n v="1478.8467000000001"/>
    <n v="0"/>
    <m/>
    <m/>
    <n v="0"/>
    <n v="0.17921999999999999"/>
    <n v="75.614965650000002"/>
    <n v="0"/>
    <m/>
    <m/>
    <n v="0"/>
    <n v="1908.9747"/>
    <n v="2032.9418054210935"/>
    <n v="0.69597459959640307"/>
    <n v="75.794185650000003"/>
    <n v="25.948026583361862"/>
  </r>
  <r>
    <x v="580"/>
    <s v="École"/>
    <m/>
    <m/>
    <n v="3504"/>
    <n v="704.16"/>
    <n v="1653.5196000000001"/>
    <n v="0"/>
    <m/>
    <m/>
    <n v="0"/>
    <n v="0.29340000000000005"/>
    <n v="84.546172200000001"/>
    <n v="0"/>
    <m/>
    <m/>
    <n v="0"/>
    <n v="2357.6795999999999"/>
    <n v="2510.7851993158847"/>
    <n v="0.71654828747599453"/>
    <n v="84.839572200000006"/>
    <n v="24.212206678082193"/>
  </r>
  <r>
    <x v="581"/>
    <s v="École"/>
    <m/>
    <m/>
    <n v="2391"/>
    <n v="218.304"/>
    <n v="878.29020000000003"/>
    <n v="0"/>
    <m/>
    <m/>
    <n v="0"/>
    <n v="9.0960000000000013E-2"/>
    <n v="44.907888899999996"/>
    <n v="0"/>
    <m/>
    <m/>
    <n v="0"/>
    <n v="1096.5942"/>
    <n v="1167.8060441357864"/>
    <n v="0.48841741703713354"/>
    <n v="44.998848899999999"/>
    <n v="18.820095734002507"/>
  </r>
  <r>
    <x v="582"/>
    <s v="École"/>
    <m/>
    <m/>
    <n v="4611"/>
    <n v="446.11199999999997"/>
    <n v="1833.1182000000001"/>
    <n v="0"/>
    <m/>
    <m/>
    <n v="0"/>
    <n v="0.18587999999999999"/>
    <n v="93.729234899999994"/>
    <n v="0"/>
    <m/>
    <m/>
    <n v="0"/>
    <n v="2279.2302"/>
    <n v="2427.2413656180356"/>
    <n v="0.52640237814314372"/>
    <n v="93.915114899999992"/>
    <n v="20.367624137931031"/>
  </r>
  <r>
    <x v="583"/>
    <s v="École"/>
    <m/>
    <m/>
    <n v="3341"/>
    <n v="262.52999999999997"/>
    <n v="1177.2423000000001"/>
    <n v="0"/>
    <m/>
    <m/>
    <n v="0"/>
    <n v="0.1093875"/>
    <n v="60.193619849999997"/>
    <n v="0"/>
    <m/>
    <m/>
    <n v="0"/>
    <n v="1439.7723000000001"/>
    <n v="1533.2698222544702"/>
    <n v="0.45892541821444782"/>
    <n v="60.303007349999994"/>
    <n v="18.049388611194249"/>
  </r>
  <r>
    <x v="584"/>
    <s v="École"/>
    <m/>
    <m/>
    <n v="3521"/>
    <n v="1969.2719999999999"/>
    <n v="3818.9331000000002"/>
    <n v="0"/>
    <m/>
    <m/>
    <n v="0"/>
    <n v="0.82052999999999998"/>
    <n v="195.26601045000001"/>
    <n v="0"/>
    <m/>
    <m/>
    <n v="0"/>
    <n v="5788.2051000000001"/>
    <n v="6164.0859494584092"/>
    <n v="1.7506634335297953"/>
    <n v="196.08654045"/>
    <n v="55.690582348764558"/>
  </r>
  <r>
    <x v="585"/>
    <s v="École"/>
    <m/>
    <m/>
    <n v="2628"/>
    <n v="153.57599999999999"/>
    <n v="1273.4829"/>
    <n v="0"/>
    <m/>
    <m/>
    <n v="0"/>
    <n v="6.3990000000000005E-2"/>
    <n v="65.11450155"/>
    <n v="0"/>
    <m/>
    <m/>
    <n v="0"/>
    <n v="1427.0589"/>
    <n v="1519.7308254573722"/>
    <n v="0.57828418015881744"/>
    <n v="65.178491550000004"/>
    <n v="24.801556906392697"/>
  </r>
  <r>
    <x v="586"/>
    <s v="École"/>
    <m/>
    <m/>
    <n v="5224"/>
    <n v="418.75200000000001"/>
    <n v="1979.3735999999999"/>
    <n v="0"/>
    <m/>
    <m/>
    <n v="0"/>
    <n v="0.17448"/>
    <n v="101.2074252"/>
    <n v="0"/>
    <m/>
    <m/>
    <n v="0"/>
    <n v="2398.1255999999998"/>
    <n v="2553.8577262917852"/>
    <n v="0.48887016200072458"/>
    <n v="101.38190520000001"/>
    <n v="19.406949693721288"/>
  </r>
  <r>
    <x v="587"/>
    <s v="École"/>
    <m/>
    <m/>
    <n v="782"/>
    <n v="176.904"/>
    <n v="367.9119"/>
    <n v="0"/>
    <m/>
    <m/>
    <n v="0"/>
    <n v="7.3710000000000012E-2"/>
    <n v="18.811717049999999"/>
    <n v="0"/>
    <m/>
    <m/>
    <n v="0"/>
    <n v="544.81590000000006"/>
    <n v="580.19575606115575"/>
    <n v="0.7419383069835751"/>
    <n v="18.885427049999997"/>
    <n v="24.15016246803069"/>
  </r>
  <r>
    <x v="588"/>
    <s v="École"/>
    <m/>
    <m/>
    <n v="3865"/>
    <n v="370.18799999999999"/>
    <n v="1377.6804"/>
    <n v="0"/>
    <m/>
    <m/>
    <n v="0"/>
    <n v="0.15424499999999999"/>
    <n v="70.442227799999998"/>
    <n v="0"/>
    <m/>
    <m/>
    <n v="0"/>
    <n v="1747.8683999999998"/>
    <n v="1861.373406747862"/>
    <n v="0.48159725918444035"/>
    <n v="70.596472800000001"/>
    <n v="18.265581578266495"/>
  </r>
  <r>
    <x v="589"/>
    <s v="École"/>
    <m/>
    <m/>
    <n v="1631"/>
    <n v="549.50400000000002"/>
    <n v="782.04960000000005"/>
    <n v="0"/>
    <m/>
    <m/>
    <n v="0"/>
    <n v="0.22896"/>
    <n v="39.987007200000001"/>
    <n v="0"/>
    <m/>
    <m/>
    <n v="0"/>
    <n v="1331.5536000000002"/>
    <n v="1418.0234969059343"/>
    <n v="0.86941967928015595"/>
    <n v="40.215967200000001"/>
    <n v="24.657245370938075"/>
  </r>
  <r>
    <x v="590"/>
    <s v="École"/>
    <m/>
    <m/>
    <n v="1246"/>
    <n v="255.52799999999999"/>
    <n v="1745.5923"/>
    <n v="0"/>
    <m/>
    <m/>
    <n v="0"/>
    <n v="0.10647"/>
    <n v="89.253944849999996"/>
    <n v="0"/>
    <m/>
    <m/>
    <n v="0"/>
    <n v="2001.1203"/>
    <n v="2131.0712580668569"/>
    <n v="1.7103300626539784"/>
    <n v="89.360414849999998"/>
    <n v="71.717828932584268"/>
  </r>
  <r>
    <x v="591"/>
    <s v="École"/>
    <m/>
    <m/>
    <n v="501"/>
    <n v="59.903999999999996"/>
    <n v="0"/>
    <n v="0"/>
    <m/>
    <m/>
    <n v="0"/>
    <n v="2.496E-2"/>
    <n v="0"/>
    <n v="0"/>
    <m/>
    <m/>
    <n v="0"/>
    <n v="59.903999999999996"/>
    <n v="63.794112049753814"/>
    <n v="0.12733355698553656"/>
    <n v="2.496E-2"/>
    <n v="4.9820359281437125E-2"/>
  </r>
  <r>
    <x v="592"/>
    <s v="École"/>
    <m/>
    <m/>
    <n v="1557"/>
    <n v="198.93600000000001"/>
    <n v="487.2654"/>
    <n v="0"/>
    <m/>
    <m/>
    <n v="0"/>
    <n v="8.2890000000000005E-2"/>
    <n v="24.914385299999999"/>
    <n v="0"/>
    <m/>
    <m/>
    <n v="0"/>
    <n v="686.20140000000004"/>
    <n v="730.76270366416168"/>
    <n v="0.46934020787678976"/>
    <n v="24.997275299999998"/>
    <n v="16.054768978805395"/>
  </r>
  <r>
    <x v="593"/>
    <s v="École"/>
    <m/>
    <m/>
    <n v="2301"/>
    <n v="645.19200000000001"/>
    <n v="825.24419999999998"/>
    <n v="0"/>
    <m/>
    <m/>
    <n v="0"/>
    <n v="0.26882999999999996"/>
    <n v="42.195591899999997"/>
    <n v="0"/>
    <m/>
    <m/>
    <n v="0"/>
    <n v="1470.4362000000001"/>
    <n v="1565.9250084270536"/>
    <n v="0.68054107276273512"/>
    <n v="42.464421899999998"/>
    <n v="18.454768318122557"/>
  </r>
  <r>
    <x v="594"/>
    <s v="École"/>
    <m/>
    <m/>
    <n v="1552"/>
    <n v="403.70400000000001"/>
    <n v="334.94760000000002"/>
    <n v="0"/>
    <m/>
    <m/>
    <n v="0"/>
    <n v="0.16821"/>
    <n v="17.1262182"/>
    <n v="0"/>
    <m/>
    <m/>
    <n v="0"/>
    <n v="738.65160000000003"/>
    <n v="786.61897262503237"/>
    <n v="0.50684212153674768"/>
    <n v="17.294428199999999"/>
    <n v="11.143317139175256"/>
  </r>
  <r>
    <x v="595"/>
    <s v="École"/>
    <m/>
    <m/>
    <n v="1946"/>
    <n v="651.45600000000002"/>
    <n v="710.4375"/>
    <n v="0"/>
    <m/>
    <m/>
    <n v="0"/>
    <n v="0.27144000000000001"/>
    <n v="36.32540625"/>
    <n v="0"/>
    <m/>
    <m/>
    <n v="0"/>
    <n v="1361.8935000000001"/>
    <n v="1450.3336428090179"/>
    <n v="0.74528964173125278"/>
    <n v="36.596846249999999"/>
    <n v="18.806190262076054"/>
  </r>
  <r>
    <x v="596"/>
    <s v="École"/>
    <m/>
    <m/>
    <n v="1526"/>
    <n v="435.88799999999998"/>
    <n v="329.26409999999998"/>
    <n v="0"/>
    <m/>
    <m/>
    <n v="0"/>
    <n v="0.18162"/>
    <n v="16.83561495"/>
    <n v="0"/>
    <m/>
    <m/>
    <n v="0"/>
    <n v="765.15210000000002"/>
    <n v="814.84039133454257"/>
    <n v="0.53397142289288502"/>
    <n v="17.017234949999999"/>
    <n v="11.151530111402359"/>
  </r>
  <r>
    <x v="597"/>
    <s v="École"/>
    <m/>
    <m/>
    <n v="2623"/>
    <n v="1065.96"/>
    <n v="0"/>
    <n v="0"/>
    <m/>
    <m/>
    <n v="0"/>
    <n v="0.44415000000000004"/>
    <n v="0"/>
    <n v="0"/>
    <m/>
    <m/>
    <n v="0"/>
    <n v="1065.96"/>
    <n v="1135.1824866545737"/>
    <n v="0.43278020840814857"/>
    <n v="0.44415000000000004"/>
    <n v="0.16932901258101413"/>
  </r>
  <r>
    <x v="598"/>
    <s v="École"/>
    <m/>
    <m/>
    <n v="1017"/>
    <n v="740.44799999999998"/>
    <n v="0"/>
    <n v="0"/>
    <m/>
    <m/>
    <n v="0"/>
    <n v="0.30851999999999996"/>
    <n v="0"/>
    <n v="0"/>
    <m/>
    <m/>
    <n v="0"/>
    <n v="740.44799999999998"/>
    <n v="788.53202923037054"/>
    <n v="0.77535106119013819"/>
    <n v="0.30851999999999996"/>
    <n v="0.30336283185840707"/>
  </r>
  <r>
    <x v="599"/>
    <s v="École"/>
    <m/>
    <m/>
    <n v="1806"/>
    <n v="874.23479999999995"/>
    <n v="0"/>
    <n v="1.9399999999999997"/>
    <m/>
    <m/>
    <n v="0"/>
    <n v="0.36426449999999999"/>
    <n v="0"/>
    <n v="0.1381444"/>
    <m/>
    <m/>
    <n v="0"/>
    <n v="876.1748"/>
    <n v="933.07280592899713"/>
    <n v="0.51665160904152663"/>
    <n v="0.50240890000000005"/>
    <n v="0.27818875968992252"/>
  </r>
  <r>
    <x v="600"/>
    <s v="École"/>
    <m/>
    <m/>
    <n v="4264"/>
    <n v="574.93079999999998"/>
    <n v="1605.0204000000001"/>
    <n v="0"/>
    <m/>
    <m/>
    <n v="0"/>
    <n v="0.23955450000000003"/>
    <n v="82.066357799999992"/>
    <n v="0"/>
    <m/>
    <m/>
    <n v="0"/>
    <n v="2179.9512"/>
    <n v="2321.5152763721171"/>
    <n v="0.54444542128801998"/>
    <n v="82.305912299999989"/>
    <n v="19.30251226547842"/>
  </r>
  <r>
    <x v="601"/>
    <s v="École"/>
    <m/>
    <m/>
    <n v="2445"/>
    <n v="735.48"/>
    <n v="1052.5842"/>
    <n v="0"/>
    <m/>
    <m/>
    <n v="0"/>
    <n v="0.30645"/>
    <n v="53.819721899999998"/>
    <n v="0"/>
    <m/>
    <m/>
    <n v="0"/>
    <n v="1788.0642"/>
    <n v="1904.1794859600932"/>
    <n v="0.77880551573009948"/>
    <n v="54.126171899999996"/>
    <n v="22.137493619631901"/>
  </r>
  <r>
    <x v="602"/>
    <s v="École"/>
    <m/>
    <m/>
    <n v="1361"/>
    <n v="543.27239999999995"/>
    <n v="0"/>
    <n v="4.6559999999999997"/>
    <m/>
    <m/>
    <n v="0"/>
    <n v="0.22636350000000002"/>
    <n v="0"/>
    <n v="0.33154655999999999"/>
    <m/>
    <m/>
    <n v="0"/>
    <n v="547.9283999999999"/>
    <n v="583.51037902047153"/>
    <n v="0.42873650185192619"/>
    <n v="0.55791005999999999"/>
    <n v="0.40992656869948563"/>
  </r>
  <r>
    <x v="603"/>
    <s v="École"/>
    <m/>
    <m/>
    <n v="887"/>
    <n v="210.38399999999999"/>
    <n v="206.1216"/>
    <n v="0"/>
    <m/>
    <m/>
    <n v="0"/>
    <n v="8.7660000000000002E-2"/>
    <n v="10.5392112"/>
    <n v="0"/>
    <m/>
    <m/>
    <n v="0"/>
    <n v="416.50559999999996"/>
    <n v="443.55310022285562"/>
    <n v="0.50005986496376054"/>
    <n v="10.6268712"/>
    <n v="11.980689064261556"/>
  </r>
  <r>
    <x v="604"/>
    <s v="École"/>
    <m/>
    <m/>
    <n v="952"/>
    <n v="40.651199999999996"/>
    <n v="282.65940000000001"/>
    <n v="0"/>
    <m/>
    <m/>
    <n v="0"/>
    <n v="1.6937999999999998E-2"/>
    <n v="14.452668299999999"/>
    <n v="0"/>
    <m/>
    <m/>
    <n v="0"/>
    <n v="323.31060000000002"/>
    <n v="344.30610048199014"/>
    <n v="0.36166607193486361"/>
    <n v="14.469606299999999"/>
    <n v="15.199166281512605"/>
  </r>
  <r>
    <x v="605"/>
    <s v="École"/>
    <m/>
    <m/>
    <n v="1986"/>
    <n v="539.11080000000004"/>
    <n v="0"/>
    <n v="48.887999999999991"/>
    <m/>
    <m/>
    <n v="0"/>
    <n v="0.22462950000000001"/>
    <n v="0"/>
    <n v="3.4812388799999998"/>
    <m/>
    <m/>
    <n v="0"/>
    <n v="587.99880000000007"/>
    <n v="626.18291486913711"/>
    <n v="0.31529854726542655"/>
    <n v="3.7058683799999996"/>
    <n v="1.8659961631419937"/>
  </r>
  <r>
    <x v="606"/>
    <s v="École"/>
    <m/>
    <m/>
    <n v="18367"/>
    <n v="5067.3599999999997"/>
    <n v="4533.5384999999997"/>
    <n v="0"/>
    <m/>
    <m/>
    <n v="0"/>
    <n v="2.1114000000000002"/>
    <n v="231.80452575000001"/>
    <n v="0"/>
    <m/>
    <m/>
    <n v="0"/>
    <n v="9600.8984999999993"/>
    <n v="10224.372240373154"/>
    <n v="0.55667078131285208"/>
    <n v="233.91592575000001"/>
    <n v="12.735663186693527"/>
  </r>
  <r>
    <x v="546"/>
    <s v="École"/>
    <m/>
    <m/>
    <n v="50670"/>
    <n v="27928.799999999999"/>
    <n v="8753.7266999999993"/>
    <n v="0"/>
    <m/>
    <m/>
    <n v="0"/>
    <n v="11.637"/>
    <n v="447.58712565000002"/>
    <n v="0"/>
    <m/>
    <m/>
    <n v="0"/>
    <n v="36682.526700000002"/>
    <n v="39064.657094148744"/>
    <n v="0.7709622477629513"/>
    <n v="459.22412565000002"/>
    <n v="9.0630378063943162"/>
  </r>
  <r>
    <x v="607"/>
    <s v="École"/>
    <m/>
    <m/>
    <n v="21983"/>
    <n v="11491.199999999999"/>
    <n v="3236.9427000000001"/>
    <n v="0"/>
    <m/>
    <m/>
    <n v="0"/>
    <n v="4.7880000000000003"/>
    <n v="165.50823764999998"/>
    <n v="0"/>
    <m/>
    <m/>
    <n v="0"/>
    <n v="14728.142699999999"/>
    <n v="15684.575081606632"/>
    <n v="0.71348656150692047"/>
    <n v="170.29623764999999"/>
    <n v="7.7467241800482185"/>
  </r>
  <r>
    <x v="608"/>
    <s v="École"/>
    <m/>
    <m/>
    <n v="21173"/>
    <n v="8009.28"/>
    <n v="2451.1041"/>
    <n v="0"/>
    <m/>
    <m/>
    <n v="0"/>
    <n v="3.3372000000000002"/>
    <n v="125.32749494999999"/>
    <n v="0"/>
    <m/>
    <m/>
    <n v="0"/>
    <n v="10460.384099999999"/>
    <n v="11139.672064617776"/>
    <n v="0.52612629597212379"/>
    <n v="128.66469494999998"/>
    <n v="6.0768287417937934"/>
  </r>
  <r>
    <x v="609"/>
    <s v="École"/>
    <m/>
    <m/>
    <n v="9674"/>
    <n v="4085.64"/>
    <n v="0"/>
    <n v="0"/>
    <m/>
    <m/>
    <n v="0"/>
    <n v="1.70235"/>
    <n v="0"/>
    <n v="0"/>
    <m/>
    <m/>
    <n v="0"/>
    <n v="4209.33"/>
    <n v="4482.6801160922514"/>
    <n v="0.46337400414433033"/>
    <n v="1.70235"/>
    <n v="0.17597167665908622"/>
  </r>
  <r>
    <x v="610"/>
    <s v="École"/>
    <m/>
    <m/>
    <n v="21386"/>
    <n v="6703.5599999999995"/>
    <n v="2888.3546999999999"/>
    <n v="0"/>
    <m/>
    <m/>
    <n v="0"/>
    <n v="2.7931500000000002"/>
    <n v="147.68457165000001"/>
    <n v="0"/>
    <m/>
    <m/>
    <n v="0"/>
    <n v="9591.9146999999994"/>
    <n v="10214.805040456076"/>
    <n v="0.47763981298307662"/>
    <n v="150.47772165000001"/>
    <n v="7.03627240484429"/>
  </r>
  <r>
    <x v="611"/>
    <s v="École"/>
    <m/>
    <m/>
    <n v="2407"/>
    <n v="176.75639999999999"/>
    <n v="893.82510000000002"/>
    <n v="0"/>
    <m/>
    <m/>
    <n v="0"/>
    <n v="7.3648499999999992E-2"/>
    <n v="45.702204449999996"/>
    <n v="0"/>
    <m/>
    <m/>
    <n v="0"/>
    <n v="1070.5815"/>
    <n v="1140.1041027209121"/>
    <n v="0.47366186236847202"/>
    <n v="45.775852949999994"/>
    <n v="19.017803469048605"/>
  </r>
  <r>
    <x v="612"/>
    <s v="École"/>
    <m/>
    <m/>
    <n v="3013"/>
    <n v="914.32799999999997"/>
    <n v="676.3365"/>
    <n v="0"/>
    <m/>
    <m/>
    <n v="0"/>
    <n v="0.38097000000000003"/>
    <n v="34.581786749999999"/>
    <n v="0"/>
    <m/>
    <m/>
    <n v="0"/>
    <n v="1590.6644999999999"/>
    <n v="1693.9608264317178"/>
    <n v="0.56221733369788174"/>
    <n v="34.962756749999997"/>
    <n v="11.603968386989711"/>
  </r>
  <r>
    <x v="613"/>
    <s v="École"/>
    <m/>
    <m/>
    <n v="2902"/>
    <n v="1397.088"/>
    <n v="822.59190000000001"/>
    <n v="0"/>
    <m/>
    <m/>
    <n v="0"/>
    <n v="0.58211999999999997"/>
    <n v="42.059977050000001"/>
    <n v="0"/>
    <m/>
    <m/>
    <n v="0"/>
    <n v="2219.6799000000001"/>
    <n v="2363.8239225291527"/>
    <n v="0.81454993884533178"/>
    <n v="42.642097050000004"/>
    <n v="14.694037577532738"/>
  </r>
  <r>
    <x v="614"/>
    <s v="École"/>
    <m/>
    <m/>
    <n v="3699"/>
    <n v="2816.2080000000001"/>
    <n v="0"/>
    <n v="0"/>
    <m/>
    <m/>
    <n v="0"/>
    <n v="1.1734200000000001"/>
    <n v="0"/>
    <n v="0"/>
    <m/>
    <m/>
    <n v="0"/>
    <n v="2816.2080000000001"/>
    <n v="2999.0900224928737"/>
    <n v="0.81078400175530518"/>
    <n v="1.1734200000000001"/>
    <n v="0.31722627737226278"/>
  </r>
  <r>
    <x v="615"/>
    <s v="École"/>
    <m/>
    <m/>
    <n v="4296"/>
    <n v="2221.9919999999997"/>
    <n v="0"/>
    <n v="0"/>
    <m/>
    <m/>
    <n v="0"/>
    <n v="0.92583000000000004"/>
    <n v="0"/>
    <n v="0"/>
    <m/>
    <m/>
    <n v="0"/>
    <n v="2221.9919999999997"/>
    <n v="2366.2861682301109"/>
    <n v="0.55081149167367571"/>
    <n v="0.92583000000000004"/>
    <n v="0.21550977653631287"/>
  </r>
  <r>
    <x v="616"/>
    <s v="École"/>
    <m/>
    <m/>
    <n v="3220"/>
    <n v="816.26400000000001"/>
    <n v="869.57550000000003"/>
    <n v="0"/>
    <m/>
    <m/>
    <n v="0"/>
    <n v="0.34011000000000002"/>
    <n v="44.462297249999999"/>
    <n v="0"/>
    <m/>
    <m/>
    <n v="0"/>
    <n v="1685.8395"/>
    <n v="1795.316405597305"/>
    <n v="0.55755167875692702"/>
    <n v="44.802407250000002"/>
    <n v="13.913791071428573"/>
  </r>
  <r>
    <x v="617"/>
    <s v="École"/>
    <m/>
    <m/>
    <n v="3360"/>
    <n v="1318.4639999999999"/>
    <n v="0"/>
    <n v="0"/>
    <m/>
    <m/>
    <n v="0"/>
    <n v="0.54935999999999996"/>
    <n v="0"/>
    <n v="0"/>
    <m/>
    <m/>
    <n v="0"/>
    <n v="1318.4639999999999"/>
    <n v="1404.0838700181394"/>
    <n v="0.41788210417206528"/>
    <n v="0.54935999999999996"/>
    <n v="0.16350000000000001"/>
  </r>
  <r>
    <x v="618"/>
    <s v="École"/>
    <m/>
    <m/>
    <n v="13983"/>
    <n v="9678.891599999999"/>
    <n v="4193.6652000000004"/>
    <n v="0"/>
    <m/>
    <m/>
    <n v="0"/>
    <n v="4.0328715000000006"/>
    <n v="214.42645139999999"/>
    <n v="0"/>
    <m/>
    <m/>
    <n v="0"/>
    <n v="13872.556799999998"/>
    <n v="14773.428200383518"/>
    <n v="1.0565277980679051"/>
    <n v="218.45932289999999"/>
    <n v="15.623208388757778"/>
  </r>
  <r>
    <x v="619"/>
    <s v="École"/>
    <m/>
    <m/>
    <n v="1416"/>
    <n v="937.11599999999999"/>
    <n v="0"/>
    <n v="0"/>
    <m/>
    <m/>
    <n v="0"/>
    <n v="0.39046500000000001"/>
    <n v="0"/>
    <n v="0"/>
    <m/>
    <m/>
    <n v="0"/>
    <n v="937.11599999999999"/>
    <n v="997.9714728167919"/>
    <n v="0.7047821135711807"/>
    <n v="0.39046500000000001"/>
    <n v="0.27575211864406785"/>
  </r>
  <r>
    <x v="620"/>
    <s v="École"/>
    <m/>
    <m/>
    <n v="67"/>
    <n v="45.1404"/>
    <n v="0"/>
    <n v="0"/>
    <m/>
    <m/>
    <n v="0"/>
    <n v="1.8808499999999999E-2"/>
    <n v="0"/>
    <n v="0"/>
    <m/>
    <m/>
    <n v="0"/>
    <n v="45.1404"/>
    <n v="48.071777102876389"/>
    <n v="0.71748921049069236"/>
    <n v="1.8808499999999999E-2"/>
    <n v="0.28072388059701492"/>
  </r>
  <r>
    <x v="621"/>
    <s v="École"/>
    <m/>
    <m/>
    <n v="3476"/>
    <n v="499.608"/>
    <n v="0"/>
    <n v="1386.7119999999998"/>
    <m/>
    <m/>
    <n v="0"/>
    <n v="0.20817000000000002"/>
    <n v="0"/>
    <n v="98.745617119999991"/>
    <m/>
    <m/>
    <n v="0"/>
    <n v="1886.3199999999997"/>
    <n v="2008.8159295154182"/>
    <n v="0.57791022137957948"/>
    <n v="98.953787119999987"/>
    <n v="28.467717813578826"/>
  </r>
  <r>
    <x v="622"/>
    <s v="École"/>
    <m/>
    <m/>
    <n v="1710"/>
    <n v="983.01599999999996"/>
    <n v="0"/>
    <n v="0"/>
    <m/>
    <m/>
    <n v="0"/>
    <n v="0.40959000000000001"/>
    <n v="0"/>
    <n v="0"/>
    <m/>
    <m/>
    <n v="0"/>
    <n v="983.01599999999996"/>
    <n v="1046.8521776626069"/>
    <n v="0.612194255943045"/>
    <n v="0.40959000000000001"/>
    <n v="0.2395263157894737"/>
  </r>
  <r>
    <x v="623"/>
    <s v="École"/>
    <m/>
    <m/>
    <n v="1213"/>
    <n v="558.44999999999993"/>
    <n v="0"/>
    <n v="0"/>
    <m/>
    <m/>
    <n v="0"/>
    <n v="0.23268749999999999"/>
    <n v="0"/>
    <n v="0"/>
    <m/>
    <m/>
    <n v="0"/>
    <n v="558.44999999999993"/>
    <n v="594.71524229074885"/>
    <n v="0.49028461854142524"/>
    <n v="0.23268749999999999"/>
    <n v="0.19182811211871392"/>
  </r>
  <r>
    <x v="624"/>
    <s v="École"/>
    <m/>
    <m/>
    <n v="583"/>
    <n v="237.2868"/>
    <n v="0"/>
    <n v="0"/>
    <m/>
    <m/>
    <n v="0"/>
    <n v="9.8869499999999999E-2"/>
    <n v="0"/>
    <n v="0"/>
    <m/>
    <m/>
    <n v="0"/>
    <n v="237.2868"/>
    <n v="252.69599203938844"/>
    <n v="0.43344080967305049"/>
    <n v="9.8869499999999999E-2"/>
    <n v="0.16958747855917666"/>
  </r>
  <r>
    <x v="625"/>
    <s v="École"/>
    <m/>
    <m/>
    <n v="1568"/>
    <n v="619.55279999999993"/>
    <n v="0"/>
    <n v="25.995999999999995"/>
    <m/>
    <m/>
    <n v="0"/>
    <n v="0.25814700000000002"/>
    <n v="0"/>
    <n v="1.8511349599999998"/>
    <m/>
    <m/>
    <n v="0"/>
    <n v="645.54879999999991"/>
    <n v="687.47016026949973"/>
    <n v="0.43843760221269118"/>
    <n v="2.1092819599999997"/>
    <n v="1.3452053316326529"/>
  </r>
  <r>
    <x v="626"/>
    <s v="École"/>
    <m/>
    <m/>
    <n v="2105"/>
    <n v="831.81600000000003"/>
    <n v="0"/>
    <n v="286.73199999999997"/>
    <m/>
    <m/>
    <n v="0"/>
    <n v="0.34659000000000001"/>
    <n v="0"/>
    <n v="20.417742319999999"/>
    <m/>
    <m/>
    <n v="0"/>
    <n v="1118.548"/>
    <n v="1191.1855042238922"/>
    <n v="0.56588384998759722"/>
    <n v="20.764332319999998"/>
    <n v="9.8642908883610438"/>
  </r>
  <r>
    <x v="627"/>
    <s v="École"/>
    <m/>
    <m/>
    <n v="1850"/>
    <n v="637.19999999999993"/>
    <n v="0"/>
    <n v="353.85599999999994"/>
    <m/>
    <m/>
    <n v="0"/>
    <n v="0.26550000000000001"/>
    <n v="0"/>
    <n v="25.197538559999998"/>
    <m/>
    <m/>
    <n v="0"/>
    <n v="991.05599999999981"/>
    <n v="1055.4142880538998"/>
    <n v="0.57049420975886478"/>
    <n v="25.463038559999998"/>
    <n v="13.763804627027026"/>
  </r>
  <r>
    <x v="628"/>
    <s v="École"/>
    <m/>
    <m/>
    <n v="800"/>
    <n v="321.65280000000001"/>
    <n v="0"/>
    <n v="0"/>
    <m/>
    <m/>
    <n v="12318.5342"/>
    <n v="0.134022"/>
    <n v="0"/>
    <n v="0"/>
    <m/>
    <m/>
    <n v="752.42423591999989"/>
    <n v="12640.187"/>
    <n v="13461.02941052086"/>
    <n v="16.826286763151074"/>
    <n v="752.55825791999985"/>
    <n v="940.69782239999984"/>
  </r>
  <r>
    <x v="629"/>
    <s v="École"/>
    <m/>
    <m/>
    <n v="174"/>
    <n v="103.8888"/>
    <n v="0"/>
    <n v="0"/>
    <m/>
    <m/>
    <n v="0"/>
    <n v="4.3286999999999999E-2"/>
    <n v="0"/>
    <n v="0"/>
    <m/>
    <m/>
    <n v="0"/>
    <n v="103.8888"/>
    <n v="110.63524552474735"/>
    <n v="0.63583474439509968"/>
    <n v="4.3286999999999999E-2"/>
    <n v="0.24877586206896551"/>
  </r>
  <r>
    <x v="630"/>
    <s v="École"/>
    <m/>
    <m/>
    <n v="3744"/>
    <n v="1765.5840000000001"/>
    <n v="0"/>
    <n v="409.72799999999995"/>
    <m/>
    <m/>
    <n v="0"/>
    <n v="0.73565999999999998"/>
    <n v="0"/>
    <n v="29.176097279999997"/>
    <m/>
    <m/>
    <n v="0"/>
    <n v="2175.3119999999999"/>
    <n v="2316.5748108836483"/>
    <n v="0.61874327213772662"/>
    <n v="29.911757279999996"/>
    <n v="7.9892514102564096"/>
  </r>
  <r>
    <x v="631"/>
    <s v="École"/>
    <m/>
    <m/>
    <n v="557"/>
    <n v="236.232"/>
    <n v="0"/>
    <n v="0"/>
    <m/>
    <m/>
    <n v="0"/>
    <n v="9.8430000000000004E-2"/>
    <n v="0"/>
    <n v="0"/>
    <m/>
    <m/>
    <n v="0"/>
    <n v="236.232"/>
    <n v="251.57269427312775"/>
    <n v="0.45165654268066024"/>
    <n v="9.8430000000000004E-2"/>
    <n v="0.17671454219030522"/>
  </r>
  <r>
    <x v="632"/>
    <s v="École"/>
    <m/>
    <m/>
    <n v="2958"/>
    <n v="223.56"/>
    <n v="1198.8396"/>
    <n v="0"/>
    <m/>
    <m/>
    <n v="0"/>
    <n v="9.3150000000000011E-2"/>
    <n v="61.297912199999999"/>
    <n v="0"/>
    <m/>
    <m/>
    <n v="0"/>
    <n v="1422.3996"/>
    <n v="1514.7689546929255"/>
    <n v="0.51209227677245617"/>
    <n v="61.3910622"/>
    <n v="20.754246855983773"/>
  </r>
  <r>
    <x v="633"/>
    <s v="École"/>
    <m/>
    <m/>
    <n v="4736"/>
    <n v="411.01920000000001"/>
    <n v="1657.6875"/>
    <n v="0"/>
    <m/>
    <m/>
    <n v="0"/>
    <n v="0.17125800000000002"/>
    <n v="84.759281250000001"/>
    <n v="0"/>
    <m/>
    <m/>
    <n v="0"/>
    <n v="2068.7067000000002"/>
    <n v="2203.0466582845297"/>
    <n v="0.46517032480669968"/>
    <n v="84.930539249999995"/>
    <n v="17.932968591638513"/>
  </r>
  <r>
    <x v="634"/>
    <s v="École"/>
    <m/>
    <m/>
    <n v="3235"/>
    <n v="290.23919999999998"/>
    <n v="1432.6208999999999"/>
    <n v="0"/>
    <m/>
    <m/>
    <n v="0"/>
    <n v="0.12093300000000001"/>
    <n v="73.251392550000006"/>
    <n v="0"/>
    <m/>
    <m/>
    <n v="0"/>
    <n v="1722.8600999999999"/>
    <n v="1834.7410901684373"/>
    <n v="0.56715335090214447"/>
    <n v="73.372325549999999"/>
    <n v="22.680780695517772"/>
  </r>
  <r>
    <x v="635"/>
    <s v="École"/>
    <m/>
    <m/>
    <n v="2852"/>
    <n v="1036.296"/>
    <n v="0"/>
    <n v="47.72399999999999"/>
    <m/>
    <m/>
    <n v="0"/>
    <n v="0.43179000000000001"/>
    <n v="0"/>
    <n v="3.3983522399999999"/>
    <m/>
    <m/>
    <n v="0"/>
    <n v="1084.02"/>
    <n v="1154.4152868618812"/>
    <n v="0.40477394349995838"/>
    <n v="3.8301422399999998"/>
    <n v="1.3429671248246844"/>
  </r>
  <r>
    <x v="636"/>
    <s v="École"/>
    <m/>
    <m/>
    <n v="3835"/>
    <n v="241.90199999999999"/>
    <n v="1368.9657"/>
    <n v="0"/>
    <m/>
    <m/>
    <n v="0"/>
    <n v="0.10079250000000001"/>
    <n v="69.996636149999986"/>
    <n v="0"/>
    <m/>
    <m/>
    <n v="0"/>
    <n v="1610.8677"/>
    <n v="1715.476004125421"/>
    <n v="0.44732099194926234"/>
    <n v="70.097428649999983"/>
    <n v="18.278338631029985"/>
  </r>
  <r>
    <x v="637"/>
    <s v="École"/>
    <m/>
    <m/>
    <n v="1407"/>
    <n v="398.15999999999997"/>
    <n v="0"/>
    <n v="265.00399999999996"/>
    <m/>
    <m/>
    <n v="0"/>
    <n v="0.16589999999999999"/>
    <n v="0"/>
    <n v="18.870525039999997"/>
    <m/>
    <m/>
    <n v="0"/>
    <n v="663.16399999999999"/>
    <n v="706.22927556361753"/>
    <n v="0.50193978362730463"/>
    <n v="19.036425039999997"/>
    <n v="13.529797469793886"/>
  </r>
  <r>
    <x v="638"/>
    <s v="École"/>
    <m/>
    <m/>
    <n v="1893"/>
    <n v="563.11199999999997"/>
    <n v="0"/>
    <n v="385.28399999999993"/>
    <m/>
    <m/>
    <n v="0"/>
    <n v="0.23463000000000001"/>
    <n v="0"/>
    <n v="27.435477840000001"/>
    <m/>
    <m/>
    <n v="0"/>
    <n v="948.39599999999996"/>
    <n v="1009.9839859030836"/>
    <n v="0.53353617850136481"/>
    <n v="27.67010784"/>
    <n v="14.617067004754359"/>
  </r>
  <r>
    <x v="639"/>
    <s v="École"/>
    <m/>
    <m/>
    <n v="3798"/>
    <n v="842.61239999999998"/>
    <n v="613.81799999999998"/>
    <n v="0"/>
    <m/>
    <m/>
    <n v="0"/>
    <n v="0.35108850000000003"/>
    <n v="31.385150999999997"/>
    <n v="0"/>
    <m/>
    <m/>
    <n v="0"/>
    <n v="1456.4304"/>
    <n v="1551.0096843327285"/>
    <n v="0.40837537765474685"/>
    <n v="31.736239499999996"/>
    <n v="8.3560398894154808"/>
  </r>
  <r>
    <x v="640"/>
    <s v="École"/>
    <m/>
    <m/>
    <n v="968"/>
    <n v="375.14159999999998"/>
    <n v="0"/>
    <n v="41.903999999999996"/>
    <m/>
    <m/>
    <n v="0"/>
    <n v="0.156309"/>
    <n v="0"/>
    <n v="2.98391904"/>
    <m/>
    <m/>
    <n v="0"/>
    <n v="417.04559999999998"/>
    <n v="444.12816733868874"/>
    <n v="0.45881009022591812"/>
    <n v="3.1402280399999998"/>
    <n v="3.2440372314049588"/>
  </r>
  <r>
    <x v="641"/>
    <s v="École"/>
    <m/>
    <m/>
    <n v="2114"/>
    <n v="820.58399999999995"/>
    <n v="0"/>
    <n v="0"/>
    <m/>
    <m/>
    <n v="0"/>
    <n v="0.34191000000000005"/>
    <n v="0"/>
    <n v="0"/>
    <m/>
    <m/>
    <n v="0"/>
    <n v="820.58399999999995"/>
    <n v="873.87198922000505"/>
    <n v="0.41337369404919821"/>
    <n v="0.34191000000000005"/>
    <n v="0.1617360454115421"/>
  </r>
  <r>
    <x v="642"/>
    <s v="École"/>
    <m/>
    <m/>
    <n v="572"/>
    <n v="238.1508"/>
    <n v="0"/>
    <n v="0"/>
    <m/>
    <m/>
    <n v="0"/>
    <n v="9.9229499999999998E-2"/>
    <n v="0"/>
    <n v="0"/>
    <m/>
    <m/>
    <n v="0"/>
    <n v="238.1508"/>
    <n v="253.61609942472143"/>
    <n v="0.44338478920405844"/>
    <n v="9.9229499999999998E-2"/>
    <n v="0.17347814685314686"/>
  </r>
  <r>
    <x v="643"/>
    <s v="École"/>
    <m/>
    <m/>
    <n v="2425"/>
    <n v="247.68"/>
    <n v="1400.7933"/>
    <n v="0"/>
    <m/>
    <m/>
    <n v="0"/>
    <n v="0.1032"/>
    <n v="71.624014349999996"/>
    <n v="0"/>
    <m/>
    <m/>
    <n v="0"/>
    <n v="1648.4733000000001"/>
    <n v="1755.5236780720395"/>
    <n v="0.72392728992661426"/>
    <n v="71.727214349999997"/>
    <n v="29.578232721649481"/>
  </r>
  <r>
    <x v="644"/>
    <s v="École"/>
    <m/>
    <m/>
    <n v="237"/>
    <n v="104.39999999999999"/>
    <n v="0"/>
    <n v="0"/>
    <m/>
    <m/>
    <n v="0"/>
    <n v="4.3499999999999997E-2"/>
    <n v="0"/>
    <n v="0"/>
    <m/>
    <m/>
    <n v="0"/>
    <n v="104.39999999999999"/>
    <n v="111.17964239440268"/>
    <n v="0.46911241516625601"/>
    <n v="4.3499999999999997E-2"/>
    <n v="0.18354430379746836"/>
  </r>
  <r>
    <x v="645"/>
    <s v="École"/>
    <m/>
    <m/>
    <n v="3002"/>
    <n v="326.15999999999997"/>
    <n v="1234.0772999999999"/>
    <n v="0"/>
    <m/>
    <m/>
    <n v="0"/>
    <n v="0.13589999999999999"/>
    <n v="63.09965235"/>
    <n v="0"/>
    <m/>
    <m/>
    <n v="0"/>
    <n v="1560.2372999999998"/>
    <n v="1661.5577113449078"/>
    <n v="0.55348358139403997"/>
    <n v="63.235552349999999"/>
    <n v="21.064474467021984"/>
  </r>
  <r>
    <x v="646"/>
    <s v="École"/>
    <m/>
    <m/>
    <n v="1751"/>
    <n v="1175.904"/>
    <n v="0"/>
    <n v="0"/>
    <m/>
    <m/>
    <n v="0"/>
    <n v="0.48996000000000006"/>
    <n v="0"/>
    <n v="0"/>
    <m/>
    <m/>
    <n v="0"/>
    <n v="1175.904"/>
    <n v="1252.2661514381964"/>
    <n v="0.71517198825710815"/>
    <n v="0.48996000000000006"/>
    <n v="0.27981724728726443"/>
  </r>
  <r>
    <x v="647"/>
    <s v="École"/>
    <m/>
    <m/>
    <n v="2069"/>
    <n v="913.68"/>
    <n v="0"/>
    <n v="0"/>
    <m/>
    <m/>
    <n v="0"/>
    <n v="0.38069999999999998"/>
    <n v="0"/>
    <n v="0"/>
    <m/>
    <m/>
    <n v="0"/>
    <n v="913.68"/>
    <n v="973.01355998963459"/>
    <n v="0.4702820492941685"/>
    <n v="0.38069999999999998"/>
    <n v="0.18400193330111164"/>
  </r>
  <r>
    <x v="648"/>
    <s v="École"/>
    <m/>
    <m/>
    <n v="2243"/>
    <n v="346.73399999999998"/>
    <n v="0"/>
    <n v="616.14399999999989"/>
    <m/>
    <m/>
    <n v="0"/>
    <n v="0.1444725"/>
    <n v="0"/>
    <n v="43.874661439999997"/>
    <m/>
    <m/>
    <n v="0"/>
    <n v="962.87799999999993"/>
    <n v="1025.406433998445"/>
    <n v="0.45715846366404145"/>
    <n v="44.019133939999996"/>
    <n v="19.625115443602319"/>
  </r>
  <r>
    <x v="649"/>
    <s v="École"/>
    <m/>
    <m/>
    <n v="1620"/>
    <n v="571.49639999999999"/>
    <n v="0"/>
    <n v="125.32399999999998"/>
    <m/>
    <m/>
    <n v="0"/>
    <n v="0.23812350000000002"/>
    <n v="0"/>
    <n v="8.9241282399999999"/>
    <m/>
    <m/>
    <n v="0"/>
    <n v="696.82039999999995"/>
    <n v="742.07129200310953"/>
    <n v="0.45806869876735157"/>
    <n v="9.1622517400000003"/>
    <n v="5.6557109506172836"/>
  </r>
  <r>
    <x v="650"/>
    <s v="École"/>
    <m/>
    <m/>
    <n v="3935"/>
    <n v="737.42399999999998"/>
    <n v="0"/>
    <n v="1125.1999999999998"/>
    <m/>
    <m/>
    <n v="0"/>
    <n v="0.30725999999999998"/>
    <n v="0"/>
    <n v="80.123751999999996"/>
    <m/>
    <m/>
    <n v="0"/>
    <n v="1862.6239999999998"/>
    <n v="1983.5811325213783"/>
    <n v="0.50408669187328548"/>
    <n v="80.431011999999996"/>
    <n v="20.439901397712834"/>
  </r>
  <r>
    <x v="651"/>
    <s v="École"/>
    <m/>
    <m/>
    <n v="1383"/>
    <n v="418.15440000000001"/>
    <n v="0"/>
    <n v="450.46799999999996"/>
    <m/>
    <m/>
    <n v="0"/>
    <n v="0.174231"/>
    <n v="0"/>
    <n v="32.077129679999999"/>
    <m/>
    <m/>
    <n v="0"/>
    <n v="868.62239999999997"/>
    <n v="925.02995984451923"/>
    <n v="0.66885752700254464"/>
    <n v="32.251360679999998"/>
    <n v="23.319855878524944"/>
  </r>
  <r>
    <x v="652"/>
    <s v="École"/>
    <m/>
    <m/>
    <n v="1026"/>
    <n v="215.136"/>
    <n v="0"/>
    <n v="353.07999999999993"/>
    <m/>
    <m/>
    <n v="0"/>
    <n v="8.9639999999999997E-2"/>
    <n v="0"/>
    <n v="25.142280799999998"/>
    <m/>
    <m/>
    <n v="0"/>
    <n v="568.21599999999989"/>
    <n v="605.11543757450102"/>
    <n v="0.58978112824025442"/>
    <n v="25.231920799999997"/>
    <n v="24.592515399610132"/>
  </r>
  <r>
    <x v="653"/>
    <s v="École"/>
    <m/>
    <m/>
    <n v="4010"/>
    <n v="1609.6320000000001"/>
    <n v="0"/>
    <n v="0"/>
    <m/>
    <m/>
    <n v="0"/>
    <n v="0.67068000000000005"/>
    <n v="0"/>
    <n v="0"/>
    <m/>
    <m/>
    <n v="0"/>
    <n v="1609.6320000000001"/>
    <n v="1714.1600588753563"/>
    <n v="0.42747133637789436"/>
    <n v="0.67068000000000005"/>
    <n v="0.16725187032418953"/>
  </r>
  <r>
    <x v="654"/>
    <s v="École"/>
    <m/>
    <m/>
    <n v="3321"/>
    <n v="348.10199999999998"/>
    <n v="1784.9979000000001"/>
    <n v="0"/>
    <m/>
    <m/>
    <n v="0"/>
    <n v="0.14504249999999999"/>
    <n v="91.268794049999997"/>
    <n v="0"/>
    <m/>
    <m/>
    <n v="0"/>
    <n v="2133.0999000000002"/>
    <n v="2271.6214949572427"/>
    <n v="0.68401731254358411"/>
    <n v="91.413836549999999"/>
    <n v="27.525997154471543"/>
  </r>
  <r>
    <x v="655"/>
    <s v="École"/>
    <m/>
    <m/>
    <n v="3889"/>
    <n v="652.21199999999999"/>
    <n v="1066.6034999999999"/>
    <n v="0"/>
    <m/>
    <m/>
    <n v="0"/>
    <n v="0.27175499999999997"/>
    <n v="54.536543249999994"/>
    <n v="0"/>
    <m/>
    <m/>
    <n v="0"/>
    <n v="1718.8154999999999"/>
    <n v="1830.4338374708473"/>
    <n v="0.47066953907710141"/>
    <n v="54.808298249999993"/>
    <n v="14.093159745435843"/>
  </r>
  <r>
    <x v="656"/>
    <s v="École"/>
    <m/>
    <m/>
    <n v="6082"/>
    <n v="958.05"/>
    <n v="2055.1536000000001"/>
    <n v="0"/>
    <m/>
    <m/>
    <n v="0"/>
    <n v="0.39918749999999997"/>
    <n v="105.0821352"/>
    <n v="0"/>
    <m/>
    <m/>
    <n v="0"/>
    <n v="3013.2035999999998"/>
    <n v="3208.8783401295668"/>
    <n v="0.52760248933402942"/>
    <n v="105.48132269999999"/>
    <n v="17.343196760933903"/>
  </r>
  <r>
    <x v="657"/>
    <s v="École"/>
    <m/>
    <m/>
    <n v="4880"/>
    <n v="504"/>
    <n v="2097.5904"/>
    <n v="0"/>
    <m/>
    <m/>
    <n v="0"/>
    <n v="0.21"/>
    <n v="107.2519728"/>
    <n v="0"/>
    <m/>
    <m/>
    <n v="0"/>
    <n v="2601.5904"/>
    <n v="2770.5353479761598"/>
    <n v="0.56773265327380318"/>
    <n v="107.4619728"/>
    <n v="22.020896065573773"/>
  </r>
  <r>
    <x v="658"/>
    <s v="École"/>
    <m/>
    <m/>
    <n v="4128"/>
    <n v="428.976"/>
    <n v="1482.6357"/>
    <n v="0"/>
    <m/>
    <m/>
    <n v="0"/>
    <n v="0.17874000000000001"/>
    <n v="75.80870114999999"/>
    <n v="0"/>
    <m/>
    <m/>
    <n v="0"/>
    <n v="1911.6116999999999"/>
    <n v="2035.7500498367451"/>
    <n v="0.49315650432091696"/>
    <n v="75.987441149999995"/>
    <n v="18.407810356104651"/>
  </r>
  <r>
    <x v="658"/>
    <s v="École"/>
    <m/>
    <m/>
    <n v="682"/>
    <n v="79.466399999999993"/>
    <n v="664.21169999999995"/>
    <n v="0"/>
    <m/>
    <m/>
    <n v="0"/>
    <n v="3.3111000000000002E-2"/>
    <n v="33.961833149999997"/>
    <n v="0"/>
    <m/>
    <m/>
    <n v="0"/>
    <n v="743.67809999999997"/>
    <n v="791.97188902824564"/>
    <n v="1.1612491041469877"/>
    <n v="33.994944149999995"/>
    <n v="49.845959164222869"/>
  </r>
  <r>
    <x v="659"/>
    <s v="École"/>
    <m/>
    <m/>
    <n v="4571"/>
    <n v="323.86320000000001"/>
    <n v="1508.4009000000001"/>
    <n v="0"/>
    <m/>
    <m/>
    <n v="0"/>
    <n v="0.13494300000000001"/>
    <n v="77.126102549999999"/>
    <n v="0"/>
    <m/>
    <m/>
    <n v="0"/>
    <n v="1832.2641000000001"/>
    <n v="1951.2496878362272"/>
    <n v="0.42687588882875238"/>
    <n v="77.261045550000006"/>
    <n v="16.902438317654781"/>
  </r>
  <r>
    <x v="660"/>
    <s v="École"/>
    <m/>
    <m/>
    <n v="5513"/>
    <n v="1176.768"/>
    <n v="1052.5842"/>
    <n v="0"/>
    <m/>
    <m/>
    <n v="0"/>
    <n v="0.49031999999999998"/>
    <n v="53.819721899999998"/>
    <n v="0"/>
    <m/>
    <m/>
    <n v="0"/>
    <n v="2229.3522000000003"/>
    <n v="2374.1243330189172"/>
    <n v="0.43064109069815293"/>
    <n v="54.310041899999995"/>
    <n v="9.851268256847451"/>
  </r>
  <r>
    <x v="661"/>
    <s v="École"/>
    <m/>
    <m/>
    <n v="21468"/>
    <n v="5917.68"/>
    <n v="6497.7560999999996"/>
    <n v="0"/>
    <m/>
    <m/>
    <n v="0"/>
    <n v="2.4657000000000004"/>
    <n v="332.23700894999996"/>
    <n v="0"/>
    <m/>
    <m/>
    <n v="0"/>
    <n v="12415.436099999999"/>
    <n v="13221.683388587715"/>
    <n v="0.61587867470596769"/>
    <n v="334.70270894999999"/>
    <n v="15.590772729178312"/>
  </r>
  <r>
    <x v="662"/>
    <s v="École"/>
    <m/>
    <m/>
    <n v="34334"/>
    <n v="11502.108"/>
    <n v="6869.0780999999997"/>
    <n v="0"/>
    <m/>
    <m/>
    <n v="0"/>
    <n v="4.7925450000000005"/>
    <n v="351.22308795000004"/>
    <n v="0"/>
    <m/>
    <m/>
    <n v="0"/>
    <n v="18371.186099999999"/>
    <n v="19564.194453630473"/>
    <n v="0.56981984195347102"/>
    <n v="356.01563295000005"/>
    <n v="10.369186024057788"/>
  </r>
  <r>
    <x v="663"/>
    <s v="École"/>
    <m/>
    <m/>
    <n v="6118"/>
    <n v="927.50400000000002"/>
    <n v="1680.4214999999999"/>
    <n v="0"/>
    <m/>
    <m/>
    <n v="0"/>
    <n v="0.38646000000000003"/>
    <n v="85.921694250000002"/>
    <n v="0"/>
    <m/>
    <m/>
    <n v="0"/>
    <n v="2607.9254999999998"/>
    <n v="2777.2818436900748"/>
    <n v="0.45395257333933881"/>
    <n v="86.308154250000001"/>
    <n v="14.107249795684865"/>
  </r>
  <r>
    <x v="664"/>
    <s v="École"/>
    <m/>
    <m/>
    <n v="7236"/>
    <n v="1051.4880000000001"/>
    <n v="2290.0716000000002"/>
    <n v="0"/>
    <m/>
    <m/>
    <n v="0"/>
    <n v="0.43812000000000001"/>
    <n v="117.0937362"/>
    <n v="0"/>
    <m/>
    <m/>
    <n v="0"/>
    <n v="3341.5596000000005"/>
    <n v="3558.5574843638251"/>
    <n v="0.49178516920450871"/>
    <n v="117.53185619999999"/>
    <n v="16.242655638474293"/>
  </r>
  <r>
    <x v="665"/>
    <s v="École"/>
    <m/>
    <m/>
    <n v="15636"/>
    <n v="4653.5328"/>
    <n v="0"/>
    <n v="2560.0239999999994"/>
    <m/>
    <m/>
    <n v="0"/>
    <n v="1.9389719999999999"/>
    <n v="0"/>
    <n v="182.29535024"/>
    <m/>
    <m/>
    <n v="0"/>
    <n v="7213.5567999999994"/>
    <n v="7681.9987108784653"/>
    <n v="0.49130204085945672"/>
    <n v="184.23432224000001"/>
    <n v="11.782701601432592"/>
  </r>
  <r>
    <x v="666"/>
    <s v="École"/>
    <m/>
    <m/>
    <n v="13766"/>
    <n v="4547.232"/>
    <n v="4054.23"/>
    <n v="0"/>
    <m/>
    <m/>
    <n v="0"/>
    <n v="1.8946800000000001"/>
    <n v="207.29698499999998"/>
    <n v="0"/>
    <m/>
    <m/>
    <n v="0"/>
    <n v="8601.4619999999995"/>
    <n v="9160.0332301632534"/>
    <n v="0.66540993971838247"/>
    <n v="209.19166499999997"/>
    <n v="15.19625635624001"/>
  </r>
  <r>
    <x v="667"/>
    <s v="École"/>
    <m/>
    <m/>
    <n v="237"/>
    <n v="88.761600000000001"/>
    <n v="0"/>
    <n v="0"/>
    <m/>
    <m/>
    <n v="0"/>
    <n v="3.6984000000000003E-2"/>
    <n v="0"/>
    <n v="0"/>
    <m/>
    <m/>
    <n v="0"/>
    <n v="88.761600000000001"/>
    <n v="94.525698719875621"/>
    <n v="0.39884261063238657"/>
    <n v="3.6984000000000003E-2"/>
    <n v="0.1560506329113924"/>
  </r>
  <r>
    <x v="668"/>
    <s v="École"/>
    <m/>
    <m/>
    <n v="3109"/>
    <n v="1804.0319999999999"/>
    <n v="889.27830000000006"/>
    <n v="0"/>
    <m/>
    <m/>
    <n v="0"/>
    <n v="0.75168000000000001"/>
    <n v="45.469721849999999"/>
    <n v="0"/>
    <m/>
    <m/>
    <n v="0"/>
    <n v="2693.3103000000001"/>
    <n v="2868.2114560456075"/>
    <n v="0.9225511277084617"/>
    <n v="46.221401849999999"/>
    <n v="14.866967465422967"/>
  </r>
  <r>
    <x v="669"/>
    <s v="École"/>
    <m/>
    <m/>
    <n v="474"/>
    <n v="28.457999999999998"/>
    <n v="0"/>
    <n v="139.29199999999997"/>
    <m/>
    <m/>
    <n v="0"/>
    <n v="1.18575E-2"/>
    <n v="0"/>
    <n v="9.9187679199999987"/>
    <m/>
    <m/>
    <n v="0"/>
    <n v="167.74999999999997"/>
    <n v="178.64353459445448"/>
    <n v="0.37688509408112758"/>
    <n v="9.9306254199999984"/>
    <n v="20.950686540084384"/>
  </r>
  <r>
    <x v="670"/>
    <s v="École"/>
    <m/>
    <m/>
    <n v="17195"/>
    <n v="6522.12"/>
    <n v="2981.1851999999999"/>
    <n v="0"/>
    <m/>
    <m/>
    <n v="0"/>
    <n v="2.7175500000000001"/>
    <n v="152.43109140000001"/>
    <n v="0"/>
    <m/>
    <m/>
    <n v="0"/>
    <n v="9503.3051999999989"/>
    <n v="10120.441318973826"/>
    <n v="0.58856884669809983"/>
    <n v="155.1486414"/>
    <n v="9.0228927827856928"/>
  </r>
  <r>
    <x v="620"/>
    <s v="École"/>
    <m/>
    <m/>
    <n v="134"/>
    <n v="90.280799999999999"/>
    <n v="0"/>
    <n v="0"/>
    <m/>
    <m/>
    <n v="0"/>
    <n v="3.7616999999999998E-2"/>
    <n v="0"/>
    <n v="0"/>
    <m/>
    <m/>
    <n v="0"/>
    <n v="90.280799999999999"/>
    <n v="96.143554205752778"/>
    <n v="0.71748921049069236"/>
    <n v="3.7616999999999998E-2"/>
    <n v="0.28072388059701492"/>
  </r>
  <r>
    <x v="671"/>
    <s v="École"/>
    <m/>
    <m/>
    <n v="1701"/>
    <n v="461.86199999999997"/>
    <n v="0"/>
    <n v="235.12799999999996"/>
    <m/>
    <m/>
    <n v="0"/>
    <n v="0.19244249999999999"/>
    <n v="0"/>
    <n v="16.743101279999998"/>
    <m/>
    <m/>
    <n v="0"/>
    <n v="696.9899999999999"/>
    <n v="742.25190567504524"/>
    <n v="0.43636208446504715"/>
    <n v="16.935543779999996"/>
    <n v="9.9562279717813027"/>
  </r>
  <r>
    <x v="620"/>
    <s v="École"/>
    <m/>
    <m/>
    <n v="46"/>
    <n v="30.9924"/>
    <n v="0"/>
    <n v="0"/>
    <m/>
    <m/>
    <n v="0"/>
    <n v="1.2913500000000001E-2"/>
    <n v="0"/>
    <n v="0"/>
    <m/>
    <m/>
    <n v="0"/>
    <n v="30.9924"/>
    <n v="33.005018668048713"/>
    <n v="0.71750040582714592"/>
    <n v="1.2913500000000001E-2"/>
    <n v="0.28072826086956526"/>
  </r>
  <r>
    <x v="620"/>
    <s v="École"/>
    <m/>
    <m/>
    <n v="46"/>
    <n v="30.9924"/>
    <n v="0"/>
    <n v="0"/>
    <m/>
    <m/>
    <n v="0"/>
    <n v="1.2913500000000001E-2"/>
    <n v="0"/>
    <n v="0"/>
    <m/>
    <m/>
    <n v="0"/>
    <n v="30.9924"/>
    <n v="33.005018668048713"/>
    <n v="0.71750040582714592"/>
    <n v="1.2913500000000001E-2"/>
    <n v="0.28072826086956526"/>
  </r>
  <r>
    <x v="620"/>
    <s v="École"/>
    <m/>
    <m/>
    <n v="46"/>
    <n v="30.9924"/>
    <n v="0"/>
    <n v="0"/>
    <m/>
    <m/>
    <n v="0"/>
    <n v="1.2913500000000001E-2"/>
    <n v="0"/>
    <n v="0"/>
    <m/>
    <m/>
    <n v="0"/>
    <n v="30.9924"/>
    <n v="33.005018668048713"/>
    <n v="0.71750040582714592"/>
    <n v="1.2913500000000001E-2"/>
    <n v="0.28072826086956526"/>
  </r>
  <r>
    <x v="672"/>
    <s v="École"/>
    <m/>
    <m/>
    <n v="303"/>
    <n v="48.167999999999999"/>
    <n v="0"/>
    <n v="217.27999629974369"/>
    <m/>
    <m/>
    <n v="0"/>
    <n v="2.0070000000000001E-2"/>
    <n v="0"/>
    <n v="15.472172536510472"/>
    <m/>
    <m/>
    <n v="0"/>
    <n v="265.44799629974369"/>
    <n v="282.68595117735856"/>
    <n v="0.93295693457874107"/>
    <n v="15.492242536510473"/>
    <n v="51.129513321816738"/>
  </r>
  <r>
    <x v="673"/>
    <s v="École"/>
    <m/>
    <m/>
    <n v="1035"/>
    <n v="99.694800000000001"/>
    <n v="0"/>
    <n v="484.99999999999994"/>
    <m/>
    <m/>
    <n v="0"/>
    <n v="4.1539500000000007E-2"/>
    <n v="0"/>
    <n v="34.536099999999998"/>
    <m/>
    <m/>
    <n v="0"/>
    <n v="584.69479999999999"/>
    <n v="622.66435607152107"/>
    <n v="0.60160807349905421"/>
    <n v="34.577639499999997"/>
    <n v="33.408347342995164"/>
  </r>
  <r>
    <x v="674"/>
    <s v="École"/>
    <m/>
    <m/>
    <n v="899"/>
    <n v="13.751999999999999"/>
    <n v="0"/>
    <n v="461.71998519897562"/>
    <m/>
    <m/>
    <n v="0"/>
    <n v="5.7300000000000007E-3"/>
    <n v="0"/>
    <n v="32.878366146041948"/>
    <m/>
    <m/>
    <n v="0"/>
    <n v="475.47198519897563"/>
    <n v="506.34870960707701"/>
    <n v="0.56323549455737154"/>
    <n v="32.884096146041948"/>
    <n v="36.578527414952113"/>
  </r>
  <r>
    <x v="675"/>
    <s v="École"/>
    <m/>
    <m/>
    <n v="7514"/>
    <n v="2791.152"/>
    <n v="1993.0139421844485"/>
    <n v="1505.4399999999998"/>
    <m/>
    <m/>
    <n v="0"/>
    <n v="1.1629800000000001"/>
    <n v="101.90487004383088"/>
    <n v="107.2000544"/>
    <m/>
    <m/>
    <n v="0"/>
    <n v="6289.6059421844484"/>
    <n v="6698.0473127756431"/>
    <n v="0.89140901154852847"/>
    <n v="210.2679044438309"/>
    <n v="27.983484754302754"/>
  </r>
  <r>
    <x v="676"/>
    <s v="École"/>
    <m/>
    <m/>
    <n v="2756"/>
    <n v="283.68"/>
    <n v="1398.1410578155514"/>
    <n v="0"/>
    <m/>
    <m/>
    <n v="0"/>
    <n v="0.1182"/>
    <n v="71.488402456169112"/>
    <n v="0"/>
    <m/>
    <m/>
    <n v="0"/>
    <n v="1681.8210578155515"/>
    <n v="1791.0370093803551"/>
    <n v="0.64986829077661656"/>
    <n v="71.606602456169114"/>
    <n v="25.982076362906064"/>
  </r>
  <r>
    <x v="677"/>
    <s v="École"/>
    <m/>
    <m/>
    <n v="3585"/>
    <n v="691.19999999999993"/>
    <n v="0"/>
    <n v="77.599999999999994"/>
    <m/>
    <m/>
    <n v="0"/>
    <n v="0.28799999999999998"/>
    <n v="0"/>
    <n v="5.5257759999999996"/>
    <m/>
    <m/>
    <n v="0"/>
    <n v="768.8"/>
    <n v="818.72518268981594"/>
    <n v="0.22837522529701978"/>
    <n v="5.8137759999999998"/>
    <n v="1.6216948396094839"/>
  </r>
  <r>
    <x v="678"/>
    <s v="École"/>
    <m/>
    <m/>
    <n v="1687"/>
    <n v="300.38400000000001"/>
    <n v="0"/>
    <n v="570.16598815917882"/>
    <m/>
    <m/>
    <n v="0"/>
    <n v="0.12515999999999999"/>
    <n v="0"/>
    <n v="40.600638316833439"/>
    <m/>
    <m/>
    <n v="0"/>
    <n v="870.54998815917884"/>
    <n v="927.08272385046939"/>
    <n v="0.54954518307674538"/>
    <n v="40.725798316833441"/>
    <n v="24.140959286801092"/>
  </r>
  <r>
    <x v="679"/>
    <s v="École"/>
    <m/>
    <m/>
    <n v="1272"/>
    <n v="224.352"/>
    <n v="0"/>
    <n v="387.99999999999994"/>
    <m/>
    <m/>
    <n v="0"/>
    <n v="9.3480000000000008E-2"/>
    <n v="0"/>
    <n v="27.628879999999999"/>
    <m/>
    <m/>
    <n v="0"/>
    <n v="612.35199999999998"/>
    <n v="652.11758984192795"/>
    <n v="0.5126710611964842"/>
    <n v="27.722359999999998"/>
    <n v="21.794308176100625"/>
  </r>
  <r>
    <x v="680"/>
    <s v="École"/>
    <m/>
    <m/>
    <n v="580"/>
    <n v="262.8"/>
    <n v="0"/>
    <n v="0"/>
    <m/>
    <m/>
    <n v="0"/>
    <n v="0.1095"/>
    <n v="0"/>
    <n v="0"/>
    <m/>
    <m/>
    <n v="0"/>
    <n v="262.8"/>
    <n v="279.86599637211714"/>
    <n v="0.48252757995192608"/>
    <n v="0.1095"/>
    <n v="0.18879310344827585"/>
  </r>
  <r>
    <x v="681"/>
    <s v="École"/>
    <m/>
    <m/>
    <n v="1502"/>
    <n v="127.22399999999999"/>
    <n v="0"/>
    <n v="733.31998519897547"/>
    <m/>
    <m/>
    <n v="0"/>
    <n v="5.3009999999999995E-2"/>
    <n v="0"/>
    <n v="52.218582146041939"/>
    <m/>
    <m/>
    <n v="0"/>
    <n v="860.54398519897541"/>
    <n v="916.42694002946598"/>
    <n v="0.61013777631788679"/>
    <n v="52.271592146041939"/>
    <n v="34.801326328922734"/>
  </r>
  <r>
    <x v="682"/>
    <s v="École"/>
    <m/>
    <m/>
    <n v="990"/>
    <n v="376.27199999999999"/>
    <n v="0"/>
    <n v="0"/>
    <m/>
    <m/>
    <n v="0"/>
    <n v="0.15678"/>
    <n v="0"/>
    <n v="0"/>
    <m/>
    <m/>
    <n v="0"/>
    <n v="376.27199999999999"/>
    <n v="400.70676631251615"/>
    <n v="0.40475430940658197"/>
    <n v="0.15678"/>
    <n v="0.15836363636363637"/>
  </r>
  <r>
    <x v="683"/>
    <s v="École"/>
    <m/>
    <m/>
    <n v="2166"/>
    <n v="423.36"/>
    <n v="0"/>
    <n v="585.88001480102423"/>
    <m/>
    <m/>
    <n v="0"/>
    <n v="0.1764"/>
    <n v="0"/>
    <n v="41.719609853958048"/>
    <m/>
    <m/>
    <n v="0"/>
    <n v="1009.2400148010242"/>
    <n v="1074.7791564722179"/>
    <n v="0.49620459670924189"/>
    <n v="41.896009853958049"/>
    <n v="19.342571493055424"/>
  </r>
  <r>
    <x v="684"/>
    <s v="École"/>
    <m/>
    <m/>
    <n v="2576"/>
    <n v="231.26399999999998"/>
    <n v="1451.1869710922222"/>
    <n v="0"/>
    <m/>
    <m/>
    <n v="0"/>
    <n v="9.6360000000000001E-2"/>
    <n v="74.200695021915337"/>
    <n v="0"/>
    <m/>
    <m/>
    <n v="0"/>
    <n v="1682.4509710922221"/>
    <n v="1791.707828660429"/>
    <n v="0.6955387533619678"/>
    <n v="74.297055021915341"/>
    <n v="28.842024465029247"/>
  </r>
  <r>
    <x v="685"/>
    <s v="École"/>
    <m/>
    <m/>
    <n v="3679"/>
    <n v="453.59999999999997"/>
    <n v="1735.3619710922221"/>
    <n v="0"/>
    <m/>
    <m/>
    <n v="0"/>
    <n v="0.189"/>
    <n v="88.730857521915325"/>
    <n v="0"/>
    <m/>
    <m/>
    <n v="0"/>
    <n v="2188.961971092222"/>
    <n v="2331.1111988599623"/>
    <n v="0.63362631118781254"/>
    <n v="88.919857521915318"/>
    <n v="24.169572580025907"/>
  </r>
  <r>
    <x v="686"/>
    <s v="École"/>
    <m/>
    <m/>
    <n v="3469"/>
    <n v="351.66239999999999"/>
    <n v="2042.2710578155516"/>
    <n v="0"/>
    <m/>
    <m/>
    <n v="0"/>
    <n v="0.14652600000000002"/>
    <n v="104.42343745616911"/>
    <n v="0"/>
    <m/>
    <m/>
    <n v="0"/>
    <n v="2393.9334578155517"/>
    <n v="2549.3933501525762"/>
    <n v="0.73490727879866713"/>
    <n v="104.56996345616911"/>
    <n v="30.144123221726463"/>
  </r>
  <r>
    <x v="687"/>
    <s v="École"/>
    <m/>
    <m/>
    <n v="80"/>
    <n v="460.8"/>
    <n v="0"/>
    <n v="417.48800888061373"/>
    <m/>
    <m/>
    <n v="0"/>
    <n v="0.192"/>
    <n v="0"/>
    <n v="29.728675512374775"/>
    <m/>
    <m/>
    <n v="0"/>
    <n v="878.28800888061369"/>
    <n v="935.32324469960349"/>
    <n v="11.691540558745043"/>
    <n v="29.920675512374775"/>
    <n v="374.00844390468467"/>
  </r>
  <r>
    <x v="688"/>
    <s v="École"/>
    <m/>
    <m/>
    <n v="3079"/>
    <n v="350.35199999999998"/>
    <n v="1132.9109855461131"/>
    <n v="0"/>
    <m/>
    <m/>
    <n v="0"/>
    <n v="0.14598"/>
    <n v="57.926913760957767"/>
    <n v="0"/>
    <m/>
    <m/>
    <n v="0"/>
    <n v="1483.2629855461132"/>
    <n v="1579.5847539259671"/>
    <n v="0.51301875736471814"/>
    <n v="58.072893760957768"/>
    <n v="18.860959324767059"/>
  </r>
  <r>
    <x v="689"/>
    <s v="École"/>
    <m/>
    <m/>
    <n v="1357"/>
    <n v="113.75999999999999"/>
    <n v="0"/>
    <n v="512.15999259948569"/>
    <m/>
    <m/>
    <n v="0"/>
    <n v="4.7399999999999998E-2"/>
    <n v="0"/>
    <n v="36.470121073020827"/>
    <m/>
    <m/>
    <n v="0"/>
    <n v="625.91999259948568"/>
    <n v="666.5666757156896"/>
    <n v="0.49120609853772262"/>
    <n v="36.517521073020831"/>
    <n v="26.9104797885194"/>
  </r>
  <r>
    <x v="690"/>
    <s v="École"/>
    <m/>
    <m/>
    <n v="2010"/>
    <n v="233.71199999999999"/>
    <n v="0"/>
    <n v="981.6399703979472"/>
    <m/>
    <m/>
    <n v="0"/>
    <n v="9.7379999999999994E-2"/>
    <n v="0"/>
    <n v="69.901064292083618"/>
    <m/>
    <m/>
    <n v="0"/>
    <n v="1215.3519703979473"/>
    <n v="1294.2758376645256"/>
    <n v="0.64391832719628139"/>
    <n v="69.998444292083619"/>
    <n v="34.825096662728164"/>
  </r>
  <r>
    <x v="691"/>
    <s v="École"/>
    <m/>
    <m/>
    <n v="2377"/>
    <n v="364.608"/>
    <n v="0"/>
    <n v="1063.1199851989754"/>
    <m/>
    <m/>
    <n v="0"/>
    <n v="0.15192000000000003"/>
    <n v="0"/>
    <n v="75.703130146041929"/>
    <m/>
    <m/>
    <n v="0"/>
    <n v="1427.7279851989754"/>
    <n v="1520.4433604492638"/>
    <n v="0.6396480271136995"/>
    <n v="75.855050146041933"/>
    <n v="31.912095139268796"/>
  </r>
  <r>
    <x v="692"/>
    <s v="École"/>
    <m/>
    <m/>
    <n v="1614"/>
    <n v="655.12799999999993"/>
    <n v="0"/>
    <n v="0"/>
    <m/>
    <m/>
    <n v="0"/>
    <n v="0.27297000000000005"/>
    <n v="0"/>
    <n v="0"/>
    <m/>
    <m/>
    <n v="0"/>
    <n v="655.12799999999993"/>
    <n v="697.67142492873791"/>
    <n v="0.43226234506117589"/>
    <n v="0.27297000000000005"/>
    <n v="0.16912639405204463"/>
  </r>
  <r>
    <x v="693"/>
    <s v="École"/>
    <m/>
    <m/>
    <n v="3653"/>
    <n v="307.584"/>
    <n v="0"/>
    <n v="2137.8799407958986"/>
    <m/>
    <m/>
    <n v="0"/>
    <n v="0.12816"/>
    <n v="0"/>
    <n v="152.23512458416749"/>
    <m/>
    <m/>
    <n v="0"/>
    <n v="2445.4639407958985"/>
    <n v="2604.2701764951603"/>
    <n v="0.71291272282922535"/>
    <n v="152.3632845841675"/>
    <n v="41.709084200429096"/>
  </r>
  <r>
    <x v="694"/>
    <s v="École"/>
    <m/>
    <m/>
    <n v="6507"/>
    <n v="1851.5519999999999"/>
    <n v="0"/>
    <n v="1423.9600296020526"/>
    <m/>
    <m/>
    <n v="0"/>
    <n v="0.77148000000000005"/>
    <n v="0"/>
    <n v="101.39799170791639"/>
    <m/>
    <m/>
    <n v="0"/>
    <n v="3275.5120296020523"/>
    <n v="3488.2208439628384"/>
    <n v="0.53607205224571053"/>
    <n v="102.16947170791639"/>
    <n v="15.701470986309571"/>
  </r>
  <r>
    <x v="695"/>
    <s v="École"/>
    <m/>
    <m/>
    <n v="4059"/>
    <n v="614.30399999999997"/>
    <n v="0"/>
    <n v="1524.8399703979471"/>
    <m/>
    <m/>
    <n v="0"/>
    <n v="0.25596000000000002"/>
    <n v="0"/>
    <n v="108.5814962920836"/>
    <m/>
    <m/>
    <n v="0"/>
    <n v="2139.1439703979472"/>
    <n v="2278.0580618676868"/>
    <n v="0.56123628033202433"/>
    <n v="108.8374562920836"/>
    <n v="26.813859643282484"/>
  </r>
  <r>
    <x v="696"/>
    <s v="École"/>
    <m/>
    <m/>
    <n v="1466"/>
    <n v="125.928"/>
    <n v="0"/>
    <n v="322.0399703979474"/>
    <m/>
    <m/>
    <n v="0"/>
    <n v="5.2469999999999996E-2"/>
    <n v="0"/>
    <n v="22.931968292083614"/>
    <m/>
    <m/>
    <n v="0"/>
    <n v="447.9679703979474"/>
    <n v="477.05860874511649"/>
    <n v="0.32541514921222137"/>
    <n v="22.984438292083613"/>
    <n v="15.678334442076135"/>
  </r>
  <r>
    <x v="697"/>
    <s v="École"/>
    <m/>
    <m/>
    <n v="1516"/>
    <n v="134.60399999999998"/>
    <n v="0"/>
    <n v="539.31998519897559"/>
    <m/>
    <m/>
    <n v="0"/>
    <n v="5.6085000000000003E-2"/>
    <n v="0"/>
    <n v="38.404142146041941"/>
    <m/>
    <m/>
    <n v="0"/>
    <n v="673.92398519897552"/>
    <n v="717.68800455395433"/>
    <n v="0.47340897398018095"/>
    <n v="38.460227146041944"/>
    <n v="25.369542972323181"/>
  </r>
  <r>
    <x v="698"/>
    <s v="École"/>
    <m/>
    <m/>
    <n v="1174"/>
    <n v="166.75200000000001"/>
    <n v="0"/>
    <n v="368.59999999999997"/>
    <m/>
    <m/>
    <n v="0"/>
    <n v="6.948E-2"/>
    <n v="0"/>
    <n v="26.247435999999997"/>
    <m/>
    <m/>
    <n v="0"/>
    <n v="535.35199999999998"/>
    <n v="570.11727888053895"/>
    <n v="0.48561948797320181"/>
    <n v="26.316915999999996"/>
    <n v="22.416453151618395"/>
  </r>
  <r>
    <x v="699"/>
    <s v="École"/>
    <m/>
    <m/>
    <n v="1520"/>
    <n v="79.631999999999991"/>
    <n v="0"/>
    <n v="391.87999999999994"/>
    <m/>
    <m/>
    <n v="0"/>
    <n v="3.3180000000000001E-2"/>
    <n v="0"/>
    <n v="27.905168799999998"/>
    <m/>
    <m/>
    <n v="0"/>
    <n v="471.51199999999994"/>
    <n v="502.13156651982371"/>
    <n v="0.33034971481567349"/>
    <n v="27.9383488"/>
    <n v="18.380492631578946"/>
  </r>
  <r>
    <x v="700"/>
    <s v="École"/>
    <m/>
    <m/>
    <n v="2706"/>
    <n v="430.38"/>
    <n v="0"/>
    <n v="566.4799999999999"/>
    <m/>
    <m/>
    <n v="0"/>
    <n v="0.17932500000000001"/>
    <n v="0"/>
    <n v="40.338164800000001"/>
    <m/>
    <m/>
    <n v="0"/>
    <n v="996.8599999999999"/>
    <n v="1061.5951946100024"/>
    <n v="0.39231160185144215"/>
    <n v="40.5174898"/>
    <n v="14.973203917220992"/>
  </r>
  <r>
    <x v="701"/>
    <s v="École"/>
    <m/>
    <m/>
    <n v="1723"/>
    <n v="0"/>
    <n v="0"/>
    <n v="869.11998519897543"/>
    <m/>
    <m/>
    <n v="0"/>
    <n v="0"/>
    <n v="0"/>
    <n v="61.888690146041931"/>
    <m/>
    <m/>
    <n v="0"/>
    <n v="869.11998519897543"/>
    <n v="925.55985778017862"/>
    <n v="0.53717925582134574"/>
    <n v="61.888690146041931"/>
    <n v="35.919146921672628"/>
  </r>
  <r>
    <x v="702"/>
    <s v="École"/>
    <m/>
    <m/>
    <n v="1258"/>
    <n v="542.44799999999998"/>
    <n v="0"/>
    <n v="0"/>
    <m/>
    <m/>
    <n v="0"/>
    <n v="0.22602"/>
    <n v="0"/>
    <n v="0"/>
    <m/>
    <m/>
    <n v="0"/>
    <n v="542.44799999999998"/>
    <n v="577.67408675822753"/>
    <n v="0.45920038693022858"/>
    <n v="0.22602"/>
    <n v="0.17966613672496026"/>
  </r>
  <r>
    <x v="703"/>
    <s v="École"/>
    <m/>
    <m/>
    <n v="1174"/>
    <n v="267.02999999999997"/>
    <n v="0"/>
    <n v="325.91998519897442"/>
    <m/>
    <m/>
    <n v="0"/>
    <n v="0.1112625"/>
    <n v="0"/>
    <n v="23.20825814604186"/>
    <m/>
    <m/>
    <n v="0"/>
    <n v="592.94998519897445"/>
    <n v="631.45562559567384"/>
    <n v="0.53786680204060799"/>
    <n v="23.319520646041859"/>
    <n v="19.863305490665979"/>
  </r>
  <r>
    <x v="704"/>
    <s v="École"/>
    <m/>
    <m/>
    <n v="1865"/>
    <n v="155.51999999999998"/>
    <n v="0"/>
    <n v="508.28001480102427"/>
    <m/>
    <m/>
    <n v="0"/>
    <n v="6.4799999999999996E-2"/>
    <n v="0"/>
    <n v="36.193833853958054"/>
    <m/>
    <m/>
    <n v="0"/>
    <n v="663.80001480102419"/>
    <n v="706.90659259556594"/>
    <n v="0.37903838745070562"/>
    <n v="36.258633853958052"/>
    <n v="19.441626731344801"/>
  </r>
  <r>
    <x v="705"/>
    <s v="École"/>
    <m/>
    <m/>
    <n v="585"/>
    <n v="245.7756"/>
    <n v="0"/>
    <n v="0"/>
    <m/>
    <m/>
    <n v="0"/>
    <n v="0.10240650000000001"/>
    <n v="0"/>
    <n v="0"/>
    <m/>
    <m/>
    <n v="0"/>
    <n v="245.7756"/>
    <n v="261.73604710028502"/>
    <n v="0.44741204632527354"/>
    <n v="0.10240650000000001"/>
    <n v="0.17505384615384617"/>
  </r>
  <r>
    <x v="706"/>
    <s v="École"/>
    <m/>
    <m/>
    <n v="21603"/>
    <n v="8118.6696000000002"/>
    <n v="10442.484231262222"/>
    <n v="0"/>
    <m/>
    <m/>
    <n v="0"/>
    <n v="3.3827790000000002"/>
    <n v="533.93504982467732"/>
    <n v="0"/>
    <m/>
    <m/>
    <n v="0"/>
    <n v="18561.153831262222"/>
    <n v="19766.498519034783"/>
    <n v="0.9149885904288656"/>
    <n v="537.31782882467735"/>
    <n v="24.872370912589798"/>
  </r>
  <r>
    <x v="707"/>
    <s v="École"/>
    <m/>
    <m/>
    <n v="22003"/>
    <n v="10552.031999999999"/>
    <n v="0"/>
    <n v="0"/>
    <m/>
    <m/>
    <n v="0"/>
    <n v="4.3966799999999999"/>
    <n v="0"/>
    <n v="0"/>
    <m/>
    <m/>
    <n v="0"/>
    <n v="10552.031999999999"/>
    <n v="11237.271497071779"/>
    <n v="0.51071542503621226"/>
    <n v="4.3966799999999999"/>
    <n v="0.199821842476026"/>
  </r>
  <r>
    <x v="708"/>
    <s v="École"/>
    <m/>
    <m/>
    <n v="17646"/>
    <n v="4917.8879999999999"/>
    <n v="5797.17"/>
    <n v="0"/>
    <m/>
    <m/>
    <n v="0"/>
    <n v="2.0491199999999998"/>
    <n v="296.41531500000002"/>
    <n v="0"/>
    <m/>
    <m/>
    <n v="0"/>
    <n v="10715.058000000001"/>
    <n v="11410.884259341799"/>
    <n v="0.64665557403047713"/>
    <n v="298.46443500000004"/>
    <n v="16.913999489969402"/>
  </r>
  <r>
    <x v="709"/>
    <s v="École"/>
    <m/>
    <m/>
    <n v="757"/>
    <n v="293.76"/>
    <n v="0"/>
    <n v="0"/>
    <m/>
    <m/>
    <n v="0"/>
    <n v="0.12240000000000001"/>
    <n v="0"/>
    <n v="0"/>
    <m/>
    <m/>
    <n v="0"/>
    <n v="293.76"/>
    <n v="312.83651101321584"/>
    <n v="0.4132582708232706"/>
    <n v="0.12240000000000001"/>
    <n v="0.16169088507265522"/>
  </r>
  <r>
    <x v="710"/>
    <s v="École"/>
    <m/>
    <m/>
    <n v="4250"/>
    <n v="2248.4735999999998"/>
    <n v="0"/>
    <n v="0"/>
    <m/>
    <m/>
    <n v="0"/>
    <n v="0.93686400000000003"/>
    <n v="0"/>
    <n v="0"/>
    <m/>
    <m/>
    <n v="0"/>
    <n v="2248.4735999999998"/>
    <n v="2394.4874595905671"/>
    <n v="0.56340881402130993"/>
    <n v="0.93686400000000003"/>
    <n v="0.22043858823529414"/>
  </r>
  <r>
    <x v="711"/>
    <s v="École"/>
    <m/>
    <m/>
    <n v="2839"/>
    <n v="1616.4576"/>
    <n v="0"/>
    <n v="0"/>
    <m/>
    <m/>
    <n v="0"/>
    <n v="0.67352400000000001"/>
    <n v="0"/>
    <n v="0"/>
    <m/>
    <m/>
    <n v="0"/>
    <n v="1616.4576"/>
    <n v="1721.4289072194867"/>
    <n v="0.60635044283884709"/>
    <n v="0.67352400000000001"/>
    <n v="0.2372398731947869"/>
  </r>
  <r>
    <x v="712"/>
    <s v="École"/>
    <m/>
    <m/>
    <n v="5487"/>
    <n v="3397.1795999999999"/>
    <n v="2914.1199000000001"/>
    <n v="0"/>
    <m/>
    <m/>
    <n v="0"/>
    <n v="1.4154915000000001"/>
    <n v="149.00197305"/>
    <n v="0"/>
    <m/>
    <m/>
    <n v="0"/>
    <n v="6311.2995000000001"/>
    <n v="6721.1496307851776"/>
    <n v="1.2249224769063565"/>
    <n v="150.41746455000001"/>
    <n v="27.413425287042099"/>
  </r>
  <r>
    <x v="713"/>
    <s v="École"/>
    <m/>
    <m/>
    <n v="4458"/>
    <n v="907.0992"/>
    <n v="1175.3478"/>
    <n v="0"/>
    <m/>
    <m/>
    <n v="0"/>
    <n v="0.37795800000000002"/>
    <n v="60.096752099999996"/>
    <n v="0"/>
    <m/>
    <m/>
    <n v="0"/>
    <n v="2082.4470000000001"/>
    <n v="2217.6792410469034"/>
    <n v="0.49746057448337894"/>
    <n v="60.474710099999996"/>
    <n v="13.565435195154777"/>
  </r>
  <r>
    <x v="714"/>
    <s v="École"/>
    <m/>
    <m/>
    <n v="4138"/>
    <n v="658.86839999999995"/>
    <n v="1500.8228999999999"/>
    <n v="0"/>
    <m/>
    <m/>
    <n v="0"/>
    <n v="0.27452850000000001"/>
    <n v="76.738631549999994"/>
    <n v="0"/>
    <m/>
    <m/>
    <n v="0"/>
    <n v="2159.6913"/>
    <n v="2299.9397166312515"/>
    <n v="0.55580950136086305"/>
    <n v="77.013160049999996"/>
    <n v="18.61120349202513"/>
  </r>
  <r>
    <x v="715"/>
    <s v="École"/>
    <m/>
    <m/>
    <n v="4084"/>
    <n v="468.07920000000001"/>
    <n v="1230.2882999999999"/>
    <n v="0"/>
    <m/>
    <m/>
    <n v="0"/>
    <n v="0.19503300000000001"/>
    <n v="62.905916850000004"/>
    <n v="0"/>
    <m/>
    <m/>
    <n v="0"/>
    <n v="1698.3674999999998"/>
    <n v="1808.657962684633"/>
    <n v="0.44286433954080145"/>
    <n v="63.100949850000006"/>
    <n v="15.450771265915771"/>
  </r>
  <r>
    <x v="716"/>
    <s v="École"/>
    <m/>
    <m/>
    <n v="2410"/>
    <n v="300.88439999999997"/>
    <n v="1045.0062"/>
    <n v="0"/>
    <m/>
    <m/>
    <n v="0"/>
    <n v="0.12536849999999999"/>
    <n v="53.4322509"/>
    <n v="0"/>
    <m/>
    <m/>
    <n v="0"/>
    <n v="1345.8905999999999"/>
    <n v="1433.2915288313034"/>
    <n v="0.59472677544867358"/>
    <n v="53.5576194"/>
    <n v="22.223078589211621"/>
  </r>
  <r>
    <x v="717"/>
    <s v="École"/>
    <m/>
    <m/>
    <n v="2454"/>
    <n v="289.91159999999996"/>
    <n v="1083.654"/>
    <n v="0"/>
    <m/>
    <m/>
    <n v="0"/>
    <n v="0.12079650000000001"/>
    <n v="55.408352999999998"/>
    <n v="0"/>
    <m/>
    <m/>
    <n v="0"/>
    <n v="1373.5655999999999"/>
    <n v="1462.7637185177505"/>
    <n v="0.59607323492980868"/>
    <n v="55.529149499999995"/>
    <n v="22.628015281173592"/>
  </r>
  <r>
    <x v="718"/>
    <s v="École"/>
    <m/>
    <m/>
    <n v="2412"/>
    <n v="293.67359999999996"/>
    <n v="752.87429999999995"/>
    <n v="0"/>
    <m/>
    <m/>
    <n v="0"/>
    <n v="0.122364"/>
    <n v="38.495243850000001"/>
    <n v="0"/>
    <m/>
    <m/>
    <n v="0"/>
    <n v="1046.5479"/>
    <n v="1114.5097822855662"/>
    <n v="0.46206873229086493"/>
    <n v="38.617607849999999"/>
    <n v="16.010616853233831"/>
  </r>
  <r>
    <x v="719"/>
    <s v="École"/>
    <m/>
    <m/>
    <n v="5938"/>
    <n v="1707.066"/>
    <n v="2993.31"/>
    <n v="0"/>
    <m/>
    <m/>
    <n v="0"/>
    <n v="0.71127750000000001"/>
    <n v="153.05104499999999"/>
    <n v="0"/>
    <m/>
    <m/>
    <n v="0"/>
    <n v="4700.3760000000002"/>
    <n v="5005.6142030577867"/>
    <n v="0.84297982537180649"/>
    <n v="153.76232249999998"/>
    <n v="25.894631609969682"/>
  </r>
  <r>
    <x v="720"/>
    <s v="École"/>
    <m/>
    <m/>
    <n v="3330"/>
    <n v="525.84839999999997"/>
    <n v="1515.2211"/>
    <n v="0"/>
    <m/>
    <m/>
    <n v="0"/>
    <n v="0.21910350000000001"/>
    <n v="77.474826449999995"/>
    <n v="0"/>
    <m/>
    <m/>
    <n v="0"/>
    <n v="2041.0695000000001"/>
    <n v="2173.6147232961907"/>
    <n v="0.65273715414300026"/>
    <n v="77.693929949999998"/>
    <n v="23.331510495495493"/>
  </r>
  <r>
    <x v="721"/>
    <s v="École"/>
    <m/>
    <m/>
    <n v="2676"/>
    <n v="491.81039999999996"/>
    <n v="1250.3699999999999"/>
    <n v="0"/>
    <m/>
    <m/>
    <n v="0"/>
    <n v="0.20492099999999999"/>
    <n v="63.932714999999995"/>
    <n v="0"/>
    <m/>
    <m/>
    <n v="0"/>
    <n v="1742.1803999999997"/>
    <n v="1855.3160331277529"/>
    <n v="0.69331690326149209"/>
    <n v="64.137636000000001"/>
    <n v="23.967726457399102"/>
  </r>
  <r>
    <x v="722"/>
    <s v="École"/>
    <m/>
    <m/>
    <n v="2523"/>
    <n v="259.04160000000002"/>
    <n v="1018.1043"/>
    <n v="0"/>
    <m/>
    <m/>
    <n v="0"/>
    <n v="0.107934"/>
    <n v="52.056728849999999"/>
    <n v="0"/>
    <m/>
    <m/>
    <n v="0"/>
    <n v="1277.1459"/>
    <n v="1360.0826096501685"/>
    <n v="0.53907356704326936"/>
    <n v="52.164662849999999"/>
    <n v="20.67564916765755"/>
  </r>
  <r>
    <x v="723"/>
    <s v="École"/>
    <m/>
    <m/>
    <n v="4578"/>
    <n v="424.48320000000001"/>
    <n v="1790.6813999999999"/>
    <n v="0"/>
    <m/>
    <m/>
    <n v="0"/>
    <n v="0.176868"/>
    <n v="91.559397300000001"/>
    <n v="0"/>
    <m/>
    <m/>
    <n v="0"/>
    <n v="2215.1646000000001"/>
    <n v="2359.0154029955947"/>
    <n v="0.51529388444639468"/>
    <n v="91.736265299999999"/>
    <n v="20.038502686762779"/>
  </r>
  <r>
    <x v="724"/>
    <s v="École"/>
    <m/>
    <m/>
    <n v="6943"/>
    <n v="1057.4712"/>
    <n v="2990.6577000000002"/>
    <n v="0"/>
    <m/>
    <m/>
    <n v="0"/>
    <n v="0.44061299999999998"/>
    <n v="152.91543014999999"/>
    <n v="0"/>
    <m/>
    <m/>
    <n v="0"/>
    <n v="4048.1289000000002"/>
    <n v="4311.0107611920184"/>
    <n v="0.62091469986922343"/>
    <n v="153.35604315"/>
    <n v="22.0878644894138"/>
  </r>
  <r>
    <x v="725"/>
    <s v="École"/>
    <m/>
    <m/>
    <n v="3168"/>
    <n v="273.95279999999997"/>
    <n v="1188.2303999999999"/>
    <n v="0"/>
    <m/>
    <m/>
    <n v="0"/>
    <n v="0.11414700000000001"/>
    <n v="60.7554528"/>
    <n v="0"/>
    <m/>
    <m/>
    <n v="0"/>
    <n v="1462.1831999999999"/>
    <n v="1557.1360660067373"/>
    <n v="0.49152022285566205"/>
    <n v="60.869599800000003"/>
    <n v="19.213888825757579"/>
  </r>
  <r>
    <x v="726"/>
    <s v="École"/>
    <m/>
    <m/>
    <n v="3427"/>
    <n v="395.66519999999997"/>
    <n v="2135.8593000000001"/>
    <n v="0"/>
    <m/>
    <m/>
    <n v="0"/>
    <n v="0.16486049999999999"/>
    <n v="109.20870135"/>
    <n v="0"/>
    <m/>
    <m/>
    <n v="0"/>
    <n v="2531.5245"/>
    <n v="2695.9194312516197"/>
    <n v="0.78667039137777051"/>
    <n v="109.37356185"/>
    <n v="31.91525002918004"/>
  </r>
  <r>
    <x v="727"/>
    <s v="École"/>
    <m/>
    <m/>
    <n v="1861"/>
    <n v="252.8244"/>
    <n v="655.49699999999996"/>
    <n v="0"/>
    <m/>
    <m/>
    <n v="0"/>
    <n v="0.10534350000000001"/>
    <n v="33.5162415"/>
    <n v="0"/>
    <m/>
    <m/>
    <n v="0"/>
    <n v="908.32139999999993"/>
    <n v="967.30697731018392"/>
    <n v="0.51977806411079197"/>
    <n v="33.621584999999996"/>
    <n v="18.066407845244491"/>
  </r>
  <r>
    <x v="728"/>
    <s v="École"/>
    <m/>
    <m/>
    <n v="2239"/>
    <n v="294.95159999999998"/>
    <n v="1026.4401"/>
    <n v="0"/>
    <m/>
    <m/>
    <n v="0"/>
    <n v="0.12289650000000001"/>
    <n v="52.482946949999999"/>
    <n v="0"/>
    <m/>
    <m/>
    <n v="0"/>
    <n v="1321.3917000000001"/>
    <n v="1407.2016922311482"/>
    <n v="0.62849561957621625"/>
    <n v="52.605843450000002"/>
    <n v="23.495240486824475"/>
  </r>
  <r>
    <x v="729"/>
    <s v="École"/>
    <m/>
    <m/>
    <n v="2456"/>
    <n v="703.72439999999995"/>
    <n v="493.32780000000002"/>
    <n v="0"/>
    <m/>
    <m/>
    <n v="0"/>
    <n v="0.29321849999999999"/>
    <n v="25.224362099999997"/>
    <n v="0"/>
    <m/>
    <m/>
    <n v="0"/>
    <n v="1197.0522000000001"/>
    <n v="1274.7876965846074"/>
    <n v="0.51905036505887925"/>
    <n v="25.517580599999995"/>
    <n v="10.389894381107489"/>
  </r>
  <r>
    <x v="730"/>
    <s v="École"/>
    <m/>
    <m/>
    <n v="2402"/>
    <n v="342.11160000000001"/>
    <n v="1079.4861000000001"/>
    <n v="0"/>
    <m/>
    <m/>
    <n v="0"/>
    <n v="0.14254650000000002"/>
    <n v="55.195243949999998"/>
    <n v="0"/>
    <m/>
    <m/>
    <n v="0"/>
    <n v="1421.5977"/>
    <n v="1513.9149800259133"/>
    <n v="0.63027268110987233"/>
    <n v="55.33779045"/>
    <n v="23.038214175686928"/>
  </r>
  <r>
    <x v="731"/>
    <s v="École"/>
    <m/>
    <m/>
    <n v="3535"/>
    <n v="480.01679999999999"/>
    <n v="1283.3343"/>
    <n v="0"/>
    <m/>
    <m/>
    <n v="0"/>
    <n v="0.20000700000000002"/>
    <n v="65.618213850000004"/>
    <n v="0"/>
    <m/>
    <m/>
    <n v="0"/>
    <n v="1763.3510999999999"/>
    <n v="1877.8615394039905"/>
    <n v="0.53121967168429718"/>
    <n v="65.818220850000003"/>
    <n v="18.619015799151342"/>
  </r>
  <r>
    <x v="732"/>
    <s v="École"/>
    <m/>
    <m/>
    <n v="2951"/>
    <n v="400.03559999999999"/>
    <n v="1468.6164000000001"/>
    <n v="0"/>
    <m/>
    <m/>
    <n v="0"/>
    <n v="0.16668150000000001"/>
    <n v="75.091879800000001"/>
    <n v="0"/>
    <m/>
    <m/>
    <n v="0"/>
    <n v="1868.652"/>
    <n v="1990.0005854366416"/>
    <n v="0.6743478771388145"/>
    <n v="75.258561299999997"/>
    <n v="25.502731718061675"/>
  </r>
  <r>
    <x v="733"/>
    <s v="École"/>
    <m/>
    <m/>
    <n v="2488"/>
    <n v="349.75079999999997"/>
    <n v="757.42110000000002"/>
    <n v="0"/>
    <m/>
    <m/>
    <n v="0"/>
    <n v="0.14572950000000001"/>
    <n v="38.727726449999999"/>
    <n v="0"/>
    <m/>
    <m/>
    <n v="0"/>
    <n v="1107.1719000000001"/>
    <n v="1179.0706504897641"/>
    <n v="0.47390299456984092"/>
    <n v="38.87345595"/>
    <n v="15.624379401125402"/>
  </r>
  <r>
    <x v="734"/>
    <s v="École"/>
    <m/>
    <m/>
    <n v="2363"/>
    <n v="555.66"/>
    <n v="1204.902"/>
    <n v="0"/>
    <m/>
    <m/>
    <n v="0"/>
    <n v="0.23152500000000001"/>
    <n v="61.607888999999993"/>
    <n v="0"/>
    <m/>
    <m/>
    <n v="0"/>
    <n v="1760.5619999999999"/>
    <n v="1874.8913177507125"/>
    <n v="0.79343686743576491"/>
    <n v="61.839413999999991"/>
    <n v="26.169874735505708"/>
  </r>
  <r>
    <x v="735"/>
    <s v="École"/>
    <m/>
    <m/>
    <n v="4427"/>
    <n v="642.48479999999995"/>
    <n v="1393.2153000000001"/>
    <n v="0"/>
    <m/>
    <m/>
    <n v="0"/>
    <n v="0.267702"/>
    <n v="71.236543349999991"/>
    <n v="0"/>
    <m/>
    <m/>
    <n v="0"/>
    <n v="2035.7001"/>
    <n v="2167.8966392744233"/>
    <n v="0.48969881167256002"/>
    <n v="71.504245349999991"/>
    <n v="16.151851219787666"/>
  </r>
  <r>
    <x v="736"/>
    <s v="École"/>
    <m/>
    <m/>
    <n v="2009"/>
    <n v="250.92359999999999"/>
    <n v="1174.5899999999999"/>
    <n v="0"/>
    <m/>
    <m/>
    <n v="0"/>
    <n v="0.10455150000000001"/>
    <n v="60.058004999999994"/>
    <n v="0"/>
    <m/>
    <m/>
    <n v="0"/>
    <n v="1425.5136"/>
    <n v="1518.0851750608965"/>
    <n v="0.75564219764106344"/>
    <n v="60.162556499999994"/>
    <n v="29.946518914883022"/>
  </r>
  <r>
    <x v="737"/>
    <s v="École"/>
    <m/>
    <m/>
    <n v="3282"/>
    <n v="551.02679999999998"/>
    <n v="955.96469999999999"/>
    <n v="0"/>
    <m/>
    <m/>
    <n v="0"/>
    <n v="0.22959450000000001"/>
    <n v="48.879466649999998"/>
    <n v="0"/>
    <m/>
    <m/>
    <n v="0"/>
    <n v="1506.9915000000001"/>
    <n v="1604.8541768333766"/>
    <n v="0.48898664742028541"/>
    <n v="49.109061149999995"/>
    <n v="14.963150868372942"/>
  </r>
  <r>
    <x v="738"/>
    <s v="École"/>
    <m/>
    <m/>
    <n v="3048"/>
    <n v="1090.5047999999999"/>
    <n v="961.26930000000004"/>
    <n v="0"/>
    <m/>
    <m/>
    <n v="0"/>
    <n v="0.45437700000000003"/>
    <n v="49.150696349999997"/>
    <n v="0"/>
    <m/>
    <m/>
    <n v="0"/>
    <n v="2051.7741000000001"/>
    <n v="2185.0144704223894"/>
    <n v="0.71686826457427477"/>
    <n v="49.605073349999998"/>
    <n v="16.274630364173227"/>
  </r>
  <r>
    <x v="739"/>
    <s v="École"/>
    <m/>
    <m/>
    <n v="3976"/>
    <n v="587.41919999999993"/>
    <n v="1221.1946999999998"/>
    <n v="0"/>
    <m/>
    <m/>
    <n v="0"/>
    <n v="0.244758"/>
    <n v="62.440951649999988"/>
    <n v="0"/>
    <m/>
    <m/>
    <n v="0"/>
    <n v="1808.6138999999998"/>
    <n v="1926.0636650531223"/>
    <n v="0.48442245096909514"/>
    <n v="62.685709649999986"/>
    <n v="15.766023553822933"/>
  </r>
  <r>
    <x v="740"/>
    <s v="École"/>
    <m/>
    <m/>
    <n v="4935"/>
    <n v="1697.7348"/>
    <n v="0"/>
    <n v="30.651999999999994"/>
    <m/>
    <m/>
    <n v="0"/>
    <n v="0.7073895"/>
    <n v="0"/>
    <n v="2.1826815199999996"/>
    <m/>
    <m/>
    <n v="0"/>
    <n v="1728.3868"/>
    <n v="1840.6266891111686"/>
    <n v="0.37297399981989232"/>
    <n v="2.8900710199999997"/>
    <n v="0.58562735967578516"/>
  </r>
  <r>
    <x v="741"/>
    <s v="École"/>
    <m/>
    <m/>
    <n v="3875"/>
    <n v="1432.9331999999999"/>
    <n v="0"/>
    <n v="0"/>
    <m/>
    <m/>
    <n v="0"/>
    <n v="0.59705550000000007"/>
    <n v="0"/>
    <n v="0"/>
    <m/>
    <m/>
    <n v="0"/>
    <n v="1432.9331999999999"/>
    <n v="1525.9865972324435"/>
    <n v="0.39380299283417897"/>
    <n v="0.59705550000000007"/>
    <n v="0.15407883870967742"/>
  </r>
  <r>
    <x v="742"/>
    <s v="École"/>
    <m/>
    <m/>
    <n v="2515"/>
    <n v="1422.5688"/>
    <n v="0"/>
    <n v="0"/>
    <m/>
    <m/>
    <n v="0"/>
    <n v="0.59273699999999996"/>
    <n v="0"/>
    <n v="0"/>
    <m/>
    <m/>
    <n v="0"/>
    <n v="1422.5688"/>
    <n v="1514.94914238922"/>
    <n v="0.60236546417066406"/>
    <n v="0.59273699999999996"/>
    <n v="0.2356807157057654"/>
  </r>
  <r>
    <x v="743"/>
    <s v="École"/>
    <m/>
    <m/>
    <n v="5324"/>
    <n v="2455.6788000000001"/>
    <n v="0"/>
    <n v="14.355999999999998"/>
    <m/>
    <m/>
    <n v="0"/>
    <n v="1.0231995"/>
    <n v="0"/>
    <n v="1.0222685599999999"/>
    <m/>
    <m/>
    <n v="0"/>
    <n v="2470.0348000000004"/>
    <n v="2630.4366452656132"/>
    <n v="0.49407149610548706"/>
    <n v="2.0454680600000001"/>
    <n v="0.38419760706235917"/>
  </r>
  <r>
    <x v="744"/>
    <s v="École"/>
    <m/>
    <m/>
    <n v="1351"/>
    <n v="256.89960000000002"/>
    <n v="0"/>
    <n v="351.52799999999996"/>
    <m/>
    <m/>
    <n v="0"/>
    <n v="0.1070415"/>
    <n v="0"/>
    <n v="25.031765279999998"/>
    <m/>
    <m/>
    <n v="0"/>
    <n v="608.42759999999998"/>
    <n v="647.93834282456589"/>
    <n v="0.47959906944823533"/>
    <n v="25.138806779999999"/>
    <n v="18.607554981495188"/>
  </r>
  <r>
    <x v="745"/>
    <s v="École"/>
    <m/>
    <m/>
    <n v="3934"/>
    <n v="559.81439999999998"/>
    <n v="1631.5434"/>
    <n v="0"/>
    <m/>
    <m/>
    <n v="0"/>
    <n v="0.23325599999999999"/>
    <n v="83.422506299999995"/>
    <n v="0"/>
    <m/>
    <m/>
    <n v="0"/>
    <n v="2191.3577999999998"/>
    <n v="2333.6626107488983"/>
    <n v="0.59320351061232801"/>
    <n v="83.655762299999992"/>
    <n v="21.264809938993388"/>
  </r>
  <r>
    <x v="746"/>
    <s v="École"/>
    <m/>
    <m/>
    <n v="2744"/>
    <n v="288.92160000000001"/>
    <n v="1325.0133000000001"/>
    <n v="0"/>
    <m/>
    <m/>
    <n v="0"/>
    <n v="0.120384"/>
    <n v="67.749304349999989"/>
    <n v="0"/>
    <m/>
    <m/>
    <n v="0"/>
    <n v="1613.9349000000002"/>
    <n v="1718.7423853433534"/>
    <n v="0.62636384305515791"/>
    <n v="67.86968834999999"/>
    <n v="24.73385143950437"/>
  </r>
  <r>
    <x v="747"/>
    <s v="École"/>
    <m/>
    <m/>
    <n v="2490"/>
    <n v="510.76799999999997"/>
    <n v="1110.5559000000001"/>
    <n v="0"/>
    <m/>
    <m/>
    <n v="0"/>
    <n v="0.21281999999999998"/>
    <n v="56.783875049999992"/>
    <n v="0"/>
    <m/>
    <m/>
    <n v="0"/>
    <n v="1621.3239000000001"/>
    <n v="1726.6112203783364"/>
    <n v="0.69341816079451257"/>
    <n v="56.996695049999992"/>
    <n v="22.890238975903614"/>
  </r>
  <r>
    <x v="748"/>
    <s v="École"/>
    <m/>
    <m/>
    <n v="1380"/>
    <n v="649.95479999999998"/>
    <n v="0"/>
    <n v="80.315999999999988"/>
    <m/>
    <m/>
    <n v="0"/>
    <n v="0.27081450000000001"/>
    <n v="0"/>
    <n v="5.7191781599999993"/>
    <m/>
    <m/>
    <n v="0"/>
    <n v="730.27080000000001"/>
    <n v="777.69393098730245"/>
    <n v="0.56354632680239303"/>
    <n v="5.9899926599999995"/>
    <n v="4.3405743913043473"/>
  </r>
  <r>
    <x v="749"/>
    <s v="École"/>
    <m/>
    <m/>
    <n v="26233"/>
    <n v="19579.2228"/>
    <n v="12653.7444"/>
    <n v="0"/>
    <m/>
    <m/>
    <n v="0"/>
    <n v="8.1580095000000004"/>
    <n v="646.99907580000001"/>
    <n v="0"/>
    <m/>
    <m/>
    <n v="0"/>
    <n v="32232.967199999999"/>
    <n v="34326.147189717543"/>
    <n v="1.308510166192107"/>
    <n v="655.15708530000006"/>
    <n v="24.974539141539285"/>
  </r>
  <r>
    <x v="750"/>
    <s v="École"/>
    <m/>
    <m/>
    <n v="17794"/>
    <n v="5962.1076000000003"/>
    <n v="3682.5291000000002"/>
    <n v="0"/>
    <m/>
    <m/>
    <n v="0"/>
    <n v="2.4842114999999998"/>
    <n v="188.29153245000001"/>
    <n v="0"/>
    <m/>
    <m/>
    <n v="0"/>
    <n v="9644.6367000000009"/>
    <n v="10270.950759865251"/>
    <n v="0.57721427221902055"/>
    <n v="190.77574394999999"/>
    <n v="10.72135236315612"/>
  </r>
  <r>
    <x v="751"/>
    <s v="École"/>
    <m/>
    <m/>
    <n v="12026"/>
    <n v="1904.6879999999999"/>
    <n v="3019.8330000000001"/>
    <n v="0"/>
    <m/>
    <m/>
    <n v="0"/>
    <n v="0.79361999999999999"/>
    <n v="154.40719350000001"/>
    <n v="0"/>
    <m/>
    <m/>
    <n v="0"/>
    <n v="4924.5209999999997"/>
    <n v="5244.3149783881827"/>
    <n v="0.43608140515451377"/>
    <n v="155.20081350000001"/>
    <n v="12.905439339763847"/>
  </r>
  <r>
    <x v="752"/>
    <s v="École"/>
    <m/>
    <m/>
    <n v="17106"/>
    <n v="7033.2515999999996"/>
    <n v="2913.3620999999998"/>
    <n v="0"/>
    <m/>
    <m/>
    <n v="0"/>
    <n v="2.9305215000000002"/>
    <n v="148.96322594999998"/>
    <n v="0"/>
    <m/>
    <m/>
    <n v="0"/>
    <n v="9946.6136999999999"/>
    <n v="10592.53787549106"/>
    <n v="0.6192293859166994"/>
    <n v="151.89374744999998"/>
    <n v="8.8795596545071884"/>
  </r>
  <r>
    <x v="753"/>
    <s v="École"/>
    <m/>
    <m/>
    <n v="19327"/>
    <n v="9566.7947999999997"/>
    <n v="2160.8667"/>
    <n v="0"/>
    <m/>
    <m/>
    <n v="0"/>
    <n v="3.9861644999999997"/>
    <n v="110.48735565"/>
    <n v="0"/>
    <m/>
    <m/>
    <n v="0"/>
    <n v="11727.6615"/>
    <n v="12489.245322726094"/>
    <n v="0.64620713627185256"/>
    <n v="114.47352015"/>
    <n v="5.922984433693796"/>
  </r>
  <r>
    <x v="754"/>
    <s v="École"/>
    <m/>
    <m/>
    <n v="6585"/>
    <n v="2810.808"/>
    <n v="0"/>
    <n v="277.41999999999996"/>
    <m/>
    <m/>
    <n v="0"/>
    <n v="1.17117"/>
    <n v="0"/>
    <n v="19.754649199999999"/>
    <m/>
    <m/>
    <n v="0"/>
    <n v="3088.2280000000001"/>
    <n v="3288.7747573982897"/>
    <n v="0.49943428358364306"/>
    <n v="20.925819199999999"/>
    <n v="3.1778009415337887"/>
  </r>
  <r>
    <x v="755"/>
    <s v="École"/>
    <m/>
    <m/>
    <n v="8803"/>
    <n v="1973.5488"/>
    <n v="0"/>
    <n v="890.84799999999984"/>
    <m/>
    <m/>
    <n v="0"/>
    <n v="0.82231200000000004"/>
    <n v="0"/>
    <n v="63.435908479999995"/>
    <m/>
    <m/>
    <n v="0"/>
    <n v="2864.3968"/>
    <n v="3050.4081599585384"/>
    <n v="0.346519159372775"/>
    <n v="64.258220479999991"/>
    <n v="7.2995820152220823"/>
  </r>
  <r>
    <x v="756"/>
    <s v="École"/>
    <m/>
    <m/>
    <n v="5848"/>
    <n v="2132.7624000000001"/>
    <n v="0"/>
    <n v="0"/>
    <m/>
    <m/>
    <n v="0"/>
    <n v="0.88865100000000008"/>
    <n v="0"/>
    <n v="0"/>
    <m/>
    <m/>
    <n v="0"/>
    <n v="2132.7624000000001"/>
    <n v="2271.2620780098473"/>
    <n v="0.38838270827801769"/>
    <n v="0.88865100000000008"/>
    <n v="0.15195810533515733"/>
  </r>
  <r>
    <x v="757"/>
    <s v="École"/>
    <m/>
    <m/>
    <n v="4835"/>
    <n v="2616.0012000000002"/>
    <n v="0"/>
    <n v="127.65199999999999"/>
    <m/>
    <m/>
    <n v="0"/>
    <n v="1.0900005000000001"/>
    <n v="0"/>
    <n v="9.0899015199999997"/>
    <m/>
    <m/>
    <n v="0"/>
    <n v="2743.6532000000002"/>
    <n v="2921.8235788338948"/>
    <n v="0.60430684153751701"/>
    <n v="10.17990202"/>
    <n v="2.1054606039296795"/>
  </r>
  <r>
    <x v="758"/>
    <s v="École"/>
    <m/>
    <m/>
    <n v="5160"/>
    <n v="794.65679999999998"/>
    <n v="1545.1541999999999"/>
    <n v="0"/>
    <m/>
    <m/>
    <n v="0"/>
    <n v="0.33110700000000004"/>
    <n v="79.005336899999989"/>
    <n v="0"/>
    <m/>
    <m/>
    <n v="0"/>
    <n v="2339.8109999999997"/>
    <n v="2491.7562284529668"/>
    <n v="0.48289849388623385"/>
    <n v="79.336443899999992"/>
    <n v="15.375279825581394"/>
  </r>
  <r>
    <x v="759"/>
    <s v="École"/>
    <m/>
    <m/>
    <n v="3280"/>
    <n v="1588.6764000000001"/>
    <n v="0"/>
    <n v="126.48799999999999"/>
    <m/>
    <m/>
    <n v="0"/>
    <n v="0.66194849999999994"/>
    <n v="0"/>
    <n v="9.0070148799999981"/>
    <m/>
    <m/>
    <n v="0"/>
    <n v="1715.1644000000001"/>
    <n v="1826.5456383104431"/>
    <n v="0.5568736702165985"/>
    <n v="9.6689633799999974"/>
    <n v="2.9478546890243895"/>
  </r>
  <r>
    <x v="760"/>
    <s v="École"/>
    <m/>
    <m/>
    <n v="2551"/>
    <n v="1157.6807999999999"/>
    <n v="0"/>
    <n v="188.95599999999996"/>
    <m/>
    <m/>
    <n v="0"/>
    <n v="0.48236700000000005"/>
    <n v="0"/>
    <n v="13.45526456"/>
    <m/>
    <m/>
    <n v="0"/>
    <n v="1346.6367999999998"/>
    <n v="1434.0861863902562"/>
    <n v="0.56216628239523958"/>
    <n v="13.93763156"/>
    <n v="5.4635952802822425"/>
  </r>
  <r>
    <x v="761"/>
    <s v="École"/>
    <m/>
    <m/>
    <n v="26367"/>
    <n v="8301.4812000000002"/>
    <n v="8549.1206999999995"/>
    <n v="0"/>
    <m/>
    <m/>
    <n v="0"/>
    <n v="3.4589504999999998"/>
    <n v="437.12540865"/>
    <n v="0"/>
    <m/>
    <m/>
    <n v="0"/>
    <n v="16850.601900000001"/>
    <n v="17944.864879046385"/>
    <n v="0.68058045583670435"/>
    <n v="440.58435915000001"/>
    <n v="16.709688593696669"/>
  </r>
  <r>
    <x v="762"/>
    <s v="École"/>
    <m/>
    <m/>
    <n v="2004"/>
    <n v="212.04"/>
    <n v="0"/>
    <n v="659.21199999999988"/>
    <m/>
    <m/>
    <n v="0"/>
    <n v="8.8350000000000012E-2"/>
    <n v="0"/>
    <n v="46.941467119999992"/>
    <m/>
    <m/>
    <n v="0"/>
    <n v="871.25199999999984"/>
    <n v="927.83032371080571"/>
    <n v="0.46298918348842599"/>
    <n v="47.02981711999999"/>
    <n v="23.467972614770456"/>
  </r>
  <r>
    <x v="763"/>
    <s v="École"/>
    <m/>
    <m/>
    <n v="1175"/>
    <n v="606.096"/>
    <n v="0"/>
    <n v="0"/>
    <m/>
    <m/>
    <n v="0"/>
    <n v="0.25253999999999999"/>
    <n v="0"/>
    <n v="0"/>
    <m/>
    <m/>
    <n v="0"/>
    <n v="606.096"/>
    <n v="645.4553308110909"/>
    <n v="0.54932368579667312"/>
    <n v="0.25253999999999999"/>
    <n v="0.21492765957446808"/>
  </r>
  <r>
    <x v="764"/>
    <s v="École"/>
    <m/>
    <m/>
    <n v="1844"/>
    <n v="788.96159999999998"/>
    <n v="0"/>
    <n v="0"/>
    <m/>
    <m/>
    <n v="0"/>
    <n v="0.32873399999999997"/>
    <n v="0"/>
    <n v="0"/>
    <m/>
    <m/>
    <n v="0"/>
    <n v="788.96159999999998"/>
    <n v="840.19605891681783"/>
    <n v="0.45563777598525912"/>
    <n v="0.32873399999999997"/>
    <n v="0.17827223427331887"/>
  </r>
  <r>
    <x v="765"/>
    <s v="École"/>
    <m/>
    <m/>
    <n v="3155"/>
    <n v="1232.4959999999999"/>
    <n v="0"/>
    <n v="0"/>
    <m/>
    <m/>
    <n v="0"/>
    <n v="0.51354"/>
    <n v="0"/>
    <n v="0"/>
    <m/>
    <m/>
    <n v="0"/>
    <n v="1232.4959999999999"/>
    <n v="1312.533185177507"/>
    <n v="0.41601685742551725"/>
    <n v="0.51354"/>
    <n v="0.162770206022187"/>
  </r>
  <r>
    <x v="766"/>
    <s v="École"/>
    <m/>
    <m/>
    <n v="3735"/>
    <n v="1055.808"/>
    <n v="0"/>
    <n v="0"/>
    <m/>
    <m/>
    <n v="0"/>
    <n v="0.43992000000000003"/>
    <n v="0"/>
    <n v="0"/>
    <m/>
    <m/>
    <n v="0"/>
    <n v="1055.808"/>
    <n v="1124.3712248769111"/>
    <n v="0.30103647252393873"/>
    <n v="0.43992000000000003"/>
    <n v="0.11778313253012049"/>
  </r>
  <r>
    <x v="767"/>
    <s v="École"/>
    <m/>
    <m/>
    <n v="1869"/>
    <n v="558.46799999999996"/>
    <n v="0"/>
    <n v="59.751999999999988"/>
    <m/>
    <m/>
    <n v="0"/>
    <n v="0.23269499999999999"/>
    <n v="0"/>
    <n v="4.2548475199999993"/>
    <m/>
    <m/>
    <n v="0"/>
    <n v="618.21999999999991"/>
    <n v="658.36665250064777"/>
    <n v="0.35225610085641934"/>
    <n v="4.487542519999999"/>
    <n v="2.4010393365436058"/>
  </r>
  <r>
    <x v="768"/>
    <s v="École"/>
    <m/>
    <m/>
    <n v="1114"/>
    <n v="405.28800000000001"/>
    <n v="0"/>
    <n v="0"/>
    <m/>
    <m/>
    <n v="0"/>
    <n v="0.16886999999999999"/>
    <n v="0"/>
    <n v="0"/>
    <m/>
    <m/>
    <n v="0"/>
    <n v="405.28800000000001"/>
    <n v="431.60703933661568"/>
    <n v="0.38743899401850601"/>
    <n v="0.16886999999999999"/>
    <n v="0.15158886894075405"/>
  </r>
  <r>
    <x v="769"/>
    <s v="École"/>
    <m/>
    <m/>
    <n v="5780"/>
    <n v="3406.1039999999998"/>
    <n v="0"/>
    <n v="72.943999999999988"/>
    <m/>
    <m/>
    <n v="0"/>
    <n v="1.4192100000000001"/>
    <n v="0"/>
    <n v="5.1942294399999991"/>
    <m/>
    <m/>
    <n v="0"/>
    <n v="3479.0479999999998"/>
    <n v="3704.9742577869911"/>
    <n v="0.64099900653754172"/>
    <n v="6.6134394399999987"/>
    <n v="1.1441936747404842"/>
  </r>
  <r>
    <x v="770"/>
    <s v="École"/>
    <m/>
    <m/>
    <n v="19553"/>
    <n v="11239.199999999999"/>
    <n v="0"/>
    <n v="0"/>
    <m/>
    <m/>
    <n v="0"/>
    <n v="4.6829999999999998"/>
    <n v="0"/>
    <n v="0"/>
    <m/>
    <m/>
    <n v="0"/>
    <n v="11245.029999999999"/>
    <n v="11975.272165846072"/>
    <n v="0.61245190844607333"/>
    <n v="4.6829999999999998"/>
    <n v="0.23950288958216132"/>
  </r>
  <r>
    <x v="771"/>
    <s v="École"/>
    <m/>
    <m/>
    <n v="3691"/>
    <n v="1755.9359999999999"/>
    <n v="2199.5145000000002"/>
    <n v="0"/>
    <m/>
    <m/>
    <n v="0"/>
    <n v="0.73163999999999996"/>
    <n v="112.46345775"/>
    <n v="0"/>
    <m/>
    <m/>
    <n v="0"/>
    <n v="3955.4504999999999"/>
    <n v="4212.3139089919669"/>
    <n v="1.1412392059040821"/>
    <n v="113.19509775"/>
    <n v="30.667867176916825"/>
  </r>
  <r>
    <x v="772"/>
    <s v="École"/>
    <m/>
    <m/>
    <n v="4100"/>
    <n v="2357.2655999999997"/>
    <n v="1930.1166000000001"/>
    <n v="0"/>
    <m/>
    <m/>
    <n v="0"/>
    <n v="0.98219400000000012"/>
    <n v="98.688863699999999"/>
    <n v="0"/>
    <m/>
    <m/>
    <n v="0"/>
    <n v="4287.3822"/>
    <n v="4565.8009559782322"/>
    <n v="1.1136099892629834"/>
    <n v="99.671057700000006"/>
    <n v="24.310014073170734"/>
  </r>
  <r>
    <x v="773"/>
    <s v="École"/>
    <m/>
    <m/>
    <n v="3117"/>
    <n v="1275.6671999999999"/>
    <n v="555.4674"/>
    <n v="0"/>
    <m/>
    <m/>
    <n v="0"/>
    <n v="0.531528"/>
    <n v="28.401624299999998"/>
    <n v="0"/>
    <m/>
    <m/>
    <n v="0"/>
    <n v="1831.1345999999999"/>
    <n v="1950.0468391189424"/>
    <n v="0.62561656692940082"/>
    <n v="28.9331523"/>
    <n v="9.2823716073147242"/>
  </r>
  <r>
    <x v="774"/>
    <s v="École"/>
    <m/>
    <m/>
    <n v="6723"/>
    <n v="803.69999999999993"/>
    <n v="2239.299"/>
    <n v="0"/>
    <m/>
    <m/>
    <n v="0"/>
    <n v="0.33487499999999998"/>
    <n v="114.4976805"/>
    <n v="0"/>
    <m/>
    <m/>
    <n v="0"/>
    <n v="3042.9989999999998"/>
    <n v="3240.6086266908524"/>
    <n v="0.48201823987666997"/>
    <n v="114.8325555"/>
    <n v="17.080552655064704"/>
  </r>
  <r>
    <x v="775"/>
    <s v="École"/>
    <m/>
    <m/>
    <n v="3085"/>
    <n v="428.18039999999996"/>
    <n v="921.10590000000002"/>
    <n v="0"/>
    <m/>
    <m/>
    <n v="0"/>
    <n v="0.1784085"/>
    <n v="47.097100050000002"/>
    <n v="0"/>
    <m/>
    <m/>
    <n v="0"/>
    <n v="1349.2863"/>
    <n v="1436.9077425447006"/>
    <n v="0.46577236387186405"/>
    <n v="47.275508550000005"/>
    <n v="15.324313954619127"/>
  </r>
  <r>
    <x v="776"/>
    <s v="École"/>
    <m/>
    <m/>
    <n v="3074"/>
    <n v="263.34719999999999"/>
    <n v="1475.0577000000001"/>
    <n v="0"/>
    <m/>
    <m/>
    <n v="0"/>
    <n v="0.10972800000000001"/>
    <n v="75.42123015"/>
    <n v="0"/>
    <m/>
    <m/>
    <n v="0"/>
    <n v="1738.4049"/>
    <n v="1851.2953555428867"/>
    <n v="0.6022431215168792"/>
    <n v="75.530958150000004"/>
    <n v="24.570903757319456"/>
  </r>
  <r>
    <x v="777"/>
    <s v="École"/>
    <m/>
    <m/>
    <n v="1626"/>
    <n v="652.29480000000001"/>
    <n v="0"/>
    <n v="0"/>
    <m/>
    <m/>
    <n v="0"/>
    <n v="0.27178950000000002"/>
    <n v="0"/>
    <n v="0"/>
    <m/>
    <m/>
    <n v="0"/>
    <n v="652.29480000000001"/>
    <n v="694.6542394610002"/>
    <n v="0.42721662943480948"/>
    <n v="0.27178950000000002"/>
    <n v="0.16715221402214023"/>
  </r>
  <r>
    <x v="778"/>
    <s v="École"/>
    <m/>
    <m/>
    <n v="2664"/>
    <n v="1351.08"/>
    <n v="0"/>
    <n v="263.06399999999996"/>
    <m/>
    <m/>
    <n v="0"/>
    <n v="0.56295000000000006"/>
    <n v="0"/>
    <n v="18.732380639999999"/>
    <m/>
    <m/>
    <n v="0"/>
    <n v="1614.1439999999998"/>
    <n v="1718.9650641098729"/>
    <n v="0.64525715619739976"/>
    <n v="19.29533064"/>
    <n v="7.2429919819819819"/>
  </r>
  <r>
    <x v="779"/>
    <s v="École"/>
    <m/>
    <m/>
    <n v="31149"/>
    <n v="11963.16"/>
    <n v="10472.038200000001"/>
    <n v="0"/>
    <m/>
    <m/>
    <n v="0"/>
    <n v="4.9846500000000002"/>
    <n v="535.44617489999996"/>
    <n v="0"/>
    <m/>
    <m/>
    <n v="0"/>
    <n v="22435.198199999999"/>
    <n v="23892.119855589528"/>
    <n v="0.76702686621045713"/>
    <n v="540.43082489999995"/>
    <n v="17.349861148030431"/>
  </r>
  <r>
    <x v="780"/>
    <s v="École"/>
    <m/>
    <m/>
    <n v="1646"/>
    <n v="455.976"/>
    <n v="0"/>
    <n v="0"/>
    <m/>
    <m/>
    <n v="0"/>
    <n v="0.18999000000000002"/>
    <n v="0"/>
    <n v="0"/>
    <m/>
    <m/>
    <n v="0"/>
    <n v="455.976"/>
    <n v="485.58667260948431"/>
    <n v="0.29501012916736591"/>
    <n v="0.18999000000000002"/>
    <n v="0.11542527339003646"/>
  </r>
  <r>
    <x v="781"/>
    <s v="École"/>
    <m/>
    <m/>
    <n v="1303"/>
    <n v="463.68"/>
    <n v="0"/>
    <n v="89.627999999999986"/>
    <m/>
    <m/>
    <n v="0"/>
    <n v="0.19320000000000001"/>
    <n v="0"/>
    <n v="6.3822712800000003"/>
    <m/>
    <m/>
    <n v="0"/>
    <n v="553.30799999999999"/>
    <n v="589.23932542109355"/>
    <n v="0.45221744084504495"/>
    <n v="6.5754712800000004"/>
    <n v="5.0464092709132773"/>
  </r>
  <r>
    <x v="782"/>
    <s v="École"/>
    <m/>
    <m/>
    <n v="1546"/>
    <n v="549.54"/>
    <n v="0"/>
    <n v="39.963999999999992"/>
    <m/>
    <m/>
    <n v="0"/>
    <n v="0.22897499999999998"/>
    <n v="0"/>
    <n v="2.8457746399999997"/>
    <m/>
    <m/>
    <n v="0"/>
    <n v="589.50399999999991"/>
    <n v="627.78586120756665"/>
    <n v="0.40607106158316086"/>
    <n v="3.0747496399999998"/>
    <n v="1.9888419404915911"/>
  </r>
  <r>
    <x v="783"/>
    <s v="École"/>
    <m/>
    <m/>
    <n v="1612"/>
    <n v="60.562799999999996"/>
    <n v="933.98850000000004"/>
    <n v="0"/>
    <m/>
    <m/>
    <n v="0"/>
    <n v="2.52345E-2"/>
    <n v="47.755800749999992"/>
    <n v="0"/>
    <m/>
    <m/>
    <n v="0"/>
    <n v="994.55130000000008"/>
    <n v="1059.1365697019953"/>
    <n v="0.65703261147766456"/>
    <n v="47.781035249999995"/>
    <n v="29.640840725806449"/>
  </r>
  <r>
    <x v="784"/>
    <s v="École"/>
    <m/>
    <m/>
    <n v="4425"/>
    <n v="984.46679999999992"/>
    <n v="1336.0014000000001"/>
    <n v="0"/>
    <m/>
    <m/>
    <n v="0"/>
    <n v="0.41019450000000002"/>
    <n v="68.311137299999999"/>
    <n v="0"/>
    <m/>
    <m/>
    <n v="0"/>
    <n v="2320.4682000000003"/>
    <n v="2471.157324363825"/>
    <n v="0.55845363262459324"/>
    <n v="68.721331800000002"/>
    <n v="15.530244474576271"/>
  </r>
  <r>
    <x v="785"/>
    <s v="École"/>
    <m/>
    <m/>
    <n v="1256"/>
    <n v="165.1968"/>
    <n v="415.6533"/>
    <n v="0"/>
    <m/>
    <m/>
    <n v="0"/>
    <n v="6.8832000000000004E-2"/>
    <n v="21.252784349999999"/>
    <n v="0"/>
    <m/>
    <m/>
    <n v="0"/>
    <n v="580.8501"/>
    <n v="618.56998470069959"/>
    <n v="0.49249202603558884"/>
    <n v="21.321616349999999"/>
    <n v="16.975809195859874"/>
  </r>
  <r>
    <x v="786"/>
    <s v="École"/>
    <m/>
    <m/>
    <n v="1542"/>
    <n v="400.38119999999998"/>
    <n v="0"/>
    <n v="102.43199999999999"/>
    <m/>
    <m/>
    <n v="0"/>
    <n v="0.16682550000000002"/>
    <n v="0"/>
    <n v="7.2940243199999992"/>
    <m/>
    <m/>
    <n v="0"/>
    <n v="502.81319999999994"/>
    <n v="535.46543838300067"/>
    <n v="0.34725385109144014"/>
    <n v="7.4608498199999991"/>
    <n v="4.838424007782101"/>
  </r>
  <r>
    <x v="787"/>
    <s v="École"/>
    <m/>
    <m/>
    <n v="3411"/>
    <n v="302.49719999999996"/>
    <n v="1626.9965999999999"/>
    <n v="0"/>
    <m/>
    <m/>
    <n v="0"/>
    <n v="0.1260405"/>
    <n v="83.190023699999998"/>
    <n v="0"/>
    <m/>
    <m/>
    <n v="0"/>
    <n v="1929.4938"/>
    <n v="2054.7933973775589"/>
    <n v="0.60240205141529135"/>
    <n v="83.3160642"/>
    <n v="24.425700439753737"/>
  </r>
  <r>
    <x v="788"/>
    <s v="École"/>
    <m/>
    <m/>
    <n v="2942"/>
    <n v="1407.0239999999999"/>
    <n v="0"/>
    <n v="347.25999999999993"/>
    <m/>
    <m/>
    <n v="0"/>
    <n v="0.58626"/>
    <n v="0"/>
    <n v="24.727847599999997"/>
    <m/>
    <m/>
    <n v="0"/>
    <n v="1754.2839999999999"/>
    <n v="1868.2056300596007"/>
    <n v="0.63501211082923203"/>
    <n v="25.314107599999996"/>
    <n v="8.6043873555404478"/>
  </r>
  <r>
    <x v="789"/>
    <s v="École"/>
    <m/>
    <m/>
    <n v="1040"/>
    <n v="604.58399999999995"/>
    <n v="0"/>
    <n v="0"/>
    <m/>
    <m/>
    <n v="0"/>
    <n v="0.25191000000000002"/>
    <n v="0"/>
    <n v="0"/>
    <m/>
    <m/>
    <n v="0"/>
    <n v="604.58399999999995"/>
    <n v="643.84514288675814"/>
    <n v="0.61908186816034438"/>
    <n v="0.25191000000000002"/>
    <n v="0.24222115384615386"/>
  </r>
  <r>
    <x v="790"/>
    <s v="École"/>
    <m/>
    <m/>
    <n v="2755"/>
    <n v="263.33639999999997"/>
    <n v="0"/>
    <n v="1169.82"/>
    <m/>
    <m/>
    <n v="0"/>
    <n v="0.1097235"/>
    <n v="0"/>
    <n v="83.301073200000005"/>
    <m/>
    <m/>
    <n v="0"/>
    <n v="1433.1563999999998"/>
    <n v="1526.2242916403211"/>
    <n v="0.55398340894385523"/>
    <n v="83.410796700000006"/>
    <n v="30.276151252268605"/>
  </r>
  <r>
    <x v="791"/>
    <s v="École"/>
    <m/>
    <m/>
    <n v="4301"/>
    <n v="546.64919999999995"/>
    <n v="1126.4697000000001"/>
    <n v="0"/>
    <m/>
    <m/>
    <n v="0"/>
    <n v="0.22777049999999999"/>
    <n v="57.597564149999997"/>
    <n v="0"/>
    <m/>
    <m/>
    <n v="0"/>
    <n v="1673.1188999999999"/>
    <n v="1781.7697412386628"/>
    <n v="0.41426871454049358"/>
    <n v="57.825334649999995"/>
    <n v="13.444625587072773"/>
  </r>
  <r>
    <x v="792"/>
    <s v="École"/>
    <m/>
    <m/>
    <n v="578"/>
    <n v="48.1068"/>
    <n v="273.56580000000002"/>
    <n v="0"/>
    <m/>
    <m/>
    <n v="0"/>
    <n v="2.00445E-2"/>
    <n v="13.987703099999999"/>
    <n v="0"/>
    <m/>
    <m/>
    <n v="0"/>
    <n v="321.67260000000005"/>
    <n v="342.56173023062973"/>
    <n v="0.59266735334018983"/>
    <n v="14.007747599999998"/>
    <n v="24.234857439446365"/>
  </r>
  <r>
    <x v="793"/>
    <s v="École"/>
    <m/>
    <m/>
    <n v="4495"/>
    <n v="1351.7280000000001"/>
    <n v="0"/>
    <n v="0"/>
    <m/>
    <m/>
    <n v="0"/>
    <n v="0.56322000000000005"/>
    <n v="0"/>
    <n v="0"/>
    <m/>
    <m/>
    <n v="0"/>
    <n v="1351.7280000000001"/>
    <n v="1439.5080043534595"/>
    <n v="0.3202464970752969"/>
    <n v="0.56322000000000005"/>
    <n v="0.12529922135706342"/>
  </r>
  <r>
    <x v="794"/>
    <s v="École"/>
    <m/>
    <m/>
    <n v="765"/>
    <n v="300.34800000000001"/>
    <n v="0"/>
    <n v="0"/>
    <m/>
    <m/>
    <n v="0"/>
    <n v="0.12514500000000001"/>
    <n v="0"/>
    <n v="0"/>
    <m/>
    <m/>
    <n v="0"/>
    <n v="300.34800000000001"/>
    <n v="319.8523298263799"/>
    <n v="0.41810762068807827"/>
    <n v="0.12514500000000001"/>
    <n v="0.16358823529411767"/>
  </r>
  <r>
    <x v="795"/>
    <s v="École"/>
    <m/>
    <m/>
    <n v="16803"/>
    <n v="5591.808"/>
    <n v="7597.3239000000003"/>
    <n v="0"/>
    <m/>
    <m/>
    <n v="0"/>
    <n v="2.32992"/>
    <n v="388.45905105000003"/>
    <n v="0"/>
    <m/>
    <m/>
    <n v="0"/>
    <n v="13189.1319"/>
    <n v="14045.622300139932"/>
    <n v="0.83589967863714409"/>
    <n v="390.78897105000004"/>
    <n v="23.257095224067132"/>
  </r>
  <r>
    <x v="796"/>
    <s v="École"/>
    <m/>
    <m/>
    <n v="3572"/>
    <n v="1270.08"/>
    <n v="0"/>
    <n v="0"/>
    <m/>
    <m/>
    <n v="0"/>
    <n v="0.5292"/>
    <n v="0"/>
    <n v="0"/>
    <m/>
    <m/>
    <n v="0"/>
    <n v="1270.08"/>
    <n v="1352.5578564394921"/>
    <n v="0.37865561490467303"/>
    <n v="0.5292"/>
    <n v="0.14815229563269877"/>
  </r>
  <r>
    <x v="797"/>
    <s v="École"/>
    <m/>
    <m/>
    <n v="1637"/>
    <n v="7.8839999999999995"/>
    <n v="0"/>
    <n v="958.3599999999999"/>
    <m/>
    <m/>
    <n v="0"/>
    <n v="3.2850000000000002E-3"/>
    <n v="0"/>
    <n v="68.2433336"/>
    <m/>
    <m/>
    <n v="0"/>
    <n v="966.24399999999991"/>
    <n v="1028.9910190204714"/>
    <n v="0.62858339585856526"/>
    <n v="68.246618600000005"/>
    <n v="41.690054123396457"/>
  </r>
  <r>
    <x v="798"/>
    <s v="École"/>
    <m/>
    <m/>
    <n v="1233"/>
    <n v="522.64800000000002"/>
    <n v="0"/>
    <n v="121.44399999999999"/>
    <m/>
    <m/>
    <n v="0"/>
    <n v="0.21777000000000002"/>
    <n v="0"/>
    <n v="8.6478394400000003"/>
    <m/>
    <m/>
    <n v="0"/>
    <n v="644.09199999999998"/>
    <n v="685.91875698367448"/>
    <n v="0.55630069503947643"/>
    <n v="8.8656094400000001"/>
    <n v="7.1902752960259528"/>
  </r>
  <r>
    <x v="799"/>
    <s v="École"/>
    <m/>
    <m/>
    <n v="799"/>
    <n v="473.25599999999997"/>
    <n v="0"/>
    <n v="0"/>
    <m/>
    <m/>
    <n v="0"/>
    <n v="0.19719"/>
    <n v="0"/>
    <n v="0"/>
    <m/>
    <m/>
    <n v="0"/>
    <n v="473.25599999999997"/>
    <n v="503.98882031614403"/>
    <n v="0.63077449351207016"/>
    <n v="0.19719"/>
    <n v="0.24679599499374216"/>
  </r>
  <r>
    <x v="800"/>
    <s v="École"/>
    <m/>
    <m/>
    <n v="1654"/>
    <n v="143.4744"/>
    <n v="0"/>
    <n v="831.09599999999989"/>
    <m/>
    <m/>
    <n v="0"/>
    <n v="5.9781000000000001E-2"/>
    <n v="0"/>
    <n v="59.181060959999996"/>
    <m/>
    <m/>
    <n v="0"/>
    <n v="974.57039999999984"/>
    <n v="1037.8581279709767"/>
    <n v="0.62748375330772477"/>
    <n v="59.240841959999997"/>
    <n v="35.816712188633616"/>
  </r>
  <r>
    <x v="801"/>
    <s v="École"/>
    <m/>
    <m/>
    <n v="1572"/>
    <n v="765.28800000000001"/>
    <n v="0"/>
    <n v="0"/>
    <m/>
    <m/>
    <n v="0"/>
    <n v="0.31886999999999999"/>
    <n v="0"/>
    <n v="0"/>
    <m/>
    <m/>
    <n v="0"/>
    <n v="765.28800000000001"/>
    <n v="814.9851165586939"/>
    <n v="0.51843836931214626"/>
    <n v="0.31886999999999999"/>
    <n v="0.20284351145038168"/>
  </r>
  <r>
    <x v="802"/>
    <s v="École"/>
    <m/>
    <m/>
    <n v="3671"/>
    <n v="2089.152"/>
    <n v="0"/>
    <n v="0"/>
    <m/>
    <m/>
    <n v="0"/>
    <n v="0.87048000000000003"/>
    <n v="0"/>
    <n v="0"/>
    <m/>
    <m/>
    <n v="0"/>
    <n v="2089.152"/>
    <n v="2224.8196577351646"/>
    <n v="0.60605275340102549"/>
    <n v="0.87048000000000003"/>
    <n v="0.23712339961863252"/>
  </r>
  <r>
    <x v="803"/>
    <s v="École"/>
    <m/>
    <m/>
    <n v="1768"/>
    <n v="241.9128"/>
    <n v="541.44809999999995"/>
    <n v="0"/>
    <m/>
    <m/>
    <n v="0"/>
    <n v="0.100797"/>
    <n v="27.684802949999998"/>
    <n v="0"/>
    <m/>
    <m/>
    <n v="0"/>
    <n v="783.3608999999999"/>
    <n v="834.23165448043517"/>
    <n v="0.47185048330341356"/>
    <n v="27.785599949999998"/>
    <n v="15.715837075791855"/>
  </r>
  <r>
    <x v="804"/>
    <s v="École"/>
    <m/>
    <m/>
    <n v="529"/>
    <n v="56.97"/>
    <n v="0"/>
    <n v="308.45999999999998"/>
    <m/>
    <m/>
    <n v="0"/>
    <n v="2.3737500000000002E-2"/>
    <n v="0"/>
    <n v="21.964959599999997"/>
    <m/>
    <m/>
    <n v="0"/>
    <n v="365.42999999999995"/>
    <n v="389.16069655351123"/>
    <n v="0.73565349064935959"/>
    <n v="21.988697099999996"/>
    <n v="41.566535160680523"/>
  </r>
  <r>
    <x v="805"/>
    <s v="École"/>
    <m/>
    <m/>
    <n v="4318"/>
    <n v="878.04"/>
    <n v="1832.7393"/>
    <n v="0"/>
    <m/>
    <m/>
    <n v="0"/>
    <n v="0.36585000000000001"/>
    <n v="93.709861349999997"/>
    <n v="0"/>
    <m/>
    <m/>
    <n v="0"/>
    <n v="2710.7793000000001"/>
    <n v="2886.814877242809"/>
    <n v="0.66855370014886728"/>
    <n v="94.075711349999992"/>
    <n v="21.786871549328392"/>
  </r>
  <r>
    <x v="806"/>
    <s v="École"/>
    <m/>
    <m/>
    <n v="31748"/>
    <n v="16122.24"/>
    <n v="3505.9616999999998"/>
    <n v="0"/>
    <m/>
    <m/>
    <n v="0"/>
    <n v="6.7176"/>
    <n v="179.26345814999999"/>
    <n v="0"/>
    <m/>
    <m/>
    <n v="0"/>
    <n v="19628.201699999998"/>
    <n v="20902.839519647576"/>
    <n v="0.65839862415420103"/>
    <n v="185.98105815"/>
    <n v="5.8580401332367389"/>
  </r>
  <r>
    <x v="807"/>
    <s v="École"/>
    <m/>
    <m/>
    <n v="4367"/>
    <n v="1902.24"/>
    <n v="1482.6357"/>
    <n v="0"/>
    <m/>
    <m/>
    <n v="0"/>
    <n v="0.79259999999999997"/>
    <n v="75.80870114999999"/>
    <n v="0"/>
    <m/>
    <m/>
    <n v="0"/>
    <n v="3384.8757000000001"/>
    <n v="3604.6864930603783"/>
    <n v="0.8254377130891638"/>
    <n v="76.601301149999983"/>
    <n v="17.540943702770779"/>
  </r>
  <r>
    <x v="808"/>
    <s v="École"/>
    <m/>
    <m/>
    <n v="28336"/>
    <n v="14247.359999999999"/>
    <n v="4209.5789999999997"/>
    <n v="0"/>
    <m/>
    <m/>
    <n v="0"/>
    <n v="5.9364000000000008"/>
    <n v="215.24014049999997"/>
    <n v="0"/>
    <m/>
    <m/>
    <n v="0"/>
    <n v="18456.938999999998"/>
    <n v="19655.516070069963"/>
    <n v="0.69365881105554639"/>
    <n v="221.17654049999996"/>
    <n v="7.8054962062394111"/>
  </r>
  <r>
    <x v="809"/>
    <s v="École"/>
    <m/>
    <m/>
    <n v="4088"/>
    <n v="673.44119999999998"/>
    <n v="1871.7660000000001"/>
    <n v="0"/>
    <m/>
    <m/>
    <n v="0"/>
    <n v="0.28060050000000003"/>
    <n v="95.705337"/>
    <n v="0"/>
    <m/>
    <m/>
    <n v="0"/>
    <n v="2545.2071999999998"/>
    <n v="2710.4906735216373"/>
    <n v="0.66303587904149641"/>
    <n v="95.985937500000006"/>
    <n v="23.479926002935422"/>
  </r>
  <r>
    <x v="810"/>
    <s v="École"/>
    <m/>
    <m/>
    <n v="35985"/>
    <n v="18160.948799999998"/>
    <n v="7448.4161999999997"/>
    <n v="0"/>
    <m/>
    <m/>
    <n v="0"/>
    <n v="7.567062"/>
    <n v="380.84524589999995"/>
    <n v="0"/>
    <m/>
    <m/>
    <n v="0"/>
    <n v="25609.364999999998"/>
    <n v="27272.414201606633"/>
    <n v="0.75788284567477093"/>
    <n v="388.41230789999997"/>
    <n v="10.793728161734055"/>
  </r>
  <r>
    <x v="811"/>
    <s v="École"/>
    <m/>
    <m/>
    <n v="2384"/>
    <n v="542.37599999999998"/>
    <n v="1146.5514000000001"/>
    <n v="0"/>
    <m/>
    <m/>
    <n v="0"/>
    <n v="0.22599"/>
    <n v="58.624362300000001"/>
    <n v="0"/>
    <m/>
    <m/>
    <n v="0"/>
    <n v="1688.9274"/>
    <n v="1798.6048310546773"/>
    <n v="0.75444833517394183"/>
    <n v="58.850352300000004"/>
    <n v="24.685550461409399"/>
  </r>
  <r>
    <x v="812"/>
    <s v="École"/>
    <m/>
    <m/>
    <n v="5829"/>
    <n v="1166.778"/>
    <n v="1734.9830999999999"/>
    <n v="0"/>
    <m/>
    <m/>
    <n v="0"/>
    <n v="0.48615750000000002"/>
    <n v="88.711485449999998"/>
    <n v="0"/>
    <m/>
    <m/>
    <n v="0"/>
    <n v="2901.7610999999997"/>
    <n v="3090.1988640995073"/>
    <n v="0.53014219662026207"/>
    <n v="89.197642950000002"/>
    <n v="15.302391996911993"/>
  </r>
  <r>
    <x v="813"/>
    <s v="École"/>
    <m/>
    <m/>
    <n v="6332"/>
    <n v="2104.92"/>
    <n v="1145.0358000000001"/>
    <n v="0"/>
    <m/>
    <m/>
    <n v="0"/>
    <n v="0.87705000000000011"/>
    <n v="58.546868099999998"/>
    <n v="0"/>
    <m/>
    <m/>
    <n v="0"/>
    <n v="3249.9558000000002"/>
    <n v="3461.0050157242808"/>
    <n v="0.54658954765070766"/>
    <n v="59.423918099999995"/>
    <n v="9.3846996367656335"/>
  </r>
  <r>
    <x v="814"/>
    <s v="École"/>
    <m/>
    <m/>
    <n v="4412"/>
    <n v="1065.96"/>
    <n v="1008.6318"/>
    <n v="0"/>
    <m/>
    <m/>
    <n v="0"/>
    <n v="0.44415000000000004"/>
    <n v="51.5723901"/>
    <n v="0"/>
    <m/>
    <m/>
    <n v="0"/>
    <n v="2074.5918000000001"/>
    <n v="2209.3139314019177"/>
    <n v="0.50075111772482273"/>
    <n v="52.0165401"/>
    <n v="11.78978696736174"/>
  </r>
  <r>
    <x v="815"/>
    <s v="École"/>
    <m/>
    <m/>
    <n v="3829"/>
    <n v="614.66399999999999"/>
    <n v="1694.4408000000001"/>
    <n v="0"/>
    <m/>
    <m/>
    <n v="0"/>
    <n v="0.25611"/>
    <n v="86.638515600000005"/>
    <n v="0"/>
    <m/>
    <m/>
    <n v="0"/>
    <n v="2309.1048000000001"/>
    <n v="2459.0559953563097"/>
    <n v="0.64221885488542951"/>
    <n v="86.894625600000012"/>
    <n v="22.693817080177595"/>
  </r>
  <r>
    <x v="816"/>
    <s v="École"/>
    <m/>
    <m/>
    <n v="7279"/>
    <n v="1723.3920000000001"/>
    <n v="1598.9580000000001"/>
    <n v="0"/>
    <m/>
    <m/>
    <n v="0"/>
    <n v="0.71808000000000005"/>
    <n v="81.75638099999999"/>
    <n v="0"/>
    <m/>
    <m/>
    <n v="0"/>
    <n v="3322.3500000000004"/>
    <n v="3538.1004301632552"/>
    <n v="0.48606957413975205"/>
    <n v="82.474460999999991"/>
    <n v="11.330465860695149"/>
  </r>
  <r>
    <x v="817"/>
    <s v="École"/>
    <m/>
    <m/>
    <n v="2798"/>
    <n v="535.46399999999994"/>
    <n v="1235.2139999999999"/>
    <n v="0"/>
    <m/>
    <m/>
    <n v="0"/>
    <n v="0.22311"/>
    <n v="63.157772999999999"/>
    <n v="0"/>
    <m/>
    <m/>
    <n v="0"/>
    <n v="1770.6779999999999"/>
    <n v="1885.6642417206529"/>
    <n v="0.67393289553990454"/>
    <n v="63.380882999999997"/>
    <n v="22.652209792709076"/>
  </r>
  <r>
    <x v="818"/>
    <s v="École"/>
    <m/>
    <m/>
    <n v="4135"/>
    <n v="1143.6120000000001"/>
    <n v="1928.9799"/>
    <n v="0"/>
    <m/>
    <m/>
    <n v="0"/>
    <n v="0.47650500000000001"/>
    <n v="98.630743049999992"/>
    <n v="0"/>
    <m/>
    <m/>
    <n v="0"/>
    <n v="3072.5919000000004"/>
    <n v="3272.1232630837007"/>
    <n v="0.79132364282556245"/>
    <n v="99.107248049999995"/>
    <n v="23.967895538089479"/>
  </r>
  <r>
    <x v="819"/>
    <s v="École"/>
    <m/>
    <m/>
    <n v="4619"/>
    <n v="314.928"/>
    <n v="0"/>
    <n v="0"/>
    <m/>
    <m/>
    <n v="0"/>
    <n v="0.13122"/>
    <n v="0"/>
    <n v="0"/>
    <m/>
    <m/>
    <n v="0"/>
    <n v="314.928"/>
    <n v="335.37914195387407"/>
    <n v="7.2608604016859507E-2"/>
    <n v="0.13122"/>
    <n v="2.8408746481922494E-2"/>
  </r>
  <r>
    <x v="820"/>
    <s v="École"/>
    <m/>
    <m/>
    <n v="6521"/>
    <n v="789.26400000000001"/>
    <n v="2553.7860000000001"/>
    <n v="0"/>
    <m/>
    <m/>
    <n v="0"/>
    <n v="0.32886000000000004"/>
    <n v="130.57772700000001"/>
    <n v="0"/>
    <m/>
    <m/>
    <n v="0"/>
    <n v="3343.05"/>
    <n v="3560.1446696035241"/>
    <n v="0.54595072375456588"/>
    <n v="130.906587"/>
    <n v="20.074618463425853"/>
  </r>
  <r>
    <x v="821"/>
    <s v="École"/>
    <m/>
    <m/>
    <n v="3414"/>
    <n v="1030.32"/>
    <n v="1113.9659999999999"/>
    <n v="0"/>
    <m/>
    <m/>
    <n v="0"/>
    <n v="0.42930000000000001"/>
    <n v="56.958237000000004"/>
    <n v="0"/>
    <m/>
    <m/>
    <n v="0"/>
    <n v="2144.2860000000001"/>
    <n v="2283.5340102617261"/>
    <n v="0.6688734652201892"/>
    <n v="57.387537000000002"/>
    <n v="16.809471880492094"/>
  </r>
  <r>
    <x v="822"/>
    <s v="École"/>
    <m/>
    <m/>
    <n v="7103"/>
    <n v="1345.68"/>
    <n v="3064.5432000000001"/>
    <n v="0"/>
    <m/>
    <m/>
    <n v="0"/>
    <n v="0.56070000000000009"/>
    <n v="156.69327239999998"/>
    <n v="0"/>
    <m/>
    <m/>
    <n v="0"/>
    <n v="4410.2232000000004"/>
    <n v="4696.6191403783369"/>
    <n v="0.66121626641958842"/>
    <n v="157.25397239999998"/>
    <n v="22.139092270871458"/>
  </r>
  <r>
    <x v="823"/>
    <s v="École"/>
    <m/>
    <m/>
    <n v="5939"/>
    <n v="1270.2348"/>
    <n v="1779.6932999999999"/>
    <n v="0"/>
    <m/>
    <m/>
    <n v="0"/>
    <n v="0.52926450000000003"/>
    <n v="90.997564350000005"/>
    <n v="0"/>
    <m/>
    <m/>
    <n v="0"/>
    <n v="3049.9281000000001"/>
    <n v="3247.9876962321846"/>
    <n v="0.54689134470991485"/>
    <n v="91.526828850000001"/>
    <n v="15.411151515406635"/>
  </r>
  <r>
    <x v="824"/>
    <s v="École"/>
    <m/>
    <m/>
    <n v="2796"/>
    <n v="713.52"/>
    <n v="713.46870000000001"/>
    <n v="0"/>
    <m/>
    <m/>
    <n v="0"/>
    <n v="0.29730000000000001"/>
    <n v="36.480394650000001"/>
    <n v="0"/>
    <m/>
    <m/>
    <n v="0"/>
    <n v="1426.9886999999999"/>
    <n v="1519.656066732314"/>
    <n v="0.54351075348079902"/>
    <n v="36.777694650000001"/>
    <n v="13.153681920600858"/>
  </r>
  <r>
    <x v="825"/>
    <s v="École"/>
    <m/>
    <m/>
    <n v="14053"/>
    <n v="6704.6399999999994"/>
    <n v="694.52369999999996"/>
    <n v="0"/>
    <m/>
    <m/>
    <n v="0"/>
    <n v="2.7936000000000001"/>
    <n v="35.511717149999996"/>
    <n v="0"/>
    <m/>
    <m/>
    <n v="0"/>
    <n v="7399.1636999999992"/>
    <n v="7879.6587565483278"/>
    <n v="0.56071008016425872"/>
    <n v="38.305317149999993"/>
    <n v="2.7257750764961215"/>
  </r>
  <r>
    <x v="826"/>
    <s v="École"/>
    <m/>
    <m/>
    <n v="5917"/>
    <n v="931.02839999999992"/>
    <n v="2659.1201999999998"/>
    <n v="0"/>
    <m/>
    <m/>
    <n v="0"/>
    <n v="0.38792850000000001"/>
    <n v="135.9635739"/>
    <n v="0"/>
    <m/>
    <m/>
    <n v="0"/>
    <n v="3590.1485999999995"/>
    <n v="3823.2896311375998"/>
    <n v="0.64615339380388703"/>
    <n v="136.35150239999999"/>
    <n v="23.044026094304545"/>
  </r>
  <r>
    <x v="827"/>
    <s v="École"/>
    <m/>
    <m/>
    <n v="6798"/>
    <n v="1475.712"/>
    <n v="1487.9403"/>
    <n v="0"/>
    <m/>
    <m/>
    <n v="0"/>
    <n v="0.61487999999999998"/>
    <n v="76.079930850000011"/>
    <n v="0"/>
    <m/>
    <m/>
    <n v="0"/>
    <n v="2963.6522999999997"/>
    <n v="3156.1092231355269"/>
    <n v="0.46427025936091892"/>
    <n v="76.69481085000001"/>
    <n v="11.281966879964697"/>
  </r>
  <r>
    <x v="828"/>
    <s v="École"/>
    <m/>
    <m/>
    <n v="6300"/>
    <n v="1227.3119999999999"/>
    <n v="2227.9319999999998"/>
    <n v="0"/>
    <m/>
    <m/>
    <n v="0"/>
    <n v="0.51137999999999995"/>
    <n v="113.91647400000001"/>
    <n v="0"/>
    <m/>
    <m/>
    <n v="0"/>
    <n v="3455.2439999999997"/>
    <n v="3679.6244473697843"/>
    <n v="0.58406737259837849"/>
    <n v="114.42785400000001"/>
    <n v="18.163151428571428"/>
  </r>
  <r>
    <x v="829"/>
    <s v="École"/>
    <m/>
    <m/>
    <n v="5590"/>
    <n v="1245.8879999999999"/>
    <n v="1646.6994"/>
    <n v="0"/>
    <m/>
    <m/>
    <n v="0"/>
    <n v="0.51912000000000003"/>
    <n v="84.197448300000005"/>
    <n v="0"/>
    <m/>
    <m/>
    <n v="0"/>
    <n v="2892.5873999999999"/>
    <n v="3080.4294322466958"/>
    <n v="0.5510607213321459"/>
    <n v="84.716568300000006"/>
    <n v="15.155021162790698"/>
  </r>
  <r>
    <x v="830"/>
    <s v="École"/>
    <m/>
    <m/>
    <n v="1084"/>
    <n v="102.816"/>
    <n v="71.612099999999998"/>
    <n v="0"/>
    <m/>
    <m/>
    <n v="0"/>
    <n v="4.2840000000000003E-2"/>
    <n v="3.66160095"/>
    <n v="0"/>
    <m/>
    <m/>
    <n v="0"/>
    <n v="174.4281"/>
    <n v="185.75530442083442"/>
    <n v="0.17136098193803914"/>
    <n v="3.70444095"/>
    <n v="3.4173809501845018"/>
  </r>
  <r>
    <x v="831"/>
    <s v="École"/>
    <m/>
    <m/>
    <n v="4204"/>
    <n v="766.07999999999993"/>
    <n v="1528.1036999999999"/>
    <n v="0"/>
    <m/>
    <m/>
    <n v="0"/>
    <n v="0.31919999999999998"/>
    <n v="78.133527149999992"/>
    <n v="0"/>
    <m/>
    <m/>
    <n v="0"/>
    <n v="2294.1836999999996"/>
    <n v="2443.1659325006472"/>
    <n v="0.58115269564715677"/>
    <n v="78.452727149999987"/>
    <n v="18.661447942435775"/>
  </r>
  <r>
    <x v="832"/>
    <s v="École"/>
    <m/>
    <m/>
    <n v="4641"/>
    <n v="3331.5839999999998"/>
    <n v="2991.0365999999999"/>
    <n v="0"/>
    <m/>
    <m/>
    <n v="0"/>
    <n v="1.3881600000000001"/>
    <n v="152.9348037"/>
    <n v="0"/>
    <m/>
    <m/>
    <n v="0"/>
    <n v="6322.6206000000002"/>
    <n v="6733.2059128686187"/>
    <n v="1.4508092895644513"/>
    <n v="154.3229637"/>
    <n v="33.25209301874596"/>
  </r>
  <r>
    <x v="833"/>
    <s v="École"/>
    <m/>
    <m/>
    <n v="4936"/>
    <n v="1153.8720000000001"/>
    <n v="866.92319999999995"/>
    <n v="0"/>
    <m/>
    <m/>
    <n v="0"/>
    <n v="0.48078000000000004"/>
    <n v="44.326682399999996"/>
    <n v="0"/>
    <m/>
    <m/>
    <n v="0"/>
    <n v="2020.7952"/>
    <n v="2152.0238284322363"/>
    <n v="0.43598537853165242"/>
    <n v="44.807462399999999"/>
    <n v="9.0776868719611006"/>
  </r>
  <r>
    <x v="834"/>
    <s v="École"/>
    <m/>
    <m/>
    <n v="3931"/>
    <n v="531.94679999999994"/>
    <n v="1643.6682000000001"/>
    <n v="0"/>
    <m/>
    <m/>
    <n v="0"/>
    <n v="0.22164449999999999"/>
    <n v="84.042459899999997"/>
    <n v="0"/>
    <m/>
    <m/>
    <n v="0"/>
    <n v="2175.6149999999998"/>
    <n v="2316.897487431977"/>
    <n v="0.58939137304298572"/>
    <n v="84.264104399999994"/>
    <n v="21.435793538539812"/>
  </r>
  <r>
    <x v="835"/>
    <s v="École"/>
    <m/>
    <m/>
    <n v="4302"/>
    <n v="1294.56"/>
    <n v="753.25319999999999"/>
    <n v="0"/>
    <m/>
    <m/>
    <n v="0"/>
    <n v="0.53939999999999999"/>
    <n v="38.514617399999999"/>
    <n v="0"/>
    <m/>
    <m/>
    <n v="0"/>
    <n v="2047.8132000000001"/>
    <n v="2180.7963531277533"/>
    <n v="0.50692616297716253"/>
    <n v="39.054017399999999"/>
    <n v="9.0781072524407254"/>
  </r>
  <r>
    <x v="836"/>
    <s v="École"/>
    <m/>
    <m/>
    <n v="4027"/>
    <n v="730.8"/>
    <n v="1216.269"/>
    <n v="0"/>
    <m/>
    <m/>
    <n v="0"/>
    <n v="0.30449999999999999"/>
    <n v="62.189095499999993"/>
    <n v="0"/>
    <m/>
    <m/>
    <n v="0"/>
    <n v="1947.069"/>
    <n v="2073.5099151075406"/>
    <n v="0.51490189101255046"/>
    <n v="62.493595499999991"/>
    <n v="15.518648000993293"/>
  </r>
  <r>
    <x v="837"/>
    <s v="École"/>
    <m/>
    <m/>
    <n v="7689"/>
    <n v="1889.568"/>
    <n v="1259.4636"/>
    <n v="0"/>
    <m/>
    <m/>
    <n v="0"/>
    <n v="0.78732000000000002"/>
    <n v="64.397680199999996"/>
    <n v="0"/>
    <m/>
    <m/>
    <n v="0"/>
    <n v="3149.0316000000003"/>
    <n v="3353.5268886654576"/>
    <n v="0.43614603832298837"/>
    <n v="65.18500019999999"/>
    <n v="8.4776954350370648"/>
  </r>
  <r>
    <x v="838"/>
    <s v="École"/>
    <m/>
    <m/>
    <n v="5802"/>
    <n v="1418.3999999999999"/>
    <n v="1401.5510999999999"/>
    <n v="0"/>
    <m/>
    <m/>
    <n v="0"/>
    <n v="0.59099999999999997"/>
    <n v="71.662761449999991"/>
    <n v="0"/>
    <m/>
    <m/>
    <n v="0"/>
    <n v="2819.9510999999998"/>
    <n v="3003.0761960507903"/>
    <n v="0.51759327749927442"/>
    <n v="72.253761449999985"/>
    <n v="12.453250853154083"/>
  </r>
  <r>
    <x v="839"/>
    <s v="École"/>
    <m/>
    <m/>
    <n v="5643"/>
    <n v="1165.5360000000001"/>
    <n v="1656.1719000000001"/>
    <n v="0"/>
    <m/>
    <m/>
    <n v="0"/>
    <n v="0.48563999999999996"/>
    <n v="84.681787049999997"/>
    <n v="0"/>
    <m/>
    <m/>
    <n v="0"/>
    <n v="2821.7079000000003"/>
    <n v="3004.9470810676344"/>
    <n v="0.53250878629587706"/>
    <n v="85.167427050000001"/>
    <n v="15.092579665071771"/>
  </r>
  <r>
    <x v="840"/>
    <s v="École"/>
    <m/>
    <m/>
    <n v="2309"/>
    <n v="841.10399999999993"/>
    <n v="315.2448"/>
    <n v="0"/>
    <m/>
    <m/>
    <n v="0"/>
    <n v="0.35045999999999999"/>
    <n v="16.1187936"/>
    <n v="0"/>
    <m/>
    <m/>
    <n v="0"/>
    <n v="1156.3488"/>
    <n v="1231.441054283493"/>
    <n v="0.53332224091965919"/>
    <n v="16.469253600000002"/>
    <n v="7.1326347336509324"/>
  </r>
  <r>
    <x v="841"/>
    <s v="École"/>
    <m/>
    <m/>
    <n v="10350"/>
    <n v="1651.4207999999999"/>
    <n v="2447.3150999999998"/>
    <n v="0"/>
    <m/>
    <m/>
    <n v="0"/>
    <n v="0.68809200000000004"/>
    <n v="125.13375945"/>
    <n v="0"/>
    <m/>
    <m/>
    <n v="0"/>
    <n v="4098.7358999999997"/>
    <n v="4364.9041343975123"/>
    <n v="0.42172986805773066"/>
    <n v="125.82185145"/>
    <n v="12.156700623188406"/>
  </r>
  <r>
    <x v="842"/>
    <s v="École"/>
    <m/>
    <m/>
    <n v="3290"/>
    <n v="519.64559999999994"/>
    <n v="816.52949999999998"/>
    <n v="0"/>
    <m/>
    <m/>
    <n v="0"/>
    <n v="0.21651900000000002"/>
    <n v="41.750000249999999"/>
    <n v="0"/>
    <m/>
    <m/>
    <n v="0"/>
    <n v="1336.1750999999999"/>
    <n v="1422.9451129722725"/>
    <n v="0.43250611336543238"/>
    <n v="41.966519249999997"/>
    <n v="12.755780927051671"/>
  </r>
  <r>
    <x v="843"/>
    <s v="École"/>
    <m/>
    <m/>
    <n v="4618"/>
    <n v="1028.376"/>
    <n v="836.61120000000005"/>
    <n v="0"/>
    <m/>
    <m/>
    <n v="0"/>
    <n v="0.42848999999999998"/>
    <n v="42.776798399999997"/>
    <n v="0"/>
    <m/>
    <m/>
    <n v="0"/>
    <n v="1864.9872"/>
    <n v="1986.0977966105208"/>
    <n v="0.4300774786943527"/>
    <n v="43.205288399999993"/>
    <n v="9.3558441749675172"/>
  </r>
  <r>
    <x v="844"/>
    <s v="École"/>
    <m/>
    <m/>
    <n v="6142"/>
    <n v="993.38400000000001"/>
    <n v="1993.7718"/>
    <n v="0"/>
    <m/>
    <m/>
    <n v="0"/>
    <n v="0.41391"/>
    <n v="101.9436201"/>
    <n v="0"/>
    <m/>
    <m/>
    <n v="0"/>
    <n v="2987.1558"/>
    <n v="3181.1390193521638"/>
    <n v="0.51793210995639272"/>
    <n v="102.35753010000001"/>
    <n v="16.66517911103875"/>
  </r>
  <r>
    <x v="845"/>
    <s v="École"/>
    <m/>
    <m/>
    <n v="6607"/>
    <n v="1208.52"/>
    <n v="2431.4013"/>
    <n v="0"/>
    <m/>
    <m/>
    <n v="0"/>
    <n v="0.50355000000000005"/>
    <n v="124.32007034999999"/>
    <n v="0"/>
    <m/>
    <m/>
    <n v="0"/>
    <n v="3639.9213"/>
    <n v="3876.2945256491316"/>
    <n v="0.58669509999230085"/>
    <n v="124.82362035"/>
    <n v="18.892632109883458"/>
  </r>
  <r>
    <x v="846"/>
    <s v="École"/>
    <m/>
    <m/>
    <n v="3507"/>
    <n v="397.35359999999997"/>
    <n v="1620.9341999999999"/>
    <n v="0"/>
    <m/>
    <m/>
    <n v="0"/>
    <n v="0.16556399999999999"/>
    <n v="82.880046899999996"/>
    <n v="0"/>
    <m/>
    <m/>
    <n v="0"/>
    <n v="2018.2877999999998"/>
    <n v="2149.3536001243842"/>
    <n v="0.61287527805086517"/>
    <n v="83.0456109"/>
    <n v="23.679957485029941"/>
  </r>
  <r>
    <x v="847"/>
    <s v="École"/>
    <m/>
    <m/>
    <n v="10172"/>
    <n v="3309.9839999999999"/>
    <n v="2143.4373000000001"/>
    <n v="0"/>
    <m/>
    <m/>
    <n v="0"/>
    <n v="1.3791600000000002"/>
    <n v="109.59617234999999"/>
    <n v="0"/>
    <m/>
    <m/>
    <n v="0"/>
    <n v="5453.4213"/>
    <n v="5807.5615896553509"/>
    <n v="0.5709360587549499"/>
    <n v="110.97533234999999"/>
    <n v="10.909883243216672"/>
  </r>
  <r>
    <x v="848"/>
    <s v="École"/>
    <m/>
    <m/>
    <n v="5157"/>
    <n v="983.23199999999997"/>
    <n v="732.41369999999995"/>
    <n v="0"/>
    <m/>
    <m/>
    <n v="0"/>
    <n v="0.40967999999999999"/>
    <n v="37.449072149999999"/>
    <n v="0"/>
    <m/>
    <m/>
    <n v="0"/>
    <n v="1715.6457"/>
    <n v="1827.058193500907"/>
    <n v="0.35428702608123075"/>
    <n v="37.858752150000001"/>
    <n v="7.3412356311809193"/>
  </r>
  <r>
    <x v="849"/>
    <s v="École"/>
    <m/>
    <m/>
    <n v="27087"/>
    <n v="13728.96"/>
    <n v="1494.3815999999999"/>
    <n v="0"/>
    <m/>
    <m/>
    <n v="0"/>
    <n v="5.7204000000000006"/>
    <n v="76.409281199999995"/>
    <n v="0"/>
    <m/>
    <m/>
    <n v="0"/>
    <n v="15223.3416"/>
    <n v="16211.931754174657"/>
    <n v="0.59851337372815949"/>
    <n v="82.129681199999993"/>
    <n v="3.0320700409790673"/>
  </r>
  <r>
    <x v="850"/>
    <s v="École"/>
    <m/>
    <m/>
    <n v="32785"/>
    <n v="16575.84"/>
    <n v="7126.3512000000001"/>
    <n v="0"/>
    <m/>
    <m/>
    <n v="0"/>
    <n v="6.9066000000000001"/>
    <n v="364.37772839999997"/>
    <n v="0"/>
    <m/>
    <m/>
    <n v="0"/>
    <n v="23702.191200000001"/>
    <n v="25241.390245016843"/>
    <n v="0.76990667210665986"/>
    <n v="371.28432839999999"/>
    <n v="11.324823193533629"/>
  </r>
  <r>
    <x v="851"/>
    <s v="École"/>
    <m/>
    <m/>
    <n v="6832"/>
    <n v="2279.6639999999998"/>
    <n v="1043.8695"/>
    <n v="0"/>
    <m/>
    <m/>
    <n v="0"/>
    <n v="0.94986000000000004"/>
    <n v="53.374130249999993"/>
    <n v="0"/>
    <m/>
    <m/>
    <n v="0"/>
    <n v="3323.5334999999995"/>
    <n v="3539.3607855921218"/>
    <n v="0.5180563210761302"/>
    <n v="54.323990249999994"/>
    <n v="7.9514037251170953"/>
  </r>
  <r>
    <x v="852"/>
    <s v="École"/>
    <m/>
    <m/>
    <n v="5120"/>
    <n v="1600.992"/>
    <n v="412.62209999999999"/>
    <n v="0"/>
    <m/>
    <m/>
    <n v="0"/>
    <n v="0.66708000000000001"/>
    <n v="21.097795949999998"/>
    <n v="0"/>
    <m/>
    <m/>
    <n v="0"/>
    <n v="2013.6141"/>
    <n v="2144.3763942368487"/>
    <n v="0.41882351449938449"/>
    <n v="21.764875949999997"/>
    <n v="4.2509523339843742"/>
  </r>
  <r>
    <x v="853"/>
    <s v="École"/>
    <m/>
    <m/>
    <n v="5962"/>
    <n v="773.61119999999994"/>
    <n v="1264.7682"/>
    <n v="0"/>
    <m/>
    <m/>
    <n v="0"/>
    <n v="0.32233800000000001"/>
    <n v="64.668909900000003"/>
    <n v="0"/>
    <m/>
    <m/>
    <n v="0"/>
    <n v="2038.3793999999998"/>
    <n v="2170.7499306141485"/>
    <n v="0.36409760661089374"/>
    <n v="64.991247900000005"/>
    <n v="10.900913770546797"/>
  </r>
  <r>
    <x v="854"/>
    <s v="École"/>
    <m/>
    <m/>
    <n v="2546"/>
    <n v="381.3372"/>
    <n v="1012.0419000000001"/>
    <n v="0"/>
    <m/>
    <m/>
    <n v="0"/>
    <n v="0.15889049999999999"/>
    <n v="51.746752049999998"/>
    <n v="0"/>
    <m/>
    <m/>
    <n v="0"/>
    <n v="1393.3791000000001"/>
    <n v="1483.8638894428609"/>
    <n v="0.5828216376444858"/>
    <n v="51.905642549999996"/>
    <n v="20.38713375883739"/>
  </r>
  <r>
    <x v="855"/>
    <s v="École"/>
    <m/>
    <m/>
    <n v="4056"/>
    <n v="725.15879999999993"/>
    <n v="844.56809999999996"/>
    <n v="0"/>
    <m/>
    <m/>
    <n v="0"/>
    <n v="0.30214950000000002"/>
    <n v="43.183642949999999"/>
    <n v="0"/>
    <m/>
    <m/>
    <n v="0"/>
    <n v="1569.7268999999999"/>
    <n v="1671.6635574604818"/>
    <n v="0.41214584750011879"/>
    <n v="43.485792449999998"/>
    <n v="10.721349223372782"/>
  </r>
  <r>
    <x v="856"/>
    <s v="École"/>
    <m/>
    <m/>
    <n v="3237"/>
    <n v="922.31999999999994"/>
    <n v="332.2953"/>
    <n v="0"/>
    <m/>
    <m/>
    <n v="0"/>
    <n v="0.38430000000000003"/>
    <n v="16.990603350000001"/>
    <n v="0"/>
    <m/>
    <m/>
    <n v="0"/>
    <n v="1254.6152999999999"/>
    <n v="1336.0888926872246"/>
    <n v="0.41275529585641785"/>
    <n v="17.37490335"/>
    <n v="5.3675944856348474"/>
  </r>
  <r>
    <x v="857"/>
    <s v="École"/>
    <m/>
    <m/>
    <n v="858"/>
    <n v="235.36799999999999"/>
    <n v="297.05759999999998"/>
    <n v="0"/>
    <m/>
    <m/>
    <n v="0"/>
    <n v="9.8070000000000004E-2"/>
    <n v="15.1888632"/>
    <n v="0"/>
    <m/>
    <m/>
    <n v="0"/>
    <n v="532.42560000000003"/>
    <n v="567.00084108836484"/>
    <n v="0.66084014112863032"/>
    <n v="15.2869332"/>
    <n v="17.816938461538459"/>
  </r>
  <r>
    <x v="858"/>
    <s v="École"/>
    <m/>
    <m/>
    <n v="35401"/>
    <n v="14017.536"/>
    <n v="4403.5757999999996"/>
    <n v="0"/>
    <m/>
    <m/>
    <n v="0"/>
    <n v="5.8406400000000005"/>
    <n v="225.1593981"/>
    <n v="0"/>
    <m/>
    <m/>
    <n v="0"/>
    <n v="18421.111799999999"/>
    <n v="19617.362283824823"/>
    <n v="0.55414712250571518"/>
    <n v="231.00003810000001"/>
    <n v="6.525240476257733"/>
  </r>
  <r>
    <x v="859"/>
    <s v="École"/>
    <m/>
    <m/>
    <n v="4115"/>
    <n v="1019.52"/>
    <n v="1113.5871"/>
    <n v="0"/>
    <m/>
    <m/>
    <n v="0"/>
    <n v="0.42480000000000001"/>
    <n v="56.938863449999999"/>
    <n v="0"/>
    <m/>
    <m/>
    <n v="0"/>
    <n v="2133.1071000000002"/>
    <n v="2271.6291625187873"/>
    <n v="0.55203624848573207"/>
    <n v="57.363663449999997"/>
    <n v="13.940136925880923"/>
  </r>
  <r>
    <x v="860"/>
    <s v="École"/>
    <m/>
    <m/>
    <n v="1013"/>
    <n v="482.4"/>
    <n v="0"/>
    <n v="0"/>
    <m/>
    <m/>
    <n v="0"/>
    <n v="0.20100000000000001"/>
    <n v="0"/>
    <n v="0"/>
    <m/>
    <m/>
    <n v="0"/>
    <n v="482.4"/>
    <n v="513.72662347758478"/>
    <n v="0.50713388299860296"/>
    <n v="0.20100000000000001"/>
    <n v="0.19842053307008883"/>
  </r>
  <r>
    <x v="861"/>
    <s v="École"/>
    <m/>
    <m/>
    <n v="6264"/>
    <n v="1209.204"/>
    <n v="1283.7131999999999"/>
    <n v="0"/>
    <m/>
    <m/>
    <n v="0"/>
    <n v="0.50383500000000003"/>
    <n v="65.637587400000001"/>
    <n v="0"/>
    <m/>
    <m/>
    <n v="0"/>
    <n v="2492.9171999999999"/>
    <n v="2654.8050078051306"/>
    <n v="0.42381944569047425"/>
    <n v="66.141422399999996"/>
    <n v="10.558975478927202"/>
  </r>
  <r>
    <x v="862"/>
    <s v="École"/>
    <m/>
    <m/>
    <n v="4203"/>
    <n v="1435.7375999999999"/>
    <n v="3162.2993999999999"/>
    <n v="0"/>
    <m/>
    <m/>
    <n v="0"/>
    <n v="0.59822400000000009"/>
    <n v="161.6916483"/>
    <n v="0"/>
    <m/>
    <m/>
    <n v="0"/>
    <n v="4598.0370000000003"/>
    <n v="4896.6294001554807"/>
    <n v="1.1650319771961648"/>
    <n v="162.28987229999998"/>
    <n v="38.612865167737326"/>
  </r>
  <r>
    <x v="863"/>
    <s v="École"/>
    <m/>
    <m/>
    <n v="1212"/>
    <n v="128.358"/>
    <n v="606.24"/>
    <n v="0"/>
    <m/>
    <m/>
    <n v="0"/>
    <n v="5.3482500000000002E-2"/>
    <n v="30.997679999999999"/>
    <n v="0"/>
    <m/>
    <m/>
    <n v="0"/>
    <n v="734.59799999999996"/>
    <n v="782.3021354755117"/>
    <n v="0.64546380814811199"/>
    <n v="31.0511625"/>
    <n v="25.619771039603958"/>
  </r>
  <r>
    <x v="864"/>
    <s v="École"/>
    <m/>
    <m/>
    <n v="7798"/>
    <n v="1194.2675999999999"/>
    <n v="4225.4928"/>
    <n v="0"/>
    <m/>
    <m/>
    <n v="0"/>
    <n v="0.49761150000000004"/>
    <n v="216.0538296"/>
    <n v="0"/>
    <m/>
    <m/>
    <n v="0"/>
    <n v="5419.7604000000001"/>
    <n v="5771.7147809898934"/>
    <n v="0.74015321633622644"/>
    <n v="216.55144110000001"/>
    <n v="27.77012581431136"/>
  </r>
  <r>
    <x v="865"/>
    <s v="École"/>
    <m/>
    <m/>
    <n v="3432"/>
    <n v="775.83600000000001"/>
    <n v="1040.0805"/>
    <n v="0"/>
    <m/>
    <m/>
    <n v="0"/>
    <n v="0.32326499999999997"/>
    <n v="53.180394749999998"/>
    <n v="0"/>
    <m/>
    <m/>
    <n v="0"/>
    <n v="1815.9165"/>
    <n v="1933.8404893495724"/>
    <n v="0.56347333605756766"/>
    <n v="53.503659749999997"/>
    <n v="15.5896444493007"/>
  </r>
  <r>
    <x v="866"/>
    <s v="École"/>
    <m/>
    <m/>
    <n v="1058"/>
    <n v="100.44"/>
    <n v="0"/>
    <n v="0"/>
    <m/>
    <m/>
    <n v="0"/>
    <n v="4.1849999999999998E-2"/>
    <n v="0"/>
    <n v="0"/>
    <m/>
    <m/>
    <n v="0"/>
    <n v="100.44"/>
    <n v="106.96248354495982"/>
    <n v="0.10109875571357262"/>
    <n v="4.1849999999999998E-2"/>
    <n v="3.9555765595463137E-2"/>
  </r>
  <r>
    <x v="867"/>
    <s v="École"/>
    <m/>
    <m/>
    <n v="3350"/>
    <n v="638.64"/>
    <n v="1640.6369999999999"/>
    <n v="0"/>
    <m/>
    <m/>
    <n v="0"/>
    <n v="0.2661"/>
    <n v="83.887471500000004"/>
    <n v="0"/>
    <m/>
    <m/>
    <n v="0"/>
    <n v="2279.277"/>
    <n v="2427.2912047680747"/>
    <n v="0.72456453873673876"/>
    <n v="84.153571499999998"/>
    <n v="25.120469104477611"/>
  </r>
  <r>
    <x v="868"/>
    <s v="École"/>
    <m/>
    <m/>
    <n v="5125"/>
    <n v="6497.4852000000001"/>
    <n v="5972.2218000000003"/>
    <n v="0"/>
    <m/>
    <m/>
    <n v="0"/>
    <n v="2.7072854999999998"/>
    <n v="305.36589509999999"/>
    <n v="0"/>
    <m/>
    <m/>
    <n v="0"/>
    <n v="12469.707"/>
    <n v="13279.478592174139"/>
    <n v="2.5911177740827589"/>
    <n v="308.0731806"/>
    <n v="60.111840117073172"/>
  </r>
  <r>
    <x v="869"/>
    <s v="École"/>
    <m/>
    <m/>
    <n v="4056"/>
    <n v="568.06200000000001"/>
    <n v="1221.1946999999998"/>
    <n v="0"/>
    <m/>
    <m/>
    <n v="0"/>
    <n v="0.2366925"/>
    <n v="62.440951649999988"/>
    <n v="0"/>
    <m/>
    <m/>
    <n v="0"/>
    <n v="1789.2566999999999"/>
    <n v="1905.4494258408913"/>
    <n v="0.46978536140061422"/>
    <n v="62.677644149999985"/>
    <n v="15.453068084319524"/>
  </r>
  <r>
    <x v="870"/>
    <s v="École"/>
    <m/>
    <m/>
    <n v="3263"/>
    <n v="506.73599999999999"/>
    <n v="1135.5633"/>
    <n v="0"/>
    <m/>
    <m/>
    <n v="0"/>
    <n v="0.21114000000000002"/>
    <n v="58.062529349999998"/>
    <n v="0"/>
    <m/>
    <m/>
    <n v="0"/>
    <n v="1642.2993000000001"/>
    <n v="1748.9487440476807"/>
    <n v="0.53599409869680681"/>
    <n v="58.273669349999999"/>
    <n v="17.858924103585657"/>
  </r>
  <r>
    <x v="871"/>
    <s v="École"/>
    <m/>
    <m/>
    <n v="3097"/>
    <n v="507.24"/>
    <n v="1716.7959000000001"/>
    <n v="0"/>
    <m/>
    <m/>
    <n v="0"/>
    <n v="0.21134999999999998"/>
    <n v="87.781555049999994"/>
    <n v="0"/>
    <m/>
    <m/>
    <n v="0"/>
    <n v="2224.0358999999999"/>
    <n v="2368.4627972635394"/>
    <n v="0.7647603478409879"/>
    <n v="87.99290504999999"/>
    <n v="28.412303858572809"/>
  </r>
  <r>
    <x v="872"/>
    <s v="École"/>
    <m/>
    <m/>
    <n v="2839"/>
    <n v="659.98799999999994"/>
    <n v="0"/>
    <n v="2216.6439999999998"/>
    <m/>
    <m/>
    <n v="0"/>
    <n v="0.27499499999999999"/>
    <n v="0"/>
    <n v="157.84379143999999"/>
    <m/>
    <m/>
    <n v="0"/>
    <n v="2876.6319999999996"/>
    <n v="3063.4379028763924"/>
    <n v="1.0790552669518818"/>
    <n v="158.11878643999998"/>
    <n v="55.695240028178922"/>
  </r>
  <r>
    <x v="873"/>
    <s v="École"/>
    <m/>
    <m/>
    <n v="2824"/>
    <n v="767.65679999999998"/>
    <n v="1583.4231"/>
    <n v="0"/>
    <m/>
    <m/>
    <n v="0"/>
    <n v="0.319857"/>
    <n v="80.962065449999997"/>
    <n v="0"/>
    <m/>
    <m/>
    <n v="0"/>
    <n v="2351.0798999999997"/>
    <n v="2503.756920715211"/>
    <n v="0.88659947617394153"/>
    <n v="81.281922449999996"/>
    <n v="28.782550442634559"/>
  </r>
  <r>
    <x v="874"/>
    <s v="École"/>
    <m/>
    <m/>
    <n v="16674"/>
    <n v="4653.9359999999997"/>
    <n v="8748.4220999999998"/>
    <n v="0"/>
    <m/>
    <m/>
    <n v="0"/>
    <n v="1.9391400000000001"/>
    <n v="447.31589594999997"/>
    <n v="0"/>
    <m/>
    <m/>
    <n v="0"/>
    <n v="13404.7281"/>
    <n v="14275.219124063229"/>
    <n v="0.85613644740693473"/>
    <n v="449.25503594999998"/>
    <n v="26.943447040302267"/>
  </r>
  <r>
    <x v="875"/>
    <s v="École"/>
    <m/>
    <m/>
    <n v="3022"/>
    <n v="710.64"/>
    <n v="1421.6328000000001"/>
    <n v="0"/>
    <m/>
    <m/>
    <n v="0"/>
    <n v="0.29610000000000003"/>
    <n v="72.689559599999995"/>
    <n v="0"/>
    <m/>
    <m/>
    <n v="0"/>
    <n v="2132.2728000000002"/>
    <n v="2270.7406838248253"/>
    <n v="0.75140327062370127"/>
    <n v="72.985659599999991"/>
    <n v="24.151442620780934"/>
  </r>
  <r>
    <x v="876"/>
    <s v="École"/>
    <m/>
    <m/>
    <n v="3187"/>
    <n v="537.19560000000001"/>
    <n v="1631.5434"/>
    <n v="0"/>
    <m/>
    <m/>
    <n v="0"/>
    <n v="0.22383150000000002"/>
    <n v="83.422506299999995"/>
    <n v="0"/>
    <m/>
    <m/>
    <n v="0"/>
    <n v="2168.739"/>
    <n v="2309.5749661570353"/>
    <n v="0.72468621467117522"/>
    <n v="83.646337799999998"/>
    <n v="26.246105365547535"/>
  </r>
  <r>
    <x v="877"/>
    <s v="École"/>
    <m/>
    <m/>
    <n v="5011"/>
    <n v="1066.6079999999999"/>
    <n v="2913.741"/>
    <n v="0"/>
    <m/>
    <m/>
    <n v="0"/>
    <n v="0.44442000000000004"/>
    <n v="148.98259949999999"/>
    <n v="0"/>
    <m/>
    <m/>
    <n v="0"/>
    <n v="3980.3490000000002"/>
    <n v="4238.8292952578386"/>
    <n v="0.84590486834121703"/>
    <n v="149.4270195"/>
    <n v="29.819800339253639"/>
  </r>
  <r>
    <x v="878"/>
    <s v="École"/>
    <m/>
    <m/>
    <n v="4086"/>
    <n v="637.63199999999995"/>
    <n v="2449.9674"/>
    <n v="0"/>
    <m/>
    <m/>
    <n v="0"/>
    <n v="0.26568000000000003"/>
    <n v="125.2693743"/>
    <n v="0"/>
    <m/>
    <m/>
    <n v="0"/>
    <n v="3087.5994000000001"/>
    <n v="3288.1053366778956"/>
    <n v="0.80472475200144289"/>
    <n v="125.5350543"/>
    <n v="30.723214464023496"/>
  </r>
  <r>
    <x v="879"/>
    <s v="École"/>
    <m/>
    <m/>
    <n v="1065"/>
    <n v="167.76"/>
    <n v="697.93380000000002"/>
    <n v="0"/>
    <m/>
    <m/>
    <n v="0"/>
    <n v="6.9900000000000004E-2"/>
    <n v="35.686079099999994"/>
    <n v="0"/>
    <m/>
    <m/>
    <n v="0"/>
    <n v="865.69380000000001"/>
    <n v="921.91117918631767"/>
    <n v="0.86564429970546264"/>
    <n v="35.75597909999999"/>
    <n v="33.573689295774635"/>
  </r>
  <r>
    <x v="880"/>
    <s v="École"/>
    <m/>
    <m/>
    <n v="3968"/>
    <n v="859.76639999999998"/>
    <n v="2729.9744999999998"/>
    <n v="0"/>
    <m/>
    <m/>
    <n v="0"/>
    <n v="0.358236"/>
    <n v="139.58642775000001"/>
    <n v="0"/>
    <m/>
    <m/>
    <n v="0"/>
    <n v="3589.7408999999998"/>
    <n v="3822.855455465146"/>
    <n v="0.96342123373617594"/>
    <n v="139.94466375000002"/>
    <n v="35.26831243699597"/>
  </r>
  <r>
    <x v="881"/>
    <s v="École"/>
    <m/>
    <m/>
    <n v="4334"/>
    <n v="1007.658"/>
    <n v="1902.4568999999999"/>
    <n v="0"/>
    <m/>
    <m/>
    <n v="0"/>
    <n v="0.41985749999999999"/>
    <n v="97.274594549999989"/>
    <n v="0"/>
    <m/>
    <m/>
    <n v="0"/>
    <n v="2910.1149"/>
    <n v="3099.095152381446"/>
    <n v="0.71506579427352235"/>
    <n v="97.694452049999995"/>
    <n v="22.541405641439777"/>
  </r>
  <r>
    <x v="882"/>
    <s v="École"/>
    <m/>
    <m/>
    <n v="3160"/>
    <n v="735.61320000000001"/>
    <n v="1558.7945999999999"/>
    <n v="0"/>
    <m/>
    <m/>
    <n v="0"/>
    <n v="0.30650549999999999"/>
    <n v="79.702784700000009"/>
    <n v="0"/>
    <m/>
    <m/>
    <n v="0"/>
    <n v="2294.4078"/>
    <n v="2443.4045853537186"/>
    <n v="0.77322929916256922"/>
    <n v="80.009290200000009"/>
    <n v="25.319395632911395"/>
  </r>
  <r>
    <x v="883"/>
    <s v="École"/>
    <m/>
    <m/>
    <n v="27704"/>
    <n v="10476"/>
    <n v="12737.860199999999"/>
    <n v="0"/>
    <m/>
    <m/>
    <n v="0"/>
    <n v="4.3650000000000002"/>
    <n v="651.30000389999998"/>
    <n v="0"/>
    <m/>
    <m/>
    <n v="0"/>
    <n v="23213.860199999999"/>
    <n v="24721.347467717023"/>
    <n v="0.89233856005331447"/>
    <n v="655.66500389999999"/>
    <n v="23.666799158966214"/>
  </r>
  <r>
    <x v="884"/>
    <s v="École"/>
    <m/>
    <m/>
    <n v="4313"/>
    <n v="1572.048"/>
    <n v="1800.5328"/>
    <n v="0"/>
    <m/>
    <m/>
    <n v="0"/>
    <n v="0.65501999999999994"/>
    <n v="92.06310959999999"/>
    <n v="0"/>
    <m/>
    <m/>
    <n v="0"/>
    <n v="3372.5807999999997"/>
    <n v="3591.5931732780509"/>
    <n v="0.8327366504238467"/>
    <n v="92.718129599999983"/>
    <n v="21.497363691166239"/>
  </r>
  <r>
    <x v="885"/>
    <s v="École"/>
    <m/>
    <m/>
    <n v="5020"/>
    <n v="1867.9679999999998"/>
    <n v="4034.9061000000002"/>
    <n v="0"/>
    <m/>
    <m/>
    <n v="0"/>
    <n v="0.77832000000000001"/>
    <n v="206.30893395000001"/>
    <n v="0"/>
    <m/>
    <m/>
    <n v="0"/>
    <n v="5902.8741"/>
    <n v="6286.2014515055716"/>
    <n v="1.2522313648417474"/>
    <n v="207.08725395000002"/>
    <n v="41.252441025896417"/>
  </r>
  <r>
    <x v="886"/>
    <s v="École"/>
    <m/>
    <m/>
    <n v="5438"/>
    <n v="1039.2264"/>
    <n v="1526.9670000000001"/>
    <n v="0"/>
    <m/>
    <m/>
    <n v="0"/>
    <n v="0.43301100000000003"/>
    <n v="78.0754065"/>
    <n v="0"/>
    <m/>
    <m/>
    <n v="0"/>
    <n v="2566.1934000000001"/>
    <n v="2732.8396985332988"/>
    <n v="0.5025449978913753"/>
    <n v="78.508417499999993"/>
    <n v="14.437002114748068"/>
  </r>
  <r>
    <x v="887"/>
    <s v="École"/>
    <m/>
    <m/>
    <n v="2938"/>
    <n v="464.40359999999998"/>
    <n v="1742.94"/>
    <n v="0"/>
    <m/>
    <m/>
    <n v="0"/>
    <n v="0.19350149999999999"/>
    <n v="89.11833"/>
    <n v="0"/>
    <m/>
    <m/>
    <n v="0"/>
    <n v="2207.3436000000002"/>
    <n v="2350.6865142679453"/>
    <n v="0.80009752017288815"/>
    <n v="89.311831499999997"/>
    <n v="30.39885347174949"/>
  </r>
  <r>
    <x v="888"/>
    <s v="École"/>
    <m/>
    <m/>
    <n v="3746"/>
    <n v="809.56799999999998"/>
    <n v="2431.7802000000001"/>
    <n v="0"/>
    <m/>
    <m/>
    <n v="0"/>
    <n v="0.33732000000000001"/>
    <n v="124.33944390000001"/>
    <n v="0"/>
    <m/>
    <m/>
    <n v="0"/>
    <n v="3241.3482000000004"/>
    <n v="3451.8384458979012"/>
    <n v="0.92147315694017651"/>
    <n v="124.67676390000001"/>
    <n v="33.282638521089162"/>
  </r>
  <r>
    <x v="889"/>
    <s v="École"/>
    <m/>
    <m/>
    <n v="4935"/>
    <n v="882"/>
    <n v="2588.6448"/>
    <n v="0"/>
    <m/>
    <m/>
    <n v="0"/>
    <n v="0.36749999999999999"/>
    <n v="132.3600936"/>
    <n v="0"/>
    <m/>
    <m/>
    <n v="0"/>
    <n v="3470.6448"/>
    <n v="3696.0253615133452"/>
    <n v="0.74894130932387948"/>
    <n v="132.72759360000001"/>
    <n v="26.895155744680849"/>
  </r>
  <r>
    <x v="890"/>
    <s v="École"/>
    <m/>
    <m/>
    <n v="22156"/>
    <n v="8419.68"/>
    <n v="9324.3500999999997"/>
    <n v="0"/>
    <m/>
    <m/>
    <n v="0"/>
    <n v="3.5082000000000004"/>
    <n v="476.76369195000001"/>
    <n v="0"/>
    <m/>
    <m/>
    <n v="0"/>
    <n v="17744.0301"/>
    <n v="18896.311505301892"/>
    <n v="0.85287558698780885"/>
    <n v="480.27189195"/>
    <n v="21.676832097400254"/>
  </r>
  <r>
    <x v="891"/>
    <s v="École"/>
    <m/>
    <m/>
    <n v="4935"/>
    <n v="1182.816"/>
    <n v="2428.3701000000001"/>
    <n v="0"/>
    <m/>
    <m/>
    <n v="0"/>
    <n v="0.49284000000000006"/>
    <n v="124.16508194999999"/>
    <n v="0"/>
    <m/>
    <m/>
    <n v="0"/>
    <n v="3611.1860999999999"/>
    <n v="3845.6932875252655"/>
    <n v="0.77926915654007411"/>
    <n v="124.65792194999999"/>
    <n v="25.259963920972641"/>
  </r>
  <r>
    <x v="892"/>
    <s v="École"/>
    <m/>
    <m/>
    <n v="33611"/>
    <n v="12791.52"/>
    <n v="9922.6332000000002"/>
    <n v="0"/>
    <m/>
    <m/>
    <n v="0"/>
    <n v="5.3298000000000005"/>
    <n v="507.35452739999994"/>
    <n v="0"/>
    <m/>
    <m/>
    <n v="0"/>
    <n v="22716.533200000002"/>
    <n v="24191.724498243068"/>
    <n v="0.71975616608381388"/>
    <n v="512.68432739999992"/>
    <n v="15.253468429978279"/>
  </r>
  <r>
    <x v="893"/>
    <s v="École"/>
    <m/>
    <m/>
    <n v="5904"/>
    <n v="1743.5519999999999"/>
    <n v="2595.0861"/>
    <n v="0"/>
    <m/>
    <m/>
    <n v="0"/>
    <n v="0.72648000000000001"/>
    <n v="132.68944395"/>
    <n v="0"/>
    <m/>
    <m/>
    <n v="0"/>
    <n v="4338.6381000000001"/>
    <n v="4620.3853681679193"/>
    <n v="0.78258559758941726"/>
    <n v="133.41592395000001"/>
    <n v="22.597548094512195"/>
  </r>
  <r>
    <x v="894"/>
    <s v="École"/>
    <m/>
    <m/>
    <n v="26076"/>
    <n v="7304.2559999999994"/>
    <n v="9650.9619000000002"/>
    <n v="0"/>
    <m/>
    <m/>
    <n v="0"/>
    <n v="3.0434399999999999"/>
    <n v="493.46369205000002"/>
    <n v="0"/>
    <m/>
    <m/>
    <n v="0"/>
    <n v="16972.187900000001"/>
    <n v="18074.346564871728"/>
    <n v="0.69314107090319554"/>
    <n v="496.50713205"/>
    <n v="19.040770518867927"/>
  </r>
  <r>
    <x v="895"/>
    <s v="École"/>
    <m/>
    <m/>
    <n v="3237"/>
    <n v="202.15439999999998"/>
    <n v="2364.3359999999998"/>
    <n v="0"/>
    <m/>
    <m/>
    <n v="0"/>
    <n v="8.4231000000000014E-2"/>
    <n v="120.89095199999998"/>
    <n v="0"/>
    <m/>
    <m/>
    <n v="0"/>
    <n v="2566.4903999999997"/>
    <n v="2733.1559854470065"/>
    <n v="0.84434846631047467"/>
    <n v="120.97518299999999"/>
    <n v="37.372623725671914"/>
  </r>
  <r>
    <x v="896"/>
    <s v="École"/>
    <m/>
    <m/>
    <n v="2815"/>
    <n v="491.42160000000001"/>
    <n v="1397.0043000000001"/>
    <n v="0"/>
    <m/>
    <m/>
    <n v="0"/>
    <n v="0.20475900000000002"/>
    <n v="71.430278850000008"/>
    <n v="0"/>
    <m/>
    <m/>
    <n v="0"/>
    <n v="1888.4259000000002"/>
    <n v="2011.0585847732575"/>
    <n v="0.71440802301003814"/>
    <n v="71.635037850000003"/>
    <n v="25.447615577264656"/>
  </r>
  <r>
    <x v="897"/>
    <s v="École"/>
    <m/>
    <m/>
    <n v="29161"/>
    <n v="9043.92"/>
    <n v="8741.6018999999997"/>
    <n v="0"/>
    <m/>
    <m/>
    <n v="0"/>
    <n v="3.7683"/>
    <n v="446.96717204999999"/>
    <n v="0"/>
    <m/>
    <m/>
    <n v="0"/>
    <n v="17785.5219"/>
    <n v="18940.497745592122"/>
    <n v="0.64951468555920999"/>
    <n v="450.73547205"/>
    <n v="15.456790646754225"/>
  </r>
  <r>
    <x v="898"/>
    <s v="École"/>
    <m/>
    <m/>
    <n v="4155"/>
    <n v="921.024"/>
    <n v="1551.9744000000001"/>
    <n v="0"/>
    <m/>
    <m/>
    <n v="0"/>
    <n v="0.38375999999999999"/>
    <n v="79.354060799999985"/>
    <n v="0"/>
    <m/>
    <m/>
    <n v="0"/>
    <n v="2472.9983999999999"/>
    <n v="2633.5926987924331"/>
    <n v="0.63383699128578419"/>
    <n v="79.73782079999998"/>
    <n v="19.190811263537903"/>
  </r>
  <r>
    <x v="899"/>
    <s v="École"/>
    <m/>
    <m/>
    <n v="23689"/>
    <n v="9368.5103999999992"/>
    <n v="7133.1714000000002"/>
    <n v="0"/>
    <m/>
    <m/>
    <n v="0"/>
    <n v="3.9035460000000004"/>
    <n v="364.72645230000001"/>
    <n v="0"/>
    <m/>
    <m/>
    <n v="0"/>
    <n v="16676.211799999997"/>
    <n v="17759.150042311478"/>
    <n v="0.74967917777497906"/>
    <n v="368.62999830000001"/>
    <n v="15.561230879311074"/>
  </r>
  <r>
    <x v="900"/>
    <s v="École"/>
    <m/>
    <m/>
    <n v="3831"/>
    <n v="1047.5999999999999"/>
    <n v="1880.8596"/>
    <n v="0"/>
    <m/>
    <m/>
    <n v="0"/>
    <n v="0.4365"/>
    <n v="96.170302199999995"/>
    <n v="0"/>
    <m/>
    <m/>
    <n v="0"/>
    <n v="2928.4596000000001"/>
    <n v="3118.63114075149"/>
    <n v="0.81405145934520751"/>
    <n v="96.60680219999999"/>
    <n v="25.217124040720435"/>
  </r>
  <r>
    <x v="901"/>
    <s v="École"/>
    <m/>
    <m/>
    <n v="7706"/>
    <n v="773.06399999999996"/>
    <n v="3671.5410000000002"/>
    <n v="0"/>
    <m/>
    <m/>
    <n v="0"/>
    <n v="0.32211000000000001"/>
    <n v="187.72969949999998"/>
    <n v="0"/>
    <m/>
    <m/>
    <n v="0"/>
    <n v="4444.6050000000005"/>
    <n v="4733.2336636434311"/>
    <n v="0.61422705212087092"/>
    <n v="188.05180949999999"/>
    <n v="24.403297365689074"/>
  </r>
  <r>
    <x v="902"/>
    <s v="École"/>
    <m/>
    <m/>
    <n v="22321"/>
    <n v="2982.96"/>
    <n v="0"/>
    <n v="0"/>
    <m/>
    <m/>
    <n v="0"/>
    <n v="1.2429000000000001"/>
    <n v="0"/>
    <n v="0"/>
    <m/>
    <m/>
    <n v="0"/>
    <n v="2984.65"/>
    <n v="3178.4704949468774"/>
    <n v="0.14239821221929472"/>
    <n v="1.2429000000000001"/>
    <n v="5.5682989113390979E-2"/>
  </r>
  <r>
    <x v="903"/>
    <s v="École"/>
    <m/>
    <m/>
    <n v="4697"/>
    <n v="1898.154"/>
    <n v="1772.4942000000001"/>
    <n v="0"/>
    <m/>
    <m/>
    <n v="0"/>
    <n v="0.79089750000000003"/>
    <n v="90.629466899999997"/>
    <n v="0"/>
    <m/>
    <m/>
    <n v="0"/>
    <n v="3670.6482000000001"/>
    <n v="3909.0168029852293"/>
    <n v="0.83223691781674036"/>
    <n v="91.420364399999997"/>
    <n v="19.463564913774746"/>
  </r>
  <r>
    <x v="904"/>
    <s v="École"/>
    <m/>
    <m/>
    <n v="24480"/>
    <n v="7957.44"/>
    <n v="7064.9694"/>
    <n v="0"/>
    <m/>
    <m/>
    <n v="0"/>
    <n v="3.3155999999999999"/>
    <n v="361.23921330000002"/>
    <n v="0"/>
    <m/>
    <m/>
    <n v="0"/>
    <n v="15022.4094"/>
    <n v="15997.951197263539"/>
    <n v="0.65351107831958899"/>
    <n v="364.55481330000003"/>
    <n v="14.8919449877451"/>
  </r>
  <r>
    <x v="905"/>
    <s v="École"/>
    <m/>
    <m/>
    <n v="7100"/>
    <n v="1761.8147999999999"/>
    <n v="3509.3717999999999"/>
    <n v="0"/>
    <m/>
    <m/>
    <n v="0"/>
    <n v="0.73408950000000006"/>
    <n v="179.43782009999998"/>
    <n v="0"/>
    <m/>
    <m/>
    <n v="0"/>
    <n v="5271.1866"/>
    <n v="5613.4927316299554"/>
    <n v="0.7906327791028106"/>
    <n v="180.17190959999999"/>
    <n v="25.376325295774645"/>
  </r>
  <r>
    <x v="906"/>
    <s v="École"/>
    <m/>
    <m/>
    <n v="33812"/>
    <n v="7686"/>
    <n v="12880.3266"/>
    <n v="0"/>
    <m/>
    <m/>
    <n v="0"/>
    <n v="3.2025000000000001"/>
    <n v="658.58445869999991"/>
    <n v="0"/>
    <m/>
    <m/>
    <n v="0"/>
    <n v="20566.3266"/>
    <n v="21901.885409525785"/>
    <n v="0.64775480331023849"/>
    <n v="661.7869586999999"/>
    <n v="19.572546986277057"/>
  </r>
  <r>
    <x v="907"/>
    <s v="École"/>
    <m/>
    <m/>
    <n v="28998"/>
    <n v="10168.8768"/>
    <n v="8847.6939000000002"/>
    <n v="0"/>
    <m/>
    <m/>
    <n v="0"/>
    <n v="4.2370320000000001"/>
    <n v="452.39176605"/>
    <n v="0"/>
    <m/>
    <m/>
    <n v="0"/>
    <n v="19030.000700000001"/>
    <n v="20265.791883057787"/>
    <n v="0.69886860759561997"/>
    <n v="456.62879805"/>
    <n v="15.746906615973515"/>
  </r>
  <r>
    <x v="908"/>
    <s v="École"/>
    <m/>
    <m/>
    <n v="5193"/>
    <n v="424.8"/>
    <n v="2424.5810999999999"/>
    <n v="0"/>
    <m/>
    <m/>
    <n v="0"/>
    <n v="0.17699999999999999"/>
    <n v="123.97134645"/>
    <n v="0"/>
    <m/>
    <m/>
    <n v="0"/>
    <n v="2849.3811000000001"/>
    <n v="3034.4173538636951"/>
    <n v="0.58432839473593201"/>
    <n v="124.14834645000001"/>
    <n v="23.906864326978628"/>
  </r>
  <r>
    <x v="909"/>
    <s v="École"/>
    <m/>
    <m/>
    <n v="4698"/>
    <n v="1553.76"/>
    <n v="2497.7087999999999"/>
    <n v="0"/>
    <m/>
    <m/>
    <n v="0"/>
    <n v="0.64739999999999998"/>
    <n v="127.7104416"/>
    <n v="0"/>
    <m/>
    <m/>
    <n v="0"/>
    <n v="4051.4687999999996"/>
    <n v="4314.5675513034457"/>
    <n v="0.91838389768059725"/>
    <n v="128.3578416"/>
    <n v="27.321805363984673"/>
  </r>
  <r>
    <x v="910"/>
    <s v="École"/>
    <m/>
    <m/>
    <n v="31989"/>
    <n v="20563.2"/>
    <n v="18862.399799999999"/>
    <n v="0"/>
    <m/>
    <m/>
    <n v="0"/>
    <n v="8.5679999999999996"/>
    <n v="964.45406609999998"/>
    <n v="0"/>
    <m/>
    <m/>
    <n v="0"/>
    <n v="39433.369799999993"/>
    <n v="41994.137478642129"/>
    <n v="1.3127680602282701"/>
    <n v="973.02206609999996"/>
    <n v="30.417395545343709"/>
  </r>
  <r>
    <x v="911"/>
    <s v="École"/>
    <m/>
    <m/>
    <n v="6417"/>
    <n v="1016.3628"/>
    <n v="3892.0608000000002"/>
    <n v="0"/>
    <m/>
    <m/>
    <n v="0"/>
    <n v="0.42348450000000004"/>
    <n v="199.00510559999998"/>
    <n v="0"/>
    <m/>
    <m/>
    <n v="0"/>
    <n v="4908.4236000000001"/>
    <n v="5227.1722276651981"/>
    <n v="0.81458192732822166"/>
    <n v="199.42859009999998"/>
    <n v="31.078165825151935"/>
  </r>
  <r>
    <x v="912"/>
    <s v="École"/>
    <m/>
    <m/>
    <n v="6725"/>
    <n v="1074.1356000000001"/>
    <n v="3412.3733999999999"/>
    <n v="0"/>
    <m/>
    <m/>
    <n v="0"/>
    <n v="0.44755650000000002"/>
    <n v="174.47819129999999"/>
    <n v="0"/>
    <m/>
    <m/>
    <n v="0"/>
    <n v="4486.509"/>
    <n v="4777.8588718320807"/>
    <n v="0.71046228577428705"/>
    <n v="174.92574779999998"/>
    <n v="26.011263613382898"/>
  </r>
  <r>
    <x v="913"/>
    <s v="École"/>
    <m/>
    <m/>
    <n v="4351"/>
    <n v="513.95039999999995"/>
    <n v="1819.4778000000001"/>
    <n v="0"/>
    <m/>
    <m/>
    <n v="0"/>
    <n v="0.214146"/>
    <n v="93.031787100000003"/>
    <n v="0"/>
    <m/>
    <m/>
    <n v="0"/>
    <n v="2333.4282000000003"/>
    <n v="2484.9589351438199"/>
    <n v="0.57112363482965289"/>
    <n v="93.245933100000002"/>
    <n v="21.430920041369799"/>
  </r>
  <r>
    <x v="914"/>
    <s v="École"/>
    <m/>
    <m/>
    <n v="3446"/>
    <n v="734.83199999999999"/>
    <n v="0"/>
    <n v="2021.4799999999998"/>
    <m/>
    <m/>
    <n v="0"/>
    <n v="0.30618000000000001"/>
    <n v="0"/>
    <n v="143.9464648"/>
    <m/>
    <m/>
    <n v="0"/>
    <n v="2756.3119999999999"/>
    <n v="2935.3044299559469"/>
    <n v="0.8518004729994042"/>
    <n v="144.25264480000001"/>
    <n v="41.860895182820663"/>
  </r>
  <r>
    <x v="915"/>
    <s v="École"/>
    <m/>
    <m/>
    <n v="3791"/>
    <n v="311.12279999999998"/>
    <n v="1370.8602000000001"/>
    <n v="0"/>
    <m/>
    <m/>
    <n v="0"/>
    <n v="0.12963450000000001"/>
    <n v="70.093503900000002"/>
    <n v="0"/>
    <m/>
    <m/>
    <n v="0"/>
    <n v="1681.9830000000002"/>
    <n v="1791.2094679450636"/>
    <n v="0.47248996780402625"/>
    <n v="70.223138399999996"/>
    <n v="18.523645054075441"/>
  </r>
  <r>
    <x v="916"/>
    <s v="École"/>
    <m/>
    <m/>
    <n v="4721"/>
    <n v="1785.348"/>
    <n v="4004.5940999999998"/>
    <n v="0"/>
    <m/>
    <m/>
    <n v="0"/>
    <n v="0.74389499999999997"/>
    <n v="204.75904994999999"/>
    <n v="0"/>
    <m/>
    <m/>
    <n v="0"/>
    <n v="5789.9421000000002"/>
    <n v="6165.9357486810059"/>
    <n v="1.3060656108199546"/>
    <n v="205.50294495"/>
    <n v="43.529537163736499"/>
  </r>
  <r>
    <x v="917"/>
    <s v="École"/>
    <m/>
    <m/>
    <n v="5284"/>
    <n v="1765.44"/>
    <n v="2321.1414"/>
    <n v="0"/>
    <m/>
    <m/>
    <n v="0"/>
    <n v="0.73560000000000003"/>
    <n v="118.6823673"/>
    <n v="0"/>
    <m/>
    <m/>
    <n v="0"/>
    <n v="4086.5814"/>
    <n v="4351.9603320653014"/>
    <n v="0.82361096367624931"/>
    <n v="119.4179673"/>
    <n v="22.599918111279333"/>
  </r>
  <r>
    <x v="918"/>
    <s v="École"/>
    <m/>
    <m/>
    <n v="4139"/>
    <n v="500.202"/>
    <n v="2373.8085000000001"/>
    <n v="0"/>
    <m/>
    <m/>
    <n v="0"/>
    <n v="0.20841750000000001"/>
    <n v="121.37529075"/>
    <n v="0"/>
    <m/>
    <m/>
    <n v="0"/>
    <n v="2874.0105000000003"/>
    <n v="3060.646165016844"/>
    <n v="0.7394651280543233"/>
    <n v="121.58370825"/>
    <n v="29.375140915680117"/>
  </r>
  <r>
    <x v="919"/>
    <s v="École"/>
    <m/>
    <m/>
    <n v="3603"/>
    <n v="326.01599999999996"/>
    <n v="1596.3057000000001"/>
    <n v="0"/>
    <m/>
    <m/>
    <n v="0"/>
    <n v="0.13584000000000002"/>
    <n v="81.620766149999994"/>
    <n v="0"/>
    <m/>
    <m/>
    <n v="0"/>
    <n v="1922.3217"/>
    <n v="2047.155547634102"/>
    <n v="0.56818083475828529"/>
    <n v="81.756606149999996"/>
    <n v="22.691258992506242"/>
  </r>
  <r>
    <x v="920"/>
    <s v="École"/>
    <m/>
    <m/>
    <n v="5380"/>
    <n v="1713.6"/>
    <n v="2464.3656000000001"/>
    <n v="0"/>
    <m/>
    <m/>
    <n v="0"/>
    <n v="0.71399999999999997"/>
    <n v="126.00556920000001"/>
    <n v="0"/>
    <m/>
    <m/>
    <n v="0"/>
    <n v="4177.9655999999995"/>
    <n v="4449.2789400777401"/>
    <n v="0.82700352046054648"/>
    <n v="126.71956920000001"/>
    <n v="23.553823271375467"/>
  </r>
  <r>
    <x v="921"/>
    <s v="École"/>
    <m/>
    <m/>
    <n v="13961"/>
    <n v="2510.7084"/>
    <n v="7354.0700999999999"/>
    <n v="0"/>
    <m/>
    <m/>
    <n v="0"/>
    <n v="1.0461285"/>
    <n v="376.02123195000001"/>
    <n v="0"/>
    <m/>
    <m/>
    <n v="0"/>
    <n v="9864.7785000000003"/>
    <n v="10505.388370976938"/>
    <n v="0.75248108093810884"/>
    <n v="377.06736045000002"/>
    <n v="27.008621191175418"/>
  </r>
  <r>
    <x v="922"/>
    <s v="École"/>
    <m/>
    <m/>
    <n v="20577"/>
    <n v="3522.96"/>
    <n v="7768.5866999999998"/>
    <n v="0"/>
    <m/>
    <m/>
    <n v="0"/>
    <n v="1.4679"/>
    <n v="397.21589564999994"/>
    <n v="0"/>
    <m/>
    <m/>
    <n v="0"/>
    <n v="11291.546699999999"/>
    <n v="12024.809618636951"/>
    <n v="0.58438108658390198"/>
    <n v="398.68379564999992"/>
    <n v="19.37521483452398"/>
  </r>
  <r>
    <x v="923"/>
    <s v="École"/>
    <m/>
    <m/>
    <n v="7102"/>
    <n v="1049.76"/>
    <n v="3310.4493000000002"/>
    <n v="0"/>
    <m/>
    <m/>
    <n v="0"/>
    <n v="0.43740000000000001"/>
    <n v="169.26670634999999"/>
    <n v="0"/>
    <m/>
    <m/>
    <n v="0"/>
    <n v="4360.2093000000004"/>
    <n v="4643.3573825550666"/>
    <n v="0.65380982576106261"/>
    <n v="169.70410634999999"/>
    <n v="23.895255751900873"/>
  </r>
  <r>
    <x v="924"/>
    <s v="École"/>
    <m/>
    <m/>
    <n v="237"/>
    <n v="54.871200000000002"/>
    <n v="0"/>
    <n v="0"/>
    <m/>
    <m/>
    <n v="0"/>
    <n v="2.2862999999999998E-2"/>
    <n v="0"/>
    <n v="0"/>
    <m/>
    <m/>
    <n v="0"/>
    <n v="54.871200000000002"/>
    <n v="58.434486530189169"/>
    <n v="0.24655901489531296"/>
    <n v="2.2862999999999998E-2"/>
    <n v="9.6468354430379738E-2"/>
  </r>
  <r>
    <x v="925"/>
    <s v="École"/>
    <m/>
    <m/>
    <n v="558"/>
    <n v="57.679200000000002"/>
    <n v="0"/>
    <n v="408.56399999999996"/>
    <m/>
    <m/>
    <n v="0"/>
    <n v="2.4033000000000002E-2"/>
    <n v="0"/>
    <n v="29.093210639999999"/>
    <m/>
    <m/>
    <n v="0"/>
    <n v="466.24319999999994"/>
    <n v="496.5206153718579"/>
    <n v="0.88982189134741563"/>
    <n v="29.117243639999998"/>
    <n v="52.181440215053755"/>
  </r>
  <r>
    <x v="926"/>
    <s v="École"/>
    <m/>
    <m/>
    <n v="1927"/>
    <n v="72.287999999999997"/>
    <n v="0"/>
    <n v="0"/>
    <m/>
    <m/>
    <n v="0"/>
    <n v="3.0120000000000001E-2"/>
    <n v="0"/>
    <n v="0"/>
    <m/>
    <m/>
    <n v="0"/>
    <n v="72.287999999999997"/>
    <n v="76.982317906193302"/>
    <n v="3.9949308721428801E-2"/>
    <n v="3.0120000000000001E-2"/>
    <n v="1.5630513751946032E-2"/>
  </r>
  <r>
    <x v="927"/>
    <s v="École"/>
    <m/>
    <m/>
    <n v="663"/>
    <n v="103.40639999999999"/>
    <n v="997.64369999999997"/>
    <n v="0"/>
    <m/>
    <m/>
    <n v="0"/>
    <n v="4.3085999999999999E-2"/>
    <n v="51.010557150000004"/>
    <n v="0"/>
    <m/>
    <m/>
    <n v="0"/>
    <n v="1101.0500999999999"/>
    <n v="1172.5513062866025"/>
    <n v="1.7685540064654639"/>
    <n v="51.053643150000006"/>
    <n v="77.003986651583716"/>
  </r>
  <r>
    <x v="928"/>
    <s v="École"/>
    <m/>
    <m/>
    <n v="4238"/>
    <n v="662.25599999999997"/>
    <n v="3576.8159999999998"/>
    <n v="0"/>
    <m/>
    <m/>
    <n v="0"/>
    <n v="0.27594000000000002"/>
    <n v="182.886312"/>
    <n v="0"/>
    <m/>
    <m/>
    <n v="0"/>
    <n v="4239.0720000000001"/>
    <n v="4514.3535349054155"/>
    <n v="1.0652084792131702"/>
    <n v="183.162252"/>
    <n v="43.219030674846628"/>
  </r>
  <r>
    <x v="929"/>
    <s v="École"/>
    <m/>
    <m/>
    <n v="1026"/>
    <n v="170.0856"/>
    <n v="796.82669999999996"/>
    <n v="0"/>
    <m/>
    <m/>
    <n v="0"/>
    <n v="7.0869000000000001E-2"/>
    <n v="40.742575649999999"/>
    <n v="0"/>
    <m/>
    <m/>
    <n v="0"/>
    <n v="966.91229999999996"/>
    <n v="1029.7027178232702"/>
    <n v="1.0036088867673199"/>
    <n v="40.813444650000001"/>
    <n v="39.779185818713451"/>
  </r>
  <r>
    <x v="930"/>
    <s v="École"/>
    <m/>
    <m/>
    <n v="4151"/>
    <n v="718.95600000000002"/>
    <n v="2492.7831000000001"/>
    <n v="0"/>
    <m/>
    <m/>
    <n v="0"/>
    <n v="0.29956499999999997"/>
    <n v="127.45858545"/>
    <n v="0"/>
    <m/>
    <m/>
    <n v="0"/>
    <n v="3211.7391000000002"/>
    <n v="3420.3065574915781"/>
    <n v="0.82397170741786996"/>
    <n v="127.75815045"/>
    <n v="30.77768018549747"/>
  </r>
  <r>
    <x v="931"/>
    <s v="École"/>
    <m/>
    <m/>
    <n v="5728"/>
    <n v="1455.4079999999999"/>
    <n v="3536.6525999999999"/>
    <n v="0"/>
    <m/>
    <m/>
    <n v="0"/>
    <n v="0.60641999999999996"/>
    <n v="180.83271569999999"/>
    <n v="0"/>
    <m/>
    <m/>
    <n v="0"/>
    <n v="4992.0605999999998"/>
    <n v="5316.2405394558173"/>
    <n v="0.92811461931840389"/>
    <n v="181.43913570000001"/>
    <n v="31.675826763268159"/>
  </r>
  <r>
    <x v="932"/>
    <s v="École"/>
    <m/>
    <m/>
    <n v="3708"/>
    <n v="1765.152"/>
    <n v="0"/>
    <n v="0"/>
    <m/>
    <m/>
    <n v="0"/>
    <n v="0.73548000000000002"/>
    <n v="0"/>
    <n v="0"/>
    <m/>
    <m/>
    <n v="0"/>
    <n v="1765.152"/>
    <n v="1879.7793882352942"/>
    <n v="0.50695237007424332"/>
    <n v="0.73548000000000002"/>
    <n v="0.19834951456310679"/>
  </r>
  <r>
    <x v="933"/>
    <s v="École"/>
    <m/>
    <m/>
    <n v="7217"/>
    <n v="1018.6559999999999"/>
    <n v="4181.5403999999999"/>
    <n v="0"/>
    <m/>
    <m/>
    <n v="0"/>
    <n v="0.42443999999999998"/>
    <n v="213.80649779999999"/>
    <n v="0"/>
    <m/>
    <m/>
    <n v="0"/>
    <n v="5200.1963999999998"/>
    <n v="5537.8924916921478"/>
    <n v="0.76733996005156546"/>
    <n v="214.23093779999999"/>
    <n v="29.68420920049882"/>
  </r>
  <r>
    <x v="934"/>
    <s v="École"/>
    <m/>
    <m/>
    <n v="5906"/>
    <n v="1393.2"/>
    <n v="3365.7687000000001"/>
    <n v="0"/>
    <m/>
    <m/>
    <n v="0"/>
    <n v="0.58050000000000002"/>
    <n v="172.09524465000001"/>
    <n v="0"/>
    <m/>
    <m/>
    <n v="0"/>
    <n v="4758.9687000000004"/>
    <n v="5068.0118604612599"/>
    <n v="0.85811240441267522"/>
    <n v="172.67574465000001"/>
    <n v="29.237342473755504"/>
  </r>
  <r>
    <x v="935"/>
    <s v="École"/>
    <m/>
    <m/>
    <n v="819"/>
    <n v="137.232"/>
    <n v="0"/>
    <n v="937.4079999999999"/>
    <m/>
    <m/>
    <n v="0"/>
    <n v="5.7180000000000002E-2"/>
    <n v="0"/>
    <n v="66.751374079999991"/>
    <m/>
    <m/>
    <n v="0"/>
    <n v="1074.6399999999999"/>
    <n v="1144.4261580720392"/>
    <n v="1.3973457363516963"/>
    <n v="66.808554079999993"/>
    <n v="81.573326105006089"/>
  </r>
  <r>
    <x v="936"/>
    <s v="École"/>
    <m/>
    <m/>
    <n v="5573"/>
    <n v="730.07999999999993"/>
    <n v="2809.5435000000002"/>
    <n v="0"/>
    <m/>
    <m/>
    <n v="0"/>
    <n v="0.30419999999999997"/>
    <n v="143.65487325000001"/>
    <n v="0"/>
    <m/>
    <m/>
    <n v="0"/>
    <n v="3539.6235000000001"/>
    <n v="3769.483476444675"/>
    <n v="0.67638318256678176"/>
    <n v="143.95907325000002"/>
    <n v="25.831522205275437"/>
  </r>
  <r>
    <x v="937"/>
    <s v="École"/>
    <m/>
    <m/>
    <n v="4357"/>
    <n v="771.05160000000001"/>
    <n v="3318.4061999999999"/>
    <n v="0"/>
    <m/>
    <m/>
    <n v="0"/>
    <n v="0.32127149999999999"/>
    <n v="169.67355090000001"/>
    <n v="0"/>
    <m/>
    <m/>
    <n v="0"/>
    <n v="4089.4578000000001"/>
    <n v="4355.0235229023065"/>
    <n v="0.99954636743224845"/>
    <n v="169.9948224"/>
    <n v="39.016484369979345"/>
  </r>
  <r>
    <x v="938"/>
    <s v="École"/>
    <m/>
    <m/>
    <n v="6456"/>
    <n v="2151.4319999999998"/>
    <n v="5927.8905000000004"/>
    <n v="0"/>
    <m/>
    <m/>
    <n v="0"/>
    <n v="0.89643000000000006"/>
    <n v="303.09918974999994"/>
    <n v="0"/>
    <m/>
    <m/>
    <n v="0"/>
    <n v="8080.2825000000003"/>
    <n v="8605.0088007255763"/>
    <n v="1.3328700125039616"/>
    <n v="303.99561974999995"/>
    <n v="47.087301696096645"/>
  </r>
  <r>
    <x v="939"/>
    <s v="École"/>
    <m/>
    <m/>
    <n v="5082"/>
    <n v="2140.9919999999997"/>
    <n v="0"/>
    <n v="0"/>
    <m/>
    <m/>
    <n v="0"/>
    <n v="0.8920800000000001"/>
    <n v="0"/>
    <n v="0"/>
    <m/>
    <m/>
    <n v="0"/>
    <n v="2140.9919999999997"/>
    <n v="2280.0261008551433"/>
    <n v="0.44864740276567167"/>
    <n v="0.8920800000000001"/>
    <n v="0.17553719008264462"/>
  </r>
  <r>
    <x v="940"/>
    <s v="École"/>
    <m/>
    <m/>
    <n v="26663"/>
    <n v="12551.76"/>
    <n v="5150.7665999999999"/>
    <n v="0"/>
    <m/>
    <m/>
    <n v="0"/>
    <n v="5.2299000000000007"/>
    <n v="263.36403869999998"/>
    <n v="0"/>
    <m/>
    <m/>
    <n v="0"/>
    <n v="17708.086600000002"/>
    <n v="18858.033866639027"/>
    <n v="0.70727352010797839"/>
    <n v="268.59393869999997"/>
    <n v="10.073657829201514"/>
  </r>
  <r>
    <x v="941"/>
    <s v="École"/>
    <m/>
    <m/>
    <n v="33722"/>
    <n v="13167.359999999999"/>
    <n v="14625.54"/>
    <n v="0"/>
    <m/>
    <m/>
    <n v="0"/>
    <n v="5.4864000000000006"/>
    <n v="747.81903"/>
    <n v="0"/>
    <m/>
    <m/>
    <n v="0"/>
    <n v="27792.9"/>
    <n v="29597.746006737496"/>
    <n v="0.87769841666382464"/>
    <n v="753.30543"/>
    <n v="22.338693731095429"/>
  </r>
  <r>
    <x v="942"/>
    <s v="École"/>
    <m/>
    <m/>
    <n v="20141"/>
    <n v="14752.8"/>
    <n v="9666.4968000000008"/>
    <n v="0"/>
    <m/>
    <m/>
    <n v="0"/>
    <n v="6.1470000000000002"/>
    <n v="494.25800759999998"/>
    <n v="0"/>
    <m/>
    <m/>
    <n v="0"/>
    <n v="24424.856800000001"/>
    <n v="26010.985101135011"/>
    <n v="1.2914445708323823"/>
    <n v="500.40500759999998"/>
    <n v="24.845092478029887"/>
  </r>
  <r>
    <x v="943"/>
    <s v="École"/>
    <m/>
    <m/>
    <n v="4301"/>
    <n v="591.56999999999994"/>
    <n v="1917.9918"/>
    <n v="0"/>
    <m/>
    <m/>
    <n v="0"/>
    <n v="0.2464875"/>
    <n v="98.068910099999997"/>
    <n v="0"/>
    <m/>
    <m/>
    <n v="0"/>
    <n v="2509.5617999999999"/>
    <n v="2672.5304932054937"/>
    <n v="0.62137421371901735"/>
    <n v="98.315397599999997"/>
    <n v="22.858729969774469"/>
  </r>
  <r>
    <x v="944"/>
    <s v="École"/>
    <m/>
    <m/>
    <n v="3996"/>
    <n v="3038.2019999999998"/>
    <n v="2803.86"/>
    <n v="0"/>
    <m/>
    <m/>
    <n v="0"/>
    <n v="1.2659175"/>
    <n v="143.36426999999998"/>
    <n v="0"/>
    <m/>
    <m/>
    <n v="0"/>
    <n v="5842.0619999999999"/>
    <n v="6221.4402682560249"/>
    <n v="1.5569169840480543"/>
    <n v="144.63018749999998"/>
    <n v="36.19374061561561"/>
  </r>
  <r>
    <x v="945"/>
    <s v="École"/>
    <m/>
    <m/>
    <n v="15571"/>
    <n v="8640"/>
    <n v="8962.1216999999997"/>
    <n v="0"/>
    <m/>
    <m/>
    <n v="0"/>
    <n v="3.6"/>
    <n v="458.24257814999999"/>
    <n v="0"/>
    <m/>
    <m/>
    <n v="0"/>
    <n v="17604.771700000001"/>
    <n v="18748.009789665717"/>
    <n v="1.2040337672381811"/>
    <n v="461.84257815000001"/>
    <n v="29.660431452700536"/>
  </r>
  <r>
    <x v="946"/>
    <s v="École"/>
    <m/>
    <m/>
    <n v="9957"/>
    <n v="1302.768"/>
    <n v="3891.3029999999999"/>
    <n v="0"/>
    <m/>
    <m/>
    <n v="0"/>
    <n v="0.54282000000000008"/>
    <n v="198.96635850000001"/>
    <n v="0"/>
    <m/>
    <m/>
    <n v="0"/>
    <n v="5194.0709999999999"/>
    <n v="5531.3693137082146"/>
    <n v="0.55552569184575817"/>
    <n v="199.50917850000002"/>
    <n v="20.037077282313952"/>
  </r>
  <r>
    <x v="947"/>
    <s v="École"/>
    <m/>
    <m/>
    <n v="4520"/>
    <n v="634.40279999999996"/>
    <n v="2905.7840999999999"/>
    <n v="0"/>
    <m/>
    <m/>
    <n v="0"/>
    <n v="0.26433449999999997"/>
    <n v="148.57575495"/>
    <n v="0"/>
    <m/>
    <m/>
    <n v="0"/>
    <n v="3540.1868999999997"/>
    <n v="3770.0834631355269"/>
    <n v="0.83408926175564757"/>
    <n v="148.84008944999999"/>
    <n v="32.929223329646021"/>
  </r>
  <r>
    <x v="948"/>
    <s v="École"/>
    <m/>
    <m/>
    <n v="4301"/>
    <n v="461.52"/>
    <n v="2406.7728000000002"/>
    <n v="0"/>
    <m/>
    <m/>
    <n v="0"/>
    <n v="0.1923"/>
    <n v="123.06078959999999"/>
    <n v="0"/>
    <m/>
    <m/>
    <n v="0"/>
    <n v="2868.2928000000002"/>
    <n v="3054.5571627053641"/>
    <n v="0.71019696877595073"/>
    <n v="123.2530896"/>
    <n v="28.656844826784468"/>
  </r>
  <r>
    <x v="949"/>
    <s v="École"/>
    <m/>
    <m/>
    <n v="6699"/>
    <n v="644.69159999999999"/>
    <n v="3059.9964"/>
    <n v="0"/>
    <m/>
    <m/>
    <n v="0"/>
    <n v="0.26862150000000001"/>
    <n v="156.46078979999999"/>
    <n v="0"/>
    <m/>
    <m/>
    <n v="0"/>
    <n v="3704.6880000000001"/>
    <n v="3945.2671170769631"/>
    <n v="0.58893373892774492"/>
    <n v="156.72941129999998"/>
    <n v="23.39594137931034"/>
  </r>
  <r>
    <x v="950"/>
    <s v="École"/>
    <m/>
    <m/>
    <n v="3188"/>
    <n v="262.03319999999997"/>
    <n v="1874.7972"/>
    <n v="0"/>
    <m/>
    <m/>
    <n v="0"/>
    <n v="0.10918050000000001"/>
    <n v="95.860325400000008"/>
    <n v="0"/>
    <m/>
    <m/>
    <n v="0"/>
    <n v="2136.8303999999998"/>
    <n v="2275.5942502824564"/>
    <n v="0.71379995303715693"/>
    <n v="95.969505900000001"/>
    <n v="30.103358186951066"/>
  </r>
  <r>
    <x v="951"/>
    <s v="École"/>
    <m/>
    <m/>
    <n v="28552"/>
    <n v="4902.1523999999999"/>
    <n v="15818.696099999999"/>
    <n v="0"/>
    <m/>
    <m/>
    <n v="0"/>
    <n v="2.0425635"/>
    <n v="808.82633895000004"/>
    <n v="0"/>
    <m/>
    <m/>
    <n v="0"/>
    <n v="20720.8485"/>
    <n v="22066.441823166624"/>
    <n v="0.77285100249252681"/>
    <n v="810.86890245000006"/>
    <n v="28.399723397660409"/>
  </r>
  <r>
    <x v="952"/>
    <s v="École"/>
    <m/>
    <m/>
    <n v="5603"/>
    <n v="941.202"/>
    <n v="1070.3924999999999"/>
    <n v="1413.0959999999998"/>
    <m/>
    <m/>
    <n v="0"/>
    <n v="0.3921675"/>
    <n v="54.730278749999997"/>
    <n v="100.62438096"/>
    <m/>
    <m/>
    <n v="0"/>
    <n v="3424.6904999999997"/>
    <n v="3647.0868304742157"/>
    <n v="0.6509168000132457"/>
    <n v="155.74682720999999"/>
    <n v="27.797042157772619"/>
  </r>
  <r>
    <x v="953"/>
    <s v="École"/>
    <m/>
    <m/>
    <n v="4991"/>
    <n v="503.29079999999999"/>
    <n v="1975.2057"/>
    <n v="275.09199999999998"/>
    <m/>
    <m/>
    <n v="0"/>
    <n v="0.20970449999999999"/>
    <n v="100.99431615"/>
    <n v="19.58887592"/>
    <m/>
    <m/>
    <n v="0"/>
    <n v="2753.5885000000003"/>
    <n v="2932.404068307852"/>
    <n v="0.58753838275052128"/>
    <n v="120.79289657000001"/>
    <n v="24.202143171709078"/>
  </r>
  <r>
    <x v="954"/>
    <s v="École"/>
    <m/>
    <m/>
    <n v="2970"/>
    <n v="357.02639999999997"/>
    <n v="2043.4077"/>
    <n v="0"/>
    <m/>
    <m/>
    <n v="0"/>
    <n v="0.148761"/>
    <n v="104.48155515000001"/>
    <n v="0"/>
    <m/>
    <m/>
    <n v="0"/>
    <n v="2400.4340999999999"/>
    <n v="2556.316138211972"/>
    <n v="0.86071250444847536"/>
    <n v="104.63031615"/>
    <n v="35.229062676767676"/>
  </r>
  <r>
    <x v="955"/>
    <s v="École"/>
    <m/>
    <m/>
    <n v="2979"/>
    <n v="457.34039999999999"/>
    <n v="1468.2375"/>
    <n v="0"/>
    <m/>
    <m/>
    <n v="0"/>
    <n v="0.19055850000000002"/>
    <n v="75.072506249999989"/>
    <n v="0"/>
    <m/>
    <m/>
    <n v="0"/>
    <n v="1925.5779"/>
    <n v="2050.623202342576"/>
    <n v="0.68835958453930046"/>
    <n v="75.263064749999984"/>
    <n v="25.264540030211478"/>
  </r>
  <r>
    <x v="956"/>
    <s v="École"/>
    <m/>
    <m/>
    <n v="2934"/>
    <n v="313.72919999999999"/>
    <n v="1791.8181"/>
    <n v="0"/>
    <m/>
    <m/>
    <n v="0"/>
    <n v="0.13072050000000002"/>
    <n v="91.617517949999993"/>
    <n v="0"/>
    <m/>
    <m/>
    <n v="0"/>
    <n v="2105.5473000000002"/>
    <n v="2242.279653817051"/>
    <n v="0.76423982747684083"/>
    <n v="91.748238449999988"/>
    <n v="31.270701584867073"/>
  </r>
  <r>
    <x v="957"/>
    <s v="École"/>
    <m/>
    <m/>
    <n v="6198"/>
    <n v="630"/>
    <n v="2101.0005000000001"/>
    <n v="0"/>
    <m/>
    <m/>
    <n v="0"/>
    <n v="0.26250000000000001"/>
    <n v="107.42633475"/>
    <n v="0"/>
    <m/>
    <m/>
    <n v="0"/>
    <n v="2731.0005000000001"/>
    <n v="2908.3492238403733"/>
    <n v="0.46923995221690434"/>
    <n v="107.68883475"/>
    <n v="17.374771660212971"/>
  </r>
  <r>
    <x v="958"/>
    <s v="École"/>
    <m/>
    <m/>
    <n v="4603"/>
    <n v="635.04"/>
    <n v="2814.8481000000002"/>
    <n v="0"/>
    <m/>
    <m/>
    <n v="0"/>
    <n v="0.2646"/>
    <n v="143.92610295"/>
    <n v="0"/>
    <m/>
    <m/>
    <n v="0"/>
    <n v="3449.8881000000001"/>
    <n v="3673.9207400259133"/>
    <n v="0.79815788399433274"/>
    <n v="144.19070295"/>
    <n v="31.325375396480556"/>
  </r>
  <r>
    <x v="959"/>
    <s v="École"/>
    <m/>
    <m/>
    <n v="6587"/>
    <n v="714.024"/>
    <n v="2415.4875000000002"/>
    <n v="0"/>
    <m/>
    <m/>
    <n v="0"/>
    <n v="0.29751"/>
    <n v="123.50638124999999"/>
    <n v="0"/>
    <m/>
    <m/>
    <n v="0"/>
    <n v="3129.5115000000001"/>
    <n v="3332.739170873283"/>
    <n v="0.50595706252820449"/>
    <n v="123.80389124999999"/>
    <n v="18.79518616213754"/>
  </r>
  <r>
    <x v="960"/>
    <s v="École"/>
    <m/>
    <m/>
    <n v="2682"/>
    <n v="326.27879999999999"/>
    <n v="1614.114"/>
    <n v="0"/>
    <m/>
    <m/>
    <n v="0"/>
    <n v="0.1359495"/>
    <n v="82.531323"/>
    <n v="0"/>
    <m/>
    <m/>
    <n v="0"/>
    <n v="1940.3928000000001"/>
    <n v="2066.4001686654574"/>
    <n v="0.770469861545659"/>
    <n v="82.667272499999996"/>
    <n v="30.822994966442948"/>
  </r>
  <r>
    <x v="961"/>
    <s v="École"/>
    <m/>
    <m/>
    <n v="6176"/>
    <n v="234.054"/>
    <n v="3511.2663000000002"/>
    <n v="0"/>
    <m/>
    <m/>
    <n v="0"/>
    <n v="9.7522500000000012E-2"/>
    <n v="179.53468784999998"/>
    <n v="0"/>
    <m/>
    <m/>
    <n v="0"/>
    <n v="3745.3203000000003"/>
    <n v="3988.538042207826"/>
    <n v="0.64581250683416869"/>
    <n v="179.63221034999998"/>
    <n v="29.085526287240928"/>
  </r>
  <r>
    <x v="962"/>
    <s v="École"/>
    <m/>
    <m/>
    <n v="3000"/>
    <n v="481.3272"/>
    <n v="1789.1658"/>
    <n v="0"/>
    <m/>
    <m/>
    <n v="0"/>
    <n v="0.20055300000000001"/>
    <n v="91.481903099999997"/>
    <n v="0"/>
    <m/>
    <m/>
    <n v="0"/>
    <n v="2270.4929999999999"/>
    <n v="2417.936779683856"/>
    <n v="0.80597892656128534"/>
    <n v="91.682456099999996"/>
    <n v="30.560818699999999"/>
  </r>
  <r>
    <x v="963"/>
    <s v="École"/>
    <m/>
    <m/>
    <n v="3392"/>
    <n v="1127.6532"/>
    <n v="1724.3739"/>
    <n v="0"/>
    <m/>
    <m/>
    <n v="0"/>
    <n v="0.46985549999999998"/>
    <n v="88.169026049999999"/>
    <n v="0"/>
    <m/>
    <m/>
    <n v="0"/>
    <n v="2852.0271000000002"/>
    <n v="3037.2351827312777"/>
    <n v="0.89541131566370213"/>
    <n v="88.638881549999994"/>
    <n v="26.131745739976413"/>
  </r>
  <r>
    <x v="964"/>
    <s v="École"/>
    <m/>
    <m/>
    <n v="2983"/>
    <n v="493.488"/>
    <n v="1543.2597000000001"/>
    <n v="0"/>
    <m/>
    <m/>
    <n v="0"/>
    <n v="0.20562"/>
    <n v="78.908469150000002"/>
    <n v="0"/>
    <m/>
    <m/>
    <n v="0"/>
    <n v="2036.7477000000001"/>
    <n v="2169.0122694791398"/>
    <n v="0.72712446177644652"/>
    <n v="79.114089149999998"/>
    <n v="26.521652413677504"/>
  </r>
  <r>
    <x v="965"/>
    <s v="École"/>
    <m/>
    <m/>
    <n v="3502"/>
    <n v="1176.48"/>
    <n v="2387.8278"/>
    <n v="0"/>
    <m/>
    <m/>
    <n v="0"/>
    <n v="0.49019999999999997"/>
    <n v="122.09211209999999"/>
    <n v="0"/>
    <m/>
    <m/>
    <n v="0"/>
    <n v="3564.3078"/>
    <n v="3795.7707527545995"/>
    <n v="1.0838865656066818"/>
    <n v="122.5823121"/>
    <n v="35.003515733866358"/>
  </r>
  <r>
    <x v="966"/>
    <s v="École"/>
    <m/>
    <m/>
    <n v="3540"/>
    <n v="428.54399999999998"/>
    <n v="2784.5360999999998"/>
    <n v="0"/>
    <m/>
    <m/>
    <n v="0"/>
    <n v="0.17856"/>
    <n v="142.37621895000001"/>
    <n v="0"/>
    <m/>
    <m/>
    <n v="0"/>
    <n v="3213.0800999999997"/>
    <n v="3421.7346408292301"/>
    <n v="0.96659170644893511"/>
    <n v="142.55477895000001"/>
    <n v="40.269711567796612"/>
  </r>
  <r>
    <x v="967"/>
    <s v="École"/>
    <m/>
    <m/>
    <n v="11551"/>
    <n v="2258.2799999999997"/>
    <n v="4490.3438999999998"/>
    <n v="0"/>
    <m/>
    <m/>
    <n v="0"/>
    <n v="0.94095000000000006"/>
    <n v="229.59594104999999"/>
    <n v="0"/>
    <m/>
    <m/>
    <n v="0"/>
    <n v="6748.6238999999996"/>
    <n v="7186.873485213785"/>
    <n v="0.62218625964970864"/>
    <n v="230.53689104999998"/>
    <n v="19.958176006406369"/>
  </r>
  <r>
    <x v="968"/>
    <s v="École"/>
    <m/>
    <m/>
    <n v="13610"/>
    <n v="2977.56"/>
    <n v="6607.6370999999999"/>
    <n v="0"/>
    <m/>
    <m/>
    <n v="0"/>
    <n v="1.24065"/>
    <n v="337.85533844999998"/>
    <n v="0"/>
    <m/>
    <m/>
    <n v="0"/>
    <n v="9585.1970999999994"/>
    <n v="10207.651205535112"/>
    <n v="0.75001110988501929"/>
    <n v="339.09598844999999"/>
    <n v="24.915208556208672"/>
  </r>
  <r>
    <x v="969"/>
    <s v="École"/>
    <m/>
    <m/>
    <n v="7790"/>
    <n v="1324.296"/>
    <n v="4289.9058000000005"/>
    <n v="0"/>
    <m/>
    <m/>
    <n v="0"/>
    <n v="0.55179"/>
    <n v="219.34733309999999"/>
    <n v="0"/>
    <m/>
    <m/>
    <n v="0"/>
    <n v="5614.2018000000007"/>
    <n v="5978.7830311686976"/>
    <n v="0.76749461247351702"/>
    <n v="219.8991231"/>
    <n v="28.228385507060334"/>
  </r>
  <r>
    <x v="970"/>
    <s v="École"/>
    <m/>
    <m/>
    <n v="2876"/>
    <n v="552.86279999999999"/>
    <n v="1486.0458000000001"/>
    <n v="0"/>
    <m/>
    <m/>
    <n v="0"/>
    <n v="0.23035949999999999"/>
    <n v="75.983063099999995"/>
    <n v="0"/>
    <m/>
    <m/>
    <n v="0"/>
    <n v="2038.9086000000002"/>
    <n v="2171.3134963876655"/>
    <n v="0.75497687635176125"/>
    <n v="76.213422600000001"/>
    <n v="26.49979923504868"/>
  </r>
  <r>
    <x v="971"/>
    <s v="École"/>
    <m/>
    <m/>
    <n v="4952"/>
    <n v="1182.5604000000001"/>
    <n v="3230.5014000000001"/>
    <n v="0"/>
    <m/>
    <m/>
    <n v="0"/>
    <n v="0.49273349999999999"/>
    <n v="165.17888730000001"/>
    <n v="0"/>
    <m/>
    <m/>
    <n v="0"/>
    <n v="4413.0618000000004"/>
    <n v="4699.6420765172325"/>
    <n v="0.94903919154225214"/>
    <n v="165.67162080000003"/>
    <n v="33.455496930533123"/>
  </r>
  <r>
    <x v="972"/>
    <s v="École"/>
    <m/>
    <m/>
    <n v="3896"/>
    <n v="689.18399999999997"/>
    <n v="2199.5145000000002"/>
    <n v="0"/>
    <m/>
    <m/>
    <n v="0"/>
    <n v="0.28716000000000003"/>
    <n v="112.46345775"/>
    <n v="0"/>
    <m/>
    <m/>
    <n v="0"/>
    <n v="2888.6985000000004"/>
    <n v="3076.2879905675049"/>
    <n v="0.78960164028940061"/>
    <n v="112.75061775"/>
    <n v="28.940096958418891"/>
  </r>
  <r>
    <x v="973"/>
    <s v="École"/>
    <m/>
    <m/>
    <n v="7190"/>
    <n v="1161.9972"/>
    <n v="3614.7060000000001"/>
    <n v="0"/>
    <m/>
    <m/>
    <n v="0"/>
    <n v="0.48416550000000003"/>
    <n v="184.823667"/>
    <n v="0"/>
    <m/>
    <m/>
    <n v="0"/>
    <n v="4776.7031999999999"/>
    <n v="5086.8980229904118"/>
    <n v="0.70749624798197663"/>
    <n v="185.30783249999999"/>
    <n v="25.772994784422806"/>
  </r>
  <r>
    <x v="974"/>
    <s v="École"/>
    <m/>
    <m/>
    <n v="4436"/>
    <n v="734.346"/>
    <n v="2406.3939"/>
    <n v="0"/>
    <m/>
    <m/>
    <n v="0"/>
    <n v="0.30597750000000001"/>
    <n v="123.04141605"/>
    <n v="0"/>
    <m/>
    <m/>
    <n v="0"/>
    <n v="3140.7399"/>
    <n v="3344.69673310184"/>
    <n v="0.7539893447028494"/>
    <n v="123.34739354999999"/>
    <n v="27.805994939134354"/>
  </r>
  <r>
    <x v="975"/>
    <s v="École"/>
    <m/>
    <m/>
    <n v="4528"/>
    <n v="655.77599999999995"/>
    <n v="3057.3440999999998"/>
    <n v="0"/>
    <m/>
    <m/>
    <n v="0"/>
    <n v="0.27323999999999998"/>
    <n v="156.32517494999999"/>
    <n v="0"/>
    <m/>
    <m/>
    <n v="0"/>
    <n v="3713.1200999999996"/>
    <n v="3954.2467900906968"/>
    <n v="0.87328771865960619"/>
    <n v="156.59841494999998"/>
    <n v="34.584455598498231"/>
  </r>
  <r>
    <x v="976"/>
    <s v="École"/>
    <m/>
    <m/>
    <n v="3970"/>
    <n v="517.75199999999995"/>
    <n v="2922.0767999999998"/>
    <n v="0"/>
    <m/>
    <m/>
    <n v="0"/>
    <n v="0.21573000000000001"/>
    <n v="149.40881760000002"/>
    <n v="0"/>
    <m/>
    <m/>
    <n v="0"/>
    <n v="3439.8287999999998"/>
    <n v="3663.2081981031351"/>
    <n v="0.92272246803605418"/>
    <n v="149.62454760000003"/>
    <n v="37.688802921914366"/>
  </r>
  <r>
    <x v="977"/>
    <s v="École"/>
    <m/>
    <m/>
    <n v="6379"/>
    <n v="1381.68"/>
    <n v="4782.4758000000002"/>
    <n v="0"/>
    <m/>
    <m/>
    <n v="0"/>
    <n v="0.5757000000000001"/>
    <n v="244.53294809999997"/>
    <n v="0"/>
    <m/>
    <m/>
    <n v="0"/>
    <n v="6164.1558000000005"/>
    <n v="6564.4505508370048"/>
    <n v="1.0290720412034808"/>
    <n v="245.10864809999998"/>
    <n v="38.424306019752308"/>
  </r>
  <r>
    <x v="978"/>
    <s v="École"/>
    <m/>
    <m/>
    <n v="3449"/>
    <n v="385.89479999999998"/>
    <n v="2746.2672000000002"/>
    <n v="0"/>
    <m/>
    <m/>
    <n v="0"/>
    <n v="0.1607895"/>
    <n v="140.4194904"/>
    <n v="0"/>
    <m/>
    <m/>
    <n v="0"/>
    <n v="3132.1620000000003"/>
    <n v="3335.5617919668312"/>
    <n v="0.96710982660679357"/>
    <n v="140.58027989999999"/>
    <n v="40.759721629457815"/>
  </r>
  <r>
    <x v="979"/>
    <s v="École"/>
    <m/>
    <m/>
    <n v="3443"/>
    <n v="502.91999999999996"/>
    <n v="1367.4501"/>
    <n v="0"/>
    <m/>
    <m/>
    <n v="0"/>
    <n v="0.20955000000000001"/>
    <n v="69.919141950000011"/>
    <n v="0"/>
    <m/>
    <m/>
    <n v="0"/>
    <n v="1870.3701000000001"/>
    <n v="1991.8302573101839"/>
    <n v="0.57851590395300145"/>
    <n v="70.128691950000004"/>
    <n v="20.368484446703459"/>
  </r>
  <r>
    <x v="980"/>
    <s v="École"/>
    <m/>
    <m/>
    <n v="3716"/>
    <n v="2431.2347999999997"/>
    <n v="4901.4504000000006"/>
    <n v="0"/>
    <m/>
    <m/>
    <n v="0"/>
    <n v="1.0130144999999999"/>
    <n v="250.61624280000001"/>
    <n v="0"/>
    <m/>
    <m/>
    <n v="0"/>
    <n v="7332.6851999999999"/>
    <n v="7808.8632023633063"/>
    <n v="2.1014163623152062"/>
    <n v="251.62925730000001"/>
    <n v="67.715085387513454"/>
  </r>
  <r>
    <x v="981"/>
    <s v="École"/>
    <m/>
    <m/>
    <n v="4059"/>
    <n v="647.55359999999996"/>
    <n v="2589.4025999999999"/>
    <n v="0"/>
    <m/>
    <m/>
    <n v="0"/>
    <n v="0.269814"/>
    <n v="132.39884069999999"/>
    <n v="0"/>
    <m/>
    <m/>
    <n v="0"/>
    <n v="3236.9561999999996"/>
    <n v="3447.161233355791"/>
    <n v="0.84926366921798246"/>
    <n v="132.66865469999999"/>
    <n v="32.68505905395417"/>
  </r>
  <r>
    <x v="982"/>
    <s v="École"/>
    <m/>
    <m/>
    <n v="700"/>
    <n v="205.10640000000001"/>
    <n v="0"/>
    <n v="706.15999999999985"/>
    <m/>
    <m/>
    <n v="0"/>
    <n v="8.5460999999999995E-2"/>
    <n v="0"/>
    <n v="50.284561599999996"/>
    <m/>
    <m/>
    <n v="0"/>
    <n v="911.26639999999986"/>
    <n v="970.44322296968107"/>
    <n v="1.3863474613852587"/>
    <n v="50.370022599999999"/>
    <n v="71.957175142857139"/>
  </r>
  <r>
    <x v="983"/>
    <s v="École"/>
    <m/>
    <m/>
    <n v="5116"/>
    <n v="1011.4272"/>
    <n v="0"/>
    <n v="0"/>
    <m/>
    <m/>
    <n v="0"/>
    <n v="0.42142800000000002"/>
    <n v="0"/>
    <n v="0"/>
    <m/>
    <m/>
    <n v="0"/>
    <n v="1011.4272"/>
    <n v="1077.1083755169732"/>
    <n v="0.21053721178986967"/>
    <n v="0.42142800000000002"/>
    <n v="8.2374511336982023E-2"/>
  </r>
  <r>
    <x v="984"/>
    <s v="École"/>
    <m/>
    <m/>
    <n v="4235"/>
    <n v="634.60439999999994"/>
    <n v="2445.7995000000001"/>
    <n v="0"/>
    <m/>
    <m/>
    <n v="0"/>
    <n v="0.2644185"/>
    <n v="125.05626525"/>
    <n v="0"/>
    <m/>
    <m/>
    <n v="0"/>
    <n v="3080.4039000000002"/>
    <n v="3280.4425673594196"/>
    <n v="0.77460273137176383"/>
    <n v="125.32068375"/>
    <n v="29.591660861865407"/>
  </r>
  <r>
    <x v="985"/>
    <s v="École"/>
    <m/>
    <m/>
    <n v="4182"/>
    <n v="519.03359999999998"/>
    <n v="4015.2033000000001"/>
    <n v="0"/>
    <m/>
    <m/>
    <n v="0"/>
    <n v="0.21626400000000001"/>
    <n v="205.30150935"/>
    <n v="0"/>
    <m/>
    <m/>
    <n v="0"/>
    <n v="4534.2368999999999"/>
    <n v="4828.6861788649903"/>
    <n v="1.1546356238318962"/>
    <n v="205.51777335"/>
    <n v="49.143417826398853"/>
  </r>
  <r>
    <x v="986"/>
    <s v="École"/>
    <m/>
    <m/>
    <n v="5372"/>
    <n v="1084.5360000000001"/>
    <n v="2769.0012000000002"/>
    <n v="0"/>
    <m/>
    <m/>
    <n v="0"/>
    <n v="0.45189000000000001"/>
    <n v="141.58190339999999"/>
    <n v="0"/>
    <m/>
    <m/>
    <n v="0"/>
    <n v="3853.5372000000002"/>
    <n v="4103.7824506659754"/>
    <n v="0.76392078381719575"/>
    <n v="142.03379339999998"/>
    <n v="26.439648808637372"/>
  </r>
  <r>
    <x v="987"/>
    <s v="École"/>
    <m/>
    <m/>
    <n v="4939"/>
    <n v="2434.752"/>
    <n v="863.51310000000001"/>
    <n v="0"/>
    <m/>
    <m/>
    <n v="0"/>
    <n v="1.01448"/>
    <n v="44.152320449999998"/>
    <n v="0"/>
    <m/>
    <m/>
    <n v="0"/>
    <n v="3298.2651000000001"/>
    <n v="3512.4514783519048"/>
    <n v="0.71116652730348351"/>
    <n v="45.166800449999997"/>
    <n v="9.1449282142134027"/>
  </r>
  <r>
    <x v="988"/>
    <s v="École"/>
    <m/>
    <m/>
    <n v="6019"/>
    <n v="736.12439999999992"/>
    <n v="2677.6862999999998"/>
    <n v="0"/>
    <m/>
    <m/>
    <n v="0"/>
    <n v="0.30671850000000001"/>
    <n v="136.91287785"/>
    <n v="0"/>
    <m/>
    <m/>
    <n v="0"/>
    <n v="3413.8107"/>
    <n v="3635.5005060171029"/>
    <n v="0.60400407144328006"/>
    <n v="137.21959634999999"/>
    <n v="22.797739882040201"/>
  </r>
  <r>
    <x v="989"/>
    <s v="École"/>
    <m/>
    <m/>
    <n v="4180"/>
    <n v="1411.3440000000001"/>
    <n v="2511.3492000000001"/>
    <n v="0"/>
    <m/>
    <m/>
    <n v="0"/>
    <n v="0.58806000000000003"/>
    <n v="128.40788939999999"/>
    <n v="0"/>
    <m/>
    <m/>
    <n v="0"/>
    <n v="3922.6932000000002"/>
    <n v="4177.4293793003371"/>
    <n v="0.99938501897137255"/>
    <n v="128.9959494"/>
    <n v="30.860274976076553"/>
  </r>
  <r>
    <x v="990"/>
    <s v="École"/>
    <m/>
    <m/>
    <n v="2616"/>
    <n v="358.27199999999999"/>
    <n v="1577.3607"/>
    <n v="0"/>
    <m/>
    <m/>
    <n v="0"/>
    <n v="0.14928"/>
    <n v="80.652088649999996"/>
    <n v="0"/>
    <m/>
    <m/>
    <n v="0"/>
    <n v="1935.6326999999999"/>
    <n v="2061.3309520393882"/>
    <n v="0.7879705474156683"/>
    <n v="80.801368650000001"/>
    <n v="30.887373337155964"/>
  </r>
  <r>
    <x v="991"/>
    <s v="École"/>
    <m/>
    <m/>
    <n v="4526"/>
    <n v="148.4676"/>
    <n v="2743.9938000000002"/>
    <n v="0"/>
    <m/>
    <m/>
    <n v="0"/>
    <n v="6.18615E-2"/>
    <n v="140.30324909999999"/>
    <n v="0"/>
    <m/>
    <m/>
    <n v="0"/>
    <n v="2892.4614000000001"/>
    <n v="3080.2952499196685"/>
    <n v="0.68057782808653744"/>
    <n v="140.36511059999998"/>
    <n v="31.01306022978347"/>
  </r>
  <r>
    <x v="992"/>
    <s v="École"/>
    <m/>
    <m/>
    <n v="940"/>
    <n v="49.536000000000001"/>
    <n v="541.06920000000002"/>
    <n v="0"/>
    <m/>
    <m/>
    <n v="0"/>
    <n v="2.0640000000000002E-2"/>
    <n v="27.665429400000001"/>
    <n v="0"/>
    <m/>
    <m/>
    <n v="0"/>
    <n v="590.60519999999997"/>
    <n v="628.9585721482249"/>
    <n v="0.66910486398747326"/>
    <n v="27.686069400000001"/>
    <n v="29.453265319148937"/>
  </r>
  <r>
    <x v="993"/>
    <s v="École"/>
    <m/>
    <m/>
    <n v="4231"/>
    <n v="501.16679999999997"/>
    <n v="1869.8715"/>
    <n v="0"/>
    <m/>
    <m/>
    <n v="0"/>
    <n v="0.20881949999999999"/>
    <n v="95.608469249999999"/>
    <n v="0"/>
    <m/>
    <m/>
    <n v="0"/>
    <n v="2371.0383000000002"/>
    <n v="2525.0114013164034"/>
    <n v="0.59678832458435438"/>
    <n v="95.817288750000003"/>
    <n v="22.646487532498227"/>
  </r>
  <r>
    <x v="994"/>
    <s v="École"/>
    <m/>
    <m/>
    <n v="3369"/>
    <n v="359.5428"/>
    <n v="2066.8995"/>
    <n v="0"/>
    <m/>
    <m/>
    <n v="0"/>
    <n v="0.14980950000000001"/>
    <n v="105.68271524999999"/>
    <n v="0"/>
    <m/>
    <m/>
    <n v="0"/>
    <n v="2426.4423000000002"/>
    <n v="2584.0132874008814"/>
    <n v="0.76699711706764062"/>
    <n v="105.83252474999999"/>
    <n v="31.413631567230631"/>
  </r>
  <r>
    <x v="995"/>
    <s v="École"/>
    <m/>
    <m/>
    <n v="2841"/>
    <n v="525.47399999999993"/>
    <n v="1503.8541"/>
    <n v="0"/>
    <m/>
    <m/>
    <n v="0"/>
    <n v="0.21894749999999999"/>
    <n v="76.893619949999987"/>
    <n v="0"/>
    <m/>
    <m/>
    <n v="0"/>
    <n v="2029.3280999999999"/>
    <n v="2161.1108473075924"/>
    <n v="0.76068667627863162"/>
    <n v="77.112567449999986"/>
    <n v="27.14275517423442"/>
  </r>
  <r>
    <x v="996"/>
    <s v="École"/>
    <m/>
    <m/>
    <n v="3206"/>
    <n v="481.37759999999997"/>
    <n v="3146.3856000000001"/>
    <n v="0"/>
    <m/>
    <m/>
    <n v="0"/>
    <n v="0.200574"/>
    <n v="160.87795919999999"/>
    <n v="0"/>
    <m/>
    <m/>
    <n v="0"/>
    <n v="3627.7631999999999"/>
    <n v="3863.3468895361489"/>
    <n v="1.2050364596182623"/>
    <n v="161.07853319999998"/>
    <n v="50.242836306924509"/>
  </r>
  <r>
    <x v="997"/>
    <s v="École"/>
    <m/>
    <m/>
    <n v="2075"/>
    <n v="303.26400000000001"/>
    <n v="0"/>
    <n v="1982.6799999999996"/>
    <m/>
    <m/>
    <n v="0"/>
    <n v="0.12636"/>
    <n v="0"/>
    <n v="141.18357679999997"/>
    <m/>
    <m/>
    <n v="0"/>
    <n v="2285.9439999999995"/>
    <n v="2434.3911537704062"/>
    <n v="1.1732005560339307"/>
    <n v="141.30993679999997"/>
    <n v="68.101174361445771"/>
  </r>
  <r>
    <x v="998"/>
    <s v="École"/>
    <m/>
    <m/>
    <n v="4566"/>
    <n v="845.31600000000003"/>
    <n v="1962.3231000000001"/>
    <n v="0"/>
    <m/>
    <m/>
    <n v="0"/>
    <n v="0.35221500000000006"/>
    <n v="100.33561544999999"/>
    <n v="0"/>
    <m/>
    <m/>
    <n v="0"/>
    <n v="2807.6391000000003"/>
    <n v="2989.9646658097954"/>
    <n v="0.65483238410201383"/>
    <n v="100.68783044999999"/>
    <n v="22.051649244415241"/>
  </r>
  <r>
    <x v="999"/>
    <s v="École"/>
    <m/>
    <m/>
    <n v="4263"/>
    <n v="1486.944"/>
    <n v="1659.5820000000001"/>
    <n v="0"/>
    <m/>
    <m/>
    <n v="0"/>
    <n v="0.61956000000000011"/>
    <n v="84.856148999999988"/>
    <n v="0"/>
    <m/>
    <m/>
    <n v="0"/>
    <n v="3146.5259999999998"/>
    <n v="3350.8585772479914"/>
    <n v="0.78603297613136092"/>
    <n v="85.475708999999995"/>
    <n v="20.050600281491903"/>
  </r>
  <r>
    <x v="1000"/>
    <s v="École"/>
    <m/>
    <m/>
    <n v="4193"/>
    <n v="1327.104"/>
    <n v="1134.0477000000001"/>
    <n v="0"/>
    <m/>
    <m/>
    <n v="0"/>
    <n v="0.55296000000000001"/>
    <n v="57.985035149999995"/>
    <n v="0"/>
    <m/>
    <m/>
    <n v="0"/>
    <n v="2461.1517000000003"/>
    <n v="2620.9766847162482"/>
    <n v="0.62508387424666068"/>
    <n v="58.537995149999993"/>
    <n v="13.960886036250892"/>
  </r>
  <r>
    <x v="1001"/>
    <s v="École"/>
    <m/>
    <m/>
    <n v="3544"/>
    <n v="836.16840000000002"/>
    <n v="1733.8463999999999"/>
    <n v="0"/>
    <m/>
    <m/>
    <n v="0"/>
    <n v="0.34840350000000003"/>
    <n v="88.653364799999991"/>
    <n v="0"/>
    <m/>
    <m/>
    <n v="0"/>
    <n v="2570.0147999999999"/>
    <n v="2736.9092568230108"/>
    <n v="0.77226559165434838"/>
    <n v="89.001768299999995"/>
    <n v="25.113365773137698"/>
  </r>
  <r>
    <x v="1002"/>
    <s v="École"/>
    <m/>
    <m/>
    <n v="2328"/>
    <n v="422.16480000000001"/>
    <n v="1899.4257"/>
    <n v="0"/>
    <m/>
    <m/>
    <n v="0"/>
    <n v="0.175902"/>
    <n v="97.119606149999996"/>
    <n v="0"/>
    <m/>
    <m/>
    <n v="0"/>
    <n v="2321.5905000000002"/>
    <n v="2472.3525055195651"/>
    <n v="1.0620070899998131"/>
    <n v="97.295508149999989"/>
    <n v="41.793603157216495"/>
  </r>
  <r>
    <x v="1003"/>
    <s v="École"/>
    <m/>
    <m/>
    <n v="3165"/>
    <n v="1184.652"/>
    <n v="0"/>
    <n v="2246.9079999999994"/>
    <m/>
    <m/>
    <n v="0"/>
    <n v="0.49360500000000002"/>
    <n v="0"/>
    <n v="159.99884407999997"/>
    <m/>
    <m/>
    <n v="0"/>
    <n v="3431.5599999999995"/>
    <n v="3654.4024296449852"/>
    <n v="1.1546295196350664"/>
    <n v="160.49244907999997"/>
    <n v="50.708514717219579"/>
  </r>
  <r>
    <x v="1004"/>
    <s v="École"/>
    <m/>
    <m/>
    <n v="4631"/>
    <n v="1190.9412"/>
    <n v="2467.0178999999998"/>
    <n v="0"/>
    <m/>
    <m/>
    <n v="0"/>
    <n v="0.49622549999999999"/>
    <n v="126.14118404999999"/>
    <n v="0"/>
    <m/>
    <m/>
    <n v="0"/>
    <n v="3657.9591"/>
    <n v="3895.5036842083441"/>
    <n v="0.84117980656625868"/>
    <n v="126.63740954999999"/>
    <n v="27.345586169293885"/>
  </r>
  <r>
    <x v="1005"/>
    <s v="École"/>
    <m/>
    <m/>
    <n v="3551"/>
    <n v="412.42320000000001"/>
    <n v="1495.1394"/>
    <n v="0"/>
    <m/>
    <m/>
    <n v="0"/>
    <n v="0.17184300000000002"/>
    <n v="76.44802829999999"/>
    <n v="0"/>
    <m/>
    <m/>
    <n v="0"/>
    <n v="1907.5626"/>
    <n v="2031.4380049131898"/>
    <n v="0.57207490986009291"/>
    <n v="76.619871299999986"/>
    <n v="21.576984314277663"/>
  </r>
  <r>
    <x v="1006"/>
    <s v="École"/>
    <m/>
    <m/>
    <n v="517"/>
    <n v="1253.232"/>
    <n v="2231.3420999999998"/>
    <n v="0"/>
    <m/>
    <m/>
    <n v="0"/>
    <n v="0.52218000000000009"/>
    <n v="114.09083595"/>
    <n v="0"/>
    <m/>
    <m/>
    <n v="0"/>
    <n v="3484.5740999999998"/>
    <n v="3710.8592177662604"/>
    <n v="7.1776774038032114"/>
    <n v="114.61301595"/>
    <n v="221.68861885880077"/>
  </r>
  <r>
    <x v="1007"/>
    <s v="École"/>
    <m/>
    <m/>
    <n v="4996"/>
    <n v="750.53160000000003"/>
    <n v="3293.3987999999999"/>
    <n v="0"/>
    <m/>
    <m/>
    <n v="0"/>
    <n v="0.31272149999999999"/>
    <n v="168.39489660000001"/>
    <n v="0"/>
    <m/>
    <m/>
    <n v="0"/>
    <n v="4043.9304000000002"/>
    <n v="4306.5396143664166"/>
    <n v="0.86199752088999526"/>
    <n v="168.70761810000002"/>
    <n v="33.768538450760616"/>
  </r>
  <r>
    <x v="1008"/>
    <s v="École"/>
    <m/>
    <m/>
    <n v="9198"/>
    <n v="1426.248"/>
    <n v="5914.6289999999999"/>
    <n v="0"/>
    <m/>
    <m/>
    <n v="0"/>
    <n v="0.59426999999999996"/>
    <n v="302.42111550000004"/>
    <n v="0"/>
    <m/>
    <m/>
    <n v="0"/>
    <n v="7340.8770000000004"/>
    <n v="7817.5869705104951"/>
    <n v="0.84992247994243264"/>
    <n v="303.01538550000004"/>
    <n v="32.943616601435096"/>
  </r>
  <r>
    <x v="1009"/>
    <s v="École"/>
    <m/>
    <m/>
    <n v="3266"/>
    <n v="697.91759999999999"/>
    <n v="1121.9229"/>
    <n v="0"/>
    <m/>
    <m/>
    <n v="0"/>
    <n v="0.29079899999999997"/>
    <n v="57.365081549999992"/>
    <n v="0"/>
    <m/>
    <m/>
    <n v="0"/>
    <n v="1819.8405"/>
    <n v="1938.0193103912929"/>
    <n v="0.59339231793977132"/>
    <n v="57.655880549999992"/>
    <n v="17.653362078995713"/>
  </r>
  <r>
    <x v="1010"/>
    <s v="École"/>
    <m/>
    <m/>
    <n v="2082"/>
    <n v="307.11959999999999"/>
    <n v="1388.2896000000001"/>
    <n v="0"/>
    <m/>
    <m/>
    <n v="0"/>
    <n v="0.12796649999999998"/>
    <n v="70.984687199999996"/>
    <n v="0"/>
    <m/>
    <m/>
    <n v="0"/>
    <n v="1695.4092000000001"/>
    <n v="1805.5075533350609"/>
    <n v="0.8671986327257738"/>
    <n v="71.112653699999996"/>
    <n v="34.155933573487026"/>
  </r>
  <r>
    <x v="1011"/>
    <s v="École"/>
    <m/>
    <m/>
    <n v="1994"/>
    <n v="161.56799999999998"/>
    <n v="0"/>
    <n v="0"/>
    <m/>
    <m/>
    <n v="0"/>
    <n v="6.7320000000000005E-2"/>
    <n v="0"/>
    <n v="0"/>
    <m/>
    <m/>
    <n v="0"/>
    <n v="161.56799999999998"/>
    <n v="172.06008105726869"/>
    <n v="8.6288907250385502E-2"/>
    <n v="6.7320000000000005E-2"/>
    <n v="3.376128385155467E-2"/>
  </r>
  <r>
    <x v="1012"/>
    <s v="École"/>
    <m/>
    <m/>
    <n v="5474"/>
    <n v="1480.6728000000001"/>
    <n v="0"/>
    <n v="0"/>
    <m/>
    <m/>
    <n v="0"/>
    <n v="0.61694700000000002"/>
    <n v="0"/>
    <n v="0"/>
    <m/>
    <m/>
    <n v="0"/>
    <n v="1480.6728000000001"/>
    <n v="1576.8263640528635"/>
    <n v="0.28805742858108574"/>
    <n v="0.61694700000000002"/>
    <n v="0.11270496894409938"/>
  </r>
  <r>
    <x v="1013"/>
    <s v="École"/>
    <m/>
    <m/>
    <n v="2793"/>
    <n v="334.63079999999997"/>
    <n v="1104.8724"/>
    <n v="0"/>
    <m/>
    <m/>
    <n v="0"/>
    <n v="0.13942949999999998"/>
    <n v="56.493271799999995"/>
    <n v="0"/>
    <m/>
    <m/>
    <n v="0"/>
    <n v="1439.5031999999999"/>
    <n v="1532.9832471417465"/>
    <n v="0.54886618229206818"/>
    <n v="56.632701299999994"/>
    <n v="20.27665639097744"/>
  </r>
  <r>
    <x v="1014"/>
    <s v="École"/>
    <m/>
    <m/>
    <n v="2967"/>
    <n v="892.8"/>
    <n v="0"/>
    <n v="0"/>
    <m/>
    <m/>
    <n v="0"/>
    <n v="0.372"/>
    <n v="0"/>
    <n v="0"/>
    <m/>
    <m/>
    <n v="0"/>
    <n v="892.8"/>
    <n v="950.77763151075396"/>
    <n v="0.3204508363703249"/>
    <n v="0.372"/>
    <n v="0.12537917087967643"/>
  </r>
  <r>
    <x v="1015"/>
    <s v="École"/>
    <m/>
    <m/>
    <n v="6931"/>
    <n v="1495.3679999999999"/>
    <n v="4125.4632000000001"/>
    <n v="0"/>
    <m/>
    <m/>
    <n v="0"/>
    <n v="0.62307000000000001"/>
    <n v="210.9392124"/>
    <n v="0"/>
    <m/>
    <m/>
    <n v="0"/>
    <n v="5622.7412000000004"/>
    <n v="5987.8769721482249"/>
    <n v="0.86392684636390493"/>
    <n v="211.56228240000002"/>
    <n v="30.524063252055985"/>
  </r>
  <r>
    <x v="1016"/>
    <s v="École"/>
    <m/>
    <m/>
    <n v="1648"/>
    <n v="323.06399999999996"/>
    <n v="0"/>
    <n v="867.17999999999984"/>
    <m/>
    <m/>
    <n v="0"/>
    <n v="0.13461000000000001"/>
    <n v="0"/>
    <n v="61.750546799999995"/>
    <m/>
    <m/>
    <n v="0"/>
    <n v="1190.2439999999997"/>
    <n v="1267.5373781808755"/>
    <n v="0.76913675860490016"/>
    <n v="61.885156799999997"/>
    <n v="37.551672815533976"/>
  </r>
  <r>
    <x v="1017"/>
    <s v="École"/>
    <m/>
    <m/>
    <n v="5498"/>
    <n v="684.22680000000003"/>
    <n v="2006.6543999999999"/>
    <n v="0"/>
    <m/>
    <m/>
    <n v="0"/>
    <n v="0.28509449999999997"/>
    <n v="102.6023208"/>
    <n v="0"/>
    <m/>
    <m/>
    <n v="0"/>
    <n v="2690.8811999999998"/>
    <n v="2865.6246124695513"/>
    <n v="0.52121218851756113"/>
    <n v="102.8874153"/>
    <n v="18.71360773008367"/>
  </r>
  <r>
    <x v="1018"/>
    <s v="École"/>
    <m/>
    <m/>
    <n v="4206"/>
    <n v="620.06399999999996"/>
    <n v="1668.2967000000001"/>
    <n v="0"/>
    <m/>
    <m/>
    <n v="0"/>
    <n v="0.25836000000000003"/>
    <n v="85.301740649999999"/>
    <n v="0"/>
    <m/>
    <m/>
    <n v="0"/>
    <n v="2289.4807000000001"/>
    <n v="2438.1575238973828"/>
    <n v="0.57968557391758979"/>
    <n v="85.560100649999995"/>
    <n v="20.342391975748928"/>
  </r>
  <r>
    <x v="1019"/>
    <s v="École"/>
    <m/>
    <m/>
    <n v="5442"/>
    <n v="972"/>
    <n v="3125.1671999999999"/>
    <n v="0"/>
    <m/>
    <m/>
    <n v="0"/>
    <n v="0.40500000000000003"/>
    <n v="159.7930404"/>
    <n v="0"/>
    <m/>
    <m/>
    <n v="0"/>
    <n v="4097.1671999999999"/>
    <n v="4363.2335644260165"/>
    <n v="0.80177022499559292"/>
    <n v="160.1980404"/>
    <n v="29.437346637265712"/>
  </r>
  <r>
    <x v="1020"/>
    <s v="École"/>
    <m/>
    <m/>
    <n v="2517"/>
    <n v="365.82839999999999"/>
    <n v="1680.8004000000001"/>
    <n v="0"/>
    <m/>
    <m/>
    <n v="0"/>
    <n v="0.15242850000000002"/>
    <n v="85.941067799999999"/>
    <n v="0"/>
    <m/>
    <m/>
    <n v="0"/>
    <n v="2046.6288"/>
    <n v="2179.5350392536925"/>
    <n v="0.86592572080003671"/>
    <n v="86.093496299999998"/>
    <n v="34.204805840286056"/>
  </r>
  <r>
    <x v="1021"/>
    <s v="École"/>
    <m/>
    <m/>
    <n v="7459"/>
    <n v="1348.92"/>
    <n v="3332.0466000000001"/>
    <n v="0"/>
    <m/>
    <m/>
    <n v="0"/>
    <n v="0.56205000000000005"/>
    <n v="170.3709987"/>
    <n v="0"/>
    <m/>
    <m/>
    <n v="0"/>
    <n v="4680.9665999999997"/>
    <n v="4984.9443740243578"/>
    <n v="0.66831269258940307"/>
    <n v="170.9330487"/>
    <n v="22.916349202305941"/>
  </r>
  <r>
    <x v="1022"/>
    <s v="École"/>
    <m/>
    <m/>
    <n v="4970"/>
    <n v="567.79200000000003"/>
    <n v="2197.2411000000002"/>
    <n v="0"/>
    <m/>
    <m/>
    <n v="0"/>
    <n v="0.23658000000000001"/>
    <n v="112.34721644999999"/>
    <n v="0"/>
    <m/>
    <m/>
    <n v="0"/>
    <n v="2765.0331000000001"/>
    <n v="2944.5918703705624"/>
    <n v="0.59247321335423797"/>
    <n v="112.58379644999999"/>
    <n v="22.652675342052312"/>
  </r>
  <r>
    <x v="1023"/>
    <s v="École"/>
    <m/>
    <m/>
    <n v="2192"/>
    <n v="264.53519999999997"/>
    <n v="1579.2552000000001"/>
    <n v="0"/>
    <m/>
    <m/>
    <n v="0"/>
    <n v="0.110223"/>
    <n v="80.748956399999997"/>
    <n v="0"/>
    <m/>
    <m/>
    <n v="0"/>
    <n v="1843.7904000000001"/>
    <n v="1963.524495423685"/>
    <n v="0.89576847418963734"/>
    <n v="80.859179400000002"/>
    <n v="36.888311770072995"/>
  </r>
  <r>
    <x v="1024"/>
    <s v="École"/>
    <m/>
    <m/>
    <n v="3436"/>
    <n v="348.37559999999996"/>
    <n v="1609.1883"/>
    <n v="0"/>
    <m/>
    <m/>
    <n v="0"/>
    <n v="0.14515649999999999"/>
    <n v="82.279466849999991"/>
    <n v="0"/>
    <m/>
    <m/>
    <n v="0"/>
    <n v="1957.5639000000001"/>
    <n v="2084.6863445037575"/>
    <n v="0.60671895940155918"/>
    <n v="82.42462334999999"/>
    <n v="23.988539973806752"/>
  </r>
  <r>
    <x v="1025"/>
    <s v="École"/>
    <m/>
    <m/>
    <n v="6075"/>
    <n v="663.57719999999995"/>
    <n v="2742.8571000000002"/>
    <n v="0"/>
    <m/>
    <m/>
    <n v="0"/>
    <n v="0.27649049999999997"/>
    <n v="140.24512844999998"/>
    <n v="0"/>
    <m/>
    <m/>
    <n v="0"/>
    <n v="3406.4342999999999"/>
    <n v="3627.6450892148223"/>
    <n v="0.59714322456211066"/>
    <n v="140.52161894999998"/>
    <n v="23.13113069135802"/>
  </r>
  <r>
    <x v="1026"/>
    <s v="École"/>
    <m/>
    <m/>
    <n v="3393"/>
    <n v="533.08799999999997"/>
    <n v="1445.5035"/>
    <n v="0"/>
    <m/>
    <m/>
    <n v="0"/>
    <n v="0.22212000000000001"/>
    <n v="73.910093249999989"/>
    <n v="0"/>
    <m/>
    <m/>
    <n v="0"/>
    <n v="1978.5915"/>
    <n v="2107.079457994299"/>
    <n v="0.62100779781735893"/>
    <n v="74.132213249999992"/>
    <n v="21.848574491600349"/>
  </r>
  <r>
    <x v="1027"/>
    <s v="École"/>
    <m/>
    <m/>
    <n v="2385"/>
    <n v="434.97719999999998"/>
    <n v="1392.4575"/>
    <n v="0"/>
    <m/>
    <m/>
    <n v="0"/>
    <n v="0.1812405"/>
    <n v="71.197796249999996"/>
    <n v="0"/>
    <m/>
    <m/>
    <n v="0"/>
    <n v="1827.4347"/>
    <n v="1946.1066709302927"/>
    <n v="0.81597763980305771"/>
    <n v="71.379036749999997"/>
    <n v="29.928317295597484"/>
  </r>
  <r>
    <x v="1028"/>
    <s v="École"/>
    <m/>
    <m/>
    <n v="3357"/>
    <n v="485.26560000000001"/>
    <n v="0"/>
    <n v="2256.9959999999996"/>
    <m/>
    <m/>
    <n v="0"/>
    <n v="0.20219400000000001"/>
    <n v="0"/>
    <n v="160.71719496"/>
    <m/>
    <m/>
    <n v="0"/>
    <n v="2742.2615999999998"/>
    <n v="2920.3416095776106"/>
    <n v="0.86992600821495703"/>
    <n v="160.91938895999999"/>
    <n v="47.935474816800706"/>
  </r>
  <r>
    <x v="1029"/>
    <s v="École"/>
    <m/>
    <m/>
    <n v="3053"/>
    <n v="384.97319999999996"/>
    <n v="1699.3665000000001"/>
    <n v="0"/>
    <m/>
    <m/>
    <n v="0"/>
    <n v="0.16040549999999998"/>
    <n v="86.890371749999986"/>
    <n v="0"/>
    <m/>
    <m/>
    <n v="0"/>
    <n v="2084.3397"/>
    <n v="2219.6948512878985"/>
    <n v="0.72705366894461132"/>
    <n v="87.050777249999982"/>
    <n v="28.513192679331798"/>
  </r>
  <r>
    <x v="1030"/>
    <s v="École"/>
    <m/>
    <m/>
    <n v="3721"/>
    <n v="288.75599999999997"/>
    <n v="0"/>
    <n v="0"/>
    <m/>
    <m/>
    <n v="0"/>
    <n v="0.12031499999999999"/>
    <n v="0"/>
    <n v="0"/>
    <m/>
    <m/>
    <n v="0"/>
    <n v="288.75599999999997"/>
    <n v="307.50755573982894"/>
    <n v="8.2641106084339944E-2"/>
    <n v="0.12031499999999999"/>
    <n v="3.2334049986562752E-2"/>
  </r>
  <r>
    <x v="1031"/>
    <s v="École"/>
    <m/>
    <m/>
    <n v="3535"/>
    <n v="517.77"/>
    <n v="1571.2982999999999"/>
    <n v="0"/>
    <m/>
    <m/>
    <n v="0"/>
    <n v="0.2157375"/>
    <n v="80.342111849999995"/>
    <n v="0"/>
    <m/>
    <m/>
    <n v="0"/>
    <n v="2089.0682999999999"/>
    <n v="2224.7305223322101"/>
    <n v="0.62934385355932387"/>
    <n v="80.557849349999998"/>
    <n v="22.788641966053749"/>
  </r>
  <r>
    <x v="1032"/>
    <s v="École"/>
    <m/>
    <m/>
    <n v="2248"/>
    <n v="460.83959999999996"/>
    <n v="788.11199999999997"/>
    <n v="0"/>
    <m/>
    <m/>
    <n v="0"/>
    <n v="0.19201650000000001"/>
    <n v="40.296983999999995"/>
    <n v="0"/>
    <m/>
    <m/>
    <n v="0"/>
    <n v="1248.9515999999999"/>
    <n v="1330.0573970873281"/>
    <n v="0.59166254318831324"/>
    <n v="40.489000499999996"/>
    <n v="18.011121218861209"/>
  </r>
  <r>
    <x v="1033"/>
    <s v="École"/>
    <m/>
    <m/>
    <n v="2475"/>
    <n v="145.33199999999999"/>
    <n v="0"/>
    <n v="1781.3079999999998"/>
    <m/>
    <m/>
    <n v="0"/>
    <n v="6.0554999999999998E-2"/>
    <n v="0"/>
    <n v="126.84418808"/>
    <m/>
    <m/>
    <n v="0"/>
    <n v="1926.6399999999999"/>
    <n v="2051.754274164291"/>
    <n v="0.82899162592496611"/>
    <n v="126.90474307999999"/>
    <n v="51.274643668686863"/>
  </r>
  <r>
    <x v="1034"/>
    <s v="École"/>
    <m/>
    <m/>
    <n v="3717"/>
    <n v="653.83199999999999"/>
    <n v="1646.3205"/>
    <n v="0"/>
    <m/>
    <m/>
    <n v="0"/>
    <n v="0.27243000000000001"/>
    <n v="84.178074749999993"/>
    <n v="0"/>
    <m/>
    <m/>
    <n v="0"/>
    <n v="2300.1525000000001"/>
    <n v="2449.5223410209901"/>
    <n v="0.65900520339547752"/>
    <n v="84.450504749999993"/>
    <n v="22.720071226795802"/>
  </r>
  <r>
    <x v="1035"/>
    <s v="École"/>
    <m/>
    <m/>
    <n v="5262"/>
    <n v="773.71199999999999"/>
    <n v="2176.4016000000001"/>
    <n v="0"/>
    <m/>
    <m/>
    <n v="0"/>
    <n v="0.32238"/>
    <n v="111.28167119999999"/>
    <n v="0"/>
    <m/>
    <m/>
    <n v="0"/>
    <n v="2950.1136000000001"/>
    <n v="3141.6913320963981"/>
    <n v="0.59705270469334815"/>
    <n v="111.60405119999999"/>
    <n v="21.20943580387685"/>
  </r>
  <r>
    <x v="1036"/>
    <s v="École"/>
    <m/>
    <m/>
    <n v="2532"/>
    <n v="388.476"/>
    <n v="2668.5927000000001"/>
    <n v="0"/>
    <m/>
    <m/>
    <n v="0"/>
    <n v="0.16186500000000001"/>
    <n v="136.44791264999998"/>
    <n v="0"/>
    <m/>
    <m/>
    <n v="0"/>
    <n v="3057.0687000000003"/>
    <n v="3255.5920003938845"/>
    <n v="1.2857788311192277"/>
    <n v="136.60977764999998"/>
    <n v="53.953308708530798"/>
  </r>
  <r>
    <x v="1037"/>
    <s v="École"/>
    <m/>
    <m/>
    <n v="3584"/>
    <n v="531.93960000000004"/>
    <n v="2155.1831999999999"/>
    <n v="0"/>
    <m/>
    <m/>
    <n v="0"/>
    <n v="0.22164150000000002"/>
    <n v="110.19675239999999"/>
    <n v="0"/>
    <m/>
    <m/>
    <n v="0"/>
    <n v="2687.1228000000001"/>
    <n v="2861.6221453433532"/>
    <n v="0.79844367894624813"/>
    <n v="110.4183939"/>
    <n v="30.808703655133929"/>
  </r>
  <r>
    <x v="1038"/>
    <s v="École"/>
    <m/>
    <m/>
    <n v="596"/>
    <n v="199.83959999999999"/>
    <n v="0"/>
    <n v="189.73199999999997"/>
    <m/>
    <m/>
    <n v="0"/>
    <n v="8.3266500000000007E-2"/>
    <n v="0"/>
    <n v="13.510522319999998"/>
    <m/>
    <m/>
    <n v="0"/>
    <n v="389.57159999999999"/>
    <n v="414.87003041202382"/>
    <n v="0.69609065505373124"/>
    <n v="13.593788819999999"/>
    <n v="22.8083705033557"/>
  </r>
  <r>
    <x v="1039"/>
    <s v="École"/>
    <m/>
    <m/>
    <n v="4419"/>
    <n v="1098.5472"/>
    <n v="2941.4007000000001"/>
    <n v="0"/>
    <m/>
    <m/>
    <n v="0"/>
    <n v="0.45772800000000002"/>
    <n v="150.39686864999999"/>
    <n v="0"/>
    <m/>
    <m/>
    <n v="0"/>
    <n v="4039.9479000000001"/>
    <n v="4302.298494387147"/>
    <n v="0.97359096953771151"/>
    <n v="150.85459664999999"/>
    <n v="34.137722708757636"/>
  </r>
  <r>
    <x v="1040"/>
    <s v="École"/>
    <m/>
    <m/>
    <n v="3883"/>
    <n v="586.90800000000002"/>
    <n v="2309.3955000000001"/>
    <n v="0"/>
    <m/>
    <m/>
    <n v="0"/>
    <n v="0.24454500000000001"/>
    <n v="118.08178724999999"/>
    <n v="0"/>
    <m/>
    <m/>
    <n v="0"/>
    <n v="2896.7334999999998"/>
    <n v="3084.8447762632804"/>
    <n v="0.79444882211261403"/>
    <n v="118.32633224999999"/>
    <n v="30.47291585114602"/>
  </r>
  <r>
    <x v="1041"/>
    <s v="École"/>
    <m/>
    <m/>
    <n v="4419"/>
    <n v="630.16919999999993"/>
    <n v="2508.6968999999999"/>
    <n v="0"/>
    <m/>
    <m/>
    <n v="0"/>
    <n v="0.26257049999999998"/>
    <n v="128.27227454999999"/>
    <n v="0"/>
    <m/>
    <m/>
    <n v="0"/>
    <n v="3138.8660999999997"/>
    <n v="3342.7012502098987"/>
    <n v="0.7564383910861957"/>
    <n v="128.53484505"/>
    <n v="29.086862423625256"/>
  </r>
  <r>
    <x v="1042"/>
    <s v="École"/>
    <m/>
    <m/>
    <n v="1879"/>
    <n v="295.27199999999999"/>
    <n v="1582.6653000000001"/>
    <n v="0"/>
    <m/>
    <m/>
    <n v="0"/>
    <n v="0.12303"/>
    <n v="80.923318350000002"/>
    <n v="0"/>
    <m/>
    <m/>
    <n v="0"/>
    <n v="1877.9373000000001"/>
    <n v="1999.888864493392"/>
    <n v="1.0643368092035081"/>
    <n v="81.046348350000002"/>
    <n v="43.132702687599789"/>
  </r>
  <r>
    <x v="1043"/>
    <s v="École"/>
    <m/>
    <m/>
    <n v="934"/>
    <n v="102.3912"/>
    <n v="0"/>
    <n v="0"/>
    <m/>
    <m/>
    <n v="0"/>
    <n v="4.2663000000000006E-2"/>
    <n v="0"/>
    <n v="0"/>
    <m/>
    <m/>
    <n v="0"/>
    <n v="102.3912"/>
    <n v="109.04039272350349"/>
    <n v="0.1167456024876911"/>
    <n v="4.2663000000000006E-2"/>
    <n v="4.5677730192719493E-2"/>
  </r>
  <r>
    <x v="1044"/>
    <s v="École"/>
    <m/>
    <m/>
    <n v="934"/>
    <n v="52.991999999999997"/>
    <n v="411.48540000000003"/>
    <n v="0"/>
    <m/>
    <m/>
    <n v="0"/>
    <n v="2.2080000000000002E-2"/>
    <n v="21.039675299999999"/>
    <n v="0"/>
    <m/>
    <m/>
    <n v="0"/>
    <n v="464.47740000000005"/>
    <n v="494.64014590308375"/>
    <n v="0.52959330396475779"/>
    <n v="21.061755299999998"/>
    <n v="22.550059207708777"/>
  </r>
  <r>
    <x v="1045"/>
    <s v="École"/>
    <m/>
    <m/>
    <n v="807"/>
    <n v="90.795599999999993"/>
    <n v="499.76909999999998"/>
    <n v="0"/>
    <m/>
    <m/>
    <n v="0"/>
    <n v="3.7831499999999997E-2"/>
    <n v="25.553712449999999"/>
    <n v="0"/>
    <m/>
    <m/>
    <n v="0"/>
    <n v="590.56470000000002"/>
    <n v="628.91544211453743"/>
    <n v="0.77932520708121122"/>
    <n v="25.591543949999998"/>
    <n v="31.711950371747211"/>
  </r>
  <r>
    <x v="1046"/>
    <s v="École"/>
    <m/>
    <m/>
    <n v="948"/>
    <n v="116.532"/>
    <n v="0"/>
    <n v="788.41599999999983"/>
    <m/>
    <m/>
    <n v="0"/>
    <n v="4.8555000000000001E-2"/>
    <n v="0"/>
    <n v="56.141884159999996"/>
    <m/>
    <m/>
    <n v="0"/>
    <n v="904.94799999999987"/>
    <n v="963.71451173879223"/>
    <n v="1.0165764891759412"/>
    <n v="56.190439159999997"/>
    <n v="59.272615147679318"/>
  </r>
  <r>
    <x v="1047"/>
    <s v="École"/>
    <m/>
    <m/>
    <n v="948"/>
    <n v="89.28"/>
    <n v="0"/>
    <n v="486.55199999999991"/>
    <m/>
    <m/>
    <n v="0"/>
    <n v="3.7200000000000004E-2"/>
    <n v="0"/>
    <n v="34.646615519999997"/>
    <m/>
    <m/>
    <n v="0"/>
    <n v="575.83199999999988"/>
    <n v="613.22601378595482"/>
    <n v="0.64686288374045864"/>
    <n v="34.683815519999996"/>
    <n v="36.586303291139238"/>
  </r>
  <r>
    <x v="1048"/>
    <s v="École"/>
    <m/>
    <m/>
    <n v="1084"/>
    <n v="304.27199999999999"/>
    <n v="602.07209999999998"/>
    <n v="0"/>
    <m/>
    <m/>
    <n v="0"/>
    <n v="0.12678"/>
    <n v="30.784570949999999"/>
    <n v="0"/>
    <m/>
    <m/>
    <n v="0"/>
    <n v="906.34410000000003"/>
    <n v="965.20127322104167"/>
    <n v="0.89040707861719715"/>
    <n v="30.911350949999999"/>
    <n v="28.516006411439115"/>
  </r>
  <r>
    <x v="1049"/>
    <s v="École"/>
    <m/>
    <m/>
    <n v="2925"/>
    <n v="489.74399999999997"/>
    <n v="1881.2384999999999"/>
    <n v="0"/>
    <m/>
    <m/>
    <n v="0"/>
    <n v="0.20405999999999999"/>
    <n v="96.189675749999992"/>
    <n v="0"/>
    <m/>
    <m/>
    <n v="0"/>
    <n v="2370.9825000000001"/>
    <n v="2524.9519777144337"/>
    <n v="0.863231445372456"/>
    <n v="96.393735749999991"/>
    <n v="32.955123333333333"/>
  </r>
  <r>
    <x v="1050"/>
    <s v="École"/>
    <m/>
    <m/>
    <n v="2493"/>
    <n v="444.17879999999997"/>
    <n v="1672.4646"/>
    <n v="0"/>
    <m/>
    <m/>
    <n v="0"/>
    <n v="0.1850745"/>
    <n v="85.514849699999985"/>
    <n v="0"/>
    <m/>
    <m/>
    <n v="0"/>
    <n v="2116.6433999999999"/>
    <n v="2254.0963246022284"/>
    <n v="0.90417020641886414"/>
    <n v="85.699924199999984"/>
    <n v="34.376223104693132"/>
  </r>
  <r>
    <x v="1051"/>
    <s v="École"/>
    <m/>
    <m/>
    <n v="3872"/>
    <n v="586.37879999999996"/>
    <n v="2837.9609999999998"/>
    <n v="0"/>
    <m/>
    <m/>
    <n v="0"/>
    <n v="0.2443245"/>
    <n v="145.1078895"/>
    <n v="0"/>
    <m/>
    <m/>
    <n v="0"/>
    <n v="3424.3397999999997"/>
    <n v="3646.7133563306552"/>
    <n v="0.94181646599448743"/>
    <n v="145.352214"/>
    <n v="37.539311466942152"/>
  </r>
  <r>
    <x v="1052"/>
    <s v="École"/>
    <m/>
    <m/>
    <n v="2838"/>
    <n v="266.31360000000001"/>
    <n v="2241.9513000000002"/>
    <n v="0"/>
    <m/>
    <m/>
    <n v="0"/>
    <n v="0.11096399999999999"/>
    <n v="114.63329535"/>
    <n v="0"/>
    <m/>
    <m/>
    <n v="0"/>
    <n v="2508.2649000000001"/>
    <n v="2671.1493736823013"/>
    <n v="0.94120837691413017"/>
    <n v="114.74425934999999"/>
    <n v="40.43138102536998"/>
  </r>
  <r>
    <x v="1053"/>
    <s v="École"/>
    <m/>
    <m/>
    <n v="2798"/>
    <n v="481.49279999999999"/>
    <n v="2302.9542000000001"/>
    <n v="0"/>
    <m/>
    <m/>
    <n v="0"/>
    <n v="0.20062200000000002"/>
    <n v="117.75243690000001"/>
    <n v="0"/>
    <m/>
    <m/>
    <n v="0"/>
    <n v="2784.4470000000001"/>
    <n v="2965.2664916299559"/>
    <n v="1.0597807332487335"/>
    <n v="117.9530589"/>
    <n v="42.156204038599"/>
  </r>
  <r>
    <x v="1054"/>
    <s v="École"/>
    <m/>
    <m/>
    <n v="5907"/>
    <n v="670.05719999999997"/>
    <n v="2267.3375999999998"/>
    <n v="0"/>
    <m/>
    <m/>
    <n v="0"/>
    <n v="0.27919050000000001"/>
    <n v="115.93132319999999"/>
    <n v="0"/>
    <m/>
    <m/>
    <n v="0"/>
    <n v="2937.3948"/>
    <n v="3128.1465846281421"/>
    <n v="0.52956603768886779"/>
    <n v="116.21051369999999"/>
    <n v="19.673355967496189"/>
  </r>
  <r>
    <x v="1055"/>
    <s v="École"/>
    <m/>
    <m/>
    <n v="1026"/>
    <n v="94.103999999999999"/>
    <n v="710.05859999999996"/>
    <n v="0"/>
    <m/>
    <m/>
    <n v="0"/>
    <n v="3.9210000000000002E-2"/>
    <n v="36.306032699999996"/>
    <n v="0"/>
    <m/>
    <m/>
    <n v="0"/>
    <n v="804.1626"/>
    <n v="856.38419822752007"/>
    <n v="0.83468245441278754"/>
    <n v="36.345242699999993"/>
    <n v="35.424213157894734"/>
  </r>
  <r>
    <x v="1056"/>
    <s v="École"/>
    <m/>
    <m/>
    <n v="2623"/>
    <n v="842.47559999999999"/>
    <n v="2823.9416999999999"/>
    <n v="0"/>
    <m/>
    <m/>
    <n v="0"/>
    <n v="0.3510315"/>
    <n v="144.39106815"/>
    <n v="0"/>
    <m/>
    <m/>
    <n v="0"/>
    <n v="3666.4173000000001"/>
    <n v="3904.5111521326767"/>
    <n v="1.4885669661199683"/>
    <n v="144.74209965"/>
    <n v="55.181890831109413"/>
  </r>
  <r>
    <x v="1057"/>
    <s v="École"/>
    <m/>
    <m/>
    <n v="3906"/>
    <n v="1538.73"/>
    <n v="0"/>
    <n v="0"/>
    <m/>
    <m/>
    <n v="0"/>
    <n v="0.64113750000000003"/>
    <n v="0"/>
    <n v="0"/>
    <m/>
    <m/>
    <n v="0"/>
    <n v="1538.73"/>
    <n v="1638.653746566468"/>
    <n v="0.41952220854236255"/>
    <n v="0.64113750000000003"/>
    <n v="0.16414170506912443"/>
  </r>
  <r>
    <x v="1058"/>
    <s v="École"/>
    <m/>
    <m/>
    <n v="3438"/>
    <n v="564.94439999999997"/>
    <n v="2588.2658999999999"/>
    <n v="0"/>
    <m/>
    <m/>
    <n v="0"/>
    <n v="0.23539350000000001"/>
    <n v="132.34072005000002"/>
    <n v="0"/>
    <m/>
    <m/>
    <n v="0"/>
    <n v="3153.2102999999997"/>
    <n v="3357.9769496968124"/>
    <n v="0.97672395279139401"/>
    <n v="132.57611355"/>
    <n v="38.561987652705064"/>
  </r>
  <r>
    <x v="1059"/>
    <s v="École"/>
    <m/>
    <m/>
    <n v="4511"/>
    <n v="731.59199999999998"/>
    <n v="2514.0014999999999"/>
    <n v="0"/>
    <m/>
    <m/>
    <n v="0"/>
    <n v="0.30482999999999999"/>
    <n v="128.54350425000001"/>
    <n v="0"/>
    <m/>
    <m/>
    <n v="0"/>
    <n v="3245.5934999999999"/>
    <n v="3456.3594318735422"/>
    <n v="0.7662069234922505"/>
    <n v="128.84833425000002"/>
    <n v="28.563142152516079"/>
  </r>
  <r>
    <x v="1060"/>
    <s v="École"/>
    <m/>
    <m/>
    <n v="6812"/>
    <n v="1405.1879999999999"/>
    <n v="3257.0243999999998"/>
    <n v="0"/>
    <m/>
    <m/>
    <n v="0"/>
    <n v="0.58549499999999999"/>
    <n v="166.53503579999997"/>
    <n v="0"/>
    <m/>
    <m/>
    <n v="0"/>
    <n v="4662.2123999999994"/>
    <n v="4964.9722930914741"/>
    <n v="0.72885676645500208"/>
    <n v="167.12053079999998"/>
    <n v="24.533254668232527"/>
  </r>
  <r>
    <x v="1061"/>
    <s v="École"/>
    <m/>
    <m/>
    <n v="5130"/>
    <n v="756"/>
    <n v="2219.9751000000001"/>
    <n v="0"/>
    <m/>
    <m/>
    <n v="0"/>
    <n v="0.315"/>
    <n v="113.50962944999999"/>
    <n v="0"/>
    <m/>
    <m/>
    <n v="0"/>
    <n v="2975.9751000000001"/>
    <n v="3169.2322547188392"/>
    <n v="0.61778406524733709"/>
    <n v="113.82462944999999"/>
    <n v="22.188036929824559"/>
  </r>
  <r>
    <x v="1062"/>
    <s v="École"/>
    <m/>
    <m/>
    <n v="948"/>
    <n v="513.62279999999998"/>
    <n v="0"/>
    <n v="0"/>
    <m/>
    <m/>
    <n v="0"/>
    <n v="0.21400949999999999"/>
    <n v="0"/>
    <n v="0"/>
    <m/>
    <m/>
    <n v="0"/>
    <n v="513.62279999999998"/>
    <n v="546.97700411505571"/>
    <n v="0.57697996214668323"/>
    <n v="0.21400949999999999"/>
    <n v="0.22574841772151899"/>
  </r>
  <r>
    <x v="1063"/>
    <s v="École"/>
    <m/>
    <m/>
    <n v="5582"/>
    <n v="903.88080000000002"/>
    <n v="2846.6756999999998"/>
    <n v="0"/>
    <m/>
    <m/>
    <n v="0"/>
    <n v="0.37661700000000004"/>
    <n v="145.55348115000001"/>
    <n v="0"/>
    <m/>
    <m/>
    <n v="0"/>
    <n v="3750.5564999999997"/>
    <n v="3994.1142763410207"/>
    <n v="0.71553462492673248"/>
    <n v="145.93009815000002"/>
    <n v="26.142977096022936"/>
  </r>
  <r>
    <x v="1064"/>
    <s v="École"/>
    <m/>
    <m/>
    <n v="6379"/>
    <n v="935.28"/>
    <n v="3703.3685999999998"/>
    <n v="0"/>
    <m/>
    <m/>
    <n v="0"/>
    <n v="0.38969999999999999"/>
    <n v="189.35707769999999"/>
    <n v="0"/>
    <m/>
    <m/>
    <n v="0"/>
    <n v="4638.6485999999995"/>
    <n v="4939.8782810469029"/>
    <n v="0.77439697147623499"/>
    <n v="189.7467777"/>
    <n v="29.745536557454148"/>
  </r>
  <r>
    <x v="1065"/>
    <s v="École"/>
    <m/>
    <m/>
    <n v="3292"/>
    <n v="1076.8068000000001"/>
    <n v="2565.5319"/>
    <n v="0"/>
    <m/>
    <m/>
    <n v="0"/>
    <n v="0.44866950000000005"/>
    <n v="131.17830705"/>
    <n v="0"/>
    <m/>
    <m/>
    <n v="0"/>
    <n v="3642.3387000000002"/>
    <n v="3878.8689094376782"/>
    <n v="1.1782712361596834"/>
    <n v="131.62697654999999"/>
    <n v="39.983893241190763"/>
  </r>
  <r>
    <x v="1066"/>
    <s v="École"/>
    <m/>
    <m/>
    <n v="2211"/>
    <n v="349.07040000000001"/>
    <n v="982.86659999999995"/>
    <n v="0"/>
    <m/>
    <m/>
    <n v="0"/>
    <n v="0.14544599999999999"/>
    <n v="50.254988699999998"/>
    <n v="0"/>
    <m/>
    <m/>
    <n v="0"/>
    <n v="1331.9369999999999"/>
    <n v="1418.4317945581756"/>
    <n v="0.641534054526538"/>
    <n v="50.400434699999998"/>
    <n v="22.795311940298507"/>
  </r>
  <r>
    <x v="1067"/>
    <s v="École"/>
    <m/>
    <m/>
    <n v="978"/>
    <n v="285.39"/>
    <n v="969.60509999999999"/>
    <n v="0"/>
    <m/>
    <m/>
    <n v="0"/>
    <n v="0.1189125"/>
    <n v="49.576914449999997"/>
    <n v="0"/>
    <m/>
    <m/>
    <n v="0"/>
    <n v="1254.9951000000001"/>
    <n v="1336.4933565586941"/>
    <n v="1.3665576242931432"/>
    <n v="49.695826949999997"/>
    <n v="50.813728987730059"/>
  </r>
  <r>
    <x v="1068"/>
    <s v="École"/>
    <m/>
    <m/>
    <n v="8840"/>
    <n v="2954.0160000000001"/>
    <n v="1300.0059000000001"/>
    <n v="0"/>
    <m/>
    <m/>
    <n v="0"/>
    <n v="1.2308399999999999"/>
    <n v="66.470650050000003"/>
    <n v="0"/>
    <m/>
    <m/>
    <n v="0"/>
    <n v="4254.0218999999997"/>
    <n v="4530.2742680072552"/>
    <n v="0.5124744647067031"/>
    <n v="67.701490050000004"/>
    <n v="7.6585395984162901"/>
  </r>
  <r>
    <x v="1069"/>
    <s v="École"/>
    <m/>
    <m/>
    <n v="4700"/>
    <n v="897.01919999999996"/>
    <n v="2806.5122999999999"/>
    <n v="0"/>
    <m/>
    <m/>
    <n v="0"/>
    <n v="0.37375799999999998"/>
    <n v="143.49988485"/>
    <n v="0"/>
    <m/>
    <m/>
    <n v="0"/>
    <n v="3703.5315000000001"/>
    <n v="3944.0355150038868"/>
    <n v="0.83915649255401847"/>
    <n v="143.87364285000001"/>
    <n v="30.611413372340426"/>
  </r>
  <r>
    <x v="1070"/>
    <s v="École"/>
    <m/>
    <m/>
    <n v="1059"/>
    <n v="88.477199999999996"/>
    <n v="832.06439999999998"/>
    <n v="0"/>
    <m/>
    <m/>
    <n v="0"/>
    <n v="3.6865499999999995E-2"/>
    <n v="42.5443158"/>
    <n v="0"/>
    <m/>
    <m/>
    <n v="0"/>
    <n v="920.54160000000002"/>
    <n v="980.32074614148746"/>
    <n v="0.92570419843388807"/>
    <n v="42.581181299999997"/>
    <n v="40.208858640226623"/>
  </r>
  <r>
    <x v="1071"/>
    <s v="École"/>
    <m/>
    <m/>
    <n v="3346"/>
    <n v="595.15199999999993"/>
    <n v="2026.7361000000001"/>
    <n v="0"/>
    <m/>
    <m/>
    <n v="0"/>
    <n v="0.24798000000000001"/>
    <n v="103.62911895000001"/>
    <n v="0"/>
    <m/>
    <m/>
    <n v="0"/>
    <n v="2621.8881000000001"/>
    <n v="2792.1511624151335"/>
    <n v="0.83447434620894601"/>
    <n v="103.87709895"/>
    <n v="31.045158084279738"/>
  </r>
  <r>
    <x v="1072"/>
    <s v="École"/>
    <m/>
    <m/>
    <n v="4206"/>
    <n v="217.72799999999998"/>
    <n v="1790.6813999999999"/>
    <n v="0"/>
    <m/>
    <m/>
    <n v="0"/>
    <n v="9.0719999999999995E-2"/>
    <n v="91.559397300000001"/>
    <n v="0"/>
    <m/>
    <m/>
    <n v="0"/>
    <n v="2008.4094"/>
    <n v="2138.8337056854107"/>
    <n v="0.5085196637388042"/>
    <n v="91.650117300000005"/>
    <n v="21.790327460770328"/>
  </r>
  <r>
    <x v="1073"/>
    <s v="École"/>
    <m/>
    <m/>
    <n v="1026"/>
    <n v="182.01599999999999"/>
    <n v="850.25160000000005"/>
    <n v="0"/>
    <m/>
    <m/>
    <n v="0"/>
    <n v="7.5840000000000005E-2"/>
    <n v="43.474246200000003"/>
    <n v="0"/>
    <m/>
    <m/>
    <n v="0"/>
    <n v="1032.2676000000001"/>
    <n v="1099.3021324073595"/>
    <n v="1.0714445734964517"/>
    <n v="43.550086200000003"/>
    <n v="42.44647777777778"/>
  </r>
  <r>
    <x v="1074"/>
    <s v="École"/>
    <m/>
    <m/>
    <n v="5526"/>
    <n v="798.98399999999992"/>
    <n v="2413.9719"/>
    <n v="0"/>
    <m/>
    <m/>
    <n v="0"/>
    <n v="0.33291000000000004"/>
    <n v="123.42888704999999"/>
    <n v="0"/>
    <m/>
    <m/>
    <n v="0"/>
    <n v="3212.9558999999999"/>
    <n v="3421.6023753925888"/>
    <n v="0.61918247835551732"/>
    <n v="123.76179704999998"/>
    <n v="22.396271634093374"/>
  </r>
  <r>
    <x v="1075"/>
    <s v="École"/>
    <m/>
    <m/>
    <n v="29008"/>
    <n v="7797.5999999999995"/>
    <n v="10993.0257"/>
    <n v="0"/>
    <m/>
    <m/>
    <n v="0"/>
    <n v="3.2490000000000001"/>
    <n v="562.08480614999996"/>
    <n v="0"/>
    <m/>
    <m/>
    <n v="0"/>
    <n v="18790.625700000001"/>
    <n v="20010.872085182691"/>
    <n v="0.68983977127629248"/>
    <n v="565.33380614999999"/>
    <n v="19.488892931260342"/>
  </r>
  <r>
    <x v="1076"/>
    <s v="École"/>
    <m/>
    <m/>
    <n v="9996"/>
    <n v="2507.328"/>
    <n v="5583.8492999999999"/>
    <n v="0"/>
    <m/>
    <m/>
    <n v="0"/>
    <n v="1.0447200000000001"/>
    <n v="285.50800634999996"/>
    <n v="0"/>
    <m/>
    <m/>
    <n v="0"/>
    <n v="8093.6072999999997"/>
    <n v="8619.1989012904887"/>
    <n v="0.86226479604746786"/>
    <n v="286.55272634999994"/>
    <n v="28.666739330732288"/>
  </r>
  <r>
    <x v="1077"/>
    <s v="École"/>
    <m/>
    <m/>
    <n v="1058"/>
    <n v="344.84399999999999"/>
    <n v="656.63369999999998"/>
    <n v="0"/>
    <m/>
    <m/>
    <n v="0"/>
    <n v="0.14368500000000001"/>
    <n v="33.574362149999999"/>
    <n v="0"/>
    <m/>
    <m/>
    <n v="0"/>
    <n v="1001.4776999999999"/>
    <n v="1066.512763907748"/>
    <n v="1.0080460906500452"/>
    <n v="33.718047149999997"/>
    <n v="31.869609782608695"/>
  </r>
  <r>
    <x v="1078"/>
    <s v="École"/>
    <m/>
    <m/>
    <n v="1026"/>
    <n v="144"/>
    <n v="819.18179999999995"/>
    <n v="0"/>
    <m/>
    <m/>
    <n v="0"/>
    <n v="0.06"/>
    <n v="41.885615099999995"/>
    <n v="0"/>
    <m/>
    <m/>
    <n v="0"/>
    <n v="963.18179999999995"/>
    <n v="1025.7299624980565"/>
    <n v="0.99973680555366129"/>
    <n v="41.945615099999998"/>
    <n v="40.882665789473677"/>
  </r>
  <r>
    <x v="1079"/>
    <s v="École"/>
    <m/>
    <m/>
    <n v="3027"/>
    <n v="411.69599999999997"/>
    <n v="1500.0651"/>
    <n v="0"/>
    <m/>
    <m/>
    <n v="0"/>
    <n v="0.17154"/>
    <n v="76.699884449999999"/>
    <n v="0"/>
    <m/>
    <m/>
    <n v="0"/>
    <n v="1911.7610999999999"/>
    <n v="2035.9091517387924"/>
    <n v="0.67258313569170547"/>
    <n v="76.871424449999992"/>
    <n v="25.395250891972246"/>
  </r>
  <r>
    <x v="1080"/>
    <s v="École"/>
    <m/>
    <m/>
    <n v="1026"/>
    <n v="159.98400000000001"/>
    <n v="687.32460000000003"/>
    <n v="0"/>
    <m/>
    <m/>
    <n v="0"/>
    <n v="6.6659999999999997E-2"/>
    <n v="35.143619699999995"/>
    <n v="0"/>
    <m/>
    <m/>
    <n v="0"/>
    <n v="847.30860000000007"/>
    <n v="902.33206078258627"/>
    <n v="0.87946594618185792"/>
    <n v="35.210279699999994"/>
    <n v="34.318011403508763"/>
  </r>
  <r>
    <x v="1081"/>
    <s v="École"/>
    <m/>
    <m/>
    <n v="3511"/>
    <n v="2033.424"/>
    <n v="0"/>
    <n v="0"/>
    <m/>
    <m/>
    <n v="0"/>
    <n v="0.84726000000000001"/>
    <n v="0"/>
    <n v="0"/>
    <m/>
    <m/>
    <n v="0"/>
    <n v="2033.424"/>
    <n v="2165.4727313811868"/>
    <n v="0.61676808071238587"/>
    <n v="0.84726000000000001"/>
    <n v="0.24131586442608943"/>
  </r>
  <r>
    <x v="1082"/>
    <s v="École"/>
    <m/>
    <m/>
    <n v="2813"/>
    <n v="344.73599999999999"/>
    <n v="1453.4603999999999"/>
    <n v="0"/>
    <m/>
    <m/>
    <n v="0"/>
    <n v="0.14364000000000002"/>
    <n v="74.316937800000005"/>
    <n v="0"/>
    <m/>
    <m/>
    <n v="0"/>
    <n v="1798.1963999999998"/>
    <n v="1914.9696619435085"/>
    <n v="0.68075707854372858"/>
    <n v="74.46057780000001"/>
    <n v="26.470166299324568"/>
  </r>
  <r>
    <x v="1083"/>
    <s v="École"/>
    <m/>
    <m/>
    <n v="1026"/>
    <n v="101.0844"/>
    <n v="1011.663"/>
    <n v="0"/>
    <m/>
    <m/>
    <n v="0"/>
    <n v="4.2118499999999996E-2"/>
    <n v="51.7273785"/>
    <n v="0"/>
    <m/>
    <m/>
    <n v="0"/>
    <n v="1112.7474"/>
    <n v="1185.0082184607411"/>
    <n v="1.1549787704295722"/>
    <n v="51.769497000000001"/>
    <n v="50.457599415204683"/>
  </r>
  <r>
    <x v="1084"/>
    <s v="École"/>
    <m/>
    <m/>
    <n v="4518"/>
    <n v="1422.7775999999999"/>
    <n v="2354.1057000000001"/>
    <n v="0"/>
    <m/>
    <m/>
    <n v="0"/>
    <n v="0.59282400000000002"/>
    <n v="120.36786615"/>
    <n v="0"/>
    <m/>
    <m/>
    <n v="0"/>
    <n v="3776.8833"/>
    <n v="4022.1507151282713"/>
    <n v="0.89025026895269399"/>
    <n v="120.96069014999999"/>
    <n v="26.773061122177953"/>
  </r>
  <r>
    <x v="1085"/>
    <s v="École"/>
    <m/>
    <m/>
    <n v="12537"/>
    <n v="5448.384"/>
    <n v="3610.5381000000002"/>
    <n v="0"/>
    <m/>
    <m/>
    <n v="0"/>
    <n v="2.2701599999999997"/>
    <n v="184.61055794999999"/>
    <n v="0"/>
    <m/>
    <m/>
    <n v="0"/>
    <n v="9058.9220999999998"/>
    <n v="9647.2003788960865"/>
    <n v="0.76949831529840362"/>
    <n v="186.88071794999999"/>
    <n v="14.906334685331418"/>
  </r>
  <r>
    <x v="1086"/>
    <s v="École"/>
    <m/>
    <m/>
    <n v="7982"/>
    <n v="2050.848"/>
    <n v="3997.0160999999998"/>
    <n v="0"/>
    <m/>
    <m/>
    <n v="0"/>
    <n v="0.85451999999999995"/>
    <n v="204.37157894999999"/>
    <n v="0"/>
    <m/>
    <m/>
    <n v="0"/>
    <n v="6047.8640999999998"/>
    <n v="6440.6069721067634"/>
    <n v="0.80689137711184711"/>
    <n v="205.22609894999999"/>
    <n v="25.711112371586069"/>
  </r>
  <r>
    <x v="1087"/>
    <s v="École"/>
    <m/>
    <m/>
    <n v="1026"/>
    <n v="41.183999999999997"/>
    <n v="0"/>
    <n v="830.31999999999982"/>
    <m/>
    <m/>
    <n v="0"/>
    <n v="1.7160000000000002E-2"/>
    <n v="0"/>
    <n v="59.125803199999993"/>
    <m/>
    <m/>
    <n v="0"/>
    <n v="871.50399999999979"/>
    <n v="928.09868836486112"/>
    <n v="0.90457961828933831"/>
    <n v="59.14296319999999"/>
    <n v="57.644213645224163"/>
  </r>
  <r>
    <x v="1088"/>
    <s v="École"/>
    <m/>
    <m/>
    <n v="18213"/>
    <n v="5464.8"/>
    <n v="7462.0565999999999"/>
    <n v="0"/>
    <m/>
    <m/>
    <n v="0"/>
    <n v="2.2770000000000001"/>
    <n v="381.54269370000003"/>
    <n v="0"/>
    <m/>
    <m/>
    <n v="0"/>
    <n v="12926.856599999999"/>
    <n v="13766.315077315365"/>
    <n v="0.75585104471066622"/>
    <n v="383.81969370000002"/>
    <n v="21.073941344094877"/>
  </r>
  <r>
    <x v="1089"/>
    <s v="École"/>
    <m/>
    <m/>
    <n v="2928"/>
    <n v="418.45319999999998"/>
    <n v="1779.3144"/>
    <n v="0"/>
    <m/>
    <m/>
    <n v="0"/>
    <n v="0.1743555"/>
    <n v="90.978190799999993"/>
    <n v="0"/>
    <m/>
    <m/>
    <n v="0"/>
    <n v="2197.7676000000001"/>
    <n v="2340.4886574138377"/>
    <n v="0.79934721906210304"/>
    <n v="91.152546299999997"/>
    <n v="31.131334118852461"/>
  </r>
  <r>
    <x v="1090"/>
    <s v="École"/>
    <m/>
    <m/>
    <n v="1131"/>
    <n v="483.84"/>
    <n v="0"/>
    <n v="0"/>
    <m/>
    <m/>
    <n v="0"/>
    <n v="0.2016"/>
    <n v="0"/>
    <n v="0"/>
    <m/>
    <m/>
    <n v="0"/>
    <n v="483.84"/>
    <n v="515.26013578647314"/>
    <n v="0.45557925356894174"/>
    <n v="0.2016"/>
    <n v="0.17824933687002653"/>
  </r>
  <r>
    <x v="1091"/>
    <s v="École"/>
    <m/>
    <m/>
    <n v="934"/>
    <n v="137.99519999999998"/>
    <n v="415.6533"/>
    <n v="0"/>
    <m/>
    <m/>
    <n v="0"/>
    <n v="5.7498000000000007E-2"/>
    <n v="21.252784349999999"/>
    <n v="0"/>
    <m/>
    <m/>
    <n v="0"/>
    <n v="553.64850000000001"/>
    <n v="589.60193718579944"/>
    <n v="0.63126545737237627"/>
    <n v="21.310282349999998"/>
    <n v="22.816148126338327"/>
  </r>
  <r>
    <x v="1092"/>
    <s v="École"/>
    <m/>
    <m/>
    <n v="7568"/>
    <n v="2305.3355999999999"/>
    <n v="2929.6547999999998"/>
    <n v="0"/>
    <m/>
    <m/>
    <n v="0"/>
    <n v="0.96055650000000004"/>
    <n v="149.7962886"/>
    <n v="0"/>
    <m/>
    <m/>
    <n v="0"/>
    <n v="5965.5403999999999"/>
    <n v="6352.937244840632"/>
    <n v="0.83944731036477693"/>
    <n v="150.75684509999999"/>
    <n v="19.920301942389006"/>
  </r>
  <r>
    <x v="1093"/>
    <s v="École"/>
    <m/>
    <m/>
    <n v="4025"/>
    <n v="2005.5491999999999"/>
    <n v="0"/>
    <n v="0"/>
    <m/>
    <m/>
    <n v="0"/>
    <n v="0.83564549999999993"/>
    <n v="0"/>
    <n v="0"/>
    <m/>
    <m/>
    <n v="0"/>
    <n v="2005.5491999999999"/>
    <n v="2135.7877668618812"/>
    <n v="0.53063050108369725"/>
    <n v="0.83564549999999993"/>
    <n v="0.20761378881987577"/>
  </r>
  <r>
    <x v="1094"/>
    <s v="École"/>
    <m/>
    <m/>
    <n v="3030"/>
    <n v="882.25199999999995"/>
    <n v="603.2088"/>
    <n v="0"/>
    <m/>
    <m/>
    <n v="0"/>
    <n v="0.36760500000000002"/>
    <n v="30.842691599999998"/>
    <n v="0"/>
    <m/>
    <m/>
    <n v="0"/>
    <n v="1485.4607999999998"/>
    <n v="1581.9252924799168"/>
    <n v="0.52208755527389994"/>
    <n v="31.2102966"/>
    <n v="10.300427920792078"/>
  </r>
  <r>
    <x v="1095"/>
    <s v="École"/>
    <m/>
    <m/>
    <n v="1026"/>
    <n v="297.072"/>
    <n v="805.9203"/>
    <n v="0"/>
    <m/>
    <m/>
    <n v="0"/>
    <n v="0.12378"/>
    <n v="41.207540850000001"/>
    <n v="0"/>
    <m/>
    <m/>
    <n v="0"/>
    <n v="1102.9922999999999"/>
    <n v="1174.6196310132157"/>
    <n v="1.1448534415333487"/>
    <n v="41.331320849999997"/>
    <n v="40.283938450292396"/>
  </r>
  <r>
    <x v="1096"/>
    <s v="École"/>
    <m/>
    <m/>
    <n v="5569"/>
    <n v="2043.7919999999999"/>
    <n v="3462.0093000000002"/>
    <n v="0"/>
    <m/>
    <m/>
    <n v="0"/>
    <n v="0.85158"/>
    <n v="177.01612635000001"/>
    <n v="0"/>
    <m/>
    <m/>
    <n v="0"/>
    <n v="5514.9013000000004"/>
    <n v="5873.0340457320553"/>
    <n v="1.0545940107258136"/>
    <n v="177.86770635000002"/>
    <n v="31.938895017058723"/>
  </r>
  <r>
    <x v="1097"/>
    <s v="École"/>
    <m/>
    <m/>
    <n v="4175"/>
    <n v="1086.048"/>
    <n v="1378.4382000000001"/>
    <n v="0"/>
    <m/>
    <m/>
    <n v="0"/>
    <n v="0.45251999999999998"/>
    <n v="70.480974900000007"/>
    <n v="0"/>
    <m/>
    <m/>
    <n v="0"/>
    <n v="2464.4862000000003"/>
    <n v="2624.5277241565173"/>
    <n v="0.628629395007549"/>
    <n v="70.933494900000014"/>
    <n v="16.990058658682639"/>
  </r>
  <r>
    <x v="1098"/>
    <s v="École"/>
    <m/>
    <m/>
    <n v="6838"/>
    <n v="1473.12"/>
    <n v="3026.2743"/>
    <n v="0"/>
    <m/>
    <m/>
    <n v="0"/>
    <n v="0.61380000000000012"/>
    <n v="154.73654384999998"/>
    <n v="0"/>
    <m/>
    <m/>
    <n v="0"/>
    <n v="4499.3942999999999"/>
    <n v="4791.5809316610521"/>
    <n v="0.70072841937131503"/>
    <n v="155.35034384999997"/>
    <n v="22.718681463878323"/>
  </r>
  <r>
    <x v="1099"/>
    <s v="École"/>
    <m/>
    <m/>
    <n v="2908"/>
    <n v="523.37519999999995"/>
    <n v="1887.6798000000001"/>
    <n v="0"/>
    <m/>
    <m/>
    <n v="0"/>
    <n v="0.21807300000000002"/>
    <n v="96.519026100000005"/>
    <n v="0"/>
    <m/>
    <m/>
    <n v="0"/>
    <n v="2411.0550000000003"/>
    <n v="2567.6267499352166"/>
    <n v="0.88295280259120246"/>
    <n v="96.737099100000009"/>
    <n v="33.265852510316371"/>
  </r>
  <r>
    <x v="1100"/>
    <s v="École"/>
    <m/>
    <m/>
    <n v="1026"/>
    <n v="130.464"/>
    <n v="1087.443"/>
    <n v="0"/>
    <m/>
    <m/>
    <n v="0"/>
    <n v="5.4359999999999999E-2"/>
    <n v="55.602088500000001"/>
    <n v="0"/>
    <m/>
    <m/>
    <n v="0"/>
    <n v="1217.9069999999999"/>
    <n v="1296.9967885980823"/>
    <n v="1.2641294235848755"/>
    <n v="55.656448500000003"/>
    <n v="54.24605116959065"/>
  </r>
  <r>
    <x v="1101"/>
    <s v="École"/>
    <m/>
    <m/>
    <n v="4763"/>
    <n v="1481.472"/>
    <n v="2565.1529999999998"/>
    <n v="0"/>
    <m/>
    <m/>
    <n v="0"/>
    <n v="0.61727999999999994"/>
    <n v="131.15893349999999"/>
    <n v="0"/>
    <m/>
    <m/>
    <n v="0"/>
    <n v="4046.625"/>
    <n v="4309.4091992744234"/>
    <n v="0.9047678352455224"/>
    <n v="131.77621349999998"/>
    <n v="27.666641507453281"/>
  </r>
  <r>
    <x v="1102"/>
    <s v="École"/>
    <m/>
    <m/>
    <n v="4753"/>
    <n v="1280.0160000000001"/>
    <n v="2568.5630999999998"/>
    <n v="0"/>
    <m/>
    <m/>
    <n v="0"/>
    <n v="0.53334000000000004"/>
    <n v="131.33329545000001"/>
    <n v="0"/>
    <m/>
    <m/>
    <n v="0"/>
    <n v="3848.5790999999999"/>
    <n v="4098.5023760974345"/>
    <n v="0.86229799623341774"/>
    <n v="131.86663545000002"/>
    <n v="27.743874489795925"/>
  </r>
  <r>
    <x v="1103"/>
    <s v="École"/>
    <m/>
    <m/>
    <n v="3663"/>
    <n v="976.10399999999993"/>
    <n v="1642.5315000000001"/>
    <n v="0"/>
    <m/>
    <m/>
    <n v="0"/>
    <n v="0.40671000000000002"/>
    <n v="83.984339250000005"/>
    <n v="0"/>
    <m/>
    <m/>
    <n v="0"/>
    <n v="2618.6354999999999"/>
    <n v="2788.6873414874317"/>
    <n v="0.76131240553847435"/>
    <n v="84.391049250000009"/>
    <n v="23.038779484029487"/>
  </r>
  <r>
    <x v="1104"/>
    <s v="École"/>
    <m/>
    <m/>
    <n v="2798"/>
    <n v="1026.72"/>
    <n v="1922.1596999999999"/>
    <n v="0"/>
    <m/>
    <m/>
    <n v="0"/>
    <n v="0.42780000000000001"/>
    <n v="98.282019149999996"/>
    <n v="0"/>
    <m/>
    <m/>
    <n v="0"/>
    <n v="2948.8797"/>
    <n v="3140.3773037367191"/>
    <n v="1.1223650120574407"/>
    <n v="98.709819150000001"/>
    <n v="35.278705914939238"/>
  </r>
  <r>
    <x v="1105"/>
    <s v="École"/>
    <m/>
    <m/>
    <n v="5351"/>
    <n v="641.6748"/>
    <n v="2601.5273999999999"/>
    <n v="0"/>
    <m/>
    <m/>
    <n v="0"/>
    <n v="0.2673645"/>
    <n v="133.0187943"/>
    <n v="0"/>
    <m/>
    <m/>
    <n v="0"/>
    <n v="3243.2021999999997"/>
    <n v="3453.8128429955941"/>
    <n v="0.64545184881248252"/>
    <n v="133.28615880000001"/>
    <n v="24.908644888805831"/>
  </r>
  <r>
    <x v="1106"/>
    <s v="École"/>
    <m/>
    <m/>
    <n v="7257"/>
    <n v="1404.432"/>
    <n v="3518.0864999999999"/>
    <n v="0"/>
    <m/>
    <m/>
    <n v="0"/>
    <n v="0.58518000000000003"/>
    <n v="179.88341174999999"/>
    <n v="0"/>
    <m/>
    <m/>
    <n v="0"/>
    <n v="4922.5185000000001"/>
    <n v="5242.182437833636"/>
    <n v="0.72236219344545072"/>
    <n v="180.46859175"/>
    <n v="24.868208867300535"/>
  </r>
  <r>
    <x v="1107"/>
    <s v="École"/>
    <m/>
    <m/>
    <n v="3083"/>
    <n v="1033.92"/>
    <n v="1637.9847"/>
    <n v="0"/>
    <m/>
    <m/>
    <n v="0"/>
    <n v="0.43080000000000002"/>
    <n v="83.751856650000008"/>
    <n v="0"/>
    <m/>
    <m/>
    <n v="0"/>
    <n v="2671.9047"/>
    <n v="2845.4157955739829"/>
    <n v="0.92293733233019226"/>
    <n v="84.182656650000013"/>
    <n v="27.305435176775873"/>
  </r>
  <r>
    <x v="1108"/>
    <s v="École"/>
    <m/>
    <m/>
    <n v="428"/>
    <n v="64.515599999999992"/>
    <n v="0"/>
    <n v="218.83199999999997"/>
    <m/>
    <m/>
    <n v="0"/>
    <n v="2.6881499999999999E-2"/>
    <n v="0"/>
    <n v="15.582688319999999"/>
    <m/>
    <m/>
    <n v="0"/>
    <n v="283.34759999999994"/>
    <n v="301.74793909302923"/>
    <n v="0.70501854928277863"/>
    <n v="15.609569819999999"/>
    <n v="36.470957523364483"/>
  </r>
  <r>
    <x v="1109"/>
    <s v="École"/>
    <m/>
    <m/>
    <n v="5095"/>
    <n v="476.77679999999998"/>
    <n v="1938.0735"/>
    <n v="0"/>
    <m/>
    <m/>
    <n v="0"/>
    <n v="0.198657"/>
    <n v="99.095708250000001"/>
    <n v="0"/>
    <m/>
    <m/>
    <n v="0"/>
    <n v="2414.8503000000001"/>
    <n v="2571.6685133143301"/>
    <n v="0.50474357474275366"/>
    <n v="99.294365249999998"/>
    <n v="19.488589842983316"/>
  </r>
  <r>
    <x v="1110"/>
    <s v="École"/>
    <m/>
    <m/>
    <n v="3369"/>
    <n v="1340.01"/>
    <n v="2289.3137999999999"/>
    <n v="0"/>
    <m/>
    <m/>
    <n v="0"/>
    <n v="0.55833749999999993"/>
    <n v="117.05498909999999"/>
    <n v="0"/>
    <m/>
    <m/>
    <n v="0"/>
    <n v="3629.3238000000001"/>
    <n v="3865.0088335009068"/>
    <n v="1.1472273177503434"/>
    <n v="117.61332659999998"/>
    <n v="34.910456099732855"/>
  </r>
  <r>
    <x v="1111"/>
    <s v="École"/>
    <m/>
    <m/>
    <n v="3210"/>
    <n v="460.5444"/>
    <n v="2472.7014000000004"/>
    <n v="0"/>
    <m/>
    <m/>
    <n v="0"/>
    <n v="0.19189350000000002"/>
    <n v="126.43178730000001"/>
    <n v="0"/>
    <m/>
    <m/>
    <n v="0"/>
    <n v="2933.2458000000006"/>
    <n v="3123.7281522881581"/>
    <n v="0.97312403498073463"/>
    <n v="126.62368080000002"/>
    <n v="39.446629532710283"/>
  </r>
  <r>
    <x v="1112"/>
    <s v="École"/>
    <m/>
    <m/>
    <n v="2694"/>
    <n v="355.536"/>
    <n v="1539.8496"/>
    <n v="0"/>
    <m/>
    <m/>
    <n v="0"/>
    <n v="0.14814000000000002"/>
    <n v="78.734107199999997"/>
    <n v="0"/>
    <m/>
    <m/>
    <n v="0"/>
    <n v="1895.3856000000001"/>
    <n v="2018.4702414511532"/>
    <n v="0.74924656327065819"/>
    <n v="78.882247199999995"/>
    <n v="29.280715367483296"/>
  </r>
  <r>
    <x v="1113"/>
    <s v="École"/>
    <m/>
    <m/>
    <n v="30719"/>
    <n v="10424.16"/>
    <n v="8253.9575999999997"/>
    <n v="0"/>
    <m/>
    <m/>
    <n v="0"/>
    <n v="4.3433999999999999"/>
    <n v="422.03341319999998"/>
    <n v="0"/>
    <m/>
    <m/>
    <n v="0"/>
    <n v="18678.117599999998"/>
    <n v="19891.057810044051"/>
    <n v="0.64751644943012632"/>
    <n v="426.37681319999996"/>
    <n v="13.87990537452391"/>
  </r>
  <r>
    <x v="1114"/>
    <s v="École"/>
    <m/>
    <m/>
    <n v="3302"/>
    <n v="619.19999999999993"/>
    <n v="1723.9949999999999"/>
    <n v="0"/>
    <m/>
    <m/>
    <n v="0"/>
    <n v="0.25800000000000001"/>
    <n v="88.149652500000002"/>
    <n v="0"/>
    <m/>
    <m/>
    <n v="0"/>
    <n v="2343.1949999999997"/>
    <n v="2495.3599823788541"/>
    <n v="0.75571168454841131"/>
    <n v="88.407652499999998"/>
    <n v="26.773971078134462"/>
  </r>
  <r>
    <x v="1115"/>
    <s v="École"/>
    <m/>
    <m/>
    <n v="17401"/>
    <n v="12373.56"/>
    <n v="15311.7279"/>
    <n v="0"/>
    <m/>
    <m/>
    <n v="0"/>
    <n v="5.1556500000000005"/>
    <n v="782.90452905000006"/>
    <n v="0"/>
    <m/>
    <m/>
    <n v="0"/>
    <n v="27696.187900000001"/>
    <n v="29494.75350967608"/>
    <n v="1.6950033624318188"/>
    <n v="788.0601790500001"/>
    <n v="45.288212117119713"/>
  </r>
  <r>
    <x v="1116"/>
    <s v="École"/>
    <m/>
    <m/>
    <n v="3156"/>
    <n v="547.68240000000003"/>
    <n v="1902.8358000000001"/>
    <n v="0"/>
    <m/>
    <m/>
    <n v="0"/>
    <n v="0.22820099999999999"/>
    <n v="97.293968100000001"/>
    <n v="0"/>
    <m/>
    <m/>
    <n v="0"/>
    <n v="2450.5182"/>
    <n v="2609.6526547603007"/>
    <n v="0.8268861390241764"/>
    <n v="97.522169099999999"/>
    <n v="30.900560551330798"/>
  </r>
  <r>
    <x v="1117"/>
    <s v="École"/>
    <m/>
    <m/>
    <n v="4139"/>
    <n v="1071.3599999999999"/>
    <n v="1996.0452"/>
    <n v="0"/>
    <m/>
    <m/>
    <n v="0"/>
    <n v="0.44640000000000002"/>
    <n v="102.05986139999999"/>
    <n v="0"/>
    <m/>
    <m/>
    <n v="0"/>
    <n v="3067.4052000000001"/>
    <n v="3266.5997434361234"/>
    <n v="0.78922438836340258"/>
    <n v="102.50626139999999"/>
    <n v="24.765948634935974"/>
  </r>
  <r>
    <x v="1118"/>
    <s v="École"/>
    <m/>
    <m/>
    <n v="5556"/>
    <n v="1442.1599999999999"/>
    <n v="3907.2168000000001"/>
    <n v="0"/>
    <m/>
    <m/>
    <n v="0"/>
    <n v="0.60089999999999999"/>
    <n v="199.78004759999999"/>
    <n v="0"/>
    <m/>
    <m/>
    <n v="0"/>
    <n v="5349.3768"/>
    <n v="5696.7605331122049"/>
    <n v="1.0253348691706632"/>
    <n v="200.38094759999998"/>
    <n v="36.065685313174946"/>
  </r>
  <r>
    <x v="1119"/>
    <s v="École"/>
    <m/>
    <m/>
    <n v="9583"/>
    <n v="1415.52"/>
    <n v="4626.3689999999997"/>
    <n v="0"/>
    <m/>
    <m/>
    <n v="0"/>
    <n v="0.5898000000000001"/>
    <n v="236.55104549999999"/>
    <n v="0"/>
    <m/>
    <m/>
    <n v="0"/>
    <n v="6041.8889999999992"/>
    <n v="6434.243854470069"/>
    <n v="0.67142271256079189"/>
    <n v="237.14084549999998"/>
    <n v="24.745992434519462"/>
  </r>
  <r>
    <x v="1120"/>
    <s v="École"/>
    <m/>
    <m/>
    <n v="4323"/>
    <n v="897.12"/>
    <n v="1974.8268"/>
    <n v="0"/>
    <m/>
    <m/>
    <n v="0"/>
    <n v="0.37380000000000002"/>
    <n v="100.97494259999999"/>
    <n v="0"/>
    <m/>
    <m/>
    <n v="0"/>
    <n v="2871.9468000000002"/>
    <n v="3058.4484501891684"/>
    <n v="0.70748287073540794"/>
    <n v="101.34874259999999"/>
    <n v="23.444076474670368"/>
  </r>
  <r>
    <x v="1121"/>
    <s v="École"/>
    <m/>
    <m/>
    <n v="6472"/>
    <n v="657.73439999999994"/>
    <n v="2935.3382999999999"/>
    <n v="0"/>
    <m/>
    <m/>
    <n v="0"/>
    <n v="0.27405599999999997"/>
    <n v="150.08689184999997"/>
    <n v="0"/>
    <m/>
    <m/>
    <n v="0"/>
    <n v="3593.0726999999997"/>
    <n v="3826.4036195698363"/>
    <n v="0.59122429226975226"/>
    <n v="150.36094784999997"/>
    <n v="23.232532115265755"/>
  </r>
  <r>
    <x v="1122"/>
    <s v="École"/>
    <m/>
    <m/>
    <n v="2988"/>
    <n v="608.67359999999996"/>
    <n v="1083.654"/>
    <n v="0"/>
    <m/>
    <m/>
    <n v="0"/>
    <n v="0.25361400000000001"/>
    <n v="55.408352999999998"/>
    <n v="0"/>
    <m/>
    <m/>
    <n v="0"/>
    <n v="1692.3276000000001"/>
    <n v="1802.22583699404"/>
    <n v="0.60315456392036149"/>
    <n v="55.661966999999997"/>
    <n v="18.628503012048192"/>
  </r>
  <r>
    <x v="1123"/>
    <s v="École"/>
    <m/>
    <m/>
    <n v="1977"/>
    <n v="262.94400000000002"/>
    <n v="978.69870000000003"/>
    <n v="0"/>
    <m/>
    <m/>
    <n v="0"/>
    <n v="0.10956"/>
    <n v="50.041879649999998"/>
    <n v="0"/>
    <m/>
    <m/>
    <n v="0"/>
    <n v="1241.6427000000001"/>
    <n v="1322.2738636745271"/>
    <n v="0.66882845911711031"/>
    <n v="50.15143965"/>
    <n v="25.367445447647953"/>
  </r>
  <r>
    <x v="1124"/>
    <s v="École"/>
    <m/>
    <m/>
    <n v="4083"/>
    <n v="671.976"/>
    <n v="1900.1835000000001"/>
    <n v="0"/>
    <m/>
    <m/>
    <n v="0"/>
    <n v="0.27999000000000002"/>
    <n v="97.158353250000005"/>
    <n v="0"/>
    <m/>
    <m/>
    <n v="0"/>
    <n v="2572.1595000000002"/>
    <n v="2739.1932317180617"/>
    <n v="0.67087759777567024"/>
    <n v="97.438343250000003"/>
    <n v="23.864399522409993"/>
  </r>
  <r>
    <x v="1125"/>
    <s v="École"/>
    <m/>
    <m/>
    <n v="7183"/>
    <n v="1094.58"/>
    <n v="2722.3964999999998"/>
    <n v="0"/>
    <m/>
    <m/>
    <n v="0"/>
    <n v="0.45607500000000001"/>
    <n v="139.19895674999998"/>
    <n v="0"/>
    <m/>
    <m/>
    <n v="0"/>
    <n v="3816.9764999999998"/>
    <n v="4064.8475315884939"/>
    <n v="0.56589830594298951"/>
    <n v="139.65503174999998"/>
    <n v="19.442437943756087"/>
  </r>
  <r>
    <x v="1126"/>
    <s v="École"/>
    <m/>
    <m/>
    <n v="4345"/>
    <n v="757.31039999999996"/>
    <n v="1653.5196000000001"/>
    <n v="0"/>
    <m/>
    <m/>
    <n v="0"/>
    <n v="0.31554599999999999"/>
    <n v="84.546172200000001"/>
    <n v="0"/>
    <m/>
    <m/>
    <n v="0"/>
    <n v="2410.83"/>
    <n v="2567.3871386369524"/>
    <n v="0.59088311591184173"/>
    <n v="84.861718199999999"/>
    <n v="19.530890264672038"/>
  </r>
  <r>
    <x v="1127"/>
    <s v="École"/>
    <m/>
    <m/>
    <n v="7273"/>
    <n v="1057.3920000000001"/>
    <n v="3497.2469999999998"/>
    <n v="0"/>
    <m/>
    <m/>
    <n v="0"/>
    <n v="0.44057999999999997"/>
    <n v="178.81786650000001"/>
    <n v="0"/>
    <m/>
    <m/>
    <n v="0"/>
    <n v="4554.6390000000001"/>
    <n v="4850.4131729463588"/>
    <n v="0.66690680227503907"/>
    <n v="179.25844650000002"/>
    <n v="24.64711212704524"/>
  </r>
  <r>
    <x v="1128"/>
    <s v="École"/>
    <m/>
    <m/>
    <n v="5565"/>
    <n v="855"/>
    <n v="3469.9661999999998"/>
    <n v="0"/>
    <m/>
    <m/>
    <n v="0"/>
    <n v="0.35625000000000001"/>
    <n v="177.4229709"/>
    <n v="0"/>
    <m/>
    <m/>
    <n v="0"/>
    <n v="4324.9661999999998"/>
    <n v="4605.8256272402177"/>
    <n v="0.82764162214559167"/>
    <n v="177.77922089999998"/>
    <n v="31.94595164420485"/>
  </r>
  <r>
    <x v="1129"/>
    <s v="École"/>
    <m/>
    <m/>
    <n v="2470"/>
    <n v="274.2552"/>
    <n v="1052.5842"/>
    <n v="0"/>
    <m/>
    <m/>
    <n v="0"/>
    <n v="0.114273"/>
    <n v="53.819721899999998"/>
    <n v="0"/>
    <m/>
    <m/>
    <n v="0"/>
    <n v="1326.8394000000001"/>
    <n v="1413.003160984711"/>
    <n v="0.5720660570788304"/>
    <n v="53.933994899999995"/>
    <n v="21.835625465587043"/>
  </r>
  <r>
    <x v="1130"/>
    <s v="École"/>
    <m/>
    <m/>
    <n v="5582"/>
    <n v="2099.52"/>
    <n v="1499.3072999999999"/>
    <n v="0"/>
    <m/>
    <m/>
    <n v="0"/>
    <n v="0.87480000000000002"/>
    <n v="76.661137350000004"/>
    <n v="0"/>
    <m/>
    <m/>
    <n v="0"/>
    <n v="3598.8272999999999"/>
    <n v="3832.5319181342315"/>
    <n v="0.68658758834364597"/>
    <n v="77.535937349999998"/>
    <n v="13.890350653887495"/>
  </r>
  <r>
    <x v="1131"/>
    <s v="École"/>
    <m/>
    <m/>
    <n v="5278"/>
    <n v="598.75199999999995"/>
    <n v="2121.0821999999998"/>
    <n v="0"/>
    <m/>
    <m/>
    <n v="0"/>
    <n v="0.24948000000000001"/>
    <n v="108.4531329"/>
    <n v="0"/>
    <m/>
    <m/>
    <n v="0"/>
    <n v="2719.8341999999998"/>
    <n v="2896.4577943301369"/>
    <n v="0.54877942295000703"/>
    <n v="108.70261290000001"/>
    <n v="20.595417374005308"/>
  </r>
  <r>
    <x v="1132"/>
    <s v="École"/>
    <m/>
    <m/>
    <n v="4618"/>
    <n v="966.52080000000001"/>
    <n v="2219.9751000000001"/>
    <n v="0"/>
    <m/>
    <m/>
    <n v="0"/>
    <n v="0.40271699999999999"/>
    <n v="113.50962944999999"/>
    <n v="0"/>
    <m/>
    <m/>
    <n v="0"/>
    <n v="3186.4958999999999"/>
    <n v="3393.4240867167659"/>
    <n v="0.73482548434750239"/>
    <n v="113.91234644999999"/>
    <n v="24.667030413598958"/>
  </r>
  <r>
    <x v="1133"/>
    <s v="École"/>
    <m/>
    <m/>
    <n v="3740"/>
    <n v="769.82039999999995"/>
    <n v="1716.0381"/>
    <n v="0"/>
    <m/>
    <m/>
    <n v="0"/>
    <n v="0.3207585"/>
    <n v="87.74280795"/>
    <n v="0"/>
    <m/>
    <m/>
    <n v="0"/>
    <n v="2485.8584999999998"/>
    <n v="2647.2879221559988"/>
    <n v="0.70783099522887671"/>
    <n v="88.063566449999996"/>
    <n v="23.546408141711229"/>
  </r>
  <r>
    <x v="1134"/>
    <s v="École"/>
    <m/>
    <m/>
    <n v="5688"/>
    <n v="911.94839999999999"/>
    <n v="2794.3874999999998"/>
    <n v="0"/>
    <m/>
    <m/>
    <n v="0"/>
    <n v="0.3799785"/>
    <n v="142.87993125"/>
    <n v="0"/>
    <m/>
    <m/>
    <n v="0"/>
    <n v="3706.3359"/>
    <n v="3947.022030225447"/>
    <n v="0.69392089138984647"/>
    <n v="143.25990974999999"/>
    <n v="25.186341376582277"/>
  </r>
  <r>
    <x v="1135"/>
    <s v="École"/>
    <m/>
    <m/>
    <n v="5564"/>
    <n v="577.72799999999995"/>
    <n v="2277.5679"/>
    <n v="0"/>
    <m/>
    <m/>
    <n v="0"/>
    <n v="0.24071999999999999"/>
    <n v="116.45440905"/>
    <n v="0"/>
    <m/>
    <m/>
    <n v="0"/>
    <n v="2855.2959000000001"/>
    <n v="3040.7162556724538"/>
    <n v="0.54649824868304342"/>
    <n v="116.69512904999999"/>
    <n v="20.973243898274621"/>
  </r>
  <r>
    <x v="1136"/>
    <s v="École"/>
    <m/>
    <m/>
    <n v="3344"/>
    <n v="551.88"/>
    <n v="1833.1182000000001"/>
    <n v="0"/>
    <m/>
    <m/>
    <n v="0"/>
    <n v="0.22995000000000002"/>
    <n v="93.729234899999994"/>
    <n v="0"/>
    <m/>
    <m/>
    <n v="0"/>
    <n v="2384.9982"/>
    <n v="2539.8778447058821"/>
    <n v="0.75953284829721357"/>
    <n v="93.959184899999997"/>
    <n v="28.09784237440191"/>
  </r>
  <r>
    <x v="1137"/>
    <s v="École"/>
    <m/>
    <m/>
    <n v="7288"/>
    <n v="1181.3039999999999"/>
    <n v="4563.4715999999999"/>
    <n v="0"/>
    <m/>
    <m/>
    <n v="0"/>
    <n v="0.49221000000000004"/>
    <n v="233.33503619999999"/>
    <n v="0"/>
    <m/>
    <m/>
    <n v="0"/>
    <n v="5744.7755999999999"/>
    <n v="6117.8361766675298"/>
    <n v="0.83943965102463358"/>
    <n v="233.82724619999999"/>
    <n v="32.083870225027439"/>
  </r>
  <r>
    <x v="1138"/>
    <s v="École"/>
    <m/>
    <m/>
    <n v="786"/>
    <n v="114.19199999999999"/>
    <n v="384.20460000000003"/>
    <n v="0"/>
    <m/>
    <m/>
    <n v="0"/>
    <n v="4.7579999999999997E-2"/>
    <n v="19.644779700000001"/>
    <n v="0"/>
    <m/>
    <m/>
    <n v="0"/>
    <n v="498.39660000000003"/>
    <n v="530.76202833894797"/>
    <n v="0.67526975615642237"/>
    <n v="19.692359700000001"/>
    <n v="25.053892748091606"/>
  </r>
  <r>
    <x v="1139"/>
    <s v="École"/>
    <m/>
    <m/>
    <n v="1068"/>
    <n v="140.63759999999999"/>
    <n v="716.87879999999996"/>
    <n v="0"/>
    <m/>
    <m/>
    <n v="0"/>
    <n v="5.8599000000000005E-2"/>
    <n v="36.654756599999999"/>
    <n v="0"/>
    <m/>
    <m/>
    <n v="0"/>
    <n v="857.51639999999998"/>
    <n v="913.20274616221809"/>
    <n v="0.85505875108821916"/>
    <n v="36.7133556"/>
    <n v="34.375801123595508"/>
  </r>
  <r>
    <x v="1140"/>
    <s v="École"/>
    <m/>
    <m/>
    <n v="2670"/>
    <n v="484.49520000000001"/>
    <n v="1355.7041999999999"/>
    <n v="0"/>
    <m/>
    <m/>
    <n v="0"/>
    <n v="0.201873"/>
    <n v="69.318561900000006"/>
    <n v="0"/>
    <m/>
    <m/>
    <n v="0"/>
    <n v="1840.1994"/>
    <n v="1959.7002991033946"/>
    <n v="0.73397014947692685"/>
    <n v="69.520434900000012"/>
    <n v="26.037616067415733"/>
  </r>
  <r>
    <x v="1141"/>
    <s v="École"/>
    <m/>
    <m/>
    <n v="8401"/>
    <n v="1893.0239999999999"/>
    <n v="3293.7777000000001"/>
    <n v="0"/>
    <m/>
    <m/>
    <n v="0"/>
    <n v="0.78876000000000002"/>
    <n v="168.41427014999999"/>
    <n v="0"/>
    <m/>
    <m/>
    <n v="0"/>
    <n v="5186.8017"/>
    <n v="5523.6279518839074"/>
    <n v="0.65749648278584782"/>
    <n v="169.20303014999999"/>
    <n v="20.140820158314483"/>
  </r>
  <r>
    <x v="1142"/>
    <s v="École"/>
    <m/>
    <m/>
    <n v="14342"/>
    <n v="2444.2559999999999"/>
    <n v="6759.576"/>
    <n v="0"/>
    <m/>
    <m/>
    <n v="0"/>
    <n v="1.01844"/>
    <n v="345.62413199999997"/>
    <n v="0"/>
    <m/>
    <m/>
    <n v="0"/>
    <n v="9203.8320000000003"/>
    <n v="9801.5205978750964"/>
    <n v="0.68341379151269677"/>
    <n v="346.64257199999997"/>
    <n v="24.169751220192442"/>
  </r>
  <r>
    <x v="1143"/>
    <s v="École"/>
    <m/>
    <m/>
    <n v="5393"/>
    <n v="979.19999999999993"/>
    <n v="2336.6763000000001"/>
    <n v="0"/>
    <m/>
    <m/>
    <n v="0"/>
    <n v="0.40799999999999997"/>
    <n v="119.47668285"/>
    <n v="0"/>
    <m/>
    <m/>
    <n v="0"/>
    <n v="3315.8762999999999"/>
    <n v="3531.2063338896087"/>
    <n v="0.65477588241973084"/>
    <n v="119.88468285"/>
    <n v="22.229683450769514"/>
  </r>
  <r>
    <x v="1144"/>
    <s v="École"/>
    <m/>
    <m/>
    <n v="12200"/>
    <n v="1575.36"/>
    <n v="6707.2878000000001"/>
    <n v="0"/>
    <m/>
    <m/>
    <n v="0"/>
    <n v="0.65639999999999998"/>
    <n v="342.95058210000002"/>
    <n v="0"/>
    <m/>
    <m/>
    <n v="0"/>
    <n v="8282.6478000000006"/>
    <n v="8820.5155218657692"/>
    <n v="0.72299307556276793"/>
    <n v="343.60698210000004"/>
    <n v="28.164506729508197"/>
  </r>
  <r>
    <x v="1145"/>
    <s v="École"/>
    <m/>
    <m/>
    <n v="18582"/>
    <n v="8751.4560000000001"/>
    <n v="5854.3838999999998"/>
    <n v="0"/>
    <m/>
    <m/>
    <n v="0"/>
    <n v="3.6464400000000001"/>
    <n v="299.34072105000001"/>
    <n v="0"/>
    <m/>
    <m/>
    <n v="0"/>
    <n v="14605.839899999999"/>
    <n v="15554.330047431975"/>
    <n v="0.83706436591497013"/>
    <n v="302.98716105"/>
    <n v="16.305411745237326"/>
  </r>
  <r>
    <x v="1146"/>
    <s v="École"/>
    <m/>
    <m/>
    <n v="29225"/>
    <n v="14681.088"/>
    <n v="9395.5833000000002"/>
    <n v="0"/>
    <m/>
    <m/>
    <n v="0"/>
    <n v="6.1171199999999999"/>
    <n v="480.40591934999998"/>
    <n v="0"/>
    <m/>
    <m/>
    <n v="0"/>
    <n v="24076.671300000002"/>
    <n v="25640.188746949989"/>
    <n v="0.87733751058853682"/>
    <n v="486.52303934999998"/>
    <n v="16.647494930710007"/>
  </r>
  <r>
    <x v="1147"/>
    <s v="École"/>
    <m/>
    <m/>
    <n v="13002"/>
    <n v="1829.3039999999999"/>
    <n v="6013.5218999999997"/>
    <n v="0"/>
    <m/>
    <m/>
    <n v="0"/>
    <n v="0.76221000000000005"/>
    <n v="307.47761205"/>
    <n v="0"/>
    <m/>
    <m/>
    <n v="0"/>
    <n v="7842.8258999999998"/>
    <n v="8352.1319820264307"/>
    <n v="0.6423728643305977"/>
    <n v="308.23982204999999"/>
    <n v="23.70710829487771"/>
  </r>
  <r>
    <x v="1148"/>
    <s v="École"/>
    <m/>
    <m/>
    <n v="3591"/>
    <n v="685.27800000000002"/>
    <n v="1231.0461000000003"/>
    <n v="0"/>
    <m/>
    <m/>
    <n v="0"/>
    <n v="0.28553250000000002"/>
    <n v="62.944663949999999"/>
    <n v="0"/>
    <m/>
    <m/>
    <n v="0"/>
    <n v="1916.3241000000003"/>
    <n v="2040.7684688675824"/>
    <n v="0.56830088244711285"/>
    <n v="63.230196450000001"/>
    <n v="17.607963366750209"/>
  </r>
  <r>
    <x v="1149"/>
    <s v="École"/>
    <m/>
    <m/>
    <n v="3012"/>
    <n v="441.71999999999997"/>
    <n v="1382.2272"/>
    <n v="0"/>
    <m/>
    <m/>
    <n v="0"/>
    <n v="0.18405000000000002"/>
    <n v="70.674710399999995"/>
    <n v="0"/>
    <m/>
    <m/>
    <n v="0"/>
    <n v="1823.9472000000001"/>
    <n v="1942.3926958072041"/>
    <n v="0.64488469316308239"/>
    <n v="70.858760399999994"/>
    <n v="23.525484860557768"/>
  </r>
  <r>
    <x v="1150"/>
    <s v="École"/>
    <m/>
    <m/>
    <n v="3068"/>
    <n v="458.11079999999998"/>
    <n v="1522.7991"/>
    <n v="0"/>
    <m/>
    <m/>
    <n v="0"/>
    <n v="0.19087950000000001"/>
    <n v="77.86229745"/>
    <n v="0"/>
    <m/>
    <m/>
    <n v="0"/>
    <n v="1980.9098999999999"/>
    <n v="2109.5484128116091"/>
    <n v="0.68759726623585693"/>
    <n v="78.053176949999994"/>
    <n v="25.441061587353321"/>
  </r>
  <r>
    <x v="1151"/>
    <s v="École"/>
    <m/>
    <m/>
    <n v="2345"/>
    <n v="398.30399999999997"/>
    <n v="955.96469999999999"/>
    <n v="0"/>
    <m/>
    <m/>
    <n v="0"/>
    <n v="0.16596"/>
    <n v="48.879466649999998"/>
    <n v="0"/>
    <m/>
    <m/>
    <n v="0"/>
    <n v="1354.2687000000001"/>
    <n v="1442.2136951334544"/>
    <n v="0.61501650112300832"/>
    <n v="49.045426649999996"/>
    <n v="20.914894093816628"/>
  </r>
  <r>
    <x v="1152"/>
    <s v="École"/>
    <m/>
    <m/>
    <n v="7985"/>
    <n v="3230.9279999999999"/>
    <n v="1703.5344"/>
    <n v="0"/>
    <m/>
    <m/>
    <n v="0"/>
    <n v="1.34622"/>
    <n v="87.103480799999986"/>
    <n v="0"/>
    <m/>
    <m/>
    <n v="0"/>
    <n v="4934.4624000000003"/>
    <n v="5254.901963990671"/>
    <n v="0.6580966767677735"/>
    <n v="88.449700799999988"/>
    <n v="11.076981941139636"/>
  </r>
  <r>
    <x v="1153"/>
    <s v="École"/>
    <m/>
    <m/>
    <n v="3529"/>
    <n v="405.43200000000002"/>
    <n v="913.149"/>
    <n v="0"/>
    <m/>
    <m/>
    <n v="0"/>
    <n v="0.16893"/>
    <n v="46.690255499999999"/>
    <n v="0"/>
    <m/>
    <m/>
    <n v="0"/>
    <n v="1318.5810000000001"/>
    <n v="1404.2084678932367"/>
    <n v="0.39790548821004157"/>
    <n v="46.859185500000002"/>
    <n v="13.278318362142249"/>
  </r>
  <r>
    <x v="1154"/>
    <s v="École"/>
    <m/>
    <m/>
    <n v="9407"/>
    <n v="2499.1632"/>
    <n v="2907.6786000000002"/>
    <n v="0"/>
    <m/>
    <m/>
    <n v="0"/>
    <n v="1.041318"/>
    <n v="148.67262270000001"/>
    <n v="0"/>
    <m/>
    <m/>
    <n v="0"/>
    <n v="5406.8418000000001"/>
    <n v="5757.9572586887798"/>
    <n v="0.61209283073124054"/>
    <n v="149.71394069999999"/>
    <n v="15.915163250770703"/>
  </r>
  <r>
    <x v="1155"/>
    <s v="École"/>
    <m/>
    <m/>
    <n v="3815"/>
    <n v="2784.24"/>
    <n v="0"/>
    <n v="0"/>
    <m/>
    <m/>
    <n v="0"/>
    <n v="1.1601000000000001"/>
    <n v="0"/>
    <n v="0"/>
    <m/>
    <m/>
    <n v="0"/>
    <n v="2784.24"/>
    <n v="2965.0460492355528"/>
    <n v="0.77720735235532179"/>
    <n v="1.1601000000000001"/>
    <n v="0.30408912188728704"/>
  </r>
  <r>
    <x v="1156"/>
    <s v="École"/>
    <m/>
    <m/>
    <n v="4890"/>
    <n v="1322.568"/>
    <n v="920.72699999999998"/>
    <n v="0"/>
    <m/>
    <m/>
    <n v="0"/>
    <n v="0.55107000000000006"/>
    <n v="47.077726499999997"/>
    <n v="0"/>
    <m/>
    <m/>
    <n v="0"/>
    <n v="2243.2950000000001"/>
    <n v="2388.9725659497281"/>
    <n v="0.48854244702448424"/>
    <n v="47.6287965"/>
    <n v="9.7400401840490787"/>
  </r>
  <r>
    <x v="1157"/>
    <s v="École"/>
    <m/>
    <m/>
    <n v="3533"/>
    <n v="577.72799999999995"/>
    <n v="1597.4423999999999"/>
    <n v="0"/>
    <m/>
    <m/>
    <n v="0"/>
    <n v="0.24071999999999999"/>
    <n v="81.678886799999987"/>
    <n v="0"/>
    <m/>
    <m/>
    <n v="0"/>
    <n v="2175.1704"/>
    <n v="2316.4240155066077"/>
    <n v="0.65565355661098434"/>
    <n v="81.919606799999983"/>
    <n v="23.18698182847438"/>
  </r>
  <r>
    <x v="1158"/>
    <s v="École"/>
    <m/>
    <m/>
    <n v="3185"/>
    <n v="527.79959999999994"/>
    <n v="1786.8924"/>
    <n v="0"/>
    <m/>
    <m/>
    <n v="0"/>
    <n v="0.21991650000000001"/>
    <n v="91.365661799999998"/>
    <n v="0"/>
    <m/>
    <m/>
    <n v="0"/>
    <n v="2314.692"/>
    <n v="2465.0060231147963"/>
    <n v="0.77394223645676496"/>
    <n v="91.585578299999995"/>
    <n v="28.755283610675036"/>
  </r>
  <r>
    <x v="1159"/>
    <s v="École"/>
    <m/>
    <m/>
    <n v="4589"/>
    <n v="796.18679999999995"/>
    <n v="1752.4124999999999"/>
    <n v="0"/>
    <m/>
    <m/>
    <n v="0"/>
    <n v="0.3317445"/>
    <n v="89.602668749999992"/>
    <n v="0"/>
    <m/>
    <m/>
    <n v="0"/>
    <n v="2548.5992999999999"/>
    <n v="2714.1030534542624"/>
    <n v="0.5914367080963745"/>
    <n v="89.934413249999992"/>
    <n v="19.597823763347133"/>
  </r>
  <r>
    <x v="1160"/>
    <s v="École"/>
    <m/>
    <m/>
    <n v="4461"/>
    <n v="1178.2079999999999"/>
    <n v="1871.7660000000001"/>
    <n v="0"/>
    <m/>
    <m/>
    <n v="0"/>
    <n v="0.49092000000000002"/>
    <n v="95.705337"/>
    <n v="0"/>
    <m/>
    <m/>
    <n v="0"/>
    <n v="3049.9740000000002"/>
    <n v="3248.0365769370305"/>
    <n v="0.72809607194284476"/>
    <n v="96.196257000000003"/>
    <n v="21.563832548755883"/>
  </r>
  <r>
    <x v="1161"/>
    <s v="École"/>
    <m/>
    <m/>
    <n v="3684"/>
    <n v="693.01080000000002"/>
    <n v="1491.3504"/>
    <n v="0"/>
    <m/>
    <m/>
    <n v="0"/>
    <n v="0.28875450000000003"/>
    <n v="76.254292800000002"/>
    <n v="0"/>
    <m/>
    <m/>
    <n v="0"/>
    <n v="2184.3612000000003"/>
    <n v="2326.211657818088"/>
    <n v="0.63143638920143541"/>
    <n v="76.543047299999998"/>
    <n v="20.777157247557"/>
  </r>
  <r>
    <x v="1162"/>
    <s v="École"/>
    <m/>
    <m/>
    <n v="3776"/>
    <n v="1006.56"/>
    <n v="1106.7669000000001"/>
    <n v="0"/>
    <m/>
    <m/>
    <n v="0"/>
    <n v="0.41940000000000005"/>
    <n v="56.590139549999996"/>
    <n v="0"/>
    <m/>
    <m/>
    <n v="0"/>
    <n v="2113.3269"/>
    <n v="2250.56445406582"/>
    <n v="0.59601812872505822"/>
    <n v="57.00953955"/>
    <n v="15.097865346927966"/>
  </r>
  <r>
    <x v="1163"/>
    <s v="École"/>
    <m/>
    <m/>
    <n v="4124"/>
    <n v="1002.9276"/>
    <n v="2321.1414"/>
    <n v="0"/>
    <m/>
    <m/>
    <n v="0"/>
    <n v="0.41788649999999999"/>
    <n v="118.6823673"/>
    <n v="0"/>
    <m/>
    <m/>
    <n v="0"/>
    <n v="3324.069"/>
    <n v="3539.9310604819902"/>
    <n v="0.85837319604315965"/>
    <n v="119.10025379999999"/>
    <n v="28.879789961202714"/>
  </r>
  <r>
    <x v="1164"/>
    <s v="École"/>
    <m/>
    <m/>
    <n v="2216"/>
    <n v="364.6764"/>
    <n v="674.06309999999996"/>
    <n v="0"/>
    <m/>
    <m/>
    <n v="0"/>
    <n v="0.15194849999999999"/>
    <n v="34.46554545"/>
    <n v="0"/>
    <m/>
    <m/>
    <n v="0"/>
    <n v="1038.7394999999999"/>
    <n v="1106.1943117906192"/>
    <n v="0.49918515875027941"/>
    <n v="34.617493950000004"/>
    <n v="15.621612793321301"/>
  </r>
  <r>
    <x v="1165"/>
    <s v="École"/>
    <m/>
    <m/>
    <n v="3929"/>
    <n v="545.83199999999999"/>
    <n v="1437.9255000000001"/>
    <n v="0"/>
    <m/>
    <m/>
    <n v="0"/>
    <n v="0.22742999999999999"/>
    <n v="73.522622249999998"/>
    <n v="0"/>
    <m/>
    <m/>
    <n v="0"/>
    <n v="1983.7575000000002"/>
    <n v="2112.5809334024361"/>
    <n v="0.53768921695149807"/>
    <n v="73.750052249999996"/>
    <n v="18.770692860778823"/>
  </r>
  <r>
    <x v="1166"/>
    <s v="École"/>
    <m/>
    <m/>
    <n v="3824"/>
    <n v="460.24919999999997"/>
    <n v="1240.5186000000001"/>
    <n v="0"/>
    <m/>
    <m/>
    <n v="0"/>
    <n v="0.19177050000000001"/>
    <n v="63.429002700000005"/>
    <n v="0"/>
    <m/>
    <m/>
    <n v="0"/>
    <n v="1700.7678000000001"/>
    <n v="1811.2141360145115"/>
    <n v="0.47364386402053127"/>
    <n v="63.620773200000002"/>
    <n v="16.637231485355649"/>
  </r>
  <r>
    <x v="1167"/>
    <s v="École"/>
    <m/>
    <m/>
    <n v="3268"/>
    <n v="494.49599999999998"/>
    <n v="1517.4945"/>
    <n v="0"/>
    <m/>
    <m/>
    <n v="0"/>
    <n v="0.20604"/>
    <n v="77.591067750000008"/>
    <n v="0"/>
    <m/>
    <m/>
    <n v="0"/>
    <n v="2011.9904999999999"/>
    <n v="2142.6473591085773"/>
    <n v="0.6556448467284508"/>
    <n v="77.797107750000009"/>
    <n v="23.805724525703798"/>
  </r>
  <r>
    <x v="1168"/>
    <s v="École"/>
    <m/>
    <m/>
    <n v="4154"/>
    <n v="483.40799999999996"/>
    <n v="1530.7560000000001"/>
    <n v="0"/>
    <m/>
    <m/>
    <n v="0"/>
    <n v="0.20142000000000002"/>
    <n v="78.269141999999988"/>
    <n v="0"/>
    <m/>
    <m/>
    <n v="0"/>
    <n v="2014.164"/>
    <n v="2144.9620042498054"/>
    <n v="0.51636061729653482"/>
    <n v="78.470561999999987"/>
    <n v="18.890361579200768"/>
  </r>
  <r>
    <x v="1169"/>
    <s v="École"/>
    <m/>
    <m/>
    <n v="4557"/>
    <n v="740.66399999999999"/>
    <n v="3432.8339999999998"/>
    <n v="0"/>
    <m/>
    <m/>
    <n v="0"/>
    <n v="0.30861"/>
    <n v="175.52436299999999"/>
    <n v="0"/>
    <m/>
    <m/>
    <n v="0"/>
    <n v="4173.4979999999996"/>
    <n v="4444.5212181394136"/>
    <n v="0.97531736189146667"/>
    <n v="175.83297299999998"/>
    <n v="38.585247531270568"/>
  </r>
  <r>
    <x v="1170"/>
    <s v="École"/>
    <m/>
    <m/>
    <n v="3104"/>
    <n v="1369.8720000000001"/>
    <n v="1044.2483999999999"/>
    <n v="0"/>
    <m/>
    <m/>
    <n v="0"/>
    <n v="0.57077999999999995"/>
    <n v="53.393503799999998"/>
    <n v="0"/>
    <m/>
    <m/>
    <n v="0"/>
    <n v="2414.1203999999998"/>
    <n v="2570.8912142627619"/>
    <n v="0.828251035522797"/>
    <n v="53.964283799999997"/>
    <n v="17.385400708762887"/>
  </r>
  <r>
    <x v="1171"/>
    <s v="École"/>
    <m/>
    <m/>
    <n v="321"/>
    <n v="45.432000000000002"/>
    <n v="0"/>
    <n v="0"/>
    <m/>
    <m/>
    <n v="0"/>
    <n v="1.8929999999999999E-2"/>
    <n v="0"/>
    <n v="0"/>
    <m/>
    <m/>
    <n v="0"/>
    <n v="45.432000000000002"/>
    <n v="48.382313345426276"/>
    <n v="0.15072371758699774"/>
    <n v="1.8929999999999999E-2"/>
    <n v="5.8971962616822429E-2"/>
  </r>
  <r>
    <x v="1172"/>
    <s v="École"/>
    <m/>
    <m/>
    <n v="2849"/>
    <n v="404.35919999999999"/>
    <n v="1488.6981000000001"/>
    <n v="0"/>
    <m/>
    <m/>
    <n v="0"/>
    <n v="0.16848299999999999"/>
    <n v="76.118677949999991"/>
    <n v="0"/>
    <m/>
    <m/>
    <n v="0"/>
    <n v="1893.0572999999999"/>
    <n v="2015.9907437367192"/>
    <n v="0.7076134586650471"/>
    <n v="76.287160949999986"/>
    <n v="26.776820270270267"/>
  </r>
  <r>
    <x v="1173"/>
    <s v="École"/>
    <m/>
    <m/>
    <n v="1188"/>
    <n v="329.83199999999999"/>
    <n v="589.18949999999995"/>
    <n v="0"/>
    <m/>
    <m/>
    <n v="0"/>
    <n v="0.13743"/>
    <n v="30.125870249999998"/>
    <n v="0"/>
    <m/>
    <m/>
    <n v="0"/>
    <n v="919.02149999999995"/>
    <n v="978.70193221041711"/>
    <n v="0.82382317526129389"/>
    <n v="30.263300249999997"/>
    <n v="25.474158459595955"/>
  </r>
  <r>
    <x v="1174"/>
    <s v="École"/>
    <m/>
    <m/>
    <n v="4561"/>
    <n v="631.58399999999995"/>
    <n v="1615.6296"/>
    <n v="0"/>
    <m/>
    <m/>
    <n v="0"/>
    <n v="0.26316000000000001"/>
    <n v="82.60881719999999"/>
    <n v="0"/>
    <m/>
    <m/>
    <n v="0"/>
    <n v="2247.2136"/>
    <n v="2393.1456363202901"/>
    <n v="0.52469757428640429"/>
    <n v="82.871977199999989"/>
    <n v="18.169694628370969"/>
  </r>
  <r>
    <x v="1175"/>
    <s v="École"/>
    <m/>
    <m/>
    <n v="6712"/>
    <n v="1823.472"/>
    <n v="1523.5569"/>
    <n v="0"/>
    <m/>
    <m/>
    <n v="0"/>
    <n v="0.75978000000000001"/>
    <n v="77.901044549999995"/>
    <n v="0"/>
    <m/>
    <m/>
    <n v="0"/>
    <n v="3347.0289000000002"/>
    <n v="3564.3819558020214"/>
    <n v="0.53104617935071829"/>
    <n v="78.660824550000001"/>
    <n v="11.719431547973779"/>
  </r>
  <r>
    <x v="1176"/>
    <s v="École"/>
    <m/>
    <m/>
    <n v="26344"/>
    <n v="9130.32"/>
    <n v="7392.3389999999999"/>
    <n v="0"/>
    <m/>
    <m/>
    <n v="0"/>
    <n v="3.8043"/>
    <n v="377.97796049999999"/>
    <n v="0"/>
    <m/>
    <m/>
    <n v="0"/>
    <n v="16522.659"/>
    <n v="17595.62566115574"/>
    <n v="0.66791776727739671"/>
    <n v="381.78226050000001"/>
    <n v="14.492190271029457"/>
  </r>
  <r>
    <x v="1177"/>
    <s v="École"/>
    <m/>
    <m/>
    <n v="26699"/>
    <n v="8845.1999999999989"/>
    <n v="6322.3253999999997"/>
    <n v="0"/>
    <m/>
    <m/>
    <n v="0"/>
    <n v="3.6855000000000002"/>
    <n v="323.26705529999998"/>
    <n v="0"/>
    <m/>
    <m/>
    <n v="0"/>
    <n v="15167.525399999999"/>
    <n v="16152.490900191757"/>
    <n v="0.60498486460885259"/>
    <n v="326.95255529999997"/>
    <n v="12.245872703097492"/>
  </r>
  <r>
    <x v="1178"/>
    <s v="École"/>
    <m/>
    <m/>
    <n v="7549"/>
    <n v="1706.8319999999999"/>
    <n v="3050.9027999999998"/>
    <n v="0"/>
    <m/>
    <m/>
    <n v="0"/>
    <n v="0.71118000000000003"/>
    <n v="155.99582459999999"/>
    <n v="0"/>
    <m/>
    <m/>
    <n v="0"/>
    <n v="4757.7348000000002"/>
    <n v="5066.6978321015804"/>
    <n v="0.67117470288800907"/>
    <n v="156.7070046"/>
    <n v="20.758644138296464"/>
  </r>
  <r>
    <x v="1179"/>
    <s v="École"/>
    <m/>
    <m/>
    <n v="22901"/>
    <n v="11174.111999999999"/>
    <n v="13071.6711"/>
    <n v="0"/>
    <m/>
    <m/>
    <n v="0"/>
    <n v="4.6558799999999998"/>
    <n v="668.36810144999993"/>
    <n v="0"/>
    <m/>
    <m/>
    <n v="0"/>
    <n v="24245.783100000001"/>
    <n v="25820.282515615443"/>
    <n v="1.1274740192836752"/>
    <n v="673.02398144999995"/>
    <n v="29.388410176411508"/>
  </r>
  <r>
    <x v="1180"/>
    <s v="École"/>
    <m/>
    <m/>
    <n v="6965"/>
    <n v="925.34399999999994"/>
    <n v="2212.0182"/>
    <n v="0"/>
    <m/>
    <m/>
    <n v="0"/>
    <n v="0.38556000000000001"/>
    <n v="113.1027849"/>
    <n v="0"/>
    <m/>
    <m/>
    <n v="0"/>
    <n v="3137.3622"/>
    <n v="3341.0996882923037"/>
    <n v="0.47969844770887349"/>
    <n v="113.4883449"/>
    <n v="16.294091155778894"/>
  </r>
  <r>
    <x v="1181"/>
    <s v="École"/>
    <m/>
    <m/>
    <n v="4187"/>
    <n v="858.67200000000003"/>
    <n v="1495.5183"/>
    <n v="0"/>
    <m/>
    <m/>
    <n v="0"/>
    <n v="0.35778000000000004"/>
    <n v="76.467401850000002"/>
    <n v="0"/>
    <m/>
    <m/>
    <n v="0"/>
    <n v="2354.1903000000002"/>
    <n v="2507.0693073024099"/>
    <n v="0.59877461363802487"/>
    <n v="76.825181850000007"/>
    <n v="18.348502949605926"/>
  </r>
  <r>
    <x v="1182"/>
    <s v="École"/>
    <m/>
    <m/>
    <n v="4073"/>
    <n v="1776.816"/>
    <n v="0"/>
    <n v="0"/>
    <m/>
    <m/>
    <n v="0"/>
    <n v="0.74034"/>
    <n v="0"/>
    <n v="0"/>
    <m/>
    <m/>
    <n v="0"/>
    <n v="1776.816"/>
    <n v="1892.2008379372894"/>
    <n v="0.46457177459791049"/>
    <n v="0.74034"/>
    <n v="0.18176773876749325"/>
  </r>
  <r>
    <x v="1183"/>
    <s v="École"/>
    <m/>
    <m/>
    <n v="5984"/>
    <n v="843.84"/>
    <n v="2913.3620999999998"/>
    <n v="0"/>
    <m/>
    <m/>
    <n v="0"/>
    <n v="0.35160000000000002"/>
    <n v="148.96322594999998"/>
    <n v="0"/>
    <m/>
    <m/>
    <n v="0"/>
    <n v="3757.2021"/>
    <n v="4001.1914356465404"/>
    <n v="0.66864830141152076"/>
    <n v="149.31482594999997"/>
    <n v="24.952343908756678"/>
  </r>
  <r>
    <x v="1184"/>
    <s v="École"/>
    <m/>
    <m/>
    <n v="3375"/>
    <n v="823.39199999999994"/>
    <n v="1146.9303"/>
    <n v="0"/>
    <m/>
    <m/>
    <n v="0"/>
    <n v="0.34308"/>
    <n v="58.643735849999999"/>
    <n v="0"/>
    <m/>
    <m/>
    <n v="0"/>
    <n v="1970.3222999999998"/>
    <n v="2098.2732635605075"/>
    <n v="0.62171059661052075"/>
    <n v="58.986815849999999"/>
    <n v="17.477575066666667"/>
  </r>
  <r>
    <x v="1185"/>
    <s v="École"/>
    <m/>
    <m/>
    <n v="2599"/>
    <n v="480.24"/>
    <n v="1134.8054999999999"/>
    <n v="0"/>
    <m/>
    <m/>
    <n v="0"/>
    <n v="0.2001"/>
    <n v="58.023782249999996"/>
    <n v="0"/>
    <m/>
    <m/>
    <n v="0"/>
    <n v="1615.0454999999999"/>
    <n v="1719.9251067115831"/>
    <n v="0.66176418111257529"/>
    <n v="58.223882249999996"/>
    <n v="22.402417179684491"/>
  </r>
  <r>
    <x v="1186"/>
    <s v="École"/>
    <m/>
    <m/>
    <n v="3627"/>
    <n v="879.98399999999992"/>
    <n v="0"/>
    <n v="1045.6599999999999"/>
    <m/>
    <m/>
    <n v="0"/>
    <n v="0.36666000000000004"/>
    <n v="0"/>
    <n v="74.459831599999987"/>
    <m/>
    <m/>
    <n v="0"/>
    <n v="1925.6439999999998"/>
    <n v="2050.69359481731"/>
    <n v="0.56539663490965264"/>
    <n v="74.826491599999983"/>
    <n v="20.63040849186655"/>
  </r>
  <r>
    <x v="1187"/>
    <s v="École"/>
    <m/>
    <m/>
    <n v="3283"/>
    <n v="1469.0159999999998"/>
    <n v="950.66010000000006"/>
    <n v="0"/>
    <m/>
    <m/>
    <n v="0"/>
    <n v="0.61209000000000002"/>
    <n v="48.608236949999998"/>
    <n v="0"/>
    <m/>
    <m/>
    <n v="0"/>
    <n v="2419.6760999999997"/>
    <n v="2576.8076964394918"/>
    <n v="0.78489421152588845"/>
    <n v="49.22032695"/>
    <n v="14.992484602497717"/>
  </r>
  <r>
    <x v="1188"/>
    <s v="École"/>
    <m/>
    <m/>
    <n v="3895"/>
    <n v="1733.184"/>
    <n v="0"/>
    <n v="0"/>
    <m/>
    <m/>
    <n v="0"/>
    <n v="0.72215999999999991"/>
    <n v="0"/>
    <n v="0"/>
    <m/>
    <m/>
    <n v="0"/>
    <n v="1733.184"/>
    <n v="1845.7354149779735"/>
    <n v="0.47387302053349767"/>
    <n v="0.72215999999999991"/>
    <n v="0.18540693196405647"/>
  </r>
  <r>
    <x v="1189"/>
    <s v="École"/>
    <m/>
    <m/>
    <n v="2821"/>
    <n v="480.96"/>
    <n v="1072.287"/>
    <n v="0"/>
    <m/>
    <m/>
    <n v="0"/>
    <n v="0.20039999999999999"/>
    <n v="54.827146499999998"/>
    <n v="0"/>
    <m/>
    <m/>
    <n v="0"/>
    <n v="1553.2470000000001"/>
    <n v="1654.1134675304484"/>
    <n v="0.58635713134719902"/>
    <n v="55.0275465"/>
    <n v="19.506397199574618"/>
  </r>
  <r>
    <x v="1190"/>
    <s v="École"/>
    <m/>
    <m/>
    <n v="3161"/>
    <n v="1387.5840000000001"/>
    <n v="816.15060000000005"/>
    <n v="0"/>
    <m/>
    <m/>
    <n v="0"/>
    <n v="0.57816000000000001"/>
    <n v="41.730626700000002"/>
    <n v="0"/>
    <m/>
    <m/>
    <n v="0"/>
    <n v="2203.7346000000002"/>
    <n v="2346.8431490437938"/>
    <n v="0.74243693421189305"/>
    <n v="42.308786699999999"/>
    <n v="13.384620911104079"/>
  </r>
  <r>
    <x v="1191"/>
    <s v="École"/>
    <m/>
    <m/>
    <n v="5663"/>
    <n v="793.58399999999995"/>
    <n v="2213.1549"/>
    <n v="0"/>
    <m/>
    <m/>
    <n v="0"/>
    <n v="0.33066000000000001"/>
    <n v="113.16090555"/>
    <n v="0"/>
    <m/>
    <m/>
    <n v="0"/>
    <n v="3006.7388999999998"/>
    <n v="3201.9938283078513"/>
    <n v="0.56542359673456677"/>
    <n v="113.49156554999999"/>
    <n v="20.04089096768497"/>
  </r>
  <r>
    <x v="1192"/>
    <s v="École"/>
    <m/>
    <m/>
    <n v="4868"/>
    <n v="1303.2"/>
    <n v="1852.4421"/>
    <n v="0"/>
    <m/>
    <m/>
    <n v="0"/>
    <n v="0.54300000000000004"/>
    <n v="94.71728594999999"/>
    <n v="0"/>
    <m/>
    <m/>
    <n v="0"/>
    <n v="3155.6421"/>
    <n v="3360.5666686084478"/>
    <n v="0.69033826388834174"/>
    <n v="95.260285949999997"/>
    <n v="19.568670080115034"/>
  </r>
  <r>
    <x v="1193"/>
    <s v="École"/>
    <m/>
    <m/>
    <n v="5058"/>
    <n v="905.04"/>
    <n v="2961.1035000000002"/>
    <n v="0"/>
    <m/>
    <m/>
    <n v="0"/>
    <n v="0.37710000000000005"/>
    <n v="151.40429324999999"/>
    <n v="0"/>
    <m/>
    <m/>
    <n v="0"/>
    <n v="3866.1435000000001"/>
    <n v="4117.2073924851002"/>
    <n v="0.81399908906387908"/>
    <n v="151.78139325000001"/>
    <n v="30.008183718861208"/>
  </r>
  <r>
    <x v="1194"/>
    <s v="École"/>
    <m/>
    <m/>
    <n v="3027"/>
    <n v="643.67999999999995"/>
    <n v="1325.7710999999999"/>
    <n v="0"/>
    <m/>
    <m/>
    <n v="0"/>
    <n v="0.26819999999999999"/>
    <n v="67.788051449999998"/>
    <n v="0"/>
    <m/>
    <m/>
    <n v="0"/>
    <n v="1969.4510999999998"/>
    <n v="2097.3454886136301"/>
    <n v="0.69287924962458869"/>
    <n v="68.056251449999991"/>
    <n v="22.483069524281465"/>
  </r>
  <r>
    <x v="1195"/>
    <s v="École"/>
    <m/>
    <m/>
    <n v="4831"/>
    <n v="581.85"/>
    <n v="2027.8728000000001"/>
    <n v="0"/>
    <m/>
    <m/>
    <n v="0"/>
    <n v="0.2424375"/>
    <n v="103.6872396"/>
    <n v="0"/>
    <m/>
    <m/>
    <n v="0"/>
    <n v="2609.7228"/>
    <n v="2779.1958587406061"/>
    <n v="0.57528376293533556"/>
    <n v="103.92967709999999"/>
    <n v="21.513077437383561"/>
  </r>
  <r>
    <x v="1196"/>
    <s v="École"/>
    <m/>
    <m/>
    <n v="2852"/>
    <n v="442.08"/>
    <n v="1078.7283"/>
    <n v="0"/>
    <m/>
    <m/>
    <n v="0"/>
    <n v="0.18420000000000003"/>
    <n v="55.156496849999996"/>
    <n v="0"/>
    <m/>
    <m/>
    <n v="0"/>
    <n v="1520.8082999999999"/>
    <n v="1619.5682274371597"/>
    <n v="0.56787104748848516"/>
    <n v="55.340696849999993"/>
    <n v="19.404171406030851"/>
  </r>
  <r>
    <x v="1197"/>
    <s v="École"/>
    <m/>
    <m/>
    <n v="4534"/>
    <n v="895.17959999999994"/>
    <n v="1989.9828"/>
    <n v="0"/>
    <m/>
    <m/>
    <n v="0"/>
    <n v="0.37299150000000003"/>
    <n v="101.74988459999999"/>
    <n v="0"/>
    <m/>
    <m/>
    <n v="0"/>
    <n v="2885.1624000000002"/>
    <n v="3072.5222594039906"/>
    <n v="0.67766260683810997"/>
    <n v="102.12287609999998"/>
    <n v="22.523792699602996"/>
  </r>
  <r>
    <x v="1198"/>
    <s v="École"/>
    <m/>
    <m/>
    <n v="2830"/>
    <n v="606.31560000000002"/>
    <n v="1308.7206000000001"/>
    <n v="0"/>
    <m/>
    <m/>
    <n v="0"/>
    <n v="0.25263150000000001"/>
    <n v="66.9162417"/>
    <n v="0"/>
    <m/>
    <m/>
    <n v="0"/>
    <n v="1915.0362"/>
    <n v="2039.3969337963204"/>
    <n v="0.72063495893862906"/>
    <n v="67.168873200000007"/>
    <n v="23.73458416961131"/>
  </r>
  <r>
    <x v="1199"/>
    <s v="École"/>
    <m/>
    <m/>
    <n v="3844"/>
    <n v="1305.0036"/>
    <n v="785.83860000000004"/>
    <n v="0"/>
    <m/>
    <m/>
    <n v="0"/>
    <n v="0.54375149999999994"/>
    <n v="40.180742699999996"/>
    <n v="0"/>
    <m/>
    <m/>
    <n v="0"/>
    <n v="2090.8422"/>
    <n v="2226.6196178077221"/>
    <n v="0.57924547809774252"/>
    <n v="40.724494199999995"/>
    <n v="10.594301300728405"/>
  </r>
  <r>
    <x v="1200"/>
    <s v="École"/>
    <m/>
    <m/>
    <n v="5533"/>
    <n v="1247.1515999999999"/>
    <n v="1844.4852000000001"/>
    <n v="0"/>
    <m/>
    <m/>
    <n v="0"/>
    <n v="0.51964650000000001"/>
    <n v="94.310441400000002"/>
    <n v="0"/>
    <m/>
    <m/>
    <n v="0"/>
    <n v="3091.6368000000002"/>
    <n v="3292.4049218139417"/>
    <n v="0.59504878398950689"/>
    <n v="94.830087899999995"/>
    <n v="17.139000162660402"/>
  </r>
  <r>
    <x v="1201"/>
    <s v="École"/>
    <m/>
    <m/>
    <n v="685"/>
    <n v="60.173999999999999"/>
    <n v="359.95499999999998"/>
    <n v="0"/>
    <m/>
    <m/>
    <n v="0"/>
    <n v="2.5072500000000001E-2"/>
    <n v="18.404872499999996"/>
    <n v="0"/>
    <m/>
    <m/>
    <n v="0"/>
    <n v="420.12899999999996"/>
    <n v="447.41180057009581"/>
    <n v="0.65315591324101574"/>
    <n v="18.429944999999996"/>
    <n v="26.905029197080285"/>
  </r>
  <r>
    <x v="1202"/>
    <s v="École"/>
    <m/>
    <m/>
    <n v="433"/>
    <n v="305.34479999999996"/>
    <n v="0"/>
    <n v="0"/>
    <m/>
    <m/>
    <n v="0"/>
    <n v="0.12722700000000001"/>
    <n v="0"/>
    <n v="0"/>
    <m/>
    <m/>
    <n v="0"/>
    <n v="305.34479999999996"/>
    <n v="325.17361753822229"/>
    <n v="0.75097833149704918"/>
    <n v="0.12722700000000001"/>
    <n v="0.29382678983833721"/>
  </r>
  <r>
    <x v="1203"/>
    <s v="École"/>
    <m/>
    <m/>
    <n v="7141"/>
    <n v="1830.2508"/>
    <n v="3309.6914999999999"/>
    <n v="0"/>
    <m/>
    <m/>
    <n v="0"/>
    <n v="0.76260450000000002"/>
    <n v="169.22795925"/>
    <n v="0"/>
    <m/>
    <m/>
    <n v="0"/>
    <n v="5139.9422999999997"/>
    <n v="5473.7255444622951"/>
    <n v="0.76652087165135063"/>
    <n v="169.99056375000001"/>
    <n v="23.804868190729589"/>
  </r>
  <r>
    <x v="1204"/>
    <s v="École"/>
    <m/>
    <m/>
    <n v="20294"/>
    <n v="12201.84"/>
    <n v="7477.5915000000005"/>
    <n v="0"/>
    <m/>
    <m/>
    <n v="0"/>
    <n v="5.0841000000000003"/>
    <n v="382.33700924999999"/>
    <n v="0"/>
    <m/>
    <m/>
    <n v="0"/>
    <n v="19679.431499999999"/>
    <n v="20957.396136926662"/>
    <n v="1.032689274511021"/>
    <n v="387.42110924999997"/>
    <n v="19.090426197398244"/>
  </r>
  <r>
    <x v="1205"/>
    <s v="École"/>
    <m/>
    <m/>
    <n v="6415"/>
    <n v="1182.5999999999999"/>
    <n v="1957.7763"/>
    <n v="0"/>
    <m/>
    <m/>
    <n v="0"/>
    <n v="0.49275000000000002"/>
    <n v="100.10313284999999"/>
    <n v="0"/>
    <m/>
    <m/>
    <n v="0"/>
    <n v="3140.3762999999999"/>
    <n v="3344.3095212438452"/>
    <n v="0.52132650370130085"/>
    <n v="100.59588285"/>
    <n v="15.681353522992984"/>
  </r>
  <r>
    <x v="1206"/>
    <s v="École"/>
    <m/>
    <m/>
    <n v="11937"/>
    <n v="2827.7999999999997"/>
    <n v="6435.9953999999998"/>
    <n v="0"/>
    <m/>
    <m/>
    <n v="0"/>
    <n v="1.17825"/>
    <n v="329.0791203"/>
    <n v="0"/>
    <m/>
    <m/>
    <n v="0"/>
    <n v="9263.7953999999991"/>
    <n v="9865.3779673075915"/>
    <n v="0.82645371260011657"/>
    <n v="330.25737029999999"/>
    <n v="27.666697687861273"/>
  </r>
  <r>
    <x v="1207"/>
    <s v="École"/>
    <m/>
    <m/>
    <n v="13478"/>
    <n v="3710.88"/>
    <n v="6525.7947000000004"/>
    <n v="0"/>
    <m/>
    <m/>
    <n v="0"/>
    <n v="1.5462"/>
    <n v="333.67065165000002"/>
    <n v="0"/>
    <m/>
    <m/>
    <n v="0"/>
    <n v="10236.6747"/>
    <n v="10901.435176760819"/>
    <n v="0.80883181308508822"/>
    <n v="335.21685165000002"/>
    <n v="24.871409085175845"/>
  </r>
  <r>
    <x v="1208"/>
    <s v="École"/>
    <m/>
    <m/>
    <n v="11131"/>
    <n v="2016"/>
    <n v="3076.2891"/>
    <n v="0"/>
    <m/>
    <m/>
    <n v="0"/>
    <n v="0.84"/>
    <n v="157.29385245"/>
    <n v="0"/>
    <m/>
    <m/>
    <n v="0"/>
    <n v="5092.2891"/>
    <n v="5422.977788380409"/>
    <n v="0.48719592025697683"/>
    <n v="158.13385245000001"/>
    <n v="14.206616876291438"/>
  </r>
  <r>
    <x v="1209"/>
    <s v="École"/>
    <m/>
    <m/>
    <n v="4942"/>
    <n v="555.77520000000004"/>
    <n v="1764.1584"/>
    <n v="0"/>
    <m/>
    <m/>
    <n v="0"/>
    <n v="0.231573"/>
    <n v="90.203248799999997"/>
    <n v="0"/>
    <m/>
    <m/>
    <n v="0"/>
    <n v="2319.9336000000003"/>
    <n v="2470.5880079191502"/>
    <n v="0.49991663454454677"/>
    <n v="90.434821799999995"/>
    <n v="18.299235491703762"/>
  </r>
  <r>
    <x v="1210"/>
    <s v="École"/>
    <m/>
    <m/>
    <n v="4785"/>
    <n v="752.61599999999999"/>
    <n v="1947.1670999999999"/>
    <n v="0"/>
    <m/>
    <m/>
    <n v="0"/>
    <n v="0.31359000000000004"/>
    <n v="99.560673449999996"/>
    <n v="0"/>
    <m/>
    <m/>
    <n v="0"/>
    <n v="2699.7830999999996"/>
    <n v="2875.1045938740604"/>
    <n v="0.60085780436239511"/>
    <n v="99.874263450000001"/>
    <n v="20.87236435736677"/>
  </r>
  <r>
    <x v="1211"/>
    <s v="École"/>
    <m/>
    <m/>
    <n v="2453"/>
    <n v="1455.2244000000001"/>
    <n v="1720.5849000000001"/>
    <n v="0"/>
    <m/>
    <m/>
    <n v="0"/>
    <n v="0.60634350000000004"/>
    <n v="87.975290549999997"/>
    <n v="0"/>
    <m/>
    <m/>
    <n v="0"/>
    <n v="3175.8092999999999"/>
    <n v="3382.0435084944284"/>
    <n v="1.3787376716243083"/>
    <n v="88.581634049999991"/>
    <n v="36.111550774561756"/>
  </r>
  <r>
    <x v="1212"/>
    <s v="École"/>
    <m/>
    <m/>
    <n v="854"/>
    <n v="109.512"/>
    <n v="413.75880000000001"/>
    <n v="0"/>
    <m/>
    <m/>
    <n v="0"/>
    <n v="4.5630000000000004E-2"/>
    <n v="21.155916600000001"/>
    <n v="0"/>
    <m/>
    <m/>
    <n v="0"/>
    <n v="523.27080000000001"/>
    <n v="557.25153658460738"/>
    <n v="0.65251936368221009"/>
    <n v="21.2015466"/>
    <n v="24.826166978922718"/>
  </r>
  <r>
    <x v="1213"/>
    <s v="École"/>
    <m/>
    <m/>
    <n v="2637"/>
    <n v="899.37"/>
    <n v="769.9248"/>
    <n v="0"/>
    <m/>
    <m/>
    <n v="0"/>
    <n v="0.3747375"/>
    <n v="39.367053599999998"/>
    <n v="0"/>
    <m/>
    <m/>
    <n v="0"/>
    <n v="1669.2948000000001"/>
    <n v="1777.6973076133713"/>
    <n v="0.67413625620529816"/>
    <n v="39.7417911"/>
    <n v="15.070834698521047"/>
  </r>
  <r>
    <x v="1214"/>
    <s v="École"/>
    <m/>
    <m/>
    <n v="4035"/>
    <n v="1275.2639999999999"/>
    <n v="0"/>
    <n v="0"/>
    <m/>
    <m/>
    <n v="0"/>
    <n v="0.53136000000000005"/>
    <n v="0"/>
    <n v="0"/>
    <m/>
    <m/>
    <n v="0"/>
    <n v="1275.2639999999999"/>
    <n v="1358.0785007514899"/>
    <n v="0.3365745974600966"/>
    <n v="0.53136000000000005"/>
    <n v="0.13168773234200745"/>
  </r>
  <r>
    <x v="1215"/>
    <s v="École"/>
    <m/>
    <m/>
    <n v="7322"/>
    <n v="4784.8319999999994"/>
    <n v="2921.6979000000001"/>
    <n v="0"/>
    <m/>
    <m/>
    <n v="0"/>
    <n v="1.9936800000000001"/>
    <n v="149.38944404999998"/>
    <n v="0"/>
    <m/>
    <m/>
    <n v="0"/>
    <n v="7706.5298999999995"/>
    <n v="8206.9850419901522"/>
    <n v="1.1208665722466746"/>
    <n v="151.38312404999999"/>
    <n v="20.675105715651458"/>
  </r>
  <r>
    <x v="1216"/>
    <s v="École"/>
    <m/>
    <m/>
    <n v="5991"/>
    <n v="1296.2592"/>
    <n v="2434.8114000000005"/>
    <n v="0"/>
    <m/>
    <m/>
    <n v="0"/>
    <n v="0.54010800000000003"/>
    <n v="124.49443230000001"/>
    <n v="0"/>
    <m/>
    <m/>
    <n v="0"/>
    <n v="3731.0706000000005"/>
    <n v="3973.3629794661833"/>
    <n v="0.66322199623872202"/>
    <n v="125.03454030000002"/>
    <n v="20.870395643465201"/>
  </r>
  <r>
    <x v="1217"/>
    <s v="École"/>
    <m/>
    <m/>
    <n v="1745"/>
    <n v="298.66679999999997"/>
    <n v="722.56230000000005"/>
    <n v="0"/>
    <m/>
    <m/>
    <n v="0"/>
    <n v="0.1244445"/>
    <n v="36.945359850000003"/>
    <n v="0"/>
    <m/>
    <m/>
    <n v="0"/>
    <n v="1021.2291"/>
    <n v="1087.5468021145375"/>
    <n v="0.62323598975045125"/>
    <n v="37.069804350000005"/>
    <n v="21.243440888252152"/>
  </r>
  <r>
    <x v="1218"/>
    <s v="École"/>
    <m/>
    <m/>
    <n v="2821"/>
    <n v="566.51400000000001"/>
    <n v="1020.3777"/>
    <n v="0"/>
    <m/>
    <m/>
    <n v="0"/>
    <n v="0.23604750000000002"/>
    <n v="52.172970149999998"/>
    <n v="0"/>
    <m/>
    <m/>
    <n v="0"/>
    <n v="1586.8917000000001"/>
    <n v="1689.9430241824307"/>
    <n v="0.59905814398526436"/>
    <n v="52.409017649999996"/>
    <n v="18.578170028358738"/>
  </r>
  <r>
    <x v="1219"/>
    <s v="École"/>
    <m/>
    <m/>
    <n v="4791"/>
    <n v="2249.8559999999998"/>
    <n v="1066.9824000000001"/>
    <n v="0"/>
    <m/>
    <m/>
    <n v="0"/>
    <n v="0.93744000000000005"/>
    <n v="54.555916799999999"/>
    <n v="0"/>
    <m/>
    <m/>
    <n v="0"/>
    <n v="3316.8383999999996"/>
    <n v="3532.2309118009844"/>
    <n v="0.73726380960154125"/>
    <n v="55.493356800000001"/>
    <n v="11.582833813400125"/>
  </r>
  <r>
    <x v="1220"/>
    <s v="École"/>
    <m/>
    <m/>
    <n v="4594"/>
    <n v="1152.7631999999999"/>
    <n v="2167.308"/>
    <n v="0"/>
    <m/>
    <m/>
    <n v="0"/>
    <n v="0.48031799999999997"/>
    <n v="110.816706"/>
    <n v="0"/>
    <m/>
    <m/>
    <n v="0"/>
    <n v="3320.0711999999999"/>
    <n v="3535.6736469344387"/>
    <n v="0.76962856920645162"/>
    <n v="111.29702399999999"/>
    <n v="24.22660513713539"/>
  </r>
  <r>
    <x v="1221"/>
    <s v="École"/>
    <m/>
    <m/>
    <n v="5632"/>
    <n v="946.07999999999993"/>
    <n v="1983.9204"/>
    <n v="0"/>
    <m/>
    <m/>
    <n v="0"/>
    <n v="0.39419999999999999"/>
    <n v="101.4399078"/>
    <n v="0"/>
    <m/>
    <m/>
    <n v="0"/>
    <n v="2930.0003999999999"/>
    <n v="3120.2719989220004"/>
    <n v="0.55402556799041203"/>
    <n v="101.8341078"/>
    <n v="18.081340163352273"/>
  </r>
  <r>
    <x v="1222"/>
    <s v="École"/>
    <m/>
    <m/>
    <n v="580"/>
    <n v="55.969200000000001"/>
    <n v="295.92090000000002"/>
    <n v="0"/>
    <m/>
    <m/>
    <n v="0"/>
    <n v="2.3320499999999997E-2"/>
    <n v="15.130742549999999"/>
    <n v="0"/>
    <m/>
    <m/>
    <n v="0"/>
    <n v="351.89010000000002"/>
    <n v="374.74152758745788"/>
    <n v="0.64610608204734121"/>
    <n v="15.15406305"/>
    <n v="26.1276949137931"/>
  </r>
  <r>
    <x v="1223"/>
    <s v="École"/>
    <m/>
    <m/>
    <n v="666"/>
    <n v="126.414"/>
    <n v="369.8064"/>
    <n v="0"/>
    <m/>
    <m/>
    <n v="0"/>
    <n v="5.2672499999999997E-2"/>
    <n v="18.9085848"/>
    <n v="0"/>
    <m/>
    <m/>
    <n v="0"/>
    <n v="496.22039999999998"/>
    <n v="528.44450786214043"/>
    <n v="0.79346022201522581"/>
    <n v="18.9612573"/>
    <n v="28.470356306306307"/>
  </r>
  <r>
    <x v="1224"/>
    <s v="École"/>
    <m/>
    <m/>
    <n v="4888"/>
    <n v="1467.72"/>
    <n v="1750.518"/>
    <n v="0"/>
    <m/>
    <m/>
    <n v="0"/>
    <n v="0.61155000000000004"/>
    <n v="89.505800999999991"/>
    <n v="0"/>
    <m/>
    <m/>
    <n v="0"/>
    <n v="3218.2380000000003"/>
    <n v="3427.2274902306299"/>
    <n v="0.70115128687206008"/>
    <n v="90.117350999999985"/>
    <n v="18.436446603927983"/>
  </r>
  <r>
    <x v="1225"/>
    <s v="École"/>
    <m/>
    <m/>
    <n v="8612"/>
    <n v="2032.2"/>
    <n v="2725.8065999999999"/>
    <n v="0"/>
    <m/>
    <m/>
    <n v="0"/>
    <n v="0.84675"/>
    <n v="139.3733187"/>
    <n v="0"/>
    <m/>
    <m/>
    <n v="0"/>
    <n v="4758.0065999999997"/>
    <n v="5066.9872825498833"/>
    <n v="0.58836359527982851"/>
    <n v="140.22006869999998"/>
    <n v="16.281940164886201"/>
  </r>
  <r>
    <x v="1226"/>
    <s v="École"/>
    <m/>
    <m/>
    <n v="13554"/>
    <n v="10313.647199999999"/>
    <n v="4692.6764999999996"/>
    <n v="0"/>
    <m/>
    <m/>
    <n v="0"/>
    <n v="4.2973530000000002"/>
    <n v="239.94141675"/>
    <n v="0"/>
    <m/>
    <m/>
    <n v="0"/>
    <n v="15006.323699999999"/>
    <n v="15980.820906328063"/>
    <n v="1.17904831830663"/>
    <n v="244.23876974999999"/>
    <n v="18.019681994245239"/>
  </r>
  <r>
    <x v="1227"/>
    <s v="École"/>
    <m/>
    <m/>
    <n v="7202"/>
    <n v="3244.3199999999997"/>
    <n v="4331.5847999999996"/>
    <n v="0"/>
    <m/>
    <m/>
    <n v="0"/>
    <n v="1.3517999999999999"/>
    <n v="221.47842359999999"/>
    <n v="0"/>
    <m/>
    <m/>
    <n v="0"/>
    <n v="7575.9047999999993"/>
    <n v="8067.877265115314"/>
    <n v="1.1202273347841314"/>
    <n v="222.83022359999998"/>
    <n v="30.940047708969725"/>
  </r>
  <r>
    <x v="1228"/>
    <s v="École"/>
    <m/>
    <m/>
    <n v="4033"/>
    <n v="2778.6239999999998"/>
    <n v="0"/>
    <n v="0"/>
    <m/>
    <m/>
    <n v="0"/>
    <n v="1.1577599999999999"/>
    <n v="0"/>
    <n v="0"/>
    <m/>
    <m/>
    <n v="0"/>
    <n v="2778.6239999999998"/>
    <n v="2959.0653512308886"/>
    <n v="0.73371320387574723"/>
    <n v="1.1577599999999999"/>
    <n v="0.28707165881477809"/>
  </r>
  <r>
    <x v="1229"/>
    <s v="École"/>
    <m/>
    <m/>
    <n v="3491"/>
    <n v="1481.1407999999999"/>
    <n v="2401.0893000000001"/>
    <n v="0"/>
    <m/>
    <m/>
    <n v="0"/>
    <n v="0.61714200000000008"/>
    <n v="122.77018634999999"/>
    <n v="0"/>
    <m/>
    <m/>
    <n v="0"/>
    <n v="3882.2300999999998"/>
    <n v="4134.3386418657683"/>
    <n v="1.1842849160314433"/>
    <n v="123.38732834999999"/>
    <n v="35.344408006301919"/>
  </r>
  <r>
    <x v="1230"/>
    <s v="École"/>
    <m/>
    <m/>
    <n v="4368"/>
    <n v="3574.3679999999999"/>
    <n v="0"/>
    <n v="0"/>
    <m/>
    <m/>
    <n v="0"/>
    <n v="1.48932"/>
    <n v="0"/>
    <n v="0"/>
    <m/>
    <m/>
    <n v="0"/>
    <n v="3574.3679999999999"/>
    <n v="3806.4842531225704"/>
    <n v="0.87144786014710862"/>
    <n v="1.48932"/>
    <n v="0.34096153846153843"/>
  </r>
  <r>
    <x v="1231"/>
    <s v="École"/>
    <m/>
    <m/>
    <n v="15055"/>
    <n v="7607.0123999999996"/>
    <n v="6530.7204000000002"/>
    <n v="0"/>
    <m/>
    <m/>
    <n v="0"/>
    <n v="3.1695884999999997"/>
    <n v="333.92250779999995"/>
    <n v="0"/>
    <m/>
    <m/>
    <n v="0"/>
    <n v="14137.7328"/>
    <n v="15055.824492065301"/>
    <n v="1.0000547653314713"/>
    <n v="337.09209629999992"/>
    <n v="22.390707160411818"/>
  </r>
  <r>
    <x v="1232"/>
    <s v="École"/>
    <m/>
    <m/>
    <n v="5805"/>
    <n v="1254.6143999999999"/>
    <n v="883.21590000000003"/>
    <n v="0"/>
    <m/>
    <m/>
    <n v="0"/>
    <n v="0.522756"/>
    <n v="45.159745049999998"/>
    <n v="0"/>
    <m/>
    <m/>
    <n v="0"/>
    <n v="2137.8303000000001"/>
    <n v="2276.6590828919411"/>
    <n v="0.39218933383151439"/>
    <n v="45.682501049999999"/>
    <n v="7.8695092248062011"/>
  </r>
  <r>
    <x v="1233"/>
    <s v="École"/>
    <m/>
    <m/>
    <n v="3695"/>
    <n v="1820.8296"/>
    <n v="0"/>
    <n v="0"/>
    <m/>
    <m/>
    <n v="0"/>
    <n v="0.75867899999999999"/>
    <n v="0"/>
    <n v="0"/>
    <m/>
    <m/>
    <n v="0"/>
    <n v="1820.8296"/>
    <n v="1939.0726416584607"/>
    <n v="0.52478285295222216"/>
    <n v="0.75867899999999999"/>
    <n v="0.20532584573748308"/>
  </r>
  <r>
    <x v="1234"/>
    <s v="École"/>
    <m/>
    <m/>
    <n v="3912"/>
    <n v="1039.3920000000001"/>
    <n v="1545.1541999999999"/>
    <n v="0"/>
    <m/>
    <m/>
    <n v="0"/>
    <n v="0.43307999999999996"/>
    <n v="79.005336899999989"/>
    <n v="0"/>
    <m/>
    <m/>
    <n v="0"/>
    <n v="2584.5461999999998"/>
    <n v="2752.3843129100801"/>
    <n v="0.70357472211402861"/>
    <n v="79.438416899999993"/>
    <n v="20.306343788343558"/>
  </r>
  <r>
    <x v="1235"/>
    <s v="École"/>
    <m/>
    <m/>
    <n v="3199"/>
    <n v="1883.52"/>
    <n v="0"/>
    <n v="0"/>
    <m/>
    <m/>
    <n v="0"/>
    <n v="0.78480000000000005"/>
    <n v="0"/>
    <n v="0"/>
    <m/>
    <m/>
    <n v="0"/>
    <n v="1883.52"/>
    <n v="2005.8341000259134"/>
    <n v="0.62701909972676251"/>
    <n v="0.78480000000000005"/>
    <n v="0.2453266645826821"/>
  </r>
  <r>
    <x v="1236"/>
    <s v="École"/>
    <m/>
    <m/>
    <n v="6316"/>
    <n v="2553.12"/>
    <n v="702.10170000000005"/>
    <n v="0"/>
    <m/>
    <m/>
    <n v="0"/>
    <n v="1.0637999999999999"/>
    <n v="35.899188150000001"/>
    <n v="0"/>
    <m/>
    <m/>
    <n v="0"/>
    <n v="3255.2217000000001"/>
    <n v="3466.6128785488468"/>
    <n v="0.54886207703433287"/>
    <n v="36.962988150000001"/>
    <n v="5.8522780478150738"/>
  </r>
  <r>
    <x v="1237"/>
    <s v="École"/>
    <m/>
    <m/>
    <n v="6144"/>
    <n v="981.76679999999999"/>
    <n v="2473.4591999999998"/>
    <n v="0"/>
    <m/>
    <m/>
    <n v="0"/>
    <n v="0.40906950000000003"/>
    <n v="126.47053439999999"/>
    <n v="0"/>
    <m/>
    <m/>
    <n v="0"/>
    <n v="3455.2259999999997"/>
    <n v="3679.6052784659232"/>
    <n v="0.59889408829197965"/>
    <n v="126.87960389999999"/>
    <n v="20.650977197265622"/>
  </r>
  <r>
    <x v="1238"/>
    <s v="École"/>
    <m/>
    <m/>
    <n v="3809"/>
    <n v="37.44"/>
    <n v="0"/>
    <n v="0"/>
    <m/>
    <m/>
    <n v="0"/>
    <n v="1.5599999999999999E-2"/>
    <n v="0"/>
    <n v="0"/>
    <m/>
    <m/>
    <n v="0"/>
    <n v="37.44"/>
    <n v="39.871320031096133"/>
    <n v="1.046766081152432E-2"/>
    <n v="1.5599999999999999E-2"/>
    <n v="4.0955631399317407E-3"/>
  </r>
  <r>
    <x v="1239"/>
    <s v="École"/>
    <m/>
    <m/>
    <n v="15050"/>
    <n v="9237.887999999999"/>
    <n v="2536.7355000000002"/>
    <n v="0"/>
    <m/>
    <m/>
    <n v="0"/>
    <n v="3.8491200000000001"/>
    <n v="129.70591725"/>
    <n v="0"/>
    <m/>
    <m/>
    <n v="0"/>
    <n v="11774.6235"/>
    <n v="12539.256992899715"/>
    <n v="0.83317322211958234"/>
    <n v="133.55503725"/>
    <n v="8.8740888538205969"/>
  </r>
  <r>
    <x v="1240"/>
    <s v="École"/>
    <m/>
    <m/>
    <n v="2514"/>
    <n v="1327.752"/>
    <n v="0"/>
    <n v="0"/>
    <m/>
    <m/>
    <n v="0"/>
    <n v="0.55323"/>
    <n v="0"/>
    <n v="0"/>
    <m/>
    <m/>
    <n v="0"/>
    <n v="1327.752"/>
    <n v="1413.9750244104689"/>
    <n v="0.5624403438386909"/>
    <n v="0.55323"/>
    <n v="0.22005966587112172"/>
  </r>
  <r>
    <x v="1241"/>
    <s v="École"/>
    <m/>
    <m/>
    <n v="3584"/>
    <n v="1913.04"/>
    <n v="0"/>
    <n v="0"/>
    <m/>
    <m/>
    <n v="0"/>
    <n v="0.79710000000000003"/>
    <n v="0"/>
    <n v="0"/>
    <m/>
    <m/>
    <n v="0"/>
    <n v="1913.04"/>
    <n v="2037.2711023581237"/>
    <n v="0.56843501739903002"/>
    <n v="0.79710000000000003"/>
    <n v="0.22240513392857145"/>
  </r>
  <r>
    <x v="1242"/>
    <s v="École"/>
    <m/>
    <m/>
    <n v="3763"/>
    <n v="1374.84"/>
    <n v="0"/>
    <n v="0"/>
    <m/>
    <m/>
    <n v="0"/>
    <n v="0.57284999999999997"/>
    <n v="0"/>
    <n v="0"/>
    <m/>
    <m/>
    <n v="0"/>
    <n v="1374.84"/>
    <n v="1464.1208769111167"/>
    <n v="0.38908341135028346"/>
    <n v="0.57284999999999997"/>
    <n v="0.15223226149348926"/>
  </r>
  <r>
    <x v="1243"/>
    <s v="École"/>
    <m/>
    <m/>
    <n v="2304"/>
    <n v="951.26400000000001"/>
    <n v="0"/>
    <n v="0"/>
    <m/>
    <m/>
    <n v="0"/>
    <n v="0.39635999999999999"/>
    <n v="0"/>
    <n v="0"/>
    <m/>
    <m/>
    <n v="0"/>
    <n v="951.26400000000001"/>
    <n v="1013.0382312516195"/>
    <n v="0.43968673231407096"/>
    <n v="0.39635999999999999"/>
    <n v="0.17203125"/>
  </r>
  <r>
    <x v="1244"/>
    <s v="École"/>
    <m/>
    <m/>
    <n v="2245"/>
    <n v="426.67199999999997"/>
    <n v="937.39859999999999"/>
    <n v="0"/>
    <m/>
    <m/>
    <n v="0"/>
    <n v="0.17777999999999999"/>
    <n v="47.930162700000004"/>
    <n v="0"/>
    <m/>
    <m/>
    <n v="0"/>
    <n v="1364.0706"/>
    <n v="1452.6521217310183"/>
    <n v="0.64706107872205709"/>
    <n v="48.107942700000002"/>
    <n v="21.428927706013361"/>
  </r>
  <r>
    <x v="1245"/>
    <s v="École"/>
    <m/>
    <m/>
    <n v="7100"/>
    <n v="2629.152"/>
    <n v="2149.4996999999998"/>
    <n v="0"/>
    <m/>
    <m/>
    <n v="0"/>
    <n v="1.09548"/>
    <n v="109.90614915"/>
    <n v="0"/>
    <m/>
    <m/>
    <n v="0"/>
    <n v="4778.6517000000003"/>
    <n v="5088.9730568333771"/>
    <n v="0.71675676856808124"/>
    <n v="111.00162915"/>
    <n v="15.634032274647886"/>
  </r>
  <r>
    <x v="1246"/>
    <s v="École"/>
    <m/>
    <m/>
    <n v="4188"/>
    <n v="1202.6879999999999"/>
    <n v="1137.0789"/>
    <n v="0"/>
    <m/>
    <m/>
    <n v="0"/>
    <n v="0.50112000000000001"/>
    <n v="58.140023549999995"/>
    <n v="0"/>
    <m/>
    <m/>
    <n v="0"/>
    <n v="2339.7668999999996"/>
    <n v="2491.7092646385067"/>
    <n v="0.59496400779333969"/>
    <n v="58.641143549999995"/>
    <n v="14.002183273638966"/>
  </r>
  <r>
    <x v="1247"/>
    <s v="École"/>
    <m/>
    <m/>
    <n v="4296"/>
    <n v="693.36"/>
    <n v="1606.5360000000001"/>
    <n v="0"/>
    <m/>
    <m/>
    <n v="0"/>
    <n v="0.28890000000000005"/>
    <n v="82.143851999999995"/>
    <n v="0"/>
    <m/>
    <m/>
    <n v="0"/>
    <n v="2299.8960000000002"/>
    <n v="2449.2491841409692"/>
    <n v="0.57012318066596113"/>
    <n v="82.432751999999994"/>
    <n v="19.188256983240223"/>
  </r>
  <r>
    <x v="1248"/>
    <s v="École"/>
    <m/>
    <m/>
    <n v="2749"/>
    <n v="1025.28"/>
    <n v="0"/>
    <n v="0"/>
    <m/>
    <m/>
    <n v="0"/>
    <n v="0.42719999999999997"/>
    <n v="0"/>
    <n v="0"/>
    <m/>
    <m/>
    <n v="0"/>
    <n v="1025.28"/>
    <n v="1091.8607639284787"/>
    <n v="0.39718470859529964"/>
    <n v="0.42719999999999997"/>
    <n v="0.15540196435067297"/>
  </r>
  <r>
    <x v="1249"/>
    <s v="École"/>
    <m/>
    <m/>
    <n v="628"/>
    <n v="167.904"/>
    <n v="130.72049999999999"/>
    <n v="0"/>
    <m/>
    <m/>
    <n v="0"/>
    <n v="6.9960000000000008E-2"/>
    <n v="6.6838747500000002"/>
    <n v="0"/>
    <m/>
    <m/>
    <n v="0"/>
    <n v="298.62450000000001"/>
    <n v="318.01690728167921"/>
    <n v="0.50639634917464837"/>
    <n v="6.7538347500000002"/>
    <n v="10.75451393312102"/>
  </r>
  <r>
    <x v="1250"/>
    <s v="École"/>
    <m/>
    <m/>
    <n v="5146"/>
    <n v="1006.1279999999999"/>
    <n v="2503.3923"/>
    <n v="0"/>
    <m/>
    <m/>
    <n v="0"/>
    <n v="0.41922000000000004"/>
    <n v="128.00104485"/>
    <n v="0"/>
    <m/>
    <m/>
    <n v="0"/>
    <n v="3509.5203000000001"/>
    <n v="3737.4254016273649"/>
    <n v="0.72627776945731926"/>
    <n v="128.42026485"/>
    <n v="24.955356558492031"/>
  </r>
  <r>
    <x v="1251"/>
    <s v="École"/>
    <m/>
    <m/>
    <n v="1060"/>
    <n v="133.70400000000001"/>
    <n v="573.65459999999996"/>
    <n v="0"/>
    <m/>
    <m/>
    <n v="0"/>
    <n v="5.5710000000000003E-2"/>
    <n v="29.331554700000002"/>
    <n v="0"/>
    <m/>
    <m/>
    <n v="0"/>
    <n v="707.35860000000002"/>
    <n v="753.2938332625032"/>
    <n v="0.71065455968160685"/>
    <n v="29.387264700000003"/>
    <n v="27.723834622641512"/>
  </r>
  <r>
    <x v="1252"/>
    <s v="École"/>
    <m/>
    <m/>
    <n v="3257"/>
    <n v="690.76800000000003"/>
    <n v="1593.2745"/>
    <n v="0"/>
    <m/>
    <m/>
    <n v="0"/>
    <n v="0.28782000000000002"/>
    <n v="81.465777750000001"/>
    <n v="0"/>
    <m/>
    <m/>
    <n v="0"/>
    <n v="2284.0425"/>
    <n v="2432.3661720653017"/>
    <n v="0.74681184282017243"/>
    <n v="81.753597749999997"/>
    <n v="25.100889699109612"/>
  </r>
  <r>
    <x v="1253"/>
    <s v="École"/>
    <m/>
    <m/>
    <n v="1060"/>
    <n v="165.024"/>
    <n v="542.20590000000004"/>
    <n v="0"/>
    <m/>
    <m/>
    <n v="0"/>
    <n v="6.8760000000000002E-2"/>
    <n v="27.723550049999997"/>
    <n v="0"/>
    <m/>
    <m/>
    <n v="0"/>
    <n v="707.22990000000004"/>
    <n v="753.15677559989638"/>
    <n v="0.71052525999990224"/>
    <n v="27.792310049999998"/>
    <n v="26.219160424528297"/>
  </r>
  <r>
    <x v="1254"/>
    <s v="École"/>
    <m/>
    <m/>
    <n v="1114"/>
    <n v="145.79999999999998"/>
    <n v="506.21039999999999"/>
    <n v="0"/>
    <m/>
    <m/>
    <n v="0"/>
    <n v="6.0749999999999998E-2"/>
    <n v="25.883062800000001"/>
    <n v="0"/>
    <m/>
    <m/>
    <n v="0"/>
    <n v="652.0104"/>
    <n v="694.3513707799948"/>
    <n v="0.62329566497306532"/>
    <n v="25.9438128"/>
    <n v="23.288880430879711"/>
  </r>
  <r>
    <x v="1252"/>
    <s v="École"/>
    <m/>
    <m/>
    <n v="582"/>
    <n v="315.15120000000002"/>
    <n v="0"/>
    <n v="0"/>
    <m/>
    <m/>
    <n v="0"/>
    <n v="0.13131300000000001"/>
    <n v="0"/>
    <n v="0"/>
    <m/>
    <m/>
    <n v="0"/>
    <n v="315.15120000000002"/>
    <n v="335.61683636175178"/>
    <n v="0.57666123086211651"/>
    <n v="0.13131300000000001"/>
    <n v="0.2256237113402062"/>
  </r>
  <r>
    <x v="1255"/>
    <s v="École"/>
    <m/>
    <m/>
    <n v="4547"/>
    <n v="1534.0319999999999"/>
    <n v="0"/>
    <n v="1478.6679999999999"/>
    <m/>
    <m/>
    <n v="0"/>
    <n v="0.63918000000000008"/>
    <n v="0"/>
    <n v="105.29366167999999"/>
    <m/>
    <m/>
    <n v="0"/>
    <n v="3012.7"/>
    <n v="3208.3420367970975"/>
    <n v="0.705595345677831"/>
    <n v="105.93284167999998"/>
    <n v="23.297304086210683"/>
  </r>
  <r>
    <x v="1256"/>
    <s v="École"/>
    <m/>
    <m/>
    <n v="2625"/>
    <n v="423.072"/>
    <n v="1014.6942"/>
    <n v="0"/>
    <m/>
    <m/>
    <n v="0"/>
    <n v="0.17627999999999999"/>
    <n v="51.882366900000001"/>
    <n v="0"/>
    <m/>
    <m/>
    <n v="0"/>
    <n v="1437.7662"/>
    <n v="1531.1334479191501"/>
    <n v="0.58328893254062864"/>
    <n v="52.058646899999999"/>
    <n v="19.831865485714285"/>
  </r>
  <r>
    <x v="1257"/>
    <s v="École"/>
    <m/>
    <m/>
    <n v="3440"/>
    <n v="527.32799999999997"/>
    <n v="1591.0011"/>
    <n v="0"/>
    <m/>
    <m/>
    <n v="0"/>
    <n v="0.21972"/>
    <n v="81.349536450000002"/>
    <n v="0"/>
    <m/>
    <m/>
    <n v="0"/>
    <n v="2118.3290999999999"/>
    <n v="2255.8914924488208"/>
    <n v="0.6557824105955874"/>
    <n v="81.569256449999997"/>
    <n v="23.711993154069766"/>
  </r>
  <r>
    <x v="1256"/>
    <s v="École"/>
    <m/>
    <m/>
    <n v="552"/>
    <n v="238.464"/>
    <n v="0"/>
    <n v="0"/>
    <m/>
    <m/>
    <n v="0"/>
    <n v="9.9360000000000004E-2"/>
    <n v="0"/>
    <n v="0"/>
    <m/>
    <m/>
    <n v="0"/>
    <n v="238.464"/>
    <n v="253.94963835190464"/>
    <n v="0.46005369266649393"/>
    <n v="9.9360000000000004E-2"/>
    <n v="0.18"/>
  </r>
  <r>
    <x v="1258"/>
    <s v="École"/>
    <m/>
    <m/>
    <n v="1951"/>
    <n v="230.11199999999999"/>
    <n v="750.22199999999998"/>
    <n v="0"/>
    <m/>
    <m/>
    <n v="0"/>
    <n v="9.5879999999999993E-2"/>
    <n v="38.359628999999998"/>
    <n v="0"/>
    <m/>
    <m/>
    <n v="0"/>
    <n v="980.33399999999995"/>
    <n v="1043.9960109873023"/>
    <n v="0.53510815529846345"/>
    <n v="38.455508999999999"/>
    <n v="19.710665812403896"/>
  </r>
  <r>
    <x v="1259"/>
    <s v="École"/>
    <m/>
    <m/>
    <n v="3623"/>
    <n v="973.94399999999996"/>
    <n v="1409.508"/>
    <n v="0"/>
    <m/>
    <m/>
    <n v="0"/>
    <n v="0.40581"/>
    <n v="72.069605999999993"/>
    <n v="0"/>
    <m/>
    <m/>
    <n v="0"/>
    <n v="2383.4520000000002"/>
    <n v="2538.2312358642139"/>
    <n v="0.70058825168761074"/>
    <n v="72.475415999999996"/>
    <n v="20.004255037261938"/>
  </r>
  <r>
    <x v="1260"/>
    <s v="École"/>
    <m/>
    <m/>
    <n v="2636"/>
    <n v="1803.384"/>
    <n v="38.268900000000002"/>
    <n v="0"/>
    <m/>
    <m/>
    <n v="0"/>
    <n v="0.75141000000000002"/>
    <n v="1.95672855"/>
    <n v="0"/>
    <m/>
    <m/>
    <n v="0"/>
    <n v="1841.6529"/>
    <n v="1961.2481880901787"/>
    <n v="0.74402435056531813"/>
    <n v="2.7081385500000001"/>
    <n v="1.0273666729893778"/>
  </r>
  <r>
    <x v="1261"/>
    <s v="École"/>
    <m/>
    <m/>
    <n v="2028"/>
    <n v="209.51999999999998"/>
    <n v="804.40470000000005"/>
    <n v="0"/>
    <m/>
    <m/>
    <n v="0"/>
    <n v="8.7300000000000003E-2"/>
    <n v="41.130046649999997"/>
    <n v="0"/>
    <m/>
    <m/>
    <n v="0"/>
    <n v="1013.9247"/>
    <n v="1079.7680609277015"/>
    <n v="0.53243001031937942"/>
    <n v="41.217346649999996"/>
    <n v="20.324135428994083"/>
  </r>
  <r>
    <x v="1261"/>
    <s v="École"/>
    <m/>
    <m/>
    <n v="549"/>
    <n v="207.072"/>
    <n v="0"/>
    <n v="0"/>
    <m/>
    <m/>
    <n v="0"/>
    <n v="8.6279999999999996E-2"/>
    <n v="0"/>
    <n v="0"/>
    <m/>
    <m/>
    <n v="0"/>
    <n v="207.072"/>
    <n v="220.51907001813942"/>
    <n v="0.40167408017876033"/>
    <n v="8.6279999999999996E-2"/>
    <n v="0.15715846994535521"/>
  </r>
  <r>
    <x v="1262"/>
    <s v="École"/>
    <m/>
    <m/>
    <n v="3985"/>
    <n v="2419.6320000000001"/>
    <n v="1522.7991"/>
    <n v="0"/>
    <m/>
    <m/>
    <n v="0"/>
    <n v="1.0081800000000001"/>
    <n v="77.86229745"/>
    <n v="0"/>
    <m/>
    <m/>
    <n v="0"/>
    <n v="3942.4310999999998"/>
    <n v="4198.4490408292304"/>
    <n v="1.053563121914487"/>
    <n v="78.870477449999996"/>
    <n v="19.791838757841905"/>
  </r>
  <r>
    <x v="1263"/>
    <s v="École"/>
    <m/>
    <m/>
    <n v="1839"/>
    <n v="222.048"/>
    <n v="717.63660000000004"/>
    <n v="0"/>
    <m/>
    <m/>
    <n v="0"/>
    <n v="9.2519999999999991E-2"/>
    <n v="36.693503700000001"/>
    <n v="0"/>
    <m/>
    <m/>
    <n v="0"/>
    <n v="939.68460000000005"/>
    <n v="1000.7068753977715"/>
    <n v="0.54415817041749404"/>
    <n v="36.786023700000001"/>
    <n v="20.003275530179444"/>
  </r>
  <r>
    <x v="1264"/>
    <s v="École"/>
    <m/>
    <m/>
    <n v="2999"/>
    <n v="175.68"/>
    <n v="1131.3954000000001"/>
    <n v="0"/>
    <m/>
    <m/>
    <n v="0"/>
    <n v="7.3200000000000001E-2"/>
    <n v="57.849420299999998"/>
    <n v="0"/>
    <m/>
    <m/>
    <n v="0"/>
    <n v="1307.0754000000002"/>
    <n v="1391.9557045452191"/>
    <n v="0.46413994816446119"/>
    <n v="57.922620299999998"/>
    <n v="19.313978092697564"/>
  </r>
  <r>
    <x v="1264"/>
    <s v="École"/>
    <m/>
    <m/>
    <n v="445"/>
    <n v="184.89599999999999"/>
    <n v="0"/>
    <n v="0"/>
    <m/>
    <m/>
    <n v="0"/>
    <n v="7.7040000000000011E-2"/>
    <n v="0"/>
    <n v="0"/>
    <m/>
    <m/>
    <n v="0"/>
    <n v="184.89599999999999"/>
    <n v="196.90298046125938"/>
    <n v="0.44247860777811093"/>
    <n v="7.7040000000000011E-2"/>
    <n v="0.17312359550561798"/>
  </r>
  <r>
    <x v="1265"/>
    <s v="École"/>
    <m/>
    <m/>
    <n v="2320"/>
    <n v="240.768"/>
    <n v="1603.1259"/>
    <n v="0"/>
    <m/>
    <m/>
    <n v="0"/>
    <n v="0.10032000000000001"/>
    <n v="81.96949004999999"/>
    <n v="0"/>
    <m/>
    <m/>
    <n v="0"/>
    <n v="1843.8939"/>
    <n v="1963.6347166208861"/>
    <n v="0.84639427440555437"/>
    <n v="82.069810049999987"/>
    <n v="35.374918124999994"/>
  </r>
  <r>
    <x v="1266"/>
    <s v="École"/>
    <m/>
    <m/>
    <n v="34122"/>
    <n v="13717.533599999999"/>
    <n v="11384.808300000001"/>
    <n v="0"/>
    <m/>
    <m/>
    <n v="0"/>
    <n v="5.7156390000000004"/>
    <n v="582.11705684999993"/>
    <n v="0"/>
    <m/>
    <m/>
    <n v="0"/>
    <n v="25102.341899999999"/>
    <n v="26732.465476092249"/>
    <n v="0.78343782533533346"/>
    <n v="587.83269584999994"/>
    <n v="17.227381040091434"/>
  </r>
  <r>
    <x v="1267"/>
    <s v="École"/>
    <m/>
    <m/>
    <n v="25250"/>
    <n v="11722.32"/>
    <n v="6725.0960999999998"/>
    <n v="0"/>
    <m/>
    <m/>
    <n v="0"/>
    <n v="4.8843000000000005"/>
    <n v="343.86113895"/>
    <n v="0"/>
    <m/>
    <m/>
    <n v="0"/>
    <n v="18447.416099999999"/>
    <n v="19645.374761482246"/>
    <n v="0.77803464401909883"/>
    <n v="348.74543894999999"/>
    <n v="13.811700552475246"/>
  </r>
  <r>
    <x v="1268"/>
    <s v="École"/>
    <m/>
    <m/>
    <n v="3785"/>
    <n v="1168.992"/>
    <n v="1902.4568999999999"/>
    <n v="0"/>
    <m/>
    <m/>
    <n v="0"/>
    <n v="0.48707999999999996"/>
    <n v="97.274594549999989"/>
    <n v="0"/>
    <m/>
    <m/>
    <n v="0"/>
    <n v="3071.4488999999999"/>
    <n v="3270.90603768852"/>
    <n v="0.86417596768520999"/>
    <n v="97.761674549999995"/>
    <n v="25.828711902245704"/>
  </r>
  <r>
    <x v="1269"/>
    <s v="École"/>
    <m/>
    <m/>
    <n v="4675"/>
    <n v="2505.6"/>
    <n v="1130.2587000000001"/>
    <n v="0"/>
    <m/>
    <m/>
    <n v="0"/>
    <n v="1.044"/>
    <n v="57.791299649999999"/>
    <n v="0"/>
    <m/>
    <m/>
    <n v="0"/>
    <n v="3635.8586999999998"/>
    <n v="3871.9681040476803"/>
    <n v="0.82822847145404921"/>
    <n v="58.835299649999996"/>
    <n v="12.585090834224598"/>
  </r>
  <r>
    <x v="1270"/>
    <s v="École"/>
    <m/>
    <m/>
    <n v="16286"/>
    <n v="6605.28"/>
    <n v="8057.3085000000001"/>
    <n v="0"/>
    <m/>
    <m/>
    <n v="0"/>
    <n v="2.7522000000000002"/>
    <n v="411.97854074999998"/>
    <n v="0"/>
    <m/>
    <m/>
    <n v="0"/>
    <n v="14662.5885"/>
    <n v="15614.763850634879"/>
    <n v="0.95878446829392605"/>
    <n v="414.73074075"/>
    <n v="25.465475914896231"/>
  </r>
  <r>
    <x v="1271"/>
    <s v="École"/>
    <m/>
    <m/>
    <n v="5368"/>
    <n v="1966.6799999999998"/>
    <n v="1768.3262999999999"/>
    <n v="0"/>
    <m/>
    <m/>
    <n v="0"/>
    <n v="0.81945000000000001"/>
    <n v="90.416357849999997"/>
    <n v="0"/>
    <m/>
    <m/>
    <n v="0"/>
    <n v="3735.0063"/>
    <n v="3977.5542602954133"/>
    <n v="0.74097508574802784"/>
    <n v="91.23580785"/>
    <n v="16.996238422131146"/>
  </r>
  <r>
    <x v="1272"/>
    <s v="École"/>
    <m/>
    <m/>
    <n v="5667"/>
    <n v="1822.8239999999998"/>
    <n v="2036.5875000000001"/>
    <n v="0"/>
    <m/>
    <m/>
    <n v="0"/>
    <n v="0.75951000000000002"/>
    <n v="104.13283125000001"/>
    <n v="0"/>
    <m/>
    <m/>
    <n v="0"/>
    <n v="3859.4115000000002"/>
    <n v="4110.0382224410469"/>
    <n v="0.72525820053662371"/>
    <n v="104.89234125000002"/>
    <n v="18.509324377977769"/>
  </r>
  <r>
    <x v="1273"/>
    <s v="École"/>
    <m/>
    <m/>
    <n v="4001"/>
    <n v="1723.3668"/>
    <n v="162.92699999999999"/>
    <n v="0"/>
    <m/>
    <m/>
    <n v="0"/>
    <n v="0.71806950000000003"/>
    <n v="8.330626500000001"/>
    <n v="0"/>
    <m/>
    <m/>
    <n v="0"/>
    <n v="1886.2937999999999"/>
    <n v="2008.7880281109094"/>
    <n v="0.50207148915543853"/>
    <n v="9.0486960000000014"/>
    <n v="2.2616085978505378"/>
  </r>
  <r>
    <x v="1274"/>
    <s v="École"/>
    <m/>
    <m/>
    <n v="3258"/>
    <n v="1374.5195999999999"/>
    <n v="0"/>
    <n v="0"/>
    <m/>
    <m/>
    <n v="0"/>
    <n v="0.57271649999999996"/>
    <n v="0"/>
    <n v="0"/>
    <m/>
    <m/>
    <n v="0"/>
    <n v="1374.5195999999999"/>
    <n v="1463.779670422389"/>
    <n v="0.44928780553173386"/>
    <n v="0.57271649999999996"/>
    <n v="0.1757877532228361"/>
  </r>
  <r>
    <x v="1275"/>
    <s v="École"/>
    <m/>
    <m/>
    <n v="2498"/>
    <n v="846.72"/>
    <n v="0"/>
    <n v="0"/>
    <m/>
    <m/>
    <n v="0"/>
    <n v="0.3528"/>
    <n v="0"/>
    <n v="0"/>
    <m/>
    <m/>
    <n v="0"/>
    <n v="846.72"/>
    <n v="901.70523762632808"/>
    <n v="0.36097087174792958"/>
    <n v="0.3528"/>
    <n v="0.1412329863891113"/>
  </r>
  <r>
    <x v="1276"/>
    <s v="École"/>
    <m/>
    <m/>
    <n v="4987"/>
    <n v="2266.2719999999999"/>
    <n v="0"/>
    <n v="0"/>
    <m/>
    <m/>
    <n v="0"/>
    <n v="0.94428000000000001"/>
    <n v="0"/>
    <n v="0"/>
    <m/>
    <m/>
    <n v="0"/>
    <n v="2266.2719999999999"/>
    <n v="2413.4416717284271"/>
    <n v="0.48394659549396973"/>
    <n v="0.94428000000000001"/>
    <n v="0.18934830559454582"/>
  </r>
  <r>
    <x v="1277"/>
    <s v="École"/>
    <m/>
    <m/>
    <n v="4079"/>
    <n v="947.37599999999998"/>
    <n v="1692.5463"/>
    <n v="0"/>
    <m/>
    <m/>
    <n v="0"/>
    <n v="0.39474000000000004"/>
    <n v="86.54164784999999"/>
    <n v="0"/>
    <m/>
    <m/>
    <n v="0"/>
    <n v="2639.9223000000002"/>
    <n v="2811.3564871935737"/>
    <n v="0.68922689070693155"/>
    <n v="86.936387849999988"/>
    <n v="21.313162012748219"/>
  </r>
  <r>
    <x v="1278"/>
    <s v="École"/>
    <m/>
    <m/>
    <n v="3920"/>
    <n v="1084.8312000000001"/>
    <n v="1595.5479"/>
    <n v="0"/>
    <m/>
    <m/>
    <n v="0"/>
    <n v="0.45201300000000005"/>
    <n v="81.58201905"/>
    <n v="0"/>
    <m/>
    <m/>
    <n v="0"/>
    <n v="2680.3791000000001"/>
    <n v="2854.4405155117906"/>
    <n v="0.72817360089586491"/>
    <n v="82.034032049999993"/>
    <n v="20.927048992346936"/>
  </r>
  <r>
    <x v="1279"/>
    <s v="École"/>
    <m/>
    <m/>
    <n v="3910"/>
    <n v="1034.2080000000001"/>
    <n v="1246.2021"/>
    <n v="0"/>
    <m/>
    <m/>
    <n v="0"/>
    <n v="0.43092000000000003"/>
    <n v="63.719605949999995"/>
    <n v="0"/>
    <m/>
    <m/>
    <n v="0"/>
    <n v="2280.4101000000001"/>
    <n v="2428.4978872661313"/>
    <n v="0.62109920390438145"/>
    <n v="64.150525949999988"/>
    <n v="16.406784130434779"/>
  </r>
  <r>
    <x v="1280"/>
    <s v="École"/>
    <m/>
    <m/>
    <n v="4915"/>
    <n v="1301.184"/>
    <n v="1219.6790999999998"/>
    <n v="0"/>
    <m/>
    <m/>
    <n v="0"/>
    <n v="0.54215999999999998"/>
    <n v="62.363457449999991"/>
    <n v="0"/>
    <m/>
    <m/>
    <n v="0"/>
    <n v="2520.8630999999996"/>
    <n v="2684.5656894946874"/>
    <n v="0.54619851261336472"/>
    <n v="62.905617449999994"/>
    <n v="12.798701414038655"/>
  </r>
  <r>
    <x v="1281"/>
    <s v="École"/>
    <m/>
    <m/>
    <n v="1986"/>
    <n v="1052.3519999999999"/>
    <n v="0"/>
    <n v="0"/>
    <m/>
    <m/>
    <n v="0"/>
    <n v="0.43848000000000004"/>
    <n v="0"/>
    <n v="0"/>
    <m/>
    <m/>
    <n v="0"/>
    <n v="1052.3519999999999"/>
    <n v="1120.690795335579"/>
    <n v="0.56429546592929458"/>
    <n v="0.43848000000000004"/>
    <n v="0.220785498489426"/>
  </r>
  <r>
    <x v="1282"/>
    <s v="École"/>
    <m/>
    <m/>
    <n v="1973"/>
    <n v="646.70399999999995"/>
    <n v="0"/>
    <n v="0"/>
    <m/>
    <m/>
    <n v="0"/>
    <n v="0.26945999999999998"/>
    <n v="0"/>
    <n v="0"/>
    <m/>
    <m/>
    <n v="0"/>
    <n v="646.70399999999995"/>
    <n v="688.70037792174128"/>
    <n v="0.34906253315851055"/>
    <n v="0.26945999999999998"/>
    <n v="0.13657374556512925"/>
  </r>
  <r>
    <x v="1283"/>
    <s v="École"/>
    <m/>
    <m/>
    <n v="4260"/>
    <n v="1472.904"/>
    <n v="816.15060000000005"/>
    <n v="0"/>
    <m/>
    <m/>
    <n v="0"/>
    <n v="0.61371000000000009"/>
    <n v="41.730626700000002"/>
    <n v="0"/>
    <m/>
    <m/>
    <n v="0"/>
    <n v="2289.0545999999999"/>
    <n v="2437.7037533454263"/>
    <n v="0.57223092801535824"/>
    <n v="42.344336699999999"/>
    <n v="9.9399851408450708"/>
  </r>
  <r>
    <x v="1284"/>
    <s v="École"/>
    <m/>
    <m/>
    <n v="2279"/>
    <n v="712.8"/>
    <n v="0"/>
    <n v="0"/>
    <m/>
    <m/>
    <n v="0"/>
    <n v="0.29699999999999999"/>
    <n v="0"/>
    <n v="0"/>
    <m/>
    <m/>
    <n v="0"/>
    <n v="712.8"/>
    <n v="759.08859289971485"/>
    <n v="0.33307968095643475"/>
    <n v="0.29699999999999999"/>
    <n v="0.13032031592803861"/>
  </r>
  <r>
    <x v="1285"/>
    <s v="École"/>
    <m/>
    <m/>
    <n v="4971"/>
    <n v="744.76800000000003"/>
    <n v="1572.8139000000001"/>
    <n v="0"/>
    <m/>
    <m/>
    <n v="0"/>
    <n v="0.31031999999999998"/>
    <n v="80.419606049999999"/>
    <n v="0"/>
    <m/>
    <m/>
    <n v="0"/>
    <n v="2317.5819000000001"/>
    <n v="2468.083590629697"/>
    <n v="0.49649639722987265"/>
    <n v="80.729926050000003"/>
    <n v="16.240178243814125"/>
  </r>
  <r>
    <x v="1286"/>
    <s v="École"/>
    <m/>
    <m/>
    <n v="1903"/>
    <n v="367.77600000000001"/>
    <n v="440.66070000000002"/>
    <n v="0"/>
    <m/>
    <m/>
    <n v="0"/>
    <n v="0.15324000000000002"/>
    <n v="22.531438649999998"/>
    <n v="0"/>
    <m/>
    <m/>
    <n v="0"/>
    <n v="808.43669999999997"/>
    <n v="860.9358544493391"/>
    <n v="0.4524098026533574"/>
    <n v="22.684678649999999"/>
    <n v="11.920482737782448"/>
  </r>
  <r>
    <x v="1287"/>
    <s v="École"/>
    <m/>
    <m/>
    <n v="2378"/>
    <n v="207.072"/>
    <n v="879.80579999999998"/>
    <n v="0"/>
    <m/>
    <m/>
    <n v="0"/>
    <n v="8.6279999999999996E-2"/>
    <n v="44.9853831"/>
    <n v="0"/>
    <m/>
    <m/>
    <n v="0"/>
    <n v="1086.8778"/>
    <n v="1157.4586698315625"/>
    <n v="0.48673619421007674"/>
    <n v="45.071663100000002"/>
    <n v="18.953600967199328"/>
  </r>
  <r>
    <x v="1288"/>
    <s v="École"/>
    <m/>
    <m/>
    <n v="3181"/>
    <n v="1024.4880000000001"/>
    <n v="0"/>
    <n v="0"/>
    <m/>
    <m/>
    <n v="0"/>
    <n v="0.42687000000000003"/>
    <n v="0"/>
    <n v="0"/>
    <m/>
    <m/>
    <n v="0"/>
    <n v="1024.4880000000001"/>
    <n v="1091.0173321585903"/>
    <n v="0.34297935622715825"/>
    <n v="0.42687000000000003"/>
    <n v="0.13419364979566176"/>
  </r>
  <r>
    <x v="1289"/>
    <s v="École"/>
    <m/>
    <m/>
    <n v="3823"/>
    <n v="718.12799999999993"/>
    <n v="1042.7328"/>
    <n v="0"/>
    <m/>
    <m/>
    <n v="0"/>
    <n v="0.29922000000000004"/>
    <n v="53.316009600000001"/>
    <n v="0"/>
    <m/>
    <m/>
    <n v="0"/>
    <n v="1760.8607999999999"/>
    <n v="1875.2095215548068"/>
    <n v="0.49050732972921968"/>
    <n v="53.615229599999999"/>
    <n v="14.024386502746534"/>
  </r>
  <r>
    <x v="1290"/>
    <s v="École"/>
    <m/>
    <m/>
    <n v="1216"/>
    <n v="395.28"/>
    <n v="40.163400000000003"/>
    <n v="0"/>
    <m/>
    <m/>
    <n v="0"/>
    <n v="0.16470000000000001"/>
    <n v="2.0535963000000002"/>
    <n v="0"/>
    <m/>
    <m/>
    <n v="0"/>
    <n v="435.4434"/>
    <n v="463.72070397512306"/>
    <n v="0.38134926313743672"/>
    <n v="2.2182963"/>
    <n v="1.8242568256578948"/>
  </r>
  <r>
    <x v="1291"/>
    <s v="École"/>
    <m/>
    <m/>
    <n v="4103"/>
    <n v="1119.8879999999999"/>
    <n v="1702.7765999999999"/>
    <n v="0"/>
    <m/>
    <m/>
    <n v="0"/>
    <n v="0.46661999999999998"/>
    <n v="87.064733699999991"/>
    <n v="0"/>
    <m/>
    <m/>
    <n v="0"/>
    <n v="2822.6646000000001"/>
    <n v="3005.9659083078518"/>
    <n v="0.73262634860050002"/>
    <n v="87.531353699999997"/>
    <n v="21.333500779917131"/>
  </r>
  <r>
    <x v="1292"/>
    <s v="École"/>
    <m/>
    <m/>
    <n v="3518"/>
    <n v="1038.7439999999999"/>
    <n v="887.00490000000002"/>
    <n v="0"/>
    <m/>
    <m/>
    <n v="0"/>
    <n v="0.43281000000000003"/>
    <n v="45.35348055"/>
    <n v="0"/>
    <m/>
    <m/>
    <n v="0"/>
    <n v="1925.7489"/>
    <n v="2050.8053069292564"/>
    <n v="0.58294636353873119"/>
    <n v="45.786290550000004"/>
    <n v="13.01486371517908"/>
  </r>
  <r>
    <x v="1293"/>
    <s v="École"/>
    <m/>
    <m/>
    <n v="4300"/>
    <n v="612.79200000000003"/>
    <n v="1090.8531"/>
    <n v="0"/>
    <m/>
    <m/>
    <n v="0"/>
    <n v="0.25533"/>
    <n v="55.776450449999999"/>
    <n v="0"/>
    <m/>
    <m/>
    <n v="0"/>
    <n v="1703.6451000000002"/>
    <n v="1814.2782852967091"/>
    <n v="0.42192518262714163"/>
    <n v="56.031780449999999"/>
    <n v="13.03064661627907"/>
  </r>
  <r>
    <x v="1294"/>
    <s v="École"/>
    <m/>
    <m/>
    <n v="4300"/>
    <n v="719.16480000000001"/>
    <n v="1617.903"/>
    <n v="0"/>
    <m/>
    <m/>
    <n v="0"/>
    <n v="0.29965199999999997"/>
    <n v="82.725058500000003"/>
    <n v="0"/>
    <m/>
    <m/>
    <n v="0"/>
    <n v="2337.0677999999998"/>
    <n v="2488.8348875045344"/>
    <n v="0.57879881104756614"/>
    <n v="83.024710499999998"/>
    <n v="19.308072209302328"/>
  </r>
  <r>
    <x v="1295"/>
    <s v="École"/>
    <m/>
    <m/>
    <n v="5813"/>
    <n v="1100.952"/>
    <n v="920.34810000000004"/>
    <n v="0"/>
    <m/>
    <m/>
    <n v="0"/>
    <n v="0.45873000000000003"/>
    <n v="47.05835295"/>
    <n v="0"/>
    <m/>
    <m/>
    <n v="0"/>
    <n v="2021.3000999999999"/>
    <n v="2152.5615161855403"/>
    <n v="0.37030131019878554"/>
    <n v="47.517082950000002"/>
    <n v="8.1742788491312588"/>
  </r>
  <r>
    <x v="1296"/>
    <s v="École"/>
    <m/>
    <m/>
    <n v="3722"/>
    <n v="925.77599999999995"/>
    <n v="309.18239999999997"/>
    <n v="0"/>
    <m/>
    <m/>
    <n v="0"/>
    <n v="0.38574000000000003"/>
    <n v="15.808816799999999"/>
    <n v="0"/>
    <m/>
    <m/>
    <n v="0"/>
    <n v="1234.9584"/>
    <n v="1315.1554912257061"/>
    <n v="0.35334645116219937"/>
    <n v="16.194556799999997"/>
    <n v="4.3510362170875867"/>
  </r>
  <r>
    <x v="1297"/>
    <s v="École"/>
    <m/>
    <m/>
    <n v="3888"/>
    <n v="942.62400000000002"/>
    <n v="1329.1812"/>
    <n v="0"/>
    <m/>
    <m/>
    <n v="0"/>
    <n v="0.39276"/>
    <n v="67.962413400000003"/>
    <n v="0"/>
    <m/>
    <m/>
    <n v="0"/>
    <n v="2271.8051999999998"/>
    <n v="2419.3341927753299"/>
    <n v="0.62225673682493055"/>
    <n v="68.355173399999998"/>
    <n v="17.58106311728395"/>
  </r>
  <r>
    <x v="1298"/>
    <s v="École"/>
    <m/>
    <m/>
    <n v="20374"/>
    <n v="7065.7919999999995"/>
    <n v="6518.5955999999996"/>
    <n v="0"/>
    <m/>
    <m/>
    <n v="0"/>
    <n v="2.94408"/>
    <n v="333.30255420000003"/>
    <n v="0"/>
    <m/>
    <m/>
    <n v="0"/>
    <n v="13584.387599999998"/>
    <n v="14466.545550909559"/>
    <n v="0.71004935461419261"/>
    <n v="336.24663420000002"/>
    <n v="16.503712290173752"/>
  </r>
  <r>
    <x v="1299"/>
    <s v="École"/>
    <m/>
    <m/>
    <n v="1744"/>
    <n v="78.519599999999997"/>
    <n v="0"/>
    <n v="0"/>
    <m/>
    <m/>
    <n v="0"/>
    <n v="3.2716500000000003E-2"/>
    <n v="0"/>
    <n v="0"/>
    <m/>
    <m/>
    <n v="0"/>
    <n v="78.519599999999997"/>
    <n v="83.618592422907483"/>
    <n v="4.7946440609465298E-2"/>
    <n v="3.2716500000000003E-2"/>
    <n v="1.8759461009174312E-2"/>
  </r>
  <r>
    <x v="1300"/>
    <s v="École"/>
    <m/>
    <m/>
    <n v="1503"/>
    <n v="70.289999999999992"/>
    <n v="0"/>
    <n v="0"/>
    <m/>
    <m/>
    <n v="0"/>
    <n v="2.9287500000000001E-2"/>
    <n v="0"/>
    <n v="0"/>
    <m/>
    <m/>
    <n v="0"/>
    <n v="70.289999999999992"/>
    <n v="74.854569577610775"/>
    <n v="4.9803439506061725E-2"/>
    <n v="2.9287500000000001E-2"/>
    <n v="1.9486027944111778E-2"/>
  </r>
  <r>
    <x v="1301"/>
    <s v="École"/>
    <m/>
    <m/>
    <n v="1352"/>
    <n v="113.7492"/>
    <n v="0"/>
    <n v="0"/>
    <m/>
    <m/>
    <n v="0"/>
    <n v="4.73955E-2"/>
    <n v="0"/>
    <n v="0"/>
    <m/>
    <m/>
    <n v="0"/>
    <n v="113.7492"/>
    <n v="121.13597105986007"/>
    <n v="8.959761173066573E-2"/>
    <n v="4.73955E-2"/>
    <n v="3.5055843195266272E-2"/>
  </r>
  <r>
    <x v="1302"/>
    <s v="École"/>
    <m/>
    <m/>
    <n v="1571"/>
    <n v="138.26519999999999"/>
    <n v="0"/>
    <n v="0"/>
    <m/>
    <m/>
    <n v="0"/>
    <n v="5.7610500000000002E-2"/>
    <n v="0"/>
    <n v="0"/>
    <m/>
    <m/>
    <n v="0"/>
    <n v="138.26519999999999"/>
    <n v="147.24401811868358"/>
    <n v="9.3726300521122588E-2"/>
    <n v="5.7610500000000002E-2"/>
    <n v="3.6671228516868236E-2"/>
  </r>
  <r>
    <x v="1303"/>
    <s v="École"/>
    <m/>
    <m/>
    <n v="5063"/>
    <n v="408.024"/>
    <n v="2644.7220000000002"/>
    <n v="0"/>
    <m/>
    <m/>
    <n v="0"/>
    <n v="0.17000999999999999"/>
    <n v="135.22737899999998"/>
    <n v="0"/>
    <m/>
    <m/>
    <n v="0"/>
    <n v="3052.7460000000001"/>
    <n v="3250.9885881316404"/>
    <n v="0.64210716731811979"/>
    <n v="135.39738899999998"/>
    <n v="26.742522022516287"/>
  </r>
  <r>
    <x v="1304"/>
    <s v="École"/>
    <m/>
    <m/>
    <n v="3199"/>
    <n v="872.85599999999999"/>
    <n v="418.68450000000001"/>
    <n v="0"/>
    <m/>
    <m/>
    <n v="0"/>
    <n v="0.36369000000000001"/>
    <n v="21.407772749999999"/>
    <n v="0"/>
    <m/>
    <m/>
    <n v="0"/>
    <n v="1291.5405000000001"/>
    <n v="1375.4119820678932"/>
    <n v="0.4299506039599541"/>
    <n v="21.771462749999998"/>
    <n v="6.8057088934041881"/>
  </r>
  <r>
    <x v="1305"/>
    <s v="École"/>
    <m/>
    <m/>
    <n v="3607"/>
    <n v="405.75599999999997"/>
    <n v="1216.269"/>
    <n v="0"/>
    <m/>
    <m/>
    <n v="0"/>
    <n v="0.16906499999999999"/>
    <n v="62.189095499999993"/>
    <n v="0"/>
    <m/>
    <m/>
    <n v="0"/>
    <n v="1622.0250000000001"/>
    <n v="1727.3578491837263"/>
    <n v="0.47889044890039545"/>
    <n v="62.358160499999997"/>
    <n v="17.288095508733019"/>
  </r>
  <r>
    <x v="1306"/>
    <s v="École"/>
    <m/>
    <m/>
    <n v="3926"/>
    <n v="562.03200000000004"/>
    <n v="1353.4308000000001"/>
    <n v="0"/>
    <m/>
    <m/>
    <n v="0"/>
    <n v="0.23418"/>
    <n v="69.202320599999993"/>
    <n v="0"/>
    <m/>
    <m/>
    <n v="0"/>
    <n v="1915.4628000000002"/>
    <n v="2039.8512368178287"/>
    <n v="0.51957494569990548"/>
    <n v="69.436500599999988"/>
    <n v="17.686322109016807"/>
  </r>
  <r>
    <x v="1307"/>
    <s v="École"/>
    <m/>
    <m/>
    <n v="2966"/>
    <n v="255.42"/>
    <n v="1617.903"/>
    <n v="0"/>
    <m/>
    <m/>
    <n v="0"/>
    <n v="0.10642499999999999"/>
    <n v="82.725058500000003"/>
    <n v="0"/>
    <m/>
    <m/>
    <n v="0"/>
    <n v="1873.3230000000001"/>
    <n v="1994.9749159885982"/>
    <n v="0.67261460417687058"/>
    <n v="82.831483500000004"/>
    <n v="27.927000505731627"/>
  </r>
  <r>
    <x v="1308"/>
    <s v="École"/>
    <m/>
    <m/>
    <n v="4230"/>
    <n v="383.32799999999997"/>
    <n v="1946.0304000000001"/>
    <n v="0"/>
    <m/>
    <m/>
    <n v="0"/>
    <n v="0.15972"/>
    <n v="99.502552799999989"/>
    <n v="0"/>
    <m/>
    <m/>
    <n v="0"/>
    <n v="2329.3584000000001"/>
    <n v="2480.6248459808239"/>
    <n v="0.58643613380161319"/>
    <n v="99.662272799999982"/>
    <n v="23.560820992907797"/>
  </r>
  <r>
    <x v="1309"/>
    <s v="École"/>
    <m/>
    <m/>
    <n v="1676"/>
    <n v="169.11359999999999"/>
    <n v="844.18920000000003"/>
    <n v="0"/>
    <m/>
    <m/>
    <n v="0"/>
    <n v="7.0463999999999999E-2"/>
    <n v="43.164269399999995"/>
    <n v="0"/>
    <m/>
    <m/>
    <n v="0"/>
    <n v="1013.3028"/>
    <n v="1079.1057752993004"/>
    <n v="0.64385786115710042"/>
    <n v="43.234733399999996"/>
    <n v="25.796380310262528"/>
  </r>
  <r>
    <x v="1310"/>
    <s v="École"/>
    <m/>
    <m/>
    <n v="3401"/>
    <n v="304.56"/>
    <n v="798.34230000000002"/>
    <n v="0"/>
    <m/>
    <m/>
    <n v="0"/>
    <n v="0.12690000000000001"/>
    <n v="40.820069850000003"/>
    <n v="0"/>
    <m/>
    <m/>
    <n v="0"/>
    <n v="1102.9023"/>
    <n v="1174.5237864939102"/>
    <n v="0.34534659996880629"/>
    <n v="40.946969850000002"/>
    <n v="12.03968534254631"/>
  </r>
  <r>
    <x v="1311"/>
    <s v="École"/>
    <m/>
    <m/>
    <n v="2089"/>
    <n v="207.21600000000001"/>
    <n v="1282.9554000000001"/>
    <n v="0"/>
    <m/>
    <m/>
    <n v="0"/>
    <n v="8.634E-2"/>
    <n v="65.598840299999992"/>
    <n v="0"/>
    <m/>
    <m/>
    <n v="0"/>
    <n v="1490.1714000000002"/>
    <n v="1586.9417946203682"/>
    <n v="0.75966577052195705"/>
    <n v="65.685180299999999"/>
    <n v="31.443360603159402"/>
  </r>
  <r>
    <x v="1312"/>
    <s v="École"/>
    <m/>
    <m/>
    <n v="4235"/>
    <n v="497.66399999999999"/>
    <n v="1463.3117999999999"/>
    <n v="0"/>
    <m/>
    <m/>
    <n v="0"/>
    <n v="0.20736000000000002"/>
    <n v="74.820650099999995"/>
    <n v="0"/>
    <m/>
    <m/>
    <n v="0"/>
    <n v="1960.9757999999999"/>
    <n v="2088.3198102306296"/>
    <n v="0.49310975448184879"/>
    <n v="75.028010099999989"/>
    <n v="17.716177119244389"/>
  </r>
  <r>
    <x v="1313"/>
    <s v="École"/>
    <m/>
    <m/>
    <n v="5755"/>
    <n v="1288.7280000000001"/>
    <n v="1013.1786"/>
    <n v="0"/>
    <m/>
    <m/>
    <n v="0"/>
    <n v="0.53697000000000006"/>
    <n v="51.804872699999997"/>
    <n v="0"/>
    <m/>
    <m/>
    <n v="0"/>
    <n v="2301.9066000000003"/>
    <n v="2451.3903507022546"/>
    <n v="0.42595835807163418"/>
    <n v="52.341842699999994"/>
    <n v="9.0950204517810587"/>
  </r>
  <r>
    <x v="1314"/>
    <s v="École"/>
    <m/>
    <m/>
    <n v="958"/>
    <n v="21.164400000000001"/>
    <n v="0"/>
    <n v="0"/>
    <m/>
    <m/>
    <n v="0"/>
    <n v="8.8184999999999999E-3"/>
    <n v="0"/>
    <n v="0"/>
    <m/>
    <m/>
    <n v="0"/>
    <n v="21.164400000000001"/>
    <n v="22.538797159885981"/>
    <n v="2.3526928141843404E-2"/>
    <n v="8.8184999999999999E-3"/>
    <n v="9.2051148225469736E-3"/>
  </r>
  <r>
    <x v="1315"/>
    <s v="École"/>
    <m/>
    <m/>
    <n v="21327"/>
    <n v="7737.12"/>
    <n v="3215.7242999999999"/>
    <n v="0"/>
    <m/>
    <m/>
    <n v="0"/>
    <n v="3.2238000000000002"/>
    <n v="164.42331884999999"/>
    <n v="0"/>
    <m/>
    <m/>
    <n v="0"/>
    <n v="10952.844300000001"/>
    <n v="11664.112188463332"/>
    <n v="0.54691762500414176"/>
    <n v="167.64711885"/>
    <n v="7.8607923688282462"/>
  </r>
  <r>
    <x v="1316"/>
    <s v="École"/>
    <m/>
    <m/>
    <n v="2009"/>
    <n v="752.11199999999997"/>
    <n v="1090.4742000000001"/>
    <n v="0"/>
    <m/>
    <m/>
    <n v="0"/>
    <n v="0.31337999999999999"/>
    <n v="55.757076900000001"/>
    <n v="0"/>
    <m/>
    <m/>
    <n v="0"/>
    <n v="1842.5862000000002"/>
    <n v="1962.2420957553772"/>
    <n v="0.97672578185932168"/>
    <n v="56.070456900000003"/>
    <n v="27.909635092085615"/>
  </r>
  <r>
    <x v="1317"/>
    <s v="École"/>
    <m/>
    <m/>
    <n v="22132"/>
    <n v="9538.56"/>
    <n v="122.3847"/>
    <n v="0"/>
    <m/>
    <m/>
    <n v="0"/>
    <n v="3.9744000000000002"/>
    <n v="6.2576566499999995"/>
    <n v="0"/>
    <m/>
    <m/>
    <n v="0"/>
    <n v="9660.9447"/>
    <n v="10288.317786763409"/>
    <n v="0.46486163865730207"/>
    <n v="10.232056650000001"/>
    <n v="0.46231956669076452"/>
  </r>
  <r>
    <x v="1318"/>
    <s v="École"/>
    <m/>
    <m/>
    <n v="20190"/>
    <n v="6292.08"/>
    <n v="9212.5745999999999"/>
    <n v="0"/>
    <m/>
    <m/>
    <n v="0"/>
    <n v="2.6217000000000001"/>
    <n v="471.04849469999999"/>
    <n v="0"/>
    <m/>
    <m/>
    <n v="0"/>
    <n v="15504.6546"/>
    <n v="16511.512968167917"/>
    <n v="0.81780648678394841"/>
    <n v="473.67019469999997"/>
    <n v="23.460633714710251"/>
  </r>
  <r>
    <x v="1319"/>
    <s v="École"/>
    <m/>
    <m/>
    <n v="3615"/>
    <n v="967.68"/>
    <n v="0"/>
    <n v="0"/>
    <m/>
    <m/>
    <n v="0"/>
    <n v="0.4032"/>
    <n v="0"/>
    <n v="0"/>
    <m/>
    <m/>
    <n v="0"/>
    <n v="967.68"/>
    <n v="1030.5202715729463"/>
    <n v="0.28506784829127146"/>
    <n v="0.4032"/>
    <n v="0.11153526970954357"/>
  </r>
  <r>
    <x v="1320"/>
    <s v="École"/>
    <m/>
    <m/>
    <n v="3927"/>
    <n v="1276.1279999999999"/>
    <n v="0"/>
    <n v="0"/>
    <m/>
    <m/>
    <n v="0"/>
    <n v="0.53172000000000008"/>
    <n v="0"/>
    <n v="0"/>
    <m/>
    <m/>
    <n v="0"/>
    <n v="1276.1279999999999"/>
    <n v="1358.9986081368229"/>
    <n v="0.3460653445726567"/>
    <n v="0.53172000000000008"/>
    <n v="0.13540106951871658"/>
  </r>
  <r>
    <x v="1321"/>
    <s v="École"/>
    <m/>
    <m/>
    <n v="440"/>
    <n v="59.3748"/>
    <n v="226.96109999999999"/>
    <n v="0"/>
    <m/>
    <m/>
    <n v="0"/>
    <n v="2.4739500000000001E-2"/>
    <n v="11.604756449999998"/>
    <n v="0"/>
    <m/>
    <m/>
    <n v="0"/>
    <n v="286.33589999999998"/>
    <n v="304.93029661570353"/>
    <n v="0.69302340139932617"/>
    <n v="11.629495949999999"/>
    <n v="26.430672613636361"/>
  </r>
  <r>
    <x v="1322"/>
    <s v="École"/>
    <m/>
    <m/>
    <n v="3004"/>
    <n v="1404.2159999999999"/>
    <n v="0"/>
    <n v="0"/>
    <m/>
    <m/>
    <n v="0"/>
    <n v="0.58509"/>
    <n v="0"/>
    <n v="0"/>
    <m/>
    <m/>
    <n v="0"/>
    <n v="1404.2159999999999"/>
    <n v="1495.4045280124383"/>
    <n v="0.49780443675513925"/>
    <n v="0.58509"/>
    <n v="0.19477030625832226"/>
  </r>
  <r>
    <x v="1323"/>
    <s v="École"/>
    <m/>
    <m/>
    <n v="1938"/>
    <n v="404.35199999999998"/>
    <n v="0"/>
    <n v="467.53999999999991"/>
    <m/>
    <m/>
    <n v="0"/>
    <n v="0.16847999999999999"/>
    <n v="0"/>
    <n v="33.292800399999997"/>
    <m/>
    <m/>
    <n v="0"/>
    <n v="871.89199999999983"/>
    <n v="928.51188473697823"/>
    <n v="0.47910829965788349"/>
    <n v="33.4612804"/>
    <n v="17.265882559339527"/>
  </r>
  <r>
    <x v="1324"/>
    <s v="École"/>
    <m/>
    <m/>
    <n v="1358"/>
    <n v="393.47999999999996"/>
    <n v="0"/>
    <n v="314.27999999999997"/>
    <m/>
    <m/>
    <n v="0"/>
    <n v="0.16395000000000001"/>
    <n v="0"/>
    <n v="22.379392799999998"/>
    <m/>
    <m/>
    <n v="0"/>
    <n v="707.76"/>
    <n v="753.72129981860587"/>
    <n v="0.55502304846730921"/>
    <n v="22.543342799999998"/>
    <n v="16.600399705449188"/>
  </r>
  <r>
    <x v="1325"/>
    <s v="École"/>
    <m/>
    <m/>
    <n v="162"/>
    <n v="46.1952"/>
    <n v="0"/>
    <n v="0"/>
    <m/>
    <m/>
    <n v="0"/>
    <n v="1.9248000000000001E-2"/>
    <n v="0"/>
    <n v="0"/>
    <m/>
    <m/>
    <n v="0"/>
    <n v="46.1952"/>
    <n v="49.19507486913708"/>
    <n v="0.30367330166133999"/>
    <n v="1.9248000000000001E-2"/>
    <n v="0.11881481481481482"/>
  </r>
  <r>
    <x v="1326"/>
    <s v="École"/>
    <m/>
    <m/>
    <n v="2209"/>
    <n v="700.18560000000002"/>
    <n v="0"/>
    <n v="630.49999999999989"/>
    <m/>
    <m/>
    <n v="0"/>
    <n v="0.291744"/>
    <n v="0"/>
    <n v="44.89692999999999"/>
    <m/>
    <m/>
    <n v="0"/>
    <n v="1330.6855999999998"/>
    <n v="1417.0991297641874"/>
    <n v="0.64151160242833294"/>
    <n v="45.188673999999992"/>
    <n v="20.456620190131279"/>
  </r>
  <r>
    <x v="1327"/>
    <s v="École"/>
    <m/>
    <m/>
    <n v="2259"/>
    <n v="585.14400000000001"/>
    <n v="0"/>
    <n v="702.66799999999989"/>
    <m/>
    <m/>
    <n v="0"/>
    <n v="0.24381"/>
    <n v="0"/>
    <n v="50.035901679999995"/>
    <m/>
    <m/>
    <n v="0"/>
    <n v="1287.8119999999999"/>
    <n v="1371.4413566208862"/>
    <n v="0.60710108748157865"/>
    <n v="50.279711679999998"/>
    <n v="22.257508490482515"/>
  </r>
  <r>
    <x v="1328"/>
    <s v="École"/>
    <m/>
    <m/>
    <n v="2554"/>
    <n v="669.45960000000002"/>
    <n v="0"/>
    <n v="944.39199999999983"/>
    <m/>
    <m/>
    <n v="0"/>
    <n v="0.27894150000000001"/>
    <n v="0"/>
    <n v="67.248693919999994"/>
    <m/>
    <m/>
    <n v="0"/>
    <n v="1613.8516"/>
    <n v="1718.6536759160404"/>
    <n v="0.67292626308380599"/>
    <n v="67.527635419999996"/>
    <n v="26.439951221613153"/>
  </r>
  <r>
    <x v="1329"/>
    <s v="École"/>
    <m/>
    <m/>
    <n v="1053"/>
    <n v="124.27199999999999"/>
    <n v="0"/>
    <n v="324.36799999999994"/>
    <m/>
    <m/>
    <n v="0"/>
    <n v="5.178E-2"/>
    <n v="0"/>
    <n v="23.097743680000001"/>
    <m/>
    <m/>
    <n v="0"/>
    <n v="448.63999999999993"/>
    <n v="477.77427934698102"/>
    <n v="0.4537267610132773"/>
    <n v="23.149523680000001"/>
    <n v="21.984352972459639"/>
  </r>
  <r>
    <x v="1330"/>
    <s v="École"/>
    <m/>
    <m/>
    <n v="18656"/>
    <n v="6518.6711999999998"/>
    <n v="0"/>
    <n v="0"/>
    <m/>
    <m/>
    <n v="0"/>
    <n v="2.7161130000000004"/>
    <n v="0"/>
    <n v="0"/>
    <m/>
    <m/>
    <n v="0"/>
    <n v="13596.0412"/>
    <n v="14478.955925244882"/>
    <n v="0.77610183990377801"/>
    <n v="2.7161130000000004"/>
    <n v="0.14558924742710122"/>
  </r>
  <r>
    <x v="1331"/>
    <s v="École"/>
    <m/>
    <m/>
    <n v="323"/>
    <n v="195.84719999999999"/>
    <n v="0"/>
    <n v="0"/>
    <m/>
    <m/>
    <n v="0"/>
    <n v="8.1603000000000009E-2"/>
    <n v="0"/>
    <n v="0"/>
    <m/>
    <m/>
    <n v="0"/>
    <n v="1754.2372"/>
    <n v="1868.155790909562"/>
    <n v="5.7837640585435359"/>
    <n v="8.1603000000000009E-2"/>
    <n v="0.25264086687306503"/>
  </r>
  <r>
    <x v="1332"/>
    <s v="École"/>
    <m/>
    <m/>
    <n v="1048"/>
    <n v="185.76"/>
    <n v="0"/>
    <n v="385.28399999999993"/>
    <m/>
    <m/>
    <n v="0"/>
    <n v="7.740000000000001E-2"/>
    <n v="0"/>
    <n v="27.435477840000001"/>
    <m/>
    <m/>
    <n v="0"/>
    <n v="571.04399999999987"/>
    <n v="608.12708535890113"/>
    <n v="0.5802739364111652"/>
    <n v="27.512877840000002"/>
    <n v="26.252746030534354"/>
  </r>
  <r>
    <x v="1333"/>
    <s v="École"/>
    <m/>
    <m/>
    <n v="3230"/>
    <n v="1288.5119999999999"/>
    <n v="0"/>
    <n v="809.36799999999982"/>
    <m/>
    <m/>
    <n v="0"/>
    <n v="0.53688000000000002"/>
    <n v="0"/>
    <n v="57.633843679999998"/>
    <m/>
    <m/>
    <n v="0"/>
    <n v="2097.8799999999997"/>
    <n v="2234.1144462295929"/>
    <n v="0.69167629914228879"/>
    <n v="58.170723679999995"/>
    <n v="18.009511975232197"/>
  </r>
  <r>
    <x v="1334"/>
    <s v="École"/>
    <m/>
    <m/>
    <n v="3232"/>
    <n v="802.22399999999993"/>
    <n v="0"/>
    <n v="889.68399999999986"/>
    <m/>
    <m/>
    <n v="0"/>
    <n v="0.33426"/>
    <n v="0"/>
    <n v="63.353021839999997"/>
    <m/>
    <m/>
    <n v="0"/>
    <n v="1691.9079999999999"/>
    <n v="1801.7789885462553"/>
    <n v="0.55748112269376715"/>
    <n v="63.687281839999997"/>
    <n v="19.705223341584158"/>
  </r>
  <r>
    <x v="1335"/>
    <s v="École"/>
    <m/>
    <m/>
    <n v="2751"/>
    <n v="990.79199999999992"/>
    <n v="1390.1840999999999"/>
    <n v="0"/>
    <m/>
    <m/>
    <n v="0"/>
    <n v="0.41282999999999997"/>
    <n v="71.081554949999997"/>
    <n v="0"/>
    <m/>
    <m/>
    <n v="0"/>
    <n v="2380.9760999999999"/>
    <n v="2535.5945531381185"/>
    <n v="0.92169921960673151"/>
    <n v="71.494384949999997"/>
    <n v="25.988507797164665"/>
  </r>
  <r>
    <x v="1336"/>
    <s v="École"/>
    <m/>
    <m/>
    <n v="1953"/>
    <n v="290.2176"/>
    <n v="1154.8871999999999"/>
    <n v="0"/>
    <m/>
    <m/>
    <n v="0"/>
    <n v="0.120924"/>
    <n v="59.050580400000001"/>
    <n v="0"/>
    <m/>
    <m/>
    <n v="0"/>
    <n v="1445.1047999999998"/>
    <n v="1538.9486100233219"/>
    <n v="0.78799211982760975"/>
    <n v="59.171504400000003"/>
    <n v="30.297749308755762"/>
  </r>
  <r>
    <x v="1337"/>
    <s v="École"/>
    <m/>
    <m/>
    <n v="3961"/>
    <n v="1758.0239999999999"/>
    <n v="489.53879999999998"/>
    <n v="0"/>
    <m/>
    <m/>
    <n v="0"/>
    <n v="0.73250999999999999"/>
    <n v="25.030626599999998"/>
    <n v="0"/>
    <m/>
    <m/>
    <n v="0"/>
    <n v="2247.5627999999997"/>
    <n v="2393.5175130551952"/>
    <n v="0.60427102071577765"/>
    <n v="25.763136599999999"/>
    <n v="6.5042001009845993"/>
  </r>
  <r>
    <x v="1338"/>
    <s v="École"/>
    <m/>
    <m/>
    <n v="2876"/>
    <n v="775.65599999999995"/>
    <n v="1140.489"/>
    <n v="0"/>
    <m/>
    <m/>
    <n v="0"/>
    <n v="0.32318999999999998"/>
    <n v="58.3143855"/>
    <n v="0"/>
    <m/>
    <m/>
    <n v="0"/>
    <n v="1916.145"/>
    <n v="2040.5777382741642"/>
    <n v="0.70951938048475804"/>
    <n v="58.637575499999997"/>
    <n v="20.388586752433934"/>
  </r>
  <r>
    <x v="1339"/>
    <s v="École"/>
    <m/>
    <m/>
    <n v="3059"/>
    <n v="1160.3519999999999"/>
    <n v="1656.5508"/>
    <n v="0"/>
    <m/>
    <m/>
    <n v="0"/>
    <n v="0.48348000000000002"/>
    <n v="84.701160600000009"/>
    <n v="0"/>
    <m/>
    <m/>
    <n v="0"/>
    <n v="2816.9027999999998"/>
    <n v="2999.829942181912"/>
    <n v="0.98065705857532259"/>
    <n v="85.184640600000009"/>
    <n v="27.847218241255316"/>
  </r>
  <r>
    <x v="1340"/>
    <s v="École"/>
    <m/>
    <m/>
    <n v="1731"/>
    <n v="577.53"/>
    <n v="0"/>
    <n v="198.26799999999997"/>
    <m/>
    <m/>
    <n v="0"/>
    <n v="0.2406375"/>
    <n v="0"/>
    <n v="14.118357679999999"/>
    <m/>
    <m/>
    <n v="0"/>
    <n v="775.798"/>
    <n v="826.17762653537181"/>
    <n v="0.4772834353179502"/>
    <n v="14.358995179999999"/>
    <n v="8.2952022992489898"/>
  </r>
  <r>
    <x v="1341"/>
    <s v="École"/>
    <m/>
    <m/>
    <n v="4468"/>
    <n v="940.89599999999996"/>
    <n v="1812.2787000000001"/>
    <n v="0"/>
    <m/>
    <m/>
    <n v="0"/>
    <n v="0.39204"/>
    <n v="92.663689649999995"/>
    <n v="0"/>
    <m/>
    <m/>
    <n v="0"/>
    <n v="2753.1747"/>
    <n v="2931.963396506867"/>
    <n v="0.6562138309102209"/>
    <n v="93.055729649999989"/>
    <n v="20.827155248433304"/>
  </r>
  <r>
    <x v="1342"/>
    <s v="École"/>
    <m/>
    <m/>
    <n v="4893"/>
    <n v="547.34399999999994"/>
    <n v="1351.9151999999999"/>
    <n v="0"/>
    <m/>
    <m/>
    <n v="0"/>
    <n v="0.22806000000000001"/>
    <n v="69.124826399999989"/>
    <n v="0"/>
    <m/>
    <m/>
    <n v="0"/>
    <n v="1899.2592"/>
    <n v="2022.5953895620626"/>
    <n v="0.41336509085674689"/>
    <n v="69.352886399999988"/>
    <n v="14.17389871244635"/>
  </r>
  <r>
    <x v="1343"/>
    <s v="École"/>
    <m/>
    <m/>
    <n v="2115"/>
    <n v="781.27199999999993"/>
    <n v="892.6884"/>
    <n v="0"/>
    <m/>
    <m/>
    <n v="0"/>
    <n v="0.32553000000000004"/>
    <n v="45.644083799999997"/>
    <n v="0"/>
    <m/>
    <m/>
    <n v="0"/>
    <n v="1673.9603999999999"/>
    <n v="1782.6658874941693"/>
    <n v="0.84286803191213677"/>
    <n v="45.969613799999998"/>
    <n v="21.735041985815602"/>
  </r>
  <r>
    <x v="1344"/>
    <s v="École"/>
    <m/>
    <m/>
    <n v="27542"/>
    <n v="13236.48"/>
    <n v="10026.072899999999"/>
    <n v="10.863999999999999"/>
    <m/>
    <m/>
    <n v="0"/>
    <n v="5.5152000000000001"/>
    <n v="512.64350654999998"/>
    <n v="0.77360863999999996"/>
    <m/>
    <m/>
    <n v="0"/>
    <n v="23273.4169"/>
    <n v="24784.771726416169"/>
    <n v="0.89989004888592583"/>
    <n v="518.93231519000005"/>
    <n v="18.841489913223441"/>
  </r>
  <r>
    <x v="1345"/>
    <s v="École"/>
    <m/>
    <m/>
    <n v="2290"/>
    <n v="463.89600000000002"/>
    <n v="0"/>
    <n v="639.42399999999986"/>
    <m/>
    <m/>
    <n v="0"/>
    <n v="0.19328999999999999"/>
    <n v="0"/>
    <n v="45.532394239999995"/>
    <m/>
    <m/>
    <n v="0"/>
    <n v="1103.32"/>
    <n v="1174.9686115573982"/>
    <n v="0.51308672993772841"/>
    <n v="45.725684239999993"/>
    <n v="19.967547703056766"/>
  </r>
  <r>
    <x v="1346"/>
    <s v="École"/>
    <m/>
    <m/>
    <n v="1413"/>
    <n v="267.55200000000002"/>
    <n v="0"/>
    <n v="193.99999999999997"/>
    <m/>
    <m/>
    <n v="0"/>
    <n v="0.11148000000000001"/>
    <n v="0"/>
    <n v="13.814439999999999"/>
    <m/>
    <m/>
    <n v="0"/>
    <n v="461.55200000000002"/>
    <n v="491.52477305001298"/>
    <n v="0.34785900428167937"/>
    <n v="13.92592"/>
    <n v="9.8555697098372264"/>
  </r>
  <r>
    <x v="1347"/>
    <s v="École"/>
    <m/>
    <m/>
    <n v="585"/>
    <n v="279.54719999999998"/>
    <n v="0"/>
    <n v="0"/>
    <m/>
    <m/>
    <n v="0"/>
    <n v="0.11647800000000001"/>
    <n v="0"/>
    <n v="0"/>
    <m/>
    <m/>
    <n v="0"/>
    <n v="279.54719999999998"/>
    <n v="297.70074452448819"/>
    <n v="0.50889016158032163"/>
    <n v="0.11647800000000001"/>
    <n v="0.19910769230769232"/>
  </r>
  <r>
    <x v="1348"/>
    <s v="École"/>
    <m/>
    <m/>
    <n v="555"/>
    <n v="49.9572"/>
    <n v="0"/>
    <n v="451.63199999999995"/>
    <m/>
    <m/>
    <n v="0"/>
    <n v="2.0815500000000001E-2"/>
    <n v="0"/>
    <n v="32.160016319999997"/>
    <m/>
    <m/>
    <n v="0"/>
    <n v="501.58919999999995"/>
    <n v="534.16195292044563"/>
    <n v="0.96245396922602811"/>
    <n v="32.180831819999995"/>
    <n v="57.983480756756748"/>
  </r>
  <r>
    <x v="1349"/>
    <s v="École"/>
    <m/>
    <m/>
    <n v="1048"/>
    <n v="90.374399999999994"/>
    <n v="0"/>
    <n v="432.61999999999995"/>
    <m/>
    <m/>
    <n v="0"/>
    <n v="3.7656000000000002E-2"/>
    <n v="0"/>
    <n v="30.806201199999997"/>
    <m/>
    <m/>
    <n v="0"/>
    <n v="522.99439999999993"/>
    <n v="556.95718741642906"/>
    <n v="0.53144769791643998"/>
    <n v="30.843857199999995"/>
    <n v="29.431161450381676"/>
  </r>
  <r>
    <x v="1350"/>
    <s v="École"/>
    <m/>
    <m/>
    <n v="1162"/>
    <n v="88.412399999999991"/>
    <n v="0"/>
    <n v="409.33999999999992"/>
    <m/>
    <m/>
    <n v="0"/>
    <n v="3.6838500000000003E-2"/>
    <n v="0"/>
    <n v="29.148468399999999"/>
    <m/>
    <m/>
    <n v="0"/>
    <n v="497.75239999999991"/>
    <n v="530.07599456854098"/>
    <n v="0.4561755547061454"/>
    <n v="29.1853069"/>
    <n v="25.116443115318415"/>
  </r>
  <r>
    <x v="1351"/>
    <s v="École"/>
    <m/>
    <m/>
    <n v="1227"/>
    <n v="83.314799999999991"/>
    <n v="0"/>
    <n v="430.29199999999992"/>
    <m/>
    <m/>
    <n v="0"/>
    <n v="3.4714500000000002E-2"/>
    <n v="0"/>
    <n v="30.640427919999997"/>
    <m/>
    <m/>
    <n v="0"/>
    <n v="513.60679999999991"/>
    <n v="546.95996508940129"/>
    <n v="0.44577014269714854"/>
    <n v="30.675142419999997"/>
    <n v="25.000116071719638"/>
  </r>
  <r>
    <x v="1352"/>
    <s v="École"/>
    <m/>
    <m/>
    <n v="1017"/>
    <n v="470.16719999999998"/>
    <n v="0"/>
    <n v="100.87999999999998"/>
    <m/>
    <m/>
    <n v="0"/>
    <n v="0.19590299999999999"/>
    <n v="0"/>
    <n v="7.1835087999999994"/>
    <m/>
    <m/>
    <n v="0"/>
    <n v="571.04719999999998"/>
    <n v="608.13049316403215"/>
    <n v="0.59796508669029713"/>
    <n v="7.3794117999999997"/>
    <n v="7.2560588003933137"/>
  </r>
  <r>
    <x v="1353"/>
    <s v="École"/>
    <m/>
    <m/>
    <n v="1402"/>
    <n v="113.634"/>
    <n v="0"/>
    <n v="612.65199999999993"/>
    <m/>
    <m/>
    <n v="0"/>
    <n v="4.7347500000000001E-2"/>
    <n v="0"/>
    <n v="43.626001519999996"/>
    <m/>
    <m/>
    <n v="0"/>
    <n v="726.28599999999994"/>
    <n v="773.45036164809528"/>
    <n v="0.55167643484172268"/>
    <n v="43.673349019999996"/>
    <n v="31.150748231098426"/>
  </r>
  <r>
    <x v="1354"/>
    <s v="École"/>
    <m/>
    <m/>
    <n v="1159"/>
    <n v="554.68799999999999"/>
    <n v="0"/>
    <n v="41.515999999999991"/>
    <m/>
    <m/>
    <n v="0"/>
    <n v="0.23111999999999999"/>
    <n v="0"/>
    <n v="2.9562901599999996"/>
    <m/>
    <m/>
    <n v="0"/>
    <n v="596.20399999999995"/>
    <n v="634.92095320031092"/>
    <n v="0.54781790612623893"/>
    <n v="3.1874101599999998"/>
    <n v="2.7501381880931839"/>
  </r>
  <r>
    <x v="1355"/>
    <s v="École"/>
    <m/>
    <m/>
    <n v="1356"/>
    <n v="182.44800000000001"/>
    <n v="0"/>
    <n v="402.74399999999991"/>
    <m/>
    <m/>
    <n v="0"/>
    <n v="7.601999999999999E-2"/>
    <n v="0"/>
    <n v="28.678777439999998"/>
    <m/>
    <m/>
    <n v="0"/>
    <n v="585.19199999999989"/>
    <n v="623.19384379372877"/>
    <n v="0.45958248067384128"/>
    <n v="28.754797439999997"/>
    <n v="21.205602831858407"/>
  </r>
  <r>
    <x v="1356"/>
    <s v="École"/>
    <m/>
    <m/>
    <n v="3408"/>
    <n v="738.72"/>
    <n v="0"/>
    <n v="1142.6599999999999"/>
    <m/>
    <m/>
    <n v="0"/>
    <n v="0.30780000000000002"/>
    <n v="0"/>
    <n v="81.367051599999996"/>
    <m/>
    <m/>
    <n v="0"/>
    <n v="1881.3799999999999"/>
    <n v="2003.5551303446487"/>
    <n v="0.58789763214338286"/>
    <n v="81.674851599999997"/>
    <n v="23.965625469483566"/>
  </r>
  <r>
    <x v="1357"/>
    <s v="École"/>
    <m/>
    <m/>
    <n v="1212"/>
    <n v="49.568399999999997"/>
    <n v="0"/>
    <n v="0"/>
    <m/>
    <m/>
    <n v="0"/>
    <n v="2.0653500000000002E-2"/>
    <n v="0"/>
    <n v="0"/>
    <m/>
    <m/>
    <n v="0"/>
    <n v="49.568399999999997"/>
    <n v="52.787327452707949"/>
    <n v="4.3553900538537908E-2"/>
    <n v="2.0653500000000002E-2"/>
    <n v="1.7040841584158417E-2"/>
  </r>
  <r>
    <x v="1358"/>
    <s v="École"/>
    <m/>
    <m/>
    <n v="1812"/>
    <n v="440.3664"/>
    <n v="0"/>
    <n v="209.90799999999996"/>
    <m/>
    <m/>
    <n v="0"/>
    <n v="0.18348599999999998"/>
    <n v="0"/>
    <n v="14.947224079999998"/>
    <m/>
    <m/>
    <n v="0"/>
    <n v="650.27440000000001"/>
    <n v="692.50263649650174"/>
    <n v="0.3821758479561268"/>
    <n v="15.130710079999998"/>
    <n v="8.350281501103753"/>
  </r>
  <r>
    <x v="1359"/>
    <s v="École"/>
    <m/>
    <m/>
    <n v="3732"/>
    <n v="1705.212"/>
    <n v="0"/>
    <n v="132.69599999999997"/>
    <m/>
    <m/>
    <n v="0"/>
    <n v="0.71050499999999994"/>
    <n v="0"/>
    <n v="9.4490769599999993"/>
    <m/>
    <m/>
    <n v="0"/>
    <n v="1837.9079999999999"/>
    <n v="1957.260097641876"/>
    <n v="0.52445340236920579"/>
    <n v="10.159581959999999"/>
    <n v="2.7222888424437297"/>
  </r>
  <r>
    <x v="1360"/>
    <s v="École"/>
    <m/>
    <m/>
    <n v="1134"/>
    <n v="156.24"/>
    <n v="0"/>
    <n v="358.89999999999992"/>
    <m/>
    <m/>
    <n v="0"/>
    <n v="6.5099999999999991E-2"/>
    <n v="0"/>
    <n v="25.556713999999996"/>
    <m/>
    <m/>
    <n v="0"/>
    <n v="515.13999999999987"/>
    <n v="548.59272972272595"/>
    <n v="0.48376783926166311"/>
    <n v="25.621813999999997"/>
    <n v="22.594192239858906"/>
  </r>
  <r>
    <x v="1361"/>
    <s v="École"/>
    <m/>
    <m/>
    <n v="1134"/>
    <n v="441.7056"/>
    <n v="0"/>
    <n v="0"/>
    <m/>
    <m/>
    <n v="0"/>
    <n v="0.18404400000000001"/>
    <n v="0"/>
    <n v="0"/>
    <m/>
    <m/>
    <n v="0"/>
    <n v="460.96559999999999"/>
    <n v="490.9002927597823"/>
    <n v="0.43289267439134244"/>
    <n v="0.18404400000000001"/>
    <n v="0.1622962962962963"/>
  </r>
  <r>
    <x v="1362"/>
    <s v="École"/>
    <m/>
    <m/>
    <n v="1936"/>
    <n v="549.79200000000003"/>
    <n v="0"/>
    <n v="576.9559999999999"/>
    <m/>
    <m/>
    <n v="0"/>
    <n v="0.22908000000000001"/>
    <n v="0"/>
    <n v="41.084144559999991"/>
    <m/>
    <m/>
    <n v="0"/>
    <n v="1126.748"/>
    <n v="1199.9180048717285"/>
    <n v="0.61979235788828957"/>
    <n v="41.313224559999995"/>
    <n v="21.339475495867767"/>
  </r>
  <r>
    <x v="1363"/>
    <s v="École"/>
    <m/>
    <m/>
    <n v="986"/>
    <n v="189.81719999999999"/>
    <n v="0"/>
    <n v="384.89599999999996"/>
    <m/>
    <m/>
    <n v="0"/>
    <n v="7.9090500000000008E-2"/>
    <n v="0"/>
    <n v="27.407848959999999"/>
    <m/>
    <m/>
    <n v="0"/>
    <n v="574.71319999999992"/>
    <n v="612.03455991707688"/>
    <n v="0.62072470579825245"/>
    <n v="27.486939459999999"/>
    <n v="27.877220547667342"/>
  </r>
  <r>
    <x v="1364"/>
    <s v="École"/>
    <m/>
    <m/>
    <n v="846"/>
    <n v="59.183999999999997"/>
    <n v="0"/>
    <n v="0"/>
    <m/>
    <m/>
    <n v="0"/>
    <n v="2.4660000000000001E-2"/>
    <n v="0"/>
    <n v="0"/>
    <m/>
    <m/>
    <n v="0"/>
    <n v="59.183999999999997"/>
    <n v="63.027355895309661"/>
    <n v="7.4500420680035054E-2"/>
    <n v="2.4660000000000001E-2"/>
    <n v="2.9148936170212768E-2"/>
  </r>
  <r>
    <x v="1365"/>
    <s v="École"/>
    <m/>
    <m/>
    <n v="938"/>
    <n v="65.087999999999994"/>
    <n v="0"/>
    <n v="381.40399999999994"/>
    <m/>
    <m/>
    <n v="0"/>
    <n v="2.7120000000000002E-2"/>
    <n v="0"/>
    <n v="27.159189039999998"/>
    <m/>
    <m/>
    <n v="0"/>
    <n v="446.49199999999996"/>
    <n v="475.48679015288928"/>
    <n v="0.50691555453399706"/>
    <n v="27.186309039999998"/>
    <n v="28.983271897654582"/>
  </r>
  <r>
    <x v="1366"/>
    <s v="École"/>
    <m/>
    <m/>
    <n v="1132"/>
    <n v="85.536000000000001"/>
    <n v="0"/>
    <n v="536.21599999999989"/>
    <m/>
    <m/>
    <n v="0"/>
    <n v="3.5639999999999998E-2"/>
    <n v="0"/>
    <n v="38.18311216"/>
    <m/>
    <m/>
    <n v="0"/>
    <n v="621.75199999999995"/>
    <n v="662.12801741383771"/>
    <n v="0.58491874329844318"/>
    <n v="38.218752160000001"/>
    <n v="33.762148551236756"/>
  </r>
  <r>
    <x v="1367"/>
    <s v="École"/>
    <m/>
    <m/>
    <n v="1997"/>
    <n v="127.3896"/>
    <n v="0"/>
    <n v="581.61199999999997"/>
    <m/>
    <m/>
    <n v="0"/>
    <n v="5.3079000000000001E-2"/>
    <n v="0"/>
    <n v="41.415691119999998"/>
    <m/>
    <m/>
    <n v="0"/>
    <n v="709.00159999999994"/>
    <n v="755.04352820938061"/>
    <n v="0.3780888974508666"/>
    <n v="41.468770119999995"/>
    <n v="20.765533360040056"/>
  </r>
  <r>
    <x v="1368"/>
    <s v="École"/>
    <m/>
    <m/>
    <n v="664"/>
    <n v="119.8368"/>
    <n v="0"/>
    <n v="227.75599999999997"/>
    <m/>
    <m/>
    <n v="0"/>
    <n v="4.9932000000000004E-2"/>
    <n v="0"/>
    <n v="16.21815256"/>
    <m/>
    <m/>
    <n v="0"/>
    <n v="347.59279999999995"/>
    <n v="370.16516477843993"/>
    <n v="0.55747765779885528"/>
    <n v="16.268084559999998"/>
    <n v="24.500127349397587"/>
  </r>
  <r>
    <x v="1369"/>
    <s v="École"/>
    <m/>
    <m/>
    <n v="11435"/>
    <n v="2536.2719999999999"/>
    <n v="0"/>
    <n v="0"/>
    <m/>
    <m/>
    <n v="0"/>
    <n v="1.0567800000000001"/>
    <n v="0"/>
    <n v="0"/>
    <m/>
    <m/>
    <n v="0"/>
    <n v="6541.4619999999995"/>
    <n v="6966.2586771702508"/>
    <n v="0.60920495646438577"/>
    <n v="1.0567800000000001"/>
    <n v="9.2416265850459117E-2"/>
  </r>
  <r>
    <x v="1370"/>
    <s v="École"/>
    <m/>
    <m/>
    <n v="1038"/>
    <n v="44.114399999999996"/>
    <n v="0"/>
    <n v="386.05999999999995"/>
    <m/>
    <m/>
    <n v="0"/>
    <n v="1.8381000000000002E-2"/>
    <n v="0"/>
    <n v="27.490735599999997"/>
    <m/>
    <m/>
    <n v="0"/>
    <n v="430.17439999999993"/>
    <n v="458.10953983933655"/>
    <n v="0.44133867036544949"/>
    <n v="27.509116599999999"/>
    <n v="26.502039113680151"/>
  </r>
  <r>
    <x v="1371"/>
    <s v="École"/>
    <m/>
    <m/>
    <n v="2694"/>
    <n v="867.16800000000001"/>
    <n v="0"/>
    <n v="410.89199999999994"/>
    <m/>
    <m/>
    <n v="0"/>
    <n v="0.36131999999999997"/>
    <n v="0"/>
    <n v="29.258983919999999"/>
    <m/>
    <m/>
    <n v="0"/>
    <n v="1278.06"/>
    <n v="1361.0560704845814"/>
    <n v="0.50521754657928042"/>
    <n v="29.620303919999998"/>
    <n v="10.994916080178173"/>
  </r>
  <r>
    <x v="1372"/>
    <s v="École"/>
    <m/>
    <m/>
    <n v="8417"/>
    <n v="3772.7532000000001"/>
    <n v="0"/>
    <n v="977.37199999999984"/>
    <m/>
    <m/>
    <n v="0"/>
    <n v="1.5719805000000002"/>
    <n v="0"/>
    <n v="69.597148719999993"/>
    <m/>
    <m/>
    <n v="0"/>
    <n v="4750.1252000000004"/>
    <n v="5058.594071500389"/>
    <n v="0.60099727592971242"/>
    <n v="71.169129219999988"/>
    <n v="8.4554032576927636"/>
  </r>
  <r>
    <x v="1373"/>
    <s v="École"/>
    <m/>
    <m/>
    <n v="20969"/>
    <n v="4067.712"/>
    <n v="0"/>
    <n v="0"/>
    <m/>
    <m/>
    <n v="0"/>
    <n v="1.6948800000000002"/>
    <n v="0"/>
    <n v="0"/>
    <m/>
    <m/>
    <n v="0"/>
    <n v="13771.601999999999"/>
    <n v="14665.917486188129"/>
    <n v="0.69940948477219367"/>
    <n v="1.6948800000000002"/>
    <n v="8.0827888788211177E-2"/>
  </r>
  <r>
    <x v="1374"/>
    <s v="École"/>
    <m/>
    <m/>
    <n v="2626"/>
    <n v="1419.336"/>
    <n v="0"/>
    <n v="113.29599999999998"/>
    <m/>
    <m/>
    <n v="0"/>
    <n v="0.59138999999999997"/>
    <n v="0"/>
    <n v="8.0676329599999992"/>
    <m/>
    <m/>
    <n v="0"/>
    <n v="1532.6320000000001"/>
    <n v="1632.1597479139673"/>
    <n v="0.62153836554225717"/>
    <n v="8.6590229599999997"/>
    <n v="3.2974192536176696"/>
  </r>
  <r>
    <x v="1375"/>
    <s v="École"/>
    <m/>
    <m/>
    <n v="1483"/>
    <n v="870.678"/>
    <n v="0"/>
    <n v="0"/>
    <m/>
    <m/>
    <n v="0"/>
    <n v="0.36278250000000001"/>
    <n v="0"/>
    <n v="0"/>
    <m/>
    <m/>
    <n v="0"/>
    <n v="874.28800000000001"/>
    <n v="931.06347882871205"/>
    <n v="0.62782432827290091"/>
    <n v="0.36278250000000001"/>
    <n v="0.24462744436952125"/>
  </r>
  <r>
    <x v="1376"/>
    <s v="École"/>
    <m/>
    <m/>
    <n v="966"/>
    <n v="86.256"/>
    <n v="522.88199999999995"/>
    <n v="0"/>
    <m/>
    <m/>
    <n v="0"/>
    <n v="3.594E-2"/>
    <n v="26.735499000000001"/>
    <n v="0"/>
    <m/>
    <m/>
    <n v="0"/>
    <n v="609.13799999999992"/>
    <n v="648.69487556361742"/>
    <n v="0.67152678629774054"/>
    <n v="26.771439000000001"/>
    <n v="27.7137049689441"/>
  </r>
  <r>
    <x v="1377"/>
    <s v="École"/>
    <m/>
    <m/>
    <n v="1652"/>
    <n v="710.49599999999998"/>
    <n v="0"/>
    <n v="56.259999999999991"/>
    <m/>
    <m/>
    <n v="0"/>
    <n v="0.29604000000000003"/>
    <n v="0"/>
    <n v="4.0061875999999996"/>
    <m/>
    <m/>
    <n v="0"/>
    <n v="766.75599999999997"/>
    <n v="816.54844716247726"/>
    <n v="0.49427872104266179"/>
    <n v="4.3022275999999993"/>
    <n v="2.6042539951573844"/>
  </r>
  <r>
    <x v="1378"/>
    <s v="École"/>
    <m/>
    <m/>
    <n v="1368"/>
    <n v="321.37919999999997"/>
    <n v="0"/>
    <n v="0"/>
    <m/>
    <m/>
    <n v="0"/>
    <n v="0.13390800000000003"/>
    <n v="0"/>
    <n v="0"/>
    <m/>
    <m/>
    <n v="0"/>
    <n v="321.37919999999997"/>
    <n v="342.24927709769366"/>
    <n v="0.25018222010065327"/>
    <n v="0.13390800000000003"/>
    <n v="9.7885964912280715E-2"/>
  </r>
  <r>
    <x v="1379"/>
    <s v="École"/>
    <m/>
    <m/>
    <n v="965"/>
    <n v="102.5244"/>
    <n v="0"/>
    <n v="392.26799999999992"/>
    <m/>
    <m/>
    <n v="0"/>
    <n v="4.27185E-2"/>
    <n v="0"/>
    <n v="27.93279768"/>
    <m/>
    <m/>
    <n v="0"/>
    <n v="494.79239999999993"/>
    <n v="526.92377482249276"/>
    <n v="0.54603499981605463"/>
    <n v="27.97551618"/>
    <n v="28.990172207253885"/>
  </r>
  <r>
    <x v="1380"/>
    <s v="École"/>
    <m/>
    <m/>
    <n v="1591"/>
    <n v="288.79199999999997"/>
    <n v="0"/>
    <n v="0"/>
    <m/>
    <m/>
    <n v="0"/>
    <n v="0.12032999999999999"/>
    <n v="0"/>
    <n v="0"/>
    <m/>
    <m/>
    <n v="0"/>
    <n v="288.79199999999997"/>
    <n v="307.54589354755115"/>
    <n v="0.19330351574327539"/>
    <n v="0.12032999999999999"/>
    <n v="7.5631678189817725E-2"/>
  </r>
  <r>
    <x v="1381"/>
    <s v="École"/>
    <m/>
    <m/>
    <n v="1056"/>
    <n v="560.4624"/>
    <n v="0"/>
    <n v="30.263999999999996"/>
    <m/>
    <m/>
    <n v="0"/>
    <n v="0.23352600000000001"/>
    <n v="0"/>
    <n v="2.1550526400000001"/>
    <m/>
    <m/>
    <n v="0"/>
    <n v="590.72640000000001"/>
    <n v="629.0876427675563"/>
    <n v="0.59572693443897373"/>
    <n v="2.38857864"/>
    <n v="2.261911590909091"/>
  </r>
  <r>
    <x v="1382"/>
    <s v="École"/>
    <m/>
    <m/>
    <n v="2076"/>
    <n v="876.38400000000001"/>
    <n v="0"/>
    <n v="0"/>
    <m/>
    <m/>
    <n v="0"/>
    <n v="0.36516000000000004"/>
    <n v="0"/>
    <n v="0"/>
    <m/>
    <m/>
    <n v="0"/>
    <n v="876.38400000000001"/>
    <n v="933.29559118942734"/>
    <n v="0.44956435028392455"/>
    <n v="0.36516000000000004"/>
    <n v="0.17589595375722544"/>
  </r>
  <r>
    <x v="1383"/>
    <s v="École"/>
    <m/>
    <m/>
    <n v="1004"/>
    <n v="370.98719999999997"/>
    <n v="0"/>
    <n v="0"/>
    <m/>
    <m/>
    <n v="0"/>
    <n v="0.15457799999999999"/>
    <n v="0"/>
    <n v="0"/>
    <m/>
    <m/>
    <n v="0"/>
    <n v="370.98719999999997"/>
    <n v="395.07877613889605"/>
    <n v="0.39350475711045424"/>
    <n v="0.15457799999999999"/>
    <n v="0.15396215139442232"/>
  </r>
  <r>
    <x v="1384"/>
    <s v="École"/>
    <m/>
    <m/>
    <n v="1574"/>
    <n v="581.25599999999997"/>
    <n v="0"/>
    <n v="0"/>
    <m/>
    <m/>
    <n v="0"/>
    <n v="0.24218999999999999"/>
    <n v="0"/>
    <n v="0"/>
    <m/>
    <m/>
    <n v="0"/>
    <n v="581.25599999999997"/>
    <n v="619.00224348276754"/>
    <n v="0.39326699077685356"/>
    <n v="0.24218999999999999"/>
    <n v="0.15386912325285895"/>
  </r>
  <r>
    <x v="1385"/>
    <s v="École"/>
    <m/>
    <m/>
    <n v="10836"/>
    <n v="6337.0079999999998"/>
    <n v="0"/>
    <n v="5.4319999999999995"/>
    <m/>
    <m/>
    <n v="0"/>
    <n v="2.6404200000000002"/>
    <n v="0"/>
    <n v="0.38680431999999998"/>
    <m/>
    <m/>
    <n v="0"/>
    <n v="6342.44"/>
    <n v="6754.3123669344386"/>
    <n v="0.62332155471894046"/>
    <n v="3.0272243200000002"/>
    <n v="0.27936732373569584"/>
  </r>
  <r>
    <x v="1386"/>
    <s v="École"/>
    <m/>
    <m/>
    <n v="1501"/>
    <n v="676.94399999999996"/>
    <n v="0"/>
    <n v="3.4919999999999995"/>
    <m/>
    <m/>
    <n v="0"/>
    <n v="0.28205999999999998"/>
    <n v="0"/>
    <n v="0.24865991999999998"/>
    <m/>
    <m/>
    <n v="0"/>
    <n v="680.43599999999992"/>
    <n v="724.62290375744999"/>
    <n v="0.48276009577445034"/>
    <n v="0.5307199199999999"/>
    <n v="0.35357756162558285"/>
  </r>
  <r>
    <x v="1387"/>
    <s v="École"/>
    <m/>
    <m/>
    <n v="1488"/>
    <n v="478.87200000000001"/>
    <n v="0"/>
    <n v="0"/>
    <m/>
    <m/>
    <n v="0"/>
    <n v="0.19953000000000001"/>
    <n v="0"/>
    <n v="0"/>
    <m/>
    <m/>
    <n v="0"/>
    <n v="478.87200000000001"/>
    <n v="509.9695183208085"/>
    <n v="0.34272145048441433"/>
    <n v="0.19953000000000001"/>
    <n v="0.13409274193548387"/>
  </r>
  <r>
    <x v="1388"/>
    <s v="École"/>
    <m/>
    <m/>
    <n v="1588"/>
    <n v="617.904"/>
    <n v="0"/>
    <n v="0"/>
    <m/>
    <m/>
    <n v="0"/>
    <n v="0.25745999999999997"/>
    <n v="0"/>
    <n v="0"/>
    <m/>
    <m/>
    <n v="0"/>
    <n v="617.904"/>
    <n v="658.03013174397506"/>
    <n v="0.41437665726950573"/>
    <n v="0.25745999999999997"/>
    <n v="0.16212846347607052"/>
  </r>
  <r>
    <x v="1389"/>
    <s v="École"/>
    <m/>
    <m/>
    <n v="3094"/>
    <n v="1240.56"/>
    <n v="0"/>
    <n v="19.399999999999999"/>
    <m/>
    <m/>
    <n v="0"/>
    <n v="0.51690000000000003"/>
    <n v="0"/>
    <n v="1.3814439999999999"/>
    <m/>
    <m/>
    <n v="0"/>
    <n v="1259.96"/>
    <n v="1341.7806727131381"/>
    <n v="0.43367183992021269"/>
    <n v="1.8983439999999998"/>
    <n v="0.61355656108597278"/>
  </r>
  <r>
    <x v="1390"/>
    <s v="École"/>
    <m/>
    <m/>
    <n v="1314"/>
    <n v="867.024"/>
    <n v="0"/>
    <n v="1.5519999999999998"/>
    <m/>
    <m/>
    <n v="0"/>
    <n v="0.36125999999999997"/>
    <n v="0"/>
    <n v="0.11051551999999999"/>
    <m/>
    <m/>
    <n v="0"/>
    <n v="868.57600000000002"/>
    <n v="924.98054667012184"/>
    <n v="0.70394257737452193"/>
    <n v="0.47177551999999995"/>
    <n v="0.35903768645357687"/>
  </r>
  <r>
    <x v="1391"/>
    <s v="École"/>
    <m/>
    <m/>
    <n v="10125"/>
    <n v="3496.6079999999997"/>
    <n v="0"/>
    <n v="280.13599999999997"/>
    <m/>
    <m/>
    <n v="0"/>
    <n v="1.45692"/>
    <n v="0"/>
    <n v="19.948051359999997"/>
    <m/>
    <m/>
    <n v="0"/>
    <n v="3776.7439999999997"/>
    <n v="4022.0023691111683"/>
    <n v="0.3972348018875228"/>
    <n v="21.404971359999998"/>
    <n v="2.1140712454320982"/>
  </r>
  <r>
    <x v="1392"/>
    <s v="École"/>
    <m/>
    <m/>
    <n v="2159"/>
    <n v="838.29599999999994"/>
    <n v="0"/>
    <n v="0"/>
    <m/>
    <m/>
    <n v="0"/>
    <n v="0.34929000000000004"/>
    <n v="0"/>
    <n v="0"/>
    <m/>
    <m/>
    <n v="0"/>
    <n v="838.29599999999994"/>
    <n v="892.73419061933134"/>
    <n v="0.41349429857310394"/>
    <n v="0.34929000000000004"/>
    <n v="0.16178323297823066"/>
  </r>
  <r>
    <x v="1393"/>
    <s v="École"/>
    <m/>
    <m/>
    <n v="9843"/>
    <n v="4292.3519999999999"/>
    <n v="0"/>
    <n v="0"/>
    <m/>
    <m/>
    <n v="0"/>
    <n v="1.7884800000000001"/>
    <n v="0"/>
    <n v="0"/>
    <m/>
    <m/>
    <n v="0"/>
    <n v="4292.3519999999999"/>
    <n v="4571.0934903342832"/>
    <n v="0.46440043587669239"/>
    <n v="1.7884800000000001"/>
    <n v="0.18170070100579092"/>
  </r>
  <r>
    <x v="1394"/>
    <s v="École"/>
    <m/>
    <m/>
    <n v="2953"/>
    <n v="1359.9684"/>
    <n v="0"/>
    <n v="20.175999999999998"/>
    <m/>
    <m/>
    <n v="0"/>
    <n v="0.56665350000000003"/>
    <n v="0"/>
    <n v="1.4367017599999998"/>
    <m/>
    <m/>
    <n v="0"/>
    <n v="1380.1443999999999"/>
    <n v="1469.7697398911635"/>
    <n v="0.49772087365091888"/>
    <n v="2.0033552599999997"/>
    <n v="0.67841356586522172"/>
  </r>
  <r>
    <x v="1395"/>
    <s v="École"/>
    <m/>
    <m/>
    <n v="190"/>
    <n v="85.337999999999994"/>
    <n v="0"/>
    <n v="0"/>
    <m/>
    <m/>
    <n v="0"/>
    <n v="3.5557499999999999E-2"/>
    <n v="0"/>
    <n v="0"/>
    <m/>
    <m/>
    <n v="0"/>
    <n v="85.337999999999994"/>
    <n v="90.879773205493649"/>
    <n v="0.47831459581838764"/>
    <n v="3.5557499999999999E-2"/>
    <n v="0.18714473684210525"/>
  </r>
  <r>
    <x v="1396"/>
    <s v="École"/>
    <m/>
    <m/>
    <n v="1152"/>
    <n v="562.9932"/>
    <n v="0"/>
    <n v="0"/>
    <m/>
    <m/>
    <n v="0"/>
    <n v="0.2345805"/>
    <n v="0"/>
    <n v="0"/>
    <m/>
    <m/>
    <n v="0"/>
    <n v="562.9932"/>
    <n v="599.55347362529153"/>
    <n v="0.52044572363306552"/>
    <n v="0.2345805"/>
    <n v="0.20362890624999999"/>
  </r>
  <r>
    <x v="1397"/>
    <s v="École"/>
    <m/>
    <m/>
    <n v="1491"/>
    <n v="819.93599999999992"/>
    <n v="0"/>
    <n v="0"/>
    <m/>
    <m/>
    <n v="0"/>
    <n v="0.34164"/>
    <n v="0"/>
    <n v="0"/>
    <m/>
    <m/>
    <n v="0"/>
    <n v="819.93599999999992"/>
    <n v="873.18190868100532"/>
    <n v="0.58563508295171385"/>
    <n v="0.34164"/>
    <n v="0.22913480885311871"/>
  </r>
  <r>
    <x v="1398"/>
    <s v="École"/>
    <m/>
    <m/>
    <n v="6309"/>
    <n v="899.52480000000003"/>
    <n v="3204.3573000000001"/>
    <n v="0"/>
    <m/>
    <m/>
    <n v="0"/>
    <n v="0.37480200000000002"/>
    <n v="163.84211234999998"/>
    <n v="0"/>
    <m/>
    <m/>
    <n v="0"/>
    <n v="4103.8820999999998"/>
    <n v="4370.3845240114015"/>
    <n v="0.69272222602811884"/>
    <n v="164.21691434999997"/>
    <n v="26.028992605801232"/>
  </r>
  <r>
    <x v="1399"/>
    <s v="École"/>
    <m/>
    <m/>
    <n v="1058"/>
    <n v="497.68559999999997"/>
    <n v="0"/>
    <n v="0"/>
    <m/>
    <m/>
    <n v="0"/>
    <n v="0.207369"/>
    <n v="0"/>
    <n v="0"/>
    <m/>
    <m/>
    <n v="0"/>
    <n v="497.68559999999997"/>
    <n v="530.00485663643428"/>
    <n v="0.50094976997772611"/>
    <n v="0.207369"/>
    <n v="0.19600094517958411"/>
  </r>
  <r>
    <x v="1400"/>
    <s v="École"/>
    <m/>
    <m/>
    <n v="1050"/>
    <n v="121.194"/>
    <n v="547.13160000000005"/>
    <n v="0"/>
    <m/>
    <m/>
    <n v="0"/>
    <n v="5.0497500000000001E-2"/>
    <n v="27.975406199999998"/>
    <n v="0"/>
    <m/>
    <m/>
    <n v="0"/>
    <n v="668.32560000000001"/>
    <n v="711.72606523969944"/>
    <n v="0.67783434784733276"/>
    <n v="28.025903699999997"/>
    <n v="26.691336857142854"/>
  </r>
  <r>
    <x v="1401"/>
    <s v="École"/>
    <m/>
    <m/>
    <n v="4391"/>
    <n v="399.00599999999997"/>
    <n v="2258.2440000000001"/>
    <n v="0"/>
    <m/>
    <m/>
    <n v="0"/>
    <n v="0.1662525"/>
    <n v="115.466358"/>
    <n v="0"/>
    <m/>
    <m/>
    <n v="0"/>
    <n v="2657.25"/>
    <n v="2829.809432495465"/>
    <n v="0.64445671430094853"/>
    <n v="115.6326105"/>
    <n v="26.334003757686176"/>
  </r>
  <r>
    <x v="1402"/>
    <s v="École"/>
    <m/>
    <m/>
    <n v="1415"/>
    <n v="672.62400000000002"/>
    <n v="0"/>
    <n v="0"/>
    <m/>
    <m/>
    <n v="0"/>
    <n v="0.28026000000000001"/>
    <n v="0"/>
    <n v="0"/>
    <m/>
    <m/>
    <n v="0"/>
    <n v="672.62400000000002"/>
    <n v="716.303599481731"/>
    <n v="0.50622162507542823"/>
    <n v="0.28026000000000001"/>
    <n v="0.19806360424028269"/>
  </r>
  <r>
    <x v="1403"/>
    <s v="École"/>
    <m/>
    <m/>
    <n v="4143"/>
    <n v="552.26159999999993"/>
    <n v="1911.1715999999999"/>
    <n v="0"/>
    <m/>
    <m/>
    <n v="0"/>
    <n v="0.23010900000000001"/>
    <n v="97.720186200000001"/>
    <n v="0"/>
    <m/>
    <m/>
    <n v="0"/>
    <n v="2463.4331999999999"/>
    <n v="2623.4063432806424"/>
    <n v="0.63321417892364051"/>
    <n v="97.950295199999999"/>
    <n v="23.642359449674146"/>
  </r>
  <r>
    <x v="1404"/>
    <s v="École"/>
    <m/>
    <m/>
    <n v="1214"/>
    <n v="705.42359999999996"/>
    <n v="0"/>
    <n v="0"/>
    <m/>
    <m/>
    <n v="0"/>
    <n v="0.29392650000000003"/>
    <n v="0"/>
    <n v="0"/>
    <m/>
    <m/>
    <n v="0"/>
    <n v="705.42359999999996"/>
    <n v="751.23317609743447"/>
    <n v="0.61880821754319149"/>
    <n v="0.29392650000000003"/>
    <n v="0.24211408566721584"/>
  </r>
  <r>
    <x v="1405"/>
    <s v="École"/>
    <m/>
    <m/>
    <n v="1291"/>
    <n v="475.63200000000001"/>
    <n v="0"/>
    <n v="0"/>
    <m/>
    <m/>
    <n v="0"/>
    <n v="0.19818"/>
    <n v="0"/>
    <n v="0"/>
    <m/>
    <m/>
    <n v="0"/>
    <n v="475.63200000000001"/>
    <n v="506.51911562580977"/>
    <n v="0.3923463327852903"/>
    <n v="0.19818"/>
    <n v="0.15350890782339272"/>
  </r>
  <r>
    <x v="1406"/>
    <s v="École"/>
    <m/>
    <m/>
    <n v="2302"/>
    <n v="1259.3555999999999"/>
    <n v="0"/>
    <n v="0"/>
    <m/>
    <m/>
    <n v="0"/>
    <n v="0.52473150000000002"/>
    <n v="0"/>
    <n v="0"/>
    <m/>
    <m/>
    <n v="0"/>
    <n v="1259.3555999999999"/>
    <n v="1341.1370235190461"/>
    <n v="0.58259644809689237"/>
    <n v="0.52473150000000002"/>
    <n v="0.22794591659426586"/>
  </r>
  <r>
    <x v="1407"/>
    <s v="École"/>
    <m/>
    <m/>
    <n v="3558"/>
    <n v="1435.212"/>
    <n v="0"/>
    <n v="0"/>
    <m/>
    <m/>
    <n v="0"/>
    <n v="0.59800500000000001"/>
    <n v="0"/>
    <n v="0"/>
    <m/>
    <m/>
    <n v="0"/>
    <n v="1435.212"/>
    <n v="1528.4133804612593"/>
    <n v="0.42957093323812795"/>
    <n v="0.59800500000000001"/>
    <n v="0.16807335581787522"/>
  </r>
  <r>
    <x v="1408"/>
    <s v="École"/>
    <m/>
    <m/>
    <n v="2286"/>
    <n v="374.88959999999997"/>
    <n v="1129.5009"/>
    <n v="0"/>
    <m/>
    <m/>
    <n v="0"/>
    <n v="0.15620400000000001"/>
    <n v="57.752552549999997"/>
    <n v="0"/>
    <m/>
    <m/>
    <n v="0"/>
    <n v="1504.3905"/>
    <n v="1602.084270225447"/>
    <n v="0.70082426519048424"/>
    <n v="57.90875655"/>
    <n v="25.331914501312337"/>
  </r>
  <r>
    <x v="1409"/>
    <s v="École"/>
    <m/>
    <m/>
    <n v="1882"/>
    <n v="820.00440000000003"/>
    <n v="0"/>
    <n v="0"/>
    <m/>
    <m/>
    <n v="0"/>
    <n v="0.34166849999999999"/>
    <n v="0"/>
    <n v="0"/>
    <m/>
    <m/>
    <n v="0"/>
    <n v="820.00440000000003"/>
    <n v="873.25475051567764"/>
    <n v="0.46400358688399451"/>
    <n v="0.34166849999999999"/>
    <n v="0.18154543039319873"/>
  </r>
  <r>
    <x v="1410"/>
    <s v="École"/>
    <m/>
    <m/>
    <n v="672"/>
    <n v="286.2"/>
    <n v="215.97300000000001"/>
    <n v="0"/>
    <m/>
    <m/>
    <n v="0"/>
    <n v="0.11924999999999999"/>
    <n v="11.042923499999999"/>
    <n v="0"/>
    <m/>
    <m/>
    <n v="0"/>
    <n v="502.173"/>
    <n v="534.78366436900751"/>
    <n v="0.79580902435864209"/>
    <n v="11.162173499999998"/>
    <n v="16.610377232142852"/>
  </r>
  <r>
    <x v="1411"/>
    <s v="École"/>
    <m/>
    <m/>
    <n v="20255"/>
    <n v="6421.6799999999994"/>
    <n v="6640.2224999999999"/>
    <n v="0"/>
    <m/>
    <m/>
    <n v="0"/>
    <n v="2.6757000000000004"/>
    <n v="339.52146375000001"/>
    <n v="0"/>
    <m/>
    <m/>
    <n v="0"/>
    <n v="13061.9025"/>
    <n v="13910.130736978492"/>
    <n v="0.6867504683771164"/>
    <n v="342.19716375000002"/>
    <n v="16.894453900271539"/>
  </r>
  <r>
    <x v="1412"/>
    <s v="École"/>
    <m/>
    <m/>
    <n v="2392"/>
    <n v="862.48799999999994"/>
    <n v="0"/>
    <n v="452.01999999999992"/>
    <m/>
    <m/>
    <n v="0"/>
    <n v="0.35937000000000002"/>
    <n v="0"/>
    <n v="32.187645199999999"/>
    <m/>
    <m/>
    <n v="0"/>
    <n v="1314.5079999999998"/>
    <n v="1399.87097092511"/>
    <n v="0.58523033901551424"/>
    <n v="32.547015199999997"/>
    <n v="13.606611705685618"/>
  </r>
  <r>
    <x v="1413"/>
    <s v="École"/>
    <m/>
    <m/>
    <n v="3254"/>
    <n v="806.28840000000002"/>
    <n v="1104.1146000000001"/>
    <n v="0"/>
    <m/>
    <m/>
    <n v="0"/>
    <n v="0.33595350000000002"/>
    <n v="56.4545247"/>
    <n v="0"/>
    <m/>
    <m/>
    <n v="0"/>
    <n v="1910.4030000000002"/>
    <n v="2034.4628579424723"/>
    <n v="0.6252190712791863"/>
    <n v="56.790478200000003"/>
    <n v="17.452513275968041"/>
  </r>
  <r>
    <x v="1414"/>
    <s v="École"/>
    <m/>
    <m/>
    <n v="388"/>
    <n v="117.63719999999999"/>
    <n v="256.51530000000002"/>
    <n v="0"/>
    <m/>
    <m/>
    <n v="0"/>
    <n v="4.9015500000000004E-2"/>
    <n v="13.11589335"/>
    <n v="0"/>
    <m/>
    <m/>
    <n v="0"/>
    <n v="374.15250000000003"/>
    <n v="398.44962788287125"/>
    <n v="1.0269320306259568"/>
    <n v="13.16490885"/>
    <n v="33.930177448453605"/>
  </r>
  <r>
    <x v="1415"/>
    <s v="École"/>
    <m/>
    <m/>
    <n v="3614"/>
    <n v="1533.6"/>
    <n v="0"/>
    <n v="0"/>
    <m/>
    <m/>
    <n v="0"/>
    <n v="0.63900000000000001"/>
    <n v="0"/>
    <n v="0"/>
    <m/>
    <m/>
    <n v="0"/>
    <n v="1533.6"/>
    <n v="1633.1906089660533"/>
    <n v="0.45190664332209557"/>
    <n v="0.63900000000000001"/>
    <n v="0.17681239623685666"/>
  </r>
  <r>
    <x v="1416"/>
    <s v="École"/>
    <m/>
    <m/>
    <n v="26780"/>
    <n v="8402.4"/>
    <n v="11916.7839"/>
    <n v="0"/>
    <m/>
    <m/>
    <n v="0"/>
    <n v="3.5009999999999999"/>
    <n v="609.31752104999998"/>
    <n v="0"/>
    <m/>
    <m/>
    <n v="0"/>
    <n v="20319.1839"/>
    <n v="21638.693484177249"/>
    <n v="0.80801693368847083"/>
    <n v="612.81852104999996"/>
    <n v="22.883439919716206"/>
  </r>
  <r>
    <x v="1417"/>
    <s v="École"/>
    <m/>
    <m/>
    <n v="4966"/>
    <n v="623.88"/>
    <n v="2440.8737999999998"/>
    <n v="0"/>
    <m/>
    <m/>
    <n v="0"/>
    <n v="0.25995000000000001"/>
    <n v="124.80440909999999"/>
    <n v="0"/>
    <m/>
    <m/>
    <n v="0"/>
    <n v="3064.7538"/>
    <n v="3263.7761638973825"/>
    <n v="0.65722435841671012"/>
    <n v="125.06435909999999"/>
    <n v="25.184123862263387"/>
  </r>
  <r>
    <x v="1418"/>
    <s v="École"/>
    <m/>
    <m/>
    <n v="601"/>
    <n v="60.757199999999997"/>
    <n v="0"/>
    <n v="313.89199999999994"/>
    <m/>
    <m/>
    <n v="0"/>
    <n v="2.5315500000000001E-2"/>
    <n v="0"/>
    <n v="22.351763919999996"/>
    <m/>
    <m/>
    <n v="0"/>
    <n v="374.64919999999995"/>
    <n v="398.97858313552729"/>
    <n v="0.66385787543348962"/>
    <n v="22.377079419999998"/>
    <n v="37.233077237936769"/>
  </r>
  <r>
    <x v="1419"/>
    <s v="École"/>
    <m/>
    <m/>
    <n v="540"/>
    <n v="178.4556"/>
    <n v="0"/>
    <n v="0"/>
    <m/>
    <m/>
    <n v="0"/>
    <n v="7.4356499999999992E-2"/>
    <n v="0"/>
    <n v="0"/>
    <m/>
    <m/>
    <n v="0"/>
    <n v="178.4556"/>
    <n v="190.0443466597564"/>
    <n v="0.35193397529584519"/>
    <n v="7.4356499999999992E-2"/>
    <n v="0.13769722222222222"/>
  </r>
  <r>
    <x v="1420"/>
    <s v="École"/>
    <m/>
    <m/>
    <n v="3498"/>
    <n v="1062.72"/>
    <n v="0"/>
    <n v="2.3279999999999998"/>
    <m/>
    <m/>
    <n v="0"/>
    <n v="0.44280000000000003"/>
    <n v="0"/>
    <n v="0.16577328"/>
    <m/>
    <m/>
    <n v="0"/>
    <n v="1065.048"/>
    <n v="1134.2112621922777"/>
    <n v="0.32424564385142302"/>
    <n v="0.60857327999999999"/>
    <n v="0.17397749571183532"/>
  </r>
  <r>
    <x v="1421"/>
    <s v="École"/>
    <m/>
    <m/>
    <n v="686"/>
    <n v="358.71839999999997"/>
    <n v="0"/>
    <n v="0"/>
    <m/>
    <m/>
    <n v="0"/>
    <n v="0.14946600000000002"/>
    <n v="0"/>
    <n v="0"/>
    <m/>
    <m/>
    <n v="0"/>
    <n v="358.71839999999997"/>
    <n v="382.01325126716762"/>
    <n v="0.55687062866934056"/>
    <n v="0.14946600000000002"/>
    <n v="0.21788046647230322"/>
  </r>
  <r>
    <x v="1422"/>
    <s v="École"/>
    <m/>
    <m/>
    <n v="1253"/>
    <n v="555.91560000000004"/>
    <n v="0"/>
    <n v="31.815999999999995"/>
    <m/>
    <m/>
    <n v="0"/>
    <n v="0.23163150000000002"/>
    <n v="0"/>
    <n v="2.2655681599999999"/>
    <m/>
    <m/>
    <n v="0"/>
    <n v="587.73160000000007"/>
    <n v="625.8983631407101"/>
    <n v="0.49951984288963297"/>
    <n v="2.4971996600000002"/>
    <n v="1.9929765841979252"/>
  </r>
  <r>
    <x v="1423"/>
    <s v="École"/>
    <m/>
    <m/>
    <n v="1522"/>
    <n v="598.31999999999994"/>
    <n v="0"/>
    <n v="0"/>
    <m/>
    <m/>
    <n v="0"/>
    <n v="0.24930000000000002"/>
    <n v="0"/>
    <n v="0"/>
    <m/>
    <m/>
    <n v="0"/>
    <n v="598.31999999999994"/>
    <n v="637.174364343094"/>
    <n v="0.41864281494290012"/>
    <n v="0.24930000000000002"/>
    <n v="0.16379763469119579"/>
  </r>
  <r>
    <x v="1424"/>
    <s v="École"/>
    <m/>
    <m/>
    <n v="1149"/>
    <n v="65.455200000000005"/>
    <n v="0"/>
    <n v="837.30399999999986"/>
    <m/>
    <m/>
    <n v="0"/>
    <n v="2.7272999999999999E-2"/>
    <n v="0"/>
    <n v="59.623123039999996"/>
    <m/>
    <m/>
    <n v="0"/>
    <n v="902.75919999999985"/>
    <n v="961.38357302928205"/>
    <n v="0.8367132924536832"/>
    <n v="59.650396039999997"/>
    <n v="51.915053124456051"/>
  </r>
  <r>
    <x v="1425"/>
    <s v="École"/>
    <m/>
    <m/>
    <n v="1028"/>
    <n v="574.43759999999997"/>
    <n v="0"/>
    <n v="25.995999999999995"/>
    <m/>
    <m/>
    <n v="0"/>
    <n v="0.23934900000000001"/>
    <n v="0"/>
    <n v="1.8511349599999998"/>
    <m/>
    <m/>
    <n v="0"/>
    <n v="600.43359999999996"/>
    <n v="639.42521963202898"/>
    <n v="0.62200896851364684"/>
    <n v="2.0904839599999998"/>
    <n v="2.0335447081712061"/>
  </r>
  <r>
    <x v="1426"/>
    <s v="École"/>
    <m/>
    <m/>
    <n v="1368"/>
    <n v="135.43559999999999"/>
    <n v="0"/>
    <n v="864.85199999999986"/>
    <m/>
    <m/>
    <n v="0"/>
    <n v="5.6431500000000002E-2"/>
    <n v="0"/>
    <n v="61.584773519999992"/>
    <m/>
    <m/>
    <n v="0"/>
    <n v="1000.2875999999999"/>
    <n v="1065.2453798807981"/>
    <n v="0.77868814318771784"/>
    <n v="61.641205019999994"/>
    <n v="45.059360394736835"/>
  </r>
  <r>
    <x v="1427"/>
    <s v="École"/>
    <m/>
    <m/>
    <n v="856"/>
    <n v="361.54079999999999"/>
    <n v="0"/>
    <n v="109.80399999999999"/>
    <m/>
    <m/>
    <n v="0"/>
    <n v="0.150642"/>
    <n v="0"/>
    <n v="7.8189730399999995"/>
    <m/>
    <m/>
    <n v="0"/>
    <n v="471.34479999999996"/>
    <n v="501.95350870173615"/>
    <n v="0.58639428586651421"/>
    <n v="7.9696150399999999"/>
    <n v="9.3102979439252334"/>
  </r>
  <r>
    <x v="1428"/>
    <s v="École"/>
    <m/>
    <m/>
    <n v="4955"/>
    <n v="1822.7556"/>
    <n v="343.66230000000002"/>
    <n v="0"/>
    <m/>
    <m/>
    <n v="0"/>
    <n v="0.75948150000000003"/>
    <n v="17.571809849999998"/>
    <n v="0"/>
    <m/>
    <m/>
    <n v="0"/>
    <n v="2166.4178999999999"/>
    <n v="2307.1031360041461"/>
    <n v="0.46561112734695181"/>
    <n v="18.331291349999997"/>
    <n v="3.6995542583249237"/>
  </r>
  <r>
    <x v="1429"/>
    <s v="École"/>
    <m/>
    <m/>
    <n v="1401"/>
    <n v="303.45479999999998"/>
    <n v="0"/>
    <n v="31.815999999999995"/>
    <m/>
    <m/>
    <n v="0"/>
    <n v="0.12643950000000001"/>
    <n v="0"/>
    <n v="2.2655681599999999"/>
    <m/>
    <m/>
    <n v="0"/>
    <n v="335.27079999999995"/>
    <n v="357.0429851464109"/>
    <n v="0.25484866891249885"/>
    <n v="2.39200766"/>
    <n v="1.7073573590292646"/>
  </r>
  <r>
    <x v="1430"/>
    <s v="École"/>
    <m/>
    <m/>
    <n v="2114"/>
    <n v="783.23040000000003"/>
    <n v="0"/>
    <n v="107.47599999999998"/>
    <m/>
    <m/>
    <n v="0"/>
    <n v="0.32634600000000002"/>
    <n v="0"/>
    <n v="7.6531997599999997"/>
    <m/>
    <m/>
    <n v="0"/>
    <n v="890.70640000000003"/>
    <n v="948.54807500388699"/>
    <n v="0.44869823793939784"/>
    <n v="7.9795457599999997"/>
    <n v="3.7746195648060548"/>
  </r>
  <r>
    <x v="1431"/>
    <s v="École"/>
    <m/>
    <m/>
    <n v="679"/>
    <n v="336.47399999999999"/>
    <n v="0"/>
    <n v="17.459999999999997"/>
    <m/>
    <m/>
    <n v="0"/>
    <n v="0.1401975"/>
    <n v="0"/>
    <n v="1.2432995999999998"/>
    <m/>
    <m/>
    <n v="0"/>
    <n v="353.93399999999997"/>
    <n v="376.91815662088618"/>
    <n v="0.55510774170969979"/>
    <n v="1.3834970999999998"/>
    <n v="2.0375509572901325"/>
  </r>
  <r>
    <x v="1432"/>
    <s v="École"/>
    <m/>
    <m/>
    <n v="2453"/>
    <n v="1140.876"/>
    <n v="1063.9512"/>
    <n v="0"/>
    <m/>
    <m/>
    <n v="0"/>
    <n v="0.47536499999999998"/>
    <n v="54.400928399999998"/>
    <n v="0"/>
    <m/>
    <m/>
    <n v="0"/>
    <n v="2204.8271999999997"/>
    <n v="2348.0067015081622"/>
    <n v="0.95719800306080804"/>
    <n v="54.876293399999994"/>
    <n v="22.371093925805134"/>
  </r>
  <r>
    <x v="1433"/>
    <s v="École"/>
    <m/>
    <m/>
    <n v="1163"/>
    <n v="452.54519999999997"/>
    <n v="0"/>
    <n v="4.2679999999999998"/>
    <m/>
    <m/>
    <n v="0"/>
    <n v="0.18856049999999999"/>
    <n v="0"/>
    <n v="0.30391767999999997"/>
    <m/>
    <m/>
    <n v="0"/>
    <n v="456.81319999999994"/>
    <n v="486.47823962684623"/>
    <n v="0.41829599280038371"/>
    <n v="0.49247817999999999"/>
    <n v="0.42345501289767845"/>
  </r>
  <r>
    <x v="1434"/>
    <s v="École"/>
    <m/>
    <m/>
    <n v="1111"/>
    <n v="276.83280000000002"/>
    <n v="0"/>
    <n v="218.44399999999996"/>
    <m/>
    <m/>
    <n v="0"/>
    <n v="0.11534700000000001"/>
    <n v="0"/>
    <n v="15.555059439999999"/>
    <m/>
    <m/>
    <n v="0"/>
    <n v="495.27679999999998"/>
    <n v="527.43963132417718"/>
    <n v="0.47474314250601007"/>
    <n v="15.670406439999999"/>
    <n v="14.104776273627362"/>
  </r>
  <r>
    <x v="1435"/>
    <s v="École"/>
    <m/>
    <m/>
    <n v="1323"/>
    <n v="505.87919999999997"/>
    <n v="0"/>
    <n v="23.667999999999996"/>
    <m/>
    <m/>
    <n v="0"/>
    <n v="0.21078300000000003"/>
    <n v="0"/>
    <n v="1.68536168"/>
    <m/>
    <m/>
    <n v="0"/>
    <n v="529.54719999999998"/>
    <n v="563.93552037315362"/>
    <n v="0.42625511744002542"/>
    <n v="1.8961446799999999"/>
    <n v="1.4332159334845047"/>
  </r>
  <r>
    <x v="1436"/>
    <s v="École"/>
    <m/>
    <m/>
    <n v="782"/>
    <n v="391.42079999999999"/>
    <n v="0"/>
    <n v="5.8199999999999994"/>
    <m/>
    <m/>
    <n v="0"/>
    <n v="0.16309200000000001"/>
    <n v="0"/>
    <n v="0.41443319999999995"/>
    <m/>
    <m/>
    <n v="0"/>
    <n v="397.24079999999998"/>
    <n v="423.03726138377817"/>
    <n v="0.54096836494089284"/>
    <n v="0.57752519999999996"/>
    <n v="0.73852327365728887"/>
  </r>
  <r>
    <x v="1437"/>
    <s v="École"/>
    <m/>
    <m/>
    <n v="4853"/>
    <n v="1703.4983999999999"/>
    <n v="171.2628"/>
    <n v="0"/>
    <m/>
    <m/>
    <n v="0"/>
    <n v="0.70979100000000006"/>
    <n v="8.7568446000000009"/>
    <n v="0"/>
    <m/>
    <m/>
    <n v="0"/>
    <n v="1874.7611999999999"/>
    <n v="1996.5065114071001"/>
    <n v="0.41139635512200701"/>
    <n v="9.4666356"/>
    <n v="1.9506770245209148"/>
  </r>
  <r>
    <x v="1438"/>
    <s v="École"/>
    <m/>
    <m/>
    <n v="1763"/>
    <n v="554.6268"/>
    <n v="0"/>
    <n v="24.443999999999996"/>
    <m/>
    <m/>
    <n v="0"/>
    <n v="0.23109450000000001"/>
    <n v="0"/>
    <n v="1.7406194399999999"/>
    <m/>
    <m/>
    <n v="0"/>
    <n v="579.07079999999996"/>
    <n v="616.67513855402945"/>
    <n v="0.34978737297449203"/>
    <n v="1.9717139399999999"/>
    <n v="1.1183856721497447"/>
  </r>
  <r>
    <x v="1439"/>
    <s v="École"/>
    <m/>
    <m/>
    <n v="897"/>
    <n v="304.60679999999996"/>
    <n v="0"/>
    <n v="0"/>
    <m/>
    <m/>
    <n v="0"/>
    <n v="0.12691949999999999"/>
    <n v="0"/>
    <n v="0"/>
    <m/>
    <m/>
    <n v="0"/>
    <n v="304.60679999999996"/>
    <n v="324.38769247991701"/>
    <n v="0.36163622350046487"/>
    <n v="0.12691949999999999"/>
    <n v="0.14149331103678928"/>
  </r>
  <r>
    <x v="1440"/>
    <s v="École"/>
    <m/>
    <m/>
    <n v="2772"/>
    <n v="1030.644"/>
    <n v="0"/>
    <n v="166.06399999999996"/>
    <m/>
    <m/>
    <n v="0"/>
    <n v="0.42943500000000001"/>
    <n v="0"/>
    <n v="11.825160639999998"/>
    <m/>
    <m/>
    <n v="0"/>
    <n v="1196.7080000000001"/>
    <n v="1274.421144545219"/>
    <n v="0.4597478876425754"/>
    <n v="12.254595639999998"/>
    <n v="4.4208497979797974"/>
  </r>
  <r>
    <x v="1441"/>
    <s v="École"/>
    <m/>
    <m/>
    <n v="1326"/>
    <n v="626.77080000000001"/>
    <n v="0"/>
    <n v="0"/>
    <m/>
    <m/>
    <n v="0"/>
    <n v="0.26115450000000001"/>
    <n v="0"/>
    <n v="0"/>
    <m/>
    <m/>
    <n v="0"/>
    <n v="626.77080000000001"/>
    <n v="667.47273378595492"/>
    <n v="0.50337310240268096"/>
    <n v="0.26115450000000001"/>
    <n v="0.19694909502262442"/>
  </r>
  <r>
    <x v="1442"/>
    <s v="École"/>
    <m/>
    <m/>
    <n v="19512"/>
    <n v="11289.3444"/>
    <n v="2430.2646"/>
    <n v="11.251999999999999"/>
    <m/>
    <m/>
    <n v="0"/>
    <n v="4.7038935000000004"/>
    <n v="124.2619497"/>
    <n v="0.80123751999999993"/>
    <m/>
    <m/>
    <n v="0"/>
    <n v="13730.861000000001"/>
    <n v="14622.530802176731"/>
    <n v="0.74941219773353474"/>
    <n v="129.76708072"/>
    <n v="6.650629393193932"/>
  </r>
  <r>
    <x v="1443"/>
    <s v="École"/>
    <m/>
    <m/>
    <n v="28850"/>
    <n v="17336.653200000001"/>
    <n v="1486.8036"/>
    <n v="0"/>
    <m/>
    <m/>
    <n v="0"/>
    <n v="7.2236055000000006"/>
    <n v="76.02181019999999"/>
    <n v="0"/>
    <m/>
    <m/>
    <n v="0"/>
    <n v="18823.4568"/>
    <n v="20045.835207380151"/>
    <n v="0.69482964323674701"/>
    <n v="83.245415699999995"/>
    <n v="2.8854563500866552"/>
  </r>
  <r>
    <x v="1444"/>
    <s v="École"/>
    <m/>
    <m/>
    <n v="7168"/>
    <n v="3228.6671999999999"/>
    <n v="0"/>
    <n v="161.79599999999996"/>
    <m/>
    <m/>
    <n v="0"/>
    <n v="1.345278"/>
    <n v="0"/>
    <n v="11.52124296"/>
    <m/>
    <m/>
    <n v="0"/>
    <n v="3390.4631999999997"/>
    <n v="3610.6368403005954"/>
    <n v="0.5037160770508643"/>
    <n v="12.866520960000001"/>
    <n v="1.7949945535714289"/>
  </r>
  <r>
    <x v="1445"/>
    <s v="École"/>
    <m/>
    <m/>
    <n v="591"/>
    <n v="709.78679999999997"/>
    <n v="0"/>
    <n v="824.11199999999985"/>
    <m/>
    <m/>
    <n v="0"/>
    <n v="0.29574450000000002"/>
    <n v="0"/>
    <n v="58.683741120000001"/>
    <m/>
    <m/>
    <n v="0"/>
    <n v="1533.8987999999999"/>
    <n v="1633.5088127701476"/>
    <n v="2.7639743024875596"/>
    <n v="58.979485619999998"/>
    <n v="99.796083959390856"/>
  </r>
  <r>
    <x v="1446"/>
    <s v="École"/>
    <m/>
    <m/>
    <n v="884"/>
    <n v="483.40440000000001"/>
    <n v="1095.021"/>
    <n v="0"/>
    <m/>
    <m/>
    <n v="0"/>
    <n v="0.2014185"/>
    <n v="55.989559499999999"/>
    <n v="0"/>
    <m/>
    <m/>
    <n v="0"/>
    <n v="1578.4254000000001"/>
    <n v="1680.9269302513605"/>
    <n v="1.9015010523205436"/>
    <n v="56.190978000000001"/>
    <n v="63.564454751131223"/>
  </r>
  <r>
    <x v="1447"/>
    <s v="École"/>
    <m/>
    <m/>
    <n v="4201"/>
    <n v="1565.5968"/>
    <n v="535.76459999999997"/>
    <n v="0"/>
    <m/>
    <m/>
    <n v="0"/>
    <n v="0.65233200000000002"/>
    <n v="27.394199699999998"/>
    <n v="0"/>
    <m/>
    <m/>
    <n v="0"/>
    <n v="2101.3613999999998"/>
    <n v="2237.8219252241511"/>
    <n v="0.5326879136453585"/>
    <n v="28.046531699999999"/>
    <n v="6.6761560818852654"/>
  </r>
  <r>
    <x v="1448"/>
    <s v="École"/>
    <m/>
    <m/>
    <n v="1923"/>
    <n v="773.42399999999998"/>
    <n v="0"/>
    <n v="244.82799999999997"/>
    <m/>
    <m/>
    <n v="0"/>
    <n v="0.32225999999999999"/>
    <n v="0"/>
    <n v="17.433823279999999"/>
    <m/>
    <m/>
    <n v="0"/>
    <n v="1018.252"/>
    <n v="1084.376371909821"/>
    <n v="0.56389826932387987"/>
    <n v="17.756083279999999"/>
    <n v="9.2335326469058749"/>
  </r>
  <r>
    <x v="1449"/>
    <s v="École"/>
    <m/>
    <m/>
    <n v="1451"/>
    <n v="559.65599999999995"/>
    <n v="0"/>
    <n v="0"/>
    <m/>
    <m/>
    <n v="0"/>
    <n v="0.23319000000000001"/>
    <n v="0"/>
    <n v="0"/>
    <m/>
    <m/>
    <n v="0"/>
    <n v="559.65599999999995"/>
    <n v="595.99955884944279"/>
    <n v="0.4107509020326966"/>
    <n v="0.23319000000000001"/>
    <n v="0.16070985527222606"/>
  </r>
  <r>
    <x v="1450"/>
    <s v="École"/>
    <m/>
    <m/>
    <n v="1762"/>
    <n v="924.43679999999995"/>
    <n v="0"/>
    <n v="0"/>
    <m/>
    <m/>
    <n v="0"/>
    <n v="0.38518200000000002"/>
    <n v="0"/>
    <n v="0"/>
    <m/>
    <m/>
    <n v="0"/>
    <n v="924.43679999999995"/>
    <n v="984.46889693703019"/>
    <n v="0.55872241596880257"/>
    <n v="0.38518200000000002"/>
    <n v="0.2186049943246311"/>
  </r>
  <r>
    <x v="1451"/>
    <s v="École"/>
    <m/>
    <m/>
    <n v="1869"/>
    <n v="729.12239999999997"/>
    <n v="0"/>
    <n v="0"/>
    <m/>
    <m/>
    <n v="0"/>
    <n v="0.30380099999999999"/>
    <n v="0"/>
    <n v="0"/>
    <m/>
    <m/>
    <n v="0"/>
    <n v="729.12239999999997"/>
    <n v="776.47095492096389"/>
    <n v="0.41544727390099728"/>
    <n v="0.30380099999999999"/>
    <n v="0.16254735152487962"/>
  </r>
  <r>
    <x v="1452"/>
    <s v="École"/>
    <m/>
    <m/>
    <n v="4668"/>
    <n v="1656.0719999999999"/>
    <n v="0"/>
    <n v="0"/>
    <m/>
    <m/>
    <n v="0"/>
    <n v="0.69002999999999992"/>
    <n v="0"/>
    <n v="0"/>
    <m/>
    <m/>
    <n v="0"/>
    <n v="1656.0719999999999"/>
    <n v="1763.6158308370043"/>
    <n v="0.37780973239867272"/>
    <n v="0.69002999999999992"/>
    <n v="0.14782133676092543"/>
  </r>
  <r>
    <x v="1453"/>
    <s v="École"/>
    <m/>
    <m/>
    <n v="684"/>
    <n v="147.92759999999998"/>
    <n v="0"/>
    <n v="207.96799999999996"/>
    <m/>
    <m/>
    <n v="0"/>
    <n v="6.1636499999999997E-2"/>
    <n v="0"/>
    <n v="14.809079679999998"/>
    <m/>
    <m/>
    <n v="0"/>
    <n v="355.89559999999994"/>
    <n v="379.00714116610516"/>
    <n v="0.55410400755278533"/>
    <n v="14.870716179999999"/>
    <n v="21.74081312865497"/>
  </r>
  <r>
    <x v="1454"/>
    <s v="École"/>
    <m/>
    <m/>
    <n v="2596"/>
    <n v="290.88"/>
    <n v="0"/>
    <n v="888.13199999999983"/>
    <m/>
    <m/>
    <n v="0"/>
    <n v="0.1212"/>
    <n v="0"/>
    <n v="63.24250631999999"/>
    <m/>
    <m/>
    <n v="0"/>
    <n v="1179.0119999999997"/>
    <n v="1255.5759821715467"/>
    <n v="0.48365792841739086"/>
    <n v="63.363706319999991"/>
    <n v="24.408207365177191"/>
  </r>
  <r>
    <x v="1455"/>
    <s v="École"/>
    <m/>
    <m/>
    <n v="1324"/>
    <n v="647.13599999999997"/>
    <n v="0"/>
    <n v="18.235999999999997"/>
    <m/>
    <m/>
    <n v="0"/>
    <n v="0.26963999999999999"/>
    <n v="0"/>
    <n v="1.2985573599999998"/>
    <m/>
    <m/>
    <n v="0"/>
    <n v="665.37199999999996"/>
    <n v="708.58066110391292"/>
    <n v="0.53518176820537233"/>
    <n v="1.5681973599999997"/>
    <n v="1.1844390936555889"/>
  </r>
  <r>
    <x v="1456"/>
    <s v="École"/>
    <m/>
    <m/>
    <n v="4520"/>
    <n v="585.72360000000003"/>
    <n v="1860.7779"/>
    <n v="0"/>
    <m/>
    <m/>
    <n v="0"/>
    <n v="0.2440515"/>
    <n v="95.143504050000004"/>
    <n v="0"/>
    <m/>
    <m/>
    <n v="0"/>
    <n v="2446.5015000000003"/>
    <n v="2605.3751138636953"/>
    <n v="0.57641042342117155"/>
    <n v="95.387555550000002"/>
    <n v="21.103441493362833"/>
  </r>
  <r>
    <x v="1457"/>
    <s v="École"/>
    <m/>
    <m/>
    <n v="1794"/>
    <n v="198.72"/>
    <n v="692.62919999999997"/>
    <n v="0"/>
    <m/>
    <m/>
    <n v="0"/>
    <n v="8.2799999999999999E-2"/>
    <n v="35.414849400000001"/>
    <n v="0"/>
    <m/>
    <m/>
    <n v="0"/>
    <n v="891.3492"/>
    <n v="949.23261785954912"/>
    <n v="0.5291151716050998"/>
    <n v="35.4976494"/>
    <n v="19.786872575250836"/>
  </r>
  <r>
    <x v="1458"/>
    <s v="École"/>
    <m/>
    <m/>
    <n v="3624"/>
    <n v="501.48359999999997"/>
    <n v="1352.673"/>
    <n v="0"/>
    <m/>
    <m/>
    <n v="0"/>
    <n v="0.20895150000000001"/>
    <n v="69.163573499999998"/>
    <n v="0"/>
    <m/>
    <m/>
    <n v="0"/>
    <n v="1854.1566"/>
    <n v="1974.5638671572947"/>
    <n v="0.54485757923766409"/>
    <n v="69.372524999999996"/>
    <n v="19.142528973509933"/>
  </r>
  <r>
    <x v="1459"/>
    <s v="École"/>
    <m/>
    <m/>
    <n v="817"/>
    <n v="231.12"/>
    <n v="806.29920000000004"/>
    <n v="0"/>
    <m/>
    <m/>
    <n v="0"/>
    <n v="9.6299999999999997E-2"/>
    <n v="41.226914399999998"/>
    <n v="0"/>
    <m/>
    <m/>
    <n v="0"/>
    <n v="1037.4192"/>
    <n v="1104.7882726924074"/>
    <n v="1.3522500277752845"/>
    <n v="41.323214399999998"/>
    <n v="50.579209791921663"/>
  </r>
  <r>
    <x v="1460"/>
    <s v="École"/>
    <m/>
    <m/>
    <n v="5601"/>
    <n v="1384.1279999999999"/>
    <n v="3460.1147999999998"/>
    <n v="0"/>
    <m/>
    <m/>
    <n v="0"/>
    <n v="0.57672000000000001"/>
    <n v="176.91925860000001"/>
    <n v="0"/>
    <m/>
    <m/>
    <n v="0"/>
    <n v="4844.2428"/>
    <n v="5158.8235840580455"/>
    <n v="0.92105402322050445"/>
    <n v="177.4959786"/>
    <n v="31.690051526513123"/>
  </r>
  <r>
    <x v="1461"/>
    <s v="École"/>
    <m/>
    <m/>
    <n v="2712"/>
    <n v="785.37599999999998"/>
    <n v="527.42880000000002"/>
    <n v="0"/>
    <m/>
    <m/>
    <n v="0"/>
    <n v="0.32724000000000003"/>
    <n v="26.967981599999998"/>
    <n v="0"/>
    <m/>
    <m/>
    <n v="0"/>
    <n v="1312.8047999999999"/>
    <n v="1398.0571666442081"/>
    <n v="0.51550780480981129"/>
    <n v="27.295221599999998"/>
    <n v="10.064609734513274"/>
  </r>
  <r>
    <x v="1462"/>
    <s v="École"/>
    <m/>
    <m/>
    <n v="2612"/>
    <n v="425.4948"/>
    <n v="973.01520000000005"/>
    <n v="0"/>
    <m/>
    <m/>
    <n v="0"/>
    <n v="0.17728950000000002"/>
    <n v="49.751276399999995"/>
    <n v="0"/>
    <m/>
    <m/>
    <n v="0"/>
    <n v="1398.51"/>
    <n v="1489.3279854884684"/>
    <n v="0.57018682445959734"/>
    <n v="49.928565899999995"/>
    <n v="19.115071171516078"/>
  </r>
  <r>
    <x v="1463"/>
    <s v="École"/>
    <m/>
    <m/>
    <n v="1951"/>
    <n v="464.274"/>
    <n v="0"/>
    <n v="726.3359999999999"/>
    <m/>
    <m/>
    <n v="0"/>
    <n v="0.19344749999999999"/>
    <n v="0"/>
    <n v="51.721263359999995"/>
    <m/>
    <m/>
    <n v="0"/>
    <n v="1190.6099999999999"/>
    <n v="1267.9271458927183"/>
    <n v="0.64988577441964035"/>
    <n v="51.914710859999992"/>
    <n v="26.609282860071755"/>
  </r>
  <r>
    <x v="1464"/>
    <s v="École"/>
    <m/>
    <m/>
    <n v="4612"/>
    <n v="546.33240000000001"/>
    <n v="2080.9187999999999"/>
    <n v="0"/>
    <m/>
    <m/>
    <n v="0"/>
    <n v="0.22763849999999999"/>
    <n v="106.39953659999999"/>
    <n v="0"/>
    <m/>
    <m/>
    <n v="0"/>
    <n v="2627.2511999999997"/>
    <n v="2797.8625373205491"/>
    <n v="0.60664842526464635"/>
    <n v="106.62717509999999"/>
    <n v="23.119508911535124"/>
  </r>
  <r>
    <x v="1465"/>
    <s v="École"/>
    <m/>
    <m/>
    <n v="30304"/>
    <n v="13707.2988"/>
    <n v="19267.822800000002"/>
    <n v="0"/>
    <m/>
    <m/>
    <n v="0"/>
    <n v="5.7113744999999998"/>
    <n v="985.18376460000002"/>
    <n v="0"/>
    <m/>
    <m/>
    <n v="0"/>
    <n v="32975.121599999999"/>
    <n v="35116.496431033942"/>
    <n v="1.1588073003905075"/>
    <n v="990.89513910000005"/>
    <n v="32.69849323851637"/>
  </r>
  <r>
    <x v="1466"/>
    <s v="École"/>
    <m/>
    <m/>
    <n v="13479"/>
    <n v="5269.5360000000001"/>
    <n v="5813.8415999999997"/>
    <n v="0"/>
    <m/>
    <m/>
    <n v="0"/>
    <n v="2.19564"/>
    <n v="297.26775120000002"/>
    <n v="0"/>
    <m/>
    <m/>
    <n v="0"/>
    <n v="11083.3776"/>
    <n v="11803.122203928478"/>
    <n v="0.87566749788029363"/>
    <n v="299.46339120000005"/>
    <n v="22.21703325172491"/>
  </r>
  <r>
    <x v="1467"/>
    <s v="École"/>
    <m/>
    <m/>
    <n v="892"/>
    <n v="1189.296"/>
    <n v="53.424900000000001"/>
    <n v="0"/>
    <m/>
    <m/>
    <n v="0"/>
    <n v="0.49554000000000004"/>
    <n v="2.73167055"/>
    <n v="0"/>
    <m/>
    <m/>
    <n v="0"/>
    <n v="1242.7209"/>
    <n v="1323.4220810158072"/>
    <n v="1.4836570414975416"/>
    <n v="3.2272105500000001"/>
    <n v="3.6179490470852023"/>
  </r>
  <r>
    <x v="1468"/>
    <s v="École"/>
    <m/>
    <m/>
    <n v="6361"/>
    <n v="1679.616"/>
    <n v="0"/>
    <n v="2953.8439999999996"/>
    <m/>
    <m/>
    <n v="0"/>
    <n v="0.69984000000000002"/>
    <n v="0"/>
    <n v="210.33866343999998"/>
    <m/>
    <m/>
    <n v="0"/>
    <n v="4633.4599999999991"/>
    <n v="4934.352738015029"/>
    <n v="0.77571965697453682"/>
    <n v="211.03850343999997"/>
    <n v="33.176938129224958"/>
  </r>
  <r>
    <x v="1469"/>
    <s v="École"/>
    <m/>
    <m/>
    <n v="3490"/>
    <n v="637.99199999999996"/>
    <n v="0"/>
    <n v="1194.6519999999998"/>
    <m/>
    <m/>
    <n v="0"/>
    <n v="0.26583000000000001"/>
    <n v="0"/>
    <n v="85.069321520000003"/>
    <m/>
    <m/>
    <n v="0"/>
    <n v="1832.6439999999998"/>
    <n v="1951.6542582016064"/>
    <n v="0.55921325449902759"/>
    <n v="85.335151519999997"/>
    <n v="24.451332813753581"/>
  </r>
  <r>
    <x v="1470"/>
    <s v="École"/>
    <m/>
    <m/>
    <n v="2047"/>
    <n v="1041.624"/>
    <n v="0"/>
    <n v="256.0799962997437"/>
    <m/>
    <m/>
    <n v="0"/>
    <n v="0.43401000000000001"/>
    <n v="0"/>
    <n v="18.235060536510471"/>
    <m/>
    <m/>
    <n v="0"/>
    <n v="1297.7039962997437"/>
    <n v="1381.9757302911187"/>
    <n v="0.67512248670792319"/>
    <n v="18.669070536510471"/>
    <n v="9.1202103256035514"/>
  </r>
  <r>
    <x v="1471"/>
    <s v="École"/>
    <m/>
    <m/>
    <n v="32653"/>
    <n v="25444.576799999999"/>
    <n v="0"/>
    <n v="2014.4959289550773"/>
    <m/>
    <m/>
    <n v="0"/>
    <n v="10.601907000000001"/>
    <n v="0"/>
    <n v="143.44913990100093"/>
    <m/>
    <m/>
    <n v="0"/>
    <n v="27459.072728955078"/>
    <n v="29242.24029202223"/>
    <n v="0.89554528809059597"/>
    <n v="154.05104690100094"/>
    <n v="4.7178221572596994"/>
  </r>
  <r>
    <x v="1472"/>
    <s v="École"/>
    <m/>
    <m/>
    <n v="5878"/>
    <n v="3844.7999999999997"/>
    <n v="0"/>
    <n v="0"/>
    <m/>
    <m/>
    <n v="0"/>
    <n v="1.6020000000000001"/>
    <n v="0"/>
    <n v="0"/>
    <m/>
    <m/>
    <n v="0"/>
    <n v="3844.7999999999997"/>
    <n v="4094.4778647317953"/>
    <n v="0.69657670376519143"/>
    <n v="1.6020000000000001"/>
    <n v="0.27254168084382441"/>
  </r>
  <r>
    <x v="1473"/>
    <s v="École"/>
    <m/>
    <m/>
    <n v="1889"/>
    <n v="973.29599999999994"/>
    <n v="0"/>
    <n v="228.92000370025625"/>
    <m/>
    <m/>
    <n v="0"/>
    <n v="0.40554000000000001"/>
    <n v="0"/>
    <n v="16.301039463489527"/>
    <m/>
    <m/>
    <n v="0"/>
    <n v="1202.2160037002561"/>
    <n v="1280.2868330672641"/>
    <n v="0.67775904344481952"/>
    <n v="16.706579463489525"/>
    <n v="8.8441394724666615"/>
  </r>
  <r>
    <x v="1474"/>
    <s v="École"/>
    <m/>
    <m/>
    <n v="2352"/>
    <n v="972.28800000000001"/>
    <n v="0"/>
    <n v="96.999999999999986"/>
    <m/>
    <m/>
    <n v="0"/>
    <n v="0.40511999999999998"/>
    <n v="0"/>
    <n v="6.9072199999999997"/>
    <m/>
    <m/>
    <n v="0"/>
    <n v="1069.288"/>
    <n v="1138.726603990671"/>
    <n v="0.48415246768310843"/>
    <n v="7.3123399999999998"/>
    <n v="3.1089880952380953"/>
  </r>
  <r>
    <x v="1475"/>
    <s v="École"/>
    <m/>
    <m/>
    <n v="1631"/>
    <n v="687.56759999999997"/>
    <n v="0"/>
    <n v="112.90800333023076"/>
    <m/>
    <m/>
    <n v="0"/>
    <n v="0.28648649999999998"/>
    <n v="0"/>
    <n v="8.0400043171405819"/>
    <m/>
    <m/>
    <n v="0"/>
    <n v="800.47560333023068"/>
    <n v="852.45777129979683"/>
    <n v="0.52265957774359095"/>
    <n v="8.3264908171405825"/>
    <n v="5.1051445843903016"/>
  </r>
  <r>
    <x v="1476"/>
    <s v="École"/>
    <m/>
    <m/>
    <n v="3409"/>
    <n v="1218.8376000000001"/>
    <n v="0"/>
    <n v="252.97599925994857"/>
    <m/>
    <m/>
    <n v="0"/>
    <n v="0.50784899999999999"/>
    <n v="0"/>
    <n v="18.014029707302083"/>
    <m/>
    <m/>
    <n v="0"/>
    <n v="1471.8135992599487"/>
    <n v="1567.3918547599599"/>
    <n v="0.45978053821060716"/>
    <n v="18.521878707302083"/>
    <n v="5.4332293069234625"/>
  </r>
  <r>
    <x v="1477"/>
    <s v="École"/>
    <m/>
    <m/>
    <n v="6635"/>
    <n v="3152.1959999999999"/>
    <n v="0"/>
    <n v="930.81199111938599"/>
    <m/>
    <m/>
    <n v="0"/>
    <n v="1.313415"/>
    <n v="0"/>
    <n v="66.281682487625218"/>
    <m/>
    <m/>
    <n v="0"/>
    <n v="4083.0079911193861"/>
    <n v="4348.1548692159186"/>
    <n v="0.65533607674693573"/>
    <n v="67.595097487625225"/>
    <n v="10.18765598909197"/>
  </r>
  <r>
    <x v="1478"/>
    <s v="École"/>
    <m/>
    <m/>
    <n v="2769"/>
    <n v="977.18399999999997"/>
    <n v="0"/>
    <n v="0"/>
    <m/>
    <m/>
    <n v="24761.741014404291"/>
    <n v="0.40716000000000002"/>
    <n v="0"/>
    <n v="0"/>
    <m/>
    <m/>
    <n v="1512.4635577836909"/>
    <n v="25738.925014404293"/>
    <n v="27410.38772718214"/>
    <n v="9.8990204865229838"/>
    <n v="1512.8707177836909"/>
    <n v="546.35995586265472"/>
  </r>
  <r>
    <x v="1479"/>
    <s v="École"/>
    <m/>
    <m/>
    <n v="2115"/>
    <n v="963.29520000000002"/>
    <n v="0"/>
    <n v="0"/>
    <m/>
    <m/>
    <n v="0"/>
    <n v="0.40137299999999998"/>
    <n v="0"/>
    <n v="0"/>
    <m/>
    <m/>
    <n v="0"/>
    <n v="963.29520000000002"/>
    <n v="1025.8507265923815"/>
    <n v="0.48503580453540496"/>
    <n v="0.40137299999999998"/>
    <n v="0.18977446808510637"/>
  </r>
  <r>
    <x v="1480"/>
    <s v="École"/>
    <m/>
    <m/>
    <n v="998"/>
    <n v="466.12799999999999"/>
    <n v="0"/>
    <n v="0"/>
    <m/>
    <m/>
    <n v="0"/>
    <n v="0.19422"/>
    <n v="0"/>
    <n v="0"/>
    <m/>
    <m/>
    <n v="0"/>
    <n v="466.12799999999999"/>
    <n v="496.3979343871469"/>
    <n v="0.4973927198268005"/>
    <n v="0.19422"/>
    <n v="0.19460921843687376"/>
  </r>
  <r>
    <x v="1481"/>
    <s v="École"/>
    <m/>
    <m/>
    <n v="1570"/>
    <n v="125.14319999999999"/>
    <n v="0"/>
    <n v="727.49999999999989"/>
    <m/>
    <m/>
    <n v="0"/>
    <n v="5.2143000000000002E-2"/>
    <n v="0"/>
    <n v="51.804149999999993"/>
    <m/>
    <m/>
    <n v="0"/>
    <n v="852.64319999999987"/>
    <n v="908.0130849235552"/>
    <n v="0.57835228339079947"/>
    <n v="51.856292999999994"/>
    <n v="33.02948598726114"/>
  </r>
  <r>
    <x v="1482"/>
    <s v="École"/>
    <m/>
    <m/>
    <n v="898"/>
    <n v="377.46"/>
    <n v="0"/>
    <n v="0"/>
    <m/>
    <m/>
    <n v="0"/>
    <n v="0.157275"/>
    <n v="0"/>
    <n v="0"/>
    <m/>
    <m/>
    <n v="0"/>
    <n v="377.46"/>
    <n v="401.971913967349"/>
    <n v="0.44763019372756013"/>
    <n v="0.157275"/>
    <n v="0.17513919821826282"/>
  </r>
  <r>
    <x v="1483"/>
    <s v="École"/>
    <m/>
    <m/>
    <n v="1392"/>
    <n v="80.686799999999991"/>
    <n v="0"/>
    <n v="908.69600296020315"/>
    <m/>
    <m/>
    <n v="0"/>
    <n v="3.3619500000000004E-2"/>
    <n v="0"/>
    <n v="64.706837170791488"/>
    <m/>
    <m/>
    <n v="0"/>
    <n v="989.38280296020309"/>
    <n v="1053.632435098536"/>
    <n v="0.75691985280067242"/>
    <n v="64.740456670791488"/>
    <n v="46.508948757752506"/>
  </r>
  <r>
    <x v="1484"/>
    <s v="École"/>
    <m/>
    <m/>
    <n v="1652"/>
    <n v="877.10399999999993"/>
    <n v="0"/>
    <n v="0"/>
    <m/>
    <m/>
    <n v="0"/>
    <n v="0.36546000000000001"/>
    <n v="0"/>
    <n v="0"/>
    <m/>
    <m/>
    <n v="0"/>
    <n v="877.10399999999993"/>
    <n v="934.06234734387135"/>
    <n v="0.56541304318636276"/>
    <n v="0.36546000000000001"/>
    <n v="0.22122276029055687"/>
  </r>
  <r>
    <x v="1485"/>
    <s v="École"/>
    <m/>
    <m/>
    <n v="1250"/>
    <n v="124.4808"/>
    <n v="0"/>
    <n v="697.23597335815452"/>
    <m/>
    <m/>
    <n v="0"/>
    <n v="5.1867000000000003E-2"/>
    <n v="0"/>
    <n v="49.64909546287538"/>
    <m/>
    <m/>
    <n v="0"/>
    <n v="821.71677335815457"/>
    <n v="875.0783238643877"/>
    <n v="0.70006265909151011"/>
    <n v="49.700962462875381"/>
    <n v="39.760769970300302"/>
  </r>
  <r>
    <x v="1486"/>
    <s v="École"/>
    <m/>
    <m/>
    <n v="1637"/>
    <n v="77.471999999999994"/>
    <n v="0"/>
    <n v="689.08800888061376"/>
    <m/>
    <m/>
    <n v="0"/>
    <n v="3.2280000000000003E-2"/>
    <n v="0"/>
    <n v="49.068891512374769"/>
    <m/>
    <m/>
    <n v="0"/>
    <n v="766.56000888061374"/>
    <n v="816.33972855552474"/>
    <n v="0.49868034731553129"/>
    <n v="49.101171512374769"/>
    <n v="29.994606910430527"/>
  </r>
  <r>
    <x v="1487"/>
    <s v="École"/>
    <m/>
    <m/>
    <n v="898"/>
    <n v="352.18799999999999"/>
    <n v="0"/>
    <n v="0"/>
    <m/>
    <m/>
    <n v="0"/>
    <n v="0.14674500000000001"/>
    <n v="0"/>
    <n v="0"/>
    <m/>
    <m/>
    <n v="0"/>
    <n v="352.18799999999999"/>
    <n v="375.05877294635911"/>
    <n v="0.41766010350374067"/>
    <n v="0.14674500000000001"/>
    <n v="0.16341314031180401"/>
  </r>
  <r>
    <x v="1488"/>
    <s v="École"/>
    <m/>
    <m/>
    <n v="2891"/>
    <n v="2658.096"/>
    <n v="0"/>
    <n v="0"/>
    <m/>
    <m/>
    <n v="0"/>
    <n v="1.10754"/>
    <n v="0"/>
    <n v="0"/>
    <m/>
    <m/>
    <n v="0"/>
    <n v="2658.096"/>
    <n v="2830.7103709769372"/>
    <n v="0.97914575267275583"/>
    <n v="1.10754"/>
    <n v="0.38309927360774815"/>
  </r>
  <r>
    <x v="1489"/>
    <s v="École"/>
    <m/>
    <m/>
    <n v="2998"/>
    <n v="1235.0519999999999"/>
    <n v="0"/>
    <n v="195.16399999999996"/>
    <m/>
    <m/>
    <n v="0"/>
    <n v="0.51460499999999998"/>
    <n v="0"/>
    <n v="13.897326639999999"/>
    <m/>
    <m/>
    <n v="0"/>
    <n v="1430.2159999999999"/>
    <n v="1523.0929447006995"/>
    <n v="0.5080363391263174"/>
    <n v="14.411931639999999"/>
    <n v="4.8071820013342226"/>
  </r>
  <r>
    <x v="1490"/>
    <s v="École"/>
    <m/>
    <m/>
    <n v="548"/>
    <n v="567.08280000000002"/>
    <n v="0"/>
    <n v="0"/>
    <m/>
    <m/>
    <n v="0"/>
    <n v="0.23628450000000001"/>
    <n v="0"/>
    <n v="0"/>
    <m/>
    <m/>
    <n v="0"/>
    <n v="567.08280000000002"/>
    <n v="603.9086485825344"/>
    <n v="1.1020230813549898"/>
    <n v="0.23628450000000001"/>
    <n v="0.43117609489051095"/>
  </r>
  <r>
    <x v="1491"/>
    <s v="École"/>
    <m/>
    <m/>
    <n v="1445"/>
    <n v="552.99239999999998"/>
    <n v="0"/>
    <n v="30.263999999999996"/>
    <m/>
    <m/>
    <n v="0"/>
    <n v="0.23041349999999999"/>
    <n v="0"/>
    <n v="2.1550526400000001"/>
    <m/>
    <m/>
    <n v="0"/>
    <n v="583.25639999999999"/>
    <n v="621.13254766519822"/>
    <n v="0.42984951395515447"/>
    <n v="2.3854661400000001"/>
    <n v="1.6508416193771627"/>
  </r>
  <r>
    <x v="1492"/>
    <s v="École"/>
    <m/>
    <m/>
    <n v="1688"/>
    <n v="758.32560000000001"/>
    <n v="0"/>
    <n v="0"/>
    <m/>
    <m/>
    <n v="0"/>
    <n v="0.315969"/>
    <n v="0"/>
    <n v="0"/>
    <m/>
    <m/>
    <n v="0"/>
    <n v="758.32560000000001"/>
    <n v="807.57058454521894"/>
    <n v="0.4784185927400586"/>
    <n v="0.315969"/>
    <n v="0.18718542654028436"/>
  </r>
  <r>
    <x v="1493"/>
    <s v="École"/>
    <m/>
    <m/>
    <n v="1587"/>
    <n v="1330.3979999999999"/>
    <n v="0"/>
    <n v="40.351999999999997"/>
    <m/>
    <m/>
    <n v="0"/>
    <n v="0.55433250000000001"/>
    <n v="0"/>
    <n v="2.8734035199999997"/>
    <m/>
    <m/>
    <n v="0"/>
    <n v="1370.75"/>
    <n v="1459.7652759782327"/>
    <n v="0.91982689097557191"/>
    <n v="3.4277360199999998"/>
    <n v="2.1598840705734088"/>
  </r>
  <r>
    <x v="1494"/>
    <s v="École"/>
    <m/>
    <m/>
    <n v="1264"/>
    <n v="683.31600000000003"/>
    <n v="0"/>
    <n v="0"/>
    <m/>
    <m/>
    <n v="0"/>
    <n v="0.28471500000000005"/>
    <n v="0"/>
    <n v="0"/>
    <m/>
    <m/>
    <n v="0"/>
    <n v="683.31600000000003"/>
    <n v="727.68992837522671"/>
    <n v="0.57570405725888185"/>
    <n v="0.28471500000000005"/>
    <n v="0.22524920886075953"/>
  </r>
  <r>
    <x v="1495"/>
    <s v="École"/>
    <m/>
    <m/>
    <n v="1984"/>
    <n v="759.85199999999998"/>
    <n v="0"/>
    <n v="0"/>
    <m/>
    <m/>
    <n v="0"/>
    <n v="0.31660500000000003"/>
    <n v="0"/>
    <n v="0"/>
    <m/>
    <m/>
    <n v="0"/>
    <n v="759.85199999999998"/>
    <n v="809.19610759264049"/>
    <n v="0.40786094132693573"/>
    <n v="0.31660500000000003"/>
    <n v="0.15957913306451613"/>
  </r>
  <r>
    <x v="1496"/>
    <s v="École"/>
    <m/>
    <m/>
    <n v="3360"/>
    <n v="1189.3355999999999"/>
    <n v="0"/>
    <n v="0"/>
    <m/>
    <m/>
    <n v="0"/>
    <n v="0.49555650000000001"/>
    <n v="0"/>
    <n v="0"/>
    <m/>
    <m/>
    <n v="0"/>
    <n v="1189.3355999999999"/>
    <n v="1266.569987499352"/>
    <n v="0.3769553534224262"/>
    <n v="0.49555650000000001"/>
    <n v="0.14748705357142858"/>
  </r>
  <r>
    <x v="1497"/>
    <s v="École"/>
    <m/>
    <m/>
    <n v="3499"/>
    <n v="1185.1668"/>
    <n v="0"/>
    <n v="193.99999999999997"/>
    <m/>
    <m/>
    <n v="0"/>
    <n v="0.49381950000000002"/>
    <n v="0"/>
    <n v="13.814439999999999"/>
    <m/>
    <m/>
    <n v="0"/>
    <n v="1379.1668"/>
    <n v="1468.7286554236848"/>
    <n v="0.41975668917510284"/>
    <n v="14.3082595"/>
    <n v="4.0892424978565307"/>
  </r>
  <r>
    <x v="1498"/>
    <s v="École"/>
    <m/>
    <m/>
    <n v="1986"/>
    <n v="882"/>
    <n v="0"/>
    <n v="0"/>
    <m/>
    <m/>
    <n v="0"/>
    <n v="0.36749999999999999"/>
    <n v="0"/>
    <n v="0"/>
    <m/>
    <m/>
    <n v="0"/>
    <n v="882"/>
    <n v="939.27628919409176"/>
    <n v="0.47294878609974411"/>
    <n v="0.36749999999999999"/>
    <n v="0.18504531722054382"/>
  </r>
  <r>
    <x v="1499"/>
    <s v="École"/>
    <m/>
    <m/>
    <n v="3591"/>
    <n v="2186.5679999999998"/>
    <n v="0"/>
    <n v="0"/>
    <m/>
    <m/>
    <n v="0"/>
    <n v="0.91107000000000005"/>
    <n v="0"/>
    <n v="0"/>
    <m/>
    <m/>
    <n v="0"/>
    <n v="2186.5679999999998"/>
    <n v="2328.5617654314588"/>
    <n v="0.64844382217528784"/>
    <n v="0.91107000000000005"/>
    <n v="0.25370927318295738"/>
  </r>
  <r>
    <x v="1500"/>
    <s v="École"/>
    <m/>
    <m/>
    <n v="4653"/>
    <n v="2456.2440000000001"/>
    <n v="0"/>
    <n v="0"/>
    <m/>
    <m/>
    <n v="0"/>
    <n v="1.0234350000000001"/>
    <n v="0"/>
    <n v="0"/>
    <m/>
    <m/>
    <n v="0"/>
    <n v="2456.2440000000001"/>
    <n v="2615.7502830785179"/>
    <n v="0.56216425598076891"/>
    <n v="1.0234350000000001"/>
    <n v="0.2199516441005803"/>
  </r>
  <r>
    <x v="1501"/>
    <s v="École"/>
    <m/>
    <m/>
    <n v="1082"/>
    <n v="378.64799999999997"/>
    <n v="0"/>
    <n v="45.007999999999996"/>
    <m/>
    <m/>
    <n v="0"/>
    <n v="0.15777000000000002"/>
    <n v="0"/>
    <n v="3.2049500799999997"/>
    <m/>
    <m/>
    <n v="0"/>
    <n v="423.65599999999995"/>
    <n v="451.1678407877688"/>
    <n v="0.41697582327889909"/>
    <n v="3.3627200799999999"/>
    <n v="3.10787438077634"/>
  </r>
  <r>
    <x v="1502"/>
    <s v="École"/>
    <m/>
    <m/>
    <n v="3287"/>
    <n v="1233.4680000000001"/>
    <n v="0"/>
    <n v="0"/>
    <m/>
    <m/>
    <n v="0"/>
    <n v="0.5139450000000001"/>
    <n v="0"/>
    <n v="0"/>
    <m/>
    <m/>
    <n v="0"/>
    <n v="1233.4680000000001"/>
    <n v="1313.5683059860069"/>
    <n v="0.39962528323273711"/>
    <n v="0.5139450000000001"/>
    <n v="0.15635686035898996"/>
  </r>
  <r>
    <x v="1503"/>
    <s v="École"/>
    <m/>
    <m/>
    <n v="1776"/>
    <n v="782.61479999999995"/>
    <n v="0"/>
    <n v="85.359999999999985"/>
    <m/>
    <m/>
    <n v="0"/>
    <n v="0.32608949999999998"/>
    <n v="0"/>
    <n v="6.0783535999999998"/>
    <m/>
    <m/>
    <n v="0"/>
    <n v="867.97479999999996"/>
    <n v="924.34030528116091"/>
    <n v="0.52046188360425727"/>
    <n v="6.4044430999999999"/>
    <n v="3.6061053490990989"/>
  </r>
  <r>
    <x v="1504"/>
    <s v="École"/>
    <m/>
    <m/>
    <n v="2490"/>
    <n v="1191.114"/>
    <n v="0"/>
    <n v="0"/>
    <m/>
    <m/>
    <n v="0"/>
    <n v="0.4962975"/>
    <n v="0"/>
    <n v="0"/>
    <m/>
    <m/>
    <n v="0"/>
    <n v="1191.114"/>
    <n v="1268.4638752008293"/>
    <n v="0.50942324305254194"/>
    <n v="0.4962975"/>
    <n v="0.19931626506024097"/>
  </r>
  <r>
    <x v="1505"/>
    <s v="École"/>
    <m/>
    <m/>
    <n v="3363"/>
    <n v="1122.4079999999999"/>
    <n v="0"/>
    <n v="526.51599999999996"/>
    <m/>
    <m/>
    <n v="0"/>
    <n v="0.46767000000000003"/>
    <n v="0"/>
    <n v="37.492390159999992"/>
    <m/>
    <m/>
    <n v="0"/>
    <n v="1648.924"/>
    <n v="1756.0036461259392"/>
    <n v="0.52215392391493876"/>
    <n v="37.960060159999991"/>
    <n v="11.287558774903358"/>
  </r>
  <r>
    <x v="1506"/>
    <s v="École"/>
    <m/>
    <m/>
    <n v="2082"/>
    <n v="628.63199999999995"/>
    <n v="0"/>
    <n v="205.63999999999996"/>
    <m/>
    <m/>
    <n v="0"/>
    <n v="0.26193"/>
    <n v="0"/>
    <n v="14.6433064"/>
    <m/>
    <m/>
    <n v="0"/>
    <n v="834.27199999999993"/>
    <n v="888.44887566727118"/>
    <n v="0.42672856660291603"/>
    <n v="14.9052364"/>
    <n v="7.1590952929875122"/>
  </r>
  <r>
    <x v="1507"/>
    <s v="École"/>
    <m/>
    <m/>
    <n v="1307"/>
    <n v="490.8492"/>
    <n v="0"/>
    <n v="0"/>
    <m/>
    <m/>
    <n v="0"/>
    <n v="0.20452049999999999"/>
    <n v="0"/>
    <n v="0"/>
    <m/>
    <m/>
    <n v="0"/>
    <n v="490.8492"/>
    <n v="522.72450694998702"/>
    <n v="0.39994223944145907"/>
    <n v="0.20452049999999999"/>
    <n v="0.15648087222647283"/>
  </r>
  <r>
    <x v="1508"/>
    <s v="École"/>
    <m/>
    <m/>
    <n v="23225"/>
    <n v="14504.072399999999"/>
    <n v="0"/>
    <n v="0"/>
    <m/>
    <m/>
    <n v="0"/>
    <n v="6.0433635000000008"/>
    <n v="0"/>
    <n v="0"/>
    <m/>
    <m/>
    <n v="0"/>
    <n v="14504.072399999999"/>
    <n v="15445.95385722726"/>
    <n v="0.66505721667286366"/>
    <n v="6.0433635000000008"/>
    <n v="0.26020940796555436"/>
  </r>
  <r>
    <x v="1509"/>
    <s v="École"/>
    <m/>
    <m/>
    <n v="13762"/>
    <n v="7150.8959999999997"/>
    <n v="0"/>
    <n v="585.87999999999988"/>
    <m/>
    <m/>
    <n v="0"/>
    <n v="2.9795400000000001"/>
    <n v="0"/>
    <n v="41.719608799999996"/>
    <m/>
    <m/>
    <n v="0"/>
    <n v="7736.7759999999998"/>
    <n v="8239.1952966053377"/>
    <n v="0.59869170880724731"/>
    <n v="44.699148799999996"/>
    <n v="3.2480125563144888"/>
  </r>
  <r>
    <x v="1510"/>
    <s v="École"/>
    <m/>
    <m/>
    <n v="697"/>
    <n v="238.95"/>
    <n v="0"/>
    <n v="0"/>
    <m/>
    <m/>
    <n v="0"/>
    <n v="9.9562499999999998E-2"/>
    <n v="0"/>
    <n v="0"/>
    <m/>
    <m/>
    <n v="0"/>
    <n v="238.95"/>
    <n v="254.46719875615443"/>
    <n v="0.36508923781370795"/>
    <n v="9.9562499999999998E-2"/>
    <n v="0.14284433285509326"/>
  </r>
  <r>
    <x v="1511"/>
    <s v="École"/>
    <m/>
    <m/>
    <n v="6531"/>
    <n v="2096.2691999999997"/>
    <n v="0"/>
    <n v="0"/>
    <m/>
    <m/>
    <n v="0"/>
    <n v="0.87344549999999999"/>
    <n v="0"/>
    <n v="0"/>
    <m/>
    <m/>
    <n v="0"/>
    <n v="2120.9891999999995"/>
    <n v="2258.7243369577604"/>
    <n v="0.34584662945303329"/>
    <n v="0.87344549999999999"/>
    <n v="0.13373840146991273"/>
  </r>
  <r>
    <x v="1512"/>
    <s v="École"/>
    <m/>
    <m/>
    <n v="24484"/>
    <n v="13805.312399999999"/>
    <n v="0"/>
    <n v="475.29999999999995"/>
    <m/>
    <m/>
    <n v="0"/>
    <n v="5.7522134999999999"/>
    <n v="0"/>
    <n v="33.845377999999997"/>
    <m/>
    <m/>
    <n v="0"/>
    <n v="14280.612399999998"/>
    <n v="15207.982565182687"/>
    <n v="0.62113962445608095"/>
    <n v="39.597591499999993"/>
    <n v="1.6172844102270869"/>
  </r>
  <r>
    <x v="1513"/>
    <s v="École"/>
    <m/>
    <m/>
    <n v="9120"/>
    <n v="5910.5627999999997"/>
    <n v="0"/>
    <n v="0"/>
    <m/>
    <m/>
    <n v="0"/>
    <n v="2.4627344999999998"/>
    <n v="0"/>
    <n v="0"/>
    <m/>
    <m/>
    <n v="0"/>
    <n v="5910.5627999999997"/>
    <n v="6294.3894487898415"/>
    <n v="0.69017428166555284"/>
    <n v="2.4627344999999998"/>
    <n v="0.27003667763157896"/>
  </r>
  <r>
    <x v="1514"/>
    <s v="École"/>
    <m/>
    <m/>
    <n v="4701"/>
    <n v="2238.3611999999998"/>
    <n v="0"/>
    <n v="0"/>
    <m/>
    <m/>
    <n v="0"/>
    <n v="0.93265049999999994"/>
    <n v="0"/>
    <n v="0"/>
    <m/>
    <m/>
    <n v="0"/>
    <n v="2238.3611999999998"/>
    <n v="2383.7183694013993"/>
    <n v="0.50706623471631551"/>
    <n v="0.93265049999999994"/>
    <n v="0.19839406509253349"/>
  </r>
  <r>
    <x v="1515"/>
    <s v="École"/>
    <m/>
    <m/>
    <n v="2436"/>
    <n v="1038.1248000000001"/>
    <n v="0"/>
    <n v="0"/>
    <m/>
    <m/>
    <n v="0"/>
    <n v="0.43255200000000005"/>
    <n v="0"/>
    <n v="0"/>
    <m/>
    <m/>
    <n v="0"/>
    <n v="1038.1248000000001"/>
    <n v="1105.5396937237626"/>
    <n v="0.45383402862223426"/>
    <n v="0.43255200000000005"/>
    <n v="0.17756650246305419"/>
  </r>
  <r>
    <x v="1516"/>
    <s v="École"/>
    <m/>
    <m/>
    <n v="1930"/>
    <n v="703.78199999999993"/>
    <n v="0"/>
    <n v="155.58799999999997"/>
    <m/>
    <m/>
    <n v="0"/>
    <n v="0.29324250000000002"/>
    <n v="0"/>
    <n v="11.079180879999999"/>
    <m/>
    <m/>
    <n v="0"/>
    <n v="859.36999999999989"/>
    <n v="915.17671728427035"/>
    <n v="0.47418482760843023"/>
    <n v="11.372423379999999"/>
    <n v="5.8924473471502585"/>
  </r>
  <r>
    <x v="1517"/>
    <s v="École"/>
    <m/>
    <m/>
    <n v="6566"/>
    <n v="4232.7539999999999"/>
    <n v="0"/>
    <n v="0"/>
    <m/>
    <m/>
    <n v="0"/>
    <n v="1.7636475"/>
    <n v="0"/>
    <n v="0"/>
    <m/>
    <m/>
    <n v="0"/>
    <n v="4298.8239999999996"/>
    <n v="4577.9857762114534"/>
    <n v="0.69722597871024272"/>
    <n v="1.7636475"/>
    <n v="0.26860303076454461"/>
  </r>
  <r>
    <x v="1518"/>
    <s v="École"/>
    <m/>
    <m/>
    <n v="1251"/>
    <n v="332.37720000000002"/>
    <n v="0"/>
    <n v="0"/>
    <m/>
    <m/>
    <n v="0"/>
    <n v="0.13849049999999999"/>
    <n v="0"/>
    <n v="0"/>
    <m/>
    <m/>
    <n v="0"/>
    <n v="332.37720000000002"/>
    <n v="353.9614773568282"/>
    <n v="0.28294282762336387"/>
    <n v="0.13849049999999999"/>
    <n v="0.11070383693045563"/>
  </r>
  <r>
    <x v="1519"/>
    <s v="École"/>
    <m/>
    <m/>
    <n v="3210"/>
    <n v="1600.8804"/>
    <n v="0"/>
    <n v="0"/>
    <m/>
    <m/>
    <n v="0"/>
    <n v="0.66703350000000006"/>
    <n v="0"/>
    <n v="0"/>
    <m/>
    <m/>
    <n v="0"/>
    <n v="1600.8804"/>
    <n v="1704.8401378180874"/>
    <n v="0.53110284667230134"/>
    <n v="0.66703350000000006"/>
    <n v="0.20779859813084112"/>
  </r>
  <r>
    <x v="1520"/>
    <s v="École"/>
    <m/>
    <m/>
    <n v="67"/>
    <n v="46.940399999999997"/>
    <n v="0"/>
    <n v="0"/>
    <m/>
    <m/>
    <n v="0"/>
    <n v="1.9558499999999999E-2"/>
    <n v="0"/>
    <n v="0"/>
    <m/>
    <m/>
    <n v="0"/>
    <n v="46.940399999999997"/>
    <n v="49.988667488986778"/>
    <n v="0.74609951476099667"/>
    <n v="1.9558499999999999E-2"/>
    <n v="0.29191791044776116"/>
  </r>
  <r>
    <x v="1521"/>
    <s v="École"/>
    <m/>
    <m/>
    <n v="4222"/>
    <n v="2705.5727999999999"/>
    <n v="0"/>
    <n v="0"/>
    <m/>
    <m/>
    <n v="0"/>
    <n v="1.1273220000000002"/>
    <n v="0"/>
    <n v="0"/>
    <m/>
    <m/>
    <n v="0"/>
    <n v="2705.5727999999999"/>
    <n v="2881.2702718009846"/>
    <n v="0.6824420350073388"/>
    <n v="1.1273220000000002"/>
    <n v="0.26701136901942213"/>
  </r>
  <r>
    <x v="1522"/>
    <s v="École"/>
    <m/>
    <m/>
    <n v="5017"/>
    <n v="2599.0848000000001"/>
    <n v="0"/>
    <n v="0"/>
    <m/>
    <m/>
    <n v="0"/>
    <n v="1.0829519999999999"/>
    <n v="0"/>
    <n v="0"/>
    <m/>
    <m/>
    <n v="0"/>
    <n v="2599.0848000000001"/>
    <n v="2767.8670365586941"/>
    <n v="0.55169763535154359"/>
    <n v="1.0829519999999999"/>
    <n v="0.2158564879410006"/>
  </r>
  <r>
    <x v="1523"/>
    <s v="École"/>
    <m/>
    <m/>
    <n v="2483"/>
    <n v="806.81759999999997"/>
    <n v="0"/>
    <n v="0"/>
    <m/>
    <m/>
    <n v="0"/>
    <n v="0.33617400000000003"/>
    <n v="0"/>
    <n v="0"/>
    <m/>
    <m/>
    <n v="0"/>
    <n v="806.81759999999997"/>
    <n v="859.21161154703282"/>
    <n v="0.34603770098551462"/>
    <n v="0.33617400000000003"/>
    <n v="0.13539025372533228"/>
  </r>
  <r>
    <x v="1524"/>
    <s v="École"/>
    <m/>
    <m/>
    <n v="1018"/>
    <n v="835.0992"/>
    <n v="0"/>
    <n v="0"/>
    <m/>
    <m/>
    <n v="0"/>
    <n v="0.34795800000000005"/>
    <n v="0"/>
    <n v="0"/>
    <m/>
    <m/>
    <n v="0"/>
    <n v="835.0992"/>
    <n v="889.32979329359932"/>
    <n v="0.87360490500353571"/>
    <n v="0.34795800000000005"/>
    <n v="0.34180550098231832"/>
  </r>
  <r>
    <x v="1525"/>
    <s v="École"/>
    <m/>
    <m/>
    <n v="2326"/>
    <n v="1901.6856"/>
    <n v="0"/>
    <n v="0"/>
    <m/>
    <m/>
    <n v="0"/>
    <n v="0.79236899999999999"/>
    <n v="0"/>
    <n v="0"/>
    <m/>
    <m/>
    <n v="0"/>
    <n v="1901.6856"/>
    <n v="2025.1793578025395"/>
    <n v="0.87067040318251909"/>
    <n v="0.79236899999999999"/>
    <n v="0.34065735167669819"/>
  </r>
  <r>
    <x v="1526"/>
    <s v="École"/>
    <m/>
    <m/>
    <n v="1731"/>
    <n v="1515.8663999999999"/>
    <n v="0"/>
    <n v="0"/>
    <m/>
    <m/>
    <n v="0"/>
    <n v="0.63161100000000003"/>
    <n v="0"/>
    <n v="0"/>
    <m/>
    <m/>
    <n v="0"/>
    <n v="1515.8663999999999"/>
    <n v="1614.3054048820936"/>
    <n v="0.93258544476146366"/>
    <n v="0.63161100000000003"/>
    <n v="0.36488214904679378"/>
  </r>
  <r>
    <x v="1527"/>
    <s v="École"/>
    <m/>
    <m/>
    <n v="975"/>
    <n v="421.08119999999997"/>
    <n v="0"/>
    <n v="0"/>
    <m/>
    <m/>
    <n v="0"/>
    <n v="0.17545050000000001"/>
    <n v="0"/>
    <n v="0"/>
    <m/>
    <m/>
    <n v="0"/>
    <n v="421.08119999999997"/>
    <n v="448.42583558434825"/>
    <n v="0.4599239339326649"/>
    <n v="0.17545050000000001"/>
    <n v="0.17994923076923078"/>
  </r>
  <r>
    <x v="1528"/>
    <s v="École"/>
    <m/>
    <m/>
    <n v="3253"/>
    <n v="2438.5823999999998"/>
    <n v="0"/>
    <n v="0"/>
    <m/>
    <m/>
    <n v="0"/>
    <n v="1.016076"/>
    <n v="0"/>
    <n v="0"/>
    <m/>
    <m/>
    <n v="0"/>
    <n v="2438.5823999999998"/>
    <n v="2596.9417546100021"/>
    <n v="0.79832208872118116"/>
    <n v="1.016076"/>
    <n v="0.31235044574239162"/>
  </r>
  <r>
    <x v="1529"/>
    <s v="École"/>
    <m/>
    <m/>
    <n v="4403"/>
    <n v="1862.5608"/>
    <n v="0"/>
    <n v="0"/>
    <m/>
    <m/>
    <n v="0"/>
    <n v="0.77606700000000006"/>
    <n v="0"/>
    <n v="0"/>
    <m/>
    <m/>
    <n v="0"/>
    <n v="1862.5608"/>
    <n v="1983.5138283700439"/>
    <n v="0.4504914440994876"/>
    <n v="0.77606700000000006"/>
    <n v="0.17625868725868726"/>
  </r>
  <r>
    <x v="1530"/>
    <s v="École"/>
    <m/>
    <m/>
    <n v="1675"/>
    <n v="94.896000000000001"/>
    <n v="0"/>
    <n v="0"/>
    <m/>
    <m/>
    <n v="0"/>
    <n v="3.9539999999999999E-2"/>
    <n v="0"/>
    <n v="0"/>
    <m/>
    <m/>
    <n v="0"/>
    <n v="94.896000000000001"/>
    <n v="101.05846115573982"/>
    <n v="6.03334096452178E-2"/>
    <n v="3.9539999999999999E-2"/>
    <n v="2.3605970149253731E-2"/>
  </r>
  <r>
    <x v="1531"/>
    <s v="École"/>
    <m/>
    <m/>
    <n v="4382"/>
    <n v="2533.0284000000001"/>
    <n v="0"/>
    <n v="0"/>
    <m/>
    <m/>
    <n v="0"/>
    <n v="1.0554284999999999"/>
    <n v="0"/>
    <n v="0"/>
    <m/>
    <m/>
    <n v="0"/>
    <n v="2533.0284000000001"/>
    <n v="2697.5209931692148"/>
    <n v="0.61559128096056936"/>
    <n v="1.0554284999999999"/>
    <n v="0.24085543130990414"/>
  </r>
  <r>
    <x v="1532"/>
    <s v="École"/>
    <m/>
    <m/>
    <n v="26903"/>
    <n v="17560.98"/>
    <n v="0"/>
    <n v="0"/>
    <m/>
    <m/>
    <n v="0"/>
    <n v="7.317075"/>
    <n v="0"/>
    <n v="0"/>
    <m/>
    <m/>
    <n v="0"/>
    <n v="17560.98"/>
    <n v="18701.374295931586"/>
    <n v="0.69514085031154838"/>
    <n v="7.317075"/>
    <n v="0.2719798907185072"/>
  </r>
  <r>
    <x v="1533"/>
    <s v="École"/>
    <m/>
    <m/>
    <n v="23628"/>
    <n v="14310.557999999999"/>
    <n v="0"/>
    <n v="0"/>
    <m/>
    <m/>
    <n v="0"/>
    <n v="5.9627325000000004"/>
    <n v="0"/>
    <n v="0"/>
    <m/>
    <m/>
    <n v="0"/>
    <n v="14310.557999999999"/>
    <n v="15239.872805597304"/>
    <n v="0.64499207743343934"/>
    <n v="5.9627325000000004"/>
    <n v="0.25235874809547992"/>
  </r>
  <r>
    <x v="1534"/>
    <s v="École"/>
    <m/>
    <m/>
    <n v="15570"/>
    <n v="8484.5375999999997"/>
    <n v="0"/>
    <n v="0"/>
    <m/>
    <m/>
    <n v="0"/>
    <n v="3.5352240000000004"/>
    <n v="0"/>
    <n v="0"/>
    <m/>
    <m/>
    <n v="0"/>
    <n v="8484.5375999999997"/>
    <n v="9035.5158644622952"/>
    <n v="0.58031572668351283"/>
    <n v="3.5352240000000004"/>
    <n v="0.22705356454720618"/>
  </r>
  <r>
    <x v="1535"/>
    <s v="École"/>
    <m/>
    <m/>
    <n v="14588"/>
    <n v="17416.944"/>
    <n v="0"/>
    <n v="0"/>
    <m/>
    <m/>
    <n v="0"/>
    <n v="7.2570600000000001"/>
    <n v="0"/>
    <n v="0"/>
    <m/>
    <m/>
    <n v="0"/>
    <n v="17416.944"/>
    <n v="18547.984727235034"/>
    <n v="1.271454944285374"/>
    <n v="7.2570600000000001"/>
    <n v="0.49746778173841516"/>
  </r>
  <r>
    <x v="1536"/>
    <s v="École"/>
    <m/>
    <m/>
    <n v="4830"/>
    <n v="5385.3552"/>
    <n v="0"/>
    <n v="0"/>
    <m/>
    <m/>
    <n v="0"/>
    <n v="2.2438980000000002"/>
    <n v="0"/>
    <n v="0"/>
    <m/>
    <m/>
    <n v="0"/>
    <n v="5385.3552"/>
    <n v="5735.0753381497798"/>
    <n v="1.1873861983746956"/>
    <n v="2.2438980000000002"/>
    <n v="0.46457515527950316"/>
  </r>
  <r>
    <x v="1537"/>
    <s v="École"/>
    <m/>
    <m/>
    <n v="5033"/>
    <n v="2812.9463999999998"/>
    <n v="0"/>
    <n v="0"/>
    <m/>
    <m/>
    <n v="0"/>
    <n v="1.172061"/>
    <n v="0"/>
    <n v="0"/>
    <m/>
    <m/>
    <n v="0"/>
    <n v="2812.9463999999998"/>
    <n v="2995.6166171132413"/>
    <n v="0.59519503618383496"/>
    <n v="1.172061"/>
    <n v="0.23287522352473672"/>
  </r>
  <r>
    <x v="1538"/>
    <s v="École"/>
    <m/>
    <m/>
    <n v="120"/>
    <n v="167.4144"/>
    <n v="0"/>
    <n v="0"/>
    <m/>
    <m/>
    <n v="0"/>
    <n v="6.9755999999999999E-2"/>
    <n v="0"/>
    <n v="0"/>
    <m/>
    <m/>
    <n v="0"/>
    <n v="167.4144"/>
    <n v="178.28614103135527"/>
    <n v="1.4857178419279606"/>
    <n v="6.9755999999999999E-2"/>
    <n v="0.58130000000000004"/>
  </r>
  <r>
    <x v="1539"/>
    <s v="École"/>
    <m/>
    <m/>
    <n v="115"/>
    <n v="235.1052"/>
    <n v="0"/>
    <n v="0"/>
    <m/>
    <m/>
    <n v="0"/>
    <n v="9.7960499999999992E-2"/>
    <n v="0"/>
    <n v="0"/>
    <m/>
    <m/>
    <n v="0"/>
    <n v="235.1052"/>
    <n v="250.37272089142263"/>
    <n v="2.177154094708023"/>
    <n v="9.7960499999999992E-2"/>
    <n v="0.85183043478260867"/>
  </r>
  <r>
    <x v="1540"/>
    <s v="École"/>
    <m/>
    <m/>
    <n v="7020"/>
    <n v="3791.6351999999997"/>
    <n v="0"/>
    <n v="0"/>
    <m/>
    <m/>
    <n v="0"/>
    <n v="1.5798479999999999"/>
    <n v="0"/>
    <n v="0"/>
    <m/>
    <m/>
    <n v="0"/>
    <n v="3791.6351999999997"/>
    <n v="4037.8605902876388"/>
    <n v="0.57519381628029043"/>
    <n v="1.5798479999999999"/>
    <n v="0.22504957264957265"/>
  </r>
  <r>
    <x v="1541"/>
    <s v="École"/>
    <m/>
    <m/>
    <n v="129"/>
    <n v="70.632000000000005"/>
    <n v="0"/>
    <n v="0"/>
    <m/>
    <m/>
    <n v="0"/>
    <n v="2.9430000000000001E-2"/>
    <n v="0"/>
    <n v="0"/>
    <m/>
    <m/>
    <n v="0"/>
    <n v="70.632000000000005"/>
    <n v="75.218778750971751"/>
    <n v="0.58309130814706789"/>
    <n v="2.9430000000000001E-2"/>
    <n v="0.22813953488372093"/>
  </r>
  <r>
    <x v="1542"/>
    <s v="École"/>
    <m/>
    <m/>
    <n v="107"/>
    <n v="106.1208"/>
    <n v="0"/>
    <n v="0"/>
    <m/>
    <m/>
    <n v="0"/>
    <n v="4.4216999999999999E-2"/>
    <n v="0"/>
    <n v="0"/>
    <m/>
    <m/>
    <n v="0"/>
    <n v="106.1208"/>
    <n v="113.01218960352423"/>
    <n v="1.0561886878834041"/>
    <n v="4.4216999999999999E-2"/>
    <n v="0.41324299065420561"/>
  </r>
  <r>
    <x v="1543"/>
    <s v="École"/>
    <m/>
    <m/>
    <n v="107"/>
    <n v="153.18"/>
    <n v="0"/>
    <n v="0"/>
    <m/>
    <m/>
    <n v="0"/>
    <n v="6.3825000000000007E-2"/>
    <n v="0"/>
    <n v="0"/>
    <m/>
    <m/>
    <n v="0"/>
    <n v="153.18"/>
    <n v="163.12737185799429"/>
    <n v="1.5245548771775168"/>
    <n v="6.3825000000000007E-2"/>
    <n v="0.59649532710280384"/>
  </r>
  <r>
    <x v="1544"/>
    <s v="École"/>
    <m/>
    <m/>
    <n v="137"/>
    <n v="98.326799999999992"/>
    <n v="0"/>
    <n v="0"/>
    <m/>
    <m/>
    <n v="0"/>
    <n v="4.0969500000000006E-2"/>
    <n v="0"/>
    <n v="0"/>
    <m/>
    <m/>
    <n v="0"/>
    <n v="98.326799999999992"/>
    <n v="104.71205423166623"/>
    <n v="0.76432156373478999"/>
    <n v="4.0969500000000006E-2"/>
    <n v="0.2990474452554745"/>
  </r>
  <r>
    <x v="1545"/>
    <s v="École"/>
    <m/>
    <m/>
    <n v="137"/>
    <n v="145.48319999999998"/>
    <n v="0"/>
    <n v="0"/>
    <m/>
    <m/>
    <n v="0"/>
    <n v="6.0618000000000005E-2"/>
    <n v="0"/>
    <n v="0"/>
    <m/>
    <m/>
    <n v="0"/>
    <n v="145.48319999999998"/>
    <n v="154.93074856698624"/>
    <n v="1.1308813764013594"/>
    <n v="6.0618000000000005E-2"/>
    <n v="0.44246715328467157"/>
  </r>
  <r>
    <x v="1546"/>
    <s v="École"/>
    <m/>
    <m/>
    <n v="137"/>
    <n v="193.1472"/>
    <n v="0"/>
    <n v="0"/>
    <m/>
    <m/>
    <n v="0"/>
    <n v="8.0478000000000008E-2"/>
    <n v="0"/>
    <n v="0"/>
    <m/>
    <m/>
    <n v="0"/>
    <n v="193.1472"/>
    <n v="205.69000599118942"/>
    <n v="1.5013869050451782"/>
    <n v="8.0478000000000008E-2"/>
    <n v="0.58743065693430663"/>
  </r>
  <r>
    <x v="1547"/>
    <s v="École"/>
    <m/>
    <m/>
    <n v="137"/>
    <n v="195.17400000000001"/>
    <n v="0"/>
    <n v="0"/>
    <m/>
    <m/>
    <n v="0"/>
    <n v="8.1322500000000006E-2"/>
    <n v="0"/>
    <n v="0"/>
    <m/>
    <m/>
    <n v="0"/>
    <n v="195.17400000000001"/>
    <n v="207.84842456594973"/>
    <n v="1.5171417851529176"/>
    <n v="8.1322500000000006E-2"/>
    <n v="0.59359489051094894"/>
  </r>
  <r>
    <x v="1548"/>
    <s v="École"/>
    <m/>
    <m/>
    <n v="2556"/>
    <n v="1037.4479999999999"/>
    <n v="0"/>
    <n v="199.04399999999998"/>
    <m/>
    <m/>
    <n v="0"/>
    <n v="0.43226999999999999"/>
    <n v="0"/>
    <n v="14.173615439999999"/>
    <m/>
    <m/>
    <n v="0"/>
    <n v="1236.4919999999997"/>
    <n v="1316.7886818346719"/>
    <n v="0.51517554062389359"/>
    <n v="14.60588544"/>
    <n v="5.7143526760563379"/>
  </r>
  <r>
    <x v="1549"/>
    <s v="École"/>
    <m/>
    <m/>
    <n v="1004"/>
    <n v="324.16559999999998"/>
    <n v="0"/>
    <n v="33.367999999999995"/>
    <m/>
    <m/>
    <n v="0"/>
    <n v="0.13506900000000002"/>
    <n v="0"/>
    <n v="2.3760836799999998"/>
    <m/>
    <m/>
    <n v="0"/>
    <n v="357.53359999999998"/>
    <n v="380.75151141746562"/>
    <n v="0.37923457312496578"/>
    <n v="2.5111526799999999"/>
    <n v="2.5011480876494021"/>
  </r>
  <r>
    <x v="1550"/>
    <s v="École"/>
    <m/>
    <m/>
    <n v="2396"/>
    <n v="1279.7280000000001"/>
    <n v="0"/>
    <n v="90.403999999999982"/>
    <m/>
    <m/>
    <n v="0"/>
    <n v="0.53322000000000003"/>
    <n v="0"/>
    <n v="6.4375290399999994"/>
    <m/>
    <m/>
    <n v="0"/>
    <n v="1370.1320000000001"/>
    <n v="1459.1071436123348"/>
    <n v="0.6089762702889544"/>
    <n v="6.9707490399999994"/>
    <n v="2.9093276460767945"/>
  </r>
  <r>
    <x v="1551"/>
    <s v="École"/>
    <m/>
    <m/>
    <n v="1124"/>
    <n v="731.69999999999993"/>
    <n v="0"/>
    <n v="124.15999999999998"/>
    <m/>
    <m/>
    <n v="0"/>
    <n v="0.30487500000000001"/>
    <n v="0"/>
    <n v="8.8412416"/>
    <m/>
    <m/>
    <n v="0"/>
    <n v="855.8599999999999"/>
    <n v="911.43878103135512"/>
    <n v="0.81088859522362555"/>
    <n v="9.1461165999999992"/>
    <n v="8.1371144128113873"/>
  </r>
  <r>
    <x v="1552"/>
    <s v="École"/>
    <m/>
    <m/>
    <n v="440"/>
    <n v="263.30399999999997"/>
    <n v="0"/>
    <n v="0"/>
    <m/>
    <m/>
    <n v="0"/>
    <n v="0.10971"/>
    <n v="0"/>
    <n v="0"/>
    <m/>
    <m/>
    <n v="0"/>
    <n v="263.30399999999997"/>
    <n v="280.402725680228"/>
    <n v="0.63727892200051817"/>
    <n v="0.10971"/>
    <n v="0.24934090909090911"/>
  </r>
  <r>
    <x v="1553"/>
    <s v="École"/>
    <m/>
    <m/>
    <n v="1286"/>
    <n v="462.91679999999997"/>
    <n v="0"/>
    <n v="0"/>
    <m/>
    <m/>
    <n v="0"/>
    <n v="0.192882"/>
    <n v="0"/>
    <n v="0"/>
    <m/>
    <m/>
    <n v="0"/>
    <n v="462.91679999999997"/>
    <n v="492.97820193832592"/>
    <n v="0.38334230321798285"/>
    <n v="0.192882"/>
    <n v="0.1499860031104199"/>
  </r>
  <r>
    <x v="1554"/>
    <s v="École"/>
    <m/>
    <m/>
    <n v="1399"/>
    <n v="464.53679999999997"/>
    <n v="0"/>
    <n v="17.459999999999997"/>
    <m/>
    <m/>
    <n v="0"/>
    <n v="0.19355700000000001"/>
    <n v="0"/>
    <n v="1.2432995999999998"/>
    <m/>
    <m/>
    <n v="0"/>
    <n v="481.99679999999995"/>
    <n v="513.29724003109607"/>
    <n v="0.3669029592788392"/>
    <n v="1.4368565999999998"/>
    <n v="1.0270597569692637"/>
  </r>
  <r>
    <x v="1555"/>
    <s v="École"/>
    <m/>
    <m/>
    <n v="1835"/>
    <n v="709.00199999999995"/>
    <n v="0"/>
    <n v="45.783999999999992"/>
    <m/>
    <m/>
    <n v="0"/>
    <n v="0.2954175"/>
    <n v="0"/>
    <n v="3.2602078399999996"/>
    <m/>
    <m/>
    <n v="0"/>
    <n v="754.78599999999994"/>
    <n v="803.8011260948432"/>
    <n v="0.43803876081462845"/>
    <n v="3.5556253399999997"/>
    <n v="1.9376704850136237"/>
  </r>
  <r>
    <x v="1556"/>
    <s v="École"/>
    <m/>
    <m/>
    <n v="7290"/>
    <n v="2363.904"/>
    <n v="0"/>
    <n v="29.487999999999996"/>
    <m/>
    <m/>
    <n v="0"/>
    <n v="0.98496000000000006"/>
    <n v="0"/>
    <n v="2.0997948800000001"/>
    <m/>
    <m/>
    <n v="0"/>
    <n v="2393.3919999999998"/>
    <n v="2548.8167305519564"/>
    <n v="0.34963192462989801"/>
    <n v="3.0847548800000002"/>
    <n v="0.42314881755829908"/>
  </r>
  <r>
    <x v="1557"/>
    <s v="École"/>
    <m/>
    <m/>
    <n v="673"/>
    <n v="401.42879999999997"/>
    <n v="0"/>
    <n v="36.083999999999996"/>
    <m/>
    <m/>
    <n v="0"/>
    <n v="0.16726199999999999"/>
    <n v="0"/>
    <n v="2.56948584"/>
    <m/>
    <m/>
    <n v="0"/>
    <n v="437.51279999999997"/>
    <n v="465.92448895568793"/>
    <n v="0.69230979042449914"/>
    <n v="2.73674784"/>
    <n v="4.066490104011887"/>
  </r>
  <r>
    <x v="1558"/>
    <s v="École"/>
    <m/>
    <m/>
    <n v="1580"/>
    <n v="2606.2559999999999"/>
    <n v="0"/>
    <n v="64.795999999999992"/>
    <m/>
    <m/>
    <n v="0"/>
    <n v="1.0859400000000001"/>
    <n v="0"/>
    <n v="4.6140229599999989"/>
    <m/>
    <m/>
    <n v="0"/>
    <n v="2671.0519999999997"/>
    <n v="2844.5077220005178"/>
    <n v="1.8003213430383025"/>
    <n v="5.6999629599999988"/>
    <n v="3.6075714936708856"/>
  </r>
  <r>
    <x v="1559"/>
    <s v="École"/>
    <m/>
    <m/>
    <n v="5801"/>
    <n v="3709.3211999999999"/>
    <n v="0"/>
    <n v="107.86399999999999"/>
    <m/>
    <m/>
    <n v="0"/>
    <n v="1.5455505"/>
    <n v="0"/>
    <n v="7.6808286399999997"/>
    <m/>
    <m/>
    <n v="0"/>
    <n v="3817.1851999999999"/>
    <n v="4065.0697843793728"/>
    <n v="0.70075328122381875"/>
    <n v="9.2263791399999988"/>
    <n v="1.5904808033097739"/>
  </r>
  <r>
    <x v="1560"/>
    <s v="École"/>
    <m/>
    <m/>
    <n v="170"/>
    <n v="132.94800000000001"/>
    <n v="0"/>
    <n v="0"/>
    <m/>
    <m/>
    <n v="0"/>
    <n v="5.5395E-2"/>
    <n v="0"/>
    <n v="0"/>
    <m/>
    <m/>
    <n v="0"/>
    <n v="132.94800000000001"/>
    <n v="141.5815239181135"/>
    <n v="0.83283249363596179"/>
    <n v="5.5395E-2"/>
    <n v="0.32585294117647062"/>
  </r>
  <r>
    <x v="1561"/>
    <s v="École"/>
    <m/>
    <m/>
    <n v="170"/>
    <n v="129.6036"/>
    <n v="0"/>
    <n v="0"/>
    <m/>
    <m/>
    <n v="0"/>
    <n v="5.4001500000000001E-2"/>
    <n v="0"/>
    <n v="0"/>
    <m/>
    <m/>
    <n v="0"/>
    <n v="129.6036"/>
    <n v="138.0199415807204"/>
    <n v="0.8118820092983553"/>
    <n v="5.4001500000000001E-2"/>
    <n v="0.31765588235294118"/>
  </r>
  <r>
    <x v="1562"/>
    <s v="École"/>
    <m/>
    <m/>
    <n v="168"/>
    <n v="63.503999999999998"/>
    <n v="0"/>
    <n v="0"/>
    <m/>
    <m/>
    <n v="0"/>
    <n v="2.6460000000000001E-2"/>
    <n v="0"/>
    <n v="0"/>
    <m/>
    <m/>
    <n v="0"/>
    <n v="63.503999999999998"/>
    <n v="67.627892821974598"/>
    <n v="0.40254698108318215"/>
    <n v="2.6460000000000001E-2"/>
    <n v="0.1575"/>
  </r>
  <r>
    <x v="1563"/>
    <s v="École"/>
    <m/>
    <m/>
    <n v="168"/>
    <n v="91.270799999999994"/>
    <n v="0"/>
    <n v="0"/>
    <m/>
    <m/>
    <n v="0"/>
    <n v="3.8029500000000001E-2"/>
    <n v="0"/>
    <n v="0"/>
    <m/>
    <m/>
    <n v="0"/>
    <n v="91.270799999999994"/>
    <n v="97.197843918113492"/>
    <n v="0.5785585947506755"/>
    <n v="3.8029500000000001E-2"/>
    <n v="0.22636607142857143"/>
  </r>
  <r>
    <x v="1564"/>
    <s v="École"/>
    <m/>
    <m/>
    <n v="170"/>
    <n v="105.7608"/>
    <n v="0"/>
    <n v="0"/>
    <m/>
    <m/>
    <n v="0"/>
    <n v="4.4067000000000002E-2"/>
    <n v="0"/>
    <n v="0"/>
    <m/>
    <m/>
    <n v="0"/>
    <n v="105.7608"/>
    <n v="112.62881152630216"/>
    <n v="0.66252242074295387"/>
    <n v="4.4067000000000002E-2"/>
    <n v="0.25921764705882355"/>
  </r>
  <r>
    <x v="1565"/>
    <s v="École"/>
    <m/>
    <m/>
    <n v="170"/>
    <n v="121.21559999999999"/>
    <n v="0"/>
    <n v="0"/>
    <m/>
    <m/>
    <n v="0"/>
    <n v="5.0506500000000003E-2"/>
    <n v="0"/>
    <n v="0"/>
    <m/>
    <m/>
    <n v="0"/>
    <n v="121.21559999999999"/>
    <n v="129.08723238144597"/>
    <n v="0.75933666106732922"/>
    <n v="5.0506500000000003E-2"/>
    <n v="0.29709705882352944"/>
  </r>
  <r>
    <x v="1566"/>
    <s v="École"/>
    <m/>
    <m/>
    <n v="170"/>
    <n v="102.6828"/>
    <n v="0"/>
    <n v="0"/>
    <m/>
    <m/>
    <n v="0"/>
    <n v="4.2784500000000003E-2"/>
    <n v="0"/>
    <n v="0"/>
    <m/>
    <m/>
    <n v="0"/>
    <n v="102.6828"/>
    <n v="109.35092896605337"/>
    <n v="0.64324075862384333"/>
    <n v="4.2784500000000003E-2"/>
    <n v="0.25167352941176474"/>
  </r>
  <r>
    <x v="1567"/>
    <s v="École"/>
    <m/>
    <m/>
    <n v="170"/>
    <n v="132.14519999999999"/>
    <n v="0"/>
    <n v="0"/>
    <m/>
    <m/>
    <n v="0"/>
    <n v="5.5060500000000005E-2"/>
    <n v="0"/>
    <n v="0"/>
    <m/>
    <m/>
    <n v="0"/>
    <n v="132.14519999999999"/>
    <n v="140.72659080590824"/>
    <n v="0.827803475328872"/>
    <n v="5.5060500000000005E-2"/>
    <n v="0.3238852941176471"/>
  </r>
  <r>
    <x v="1568"/>
    <s v="École"/>
    <m/>
    <m/>
    <n v="5468"/>
    <n v="2001.3696"/>
    <n v="0"/>
    <n v="0"/>
    <m/>
    <m/>
    <n v="0"/>
    <n v="0.83390399999999998"/>
    <n v="0"/>
    <n v="0"/>
    <m/>
    <m/>
    <n v="0"/>
    <n v="2001.3696"/>
    <n v="2131.3367473853327"/>
    <n v="0.38978360413045587"/>
    <n v="0.83390399999999998"/>
    <n v="0.15250621799561082"/>
  </r>
  <r>
    <x v="1569"/>
    <s v="École"/>
    <m/>
    <m/>
    <n v="170"/>
    <n v="149.0976"/>
    <n v="0"/>
    <n v="0"/>
    <m/>
    <m/>
    <n v="0"/>
    <n v="6.2124000000000006E-2"/>
    <n v="0"/>
    <n v="0"/>
    <m/>
    <m/>
    <n v="0"/>
    <n v="149.0976"/>
    <n v="158.77986446229593"/>
    <n v="0.93399920271938786"/>
    <n v="6.2124000000000006E-2"/>
    <n v="0.36543529411764708"/>
  </r>
  <r>
    <x v="1570"/>
    <s v="École"/>
    <m/>
    <m/>
    <n v="170"/>
    <n v="111.98519999999999"/>
    <n v="0"/>
    <n v="0"/>
    <m/>
    <m/>
    <n v="0"/>
    <n v="4.6660500000000001E-2"/>
    <n v="0"/>
    <n v="0"/>
    <m/>
    <m/>
    <n v="0"/>
    <n v="111.98519999999999"/>
    <n v="119.25741848147187"/>
    <n v="0.70151422636159921"/>
    <n v="4.6660500000000001E-2"/>
    <n v="0.27447352941176473"/>
  </r>
  <r>
    <x v="1571"/>
    <s v="École"/>
    <m/>
    <m/>
    <n v="5238"/>
    <n v="2649.6972000000001"/>
    <n v="0"/>
    <n v="796.95199999999988"/>
    <m/>
    <m/>
    <n v="0"/>
    <n v="1.1040405"/>
    <n v="0"/>
    <n v="56.749719519999999"/>
    <m/>
    <m/>
    <n v="0"/>
    <n v="3446.6491999999998"/>
    <n v="3670.4715087639283"/>
    <n v="0.70073911965710733"/>
    <n v="57.853760019999996"/>
    <n v="11.045009549446352"/>
  </r>
  <r>
    <x v="1572"/>
    <s v="École"/>
    <m/>
    <m/>
    <n v="8421"/>
    <n v="5054.3243999999995"/>
    <n v="0"/>
    <n v="547.46799999999996"/>
    <m/>
    <m/>
    <n v="0"/>
    <n v="2.1059684999999999"/>
    <n v="0"/>
    <n v="38.984349680000001"/>
    <m/>
    <m/>
    <n v="0"/>
    <n v="5601.7923999999994"/>
    <n v="5965.56777585903"/>
    <n v="0.70841560098076595"/>
    <n v="41.090318180000004"/>
    <n v="4.87950578078613"/>
  </r>
  <r>
    <x v="1573"/>
    <s v="École"/>
    <m/>
    <m/>
    <n v="8827"/>
    <n v="2865.2039999999997"/>
    <n v="0"/>
    <n v="0"/>
    <m/>
    <m/>
    <n v="0"/>
    <n v="1.193835"/>
    <n v="0"/>
    <n v="0"/>
    <m/>
    <m/>
    <n v="0"/>
    <n v="2865.2039999999997"/>
    <n v="3051.2677788027981"/>
    <n v="0.34567438300700104"/>
    <n v="1.193835"/>
    <n v="0.13524810241305088"/>
  </r>
  <r>
    <x v="1574"/>
    <s v="École"/>
    <m/>
    <m/>
    <n v="125"/>
    <n v="131.44319999999999"/>
    <n v="0"/>
    <n v="0"/>
    <m/>
    <m/>
    <n v="0"/>
    <n v="5.4767999999999997E-2"/>
    <n v="0"/>
    <n v="0"/>
    <m/>
    <m/>
    <n v="0"/>
    <n v="131.44319999999999"/>
    <n v="139.97900355532519"/>
    <n v="1.1198320284426015"/>
    <n v="5.4767999999999997E-2"/>
    <n v="0.43814399999999998"/>
  </r>
  <r>
    <x v="1575"/>
    <s v="École"/>
    <m/>
    <m/>
    <n v="125"/>
    <n v="119.0916"/>
    <n v="0"/>
    <n v="0"/>
    <m/>
    <m/>
    <n v="0"/>
    <n v="4.9621499999999999E-2"/>
    <n v="0"/>
    <n v="0"/>
    <m/>
    <m/>
    <n v="0"/>
    <n v="119.0916"/>
    <n v="126.8253017258357"/>
    <n v="1.0146024138066856"/>
    <n v="4.9621499999999999E-2"/>
    <n v="0.39697199999999999"/>
  </r>
  <r>
    <x v="1576"/>
    <s v="École"/>
    <m/>
    <m/>
    <n v="125"/>
    <n v="183.48839999999998"/>
    <n v="0"/>
    <n v="0"/>
    <m/>
    <m/>
    <n v="0"/>
    <n v="7.6453500000000008E-2"/>
    <n v="0"/>
    <n v="0"/>
    <m/>
    <m/>
    <n v="0"/>
    <n v="183.48839999999998"/>
    <n v="195.40397217932104"/>
    <n v="1.5632317774345683"/>
    <n v="7.6453500000000008E-2"/>
    <n v="0.61162800000000006"/>
  </r>
  <r>
    <x v="1577"/>
    <s v="École"/>
    <m/>
    <m/>
    <n v="125"/>
    <n v="95.716799999999992"/>
    <n v="0"/>
    <n v="0"/>
    <m/>
    <m/>
    <n v="0"/>
    <n v="3.9882000000000001E-2"/>
    <n v="0"/>
    <n v="0"/>
    <m/>
    <m/>
    <n v="0"/>
    <n v="95.716799999999992"/>
    <n v="101.93256317180615"/>
    <n v="0.81546050537444925"/>
    <n v="3.9882000000000001E-2"/>
    <n v="0.31905600000000001"/>
  </r>
  <r>
    <x v="1578"/>
    <s v="École"/>
    <m/>
    <m/>
    <n v="125"/>
    <n v="139.79159999999999"/>
    <n v="0"/>
    <n v="0"/>
    <m/>
    <m/>
    <n v="0"/>
    <n v="5.8246500000000007E-2"/>
    <n v="0"/>
    <n v="0"/>
    <m/>
    <m/>
    <n v="0"/>
    <n v="139.79159999999999"/>
    <n v="148.86954116610519"/>
    <n v="1.1909563293288417"/>
    <n v="5.8246500000000007E-2"/>
    <n v="0.46597200000000005"/>
  </r>
  <r>
    <x v="1579"/>
    <s v="École"/>
    <m/>
    <m/>
    <n v="2056"/>
    <n v="782.97119999999995"/>
    <n v="0"/>
    <n v="224.18639999999996"/>
    <m/>
    <m/>
    <n v="0"/>
    <n v="0.32623799999999997"/>
    <n v="0"/>
    <n v="15.963966863999998"/>
    <m/>
    <m/>
    <n v="0"/>
    <n v="1007.1575999999999"/>
    <n v="1072.5615115211192"/>
    <n v="0.52167388692661443"/>
    <n v="16.290204863999996"/>
    <n v="7.9232513929961073"/>
  </r>
  <r>
    <x v="1580"/>
    <s v="École"/>
    <m/>
    <m/>
    <n v="125"/>
    <n v="166.17239999999998"/>
    <n v="0"/>
    <n v="0"/>
    <m/>
    <m/>
    <n v="0"/>
    <n v="6.9238500000000008E-2"/>
    <n v="0"/>
    <n v="0"/>
    <m/>
    <m/>
    <n v="0"/>
    <n v="166.17239999999998"/>
    <n v="176.96348666493907"/>
    <n v="1.4157078933195126"/>
    <n v="6.9238500000000008E-2"/>
    <n v="0.55390800000000007"/>
  </r>
  <r>
    <x v="1581"/>
    <s v="École"/>
    <m/>
    <m/>
    <n v="125"/>
    <n v="146.9556"/>
    <n v="0"/>
    <n v="0"/>
    <m/>
    <m/>
    <n v="0"/>
    <n v="6.1231500000000001E-2"/>
    <n v="0"/>
    <n v="0"/>
    <m/>
    <m/>
    <n v="0"/>
    <n v="146.9556"/>
    <n v="156.49876490282458"/>
    <n v="1.2519901192225966"/>
    <n v="6.1231500000000001E-2"/>
    <n v="0.48985200000000001"/>
  </r>
  <r>
    <x v="1582"/>
    <s v="École"/>
    <m/>
    <m/>
    <n v="2739"/>
    <n v="1453.8779999999999"/>
    <n v="0"/>
    <n v="0"/>
    <m/>
    <m/>
    <n v="0"/>
    <n v="0.6057825"/>
    <n v="0"/>
    <n v="0"/>
    <m/>
    <m/>
    <n v="0"/>
    <n v="1453.8779999999999"/>
    <n v="1548.2915337652241"/>
    <n v="0.5652762080194319"/>
    <n v="0.6057825"/>
    <n v="0.22116922234392114"/>
  </r>
  <r>
    <x v="1583"/>
    <s v="École"/>
    <m/>
    <m/>
    <n v="4682"/>
    <n v="3044.4551999999999"/>
    <n v="0"/>
    <n v="0"/>
    <m/>
    <m/>
    <n v="0"/>
    <n v="1.2685230000000001"/>
    <n v="0"/>
    <n v="0"/>
    <m/>
    <m/>
    <n v="0"/>
    <n v="3044.4551999999999"/>
    <n v="3242.1593910132156"/>
    <n v="0.69247317193789315"/>
    <n v="1.2685230000000001"/>
    <n v="0.27093613840239217"/>
  </r>
  <r>
    <x v="1584"/>
    <s v="École"/>
    <m/>
    <m/>
    <n v="40"/>
    <n v="1.1592"/>
    <n v="0"/>
    <n v="0"/>
    <m/>
    <m/>
    <n v="0"/>
    <n v="4.8299999999999998E-4"/>
    <n v="0"/>
    <n v="0"/>
    <m/>
    <m/>
    <n v="0"/>
    <n v="1.1592"/>
    <n v="1.234477408655092"/>
    <n v="3.0861935216377302E-2"/>
    <n v="4.8299999999999998E-4"/>
    <n v="1.2074999999999999E-2"/>
  </r>
  <r>
    <x v="1585"/>
    <s v="École"/>
    <m/>
    <m/>
    <n v="125"/>
    <n v="111.024"/>
    <n v="0"/>
    <n v="0"/>
    <m/>
    <m/>
    <n v="0"/>
    <n v="4.6259999999999996E-2"/>
    <n v="0"/>
    <n v="0"/>
    <m/>
    <m/>
    <n v="0"/>
    <n v="111.024"/>
    <n v="118.23379901528894"/>
    <n v="0.9458703921223115"/>
    <n v="4.6259999999999996E-2"/>
    <n v="0.37007999999999996"/>
  </r>
  <r>
    <x v="1586"/>
    <s v="École"/>
    <m/>
    <m/>
    <n v="924"/>
    <n v="661.428"/>
    <n v="0"/>
    <n v="0"/>
    <m/>
    <m/>
    <n v="0"/>
    <n v="0.27559500000000003"/>
    <n v="0"/>
    <n v="0"/>
    <m/>
    <m/>
    <n v="0"/>
    <n v="661.428"/>
    <n v="704.38054128012436"/>
    <n v="0.76231660311701765"/>
    <n v="0.27559500000000003"/>
    <n v="0.29826298701298704"/>
  </r>
  <r>
    <x v="1587"/>
    <s v="École"/>
    <m/>
    <m/>
    <n v="2552"/>
    <n v="1106.6615999999999"/>
    <n v="0"/>
    <n v="0"/>
    <m/>
    <m/>
    <n v="0"/>
    <n v="0.46110900000000005"/>
    <n v="0"/>
    <n v="0"/>
    <m/>
    <m/>
    <n v="0"/>
    <n v="1106.6615999999999"/>
    <n v="1178.5272120653017"/>
    <n v="0.46180533388138778"/>
    <n v="0.46110900000000005"/>
    <n v="0.18068534482758622"/>
  </r>
  <r>
    <x v="1588"/>
    <s v="École"/>
    <m/>
    <m/>
    <n v="2918"/>
    <n v="1849.6656"/>
    <n v="0"/>
    <n v="0"/>
    <m/>
    <m/>
    <n v="0"/>
    <n v="0.77069399999999999"/>
    <n v="0"/>
    <n v="0"/>
    <m/>
    <m/>
    <n v="0"/>
    <n v="1849.6656"/>
    <n v="1969.7812256439493"/>
    <n v="0.67504497109114092"/>
    <n v="0.77069399999999999"/>
    <n v="0.26411720356408497"/>
  </r>
  <r>
    <x v="1589"/>
    <s v="École"/>
    <m/>
    <m/>
    <n v="1767"/>
    <n v="961.68959999999993"/>
    <n v="0"/>
    <n v="0"/>
    <m/>
    <m/>
    <n v="0"/>
    <n v="0.400704"/>
    <n v="0"/>
    <n v="0"/>
    <m/>
    <m/>
    <n v="0"/>
    <n v="961.68959999999993"/>
    <n v="1024.1408603679708"/>
    <n v="0.57959301662024387"/>
    <n v="0.400704"/>
    <n v="0.22677079796264857"/>
  </r>
  <r>
    <x v="1584"/>
    <s v="École"/>
    <m/>
    <m/>
    <n v="4727"/>
    <n v="2134.8827999999999"/>
    <n v="0"/>
    <n v="0"/>
    <m/>
    <m/>
    <n v="0"/>
    <n v="0.88953450000000001"/>
    <n v="0"/>
    <n v="0"/>
    <m/>
    <m/>
    <n v="0"/>
    <n v="2134.8827999999999"/>
    <n v="2273.5201748846848"/>
    <n v="0.48096470803568536"/>
    <n v="0.88953450000000001"/>
    <n v="0.18818161624709118"/>
  </r>
  <r>
    <x v="1590"/>
    <s v="École"/>
    <m/>
    <m/>
    <n v="19527"/>
    <n v="12814.0272"/>
    <n v="0"/>
    <n v="2435.4759999999997"/>
    <m/>
    <m/>
    <n v="0"/>
    <n v="5.3391779999999995"/>
    <n v="0"/>
    <n v="173.42647975999998"/>
    <m/>
    <m/>
    <n v="0"/>
    <n v="15249.503199999999"/>
    <n v="16239.792265022024"/>
    <n v="0.8316583328223498"/>
    <n v="178.76565775999998"/>
    <n v="9.15479376043427"/>
  </r>
  <r>
    <x v="1591"/>
    <s v="École"/>
    <m/>
    <m/>
    <n v="1888"/>
    <n v="243.43199999999999"/>
    <n v="0"/>
    <n v="1083.2960029602032"/>
    <m/>
    <m/>
    <n v="0"/>
    <n v="0.10143000000000001"/>
    <n v="0"/>
    <n v="77.139833170791491"/>
    <m/>
    <m/>
    <n v="0"/>
    <n v="1326.7280029602032"/>
    <n v="1412.8845299210291"/>
    <n v="0.74834985694969758"/>
    <n v="77.241263170791484"/>
    <n v="40.911686001478543"/>
  </r>
  <r>
    <x v="1592"/>
    <s v="École"/>
    <m/>
    <m/>
    <n v="1509"/>
    <n v="258.55919999999998"/>
    <n v="0"/>
    <n v="602.95199851989628"/>
    <m/>
    <m/>
    <n v="0"/>
    <n v="0.10773300000000001"/>
    <n v="0"/>
    <n v="42.935279414604103"/>
    <m/>
    <m/>
    <n v="0"/>
    <n v="861.5111985198962"/>
    <n v="917.45696331623878"/>
    <n v="0.60799003533216622"/>
    <n v="43.043012414604107"/>
    <n v="28.524196431149175"/>
  </r>
  <r>
    <x v="1593"/>
    <s v="École"/>
    <m/>
    <m/>
    <n v="3964"/>
    <n v="360.93599999999998"/>
    <n v="0"/>
    <n v="1211.3359733581544"/>
    <m/>
    <m/>
    <n v="0"/>
    <n v="0.15039000000000002"/>
    <n v="0"/>
    <n v="86.25736146287538"/>
    <m/>
    <m/>
    <n v="0"/>
    <n v="1572.2719733581544"/>
    <n v="1674.3739056005884"/>
    <n v="0.42239503168531495"/>
    <n v="86.407751462875382"/>
    <n v="21.798120954307613"/>
  </r>
  <r>
    <x v="1594"/>
    <s v="École"/>
    <m/>
    <m/>
    <n v="3713"/>
    <n v="343.22399999999999"/>
    <n v="0"/>
    <n v="1451.5079940795893"/>
    <m/>
    <m/>
    <n v="0"/>
    <n v="0.14301"/>
    <n v="0"/>
    <n v="103.35963965841673"/>
    <m/>
    <m/>
    <n v="0"/>
    <n v="1794.7319940795892"/>
    <n v="1911.2802806088312"/>
    <n v="0.51475364411764912"/>
    <n v="103.50264965841673"/>
    <n v="27.875747282094462"/>
  </r>
  <r>
    <x v="1595"/>
    <s v="École"/>
    <m/>
    <m/>
    <n v="3661"/>
    <n v="508.03199999999998"/>
    <n v="0"/>
    <n v="1529.1079940795894"/>
    <m/>
    <m/>
    <n v="0"/>
    <n v="0.21168000000000001"/>
    <n v="0"/>
    <n v="108.88541565841672"/>
    <m/>
    <m/>
    <n v="0"/>
    <n v="2037.1399940795893"/>
    <n v="2169.4300387845246"/>
    <n v="0.59257854105012964"/>
    <n v="109.09709565841672"/>
    <n v="29.799807609510164"/>
  </r>
  <r>
    <x v="1596"/>
    <s v="École"/>
    <m/>
    <m/>
    <n v="18124"/>
    <n v="4147.2"/>
    <n v="0"/>
    <n v="9258.4558105468932"/>
    <m/>
    <m/>
    <n v="0"/>
    <n v="1.728"/>
    <n v="0"/>
    <n v="659.28032106933733"/>
    <m/>
    <m/>
    <n v="0"/>
    <n v="13405.655810546894"/>
    <n v="14276.207079301248"/>
    <n v="0.78769626347943322"/>
    <n v="661.00832106933728"/>
    <n v="36.471436827926361"/>
  </r>
  <r>
    <x v="1597"/>
    <s v="École"/>
    <m/>
    <m/>
    <n v="4200"/>
    <n v="2124.5183999999999"/>
    <n v="0"/>
    <n v="154.03599999999997"/>
    <m/>
    <m/>
    <n v="0"/>
    <n v="0.885216"/>
    <n v="0"/>
    <n v="10.968665359999999"/>
    <m/>
    <m/>
    <n v="0"/>
    <n v="2278.5544"/>
    <n v="2426.5216797719618"/>
    <n v="0.57774325708856233"/>
    <n v="11.853881359999999"/>
    <n v="2.8223527047619048"/>
  </r>
  <r>
    <x v="1598"/>
    <s v="École"/>
    <m/>
    <m/>
    <n v="2339"/>
    <n v="873.41759999999999"/>
    <n v="0"/>
    <n v="0"/>
    <m/>
    <m/>
    <n v="0"/>
    <n v="0.36392400000000003"/>
    <n v="0"/>
    <n v="0"/>
    <m/>
    <m/>
    <n v="0"/>
    <n v="873.41759999999999"/>
    <n v="930.13655583311731"/>
    <n v="0.39766419659389368"/>
    <n v="0.36392400000000003"/>
    <n v="0.15558956819153485"/>
  </r>
  <r>
    <x v="1599"/>
    <s v="École"/>
    <m/>
    <m/>
    <n v="1657"/>
    <n v="756.47519999999997"/>
    <n v="0"/>
    <n v="19.787999999999997"/>
    <m/>
    <m/>
    <n v="0"/>
    <n v="0.31519799999999998"/>
    <n v="0"/>
    <n v="1.4090728799999999"/>
    <m/>
    <m/>
    <n v="0"/>
    <n v="776.26319999999998"/>
    <n v="826.67303620627104"/>
    <n v="0.49889742679919796"/>
    <n v="1.7242708799999997"/>
    <n v="1.040597996378998"/>
  </r>
  <r>
    <x v="1600"/>
    <s v="École"/>
    <m/>
    <m/>
    <n v="22079"/>
    <n v="8647.3511999999992"/>
    <n v="0"/>
    <n v="304.96799999999996"/>
    <m/>
    <m/>
    <n v="0"/>
    <n v="3.6030630000000001"/>
    <n v="0"/>
    <n v="21.716299679999999"/>
    <m/>
    <m/>
    <n v="0"/>
    <n v="8952.3191999999999"/>
    <n v="9533.6747821508161"/>
    <n v="0.43179830527427948"/>
    <n v="25.319362679999998"/>
    <n v="1.1467622029983242"/>
  </r>
  <r>
    <x v="1601"/>
    <s v="École"/>
    <m/>
    <m/>
    <n v="2035"/>
    <n v="770.202"/>
    <n v="0"/>
    <n v="63.631999999999991"/>
    <m/>
    <m/>
    <n v="0"/>
    <n v="0.32091750000000002"/>
    <n v="0"/>
    <n v="4.5311363199999999"/>
    <m/>
    <m/>
    <n v="0"/>
    <n v="833.83399999999995"/>
    <n v="887.98243233998437"/>
    <n v="0.43635500360687191"/>
    <n v="4.8520538200000001"/>
    <n v="2.3843016314496315"/>
  </r>
  <r>
    <x v="1602"/>
    <s v="École"/>
    <m/>
    <m/>
    <n v="1595"/>
    <n v="708.35040000000004"/>
    <n v="0"/>
    <n v="0"/>
    <m/>
    <m/>
    <n v="0"/>
    <n v="0.29514600000000002"/>
    <n v="0"/>
    <n v="0"/>
    <m/>
    <m/>
    <n v="0"/>
    <n v="708.35040000000004"/>
    <n v="754.3500398652501"/>
    <n v="0.47294673345783705"/>
    <n v="0.29514600000000002"/>
    <n v="0.18504451410658307"/>
  </r>
  <r>
    <x v="1603"/>
    <s v="École"/>
    <m/>
    <m/>
    <n v="1510"/>
    <n v="753.32159999999999"/>
    <n v="0"/>
    <n v="20.951999999999998"/>
    <m/>
    <m/>
    <n v="0"/>
    <n v="0.313884"/>
    <n v="0"/>
    <n v="1.49195952"/>
    <m/>
    <m/>
    <n v="0"/>
    <n v="774.27359999999999"/>
    <n v="824.55423336615695"/>
    <n v="0.54606240620275293"/>
    <n v="1.80584352"/>
    <n v="1.1959228609271524"/>
  </r>
  <r>
    <x v="1604"/>
    <s v="École"/>
    <m/>
    <m/>
    <n v="4460"/>
    <n v="2740.4351999999999"/>
    <n v="0"/>
    <n v="239.78399999999996"/>
    <m/>
    <m/>
    <n v="0"/>
    <n v="1.141848"/>
    <n v="0"/>
    <n v="17.074647839999997"/>
    <m/>
    <m/>
    <n v="0"/>
    <n v="2980.2192"/>
    <n v="3173.7519627675561"/>
    <n v="0.71160357909586458"/>
    <n v="18.216495839999997"/>
    <n v="4.0844161076233174"/>
  </r>
  <r>
    <x v="1605"/>
    <s v="École"/>
    <m/>
    <m/>
    <n v="1385"/>
    <n v="230.90039999999999"/>
    <n v="0"/>
    <n v="11.251999999999999"/>
    <m/>
    <m/>
    <n v="0"/>
    <n v="9.6208500000000002E-2"/>
    <n v="0"/>
    <n v="0.80123751999999993"/>
    <m/>
    <m/>
    <n v="0"/>
    <n v="242.1524"/>
    <n v="257.87755974086548"/>
    <n v="0.18619318392842274"/>
    <n v="0.89744601999999996"/>
    <n v="0.64797546570397113"/>
  </r>
  <r>
    <x v="1606"/>
    <s v="École"/>
    <m/>
    <m/>
    <n v="3825"/>
    <n v="1674.2592"/>
    <n v="0"/>
    <n v="108.63999999999999"/>
    <m/>
    <m/>
    <n v="0"/>
    <n v="0.69760800000000001"/>
    <n v="0"/>
    <n v="7.7360863999999996"/>
    <m/>
    <m/>
    <n v="0"/>
    <n v="1782.8991999999998"/>
    <n v="1898.6790754910596"/>
    <n v="0.49638668640289141"/>
    <n v="8.4336944000000003"/>
    <n v="2.2048874248366013"/>
  </r>
  <r>
    <x v="1607"/>
    <s v="École"/>
    <m/>
    <m/>
    <n v="2347"/>
    <n v="1085.1659999999999"/>
    <n v="0"/>
    <n v="49.663999999999994"/>
    <m/>
    <m/>
    <n v="0"/>
    <n v="0.45215250000000001"/>
    <n v="0"/>
    <n v="3.5364966399999997"/>
    <m/>
    <m/>
    <n v="0"/>
    <n v="1134.83"/>
    <n v="1208.5248427053639"/>
    <n v="0.51492323932908557"/>
    <n v="3.9886491399999997"/>
    <n v="1.6994670387729014"/>
  </r>
  <r>
    <x v="1608"/>
    <s v="École"/>
    <m/>
    <m/>
    <n v="4258"/>
    <n v="1971.6407999999999"/>
    <n v="0"/>
    <n v="181.58399999999997"/>
    <m/>
    <m/>
    <n v="0"/>
    <n v="0.82151700000000005"/>
    <n v="0"/>
    <n v="12.930315839999999"/>
    <m/>
    <m/>
    <n v="0"/>
    <n v="2153.2248"/>
    <n v="2293.0532879191501"/>
    <n v="0.53852824986358616"/>
    <n v="13.751832839999999"/>
    <n v="3.2296460403945511"/>
  </r>
  <r>
    <x v="1609"/>
    <s v="École"/>
    <m/>
    <m/>
    <n v="1759"/>
    <n v="682.25040000000001"/>
    <n v="0"/>
    <n v="2.7159999999999997"/>
    <m/>
    <m/>
    <n v="0"/>
    <n v="0.284271"/>
    <n v="0"/>
    <n v="0.19340215999999999"/>
    <m/>
    <m/>
    <n v="0"/>
    <n v="684.96640000000002"/>
    <n v="729.44750387146928"/>
    <n v="0.41469443085359253"/>
    <n v="0.47767315999999999"/>
    <n v="0.27155949971574755"/>
  </r>
  <r>
    <x v="1610"/>
    <s v="École"/>
    <m/>
    <m/>
    <n v="3066"/>
    <n v="1042.2"/>
    <n v="0"/>
    <n v="0"/>
    <m/>
    <m/>
    <n v="0"/>
    <n v="0.43425000000000002"/>
    <n v="0"/>
    <n v="0"/>
    <m/>
    <m/>
    <n v="0"/>
    <n v="1042.2"/>
    <n v="1109.8795335579166"/>
    <n v="0.3619959339719232"/>
    <n v="0.43425000000000002"/>
    <n v="0.14163405088062622"/>
  </r>
  <r>
    <x v="1611"/>
    <s v="École"/>
    <m/>
    <m/>
    <n v="2813"/>
    <n v="1038.0239999999999"/>
    <n v="0"/>
    <n v="0"/>
    <m/>
    <m/>
    <n v="0"/>
    <n v="0.43251000000000001"/>
    <n v="0"/>
    <n v="0"/>
    <m/>
    <m/>
    <n v="0"/>
    <n v="1038.0239999999999"/>
    <n v="1105.4323478621402"/>
    <n v="0.3929727507508497"/>
    <n v="0.43251000000000001"/>
    <n v="0.15375399928901529"/>
  </r>
  <r>
    <x v="1612"/>
    <s v="École"/>
    <m/>
    <m/>
    <n v="1137"/>
    <n v="478.78559999999999"/>
    <n v="0"/>
    <n v="6.5959999999999992"/>
    <m/>
    <m/>
    <n v="0"/>
    <n v="0.199494"/>
    <n v="0"/>
    <n v="0.46969095999999994"/>
    <m/>
    <m/>
    <n v="0"/>
    <n v="485.38159999999999"/>
    <n v="516.90184590826641"/>
    <n v="0.45461903773814111"/>
    <n v="0.66918495999999994"/>
    <n v="0.58855317502198767"/>
  </r>
  <r>
    <x v="1613"/>
    <s v="École"/>
    <m/>
    <m/>
    <n v="788"/>
    <n v="372.12479999999999"/>
    <n v="0"/>
    <n v="6.9839999999999991"/>
    <m/>
    <m/>
    <n v="0"/>
    <n v="0.155052"/>
    <n v="0"/>
    <n v="0.49731983999999996"/>
    <m/>
    <m/>
    <n v="0"/>
    <n v="379.10879999999997"/>
    <n v="403.72778556102611"/>
    <n v="0.51234490553429712"/>
    <n v="0.65237183999999993"/>
    <n v="0.82788304568527904"/>
  </r>
  <r>
    <x v="1614"/>
    <s v="École"/>
    <m/>
    <m/>
    <n v="5896"/>
    <n v="2569.5216"/>
    <n v="0"/>
    <n v="198.26799999999997"/>
    <m/>
    <m/>
    <n v="0"/>
    <n v="1.0706340000000001"/>
    <n v="0"/>
    <n v="14.118357679999999"/>
    <m/>
    <m/>
    <n v="0"/>
    <n v="2767.7896000000001"/>
    <n v="2947.5273750090696"/>
    <n v="0.49991983972338361"/>
    <n v="15.188991679999999"/>
    <n v="2.5761519131614654"/>
  </r>
  <r>
    <x v="1615"/>
    <s v="École"/>
    <m/>
    <m/>
    <n v="2530"/>
    <n v="1260.828"/>
    <n v="0"/>
    <n v="36.083999999999996"/>
    <m/>
    <m/>
    <n v="0"/>
    <n v="0.52534500000000006"/>
    <n v="0"/>
    <n v="2.56948584"/>
    <m/>
    <m/>
    <n v="0"/>
    <n v="1296.912"/>
    <n v="1381.1323024617777"/>
    <n v="0.54590209583469473"/>
    <n v="3.0948308400000002"/>
    <n v="1.2232532964426879"/>
  </r>
  <r>
    <x v="1616"/>
    <s v="École"/>
    <m/>
    <m/>
    <n v="2054"/>
    <n v="1133.2944"/>
    <n v="0"/>
    <n v="0"/>
    <m/>
    <m/>
    <n v="0"/>
    <n v="0.47220600000000001"/>
    <n v="0"/>
    <n v="0"/>
    <m/>
    <m/>
    <n v="0"/>
    <n v="1133.2944"/>
    <n v="1206.8895222181911"/>
    <n v="0.58758009845092074"/>
    <n v="0.47220600000000001"/>
    <n v="0.22989581304771178"/>
  </r>
  <r>
    <x v="1617"/>
    <s v="École"/>
    <m/>
    <m/>
    <n v="25580"/>
    <n v="13198.464"/>
    <n v="0"/>
    <n v="695.68399999999986"/>
    <m/>
    <m/>
    <n v="0"/>
    <n v="5.4993599999999994"/>
    <n v="0"/>
    <n v="49.538581839999999"/>
    <m/>
    <m/>
    <n v="0"/>
    <n v="13894.147999999999"/>
    <n v="14796.421513552732"/>
    <n v="0.57843711937266351"/>
    <n v="55.037941840000002"/>
    <n v="2.1516005410476935"/>
  </r>
  <r>
    <x v="1618"/>
    <s v="École"/>
    <m/>
    <m/>
    <n v="5325"/>
    <n v="2748.0383999999999"/>
    <n v="0"/>
    <n v="41.903999999999996"/>
    <m/>
    <m/>
    <n v="0"/>
    <n v="1.145016"/>
    <n v="0"/>
    <n v="2.98391904"/>
    <m/>
    <m/>
    <n v="0"/>
    <n v="2789.9423999999999"/>
    <n v="2971.1187579787506"/>
    <n v="0.55795657426831002"/>
    <n v="4.12893504"/>
    <n v="0.77538686197183104"/>
  </r>
  <r>
    <x v="1619"/>
    <s v="École"/>
    <m/>
    <m/>
    <n v="1372"/>
    <n v="594.30959999999993"/>
    <n v="0"/>
    <n v="0"/>
    <m/>
    <m/>
    <n v="0"/>
    <n v="0.24762900000000002"/>
    <n v="0"/>
    <n v="0"/>
    <m/>
    <m/>
    <n v="0"/>
    <n v="594.30959999999993"/>
    <n v="632.90353256284004"/>
    <n v="0.46129995084755104"/>
    <n v="0.24762900000000002"/>
    <n v="0.18048760932944607"/>
  </r>
  <r>
    <x v="1620"/>
    <s v="École"/>
    <m/>
    <m/>
    <n v="1261"/>
    <n v="848.79359999999997"/>
    <n v="0"/>
    <n v="0"/>
    <m/>
    <m/>
    <n v="0"/>
    <n v="0.35366399999999998"/>
    <n v="0"/>
    <n v="0"/>
    <m/>
    <m/>
    <n v="0"/>
    <n v="848.79359999999997"/>
    <n v="903.91349535112715"/>
    <n v="0.71682275602785661"/>
    <n v="0.35366399999999998"/>
    <n v="0.28046312450436162"/>
  </r>
  <r>
    <x v="1621"/>
    <s v="École"/>
    <m/>
    <m/>
    <n v="1038"/>
    <n v="266.85359999999997"/>
    <n v="0"/>
    <n v="297.20799999999997"/>
    <m/>
    <m/>
    <n v="0"/>
    <n v="0.11118900000000001"/>
    <n v="0"/>
    <n v="21.163722079999999"/>
    <m/>
    <m/>
    <n v="0"/>
    <n v="564.0616"/>
    <n v="600.69125456335837"/>
    <n v="0.57870063060053789"/>
    <n v="21.274911079999999"/>
    <n v="20.496060770712909"/>
  </r>
  <r>
    <x v="1622"/>
    <s v="École"/>
    <m/>
    <m/>
    <n v="1420"/>
    <n v="614.03039999999999"/>
    <n v="0"/>
    <n v="51.603999999999992"/>
    <m/>
    <m/>
    <n v="0"/>
    <n v="0.25584600000000002"/>
    <n v="0"/>
    <n v="3.6746410399999996"/>
    <m/>
    <m/>
    <n v="0"/>
    <n v="665.63440000000003"/>
    <n v="708.86010112464373"/>
    <n v="0.49919725431312939"/>
    <n v="3.9304870399999996"/>
    <n v="2.7679486197183096"/>
  </r>
  <r>
    <x v="1623"/>
    <s v="École"/>
    <m/>
    <m/>
    <n v="1816"/>
    <n v="670.42439999999999"/>
    <n v="0"/>
    <n v="77.211999999999989"/>
    <m/>
    <m/>
    <n v="0"/>
    <n v="0.27934350000000002"/>
    <n v="0"/>
    <n v="5.4981471199999996"/>
    <m/>
    <m/>
    <n v="0"/>
    <n v="747.63639999999998"/>
    <n v="796.18723748121272"/>
    <n v="0.43842909552930215"/>
    <n v="5.77749062"/>
    <n v="3.1814375660792948"/>
  </r>
  <r>
    <x v="1624"/>
    <s v="École"/>
    <m/>
    <m/>
    <n v="1842"/>
    <n v="794.77919999999995"/>
    <n v="0"/>
    <n v="0"/>
    <m/>
    <m/>
    <n v="0"/>
    <n v="0.33115800000000001"/>
    <n v="0"/>
    <n v="0"/>
    <m/>
    <m/>
    <n v="0"/>
    <n v="794.77919999999995"/>
    <n v="846.39144864472655"/>
    <n v="0.45949590045859207"/>
    <n v="0.33115800000000001"/>
    <n v="0.17978175895765472"/>
  </r>
  <r>
    <x v="1625"/>
    <s v="École"/>
    <m/>
    <m/>
    <n v="1927"/>
    <n v="906.22799999999995"/>
    <n v="0"/>
    <n v="0"/>
    <m/>
    <m/>
    <n v="0"/>
    <n v="0.37759500000000001"/>
    <n v="0"/>
    <n v="0"/>
    <m/>
    <m/>
    <n v="0"/>
    <n v="906.22799999999995"/>
    <n v="965.07763379113749"/>
    <n v="0.50081869942456536"/>
    <n v="0.37759500000000001"/>
    <n v="0.19594966268811626"/>
  </r>
  <r>
    <x v="1626"/>
    <s v="École"/>
    <m/>
    <m/>
    <n v="11578"/>
    <n v="5607.7919999999995"/>
    <n v="0"/>
    <n v="154.42399999999998"/>
    <m/>
    <m/>
    <n v="0"/>
    <n v="2.3365800000000001"/>
    <n v="0"/>
    <n v="10.996294239999999"/>
    <m/>
    <m/>
    <n v="0"/>
    <n v="5762.2159999999994"/>
    <n v="6136.4091406063735"/>
    <n v="0.5300059717227823"/>
    <n v="13.332874239999999"/>
    <n v="1.1515697218863361"/>
  </r>
  <r>
    <x v="1627"/>
    <s v="École"/>
    <m/>
    <m/>
    <n v="3866"/>
    <n v="1641.8807999999999"/>
    <n v="0"/>
    <n v="3.8799999999999994"/>
    <m/>
    <m/>
    <n v="0"/>
    <n v="0.68411699999999998"/>
    <n v="0"/>
    <n v="0.2762888"/>
    <m/>
    <m/>
    <n v="0"/>
    <n v="1645.7608"/>
    <n v="1752.6350307540813"/>
    <n v="0.45334584344389067"/>
    <n v="0.96040579999999998"/>
    <n v="0.24842364200724262"/>
  </r>
  <r>
    <x v="1628"/>
    <s v="École"/>
    <m/>
    <m/>
    <n v="2158"/>
    <n v="749.322"/>
    <n v="0"/>
    <n v="94.283999999999992"/>
    <m/>
    <m/>
    <n v="0"/>
    <n v="0.31221750000000004"/>
    <n v="0"/>
    <n v="6.7138178399999999"/>
    <m/>
    <m/>
    <n v="0"/>
    <n v="843.60599999999999"/>
    <n v="898.38901725835706"/>
    <n v="0.41630631012898844"/>
    <n v="7.02603534"/>
    <n v="3.2558087766450421"/>
  </r>
  <r>
    <x v="1629"/>
    <s v="École"/>
    <m/>
    <m/>
    <n v="14854"/>
    <n v="10597.608"/>
    <n v="0"/>
    <n v="907.14399999999989"/>
    <m/>
    <m/>
    <n v="0"/>
    <n v="4.4156700000000004"/>
    <n v="0"/>
    <n v="64.596321439999997"/>
    <m/>
    <m/>
    <n v="0"/>
    <n v="11504.752"/>
    <n v="12251.860279657943"/>
    <n v="0.8248189228260363"/>
    <n v="69.011991440000003"/>
    <n v="4.6460206974552305"/>
  </r>
  <r>
    <x v="1630"/>
    <s v="École"/>
    <m/>
    <m/>
    <n v="3614"/>
    <n v="1970.9279999999999"/>
    <n v="0"/>
    <n v="198.26799999999997"/>
    <m/>
    <m/>
    <n v="0"/>
    <n v="0.82122000000000006"/>
    <n v="0"/>
    <n v="14.118357679999999"/>
    <m/>
    <m/>
    <n v="0"/>
    <n v="2169.1959999999999"/>
    <n v="2310.0616433272867"/>
    <n v="0.63919801973638257"/>
    <n v="14.939577679999999"/>
    <n v="4.1338067736579962"/>
  </r>
  <r>
    <x v="1631"/>
    <s v="École"/>
    <m/>
    <m/>
    <n v="2142"/>
    <n v="788.7636"/>
    <n v="0"/>
    <n v="61.303999999999988"/>
    <m/>
    <m/>
    <n v="0"/>
    <n v="0.32865149999999999"/>
    <n v="0"/>
    <n v="4.3653630399999992"/>
    <m/>
    <m/>
    <n v="0"/>
    <n v="850.06759999999997"/>
    <n v="905.27022776885201"/>
    <n v="0.422628491021873"/>
    <n v="4.6940145399999995"/>
    <n v="2.1914166853408026"/>
  </r>
  <r>
    <x v="1632"/>
    <s v="École"/>
    <m/>
    <m/>
    <n v="1510"/>
    <n v="635.63040000000001"/>
    <n v="0"/>
    <n v="8.9239999999999995"/>
    <m/>
    <m/>
    <n v="0"/>
    <n v="0.26484600000000003"/>
    <n v="0"/>
    <n v="0.6354642399999999"/>
    <m/>
    <m/>
    <n v="0"/>
    <n v="644.55439999999999"/>
    <n v="686.41118482508421"/>
    <n v="0.45457694359277101"/>
    <n v="0.90031023999999993"/>
    <n v="0.59623194701986748"/>
  </r>
  <r>
    <x v="1633"/>
    <s v="École"/>
    <m/>
    <m/>
    <n v="2048"/>
    <n v="1116.0072"/>
    <n v="0"/>
    <n v="0"/>
    <m/>
    <m/>
    <n v="0"/>
    <n v="0.465003"/>
    <n v="0"/>
    <n v="0"/>
    <m/>
    <m/>
    <n v="0"/>
    <n v="1116.0072"/>
    <n v="1188.4797069499871"/>
    <n v="0.58031235690917338"/>
    <n v="0.465003"/>
    <n v="0.22705224609374999"/>
  </r>
  <r>
    <x v="1634"/>
    <s v="École"/>
    <m/>
    <m/>
    <n v="14308"/>
    <n v="6442.9920000000002"/>
    <n v="0"/>
    <n v="96.999999999999986"/>
    <m/>
    <m/>
    <n v="0"/>
    <n v="2.68458"/>
    <n v="0"/>
    <n v="6.9072199999999997"/>
    <m/>
    <m/>
    <n v="0"/>
    <n v="6539.9920000000002"/>
    <n v="6964.6932166882616"/>
    <n v="0.48676916527035657"/>
    <n v="9.5917999999999992"/>
    <n v="0.6703802068772714"/>
  </r>
  <r>
    <x v="1635"/>
    <s v="École"/>
    <m/>
    <m/>
    <n v="2226"/>
    <n v="970.95960000000002"/>
    <n v="0"/>
    <n v="72.167999999999992"/>
    <m/>
    <m/>
    <n v="0"/>
    <n v="0.4045665"/>
    <n v="0"/>
    <n v="5.13897168"/>
    <m/>
    <m/>
    <n v="0"/>
    <n v="1043.1276"/>
    <n v="1110.8673710702255"/>
    <n v="0.49904194567395577"/>
    <n v="5.5435381799999996"/>
    <n v="2.4903585714285712"/>
  </r>
  <r>
    <x v="1636"/>
    <s v="École"/>
    <m/>
    <m/>
    <n v="1040"/>
    <n v="438.13799999999998"/>
    <n v="0"/>
    <n v="0"/>
    <m/>
    <m/>
    <n v="0"/>
    <n v="0.18255750000000001"/>
    <n v="0"/>
    <n v="0"/>
    <m/>
    <m/>
    <n v="0"/>
    <n v="438.13799999999998"/>
    <n v="466.59028888313031"/>
    <n v="0.44864450854147148"/>
    <n v="0.18255750000000001"/>
    <n v="0.17553605769230771"/>
  </r>
  <r>
    <x v="1637"/>
    <s v="École"/>
    <m/>
    <m/>
    <n v="19874"/>
    <n v="10320.9984"/>
    <n v="0"/>
    <n v="50.439999999999991"/>
    <m/>
    <m/>
    <n v="0"/>
    <n v="4.3004160000000002"/>
    <n v="0"/>
    <n v="3.5917543999999997"/>
    <m/>
    <m/>
    <n v="0"/>
    <n v="10371.438400000001"/>
    <n v="11044.950310608967"/>
    <n v="0.55574873254548485"/>
    <n v="7.8921703999999995"/>
    <n v="0.39711031498440169"/>
  </r>
  <r>
    <x v="1638"/>
    <s v="École"/>
    <m/>
    <m/>
    <n v="3045"/>
    <n v="1394.3843999999999"/>
    <n v="0"/>
    <n v="59.751999999999988"/>
    <m/>
    <m/>
    <n v="0"/>
    <n v="0.58099350000000005"/>
    <n v="0"/>
    <n v="4.2548475199999993"/>
    <m/>
    <m/>
    <n v="0"/>
    <n v="1454.1363999999999"/>
    <n v="1548.5667140295411"/>
    <n v="0.50856049721824015"/>
    <n v="4.8358410199999993"/>
    <n v="1.5881251297208534"/>
  </r>
  <r>
    <x v="1639"/>
    <s v="École"/>
    <m/>
    <m/>
    <n v="1772"/>
    <n v="705.2328"/>
    <n v="0"/>
    <n v="60.139999999999993"/>
    <m/>
    <m/>
    <n v="0"/>
    <n v="0.29384699999999997"/>
    <n v="0"/>
    <n v="4.2824763999999993"/>
    <m/>
    <m/>
    <n v="0"/>
    <n v="765.37279999999998"/>
    <n v="815.07542339466181"/>
    <n v="0.45997484390217935"/>
    <n v="4.5763233999999997"/>
    <n v="2.5825752821670425"/>
  </r>
  <r>
    <x v="1640"/>
    <s v="École"/>
    <m/>
    <m/>
    <n v="2591"/>
    <n v="948.27599999999995"/>
    <n v="0"/>
    <n v="233.96399999999997"/>
    <m/>
    <m/>
    <n v="0"/>
    <n v="0.39511499999999999"/>
    <n v="0"/>
    <n v="16.66021464"/>
    <m/>
    <m/>
    <n v="0"/>
    <n v="1182.24"/>
    <n v="1259.0136055973051"/>
    <n v="0.48591802608927248"/>
    <n v="17.05532964"/>
    <n v="6.5825278425318405"/>
  </r>
  <r>
    <x v="1641"/>
    <s v="École"/>
    <m/>
    <m/>
    <n v="1573"/>
    <n v="835.28639999999996"/>
    <n v="0"/>
    <n v="124.54799999999999"/>
    <m/>
    <m/>
    <n v="0"/>
    <n v="0.34803600000000001"/>
    <n v="0"/>
    <n v="8.86887048"/>
    <m/>
    <m/>
    <n v="0"/>
    <n v="959.83439999999996"/>
    <n v="1022.1651853433532"/>
    <n v="0.64981893537403257"/>
    <n v="9.2169064800000005"/>
    <n v="5.8594446789574057"/>
  </r>
  <r>
    <x v="1642"/>
    <s v="École"/>
    <m/>
    <m/>
    <n v="7205"/>
    <n v="4219.7039999999997"/>
    <n v="0"/>
    <n v="211.07199999999997"/>
    <m/>
    <m/>
    <n v="0"/>
    <n v="1.7582100000000001"/>
    <n v="0"/>
    <n v="15.030110719999998"/>
    <m/>
    <m/>
    <n v="0"/>
    <n v="4430.7759999999998"/>
    <n v="4718.5066207825857"/>
    <n v="0.65489335472346788"/>
    <n v="16.788320719999998"/>
    <n v="2.3300930909090907"/>
  </r>
  <r>
    <x v="1643"/>
    <s v="École"/>
    <m/>
    <m/>
    <n v="2477"/>
    <n v="1448.4456"/>
    <n v="0"/>
    <n v="7.7599999999999989"/>
    <m/>
    <m/>
    <n v="0"/>
    <n v="0.60351900000000003"/>
    <n v="0"/>
    <n v="0.5525776"/>
    <m/>
    <m/>
    <n v="0"/>
    <n v="1456.2056"/>
    <n v="1550.7702860222855"/>
    <n v="0.62606793945187145"/>
    <n v="1.1560966000000001"/>
    <n v="0.4667325797335487"/>
  </r>
  <r>
    <x v="1644"/>
    <s v="École"/>
    <m/>
    <m/>
    <n v="1870"/>
    <n v="889.31880000000001"/>
    <n v="0"/>
    <n v="91.567999999999984"/>
    <m/>
    <m/>
    <n v="0"/>
    <n v="0.37054950000000003"/>
    <n v="0"/>
    <n v="6.5204156799999993"/>
    <m/>
    <m/>
    <n v="0"/>
    <n v="980.88679999999999"/>
    <n v="1044.5847093236589"/>
    <n v="0.55860144883618124"/>
    <n v="6.8909651799999994"/>
    <n v="3.6850081176470586"/>
  </r>
  <r>
    <x v="1645"/>
    <s v="École"/>
    <m/>
    <m/>
    <n v="2388"/>
    <n v="1186.5167999999999"/>
    <n v="0"/>
    <n v="0"/>
    <m/>
    <m/>
    <n v="0"/>
    <n v="0.49438199999999999"/>
    <n v="0"/>
    <n v="0"/>
    <m/>
    <m/>
    <n v="0"/>
    <n v="1186.5167999999999"/>
    <n v="1263.5681371547032"/>
    <n v="0.52913238574317556"/>
    <n v="0.49438199999999999"/>
    <n v="0.20702763819095477"/>
  </r>
  <r>
    <x v="1646"/>
    <s v="École"/>
    <m/>
    <m/>
    <n v="21403"/>
    <n v="6767.4960000000001"/>
    <n v="0"/>
    <n v="0"/>
    <m/>
    <m/>
    <n v="0"/>
    <n v="2.8197899999999998"/>
    <n v="0"/>
    <n v="0"/>
    <m/>
    <m/>
    <n v="0"/>
    <n v="6767.4960000000001"/>
    <n v="7206.97112246696"/>
    <n v="0.33672714677694526"/>
    <n v="2.8197899999999998"/>
    <n v="0.1317474185861795"/>
  </r>
  <r>
    <x v="1647"/>
    <s v="École"/>
    <m/>
    <m/>
    <n v="1224"/>
    <n v="752.81399999999996"/>
    <n v="0"/>
    <n v="0"/>
    <m/>
    <m/>
    <n v="0"/>
    <n v="0.31367250000000002"/>
    <n v="0"/>
    <n v="0"/>
    <m/>
    <m/>
    <n v="0"/>
    <n v="752.81399999999996"/>
    <n v="801.70106618294892"/>
    <n v="0.65498453119521971"/>
    <n v="0.31367250000000002"/>
    <n v="0.25626838235294119"/>
  </r>
  <r>
    <x v="1648"/>
    <s v="École"/>
    <m/>
    <m/>
    <n v="1466"/>
    <n v="374.47199999999998"/>
    <n v="0"/>
    <n v="337.17199999999997"/>
    <m/>
    <m/>
    <n v="0"/>
    <n v="0.15603"/>
    <n v="0"/>
    <n v="24.009496719999998"/>
    <m/>
    <m/>
    <n v="0"/>
    <n v="711.64400000000001"/>
    <n v="757.85752329619072"/>
    <n v="0.51695601861950258"/>
    <n v="24.165526719999999"/>
    <n v="16.483988212824009"/>
  </r>
  <r>
    <x v="1649"/>
    <s v="École"/>
    <m/>
    <m/>
    <n v="624"/>
    <n v="224.6652"/>
    <n v="0"/>
    <n v="0"/>
    <m/>
    <m/>
    <n v="0"/>
    <n v="9.3610499999999999E-2"/>
    <n v="0"/>
    <n v="0"/>
    <m/>
    <m/>
    <n v="0"/>
    <n v="224.6652"/>
    <n v="239.25475665198238"/>
    <n v="0.3834210843781769"/>
    <n v="9.3610499999999999E-2"/>
    <n v="0.15001682692307691"/>
  </r>
  <r>
    <x v="1650"/>
    <s v="École"/>
    <m/>
    <m/>
    <n v="1708"/>
    <n v="647.27279999999996"/>
    <n v="0"/>
    <n v="0"/>
    <m/>
    <m/>
    <n v="0"/>
    <n v="0.26969700000000002"/>
    <n v="0"/>
    <n v="0"/>
    <m/>
    <m/>
    <n v="0"/>
    <n v="647.27279999999996"/>
    <n v="689.30611528375221"/>
    <n v="0.40357500894833265"/>
    <n v="0.26969700000000002"/>
    <n v="0.15790222482435598"/>
  </r>
  <r>
    <x v="1651"/>
    <s v="École"/>
    <m/>
    <m/>
    <n v="2861"/>
    <n v="1400.4359999999999"/>
    <n v="0"/>
    <n v="69.839999999999989"/>
    <m/>
    <m/>
    <n v="0"/>
    <n v="0.58351500000000001"/>
    <n v="0"/>
    <n v="4.9731983999999994"/>
    <m/>
    <m/>
    <n v="0"/>
    <n v="1470.2759999999998"/>
    <n v="1565.7544051826897"/>
    <n v="0.54727522026658149"/>
    <n v="5.5567133999999996"/>
    <n v="1.9422276826284515"/>
  </r>
  <r>
    <x v="1652"/>
    <s v="École"/>
    <m/>
    <m/>
    <n v="13539"/>
    <n v="5608.8"/>
    <n v="0"/>
    <n v="135.79999999999998"/>
    <m/>
    <m/>
    <n v="0"/>
    <n v="2.3370000000000002"/>
    <n v="0"/>
    <n v="9.670107999999999"/>
    <m/>
    <m/>
    <n v="0"/>
    <n v="5744.6"/>
    <n v="6117.6491733609746"/>
    <n v="0.45185384248179145"/>
    <n v="12.007107999999999"/>
    <n v="0.88685338651303625"/>
  </r>
  <r>
    <x v="1653"/>
    <s v="École"/>
    <m/>
    <m/>
    <n v="1320"/>
    <n v="460.09440000000001"/>
    <n v="0"/>
    <n v="0"/>
    <m/>
    <m/>
    <n v="0"/>
    <n v="0.19170600000000002"/>
    <n v="0"/>
    <n v="0"/>
    <m/>
    <m/>
    <n v="0"/>
    <n v="460.09440000000001"/>
    <n v="489.97251781290487"/>
    <n v="0.37119130137341277"/>
    <n v="0.19170600000000002"/>
    <n v="0.14523181818181818"/>
  </r>
  <r>
    <x v="1654"/>
    <s v="École"/>
    <m/>
    <m/>
    <n v="1231"/>
    <n v="615.78719999999998"/>
    <n v="0"/>
    <n v="0"/>
    <m/>
    <m/>
    <n v="0"/>
    <n v="0.25657800000000003"/>
    <n v="0"/>
    <n v="0"/>
    <m/>
    <m/>
    <n v="0"/>
    <n v="615.78719999999998"/>
    <n v="655.77586864990928"/>
    <n v="0.53271800865142915"/>
    <n v="0.25657800000000003"/>
    <n v="0.20843054427294885"/>
  </r>
  <r>
    <x v="1655"/>
    <s v="École"/>
    <m/>
    <m/>
    <n v="3900"/>
    <n v="1726.0128"/>
    <n v="78.811199999999999"/>
    <n v="0"/>
    <m/>
    <m/>
    <n v="0"/>
    <n v="0.71917200000000003"/>
    <n v="4.0296984"/>
    <n v="0"/>
    <m/>
    <m/>
    <n v="0"/>
    <n v="1804.8240000000001"/>
    <n v="1922.0276523451671"/>
    <n v="0.49282760316542745"/>
    <n v="4.7488704000000004"/>
    <n v="1.2176590769230771"/>
  </r>
  <r>
    <x v="1656"/>
    <s v="École"/>
    <m/>
    <m/>
    <n v="2862"/>
    <n v="1076.8463999999999"/>
    <n v="362.22840000000002"/>
    <n v="3.8799999999999994"/>
    <m/>
    <m/>
    <n v="0"/>
    <n v="0.44868600000000003"/>
    <n v="18.521113799999998"/>
    <n v="0.2762888"/>
    <m/>
    <m/>
    <n v="0"/>
    <n v="1442.9548"/>
    <n v="1536.6589909510235"/>
    <n v="0.53691788642593419"/>
    <n v="19.246088599999997"/>
    <n v="6.724699021663171"/>
  </r>
  <r>
    <x v="1657"/>
    <s v="École"/>
    <m/>
    <m/>
    <n v="1272"/>
    <n v="623.4624"/>
    <n v="0"/>
    <n v="0"/>
    <m/>
    <m/>
    <n v="0"/>
    <n v="0.25977600000000001"/>
    <n v="0"/>
    <n v="0"/>
    <m/>
    <m/>
    <n v="0"/>
    <n v="623.4624"/>
    <n v="663.94948925628398"/>
    <n v="0.52197286891217298"/>
    <n v="0.25977600000000001"/>
    <n v="0.20422641509433964"/>
  </r>
  <r>
    <x v="1658"/>
    <s v="École"/>
    <m/>
    <m/>
    <n v="1561"/>
    <n v="702.47879999999998"/>
    <n v="0"/>
    <n v="0"/>
    <m/>
    <m/>
    <n v="0"/>
    <n v="0.2926995"/>
    <n v="0"/>
    <n v="0"/>
    <m/>
    <m/>
    <n v="0"/>
    <n v="702.47879999999998"/>
    <n v="748.09714342575796"/>
    <n v="0.47924224434705825"/>
    <n v="0.2926995"/>
    <n v="0.18750768737988469"/>
  </r>
  <r>
    <x v="1659"/>
    <s v="École"/>
    <m/>
    <m/>
    <n v="18628"/>
    <n v="11160.334800000001"/>
    <n v="1337.1380999999999"/>
    <n v="0"/>
    <m/>
    <m/>
    <n v="0"/>
    <n v="4.6501394999999999"/>
    <n v="68.369257950000005"/>
    <n v="0"/>
    <m/>
    <m/>
    <n v="0"/>
    <n v="13583.302900000001"/>
    <n v="14465.39041146411"/>
    <n v="0.77654017669444442"/>
    <n v="73.01939745"/>
    <n v="3.9198731721065068"/>
  </r>
  <r>
    <x v="1660"/>
    <s v="École"/>
    <m/>
    <m/>
    <n v="483"/>
    <n v="116.622"/>
    <n v="0"/>
    <n v="196.32799999999997"/>
    <m/>
    <m/>
    <n v="0"/>
    <n v="4.8592500000000004E-2"/>
    <n v="0"/>
    <n v="13.980213279999997"/>
    <m/>
    <m/>
    <n v="0"/>
    <n v="312.95"/>
    <n v="333.27269240735939"/>
    <n v="0.69000557434235898"/>
    <n v="14.028805779999997"/>
    <n v="29.045146542443057"/>
  </r>
  <r>
    <x v="1661"/>
    <s v="École"/>
    <m/>
    <m/>
    <n v="2275"/>
    <n v="995.52959999999996"/>
    <n v="0"/>
    <n v="0"/>
    <m/>
    <m/>
    <n v="0"/>
    <n v="0.41480400000000001"/>
    <n v="0"/>
    <n v="0"/>
    <m/>
    <m/>
    <n v="0"/>
    <n v="995.52959999999996"/>
    <n v="1060.1783996268462"/>
    <n v="0.46601248335245987"/>
    <n v="0.41480400000000001"/>
    <n v="0.18233142857142859"/>
  </r>
  <r>
    <x v="1662"/>
    <s v="École"/>
    <m/>
    <m/>
    <n v="1465"/>
    <n v="547.55279999999993"/>
    <n v="0"/>
    <n v="34.919999999999995"/>
    <m/>
    <m/>
    <n v="0"/>
    <n v="0.22814699999999999"/>
    <n v="0"/>
    <n v="2.4865991999999997"/>
    <m/>
    <m/>
    <n v="0"/>
    <n v="582.47279999999989"/>
    <n v="620.29806138377808"/>
    <n v="0.42341164599575293"/>
    <n v="2.7147461999999996"/>
    <n v="1.8530690784982933"/>
  </r>
  <r>
    <x v="1663"/>
    <s v="École"/>
    <m/>
    <m/>
    <n v="1447"/>
    <n v="550.51199999999994"/>
    <n v="0"/>
    <n v="0"/>
    <m/>
    <m/>
    <n v="0"/>
    <n v="0.22938"/>
    <n v="0"/>
    <n v="0"/>
    <m/>
    <m/>
    <n v="0"/>
    <n v="550.51199999999994"/>
    <n v="586.26175568800204"/>
    <n v="0.40515670745542642"/>
    <n v="0.22938"/>
    <n v="0.15852107809260538"/>
  </r>
  <r>
    <x v="1664"/>
    <s v="École"/>
    <m/>
    <m/>
    <n v="1687"/>
    <n v="515.34719999999993"/>
    <n v="0"/>
    <n v="0"/>
    <m/>
    <m/>
    <n v="0"/>
    <n v="0.214728"/>
    <n v="0"/>
    <n v="0"/>
    <m/>
    <m/>
    <n v="0"/>
    <n v="515.34719999999993"/>
    <n v="548.81338510494936"/>
    <n v="0.32531913758443948"/>
    <n v="0.214728"/>
    <n v="0.12728393598103141"/>
  </r>
  <r>
    <x v="1665"/>
    <s v="École"/>
    <m/>
    <m/>
    <n v="2939"/>
    <n v="1208.1276"/>
    <n v="0"/>
    <n v="105.14799999999998"/>
    <m/>
    <m/>
    <n v="0"/>
    <n v="0.50338649999999996"/>
    <n v="0"/>
    <n v="7.487426479999999"/>
    <m/>
    <m/>
    <n v="0"/>
    <n v="1313.2755999999999"/>
    <n v="1398.5585399740864"/>
    <n v="0.47586204150190081"/>
    <n v="7.9908129799999994"/>
    <n v="2.7188883906090506"/>
  </r>
  <r>
    <x v="1666"/>
    <s v="École"/>
    <m/>
    <m/>
    <n v="2677"/>
    <n v="1167.5952"/>
    <n v="0"/>
    <n v="203.69999999999996"/>
    <m/>
    <m/>
    <n v="0"/>
    <n v="0.48649799999999999"/>
    <n v="0"/>
    <n v="14.505161999999999"/>
    <m/>
    <m/>
    <n v="0"/>
    <n v="1371.2952"/>
    <n v="1460.3458807774034"/>
    <n v="0.54551583144467819"/>
    <n v="14.991659999999998"/>
    <n v="5.6001718341426967"/>
  </r>
  <r>
    <x v="1667"/>
    <s v="École"/>
    <m/>
    <m/>
    <n v="2585"/>
    <n v="1126.7711999999999"/>
    <n v="0"/>
    <n v="0"/>
    <m/>
    <m/>
    <n v="0"/>
    <n v="0.46948800000000002"/>
    <n v="0"/>
    <n v="0"/>
    <m/>
    <m/>
    <n v="0"/>
    <n v="1126.7711999999999"/>
    <n v="1199.9427114589271"/>
    <n v="0.4641944725179602"/>
    <n v="0.46948800000000002"/>
    <n v="0.18162011605415862"/>
  </r>
  <r>
    <x v="1668"/>
    <s v="École"/>
    <m/>
    <m/>
    <n v="7601"/>
    <n v="2894.9760000000001"/>
    <n v="0"/>
    <n v="0"/>
    <m/>
    <m/>
    <n v="0"/>
    <n v="1.20624"/>
    <n v="0"/>
    <n v="0"/>
    <m/>
    <m/>
    <n v="0"/>
    <n v="3018.596"/>
    <n v="3214.6209177507126"/>
    <n v="0.42292078907389985"/>
    <n v="1.20624"/>
    <n v="0.15869490856466253"/>
  </r>
  <r>
    <x v="1669"/>
    <s v="École"/>
    <m/>
    <m/>
    <n v="1948"/>
    <n v="915.5376"/>
    <n v="0"/>
    <n v="143.55999999999997"/>
    <m/>
    <m/>
    <n v="0"/>
    <n v="0.38147399999999998"/>
    <n v="0"/>
    <n v="10.222685599999998"/>
    <m/>
    <m/>
    <n v="0"/>
    <n v="1059.0976000000001"/>
    <n v="1127.8744485514383"/>
    <n v="0.57899099001613874"/>
    <n v="10.604159599999999"/>
    <n v="5.4436137577002048"/>
  </r>
  <r>
    <x v="1670"/>
    <s v="École"/>
    <m/>
    <m/>
    <n v="1323"/>
    <n v="826.21079999999995"/>
    <n v="0"/>
    <n v="124.93599999999998"/>
    <m/>
    <m/>
    <n v="0"/>
    <n v="0.34425450000000002"/>
    <n v="0"/>
    <n v="8.89649936"/>
    <m/>
    <m/>
    <n v="0"/>
    <n v="951.14679999999998"/>
    <n v="1012.9134203887016"/>
    <n v="0.76561860951526961"/>
    <n v="9.2407538599999999"/>
    <n v="6.9846967951625096"/>
  </r>
  <r>
    <x v="1671"/>
    <s v="École"/>
    <m/>
    <m/>
    <n v="1237"/>
    <n v="687.20759999999996"/>
    <n v="0"/>
    <n v="0"/>
    <m/>
    <m/>
    <n v="0"/>
    <n v="0.28633649999999999"/>
    <n v="0"/>
    <n v="0"/>
    <m/>
    <m/>
    <n v="0"/>
    <n v="687.20759999999996"/>
    <n v="731.83424538999736"/>
    <n v="0.59162024687954518"/>
    <n v="0.28633649999999999"/>
    <n v="0.2314765561843169"/>
  </r>
  <r>
    <x v="1672"/>
    <s v="École"/>
    <m/>
    <m/>
    <n v="1553"/>
    <n v="406.91159999999996"/>
    <n v="0"/>
    <n v="0"/>
    <m/>
    <m/>
    <n v="0"/>
    <n v="0.16954650000000002"/>
    <n v="0"/>
    <n v="0"/>
    <m/>
    <m/>
    <n v="0"/>
    <n v="406.91159999999996"/>
    <n v="433.33607446488725"/>
    <n v="0.27903159978421588"/>
    <n v="0.16954650000000002"/>
    <n v="0.10917353509336768"/>
  </r>
  <r>
    <x v="1673"/>
    <s v="École"/>
    <m/>
    <m/>
    <n v="1656"/>
    <n v="763.3152"/>
    <n v="0"/>
    <n v="21.727999999999998"/>
    <m/>
    <m/>
    <n v="0"/>
    <n v="0.318048"/>
    <n v="0"/>
    <n v="1.5472172799999999"/>
    <m/>
    <m/>
    <n v="0"/>
    <n v="785.04319999999996"/>
    <n v="836.02320153407607"/>
    <n v="0.50484492846260631"/>
    <n v="1.86526528"/>
    <n v="1.1263679227053141"/>
  </r>
  <r>
    <x v="1674"/>
    <s v="École"/>
    <m/>
    <m/>
    <n v="1914"/>
    <n v="749.17439999999999"/>
    <n v="0"/>
    <n v="0"/>
    <m/>
    <m/>
    <n v="0"/>
    <n v="0.31215599999999999"/>
    <n v="0"/>
    <n v="0"/>
    <m/>
    <m/>
    <n v="0"/>
    <n v="749.17439999999999"/>
    <n v="797.82511382223367"/>
    <n v="0.41683652759782325"/>
    <n v="0.31215599999999999"/>
    <n v="0.16309090909090909"/>
  </r>
  <r>
    <x v="1675"/>
    <s v="École"/>
    <m/>
    <m/>
    <n v="13941"/>
    <n v="8007.7860000000001"/>
    <n v="0"/>
    <n v="0"/>
    <m/>
    <m/>
    <n v="0"/>
    <n v="3.3365774999999998"/>
    <n v="0"/>
    <n v="0"/>
    <m/>
    <m/>
    <n v="0"/>
    <n v="8007.7860000000001"/>
    <n v="8527.8044430163245"/>
    <n v="0.61170679599858868"/>
    <n v="3.3365774999999998"/>
    <n v="0.23933559285560577"/>
  </r>
  <r>
    <x v="1676"/>
    <s v="École"/>
    <m/>
    <m/>
    <n v="12932"/>
    <n v="7419.9168"/>
    <n v="0"/>
    <n v="0"/>
    <m/>
    <m/>
    <n v="0"/>
    <n v="3.0916320000000002"/>
    <n v="0"/>
    <n v="0"/>
    <m/>
    <m/>
    <n v="0"/>
    <n v="7419.9168"/>
    <n v="7901.7595442549882"/>
    <n v="0.61102378164668947"/>
    <n v="3.0916320000000002"/>
    <n v="0.23906835756263534"/>
  </r>
  <r>
    <x v="1677"/>
    <s v="École"/>
    <m/>
    <m/>
    <n v="1656"/>
    <n v="594.24479999999994"/>
    <n v="0"/>
    <n v="28.323999999999995"/>
    <m/>
    <m/>
    <n v="0"/>
    <n v="0.24760200000000002"/>
    <n v="0"/>
    <n v="2.0169082399999998"/>
    <m/>
    <m/>
    <n v="0"/>
    <n v="622.5687999999999"/>
    <n v="662.99785967349044"/>
    <n v="0.40036102637288068"/>
    <n v="2.2645102399999999"/>
    <n v="1.3674578743961352"/>
  </r>
  <r>
    <x v="1678"/>
    <s v="École"/>
    <m/>
    <m/>
    <n v="2176"/>
    <n v="908.28"/>
    <n v="0"/>
    <n v="0"/>
    <m/>
    <m/>
    <n v="0"/>
    <n v="0.37845000000000001"/>
    <n v="0"/>
    <n v="0"/>
    <m/>
    <m/>
    <n v="0"/>
    <n v="908.28"/>
    <n v="967.26288883130337"/>
    <n v="0.44451419523497399"/>
    <n v="0.37845000000000001"/>
    <n v="0.17392003676470588"/>
  </r>
  <r>
    <x v="1679"/>
    <s v="École"/>
    <m/>
    <m/>
    <n v="1748"/>
    <n v="832.51440000000002"/>
    <n v="0"/>
    <n v="111.74399999999999"/>
    <m/>
    <m/>
    <n v="0"/>
    <n v="0.34688100000000005"/>
    <n v="0"/>
    <n v="7.9571174399999993"/>
    <m/>
    <m/>
    <n v="0"/>
    <n v="944.25840000000005"/>
    <n v="1005.577693868878"/>
    <n v="0.57527328024535351"/>
    <n v="8.3039984399999991"/>
    <n v="4.7505711899313496"/>
  </r>
  <r>
    <x v="1680"/>
    <s v="École"/>
    <m/>
    <m/>
    <n v="2328"/>
    <n v="739.39319999999998"/>
    <n v="0"/>
    <n v="44.61999999999999"/>
    <m/>
    <m/>
    <n v="0"/>
    <n v="0.30808050000000003"/>
    <n v="0"/>
    <n v="3.1773211999999997"/>
    <m/>
    <m/>
    <n v="0"/>
    <n v="784.01319999999998"/>
    <n v="834.92631425757963"/>
    <n v="0.35864532399380566"/>
    <n v="3.4854016999999997"/>
    <n v="1.4971656786941581"/>
  </r>
  <r>
    <x v="1681"/>
    <s v="École"/>
    <m/>
    <m/>
    <n v="4144"/>
    <n v="1257.0336"/>
    <n v="0"/>
    <n v="620.41199999999992"/>
    <m/>
    <m/>
    <n v="0"/>
    <n v="0.52376400000000001"/>
    <n v="0"/>
    <n v="44.178579119999995"/>
    <m/>
    <m/>
    <n v="0"/>
    <n v="1877.4456"/>
    <n v="1999.3652339362529"/>
    <n v="0.48247230548654751"/>
    <n v="44.702343119999995"/>
    <n v="10.787244961389961"/>
  </r>
  <r>
    <x v="1682"/>
    <s v="École"/>
    <m/>
    <m/>
    <n v="1123"/>
    <n v="423.33479999999997"/>
    <n v="0"/>
    <n v="31.039999999999996"/>
    <m/>
    <m/>
    <n v="0"/>
    <n v="0.1763895"/>
    <n v="0"/>
    <n v="2.2103104"/>
    <m/>
    <m/>
    <n v="0"/>
    <n v="454.37479999999999"/>
    <n v="483.88149211712874"/>
    <n v="0.43088289591908169"/>
    <n v="2.3866999"/>
    <n v="2.1252893143365985"/>
  </r>
  <r>
    <x v="1683"/>
    <s v="École"/>
    <m/>
    <m/>
    <n v="1992"/>
    <n v="1053.9936"/>
    <n v="0"/>
    <n v="84.195999999999984"/>
    <m/>
    <m/>
    <n v="0"/>
    <n v="0.439164"/>
    <n v="0"/>
    <n v="5.9954669599999999"/>
    <m/>
    <m/>
    <n v="0"/>
    <n v="1138.1895999999999"/>
    <n v="1212.1026121171287"/>
    <n v="0.60848524704675133"/>
    <n v="6.4346309599999998"/>
    <n v="3.2302364257028109"/>
  </r>
  <r>
    <x v="1684"/>
    <s v="École"/>
    <m/>
    <m/>
    <n v="34262"/>
    <n v="19119.455999999998"/>
    <n v="0"/>
    <n v="2996.9119999999994"/>
    <m/>
    <m/>
    <n v="0"/>
    <n v="7.9664400000000004"/>
    <n v="0"/>
    <n v="213.40546911999999"/>
    <m/>
    <m/>
    <n v="0"/>
    <n v="22116.367999999999"/>
    <n v="23552.585108266387"/>
    <n v="0.68742586855018351"/>
    <n v="221.37190912"/>
    <n v="6.4611496445041157"/>
  </r>
  <r>
    <x v="1685"/>
    <s v="École"/>
    <m/>
    <m/>
    <n v="4705"/>
    <n v="1784.0735999999999"/>
    <n v="0"/>
    <n v="3.1039999999999996"/>
    <m/>
    <m/>
    <n v="0"/>
    <n v="0.74336400000000002"/>
    <n v="0"/>
    <n v="0.22103103999999998"/>
    <m/>
    <m/>
    <n v="0"/>
    <n v="1787.1776"/>
    <n v="1903.2353109510236"/>
    <n v="0.40451334983018566"/>
    <n v="0.96439503999999998"/>
    <n v="0.20497237832093518"/>
  </r>
  <r>
    <x v="1686"/>
    <s v="École"/>
    <m/>
    <m/>
    <n v="4054"/>
    <n v="1331.0388"/>
    <n v="0"/>
    <n v="123.38399999999999"/>
    <m/>
    <m/>
    <n v="0"/>
    <n v="0.55459950000000002"/>
    <n v="0"/>
    <n v="8.7859838399999983"/>
    <m/>
    <m/>
    <n v="0"/>
    <n v="1454.4228000000001"/>
    <n v="1548.8717125887536"/>
    <n v="0.38206011657344685"/>
    <n v="9.3405833399999985"/>
    <n v="2.3040412777503696"/>
  </r>
  <r>
    <x v="1687"/>
    <s v="École"/>
    <m/>
    <m/>
    <n v="7145"/>
    <n v="3439.9872"/>
    <n v="0"/>
    <n v="0"/>
    <m/>
    <m/>
    <n v="0"/>
    <n v="1.4333279999999999"/>
    <n v="0"/>
    <n v="0"/>
    <m/>
    <m/>
    <n v="0"/>
    <n v="3680.1172000000001"/>
    <n v="3919.1007113552732"/>
    <n v="0.5485095467257205"/>
    <n v="1.4333279999999999"/>
    <n v="0.20060573827851644"/>
  </r>
  <r>
    <x v="1688"/>
    <s v="École"/>
    <m/>
    <m/>
    <n v="2793"/>
    <n v="1038.7115999999999"/>
    <n v="0"/>
    <n v="94.283999999999992"/>
    <m/>
    <m/>
    <n v="0"/>
    <n v="0.43279650000000003"/>
    <n v="0"/>
    <n v="6.7138178399999999"/>
    <m/>
    <m/>
    <n v="0"/>
    <n v="1132.9955999999997"/>
    <n v="1206.5713184140966"/>
    <n v="0.43199832381457093"/>
    <n v="7.1466143400000002"/>
    <n v="2.5587591621911923"/>
  </r>
  <r>
    <x v="1689"/>
    <s v="École"/>
    <m/>
    <m/>
    <n v="1895"/>
    <n v="428.8716"/>
    <n v="0"/>
    <n v="0"/>
    <m/>
    <m/>
    <n v="0"/>
    <n v="0.17869650000000001"/>
    <n v="0"/>
    <n v="0"/>
    <m/>
    <m/>
    <n v="0"/>
    <n v="428.8716"/>
    <n v="456.72213717543406"/>
    <n v="0.24101432040920004"/>
    <n v="0.17869650000000001"/>
    <n v="9.4298944591029027E-2"/>
  </r>
  <r>
    <x v="1690"/>
    <s v="École"/>
    <m/>
    <m/>
    <n v="1359"/>
    <n v="455.04359999999997"/>
    <n v="0"/>
    <n v="0"/>
    <m/>
    <m/>
    <n v="0"/>
    <n v="0.18960150000000001"/>
    <n v="0"/>
    <n v="0"/>
    <m/>
    <m/>
    <n v="0"/>
    <n v="455.04359999999997"/>
    <n v="484.59372338947907"/>
    <n v="0.35658110624685729"/>
    <n v="0.18960150000000001"/>
    <n v="0.13951545253863135"/>
  </r>
  <r>
    <x v="1691"/>
    <s v="École"/>
    <m/>
    <m/>
    <n v="1062"/>
    <n v="351.2808"/>
    <n v="0"/>
    <n v="0"/>
    <m/>
    <m/>
    <n v="0"/>
    <n v="0.146367"/>
    <n v="0"/>
    <n v="0"/>
    <m/>
    <m/>
    <n v="0"/>
    <n v="351.2808"/>
    <n v="374.09266019175953"/>
    <n v="0.35225297569845532"/>
    <n v="0.146367"/>
    <n v="0.13782203389830508"/>
  </r>
  <r>
    <x v="1692"/>
    <s v="École"/>
    <m/>
    <m/>
    <n v="1304"/>
    <n v="499.89599999999996"/>
    <n v="0"/>
    <n v="45.007999999999996"/>
    <m/>
    <m/>
    <n v="0"/>
    <n v="0.20829"/>
    <n v="0"/>
    <n v="3.2049500799999997"/>
    <m/>
    <m/>
    <n v="0"/>
    <n v="544.904"/>
    <n v="580.28957719616483"/>
    <n v="0.44500734447558654"/>
    <n v="3.4132400799999996"/>
    <n v="2.6175153987730058"/>
  </r>
  <r>
    <x v="1693"/>
    <s v="École"/>
    <m/>
    <m/>
    <n v="6019"/>
    <n v="2932.7615999999998"/>
    <n v="0"/>
    <n v="0"/>
    <m/>
    <m/>
    <n v="0"/>
    <n v="1.221984"/>
    <n v="0"/>
    <n v="0"/>
    <m/>
    <m/>
    <n v="0"/>
    <n v="3243.3415999999997"/>
    <n v="3453.9612955066077"/>
    <n v="0.57384304627124239"/>
    <n v="1.221984"/>
    <n v="0.20302109985047348"/>
  </r>
  <r>
    <x v="1694"/>
    <s v="École"/>
    <m/>
    <m/>
    <n v="1401"/>
    <n v="509.01119999999997"/>
    <n v="0"/>
    <n v="0"/>
    <m/>
    <m/>
    <n v="0"/>
    <n v="0.212088"/>
    <n v="0"/>
    <n v="0"/>
    <m/>
    <m/>
    <n v="0"/>
    <n v="509.01119999999997"/>
    <n v="542.06593094584082"/>
    <n v="0.38691358383000773"/>
    <n v="0.212088"/>
    <n v="0.15138329764453962"/>
  </r>
  <r>
    <x v="1695"/>
    <s v="École"/>
    <m/>
    <m/>
    <n v="1474"/>
    <n v="377.90999999999997"/>
    <n v="0"/>
    <n v="0"/>
    <m/>
    <m/>
    <n v="0"/>
    <n v="0.15746250000000001"/>
    <n v="0"/>
    <n v="0"/>
    <m/>
    <m/>
    <n v="0"/>
    <n v="377.90999999999997"/>
    <n v="402.45113656387662"/>
    <n v="0.27303333552501807"/>
    <n v="0.15746250000000001"/>
    <n v="0.10682666214382633"/>
  </r>
  <r>
    <x v="1696"/>
    <s v="École"/>
    <m/>
    <m/>
    <n v="1272"/>
    <n v="653.976"/>
    <n v="0"/>
    <n v="0"/>
    <m/>
    <m/>
    <n v="0"/>
    <n v="0.27249000000000001"/>
    <n v="0"/>
    <n v="0"/>
    <m/>
    <m/>
    <n v="0"/>
    <n v="653.976"/>
    <n v="696.44461508162738"/>
    <n v="0.54751935147926678"/>
    <n v="0.27249000000000001"/>
    <n v="0.21422169811320754"/>
  </r>
  <r>
    <x v="1697"/>
    <s v="École"/>
    <m/>
    <m/>
    <n v="1860"/>
    <n v="518.02919999999995"/>
    <n v="0"/>
    <n v="136.96399999999997"/>
    <m/>
    <m/>
    <n v="0"/>
    <n v="0.21584550000000002"/>
    <n v="0"/>
    <n v="9.7529946399999989"/>
    <m/>
    <m/>
    <n v="0"/>
    <n v="654.99319999999989"/>
    <n v="697.5278711376003"/>
    <n v="0.3750149844825808"/>
    <n v="9.9688401399999993"/>
    <n v="5.3595914731182788"/>
  </r>
  <r>
    <x v="1698"/>
    <s v="École"/>
    <m/>
    <m/>
    <n v="357"/>
    <n v="17.64"/>
    <n v="0"/>
    <n v="233.18799999999996"/>
    <m/>
    <m/>
    <n v="0"/>
    <n v="7.3500000000000006E-3"/>
    <n v="0"/>
    <n v="16.60495688"/>
    <m/>
    <m/>
    <n v="0"/>
    <n v="250.82799999999997"/>
    <n v="267.11654542627622"/>
    <n v="0.74822561744054961"/>
    <n v="16.612306879999998"/>
    <n v="46.533072492997199"/>
  </r>
  <r>
    <x v="1699"/>
    <s v="École"/>
    <m/>
    <m/>
    <n v="1739"/>
    <n v="784.17359999999996"/>
    <n v="0"/>
    <n v="93.895999999999987"/>
    <m/>
    <m/>
    <n v="0"/>
    <n v="0.32673900000000006"/>
    <n v="0"/>
    <n v="6.6861889599999991"/>
    <m/>
    <m/>
    <n v="0"/>
    <n v="878.06959999999992"/>
    <n v="935.0906525421093"/>
    <n v="0.53771745402076443"/>
    <n v="7.012927959999999"/>
    <n v="4.0327360322024148"/>
  </r>
  <r>
    <x v="1700"/>
    <s v="École"/>
    <m/>
    <m/>
    <n v="691"/>
    <n v="407.75040000000001"/>
    <n v="0"/>
    <n v="0"/>
    <m/>
    <m/>
    <n v="0"/>
    <n v="0.16989600000000002"/>
    <n v="0"/>
    <n v="0"/>
    <m/>
    <m/>
    <n v="0"/>
    <n v="407.75040000000001"/>
    <n v="434.22934538481474"/>
    <n v="0.62840715685211979"/>
    <n v="0.16989600000000002"/>
    <n v="0.24586975397973954"/>
  </r>
  <r>
    <x v="1701"/>
    <s v="École"/>
    <m/>
    <m/>
    <n v="2846"/>
    <n v="1251.0575999999999"/>
    <n v="0"/>
    <n v="216.11599999999996"/>
    <m/>
    <m/>
    <n v="0"/>
    <n v="0.52127400000000002"/>
    <n v="0"/>
    <n v="15.389286159999999"/>
    <m/>
    <m/>
    <n v="0"/>
    <n v="1467.1735999999999"/>
    <n v="1562.4505381083179"/>
    <n v="0.54899878359392762"/>
    <n v="15.910560159999999"/>
    <n v="5.5904990021082215"/>
  </r>
  <r>
    <x v="1702"/>
    <s v="École"/>
    <m/>
    <m/>
    <n v="2164"/>
    <n v="1002.096"/>
    <n v="0"/>
    <n v="41.515999999999991"/>
    <m/>
    <m/>
    <n v="0"/>
    <n v="0.41754000000000002"/>
    <n v="0"/>
    <n v="2.9562901599999996"/>
    <m/>
    <m/>
    <n v="0"/>
    <n v="1043.6120000000001"/>
    <n v="1111.3832275719099"/>
    <n v="0.51357820128091958"/>
    <n v="3.3738301599999998"/>
    <n v="1.5590712384473198"/>
  </r>
  <r>
    <x v="1703"/>
    <s v="École"/>
    <m/>
    <m/>
    <n v="13192"/>
    <n v="4778.4492"/>
    <n v="0"/>
    <n v="0"/>
    <m/>
    <m/>
    <n v="0"/>
    <n v="1.9910205000000001"/>
    <n v="0"/>
    <n v="0"/>
    <m/>
    <m/>
    <n v="0"/>
    <n v="4882.8991999999998"/>
    <n v="5199.9902960145109"/>
    <n v="0.39417755427641837"/>
    <n v="1.9910205000000001"/>
    <n v="0.15092635688295938"/>
  </r>
  <r>
    <x v="1704"/>
    <s v="École"/>
    <m/>
    <m/>
    <n v="1933"/>
    <n v="724.20479999999998"/>
    <n v="0"/>
    <n v="161.01999999999998"/>
    <m/>
    <m/>
    <n v="0"/>
    <n v="0.30175200000000002"/>
    <n v="0"/>
    <n v="11.465985199999999"/>
    <m/>
    <m/>
    <n v="0"/>
    <n v="885.22479999999996"/>
    <n v="942.71050481471877"/>
    <n v="0.48769296679499163"/>
    <n v="11.767737199999999"/>
    <n v="6.0878102431453698"/>
  </r>
  <r>
    <x v="1705"/>
    <s v="École"/>
    <m/>
    <m/>
    <n v="2830"/>
    <n v="2073.9456"/>
    <n v="0"/>
    <n v="0"/>
    <m/>
    <m/>
    <n v="0"/>
    <n v="0.86414400000000002"/>
    <n v="0"/>
    <n v="0"/>
    <m/>
    <m/>
    <n v="0"/>
    <n v="2073.9456"/>
    <n v="2208.625767753304"/>
    <n v="0.78043313348173282"/>
    <n v="0.86414400000000002"/>
    <n v="0.30535123674911663"/>
  </r>
  <r>
    <x v="1706"/>
    <s v="École"/>
    <m/>
    <m/>
    <n v="3368"/>
    <n v="1699.2"/>
    <n v="0"/>
    <n v="123.38399999999999"/>
    <m/>
    <m/>
    <n v="0"/>
    <n v="0.70799999999999996"/>
    <n v="0"/>
    <n v="8.7859838399999983"/>
    <m/>
    <m/>
    <n v="0"/>
    <n v="1822.5840000000001"/>
    <n v="1940.9409708214564"/>
    <n v="0.57628888682347279"/>
    <n v="9.4939838399999985"/>
    <n v="2.8188788123515436"/>
  </r>
  <r>
    <x v="1707"/>
    <s v="École"/>
    <m/>
    <m/>
    <n v="3138"/>
    <n v="1523.4479999999999"/>
    <n v="0"/>
    <n v="84.971999999999994"/>
    <m/>
    <m/>
    <n v="0"/>
    <n v="0.63476999999999995"/>
    <n v="0"/>
    <n v="6.0507247199999989"/>
    <m/>
    <m/>
    <n v="0"/>
    <n v="1608.4199999999998"/>
    <n v="1712.8693526820418"/>
    <n v="0.54584746739389478"/>
    <n v="6.6854947199999986"/>
    <n v="2.1304954493307835"/>
  </r>
  <r>
    <x v="1708"/>
    <s v="École"/>
    <m/>
    <m/>
    <n v="4917"/>
    <n v="418.89600000000002"/>
    <n v="1975.2057"/>
    <n v="0"/>
    <m/>
    <m/>
    <n v="0"/>
    <n v="0.17454"/>
    <n v="100.99431615"/>
    <n v="0"/>
    <m/>
    <m/>
    <n v="0"/>
    <n v="2394.1017000000002"/>
    <n v="2549.5725178336356"/>
    <n v="0.51852196823950292"/>
    <n v="101.16885615"/>
    <n v="20.575321568029285"/>
  </r>
  <r>
    <x v="1709"/>
    <s v="École"/>
    <m/>
    <m/>
    <n v="1675"/>
    <n v="535.77359999999999"/>
    <n v="0"/>
    <n v="473.74799999999993"/>
    <m/>
    <m/>
    <n v="0"/>
    <n v="0.22323899999999999"/>
    <n v="0"/>
    <n v="33.734862479999997"/>
    <m/>
    <m/>
    <n v="0"/>
    <n v="1009.5215999999999"/>
    <n v="1075.0790275615443"/>
    <n v="0.64183822540987723"/>
    <n v="33.958101479999996"/>
    <n v="20.27349342089552"/>
  </r>
  <r>
    <x v="1710"/>
    <s v="École"/>
    <m/>
    <m/>
    <n v="4662"/>
    <n v="1288.4256"/>
    <n v="0"/>
    <n v="834.19999999999993"/>
    <m/>
    <m/>
    <n v="0"/>
    <n v="0.5368440000000001"/>
    <n v="0"/>
    <n v="59.402091999999996"/>
    <m/>
    <m/>
    <n v="0"/>
    <n v="2122.6255999999998"/>
    <n v="2260.4670033065559"/>
    <n v="0.48487065707991334"/>
    <n v="59.938935999999998"/>
    <n v="12.856914628914629"/>
  </r>
  <r>
    <x v="1711"/>
    <s v="École"/>
    <m/>
    <m/>
    <n v="2438"/>
    <n v="1099.8863999999999"/>
    <n v="0"/>
    <n v="84.971999999999994"/>
    <m/>
    <m/>
    <n v="0"/>
    <n v="0.45828600000000003"/>
    <n v="0"/>
    <n v="6.0507247199999989"/>
    <m/>
    <m/>
    <n v="0"/>
    <n v="1184.8583999999998"/>
    <n v="1261.8020421456333"/>
    <n v="0.51755621088828274"/>
    <n v="6.5090107199999991"/>
    <n v="2.6698157178014763"/>
  </r>
  <r>
    <x v="1712"/>
    <s v="École"/>
    <m/>
    <m/>
    <n v="1288"/>
    <n v="606.798"/>
    <n v="0"/>
    <n v="0"/>
    <m/>
    <m/>
    <n v="0"/>
    <n v="0.25283250000000002"/>
    <n v="0"/>
    <n v="0"/>
    <m/>
    <m/>
    <n v="0"/>
    <n v="606.798"/>
    <n v="646.20291806167404"/>
    <n v="0.50171034010999538"/>
    <n v="0.25283250000000002"/>
    <n v="0.19629852484472052"/>
  </r>
  <r>
    <x v="1713"/>
    <s v="École"/>
    <m/>
    <m/>
    <n v="1349"/>
    <n v="406.87200000000001"/>
    <n v="0"/>
    <n v="238.23199999999997"/>
    <m/>
    <m/>
    <n v="0"/>
    <n v="0.16953000000000001"/>
    <n v="0"/>
    <n v="16.964132319999997"/>
    <m/>
    <m/>
    <n v="0"/>
    <n v="645.10400000000004"/>
    <n v="686.99647535630993"/>
    <n v="0.50926351027154182"/>
    <n v="17.133662319999999"/>
    <n v="12.701009873980727"/>
  </r>
  <r>
    <x v="1714"/>
    <s v="École"/>
    <m/>
    <m/>
    <n v="2752"/>
    <n v="277.63200000000001"/>
    <n v="1012.7997"/>
    <n v="0"/>
    <m/>
    <m/>
    <n v="0"/>
    <n v="0.11568000000000001"/>
    <n v="51.785499149999993"/>
    <n v="0"/>
    <m/>
    <m/>
    <n v="0"/>
    <n v="1290.4317000000001"/>
    <n v="1374.2311775900494"/>
    <n v="0.49935725929870978"/>
    <n v="51.90117914999999"/>
    <n v="18.859440098110461"/>
  </r>
  <r>
    <x v="1715"/>
    <s v="École"/>
    <m/>
    <m/>
    <n v="2231"/>
    <n v="840.56399999999996"/>
    <n v="0"/>
    <n v="293.71599999999995"/>
    <m/>
    <m/>
    <n v="0"/>
    <n v="0.35023500000000002"/>
    <n v="0"/>
    <n v="20.915062159999998"/>
    <m/>
    <m/>
    <n v="0"/>
    <n v="1134.28"/>
    <n v="1207.939126198497"/>
    <n v="0.54143394271559708"/>
    <n v="21.265297159999999"/>
    <n v="9.5317333751680859"/>
  </r>
  <r>
    <x v="1716"/>
    <s v="École"/>
    <m/>
    <m/>
    <n v="1210"/>
    <n v="302.77800000000002"/>
    <n v="0"/>
    <n v="0"/>
    <m/>
    <m/>
    <n v="0"/>
    <n v="0.12615750000000001"/>
    <n v="0"/>
    <n v="0"/>
    <m/>
    <m/>
    <n v="0"/>
    <n v="302.77800000000002"/>
    <n v="322.44013184762895"/>
    <n v="0.26647944780795779"/>
    <n v="0.12615750000000001"/>
    <n v="0.10426239669421487"/>
  </r>
  <r>
    <x v="1717"/>
    <s v="École"/>
    <m/>
    <m/>
    <n v="1663"/>
    <n v="673.23599999999999"/>
    <n v="0"/>
    <n v="181.97199999999998"/>
    <m/>
    <m/>
    <n v="0"/>
    <n v="0.28051499999999996"/>
    <n v="0"/>
    <n v="12.957944719999999"/>
    <m/>
    <m/>
    <n v="0"/>
    <n v="855.20799999999997"/>
    <n v="910.74444073594191"/>
    <n v="0.54765149773658561"/>
    <n v="13.238459719999998"/>
    <n v="7.9605891280817795"/>
  </r>
  <r>
    <x v="1718"/>
    <s v="École"/>
    <m/>
    <m/>
    <n v="1441"/>
    <n v="88.131599999999992"/>
    <n v="296.2998"/>
    <n v="0"/>
    <m/>
    <m/>
    <n v="0"/>
    <n v="3.6721499999999997E-2"/>
    <n v="15.1501161"/>
    <n v="0"/>
    <m/>
    <m/>
    <n v="0"/>
    <n v="384.4314"/>
    <n v="409.39603043275457"/>
    <n v="0.28410550342314683"/>
    <n v="15.1868376"/>
    <n v="10.539096183206107"/>
  </r>
  <r>
    <x v="1719"/>
    <s v="École"/>
    <m/>
    <m/>
    <n v="1391"/>
    <n v="563.25239999999997"/>
    <n v="0"/>
    <n v="0"/>
    <m/>
    <m/>
    <n v="0"/>
    <n v="0.23468849999999999"/>
    <n v="0"/>
    <n v="0"/>
    <m/>
    <m/>
    <n v="0"/>
    <n v="563.25239999999997"/>
    <n v="599.82950584089133"/>
    <n v="0.43122178708906639"/>
    <n v="0.23468849999999999"/>
    <n v="0.16871926671459381"/>
  </r>
  <r>
    <x v="1720"/>
    <s v="École"/>
    <m/>
    <m/>
    <n v="2771"/>
    <n v="246.6"/>
    <n v="1513.3266000000001"/>
    <n v="0"/>
    <m/>
    <m/>
    <n v="0"/>
    <n v="0.10274999999999999"/>
    <n v="77.377958700000008"/>
    <n v="0"/>
    <m/>
    <m/>
    <n v="0"/>
    <n v="1759.9266"/>
    <n v="1874.2146554444157"/>
    <n v="0.67636761293555236"/>
    <n v="77.480708700000008"/>
    <n v="27.9612806568026"/>
  </r>
  <r>
    <x v="1721"/>
    <s v="École"/>
    <m/>
    <m/>
    <n v="3168"/>
    <n v="342.80279999999999"/>
    <n v="1714.5225"/>
    <n v="0"/>
    <m/>
    <m/>
    <n v="0"/>
    <n v="0.1428345"/>
    <n v="87.665313749999996"/>
    <n v="0"/>
    <m/>
    <m/>
    <n v="0"/>
    <n v="2057.3253"/>
    <n v="2190.9261603731534"/>
    <n v="0.69158022739051561"/>
    <n v="87.808148250000002"/>
    <n v="27.717218513257574"/>
  </r>
  <r>
    <x v="1722"/>
    <s v="École"/>
    <m/>
    <m/>
    <n v="4240"/>
    <n v="462.06"/>
    <n v="1378.0592999999999"/>
    <n v="0"/>
    <m/>
    <m/>
    <n v="0"/>
    <n v="0.192525"/>
    <n v="70.461601349999995"/>
    <n v="0"/>
    <m/>
    <m/>
    <n v="0"/>
    <n v="1840.1192999999998"/>
    <n v="1959.6149974812124"/>
    <n v="0.46217334846255009"/>
    <n v="70.654126349999999"/>
    <n v="16.66370904481132"/>
  </r>
  <r>
    <x v="1723"/>
    <s v="École"/>
    <m/>
    <m/>
    <n v="3372"/>
    <n v="289.584"/>
    <n v="1517.8733999999999"/>
    <n v="0"/>
    <m/>
    <m/>
    <n v="0"/>
    <n v="0.12066"/>
    <n v="77.610441299999991"/>
    <n v="0"/>
    <m/>
    <m/>
    <n v="0"/>
    <n v="1807.4574"/>
    <n v="1924.8320629800467"/>
    <n v="0.57082801393239813"/>
    <n v="77.731101299999992"/>
    <n v="23.051928024911032"/>
  </r>
  <r>
    <x v="1724"/>
    <s v="École"/>
    <m/>
    <m/>
    <n v="1861"/>
    <n v="194.61599999999999"/>
    <n v="651.32910000000004"/>
    <n v="0"/>
    <m/>
    <m/>
    <n v="0"/>
    <n v="8.1090000000000009E-2"/>
    <n v="33.30313245"/>
    <n v="0"/>
    <m/>
    <m/>
    <n v="0"/>
    <n v="845.94510000000002"/>
    <n v="900.88001631510758"/>
    <n v="0.48408383466690358"/>
    <n v="33.384222450000003"/>
    <n v="17.938862144008599"/>
  </r>
  <r>
    <x v="1725"/>
    <s v="École"/>
    <m/>
    <m/>
    <n v="1388"/>
    <n v="104.6484"/>
    <n v="0"/>
    <n v="285.95599999999996"/>
    <m/>
    <m/>
    <n v="0"/>
    <n v="4.3603500000000003E-2"/>
    <n v="0"/>
    <n v="20.362484559999999"/>
    <m/>
    <m/>
    <n v="0"/>
    <n v="390.60439999999994"/>
    <n v="415.96989951800975"/>
    <n v="0.29969012933574191"/>
    <n v="20.406088059999998"/>
    <n v="14.701792550432275"/>
  </r>
  <r>
    <x v="1726"/>
    <s v="École"/>
    <m/>
    <m/>
    <n v="36801"/>
    <n v="6858.4319999999998"/>
    <n v="13530.8979"/>
    <n v="0"/>
    <m/>
    <m/>
    <n v="0"/>
    <n v="2.8576799999999998"/>
    <n v="691.84884404999991"/>
    <n v="0"/>
    <m/>
    <m/>
    <n v="0"/>
    <n v="20389.329900000001"/>
    <n v="21713.394702523969"/>
    <n v="0.59002186632221865"/>
    <n v="694.70652404999987"/>
    <n v="18.877381702942852"/>
  </r>
  <r>
    <x v="1727"/>
    <s v="École"/>
    <m/>
    <m/>
    <n v="15282"/>
    <n v="1899.0719999999999"/>
    <n v="2573.8676999999998"/>
    <n v="0"/>
    <m/>
    <m/>
    <n v="0"/>
    <n v="0.79127999999999998"/>
    <n v="131.60452515"/>
    <n v="0"/>
    <m/>
    <m/>
    <n v="0"/>
    <n v="4472.9396999999999"/>
    <n v="4763.4083936563875"/>
    <n v="0.31170058851304722"/>
    <n v="132.39580515"/>
    <n v="8.6635129662347854"/>
  </r>
  <r>
    <x v="1728"/>
    <s v="École"/>
    <m/>
    <m/>
    <n v="16064"/>
    <n v="6364.8"/>
    <n v="0"/>
    <n v="462.10799999999995"/>
    <m/>
    <m/>
    <n v="0"/>
    <n v="2.6520000000000001"/>
    <n v="0"/>
    <n v="32.905996079999994"/>
    <m/>
    <m/>
    <n v="0"/>
    <n v="6826.9080000000004"/>
    <n v="7270.2412844778446"/>
    <n v="0.4525797612349256"/>
    <n v="35.557996079999995"/>
    <n v="2.2135206723107568"/>
  </r>
  <r>
    <x v="1729"/>
    <s v="École"/>
    <m/>
    <m/>
    <n v="4875"/>
    <n v="833.976"/>
    <n v="902.16089999999997"/>
    <n v="0"/>
    <m/>
    <m/>
    <n v="0"/>
    <n v="0.34749000000000002"/>
    <n v="46.128422549999996"/>
    <n v="0"/>
    <m/>
    <m/>
    <n v="0"/>
    <n v="1736.1369"/>
    <n v="1848.8800736563876"/>
    <n v="0.37925745100643848"/>
    <n v="46.475912549999997"/>
    <n v="9.5335205230769215"/>
  </r>
  <r>
    <x v="1730"/>
    <s v="École"/>
    <m/>
    <m/>
    <n v="18491"/>
    <n v="4967.4132"/>
    <n v="4963.2111000000004"/>
    <n v="0"/>
    <m/>
    <m/>
    <n v="0"/>
    <n v="2.0697555000000003"/>
    <n v="253.77413145000003"/>
    <n v="0"/>
    <m/>
    <m/>
    <n v="0"/>
    <n v="9930.6242999999995"/>
    <n v="10575.510138191241"/>
    <n v="0.57192743162572279"/>
    <n v="255.84388695000004"/>
    <n v="13.83613038505219"/>
  </r>
  <r>
    <x v="1731"/>
    <s v="École"/>
    <m/>
    <m/>
    <n v="1816"/>
    <n v="304.416"/>
    <n v="0"/>
    <n v="362.39199999999994"/>
    <m/>
    <m/>
    <n v="0"/>
    <n v="0.12684000000000001"/>
    <n v="0"/>
    <n v="25.805373919999997"/>
    <m/>
    <m/>
    <n v="0"/>
    <n v="666.80799999999999"/>
    <n v="710.10991365638768"/>
    <n v="0.39102968813677735"/>
    <n v="25.932213919999999"/>
    <n v="14.279853480176211"/>
  </r>
  <r>
    <x v="1732"/>
    <s v="École"/>
    <m/>
    <m/>
    <n v="1551"/>
    <n v="942.048"/>
    <n v="0"/>
    <n v="150.15599999999998"/>
    <m/>
    <m/>
    <n v="0"/>
    <n v="0.39251999999999998"/>
    <n v="0"/>
    <n v="10.69237656"/>
    <m/>
    <m/>
    <n v="0"/>
    <n v="1092.204"/>
    <n v="1163.1307484840631"/>
    <n v="0.74992311314252946"/>
    <n v="11.084896559999999"/>
    <n v="7.1469352417794969"/>
  </r>
  <r>
    <x v="1733"/>
    <s v="École"/>
    <m/>
    <m/>
    <n v="1654"/>
    <n v="793.22399999999993"/>
    <n v="0"/>
    <n v="0"/>
    <m/>
    <m/>
    <n v="0"/>
    <n v="0.33050999999999997"/>
    <n v="0"/>
    <n v="0"/>
    <m/>
    <m/>
    <n v="0"/>
    <n v="793.22399999999993"/>
    <n v="844.73525535112719"/>
    <n v="0.51072264531507083"/>
    <n v="0.33050999999999997"/>
    <n v="0.19982466747279323"/>
  </r>
  <r>
    <x v="1734"/>
    <s v="École"/>
    <m/>
    <m/>
    <n v="5689"/>
    <n v="1723.8096"/>
    <n v="0"/>
    <n v="430.29199999999992"/>
    <m/>
    <m/>
    <n v="0"/>
    <n v="0.71825400000000006"/>
    <n v="0"/>
    <n v="30.640427919999997"/>
    <m/>
    <m/>
    <n v="0"/>
    <n v="2154.1016"/>
    <n v="2293.9870265250065"/>
    <n v="0.40323203138073588"/>
    <n v="31.358681919999999"/>
    <n v="5.5121606468623661"/>
  </r>
  <r>
    <x v="1735"/>
    <s v="École"/>
    <m/>
    <m/>
    <n v="1672"/>
    <n v="854.71199999999999"/>
    <n v="63.655200000000001"/>
    <n v="0"/>
    <m/>
    <m/>
    <n v="0"/>
    <n v="0.35613"/>
    <n v="3.2547563999999998"/>
    <n v="0"/>
    <m/>
    <m/>
    <n v="0"/>
    <n v="918.36720000000003"/>
    <n v="978.00514255506607"/>
    <n v="0.58493130535590077"/>
    <n v="3.6108863999999996"/>
    <n v="2.1596210526315787"/>
  </r>
  <r>
    <x v="1736"/>
    <s v="École"/>
    <m/>
    <m/>
    <n v="2781"/>
    <n v="326.59199999999998"/>
    <n v="1153.3715999999999"/>
    <n v="0"/>
    <m/>
    <m/>
    <n v="0"/>
    <n v="0.13608000000000001"/>
    <n v="58.973086199999997"/>
    <n v="0"/>
    <m/>
    <m/>
    <n v="0"/>
    <n v="1479.9636"/>
    <n v="1576.071109240736"/>
    <n v="0.56672819462090473"/>
    <n v="59.109166199999997"/>
    <n v="21.254644444444445"/>
  </r>
  <r>
    <x v="1737"/>
    <s v="École"/>
    <m/>
    <m/>
    <n v="1631"/>
    <n v="687.63959999999997"/>
    <n v="0"/>
    <n v="0"/>
    <m/>
    <m/>
    <n v="0"/>
    <n v="0.28651650000000001"/>
    <n v="0"/>
    <n v="0"/>
    <m/>
    <m/>
    <n v="0"/>
    <n v="687.63959999999997"/>
    <n v="732.29429908266388"/>
    <n v="0.44898485535417776"/>
    <n v="0.28651650000000001"/>
    <n v="0.17566922133660332"/>
  </r>
  <r>
    <x v="1738"/>
    <s v="École"/>
    <m/>
    <m/>
    <n v="2044"/>
    <n v="250.23599999999999"/>
    <n v="607.37670000000003"/>
    <n v="0"/>
    <m/>
    <m/>
    <n v="0"/>
    <n v="0.104265"/>
    <n v="31.055800650000002"/>
    <n v="0"/>
    <m/>
    <m/>
    <n v="0"/>
    <n v="857.61270000000002"/>
    <n v="913.30529979787514"/>
    <n v="0.44682255371716006"/>
    <n v="31.160065650000004"/>
    <n v="15.244650513698632"/>
  </r>
  <r>
    <x v="1739"/>
    <s v="École"/>
    <m/>
    <m/>
    <n v="2579"/>
    <n v="354.70799999999997"/>
    <n v="711.95309999999995"/>
    <n v="0"/>
    <m/>
    <m/>
    <n v="0"/>
    <n v="0.14779500000000001"/>
    <n v="36.402900450000004"/>
    <n v="0"/>
    <m/>
    <m/>
    <n v="0"/>
    <n v="1066.6610999999998"/>
    <n v="1135.9291154599634"/>
    <n v="0.44045332123302189"/>
    <n v="36.550695450000006"/>
    <n v="14.172429410624275"/>
  </r>
  <r>
    <x v="1740"/>
    <s v="École"/>
    <m/>
    <m/>
    <n v="2852"/>
    <n v="429.3"/>
    <n v="878.29020000000003"/>
    <n v="0"/>
    <m/>
    <m/>
    <n v="0"/>
    <n v="0.17887500000000001"/>
    <n v="44.907888899999996"/>
    <n v="0"/>
    <m/>
    <m/>
    <n v="0"/>
    <n v="1307.5902000000001"/>
    <n v="1392.5039351956466"/>
    <n v="0.48825523674461663"/>
    <n v="45.086763899999994"/>
    <n v="15.808823246844316"/>
  </r>
  <r>
    <x v="1741"/>
    <s v="École"/>
    <m/>
    <m/>
    <n v="2712"/>
    <n v="972.39599999999996"/>
    <n v="0"/>
    <n v="89.239999999999981"/>
    <m/>
    <m/>
    <n v="0"/>
    <n v="0.405165"/>
    <n v="0"/>
    <n v="6.3546423999999995"/>
    <m/>
    <m/>
    <n v="0"/>
    <n v="1061.636"/>
    <n v="1130.5776899714951"/>
    <n v="0.41687967919302921"/>
    <n v="6.7598073999999997"/>
    <n v="2.4925543510324482"/>
  </r>
  <r>
    <x v="1742"/>
    <s v="École"/>
    <m/>
    <m/>
    <n v="1632"/>
    <n v="667.43999999999994"/>
    <n v="0"/>
    <n v="0"/>
    <m/>
    <m/>
    <n v="0"/>
    <n v="0.27810000000000001"/>
    <n v="0"/>
    <n v="0"/>
    <m/>
    <m/>
    <n v="0"/>
    <n v="667.43999999999994"/>
    <n v="710.78295516973299"/>
    <n v="0.43552877155008146"/>
    <n v="0.27810000000000001"/>
    <n v="0.17040441176470589"/>
  </r>
  <r>
    <x v="1743"/>
    <s v="École"/>
    <m/>
    <m/>
    <n v="1643"/>
    <n v="218.376"/>
    <n v="649.81349999999998"/>
    <n v="0"/>
    <m/>
    <m/>
    <n v="0"/>
    <n v="9.0990000000000001E-2"/>
    <n v="33.225638249999996"/>
    <n v="0"/>
    <m/>
    <m/>
    <n v="0"/>
    <n v="868.18949999999995"/>
    <n v="924.56894770665963"/>
    <n v="0.56273216537228221"/>
    <n v="33.316628249999994"/>
    <n v="20.27792346317711"/>
  </r>
  <r>
    <x v="1744"/>
    <s v="École"/>
    <m/>
    <m/>
    <n v="21630"/>
    <n v="4823.4312"/>
    <n v="4420.6262999999999"/>
    <n v="0"/>
    <m/>
    <m/>
    <n v="0"/>
    <n v="2.009763"/>
    <n v="226.03120785000002"/>
    <n v="0"/>
    <m/>
    <m/>
    <n v="0"/>
    <n v="9244.057499999999"/>
    <n v="9844.3583057786982"/>
    <n v="0.45512521062314831"/>
    <n v="228.04097085000001"/>
    <n v="10.542809563106797"/>
  </r>
  <r>
    <x v="1745"/>
    <s v="École"/>
    <m/>
    <m/>
    <n v="11952"/>
    <n v="3469.3919999999998"/>
    <n v="4394.4822000000004"/>
    <n v="0"/>
    <m/>
    <m/>
    <n v="0"/>
    <n v="1.4455799999999999"/>
    <n v="224.69443289999998"/>
    <n v="0"/>
    <m/>
    <m/>
    <n v="0"/>
    <n v="7863.8742000000002"/>
    <n v="8374.5471397564143"/>
    <n v="0.70068165493276557"/>
    <n v="226.14001289999999"/>
    <n v="18.920683810240963"/>
  </r>
  <r>
    <x v="1746"/>
    <s v="École"/>
    <m/>
    <m/>
    <n v="2439"/>
    <n v="303.26400000000001"/>
    <n v="948.00779999999997"/>
    <n v="0"/>
    <m/>
    <m/>
    <n v="0"/>
    <n v="0.12636"/>
    <n v="48.472622100000002"/>
    <n v="0"/>
    <m/>
    <m/>
    <n v="0"/>
    <n v="1251.2718"/>
    <n v="1332.5282687950246"/>
    <n v="0.54634205362649635"/>
    <n v="48.598982100000001"/>
    <n v="19.92578191881919"/>
  </r>
  <r>
    <x v="1747"/>
    <s v="École"/>
    <m/>
    <m/>
    <n v="1050"/>
    <n v="881.13599999999997"/>
    <n v="0"/>
    <n v="0"/>
    <m/>
    <m/>
    <n v="0"/>
    <n v="0.36713999999999997"/>
    <n v="0"/>
    <n v="0"/>
    <m/>
    <m/>
    <n v="0"/>
    <n v="881.13599999999997"/>
    <n v="938.35618180875872"/>
    <n v="0.89367255410357971"/>
    <n v="0.36713999999999997"/>
    <n v="0.34965714285714283"/>
  </r>
  <r>
    <x v="1748"/>
    <s v="École"/>
    <m/>
    <m/>
    <n v="1134"/>
    <n v="147.88800000000001"/>
    <n v="0"/>
    <n v="266.55599999999998"/>
    <m/>
    <m/>
    <n v="0"/>
    <n v="6.1620000000000001E-2"/>
    <n v="0"/>
    <n v="18.981040559999997"/>
    <m/>
    <m/>
    <n v="0"/>
    <n v="414.44399999999996"/>
    <n v="441.35762176729719"/>
    <n v="0.38920425199938025"/>
    <n v="19.042660559999998"/>
    <n v="16.792469629629625"/>
  </r>
  <r>
    <x v="1749"/>
    <s v="École"/>
    <m/>
    <m/>
    <n v="23581"/>
    <n v="6350.4"/>
    <n v="5829.7554"/>
    <n v="0"/>
    <m/>
    <m/>
    <n v="0"/>
    <n v="2.6459999999999999"/>
    <n v="298.0814403"/>
    <n v="0"/>
    <m/>
    <m/>
    <n v="0"/>
    <n v="12180.1554"/>
    <n v="12971.123770883647"/>
    <n v="0.55006673893743463"/>
    <n v="300.72744030000001"/>
    <n v="12.752955358127307"/>
  </r>
  <r>
    <x v="1750"/>
    <s v="École"/>
    <m/>
    <m/>
    <n v="16448"/>
    <n v="10785.96"/>
    <n v="4049.6831999999999"/>
    <n v="0"/>
    <m/>
    <m/>
    <n v="0"/>
    <n v="4.4941500000000003"/>
    <n v="207.06450240000001"/>
    <n v="0"/>
    <m/>
    <m/>
    <n v="0"/>
    <n v="14835.643199999999"/>
    <n v="15799.05656769111"/>
    <n v="0.96054575435865208"/>
    <n v="211.5586524"/>
    <n v="12.86227215466926"/>
  </r>
  <r>
    <x v="1751"/>
    <s v="École"/>
    <m/>
    <m/>
    <n v="3442"/>
    <n v="437.03999999999996"/>
    <n v="1006.3584"/>
    <n v="0"/>
    <m/>
    <m/>
    <n v="0"/>
    <n v="0.18209999999999998"/>
    <n v="51.456148799999994"/>
    <n v="0"/>
    <m/>
    <m/>
    <n v="0"/>
    <n v="1443.3984"/>
    <n v="1537.1313979372894"/>
    <n v="0.44658088260816081"/>
    <n v="51.638248799999992"/>
    <n v="15.002396513654849"/>
  </r>
  <r>
    <x v="1752"/>
    <s v="École"/>
    <m/>
    <m/>
    <n v="3380"/>
    <n v="609.33600000000001"/>
    <n v="1143.1413"/>
    <n v="0"/>
    <m/>
    <m/>
    <n v="0"/>
    <n v="0.25389"/>
    <n v="58.450000349999996"/>
    <n v="0"/>
    <m/>
    <m/>
    <n v="0"/>
    <n v="1752.4773"/>
    <n v="1866.2816045814977"/>
    <n v="0.55215432088209992"/>
    <n v="58.703890349999995"/>
    <n v="17.368014896449701"/>
  </r>
  <r>
    <x v="1753"/>
    <s v="École"/>
    <m/>
    <m/>
    <n v="1674"/>
    <n v="508.32"/>
    <n v="0"/>
    <n v="0"/>
    <m/>
    <m/>
    <n v="0"/>
    <n v="0.21180000000000002"/>
    <n v="0"/>
    <n v="0"/>
    <m/>
    <m/>
    <n v="0"/>
    <n v="508.32"/>
    <n v="541.3298450375745"/>
    <n v="0.32337505677274464"/>
    <n v="0.21180000000000002"/>
    <n v="0.12652329749103944"/>
  </r>
  <r>
    <x v="1754"/>
    <s v="École"/>
    <m/>
    <m/>
    <n v="2774"/>
    <n v="1071.9359999999999"/>
    <n v="0"/>
    <n v="160.24399999999997"/>
    <m/>
    <m/>
    <n v="0"/>
    <n v="0.44663999999999998"/>
    <n v="0"/>
    <n v="11.410727439999999"/>
    <m/>
    <m/>
    <n v="0"/>
    <n v="1232.1799999999998"/>
    <n v="1312.1966644208342"/>
    <n v="0.47303412560231944"/>
    <n v="11.857367439999999"/>
    <n v="4.274465551550108"/>
  </r>
  <r>
    <x v="1755"/>
    <s v="École"/>
    <m/>
    <m/>
    <n v="4579"/>
    <n v="1685.4479999999999"/>
    <n v="0"/>
    <n v="264.61599999999999"/>
    <m/>
    <m/>
    <n v="0"/>
    <n v="0.70226999999999995"/>
    <n v="0"/>
    <n v="18.842896159999999"/>
    <m/>
    <m/>
    <n v="0"/>
    <n v="1950.0639999999999"/>
    <n v="2076.6994077222075"/>
    <n v="0.45352684160781992"/>
    <n v="19.545166159999997"/>
    <n v="4.268435501201135"/>
  </r>
  <r>
    <x v="1756"/>
    <s v="École"/>
    <m/>
    <m/>
    <n v="2876"/>
    <n v="1110.528"/>
    <n v="0"/>
    <n v="0"/>
    <m/>
    <m/>
    <n v="0"/>
    <n v="0.46272000000000002"/>
    <n v="0"/>
    <n v="0"/>
    <m/>
    <m/>
    <n v="0"/>
    <n v="1110.528"/>
    <n v="1182.6446926146671"/>
    <n v="0.41121164555447393"/>
    <n v="0.46272000000000002"/>
    <n v="0.16089012517385259"/>
  </r>
  <r>
    <x v="1757"/>
    <s v="École"/>
    <m/>
    <m/>
    <n v="2495"/>
    <n v="725.18399999999997"/>
    <n v="0"/>
    <n v="0"/>
    <m/>
    <m/>
    <n v="0"/>
    <n v="0.30216000000000004"/>
    <n v="0"/>
    <n v="0"/>
    <m/>
    <m/>
    <n v="0"/>
    <n v="725.18399999999997"/>
    <n v="772.27679875615434"/>
    <n v="0.30952977906058288"/>
    <n v="0.30216000000000004"/>
    <n v="0.12110621242484972"/>
  </r>
  <r>
    <x v="1758"/>
    <s v="École"/>
    <m/>
    <m/>
    <n v="762"/>
    <n v="373.52879999999999"/>
    <n v="0"/>
    <n v="0"/>
    <m/>
    <m/>
    <n v="0"/>
    <n v="0.155637"/>
    <n v="0"/>
    <n v="0"/>
    <m/>
    <m/>
    <n v="0"/>
    <n v="373.52879999999999"/>
    <n v="397.78542536408395"/>
    <n v="0.52202811727570075"/>
    <n v="0.155637"/>
    <n v="0.20424803149606299"/>
  </r>
  <r>
    <x v="1759"/>
    <s v="École"/>
    <m/>
    <m/>
    <n v="1427"/>
    <n v="425.44799999999998"/>
    <n v="0"/>
    <n v="0"/>
    <m/>
    <m/>
    <n v="0"/>
    <n v="0.17727000000000001"/>
    <n v="0"/>
    <n v="0"/>
    <m/>
    <m/>
    <n v="0"/>
    <n v="425.44799999999998"/>
    <n v="453.07621166105207"/>
    <n v="0.31750260102386269"/>
    <n v="0.17727000000000001"/>
    <n v="0.12422564821303435"/>
  </r>
  <r>
    <x v="1760"/>
    <s v="École"/>
    <m/>
    <m/>
    <n v="1154"/>
    <n v="527.976"/>
    <n v="0"/>
    <n v="0"/>
    <m/>
    <m/>
    <n v="0"/>
    <n v="0.21999000000000002"/>
    <n v="0"/>
    <n v="0"/>
    <m/>
    <m/>
    <n v="0"/>
    <n v="527.976"/>
    <n v="562.26228805389997"/>
    <n v="0.48722901911083188"/>
    <n v="0.21999000000000002"/>
    <n v="0.19063258232235702"/>
  </r>
  <r>
    <x v="1761"/>
    <s v="École"/>
    <m/>
    <m/>
    <n v="1495"/>
    <n v="536.22"/>
    <n v="0"/>
    <n v="0"/>
    <m/>
    <m/>
    <n v="0"/>
    <n v="0.22342500000000001"/>
    <n v="0"/>
    <n v="0"/>
    <m/>
    <m/>
    <n v="0"/>
    <n v="536.22"/>
    <n v="571.04164602228559"/>
    <n v="0.38196765620219769"/>
    <n v="0.22342500000000001"/>
    <n v="0.14944816053511706"/>
  </r>
  <r>
    <x v="1731"/>
    <s v="École"/>
    <m/>
    <m/>
    <n v="3255"/>
    <n v="1055.664"/>
    <n v="0"/>
    <n v="159.46799999999999"/>
    <m/>
    <m/>
    <n v="0"/>
    <n v="0.43986000000000003"/>
    <n v="0"/>
    <n v="11.355469679999999"/>
    <m/>
    <m/>
    <n v="0"/>
    <n v="1215.1320000000001"/>
    <n v="1294.0415825861623"/>
    <n v="0.39755501769160134"/>
    <n v="11.795329679999998"/>
    <n v="3.6237571981566816"/>
  </r>
  <r>
    <x v="1762"/>
    <s v="École"/>
    <m/>
    <m/>
    <n v="1750"/>
    <n v="608.04"/>
    <n v="0"/>
    <n v="0"/>
    <m/>
    <m/>
    <n v="0"/>
    <n v="0.25335000000000002"/>
    <n v="0"/>
    <n v="0"/>
    <m/>
    <m/>
    <n v="0"/>
    <n v="608.04"/>
    <n v="647.52557242809007"/>
    <n v="0.37001461281605147"/>
    <n v="0.25335000000000002"/>
    <n v="0.14477142857142858"/>
  </r>
  <r>
    <x v="1763"/>
    <s v="École"/>
    <m/>
    <m/>
    <n v="1087"/>
    <n v="534.77279999999996"/>
    <n v="0"/>
    <n v="0"/>
    <m/>
    <m/>
    <n v="0"/>
    <n v="0.22282199999999999"/>
    <n v="0"/>
    <n v="0"/>
    <m/>
    <m/>
    <n v="0"/>
    <n v="534.77279999999996"/>
    <n v="569.50046615185272"/>
    <n v="0.52391947208082124"/>
    <n v="0.22282199999999999"/>
    <n v="0.20498804047838087"/>
  </r>
  <r>
    <x v="1764"/>
    <s v="École"/>
    <m/>
    <m/>
    <n v="3310"/>
    <n v="1314.864"/>
    <n v="0"/>
    <n v="167.22799999999998"/>
    <m/>
    <m/>
    <n v="0"/>
    <n v="0.54786000000000001"/>
    <n v="0"/>
    <n v="11.908047279999998"/>
    <m/>
    <m/>
    <n v="0"/>
    <n v="1482.0920000000001"/>
    <n v="1578.3377256284011"/>
    <n v="0.4768391920327496"/>
    <n v="12.455907279999998"/>
    <n v="3.763113981873111"/>
  </r>
  <r>
    <x v="1765"/>
    <s v="École"/>
    <m/>
    <m/>
    <n v="988"/>
    <n v="380.7"/>
    <n v="0"/>
    <n v="0"/>
    <m/>
    <m/>
    <n v="0"/>
    <n v="0.15862499999999999"/>
    <n v="0"/>
    <n v="0"/>
    <m/>
    <m/>
    <n v="0"/>
    <n v="380.7"/>
    <n v="405.42231666234773"/>
    <n v="0.41034647435460297"/>
    <n v="0.15862499999999999"/>
    <n v="0.16055161943319837"/>
  </r>
  <r>
    <x v="1766"/>
    <s v="École"/>
    <m/>
    <m/>
    <n v="18080"/>
    <n v="5271.2640000000001"/>
    <n v="0"/>
    <n v="0"/>
    <m/>
    <m/>
    <n v="0"/>
    <n v="2.1963600000000003"/>
    <n v="0"/>
    <n v="0"/>
    <m/>
    <m/>
    <n v="0"/>
    <n v="7116.384"/>
    <n v="7578.5155963721172"/>
    <n v="0.41916568564005074"/>
    <n v="2.1963600000000003"/>
    <n v="0.12148008849557523"/>
  </r>
  <r>
    <x v="1767"/>
    <s v="École"/>
    <m/>
    <m/>
    <n v="8257"/>
    <n v="4276.8"/>
    <n v="0"/>
    <n v="0"/>
    <m/>
    <m/>
    <n v="0"/>
    <n v="1.782"/>
    <n v="0"/>
    <n v="0"/>
    <m/>
    <m/>
    <n v="0"/>
    <n v="5110.34"/>
    <n v="5442.2008976418765"/>
    <n v="0.65910147724862256"/>
    <n v="1.782"/>
    <n v="0.21581688264502846"/>
  </r>
  <r>
    <x v="1768"/>
    <s v="École"/>
    <m/>
    <m/>
    <n v="1181"/>
    <n v="342.36"/>
    <n v="0"/>
    <n v="0"/>
    <m/>
    <m/>
    <n v="0"/>
    <n v="0.14265"/>
    <n v="0"/>
    <n v="0"/>
    <m/>
    <m/>
    <n v="0"/>
    <n v="342.36"/>
    <n v="364.59255143819644"/>
    <n v="0.30871511552768538"/>
    <n v="0.14265"/>
    <n v="0.12078746824724811"/>
  </r>
  <r>
    <x v="1769"/>
    <s v="École"/>
    <m/>
    <m/>
    <n v="1091"/>
    <n v="326.6352"/>
    <n v="0"/>
    <n v="0"/>
    <m/>
    <m/>
    <n v="0"/>
    <n v="0.13609800000000002"/>
    <n v="0"/>
    <n v="0"/>
    <m/>
    <m/>
    <n v="0"/>
    <n v="326.6352"/>
    <n v="347.84659702513602"/>
    <n v="0.31883281120544088"/>
    <n v="0.13609800000000002"/>
    <n v="0.12474610449129241"/>
  </r>
  <r>
    <x v="1770"/>
    <s v="École"/>
    <m/>
    <m/>
    <n v="1248"/>
    <n v="478.08"/>
    <n v="0"/>
    <n v="0"/>
    <m/>
    <m/>
    <n v="0"/>
    <n v="0.19920000000000002"/>
    <n v="0"/>
    <n v="0"/>
    <m/>
    <m/>
    <n v="0"/>
    <n v="478.08"/>
    <n v="509.12608655091992"/>
    <n v="0.40795359499272432"/>
    <n v="0.19920000000000002"/>
    <n v="0.15961538461538463"/>
  </r>
  <r>
    <x v="1771"/>
    <s v="École"/>
    <m/>
    <m/>
    <n v="1479"/>
    <n v="605.48400000000004"/>
    <n v="0"/>
    <n v="0"/>
    <m/>
    <m/>
    <n v="0"/>
    <n v="0.25228499999999998"/>
    <n v="0"/>
    <n v="0"/>
    <m/>
    <m/>
    <n v="0"/>
    <n v="605.48400000000004"/>
    <n v="644.80358807981349"/>
    <n v="0.4359726761864865"/>
    <n v="0.25228499999999998"/>
    <n v="0.17057809330628801"/>
  </r>
  <r>
    <x v="1772"/>
    <s v="École"/>
    <m/>
    <m/>
    <n v="2125"/>
    <n v="534.96"/>
    <n v="847.97820000000002"/>
    <n v="0"/>
    <m/>
    <m/>
    <n v="0"/>
    <n v="0.22290000000000001"/>
    <n v="43.358004899999997"/>
    <n v="0"/>
    <m/>
    <m/>
    <n v="0"/>
    <n v="1382.9382000000001"/>
    <n v="1472.7449667582275"/>
    <n v="0.69305645494504819"/>
    <n v="43.5809049"/>
    <n v="20.508661129411767"/>
  </r>
  <r>
    <x v="1773"/>
    <s v="École"/>
    <m/>
    <m/>
    <n v="2849"/>
    <n v="1163.6027999999999"/>
    <n v="0"/>
    <n v="146.66399999999999"/>
    <m/>
    <m/>
    <n v="0"/>
    <n v="0.4848345"/>
    <n v="0"/>
    <n v="10.443716639999998"/>
    <m/>
    <m/>
    <n v="0"/>
    <n v="1310.2667999999999"/>
    <n v="1395.3543511997925"/>
    <n v="0.48976986704099423"/>
    <n v="10.928551139999998"/>
    <n v="3.8359252860652853"/>
  </r>
  <r>
    <x v="1774"/>
    <s v="École"/>
    <m/>
    <m/>
    <n v="2520"/>
    <n v="417.81599999999997"/>
    <n v="1297.7325000000001"/>
    <n v="0"/>
    <m/>
    <m/>
    <n v="0"/>
    <n v="0.17408999999999999"/>
    <n v="66.354408750000005"/>
    <n v="0"/>
    <m/>
    <m/>
    <n v="0"/>
    <n v="1715.5485000000001"/>
    <n v="1826.9546814200571"/>
    <n v="0.7249820164365306"/>
    <n v="66.528498750000011"/>
    <n v="26.400197916666674"/>
  </r>
  <r>
    <x v="1775"/>
    <s v="École"/>
    <m/>
    <m/>
    <n v="3329"/>
    <n v="429.84"/>
    <n v="3554.8398000000002"/>
    <n v="0"/>
    <m/>
    <m/>
    <n v="0"/>
    <n v="0.17909999999999998"/>
    <n v="181.76264609999998"/>
    <n v="0"/>
    <m/>
    <m/>
    <n v="0"/>
    <n v="3984.6798000000003"/>
    <n v="4243.4413335268209"/>
    <n v="1.2746894964033706"/>
    <n v="181.94174609999999"/>
    <n v="54.653573475518172"/>
  </r>
  <r>
    <x v="1776"/>
    <s v="École"/>
    <m/>
    <m/>
    <n v="5246"/>
    <n v="613.36799999999994"/>
    <n v="1218.1635000000001"/>
    <n v="0"/>
    <m/>
    <m/>
    <n v="0"/>
    <n v="0.25557000000000002"/>
    <n v="62.285963250000002"/>
    <n v="0"/>
    <m/>
    <m/>
    <n v="0"/>
    <n v="1831.5315000000001"/>
    <n v="1950.4695134490801"/>
    <n v="0.37180127972723598"/>
    <n v="62.541533250000001"/>
    <n v="11.921756242851696"/>
  </r>
  <r>
    <x v="1777"/>
    <s v="École"/>
    <m/>
    <m/>
    <n v="2929"/>
    <n v="428.32799999999997"/>
    <n v="951.79679999999996"/>
    <n v="0"/>
    <m/>
    <m/>
    <n v="0"/>
    <n v="0.17846999999999999"/>
    <n v="48.666357599999998"/>
    <n v="0"/>
    <m/>
    <m/>
    <n v="0"/>
    <n v="1380.1248000000001"/>
    <n v="1469.748867084737"/>
    <n v="0.50179203382886206"/>
    <n v="48.844827599999995"/>
    <n v="16.676281188118811"/>
  </r>
  <r>
    <x v="1778"/>
    <s v="École"/>
    <m/>
    <m/>
    <n v="4811"/>
    <n v="711.072"/>
    <n v="1378.4382000000001"/>
    <n v="0"/>
    <m/>
    <m/>
    <n v="0"/>
    <n v="0.29628000000000004"/>
    <n v="70.480974900000007"/>
    <n v="0"/>
    <m/>
    <m/>
    <n v="0"/>
    <n v="2089.5102000000002"/>
    <n v="2225.2011189220007"/>
    <n v="0.46252361648763263"/>
    <n v="70.777254900000003"/>
    <n v="14.711547474537518"/>
  </r>
  <r>
    <x v="1779"/>
    <s v="École"/>
    <m/>
    <m/>
    <n v="2371"/>
    <n v="991.15199999999993"/>
    <n v="0"/>
    <n v="0"/>
    <m/>
    <m/>
    <n v="0"/>
    <n v="0.41298000000000001"/>
    <n v="0"/>
    <n v="0"/>
    <m/>
    <m/>
    <n v="0"/>
    <n v="991.15199999999993"/>
    <n v="1055.5165222078258"/>
    <n v="0.44517778245796114"/>
    <n v="0.41298000000000001"/>
    <n v="0.17417967102488402"/>
  </r>
  <r>
    <x v="1780"/>
    <s v="École"/>
    <m/>
    <m/>
    <n v="1004"/>
    <n v="448.63200000000001"/>
    <n v="0"/>
    <n v="0"/>
    <m/>
    <m/>
    <n v="0"/>
    <n v="0.18693000000000001"/>
    <n v="0"/>
    <n v="0"/>
    <m/>
    <m/>
    <n v="0"/>
    <n v="448.63200000000001"/>
    <n v="477.76575983415393"/>
    <n v="0.4758623105917868"/>
    <n v="0.18693000000000001"/>
    <n v="0.18618525896414342"/>
  </r>
  <r>
    <x v="1781"/>
    <s v="École"/>
    <m/>
    <m/>
    <n v="2130"/>
    <n v="925.596"/>
    <n v="0"/>
    <n v="0"/>
    <m/>
    <m/>
    <n v="0"/>
    <n v="0.38566500000000004"/>
    <n v="0"/>
    <n v="0"/>
    <m/>
    <m/>
    <n v="0"/>
    <n v="925.596"/>
    <n v="985.70337434568535"/>
    <n v="0.46277153725149545"/>
    <n v="0.38566500000000004"/>
    <n v="0.18106338028169014"/>
  </r>
  <r>
    <x v="1782"/>
    <s v="École"/>
    <m/>
    <m/>
    <n v="4399"/>
    <n v="490.17599999999999"/>
    <n v="979.83540000000005"/>
    <n v="0"/>
    <m/>
    <m/>
    <n v="0"/>
    <n v="0.20424"/>
    <n v="50.100000299999998"/>
    <n v="0"/>
    <m/>
    <m/>
    <n v="0"/>
    <n v="1470.0114000000001"/>
    <n v="1565.4726222959316"/>
    <n v="0.35587011191087331"/>
    <n v="50.304240299999996"/>
    <n v="11.435380836553762"/>
  </r>
  <r>
    <x v="1783"/>
    <s v="École"/>
    <m/>
    <m/>
    <n v="3885"/>
    <n v="1536.624"/>
    <n v="0"/>
    <n v="0"/>
    <m/>
    <m/>
    <n v="0"/>
    <n v="0.64025999999999994"/>
    <n v="0"/>
    <n v="0"/>
    <m/>
    <m/>
    <n v="0"/>
    <n v="1536.624"/>
    <n v="1636.4109848147189"/>
    <n v="0.42121260870391736"/>
    <n v="0.64025999999999994"/>
    <n v="0.1648030888030888"/>
  </r>
  <r>
    <x v="1784"/>
    <s v="École"/>
    <m/>
    <m/>
    <n v="30191"/>
    <n v="8153.3519999999999"/>
    <n v="9422.1062999999995"/>
    <n v="0"/>
    <m/>
    <m/>
    <n v="0"/>
    <n v="3.39723"/>
    <n v="481.76206784999999"/>
    <n v="0"/>
    <m/>
    <m/>
    <n v="0"/>
    <n v="17575.458299999998"/>
    <n v="18716.792803752265"/>
    <n v="0.61994610326760513"/>
    <n v="485.15929784999997"/>
    <n v="16.069666385677849"/>
  </r>
  <r>
    <x v="1785"/>
    <s v="École"/>
    <m/>
    <m/>
    <n v="15014"/>
    <n v="3503.52"/>
    <n v="3458.9780999999998"/>
    <n v="0"/>
    <m/>
    <m/>
    <n v="0"/>
    <n v="1.4598"/>
    <n v="176.86113795"/>
    <n v="0"/>
    <m/>
    <m/>
    <n v="0"/>
    <n v="6962.4980999999998"/>
    <n v="7414.6364840010365"/>
    <n v="0.49384817397102948"/>
    <n v="178.32093795"/>
    <n v="11.876977351138937"/>
  </r>
  <r>
    <x v="1786"/>
    <s v="École"/>
    <m/>
    <m/>
    <n v="1387"/>
    <n v="235.65600000000001"/>
    <n v="0"/>
    <n v="433.00799999999992"/>
    <m/>
    <m/>
    <n v="0"/>
    <n v="9.819E-2"/>
    <n v="0"/>
    <n v="30.833830079999995"/>
    <m/>
    <m/>
    <n v="0"/>
    <n v="668.66399999999999"/>
    <n v="712.08644063228815"/>
    <n v="0.51340046188340893"/>
    <n v="30.932020079999994"/>
    <n v="22.301384340302807"/>
  </r>
  <r>
    <x v="1787"/>
    <s v="École"/>
    <m/>
    <m/>
    <n v="2534"/>
    <n v="1369.44"/>
    <n v="0"/>
    <n v="187.40399999999997"/>
    <m/>
    <m/>
    <n v="0"/>
    <n v="0.5706"/>
    <n v="0"/>
    <n v="13.344749039999998"/>
    <m/>
    <m/>
    <n v="0"/>
    <n v="1556.8440000000001"/>
    <n v="1657.9440534853588"/>
    <n v="0.65427942126494032"/>
    <n v="13.915349039999999"/>
    <n v="5.4914558168902916"/>
  </r>
  <r>
    <x v="1732"/>
    <s v="École"/>
    <m/>
    <m/>
    <n v="1875"/>
    <n v="245.376"/>
    <n v="0"/>
    <n v="0"/>
    <m/>
    <m/>
    <n v="0"/>
    <n v="0.10224000000000001"/>
    <n v="0"/>
    <n v="0"/>
    <m/>
    <m/>
    <n v="0"/>
    <n v="245.376"/>
    <n v="261.31049743456856"/>
    <n v="0.13936559863176989"/>
    <n v="0.10224000000000001"/>
    <n v="5.4528000000000007E-2"/>
  </r>
  <r>
    <x v="1788"/>
    <s v="École"/>
    <m/>
    <m/>
    <n v="4543"/>
    <n v="1595.52"/>
    <n v="2339.3285999999998"/>
    <n v="0"/>
    <m/>
    <m/>
    <n v="0"/>
    <n v="0.66480000000000006"/>
    <n v="119.6122977"/>
    <n v="0"/>
    <m/>
    <m/>
    <n v="0"/>
    <n v="3934.8485999999998"/>
    <n v="4190.3741400777399"/>
    <n v="0.9223803962310676"/>
    <n v="120.2770977"/>
    <n v="26.475258133392032"/>
  </r>
  <r>
    <x v="1789"/>
    <s v="École"/>
    <m/>
    <m/>
    <n v="2408"/>
    <n v="230.33159999999998"/>
    <n v="0"/>
    <n v="598.68399999999986"/>
    <m/>
    <m/>
    <n v="0"/>
    <n v="9.5971500000000001E-2"/>
    <n v="0"/>
    <n v="42.631361839999997"/>
    <m/>
    <m/>
    <n v="0"/>
    <n v="829.01559999999984"/>
    <n v="882.85112976418736"/>
    <n v="0.36663252897183862"/>
    <n v="42.727333339999994"/>
    <n v="17.74390919435216"/>
  </r>
  <r>
    <x v="1790"/>
    <s v="École"/>
    <m/>
    <m/>
    <n v="1178"/>
    <n v="588.97439999999995"/>
    <n v="0"/>
    <n v="0"/>
    <m/>
    <m/>
    <n v="0"/>
    <n v="0.24540600000000001"/>
    <n v="0"/>
    <n v="0"/>
    <m/>
    <m/>
    <n v="0"/>
    <n v="588.97439999999995"/>
    <n v="627.22186945840883"/>
    <n v="0.53244640870832671"/>
    <n v="0.24540600000000001"/>
    <n v="0.20832427843803056"/>
  </r>
  <r>
    <x v="1791"/>
    <s v="École"/>
    <m/>
    <m/>
    <n v="1951"/>
    <n v="789.55200000000002"/>
    <n v="0"/>
    <n v="24.443999999999996"/>
    <m/>
    <m/>
    <n v="0"/>
    <n v="0.32897999999999999"/>
    <n v="0"/>
    <n v="1.7406194399999999"/>
    <m/>
    <m/>
    <n v="0"/>
    <n v="813.99599999999998"/>
    <n v="866.8561704068411"/>
    <n v="0.44431377263292726"/>
    <n v="2.0695994399999997"/>
    <n v="1.0607890517683238"/>
  </r>
  <r>
    <x v="1792"/>
    <s v="École"/>
    <m/>
    <m/>
    <n v="1651"/>
    <n v="166.96799999999999"/>
    <n v="0"/>
    <n v="496.63999999999993"/>
    <m/>
    <m/>
    <n v="0"/>
    <n v="6.9570000000000007E-2"/>
    <n v="0"/>
    <n v="35.3649664"/>
    <m/>
    <m/>
    <n v="0"/>
    <n v="663.60799999999995"/>
    <n v="706.70210852552464"/>
    <n v="0.42804488705361882"/>
    <n v="35.434536399999999"/>
    <n v="21.462469049061173"/>
  </r>
  <r>
    <x v="1793"/>
    <s v="École"/>
    <m/>
    <m/>
    <n v="1857"/>
    <n v="241.488"/>
    <n v="0"/>
    <n v="25.995999999999995"/>
    <m/>
    <m/>
    <n v="0"/>
    <n v="0.10062"/>
    <n v="0"/>
    <n v="1.8511349599999998"/>
    <m/>
    <m/>
    <n v="0"/>
    <n v="267.48399999999998"/>
    <n v="284.85417113241772"/>
    <n v="0.15339481482628847"/>
    <n v="1.9517549599999997"/>
    <n v="1.0510258266020462"/>
  </r>
  <r>
    <x v="1794"/>
    <s v="École"/>
    <m/>
    <m/>
    <n v="1469"/>
    <n v="467.86680000000001"/>
    <n v="0"/>
    <n v="0"/>
    <m/>
    <m/>
    <n v="0"/>
    <n v="0.19494449999999999"/>
    <n v="0"/>
    <n v="0"/>
    <m/>
    <m/>
    <n v="0"/>
    <n v="467.86680000000001"/>
    <n v="498.24965050012958"/>
    <n v="0.33917607249838638"/>
    <n v="0.19494449999999999"/>
    <n v="0.13270558202859087"/>
  </r>
  <r>
    <x v="1795"/>
    <s v="École"/>
    <m/>
    <m/>
    <n v="2644"/>
    <n v="1010.88"/>
    <n v="0"/>
    <n v="0"/>
    <m/>
    <m/>
    <n v="0"/>
    <n v="0.42119999999999996"/>
    <n v="0"/>
    <n v="0"/>
    <m/>
    <m/>
    <n v="0"/>
    <n v="1010.88"/>
    <n v="1076.5256408395958"/>
    <n v="0.40715795795748705"/>
    <n v="0.42119999999999996"/>
    <n v="0.15930408472012103"/>
  </r>
  <r>
    <x v="1796"/>
    <s v="École"/>
    <m/>
    <m/>
    <n v="1549"/>
    <n v="244.29599999999999"/>
    <n v="0"/>
    <n v="270.82399999999996"/>
    <m/>
    <m/>
    <n v="0"/>
    <n v="0.10179000000000001"/>
    <n v="0"/>
    <n v="19.284958240000002"/>
    <m/>
    <m/>
    <n v="0"/>
    <n v="515.11999999999989"/>
    <n v="548.57143094065805"/>
    <n v="0.35414553320894643"/>
    <n v="19.386748240000003"/>
    <n v="12.515654125242095"/>
  </r>
  <r>
    <x v="1797"/>
    <s v="École"/>
    <m/>
    <m/>
    <n v="16316"/>
    <n v="5146.5599999999995"/>
    <n v="0"/>
    <n v="0"/>
    <m/>
    <m/>
    <n v="0"/>
    <n v="2.1444000000000001"/>
    <n v="0"/>
    <n v="0"/>
    <m/>
    <m/>
    <n v="0"/>
    <n v="7835.08"/>
    <n v="8343.8830702254472"/>
    <n v="0.51139268633399404"/>
    <n v="2.1444000000000001"/>
    <n v="0.13142927188036285"/>
  </r>
  <r>
    <x v="1798"/>
    <s v="École"/>
    <m/>
    <m/>
    <n v="1553"/>
    <n v="509.32799999999997"/>
    <n v="0"/>
    <n v="0"/>
    <m/>
    <m/>
    <n v="0"/>
    <n v="0.21221999999999999"/>
    <n v="0"/>
    <n v="0"/>
    <m/>
    <m/>
    <n v="0"/>
    <n v="509.32799999999997"/>
    <n v="542.40330365379623"/>
    <n v="0.3492616250185423"/>
    <n v="0.21221999999999999"/>
    <n v="0.13665164198325822"/>
  </r>
  <r>
    <x v="1799"/>
    <s v="École"/>
    <m/>
    <m/>
    <n v="2867"/>
    <n v="1201.3920000000001"/>
    <n v="0"/>
    <n v="46.17199999999999"/>
    <m/>
    <m/>
    <n v="0"/>
    <n v="0.50058000000000002"/>
    <n v="0"/>
    <n v="3.2878367199999996"/>
    <m/>
    <m/>
    <n v="0"/>
    <n v="1247.5640000000001"/>
    <n v="1328.579687587458"/>
    <n v="0.46340414635070037"/>
    <n v="3.7884167199999998"/>
    <n v="1.3213870666201604"/>
  </r>
  <r>
    <x v="1800"/>
    <s v="École"/>
    <m/>
    <m/>
    <n v="2028"/>
    <n v="804.24"/>
    <n v="0"/>
    <n v="0"/>
    <m/>
    <m/>
    <n v="0"/>
    <n v="0.33510000000000001"/>
    <n v="0"/>
    <n v="0"/>
    <m/>
    <m/>
    <n v="0"/>
    <n v="804.24"/>
    <n v="856.46662451412283"/>
    <n v="0.42232082076633276"/>
    <n v="0.33510000000000001"/>
    <n v="0.16523668639053254"/>
  </r>
  <r>
    <x v="1801"/>
    <s v="École"/>
    <m/>
    <m/>
    <n v="1660"/>
    <n v="543.96"/>
    <n v="0"/>
    <n v="0"/>
    <m/>
    <m/>
    <n v="0"/>
    <n v="0.22665000000000002"/>
    <n v="0"/>
    <n v="0"/>
    <m/>
    <m/>
    <n v="0"/>
    <n v="543.96"/>
    <n v="579.28427468256029"/>
    <n v="0.34896643053166282"/>
    <n v="0.22665000000000002"/>
    <n v="0.13653614457831326"/>
  </r>
  <r>
    <x v="1802"/>
    <s v="École"/>
    <m/>
    <m/>
    <n v="2346"/>
    <n v="1153.44"/>
    <n v="0"/>
    <n v="0"/>
    <m/>
    <m/>
    <n v="0"/>
    <n v="0.48060000000000003"/>
    <n v="0"/>
    <n v="0"/>
    <m/>
    <m/>
    <n v="0"/>
    <n v="1153.44"/>
    <n v="1228.3433594195387"/>
    <n v="0.5235905197866747"/>
    <n v="0.48060000000000003"/>
    <n v="0.20485933503836318"/>
  </r>
  <r>
    <x v="1803"/>
    <s v="École"/>
    <m/>
    <m/>
    <n v="748"/>
    <n v="1200.1428000000001"/>
    <n v="0"/>
    <n v="0"/>
    <m/>
    <m/>
    <n v="0"/>
    <n v="0.50005949999999999"/>
    <n v="0"/>
    <n v="0"/>
    <m/>
    <m/>
    <n v="0"/>
    <n v="1200.1428000000001"/>
    <n v="1278.0789973775591"/>
    <n v="1.7086617611999453"/>
    <n v="0.50005949999999999"/>
    <n v="0.66852874331550804"/>
  </r>
  <r>
    <x v="1804"/>
    <s v="École"/>
    <m/>
    <m/>
    <n v="906"/>
    <n v="436.96799999999996"/>
    <n v="0"/>
    <n v="0"/>
    <m/>
    <m/>
    <n v="0"/>
    <n v="0.18206999999999998"/>
    <n v="0"/>
    <n v="0"/>
    <m/>
    <m/>
    <n v="0"/>
    <n v="436.96799999999996"/>
    <n v="465.34431013215851"/>
    <n v="0.51362506637103589"/>
    <n v="0.18206999999999998"/>
    <n v="0.20096026490066224"/>
  </r>
  <r>
    <x v="1805"/>
    <s v="École"/>
    <m/>
    <m/>
    <n v="238"/>
    <n v="146.16"/>
    <n v="0"/>
    <n v="0"/>
    <m/>
    <m/>
    <n v="0"/>
    <n v="6.0899999999999996E-2"/>
    <n v="0"/>
    <n v="0"/>
    <m/>
    <m/>
    <n v="0"/>
    <n v="146.16"/>
    <n v="155.65149935216377"/>
    <n v="0.65399789643766293"/>
    <n v="6.0899999999999996E-2"/>
    <n v="0.25588235294117645"/>
  </r>
  <r>
    <x v="1806"/>
    <s v="École"/>
    <m/>
    <m/>
    <n v="46"/>
    <n v="255.42"/>
    <n v="0"/>
    <n v="0"/>
    <m/>
    <m/>
    <n v="0"/>
    <n v="0.10642499999999999"/>
    <n v="0"/>
    <n v="0"/>
    <m/>
    <m/>
    <n v="0"/>
    <n v="255.42"/>
    <n v="272.0067457890645"/>
    <n v="5.9131901258492281"/>
    <n v="0.10642499999999999"/>
    <n v="2.3135869565217391"/>
  </r>
  <r>
    <x v="1807"/>
    <s v="École"/>
    <m/>
    <m/>
    <n v="3366"/>
    <n v="1310.2559999999999"/>
    <n v="0"/>
    <n v="0"/>
    <m/>
    <m/>
    <n v="0"/>
    <n v="0.54594000000000009"/>
    <n v="0"/>
    <n v="0"/>
    <m/>
    <m/>
    <n v="0"/>
    <n v="1310.2559999999999"/>
    <n v="1395.3428498574758"/>
    <n v="0.4145403594347819"/>
    <n v="0.54594000000000009"/>
    <n v="0.16219251336898396"/>
  </r>
  <r>
    <x v="1808"/>
    <s v="École"/>
    <m/>
    <m/>
    <n v="3955"/>
    <n v="1476.7919999999999"/>
    <n v="0"/>
    <n v="0"/>
    <m/>
    <m/>
    <n v="0"/>
    <n v="0.61533000000000004"/>
    <n v="0"/>
    <n v="0"/>
    <m/>
    <m/>
    <n v="0"/>
    <n v="1476.7919999999999"/>
    <n v="1572.6935483804093"/>
    <n v="0.39764691488758769"/>
    <n v="0.61533000000000004"/>
    <n v="0.15558280657395704"/>
  </r>
  <r>
    <x v="1809"/>
    <s v="École"/>
    <m/>
    <m/>
    <n v="1649"/>
    <n v="381.31200000000001"/>
    <n v="543.34259999999995"/>
    <n v="0"/>
    <m/>
    <m/>
    <n v="0"/>
    <n v="0.15887999999999999"/>
    <n v="27.781670699999999"/>
    <n v="0"/>
    <m/>
    <m/>
    <n v="0"/>
    <n v="924.65459999999996"/>
    <n v="984.70084067374955"/>
    <n v="0.59715029755836846"/>
    <n v="27.940550699999999"/>
    <n v="16.943936143117039"/>
  </r>
  <r>
    <x v="1810"/>
    <s v="École"/>
    <m/>
    <m/>
    <n v="4562"/>
    <n v="707.87519999999995"/>
    <n v="1353.8097"/>
    <n v="0"/>
    <m/>
    <m/>
    <n v="0"/>
    <n v="0.29494799999999999"/>
    <n v="69.22169414999999"/>
    <n v="0"/>
    <m/>
    <m/>
    <n v="0"/>
    <n v="2061.6849000000002"/>
    <n v="2195.5688688883133"/>
    <n v="0.4812733162841546"/>
    <n v="69.516642149999996"/>
    <n v="15.238194245944761"/>
  </r>
  <r>
    <x v="1811"/>
    <s v="École"/>
    <m/>
    <m/>
    <n v="5611"/>
    <n v="1330.56"/>
    <n v="1246.9599000000001"/>
    <n v="0"/>
    <m/>
    <m/>
    <n v="0"/>
    <n v="0.5544"/>
    <n v="63.758353049999997"/>
    <n v="0"/>
    <m/>
    <m/>
    <n v="0"/>
    <n v="2577.5199000000002"/>
    <n v="2744.9017312878987"/>
    <n v="0.489200094686847"/>
    <n v="64.312753049999998"/>
    <n v="11.461905729816431"/>
  </r>
  <r>
    <x v="1812"/>
    <s v="École"/>
    <m/>
    <m/>
    <n v="2178"/>
    <n v="625.10399999999993"/>
    <n v="0"/>
    <n v="0"/>
    <m/>
    <m/>
    <n v="0"/>
    <n v="0.26045999999999997"/>
    <n v="0"/>
    <n v="0"/>
    <m/>
    <m/>
    <n v="0"/>
    <n v="1750.0039999999999"/>
    <n v="1863.6476906970715"/>
    <n v="0.85566927947523941"/>
    <n v="0.26045999999999997"/>
    <n v="0.11958677685950413"/>
  </r>
  <r>
    <x v="1813"/>
    <s v="École"/>
    <m/>
    <m/>
    <n v="723"/>
    <n v="55.886400000000002"/>
    <n v="391.40370000000001"/>
    <n v="0"/>
    <m/>
    <m/>
    <n v="0"/>
    <n v="2.3286000000000001E-2"/>
    <n v="20.012877150000001"/>
    <n v="0"/>
    <m/>
    <m/>
    <n v="0"/>
    <n v="447.2901"/>
    <n v="476.33671805130859"/>
    <n v="0.65883363492573799"/>
    <n v="20.03616315"/>
    <n v="27.712535477178424"/>
  </r>
  <r>
    <x v="1814"/>
    <s v="École"/>
    <m/>
    <m/>
    <n v="2198"/>
    <n v="790.56"/>
    <n v="0"/>
    <n v="138.90399999999997"/>
    <m/>
    <m/>
    <n v="0"/>
    <n v="0.32940000000000003"/>
    <n v="0"/>
    <n v="9.8911390400000005"/>
    <m/>
    <m/>
    <n v="0"/>
    <n v="929.46399999999994"/>
    <n v="989.8225587976159"/>
    <n v="0.45032873466679524"/>
    <n v="10.22053904"/>
    <n v="4.649926769790719"/>
  </r>
  <r>
    <x v="1815"/>
    <s v="École"/>
    <m/>
    <m/>
    <n v="2068"/>
    <n v="414.28800000000001"/>
    <n v="661.18050000000005"/>
    <n v="0"/>
    <m/>
    <m/>
    <n v="0"/>
    <n v="0.17262"/>
    <n v="33.806844749999996"/>
    <n v="0"/>
    <m/>
    <m/>
    <n v="0"/>
    <n v="1075.4684999999999"/>
    <n v="1145.3084601192018"/>
    <n v="0.55382420702089064"/>
    <n v="33.979464749999998"/>
    <n v="16.431075797872339"/>
  </r>
  <r>
    <x v="1816"/>
    <s v="École"/>
    <m/>
    <m/>
    <n v="1083"/>
    <n v="201.13919999999999"/>
    <n v="0"/>
    <n v="0"/>
    <m/>
    <m/>
    <n v="0"/>
    <n v="8.3808000000000007E-2"/>
    <n v="0"/>
    <n v="0"/>
    <m/>
    <m/>
    <n v="0"/>
    <n v="201.13919999999999"/>
    <n v="214.20099930551956"/>
    <n v="0.19778485623778352"/>
    <n v="8.3808000000000007E-2"/>
    <n v="7.738504155124655E-2"/>
  </r>
  <r>
    <x v="1817"/>
    <s v="École"/>
    <m/>
    <m/>
    <n v="2852"/>
    <n v="291.73680000000002"/>
    <n v="1101.4622999999999"/>
    <n v="0"/>
    <m/>
    <m/>
    <n v="0"/>
    <n v="0.121557"/>
    <n v="56.318909849999997"/>
    <n v="0"/>
    <m/>
    <m/>
    <n v="0"/>
    <n v="1393.1990999999998"/>
    <n v="1483.6722004042497"/>
    <n v="0.52022166914595014"/>
    <n v="56.44046685"/>
    <n v="19.789785010518933"/>
  </r>
  <r>
    <x v="1818"/>
    <s v="École"/>
    <m/>
    <m/>
    <n v="4812"/>
    <n v="845.56079999999997"/>
    <n v="1771.7364"/>
    <n v="0"/>
    <m/>
    <m/>
    <n v="0"/>
    <n v="0.35231699999999999"/>
    <n v="90.590719799999988"/>
    <n v="0"/>
    <m/>
    <m/>
    <n v="0"/>
    <n v="2617.2972"/>
    <n v="2787.2621334853588"/>
    <n v="0.57923153231200308"/>
    <n v="90.943036799999987"/>
    <n v="18.899217955112217"/>
  </r>
  <r>
    <x v="1819"/>
    <s v="École"/>
    <m/>
    <m/>
    <n v="1904"/>
    <n v="564.55200000000002"/>
    <n v="291.3741"/>
    <n v="28.711999999999996"/>
    <m/>
    <m/>
    <n v="0"/>
    <n v="0.23523000000000002"/>
    <n v="14.89825995"/>
    <n v="2.0445371199999998"/>
    <m/>
    <m/>
    <n v="0"/>
    <n v="884.63810000000001"/>
    <n v="942.08570504275713"/>
    <n v="0.49479291231237243"/>
    <n v="17.178027069999999"/>
    <n v="9.0220730409663865"/>
  </r>
  <r>
    <x v="1820"/>
    <s v="École"/>
    <m/>
    <m/>
    <n v="2444"/>
    <n v="682.92"/>
    <n v="306.15120000000002"/>
    <n v="213.01199999999997"/>
    <m/>
    <m/>
    <n v="0"/>
    <n v="0.28455000000000003"/>
    <n v="15.6538284"/>
    <n v="15.168255119999998"/>
    <m/>
    <m/>
    <n v="0"/>
    <n v="1202.0832"/>
    <n v="1280.145405213786"/>
    <n v="0.52379108232969973"/>
    <n v="31.106633519999995"/>
    <n v="12.727755122749588"/>
  </r>
  <r>
    <x v="1821"/>
    <s v="École"/>
    <m/>
    <m/>
    <n v="5864"/>
    <n v="739.10879999999997"/>
    <n v="3206.2518"/>
    <n v="0"/>
    <m/>
    <m/>
    <n v="0"/>
    <n v="0.30796200000000001"/>
    <n v="163.93898009999998"/>
    <n v="0"/>
    <m/>
    <m/>
    <n v="0"/>
    <n v="3945.3606"/>
    <n v="4201.5687799326251"/>
    <n v="0.71650217938823757"/>
    <n v="164.24694209999998"/>
    <n v="28.009369389495223"/>
  </r>
  <r>
    <x v="1822"/>
    <s v="École"/>
    <m/>
    <m/>
    <n v="4796"/>
    <n v="1443.7439999999999"/>
    <n v="0"/>
    <n v="0"/>
    <m/>
    <m/>
    <n v="0"/>
    <n v="0.60156000000000009"/>
    <n v="0"/>
    <n v="0"/>
    <m/>
    <m/>
    <n v="0"/>
    <n v="1771.914"/>
    <n v="1886.9805064524487"/>
    <n v="0.39344881285497263"/>
    <n v="0.60156000000000009"/>
    <n v="0.12542952460383655"/>
  </r>
  <r>
    <x v="1823"/>
    <s v="École"/>
    <m/>
    <m/>
    <n v="1819"/>
    <n v="804.69359999999995"/>
    <n v="0"/>
    <n v="1.1639999999999999"/>
    <m/>
    <m/>
    <n v="0"/>
    <n v="0.335289"/>
    <n v="0"/>
    <n v="8.2886639999999998E-2"/>
    <m/>
    <m/>
    <n v="0"/>
    <n v="805.85759999999993"/>
    <n v="858.18927000777398"/>
    <n v="0.47179179219778666"/>
    <n v="0.41817564000000002"/>
    <n v="0.22989315008246289"/>
  </r>
  <r>
    <x v="1824"/>
    <s v="École"/>
    <m/>
    <m/>
    <n v="2960"/>
    <n v="1199.2392"/>
    <n v="0"/>
    <n v="0"/>
    <m/>
    <m/>
    <n v="0"/>
    <n v="0.49968299999999999"/>
    <n v="0"/>
    <n v="0"/>
    <m/>
    <m/>
    <n v="0"/>
    <n v="1199.2392"/>
    <n v="1277.1167184037315"/>
    <n v="0.43145835081207146"/>
    <n v="0.49968299999999999"/>
    <n v="0.16881182432432432"/>
  </r>
  <r>
    <x v="1825"/>
    <s v="École"/>
    <m/>
    <m/>
    <n v="1050"/>
    <n v="143.06399999999999"/>
    <n v="453.1644"/>
    <n v="0"/>
    <m/>
    <m/>
    <n v="0"/>
    <n v="5.9609999999999996E-2"/>
    <n v="23.170765800000002"/>
    <n v="0"/>
    <m/>
    <m/>
    <n v="0"/>
    <n v="596.22839999999997"/>
    <n v="634.94693771443372"/>
    <n v="0.60471136925184166"/>
    <n v="23.230375800000001"/>
    <n v="22.124167428571429"/>
  </r>
  <r>
    <x v="1826"/>
    <s v="École"/>
    <m/>
    <m/>
    <n v="2246"/>
    <n v="854.928"/>
    <n v="0"/>
    <n v="27.159999999999997"/>
    <m/>
    <m/>
    <n v="0"/>
    <n v="0.35622000000000004"/>
    <n v="0"/>
    <n v="1.9340215999999999"/>
    <m/>
    <m/>
    <n v="0"/>
    <n v="882.08799999999997"/>
    <n v="939.37000383519035"/>
    <n v="0.41824131960605093"/>
    <n v="2.2902415999999999"/>
    <n v="1.0196979519145146"/>
  </r>
  <r>
    <x v="1827"/>
    <s v="École"/>
    <m/>
    <m/>
    <n v="2095"/>
    <n v="315.01799999999997"/>
    <n v="682.02"/>
    <n v="0"/>
    <m/>
    <m/>
    <n v="0"/>
    <n v="0.1312575"/>
    <n v="34.872390000000003"/>
    <n v="0"/>
    <m/>
    <m/>
    <n v="0"/>
    <n v="997.03800000000001"/>
    <n v="1061.7847537704067"/>
    <n v="0.50681849821976455"/>
    <n v="35.0036475"/>
    <n v="16.708184964200477"/>
  </r>
  <r>
    <x v="1828"/>
    <s v="École"/>
    <m/>
    <m/>
    <n v="3723"/>
    <n v="1481.9759999999999"/>
    <n v="0"/>
    <n v="0"/>
    <m/>
    <m/>
    <n v="0"/>
    <n v="0.61748999999999998"/>
    <n v="0"/>
    <n v="0"/>
    <m/>
    <m/>
    <n v="0"/>
    <n v="1481.9759999999999"/>
    <n v="1578.2141926924071"/>
    <n v="0.42390926475756302"/>
    <n v="0.61748999999999998"/>
    <n v="0.16585817888799356"/>
  </r>
  <r>
    <x v="1829"/>
    <s v="École"/>
    <m/>
    <m/>
    <n v="3865"/>
    <n v="656.20799999999997"/>
    <n v="1336.7592"/>
    <n v="0"/>
    <m/>
    <m/>
    <n v="0"/>
    <n v="0.27342"/>
    <n v="68.349884399999993"/>
    <n v="0"/>
    <m/>
    <m/>
    <n v="0"/>
    <n v="1992.9672"/>
    <n v="2122.3887030629699"/>
    <n v="0.54913032420775421"/>
    <n v="68.623304399999995"/>
    <n v="17.755059353169468"/>
  </r>
  <r>
    <x v="1830"/>
    <s v="École"/>
    <m/>
    <m/>
    <n v="5224"/>
    <n v="1543.5360000000001"/>
    <n v="0"/>
    <n v="0"/>
    <m/>
    <m/>
    <n v="0"/>
    <n v="0.64313999999999993"/>
    <n v="0"/>
    <n v="0"/>
    <m/>
    <m/>
    <n v="0"/>
    <n v="1543.5360000000001"/>
    <n v="1643.7718438973827"/>
    <n v="0.31465770365570112"/>
    <n v="0.64313999999999993"/>
    <n v="0.12311255742725881"/>
  </r>
  <r>
    <x v="1831"/>
    <s v="École"/>
    <m/>
    <m/>
    <n v="1599"/>
    <n v="536.976"/>
    <n v="0"/>
    <n v="3.4919999999999995"/>
    <m/>
    <m/>
    <n v="0"/>
    <n v="0.22374000000000002"/>
    <n v="0"/>
    <n v="0.24865991999999998"/>
    <m/>
    <m/>
    <n v="0"/>
    <n v="540.46799999999996"/>
    <n v="575.56550733350605"/>
    <n v="0.35995341296654537"/>
    <n v="0.47239991999999997"/>
    <n v="0.29543459662288929"/>
  </r>
  <r>
    <x v="1832"/>
    <s v="École"/>
    <m/>
    <m/>
    <n v="873"/>
    <n v="756.16200000000003"/>
    <n v="0"/>
    <n v="0"/>
    <m/>
    <m/>
    <n v="0"/>
    <n v="0.3150675"/>
    <n v="0"/>
    <n v="0"/>
    <m/>
    <m/>
    <n v="0"/>
    <n v="756.16200000000003"/>
    <n v="805.26648230111425"/>
    <n v="0.92241292359806903"/>
    <n v="0.3150675"/>
    <n v="0.36090206185567009"/>
  </r>
  <r>
    <x v="1833"/>
    <s v="École"/>
    <m/>
    <m/>
    <n v="1623"/>
    <n v="0"/>
    <n v="0"/>
    <n v="0"/>
    <m/>
    <m/>
    <n v="0"/>
    <n v="0"/>
    <n v="0"/>
    <n v="0"/>
    <m/>
    <m/>
    <n v="0"/>
    <n v="354.64"/>
    <n v="377.67000362788286"/>
    <n v="0.23269870833510958"/>
    <n v="0"/>
    <n v="0"/>
  </r>
  <r>
    <x v="1834"/>
    <s v="École"/>
    <m/>
    <m/>
    <n v="4370"/>
    <n v="1088.424"/>
    <n v="1809.2474999999999"/>
    <n v="0"/>
    <m/>
    <m/>
    <n v="0"/>
    <n v="0.45350999999999997"/>
    <n v="92.508701250000001"/>
    <n v="0"/>
    <m/>
    <m/>
    <n v="0"/>
    <n v="2897.6714999999999"/>
    <n v="3085.8436891422648"/>
    <n v="0.70614272062752059"/>
    <n v="92.962211249999996"/>
    <n v="21.272817219679631"/>
  </r>
  <r>
    <x v="1835"/>
    <s v="École"/>
    <m/>
    <m/>
    <n v="3477"/>
    <n v="1346.9759999999999"/>
    <n v="0"/>
    <n v="194.38799999999998"/>
    <m/>
    <m/>
    <n v="0"/>
    <n v="0.56123999999999996"/>
    <n v="0"/>
    <n v="13.842068879999999"/>
    <m/>
    <m/>
    <n v="0"/>
    <n v="1541.3639999999998"/>
    <n v="1641.4587961648092"/>
    <n v="0.47209053671694251"/>
    <n v="14.403308879999999"/>
    <n v="4.1424529421915439"/>
  </r>
  <r>
    <x v="1836"/>
    <s v="École"/>
    <m/>
    <m/>
    <n v="1478"/>
    <n v="193.11840000000001"/>
    <n v="484.61309999999997"/>
    <n v="0"/>
    <m/>
    <m/>
    <n v="0"/>
    <n v="8.046600000000001E-2"/>
    <n v="24.77877045"/>
    <n v="0"/>
    <m/>
    <m/>
    <n v="0"/>
    <n v="677.73149999999998"/>
    <n v="721.74277595231922"/>
    <n v="0.48832393501510096"/>
    <n v="24.859236450000001"/>
    <n v="16.819510453315292"/>
  </r>
  <r>
    <x v="1837"/>
    <s v="École"/>
    <m/>
    <m/>
    <n v="2208"/>
    <n v="126.14399999999999"/>
    <n v="855.55619999999999"/>
    <n v="0"/>
    <m/>
    <m/>
    <n v="0"/>
    <n v="5.2560000000000003E-2"/>
    <n v="43.745475899999995"/>
    <n v="0"/>
    <m/>
    <m/>
    <n v="0"/>
    <n v="981.7002"/>
    <n v="1045.4509307903602"/>
    <n v="0.47348321140867761"/>
    <n v="43.798035899999995"/>
    <n v="19.836066983695652"/>
  </r>
  <r>
    <x v="1838"/>
    <s v="École"/>
    <m/>
    <m/>
    <n v="2953"/>
    <n v="1189.1879999999999"/>
    <n v="0"/>
    <n v="4.2679999999999998"/>
    <m/>
    <m/>
    <n v="0"/>
    <n v="0.49549500000000002"/>
    <n v="0"/>
    <n v="0.30391767999999997"/>
    <m/>
    <m/>
    <n v="0"/>
    <n v="1193.4559999999999"/>
    <n v="1270.9579625809795"/>
    <n v="0.43039551729799508"/>
    <n v="0.79941267999999999"/>
    <n v="0.27071204876396887"/>
  </r>
  <r>
    <x v="1839"/>
    <s v="École"/>
    <m/>
    <m/>
    <n v="3751"/>
    <n v="1330.56"/>
    <n v="0"/>
    <n v="0"/>
    <m/>
    <m/>
    <n v="0"/>
    <n v="0.5544"/>
    <n v="0"/>
    <n v="0"/>
    <m/>
    <m/>
    <n v="0"/>
    <n v="1330.56"/>
    <n v="1416.9653734128012"/>
    <n v="0.3777566977906695"/>
    <n v="0.5544"/>
    <n v="0.14780058651026393"/>
  </r>
  <r>
    <x v="1840"/>
    <s v="École"/>
    <m/>
    <m/>
    <n v="2502"/>
    <n v="343.65600000000001"/>
    <n v="619.12260000000003"/>
    <n v="0"/>
    <m/>
    <m/>
    <n v="0"/>
    <n v="0.14318999999999998"/>
    <n v="31.656380699999996"/>
    <n v="0"/>
    <m/>
    <m/>
    <n v="0"/>
    <n v="962.7786000000001"/>
    <n v="1025.3005790515679"/>
    <n v="0.40979239770246517"/>
    <n v="31.799570699999997"/>
    <n v="12.709660551558752"/>
  </r>
  <r>
    <x v="1841"/>
    <s v="École"/>
    <m/>
    <m/>
    <n v="1523"/>
    <n v="200.49119999999999"/>
    <n v="0"/>
    <n v="0"/>
    <m/>
    <m/>
    <n v="0"/>
    <n v="8.3538000000000001E-2"/>
    <n v="0"/>
    <n v="0"/>
    <m/>
    <m/>
    <n v="0"/>
    <n v="678.33119999999997"/>
    <n v="722.38141993262502"/>
    <n v="0.47431478656114578"/>
    <n v="8.3538000000000001E-2"/>
    <n v="5.4850952068286274E-2"/>
  </r>
  <r>
    <x v="1842"/>
    <s v="École"/>
    <m/>
    <m/>
    <n v="1161"/>
    <n v="414.072"/>
    <n v="0"/>
    <n v="0"/>
    <m/>
    <m/>
    <n v="0"/>
    <n v="0.17252999999999999"/>
    <n v="0"/>
    <n v="0"/>
    <m/>
    <m/>
    <n v="0"/>
    <n v="414.072"/>
    <n v="440.96146442083443"/>
    <n v="0.3798117695269892"/>
    <n v="0.17252999999999999"/>
    <n v="0.1486046511627907"/>
  </r>
  <r>
    <x v="1843"/>
    <s v="École"/>
    <m/>
    <m/>
    <n v="3280"/>
    <n v="892.51199999999994"/>
    <n v="649.0557"/>
    <n v="0"/>
    <m/>
    <m/>
    <n v="0"/>
    <n v="0.37187999999999999"/>
    <n v="33.186891149999994"/>
    <n v="0"/>
    <m/>
    <m/>
    <n v="0"/>
    <n v="1541.5677000000001"/>
    <n v="1641.6757242601711"/>
    <n v="0.50051089154273509"/>
    <n v="33.558771149999991"/>
    <n v="10.231332667682924"/>
  </r>
  <r>
    <x v="1844"/>
    <s v="École"/>
    <m/>
    <m/>
    <n v="1506"/>
    <n v="579.6"/>
    <n v="0"/>
    <n v="0"/>
    <m/>
    <m/>
    <n v="0"/>
    <n v="0.24149999999999999"/>
    <n v="0"/>
    <n v="0"/>
    <m/>
    <m/>
    <n v="0"/>
    <n v="842.87"/>
    <n v="897.60522207825863"/>
    <n v="0.59601940377042406"/>
    <n v="0.24149999999999999"/>
    <n v="0.16035856573705179"/>
  </r>
  <r>
    <x v="1845"/>
    <s v="École"/>
    <m/>
    <m/>
    <n v="784"/>
    <n v="491.13720000000001"/>
    <n v="0"/>
    <n v="0"/>
    <m/>
    <m/>
    <n v="0"/>
    <n v="0.2046405"/>
    <n v="0"/>
    <n v="0"/>
    <m/>
    <m/>
    <n v="0"/>
    <n v="491.13720000000001"/>
    <n v="523.03120941176473"/>
    <n v="0.66713164465786323"/>
    <n v="0.2046405"/>
    <n v="0.26102104591836733"/>
  </r>
  <r>
    <x v="1846"/>
    <s v="École"/>
    <m/>
    <m/>
    <n v="1587"/>
    <n v="540.38519999999994"/>
    <n v="0"/>
    <n v="0"/>
    <m/>
    <m/>
    <n v="0"/>
    <n v="0.22516050000000001"/>
    <n v="0"/>
    <n v="0"/>
    <m/>
    <m/>
    <n v="0"/>
    <n v="621.53519999999992"/>
    <n v="661.8971386162217"/>
    <n v="0.41707444147209938"/>
    <n v="0.22516050000000001"/>
    <n v="0.14187807183364839"/>
  </r>
  <r>
    <x v="1847"/>
    <s v="École"/>
    <m/>
    <m/>
    <n v="833"/>
    <n v="332.11799999999999"/>
    <n v="0"/>
    <n v="0"/>
    <m/>
    <m/>
    <n v="0"/>
    <n v="0.13838249999999999"/>
    <n v="0"/>
    <n v="0"/>
    <m/>
    <m/>
    <n v="0"/>
    <n v="332.11799999999999"/>
    <n v="353.68544514122829"/>
    <n v="0.42459237111792109"/>
    <n v="0.13838249999999999"/>
    <n v="0.16612545018007202"/>
  </r>
  <r>
    <x v="1848"/>
    <s v="École"/>
    <m/>
    <m/>
    <n v="3241"/>
    <n v="1430.3519999999999"/>
    <n v="0"/>
    <n v="0"/>
    <m/>
    <m/>
    <n v="0"/>
    <n v="0.59598000000000007"/>
    <n v="0"/>
    <n v="0"/>
    <m/>
    <m/>
    <n v="0"/>
    <n v="1430.3519999999999"/>
    <n v="1523.2377764187611"/>
    <n v="0.46999005751890188"/>
    <n v="0.59598000000000007"/>
    <n v="0.18388768898488123"/>
  </r>
  <r>
    <x v="1849"/>
    <s v="École"/>
    <m/>
    <m/>
    <n v="2082"/>
    <n v="943.51679999999999"/>
    <n v="0"/>
    <n v="0"/>
    <m/>
    <m/>
    <n v="0"/>
    <n v="0.39313199999999998"/>
    <n v="0"/>
    <n v="0"/>
    <m/>
    <m/>
    <n v="0"/>
    <n v="943.51679999999999"/>
    <n v="1004.7879350298005"/>
    <n v="0.48260707734380426"/>
    <n v="0.39313199999999998"/>
    <n v="0.18882420749279538"/>
  </r>
  <r>
    <x v="1850"/>
    <s v="École"/>
    <m/>
    <m/>
    <n v="3593"/>
    <n v="1404.864"/>
    <n v="0"/>
    <n v="0"/>
    <m/>
    <m/>
    <n v="0"/>
    <n v="0.58535999999999999"/>
    <n v="0"/>
    <n v="0"/>
    <m/>
    <m/>
    <n v="0"/>
    <n v="1404.864"/>
    <n v="1496.0946085514381"/>
    <n v="0.41639148582004959"/>
    <n v="0.58535999999999999"/>
    <n v="0.1629167826328973"/>
  </r>
  <r>
    <x v="1851"/>
    <s v="École"/>
    <m/>
    <m/>
    <n v="4648"/>
    <n v="1756.7639999999999"/>
    <n v="0"/>
    <n v="0"/>
    <m/>
    <m/>
    <n v="0"/>
    <n v="0.731985"/>
    <n v="0"/>
    <n v="0"/>
    <m/>
    <m/>
    <n v="0"/>
    <n v="1756.7639999999999"/>
    <n v="1870.8466790360196"/>
    <n v="0.4025057398958734"/>
    <n v="0.731985"/>
    <n v="0.15748386402753872"/>
  </r>
  <r>
    <x v="1852"/>
    <s v="École"/>
    <m/>
    <m/>
    <n v="4639"/>
    <n v="1605.7439999999999"/>
    <n v="0"/>
    <n v="0"/>
    <m/>
    <m/>
    <n v="0"/>
    <n v="0.6690600000000001"/>
    <n v="0"/>
    <n v="0"/>
    <m/>
    <m/>
    <n v="0"/>
    <n v="1605.7439999999999"/>
    <n v="1710.0195756413577"/>
    <n v="0.36861814521262293"/>
    <n v="0.6690600000000001"/>
    <n v="0.14422504850183229"/>
  </r>
  <r>
    <x v="1853"/>
    <s v="École"/>
    <m/>
    <m/>
    <n v="4294"/>
    <n v="1673.6076"/>
    <n v="0"/>
    <n v="0"/>
    <m/>
    <m/>
    <n v="0"/>
    <n v="0.69733650000000003"/>
    <n v="0"/>
    <n v="0"/>
    <m/>
    <m/>
    <n v="0"/>
    <n v="1673.6076"/>
    <n v="1782.2901769784919"/>
    <n v="0.41506524848125104"/>
    <n v="0.69733650000000003"/>
    <n v="0.16239788076385656"/>
  </r>
  <r>
    <x v="1854"/>
    <s v="École"/>
    <m/>
    <m/>
    <n v="3375"/>
    <n v="1257.7968000000001"/>
    <n v="0"/>
    <n v="0"/>
    <m/>
    <m/>
    <n v="0"/>
    <n v="0.52408200000000005"/>
    <n v="0"/>
    <n v="0"/>
    <m/>
    <m/>
    <n v="0"/>
    <n v="1257.7968000000001"/>
    <n v="1339.4769964446748"/>
    <n v="0.39688207302064438"/>
    <n v="0.52408200000000005"/>
    <n v="0.15528355555555556"/>
  </r>
  <r>
    <x v="1855"/>
    <s v="École"/>
    <m/>
    <m/>
    <n v="3966"/>
    <n v="1802.7359999999999"/>
    <n v="0"/>
    <n v="0"/>
    <m/>
    <m/>
    <n v="0"/>
    <n v="0.75114000000000003"/>
    <n v="0"/>
    <n v="0"/>
    <m/>
    <m/>
    <n v="0"/>
    <n v="1802.7359999999999"/>
    <n v="1919.804059497279"/>
    <n v="0.48406557223834568"/>
    <n v="0.75114000000000003"/>
    <n v="0.18939485627836611"/>
  </r>
  <r>
    <x v="1856"/>
    <s v="École"/>
    <m/>
    <m/>
    <n v="1829"/>
    <n v="793.58399999999995"/>
    <n v="0"/>
    <n v="0"/>
    <m/>
    <m/>
    <n v="0"/>
    <n v="0.33066000000000001"/>
    <n v="0"/>
    <n v="0"/>
    <m/>
    <m/>
    <n v="0"/>
    <n v="793.58399999999995"/>
    <n v="845.1186334283492"/>
    <n v="0.46206595594770322"/>
    <n v="0.33066000000000001"/>
    <n v="0.18078731547293606"/>
  </r>
  <r>
    <x v="1857"/>
    <s v="École"/>
    <m/>
    <m/>
    <n v="3323"/>
    <n v="1223.424"/>
    <n v="603.96659999999997"/>
    <n v="0"/>
    <m/>
    <m/>
    <n v="0"/>
    <n v="0.50975999999999999"/>
    <n v="30.8814387"/>
    <n v="0"/>
    <m/>
    <m/>
    <n v="0"/>
    <n v="1827.3905999999999"/>
    <n v="1946.0597071158329"/>
    <n v="0.58563337559910711"/>
    <n v="31.3911987"/>
    <n v="9.4466442070418299"/>
  </r>
  <r>
    <x v="1858"/>
    <s v="École"/>
    <m/>
    <m/>
    <n v="2999"/>
    <n v="1152.576"/>
    <n v="0"/>
    <n v="0"/>
    <m/>
    <m/>
    <n v="0"/>
    <n v="0.48024"/>
    <n v="0"/>
    <n v="0"/>
    <m/>
    <m/>
    <n v="0"/>
    <n v="1152.576"/>
    <n v="1227.4232520342057"/>
    <n v="0.40927750984801792"/>
    <n v="0.48024"/>
    <n v="0.16013337779259754"/>
  </r>
  <r>
    <x v="1859"/>
    <s v="École"/>
    <m/>
    <m/>
    <n v="8944"/>
    <n v="4173.12"/>
    <n v="2590.5392999999999"/>
    <n v="0"/>
    <m/>
    <m/>
    <n v="0"/>
    <n v="1.7387999999999999"/>
    <n v="132.45696135"/>
    <n v="0"/>
    <m/>
    <m/>
    <n v="0"/>
    <n v="6763.6592999999993"/>
    <n v="7202.8852706089656"/>
    <n v="0.80533153741155694"/>
    <n v="134.19576135"/>
    <n v="15.00399836203041"/>
  </r>
  <r>
    <x v="1860"/>
    <s v="École"/>
    <m/>
    <m/>
    <n v="2497"/>
    <n v="3189.4560000000001"/>
    <n v="0"/>
    <n v="0"/>
    <m/>
    <m/>
    <n v="0"/>
    <n v="1.32894"/>
    <n v="0"/>
    <n v="0"/>
    <m/>
    <m/>
    <n v="0"/>
    <n v="3189.4560000000001"/>
    <n v="3396.5764129567247"/>
    <n v="1.3602628806394572"/>
    <n v="1.32894"/>
    <n v="0.53221465758910691"/>
  </r>
  <r>
    <x v="1861"/>
    <s v="École"/>
    <m/>
    <m/>
    <n v="4424"/>
    <n v="939.08159999999998"/>
    <n v="0"/>
    <n v="0"/>
    <m/>
    <m/>
    <n v="0"/>
    <n v="0.39128399999999997"/>
    <n v="0"/>
    <n v="0"/>
    <m/>
    <m/>
    <n v="0"/>
    <n v="1919.0316"/>
    <n v="2043.6517914900232"/>
    <n v="0.46194660747966165"/>
    <n v="0.39128399999999997"/>
    <n v="8.8445750452079558E-2"/>
  </r>
  <r>
    <x v="1862"/>
    <s v="École"/>
    <m/>
    <m/>
    <n v="1127"/>
    <n v="714.88440000000003"/>
    <n v="0"/>
    <n v="0"/>
    <m/>
    <m/>
    <n v="0"/>
    <n v="0.29786849999999998"/>
    <n v="0"/>
    <n v="0"/>
    <m/>
    <m/>
    <n v="0"/>
    <n v="714.88440000000003"/>
    <n v="761.30835196683074"/>
    <n v="0.67551761487740081"/>
    <n v="0.29786849999999998"/>
    <n v="0.26430212954747112"/>
  </r>
  <r>
    <x v="1863"/>
    <s v="École"/>
    <m/>
    <m/>
    <n v="11498"/>
    <n v="3168.72"/>
    <n v="1341.6849"/>
    <n v="0"/>
    <m/>
    <m/>
    <n v="0"/>
    <n v="1.3203"/>
    <n v="68.601740550000002"/>
    <n v="0"/>
    <m/>
    <m/>
    <n v="0"/>
    <n v="4510.4048999999995"/>
    <n v="4803.306550152889"/>
    <n v="0.41775148287988251"/>
    <n v="69.922040550000006"/>
    <n v="6.0812350452252568"/>
  </r>
  <r>
    <x v="1864"/>
    <s v="École"/>
    <m/>
    <m/>
    <n v="15290"/>
    <n v="3472.6895999999997"/>
    <n v="3222.1655999999998"/>
    <n v="0"/>
    <m/>
    <m/>
    <n v="0"/>
    <n v="1.4469539999999999"/>
    <n v="164.75266920000001"/>
    <n v="0"/>
    <m/>
    <m/>
    <n v="0"/>
    <n v="6694.8552"/>
    <n v="7129.6130940450894"/>
    <n v="0.46629255029725897"/>
    <n v="166.19962320000002"/>
    <n v="10.869824931327667"/>
  </r>
  <r>
    <x v="1865"/>
    <s v="École"/>
    <m/>
    <m/>
    <n v="17507"/>
    <n v="3805.92"/>
    <n v="6044.2128000000002"/>
    <n v="0"/>
    <m/>
    <m/>
    <n v="0"/>
    <n v="1.5857999999999999"/>
    <n v="309.04686959999998"/>
    <n v="0"/>
    <m/>
    <m/>
    <n v="0"/>
    <n v="9850.1327999999994"/>
    <n v="10489.79159235035"/>
    <n v="0.59917699162337068"/>
    <n v="310.63266959999999"/>
    <n v="17.743340926486546"/>
  </r>
  <r>
    <x v="1866"/>
    <s v="École"/>
    <m/>
    <m/>
    <n v="7974"/>
    <n v="1373.6879999999999"/>
    <n v="2330.6138999999998"/>
    <n v="0"/>
    <m/>
    <m/>
    <n v="0"/>
    <n v="0.57237000000000005"/>
    <n v="119.16670604999999"/>
    <n v="0"/>
    <m/>
    <m/>
    <n v="0"/>
    <n v="3704.3018999999995"/>
    <n v="3944.8559440891418"/>
    <n v="0.49471481616367469"/>
    <n v="119.73907604999999"/>
    <n v="15.016187114371707"/>
  </r>
  <r>
    <x v="1867"/>
    <s v="École"/>
    <m/>
    <m/>
    <n v="29127"/>
    <n v="10554.624"/>
    <n v="8447.5755000000008"/>
    <n v="0"/>
    <m/>
    <m/>
    <n v="0"/>
    <n v="4.3977599999999999"/>
    <n v="431.93329725000001"/>
    <n v="0"/>
    <m/>
    <m/>
    <n v="0"/>
    <n v="19002.199500000002"/>
    <n v="20236.185298056495"/>
    <n v="0.6947569367959795"/>
    <n v="436.33105725000001"/>
    <n v="14.980295164280564"/>
  </r>
  <r>
    <x v="1868"/>
    <s v="École"/>
    <m/>
    <m/>
    <n v="2230"/>
    <n v="1986.12"/>
    <n v="0"/>
    <n v="0"/>
    <m/>
    <m/>
    <n v="0"/>
    <n v="0.82755000000000012"/>
    <n v="0"/>
    <n v="0"/>
    <m/>
    <m/>
    <n v="0"/>
    <n v="1986.12"/>
    <n v="2115.0968520342058"/>
    <n v="0.94847392467901603"/>
    <n v="0.82755000000000012"/>
    <n v="0.37109865470852021"/>
  </r>
  <r>
    <x v="1869"/>
    <s v="École"/>
    <m/>
    <m/>
    <n v="35659"/>
    <n v="11301.119999999999"/>
    <n v="9687.3363000000008"/>
    <n v="0"/>
    <m/>
    <m/>
    <n v="0"/>
    <n v="4.7088000000000001"/>
    <n v="495.32355285"/>
    <n v="0"/>
    <m/>
    <m/>
    <n v="0"/>
    <n v="20988.456299999998"/>
    <n v="22351.427833760037"/>
    <n v="0.62681028166129271"/>
    <n v="500.03235285"/>
    <n v="14.022612884545275"/>
  </r>
  <r>
    <x v="1870"/>
    <s v="École"/>
    <m/>
    <m/>
    <n v="11518"/>
    <n v="2369.6316000000002"/>
    <n v="3699.2006999999999"/>
    <n v="0"/>
    <m/>
    <m/>
    <n v="0"/>
    <n v="0.98734650000000002"/>
    <n v="189.14396865000001"/>
    <n v="0"/>
    <m/>
    <m/>
    <n v="0"/>
    <n v="6068.8323"/>
    <n v="6462.9368282145633"/>
    <n v="0.56111623790715082"/>
    <n v="190.13131515000001"/>
    <n v="16.507320294321932"/>
  </r>
  <r>
    <x v="1871"/>
    <s v="École"/>
    <m/>
    <m/>
    <n v="8020"/>
    <n v="1699.8335999999999"/>
    <n v="3003.5403000000001"/>
    <n v="0"/>
    <m/>
    <m/>
    <n v="0"/>
    <n v="0.708264"/>
    <n v="153.57413084999999"/>
    <n v="0"/>
    <m/>
    <m/>
    <n v="0"/>
    <n v="4703.3739000000005"/>
    <n v="5008.8067839958539"/>
    <n v="0.62453949925135332"/>
    <n v="154.28239485"/>
    <n v="19.237206340399005"/>
  </r>
  <r>
    <x v="1872"/>
    <s v="École"/>
    <m/>
    <m/>
    <n v="9880"/>
    <n v="2372.5439999999999"/>
    <n v="2631.4605000000001"/>
    <n v="0"/>
    <m/>
    <m/>
    <n v="0"/>
    <n v="0.98856000000000011"/>
    <n v="134.54930475"/>
    <n v="0"/>
    <m/>
    <m/>
    <n v="0"/>
    <n v="5004.0045"/>
    <n v="5328.9600656128532"/>
    <n v="0.5393684276936086"/>
    <n v="135.53786475000001"/>
    <n v="13.718407363360324"/>
  </r>
  <r>
    <x v="1873"/>
    <s v="École"/>
    <m/>
    <m/>
    <n v="4921"/>
    <n v="1165.0175999999999"/>
    <n v="1712.6279999999999"/>
    <n v="0"/>
    <m/>
    <m/>
    <n v="0"/>
    <n v="0.48542400000000002"/>
    <n v="87.568445999999994"/>
    <n v="0"/>
    <m/>
    <m/>
    <n v="0"/>
    <n v="2877.6455999999998"/>
    <n v="3064.5173251515935"/>
    <n v="0.62274280129071191"/>
    <n v="88.053869999999989"/>
    <n v="17.893491160333266"/>
  </r>
  <r>
    <x v="1874"/>
    <s v="École"/>
    <m/>
    <m/>
    <n v="2567"/>
    <n v="1453.248"/>
    <n v="0"/>
    <n v="0"/>
    <m/>
    <m/>
    <n v="0"/>
    <n v="0.60551999999999995"/>
    <n v="0"/>
    <n v="0"/>
    <m/>
    <m/>
    <n v="0"/>
    <n v="2020.288"/>
    <n v="2151.4836913189947"/>
    <n v="0.83813155096182113"/>
    <n v="0.60551999999999995"/>
    <n v="0.23588624853915074"/>
  </r>
  <r>
    <x v="1875"/>
    <s v="École"/>
    <m/>
    <m/>
    <n v="5316"/>
    <n v="2085.9299999999998"/>
    <n v="0"/>
    <n v="0"/>
    <m/>
    <m/>
    <n v="0"/>
    <n v="0.86913750000000001"/>
    <n v="0"/>
    <n v="0"/>
    <m/>
    <m/>
    <n v="0"/>
    <n v="3435.67"/>
    <n v="3658.7793293599379"/>
    <n v="0.68825796263354744"/>
    <n v="0.86913750000000001"/>
    <n v="0.16349463882618512"/>
  </r>
  <r>
    <x v="1860"/>
    <s v="École"/>
    <m/>
    <m/>
    <n v="45"/>
    <n v="279.5976"/>
    <n v="0"/>
    <n v="0"/>
    <m/>
    <m/>
    <n v="0"/>
    <n v="0.11649900000000001"/>
    <n v="0"/>
    <n v="0"/>
    <m/>
    <m/>
    <n v="0"/>
    <n v="279.5976"/>
    <n v="297.75441745529929"/>
    <n v="6.6167648323399844"/>
    <n v="0.11649900000000001"/>
    <n v="2.5888666666666671"/>
  </r>
  <r>
    <x v="1876"/>
    <s v="École"/>
    <m/>
    <m/>
    <n v="507"/>
    <n v="219.34799999999998"/>
    <n v="0"/>
    <n v="0"/>
    <m/>
    <m/>
    <n v="0"/>
    <n v="9.139499999999999E-2"/>
    <n v="0"/>
    <n v="0"/>
    <m/>
    <m/>
    <n v="0"/>
    <n v="219.34799999999998"/>
    <n v="233.59226245141227"/>
    <n v="0.46073424546629638"/>
    <n v="9.139499999999999E-2"/>
    <n v="0.1802662721893491"/>
  </r>
  <r>
    <x v="1877"/>
    <s v="École"/>
    <m/>
    <m/>
    <n v="2230"/>
    <n v="1165.752"/>
    <n v="0"/>
    <n v="0"/>
    <m/>
    <m/>
    <n v="0"/>
    <n v="0.48573"/>
    <n v="0"/>
    <n v="0"/>
    <m/>
    <m/>
    <n v="0"/>
    <n v="1165.752"/>
    <n v="1241.4548896605338"/>
    <n v="0.55670622854732454"/>
    <n v="0.48573"/>
    <n v="0.21781614349775785"/>
  </r>
  <r>
    <x v="1878"/>
    <s v="École"/>
    <m/>
    <m/>
    <n v="2087"/>
    <n v="220.32"/>
    <n v="1070.7714000000001"/>
    <n v="0"/>
    <m/>
    <m/>
    <n v="0"/>
    <n v="9.1799999999999993E-2"/>
    <n v="54.749652300000001"/>
    <n v="0"/>
    <m/>
    <m/>
    <n v="0"/>
    <n v="1291.0914"/>
    <n v="1374.9337179165586"/>
    <n v="0.65880868132082349"/>
    <n v="54.8414523"/>
    <n v="26.277648442740777"/>
  </r>
  <r>
    <x v="1879"/>
    <s v="École"/>
    <m/>
    <m/>
    <n v="2097"/>
    <n v="189.54"/>
    <n v="1315.1619000000001"/>
    <n v="0"/>
    <m/>
    <m/>
    <n v="0"/>
    <n v="7.8975000000000004E-2"/>
    <n v="67.245592049999999"/>
    <n v="0"/>
    <m/>
    <m/>
    <n v="0"/>
    <n v="1504.7019"/>
    <n v="1602.4158922622441"/>
    <n v="0.76414682511313503"/>
    <n v="67.324567049999999"/>
    <n v="32.105182188841198"/>
  </r>
  <r>
    <x v="1880"/>
    <s v="École"/>
    <m/>
    <m/>
    <n v="3316"/>
    <n v="718.82280000000003"/>
    <n v="835.09559999999999"/>
    <n v="0"/>
    <m/>
    <m/>
    <n v="0"/>
    <n v="0.29950949999999998"/>
    <n v="42.6993042"/>
    <n v="0"/>
    <m/>
    <m/>
    <n v="0"/>
    <n v="1553.9184"/>
    <n v="1654.8284676444675"/>
    <n v="0.499043566840913"/>
    <n v="42.998813699999999"/>
    <n v="12.967072889022919"/>
  </r>
  <r>
    <x v="1881"/>
    <s v="École"/>
    <m/>
    <m/>
    <n v="2200"/>
    <n v="416.56319999999999"/>
    <n v="781.29179999999997"/>
    <n v="0"/>
    <m/>
    <m/>
    <n v="0"/>
    <n v="0.173568"/>
    <n v="39.948260099999999"/>
    <n v="0"/>
    <m/>
    <m/>
    <n v="0"/>
    <n v="1197.855"/>
    <n v="1275.6426296968127"/>
    <n v="0.57983755895309674"/>
    <n v="40.121828100000002"/>
    <n v="18.237194590909091"/>
  </r>
  <r>
    <x v="1882"/>
    <s v="École"/>
    <m/>
    <m/>
    <n v="1026"/>
    <n v="90.543599999999998"/>
    <n v="475.51949999999999"/>
    <n v="0"/>
    <m/>
    <m/>
    <n v="0"/>
    <n v="3.7726500000000003E-2"/>
    <n v="24.313805249999998"/>
    <n v="0"/>
    <m/>
    <m/>
    <n v="0"/>
    <n v="566.06309999999996"/>
    <n v="602.82273017880277"/>
    <n v="0.58754652064210799"/>
    <n v="24.351531749999999"/>
    <n v="23.73443640350877"/>
  </r>
  <r>
    <x v="1883"/>
    <s v="École"/>
    <m/>
    <m/>
    <n v="1093"/>
    <n v="104.77079999999999"/>
    <n v="513.03060000000005"/>
    <n v="0"/>
    <m/>
    <m/>
    <n v="0"/>
    <n v="4.3654499999999999E-2"/>
    <n v="26.231786700000001"/>
    <n v="0"/>
    <m/>
    <m/>
    <n v="0"/>
    <n v="617.80140000000006"/>
    <n v="657.92086899196693"/>
    <n v="0.60194041078862481"/>
    <n v="26.275441199999999"/>
    <n v="24.039744922232391"/>
  </r>
  <r>
    <x v="1884"/>
    <s v="École"/>
    <m/>
    <m/>
    <n v="1182"/>
    <n v="137.8476"/>
    <n v="520.22969999999998"/>
    <n v="0"/>
    <m/>
    <m/>
    <n v="0"/>
    <n v="5.7436500000000001E-2"/>
    <n v="26.599884149999998"/>
    <n v="0"/>
    <m/>
    <m/>
    <n v="0"/>
    <n v="658.07729999999992"/>
    <n v="700.8122498263798"/>
    <n v="0.59290376465852779"/>
    <n v="26.657320649999999"/>
    <n v="22.55272474619289"/>
  </r>
  <r>
    <x v="1885"/>
    <s v="École"/>
    <m/>
    <m/>
    <n v="2989"/>
    <n v="582.048"/>
    <n v="1340.9271000000001"/>
    <n v="0"/>
    <m/>
    <m/>
    <n v="0"/>
    <n v="0.24252000000000001"/>
    <n v="68.562993449999993"/>
    <n v="0"/>
    <m/>
    <m/>
    <n v="0"/>
    <n v="1922.9751000000001"/>
    <n v="2047.8513788442601"/>
    <n v="0.68512926692681841"/>
    <n v="68.805513449999992"/>
    <n v="23.0195762629642"/>
  </r>
  <r>
    <x v="1886"/>
    <s v="École"/>
    <m/>
    <m/>
    <n v="2730"/>
    <n v="542.37599999999998"/>
    <n v="911.63340000000005"/>
    <n v="0"/>
    <m/>
    <m/>
    <n v="0"/>
    <n v="0.22599"/>
    <n v="46.612761299999995"/>
    <n v="0"/>
    <m/>
    <m/>
    <n v="0"/>
    <n v="1454.0093999999999"/>
    <n v="1548.4314667634101"/>
    <n v="0.56719101346645062"/>
    <n v="46.838751299999998"/>
    <n v="17.157051758241757"/>
  </r>
  <r>
    <x v="1887"/>
    <s v="École"/>
    <m/>
    <m/>
    <n v="5083"/>
    <n v="1073.376"/>
    <n v="1825.9191000000001"/>
    <n v="0"/>
    <m/>
    <m/>
    <n v="0"/>
    <n v="0.44724000000000003"/>
    <n v="93.361137450000001"/>
    <n v="0"/>
    <m/>
    <m/>
    <n v="0"/>
    <n v="2899.2951000000003"/>
    <n v="3087.5727242705366"/>
    <n v="0.60743118714745947"/>
    <n v="93.808377449999995"/>
    <n v="18.455317224080268"/>
  </r>
  <r>
    <x v="1888"/>
    <s v="École"/>
    <m/>
    <m/>
    <n v="3497"/>
    <n v="541.33199999999999"/>
    <n v="1481.499"/>
    <n v="0"/>
    <m/>
    <m/>
    <n v="0"/>
    <n v="0.22555500000000001"/>
    <n v="75.750580499999998"/>
    <n v="0"/>
    <m/>
    <m/>
    <n v="0"/>
    <n v="2022.8310000000001"/>
    <n v="2154.1918314589275"/>
    <n v="0.61601139017984774"/>
    <n v="75.976135499999998"/>
    <n v="21.726089648269948"/>
  </r>
  <r>
    <x v="1888"/>
    <s v="École"/>
    <m/>
    <m/>
    <n v="282"/>
    <n v="157.63679999999999"/>
    <n v="0"/>
    <n v="0"/>
    <m/>
    <m/>
    <n v="0"/>
    <n v="6.5682000000000004E-2"/>
    <n v="0"/>
    <n v="0"/>
    <m/>
    <m/>
    <n v="0"/>
    <n v="157.63679999999999"/>
    <n v="167.87359245400361"/>
    <n v="0.59529642714185682"/>
    <n v="6.5682000000000004E-2"/>
    <n v="0.23291489361702128"/>
  </r>
  <r>
    <x v="1889"/>
    <s v="École"/>
    <m/>
    <m/>
    <n v="2799"/>
    <n v="1074.96"/>
    <n v="0"/>
    <n v="0"/>
    <m/>
    <m/>
    <n v="0"/>
    <n v="0.44790000000000002"/>
    <n v="0"/>
    <n v="0"/>
    <m/>
    <m/>
    <n v="0"/>
    <n v="1074.96"/>
    <n v="1144.7669385851257"/>
    <n v="0.40899140356739039"/>
    <n v="0.44790000000000002"/>
    <n v="0.16002143622722403"/>
  </r>
  <r>
    <x v="1890"/>
    <s v="École"/>
    <m/>
    <m/>
    <n v="4179"/>
    <n v="1168.992"/>
    <n v="1023.7877999999999"/>
    <n v="0"/>
    <m/>
    <m/>
    <n v="0"/>
    <n v="0.48707999999999996"/>
    <n v="52.347332100000003"/>
    <n v="0"/>
    <m/>
    <m/>
    <n v="0"/>
    <n v="2192.7797999999998"/>
    <n v="2335.1769541539256"/>
    <n v="0.55878845516964004"/>
    <n v="52.834412100000002"/>
    <n v="12.642836109117013"/>
  </r>
  <r>
    <x v="1891"/>
    <s v="École"/>
    <m/>
    <m/>
    <n v="4007"/>
    <n v="1550.8799999999999"/>
    <n v="902.91870000000006"/>
    <n v="0"/>
    <m/>
    <m/>
    <n v="0"/>
    <n v="0.6462"/>
    <n v="46.167169649999998"/>
    <n v="0"/>
    <m/>
    <m/>
    <n v="0"/>
    <n v="2453.7986999999998"/>
    <n v="2613.1461874889865"/>
    <n v="0.65214529261017884"/>
    <n v="46.813369649999999"/>
    <n v="11.682897342151236"/>
  </r>
  <r>
    <x v="1892"/>
    <s v="École"/>
    <m/>
    <m/>
    <n v="3050"/>
    <n v="1953.0719999999999"/>
    <n v="1445.8824"/>
    <n v="0"/>
    <m/>
    <m/>
    <n v="0"/>
    <n v="0.81377999999999995"/>
    <n v="73.9294668"/>
    <n v="0"/>
    <m/>
    <m/>
    <n v="0"/>
    <n v="3398.9543999999996"/>
    <n v="3619.6794512153401"/>
    <n v="1.1867801479394557"/>
    <n v="74.743246799999994"/>
    <n v="24.505982557377045"/>
  </r>
  <r>
    <x v="1893"/>
    <s v="École"/>
    <m/>
    <m/>
    <n v="2999"/>
    <n v="765.93600000000004"/>
    <n v="1182.9258"/>
    <n v="0"/>
    <m/>
    <m/>
    <n v="0"/>
    <n v="0.31913999999999998"/>
    <n v="60.484223099999994"/>
    <n v="0"/>
    <m/>
    <m/>
    <n v="0"/>
    <n v="1948.8618000000001"/>
    <n v="2075.4191379321069"/>
    <n v="0.69203705833014573"/>
    <n v="60.803363099999991"/>
    <n v="20.274545881960652"/>
  </r>
  <r>
    <x v="1894"/>
    <s v="École"/>
    <m/>
    <m/>
    <n v="3848"/>
    <n v="896.18399999999997"/>
    <n v="1121.1650999999999"/>
    <n v="0"/>
    <m/>
    <m/>
    <n v="0"/>
    <n v="0.37341000000000002"/>
    <n v="57.326334449999997"/>
    <n v="0"/>
    <m/>
    <m/>
    <n v="0"/>
    <n v="2017.3490999999999"/>
    <n v="2148.3539417880279"/>
    <n v="0.55830403892620273"/>
    <n v="57.699744449999997"/>
    <n v="14.994736083679832"/>
  </r>
  <r>
    <x v="1895"/>
    <s v="École"/>
    <m/>
    <m/>
    <n v="3327"/>
    <n v="575.13599999999997"/>
    <n v="903.67650000000003"/>
    <n v="0"/>
    <m/>
    <m/>
    <n v="0"/>
    <n v="0.23964000000000002"/>
    <n v="46.20591675"/>
    <n v="0"/>
    <m/>
    <m/>
    <n v="0"/>
    <n v="1478.8125"/>
    <n v="1574.8452578388183"/>
    <n v="0.47335294795275573"/>
    <n v="46.445556750000002"/>
    <n v="13.960191388638414"/>
  </r>
  <r>
    <x v="1896"/>
    <s v="École"/>
    <m/>
    <m/>
    <n v="2299"/>
    <n v="337.96800000000002"/>
    <n v="1333.3490999999999"/>
    <n v="0"/>
    <m/>
    <m/>
    <n v="0"/>
    <n v="0.14082"/>
    <n v="68.175522450000003"/>
    <n v="0"/>
    <m/>
    <m/>
    <n v="0"/>
    <n v="1671.3171"/>
    <n v="1779.8509339621662"/>
    <n v="0.77418483425931539"/>
    <n v="68.316342450000008"/>
    <n v="29.715677446715969"/>
  </r>
  <r>
    <x v="1897"/>
    <s v="École"/>
    <m/>
    <m/>
    <n v="3059"/>
    <n v="308.01600000000002"/>
    <n v="1925.5698"/>
    <n v="0"/>
    <m/>
    <m/>
    <n v="0"/>
    <n v="0.12834000000000001"/>
    <n v="98.456381100000002"/>
    <n v="0"/>
    <m/>
    <m/>
    <n v="0"/>
    <n v="2233.5857999999998"/>
    <n v="2378.6328592070481"/>
    <n v="0.77758511252273554"/>
    <n v="98.584721099999996"/>
    <n v="32.227761065707746"/>
  </r>
  <r>
    <x v="1898"/>
    <s v="École"/>
    <m/>
    <m/>
    <n v="1889"/>
    <n v="404.72280000000001"/>
    <n v="696.41819999999996"/>
    <n v="0"/>
    <m/>
    <m/>
    <n v="0"/>
    <n v="0.16863449999999999"/>
    <n v="35.608584900000004"/>
    <n v="0"/>
    <m/>
    <m/>
    <n v="0"/>
    <n v="1101.1410000000001"/>
    <n v="1172.6481092511015"/>
    <n v="0.62077718859243058"/>
    <n v="35.777219400000007"/>
    <n v="18.939766754896777"/>
  </r>
  <r>
    <x v="1899"/>
    <s v="École"/>
    <m/>
    <m/>
    <n v="2401"/>
    <n v="568.51199999999994"/>
    <n v="1041.2172"/>
    <n v="0"/>
    <m/>
    <m/>
    <n v="0"/>
    <n v="0.23688000000000001"/>
    <n v="53.238515399999997"/>
    <n v="0"/>
    <m/>
    <m/>
    <n v="0"/>
    <n v="1609.7292"/>
    <n v="1714.2635709562062"/>
    <n v="0.71397899664981512"/>
    <n v="53.475395399999996"/>
    <n v="22.272134693877547"/>
  </r>
  <r>
    <x v="1900"/>
    <s v="École"/>
    <m/>
    <m/>
    <n v="2081"/>
    <n v="569.26800000000003"/>
    <n v="985.51890000000003"/>
    <n v="0"/>
    <m/>
    <m/>
    <n v="0"/>
    <n v="0.23719499999999999"/>
    <n v="50.390603550000002"/>
    <n v="0"/>
    <m/>
    <m/>
    <n v="0"/>
    <n v="1554.7869000000001"/>
    <n v="1655.7533672557659"/>
    <n v="0.79565274735981062"/>
    <n v="50.627798550000001"/>
    <n v="24.328591326285441"/>
  </r>
  <r>
    <x v="1901"/>
    <s v="École"/>
    <m/>
    <m/>
    <n v="4259"/>
    <n v="1137.24"/>
    <n v="1724.7528"/>
    <n v="0"/>
    <m/>
    <m/>
    <n v="0"/>
    <n v="0.47385000000000005"/>
    <n v="88.188399600000011"/>
    <n v="0"/>
    <m/>
    <m/>
    <n v="0"/>
    <n v="2861.9928"/>
    <n v="3047.8480463539777"/>
    <n v="0.71562527503028361"/>
    <n v="88.66224960000001"/>
    <n v="20.817621413477344"/>
  </r>
  <r>
    <x v="1902"/>
    <s v="École"/>
    <m/>
    <m/>
    <n v="4198"/>
    <n v="836.56799999999998"/>
    <n v="2238.1623"/>
    <n v="0"/>
    <m/>
    <m/>
    <n v="0"/>
    <n v="0.34856999999999999"/>
    <n v="114.43955984999999"/>
    <n v="0"/>
    <m/>
    <m/>
    <n v="0"/>
    <n v="3074.7303000000002"/>
    <n v="3274.4005288623998"/>
    <n v="0.77999059763277745"/>
    <n v="114.78812984999999"/>
    <n v="27.343527834683179"/>
  </r>
  <r>
    <x v="1903"/>
    <s v="École"/>
    <m/>
    <m/>
    <n v="4245"/>
    <n v="1146.636"/>
    <n v="1248.8543999999999"/>
    <n v="0"/>
    <m/>
    <m/>
    <n v="0"/>
    <n v="0.477765"/>
    <n v="63.855220799999998"/>
    <n v="0"/>
    <m/>
    <m/>
    <n v="0"/>
    <n v="2395.4903999999997"/>
    <n v="2551.0513987665195"/>
    <n v="0.60095439311343213"/>
    <n v="64.332985800000003"/>
    <n v="15.155002544169612"/>
  </r>
  <r>
    <x v="1904"/>
    <s v="École"/>
    <m/>
    <m/>
    <n v="282"/>
    <n v="163.77119999999999"/>
    <n v="0"/>
    <n v="0"/>
    <m/>
    <m/>
    <n v="0"/>
    <n v="6.8237999999999993E-2"/>
    <n v="0"/>
    <n v="0"/>
    <m/>
    <m/>
    <n v="0"/>
    <n v="163.77119999999999"/>
    <n v="174.40635488986783"/>
    <n v="0.61846225138250999"/>
    <n v="6.8237999999999993E-2"/>
    <n v="0.24197872340425533"/>
  </r>
  <r>
    <x v="1905"/>
    <s v="École"/>
    <m/>
    <m/>
    <n v="3190"/>
    <n v="499.16879999999998"/>
    <n v="2099.4848999999999"/>
    <n v="0"/>
    <m/>
    <m/>
    <n v="0"/>
    <n v="0.20798700000000001"/>
    <n v="107.34884054999999"/>
    <n v="0"/>
    <m/>
    <m/>
    <n v="0"/>
    <n v="2598.6536999999998"/>
    <n v="2767.4079413112204"/>
    <n v="0.86752600041104089"/>
    <n v="107.55682754999999"/>
    <n v="33.716873840125388"/>
  </r>
  <r>
    <x v="1906"/>
    <s v="École"/>
    <m/>
    <m/>
    <n v="1612"/>
    <n v="145.44"/>
    <n v="525.53430000000003"/>
    <n v="0"/>
    <m/>
    <m/>
    <n v="0"/>
    <n v="6.0600000000000001E-2"/>
    <n v="26.871113849999997"/>
    <n v="0"/>
    <m/>
    <m/>
    <n v="0"/>
    <n v="670.97430000000008"/>
    <n v="714.54676944286086"/>
    <n v="0.44326722670152657"/>
    <n v="26.931713849999998"/>
    <n v="16.707018517369725"/>
  </r>
  <r>
    <x v="1907"/>
    <s v="École"/>
    <m/>
    <m/>
    <n v="2791"/>
    <n v="1229.2559999999999"/>
    <n v="640.34100000000001"/>
    <n v="0"/>
    <m/>
    <m/>
    <n v="0"/>
    <n v="0.51219000000000003"/>
    <n v="32.741299499999997"/>
    <n v="0"/>
    <m/>
    <m/>
    <n v="0"/>
    <n v="1869.5969999999998"/>
    <n v="1991.0069528893493"/>
    <n v="0.71336687670704024"/>
    <n v="33.253489499999993"/>
    <n v="11.91454299534217"/>
  </r>
  <r>
    <x v="1908"/>
    <s v="École"/>
    <m/>
    <m/>
    <n v="4478"/>
    <n v="890.78399999999999"/>
    <n v="1059.4043999999999"/>
    <n v="0"/>
    <m/>
    <m/>
    <n v="0"/>
    <n v="0.37116000000000005"/>
    <n v="54.168445800000001"/>
    <n v="0"/>
    <m/>
    <m/>
    <n v="0"/>
    <n v="1950.1884"/>
    <n v="2076.8318861466701"/>
    <n v="0.46378559315468293"/>
    <n v="54.539605800000004"/>
    <n v="12.179456409111211"/>
  </r>
  <r>
    <x v="1909"/>
    <s v="École"/>
    <m/>
    <m/>
    <n v="4843"/>
    <n v="1712.232"/>
    <n v="633.14189999999996"/>
    <n v="0"/>
    <m/>
    <m/>
    <n v="0"/>
    <n v="0.71343000000000001"/>
    <n v="32.373202050000003"/>
    <n v="0"/>
    <m/>
    <m/>
    <n v="0"/>
    <n v="2345.3739"/>
    <n v="2497.6803781912413"/>
    <n v="0.51572999756168514"/>
    <n v="33.086632050000006"/>
    <n v="6.8318463865372721"/>
  </r>
  <r>
    <x v="1910"/>
    <s v="École"/>
    <m/>
    <m/>
    <n v="2085"/>
    <n v="517.86"/>
    <n v="868.81769999999995"/>
    <n v="0"/>
    <m/>
    <m/>
    <n v="0"/>
    <n v="0.21577499999999999"/>
    <n v="44.423550149999997"/>
    <n v="0"/>
    <m/>
    <m/>
    <n v="0"/>
    <n v="1386.6777"/>
    <n v="1476.7273065353718"/>
    <n v="0.70826249713926703"/>
    <n v="44.639325149999998"/>
    <n v="21.409748273381293"/>
  </r>
  <r>
    <x v="1911"/>
    <s v="École"/>
    <m/>
    <m/>
    <n v="1683"/>
    <n v="625.46399999999994"/>
    <n v="0"/>
    <n v="0"/>
    <m/>
    <m/>
    <n v="0"/>
    <n v="0.26061000000000001"/>
    <n v="0"/>
    <n v="0"/>
    <m/>
    <m/>
    <n v="0"/>
    <n v="625.46399999999994"/>
    <n v="666.08107136563865"/>
    <n v="0.39577009587976153"/>
    <n v="0.26061000000000001"/>
    <n v="0.15484848484848485"/>
  </r>
  <r>
    <x v="1912"/>
    <s v="École"/>
    <m/>
    <m/>
    <n v="3337"/>
    <n v="1499.0508"/>
    <n v="0"/>
    <n v="0"/>
    <m/>
    <m/>
    <n v="0"/>
    <n v="0.62460450000000001"/>
    <n v="0"/>
    <n v="0"/>
    <m/>
    <m/>
    <n v="0"/>
    <n v="1499.0508"/>
    <n v="1596.3978148950505"/>
    <n v="0.47839311204526536"/>
    <n v="0.62460450000000001"/>
    <n v="0.18717545699730298"/>
  </r>
  <r>
    <x v="1913"/>
    <s v="École"/>
    <m/>
    <m/>
    <n v="4033"/>
    <n v="1128.2760000000001"/>
    <n v="1756.9593"/>
    <n v="0"/>
    <m/>
    <m/>
    <n v="0"/>
    <n v="0.47011500000000001"/>
    <n v="89.835151350000004"/>
    <n v="0"/>
    <m/>
    <m/>
    <n v="0"/>
    <n v="2885.2353000000003"/>
    <n v="3072.5998934646282"/>
    <n v="0.76186459049457678"/>
    <n v="90.305266350000011"/>
    <n v="22.391586002975455"/>
  </r>
  <r>
    <x v="1914"/>
    <s v="École"/>
    <m/>
    <m/>
    <n v="1955"/>
    <n v="712.4796"/>
    <n v="521.74530000000004"/>
    <n v="0"/>
    <m/>
    <m/>
    <n v="0"/>
    <n v="0.29686650000000003"/>
    <n v="26.677378349999998"/>
    <n v="0"/>
    <m/>
    <m/>
    <n v="0"/>
    <n v="1234.2249000000002"/>
    <n v="1314.3743583933663"/>
    <n v="0.6723142498175787"/>
    <n v="26.974244849999998"/>
    <n v="13.797567698209718"/>
  </r>
  <r>
    <x v="1915"/>
    <s v="École"/>
    <m/>
    <m/>
    <n v="1976"/>
    <n v="781.63199999999995"/>
    <n v="238.70699999999999"/>
    <n v="0"/>
    <m/>
    <m/>
    <n v="0"/>
    <n v="0.32568000000000003"/>
    <n v="12.2053365"/>
    <n v="0"/>
    <m/>
    <m/>
    <n v="0"/>
    <n v="1020.3389999999999"/>
    <n v="1086.5988998186058"/>
    <n v="0.54989822865314053"/>
    <n v="12.5310165"/>
    <n v="6.3416075404858301"/>
  </r>
  <r>
    <x v="1916"/>
    <s v="École"/>
    <m/>
    <m/>
    <n v="2932"/>
    <n v="349.22879999999998"/>
    <n v="2117.6721000000002"/>
    <n v="0"/>
    <m/>
    <m/>
    <n v="0"/>
    <n v="0.145512"/>
    <n v="108.27877094999999"/>
    <n v="0"/>
    <m/>
    <m/>
    <n v="0"/>
    <n v="2466.9009000000001"/>
    <n v="2627.0992326094843"/>
    <n v="0.89600928806599056"/>
    <n v="108.42428294999999"/>
    <n v="36.979632656889493"/>
  </r>
  <r>
    <x v="1917"/>
    <s v="École"/>
    <m/>
    <m/>
    <n v="2601"/>
    <n v="416.5992"/>
    <n v="1580.0129999999999"/>
    <n v="0"/>
    <m/>
    <m/>
    <n v="0"/>
    <n v="0.17358299999999999"/>
    <n v="80.787703500000006"/>
    <n v="0"/>
    <m/>
    <m/>
    <n v="0"/>
    <n v="1996.6122"/>
    <n v="2126.2704060948431"/>
    <n v="0.81748189392343062"/>
    <n v="80.9612865"/>
    <n v="31.126984429065743"/>
  </r>
  <r>
    <x v="1918"/>
    <s v="École"/>
    <m/>
    <m/>
    <n v="2642"/>
    <n v="1363.68"/>
    <n v="0"/>
    <n v="0"/>
    <m/>
    <m/>
    <n v="0"/>
    <n v="0.56820000000000004"/>
    <n v="0"/>
    <n v="0"/>
    <m/>
    <m/>
    <n v="0"/>
    <n v="1363.68"/>
    <n v="1452.2361565172325"/>
    <n v="0.54967303426087533"/>
    <n v="0.56820000000000004"/>
    <n v="0.21506434519303561"/>
  </r>
  <r>
    <x v="1919"/>
    <s v="École"/>
    <m/>
    <m/>
    <n v="2591"/>
    <n v="883.00799999999992"/>
    <n v="0"/>
    <n v="0"/>
    <m/>
    <m/>
    <n v="0"/>
    <n v="0.36792000000000002"/>
    <n v="0"/>
    <n v="0"/>
    <m/>
    <m/>
    <n v="0"/>
    <n v="883.00799999999992"/>
    <n v="940.34974781031349"/>
    <n v="0.36292927356631166"/>
    <n v="0.36792000000000002"/>
    <n v="0.14199922809725976"/>
  </r>
  <r>
    <x v="1920"/>
    <s v="École"/>
    <m/>
    <m/>
    <n v="2586"/>
    <n v="416.65319999999997"/>
    <n v="1464.8273999999999"/>
    <n v="0"/>
    <m/>
    <m/>
    <n v="0"/>
    <n v="0.1736055"/>
    <n v="74.898144299999998"/>
    <n v="0"/>
    <m/>
    <m/>
    <n v="0"/>
    <n v="1881.4805999999999"/>
    <n v="2003.6622632184501"/>
    <n v="0.77481139335593585"/>
    <n v="75.071749799999992"/>
    <n v="29.030065661252898"/>
  </r>
  <r>
    <x v="1921"/>
    <s v="École"/>
    <m/>
    <m/>
    <n v="3259"/>
    <n v="548.13599999999997"/>
    <n v="1210.2066"/>
    <n v="0"/>
    <m/>
    <m/>
    <n v="0"/>
    <n v="0.22839000000000001"/>
    <n v="61.879118699999999"/>
    <n v="0"/>
    <m/>
    <m/>
    <n v="0"/>
    <n v="1758.3425999999999"/>
    <n v="1872.5277919046384"/>
    <n v="0.57457127704959754"/>
    <n v="62.107508699999997"/>
    <n v="19.057228812519178"/>
  </r>
  <r>
    <x v="1922"/>
    <s v="École"/>
    <m/>
    <m/>
    <n v="6456"/>
    <n v="3344.8319999999999"/>
    <n v="933.23069999999996"/>
    <n v="0"/>
    <m/>
    <m/>
    <n v="0"/>
    <n v="1.39368"/>
    <n v="47.717053650000004"/>
    <n v="0"/>
    <m/>
    <m/>
    <n v="0"/>
    <n v="4278.0626999999995"/>
    <n v="4555.8762560041459"/>
    <n v="0.70568095663013408"/>
    <n v="49.110733650000007"/>
    <n v="7.606990961895912"/>
  </r>
  <r>
    <x v="1923"/>
    <s v="École"/>
    <m/>
    <m/>
    <n v="5454"/>
    <n v="1706.1407999999999"/>
    <n v="61.002899999999997"/>
    <n v="0"/>
    <m/>
    <m/>
    <n v="0"/>
    <n v="0.71089200000000008"/>
    <n v="3.1191415499999997"/>
    <n v="0"/>
    <m/>
    <m/>
    <n v="0"/>
    <n v="1767.1436999999999"/>
    <n v="1881.9004274475251"/>
    <n v="0.34504958332371199"/>
    <n v="3.8300335499999996"/>
    <n v="0.7022430418041804"/>
  </r>
  <r>
    <x v="1924"/>
    <s v="École"/>
    <m/>
    <m/>
    <n v="2721"/>
    <n v="354.24"/>
    <n v="1544.0174999999999"/>
    <n v="0"/>
    <m/>
    <m/>
    <n v="0"/>
    <n v="0.14759999999999998"/>
    <n v="78.947216249999997"/>
    <n v="0"/>
    <m/>
    <m/>
    <n v="0"/>
    <n v="1898.2574999999999"/>
    <n v="2021.5286400621922"/>
    <n v="0.74293592064027647"/>
    <n v="79.094816249999994"/>
    <n v="29.068289691289962"/>
  </r>
  <r>
    <x v="1925"/>
    <s v="École"/>
    <m/>
    <m/>
    <n v="3392"/>
    <n v="347.61599999999999"/>
    <n v="1392.4575"/>
    <n v="0"/>
    <m/>
    <m/>
    <n v="0"/>
    <n v="0.14484"/>
    <n v="71.197796249999996"/>
    <n v="0"/>
    <m/>
    <m/>
    <n v="0"/>
    <n v="1740.0735"/>
    <n v="1853.072312930811"/>
    <n v="0.54630669602913062"/>
    <n v="71.342636249999998"/>
    <n v="21.032616818985847"/>
  </r>
  <r>
    <x v="1926"/>
    <s v="École"/>
    <m/>
    <m/>
    <n v="3031"/>
    <n v="411.84"/>
    <n v="1323.4976999999999"/>
    <n v="0"/>
    <m/>
    <m/>
    <n v="0"/>
    <n v="0.1716"/>
    <n v="67.671810149999999"/>
    <n v="0"/>
    <m/>
    <m/>
    <n v="0"/>
    <n v="1735.3376999999998"/>
    <n v="1848.0289743249543"/>
    <n v="0.60970932838170711"/>
    <n v="67.843410149999997"/>
    <n v="22.383177218739689"/>
  </r>
  <r>
    <x v="1927"/>
    <s v="École"/>
    <m/>
    <m/>
    <n v="2763"/>
    <n v="1040.2559999999999"/>
    <n v="0"/>
    <n v="0"/>
    <m/>
    <m/>
    <n v="0"/>
    <n v="0.43343999999999999"/>
    <n v="0"/>
    <n v="0"/>
    <m/>
    <m/>
    <n v="0"/>
    <n v="1040.2559999999999"/>
    <n v="1107.8092919409171"/>
    <n v="0.40094436914256859"/>
    <n v="0.43343999999999999"/>
    <n v="0.1568729641693811"/>
  </r>
  <r>
    <x v="1928"/>
    <s v="École"/>
    <m/>
    <m/>
    <n v="2562"/>
    <n v="87.551999999999992"/>
    <n v="1011.2841"/>
    <n v="0"/>
    <m/>
    <m/>
    <n v="0"/>
    <n v="3.6480000000000005E-2"/>
    <n v="51.708004949999996"/>
    <n v="0"/>
    <m/>
    <m/>
    <n v="0"/>
    <n v="1098.8361"/>
    <n v="1170.193531111687"/>
    <n v="0.45675001214351563"/>
    <n v="51.744484949999993"/>
    <n v="20.196910597189692"/>
  </r>
  <r>
    <x v="1929"/>
    <s v="École"/>
    <m/>
    <m/>
    <n v="259"/>
    <n v="159.75719999999998"/>
    <n v="0"/>
    <n v="0"/>
    <m/>
    <m/>
    <n v="0"/>
    <n v="6.65655E-2"/>
    <n v="0"/>
    <n v="0"/>
    <m/>
    <m/>
    <n v="0"/>
    <n v="159.75719999999998"/>
    <n v="170.13168932884165"/>
    <n v="0.65687910937776695"/>
    <n v="6.65655E-2"/>
    <n v="0.25700965250965252"/>
  </r>
  <r>
    <x v="1930"/>
    <s v="École"/>
    <m/>
    <m/>
    <n v="259"/>
    <n v="181.24199999999999"/>
    <n v="0"/>
    <n v="0"/>
    <m/>
    <m/>
    <n v="0"/>
    <n v="7.5517500000000001E-2"/>
    <n v="0"/>
    <n v="0"/>
    <m/>
    <m/>
    <n v="0"/>
    <n v="181.24199999999999"/>
    <n v="193.01169297745528"/>
    <n v="0.74521889180484668"/>
    <n v="7.5517500000000001E-2"/>
    <n v="0.29157335907335907"/>
  </r>
  <r>
    <x v="1931"/>
    <s v="École"/>
    <m/>
    <m/>
    <n v="4105"/>
    <n v="542.01599999999996"/>
    <n v="1949.4404999999999"/>
    <n v="0"/>
    <m/>
    <m/>
    <n v="0"/>
    <n v="0.22584000000000001"/>
    <n v="99.676914749999995"/>
    <n v="0"/>
    <m/>
    <m/>
    <n v="0"/>
    <n v="2491.4564999999998"/>
    <n v="2653.2494512568019"/>
    <n v="0.64634578593344749"/>
    <n v="99.90275475"/>
    <n v="24.336846467722289"/>
  </r>
  <r>
    <x v="1932"/>
    <s v="École"/>
    <m/>
    <m/>
    <n v="1871"/>
    <n v="162.99"/>
    <n v="1101.0834"/>
    <n v="0"/>
    <m/>
    <m/>
    <n v="0"/>
    <n v="6.7912500000000001E-2"/>
    <n v="56.2995363"/>
    <n v="0"/>
    <m/>
    <m/>
    <n v="0"/>
    <n v="1264.0734"/>
    <n v="1346.1611932210417"/>
    <n v="0.71948754314326124"/>
    <n v="56.367448799999998"/>
    <n v="30.126910101549971"/>
  </r>
  <r>
    <x v="1933"/>
    <s v="École"/>
    <m/>
    <m/>
    <n v="3134"/>
    <n v="1340.9279999999999"/>
    <n v="229.61340000000001"/>
    <n v="0"/>
    <m/>
    <m/>
    <n v="0"/>
    <n v="0.55871999999999999"/>
    <n v="11.7403713"/>
    <n v="0"/>
    <m/>
    <m/>
    <n v="0"/>
    <n v="1570.5413999999998"/>
    <n v="1672.5309503601968"/>
    <n v="0.53367292608812922"/>
    <n v="12.299091299999999"/>
    <n v="3.9244069240587103"/>
  </r>
  <r>
    <x v="1934"/>
    <s v="École"/>
    <m/>
    <m/>
    <n v="5437"/>
    <n v="1938.384"/>
    <n v="95.482799999999997"/>
    <n v="0"/>
    <m/>
    <m/>
    <n v="0"/>
    <n v="0.80765999999999993"/>
    <n v="4.8821345999999997"/>
    <n v="0"/>
    <m/>
    <m/>
    <n v="0"/>
    <n v="2033.8668"/>
    <n v="2165.9442864161701"/>
    <n v="0.39837121324557112"/>
    <n v="5.6897945999999999"/>
    <n v="1.0464952363435718"/>
  </r>
  <r>
    <x v="1935"/>
    <s v="École"/>
    <m/>
    <m/>
    <n v="4300"/>
    <n v="1245.5855999999999"/>
    <n v="0"/>
    <n v="0"/>
    <m/>
    <m/>
    <n v="0"/>
    <n v="0.51899400000000007"/>
    <n v="0"/>
    <n v="0"/>
    <m/>
    <m/>
    <n v="0"/>
    <n v="1245.5855999999999"/>
    <n v="1326.4728120653017"/>
    <n v="0.308482049317512"/>
    <n v="0.51899400000000007"/>
    <n v="0.12069627906976745"/>
  </r>
  <r>
    <x v="1936"/>
    <s v="École"/>
    <m/>
    <m/>
    <n v="3812"/>
    <n v="696.38400000000001"/>
    <n v="1460.6595"/>
    <n v="0"/>
    <m/>
    <m/>
    <n v="0"/>
    <n v="0.29016000000000003"/>
    <n v="74.685035249999999"/>
    <n v="0"/>
    <m/>
    <m/>
    <n v="0"/>
    <n v="2157.0434999999998"/>
    <n v="2297.1199708732829"/>
    <n v="0.60260230085867861"/>
    <n v="74.975195249999999"/>
    <n v="19.668204420251836"/>
  </r>
  <r>
    <x v="1937"/>
    <s v="École"/>
    <m/>
    <m/>
    <n v="4149"/>
    <n v="499.608"/>
    <n v="1974.4478999999999"/>
    <n v="0"/>
    <m/>
    <m/>
    <n v="0"/>
    <n v="0.20817000000000002"/>
    <n v="100.95556904999999"/>
    <n v="0"/>
    <m/>
    <m/>
    <n v="0"/>
    <n v="2474.0558999999998"/>
    <n v="2634.718871894273"/>
    <n v="0.63502503540474164"/>
    <n v="101.16373904999999"/>
    <n v="24.382679934924077"/>
  </r>
  <r>
    <x v="1938"/>
    <s v="École"/>
    <m/>
    <m/>
    <n v="4325"/>
    <n v="556.12799999999993"/>
    <n v="1691.4096"/>
    <n v="0"/>
    <m/>
    <m/>
    <n v="0"/>
    <n v="0.23172000000000001"/>
    <n v="86.483527199999997"/>
    <n v="0"/>
    <m/>
    <m/>
    <n v="0"/>
    <n v="2247.5375999999997"/>
    <n v="2393.4906765897895"/>
    <n v="0.55340824892249463"/>
    <n v="86.715247199999993"/>
    <n v="20.049768138728322"/>
  </r>
  <r>
    <x v="1939"/>
    <s v="École"/>
    <m/>
    <m/>
    <n v="3423"/>
    <n v="1349.28"/>
    <n v="0"/>
    <n v="0"/>
    <m/>
    <m/>
    <n v="0"/>
    <n v="0.56220000000000003"/>
    <n v="0"/>
    <n v="0"/>
    <m/>
    <m/>
    <n v="0"/>
    <n v="1349.28"/>
    <n v="1436.9010334283491"/>
    <n v="0.41977827444590976"/>
    <n v="0.56220000000000003"/>
    <n v="0.16424189307624892"/>
  </r>
  <r>
    <x v="1940"/>
    <s v="École"/>
    <m/>
    <m/>
    <n v="1776"/>
    <n v="325.94400000000002"/>
    <n v="1023.4089"/>
    <n v="0"/>
    <m/>
    <m/>
    <n v="0"/>
    <n v="0.13581000000000001"/>
    <n v="52.327958549999998"/>
    <n v="0"/>
    <m/>
    <m/>
    <n v="0"/>
    <n v="1349.3529000000001"/>
    <n v="1436.9786674889867"/>
    <n v="0.80910961007262772"/>
    <n v="52.463768549999998"/>
    <n v="29.540410219594595"/>
  </r>
  <r>
    <x v="1941"/>
    <s v="École"/>
    <m/>
    <m/>
    <n v="2269"/>
    <n v="181.404"/>
    <n v="1103.7357"/>
    <n v="0"/>
    <m/>
    <m/>
    <n v="0"/>
    <n v="7.5585000000000013E-2"/>
    <n v="56.435151149999996"/>
    <n v="0"/>
    <m/>
    <m/>
    <n v="0"/>
    <n v="1285.1396999999999"/>
    <n v="1368.5955198548845"/>
    <n v="0.60317122955261548"/>
    <n v="56.510736149999993"/>
    <n v="24.905569039224325"/>
  </r>
  <r>
    <x v="1942"/>
    <s v="École"/>
    <m/>
    <m/>
    <n v="2916"/>
    <n v="621.73799999999994"/>
    <n v="1145.0358000000001"/>
    <n v="0"/>
    <m/>
    <m/>
    <n v="0"/>
    <n v="0.2590575"/>
    <n v="58.546868099999998"/>
    <n v="0"/>
    <m/>
    <m/>
    <n v="0"/>
    <n v="1766.7737999999999"/>
    <n v="1881.5065064731796"/>
    <n v="0.64523542745993812"/>
    <n v="58.805925599999995"/>
    <n v="20.166641152263374"/>
  </r>
  <r>
    <x v="1943"/>
    <s v="École"/>
    <m/>
    <m/>
    <n v="3363"/>
    <n v="525.40199999999993"/>
    <n v="1200.3552"/>
    <n v="0"/>
    <m/>
    <m/>
    <n v="0"/>
    <n v="0.21891750000000001"/>
    <n v="61.375406400000003"/>
    <n v="0"/>
    <m/>
    <m/>
    <n v="0"/>
    <n v="1725.7572"/>
    <n v="1837.8263252448821"/>
    <n v="0.5464841882976158"/>
    <n v="61.594323900000006"/>
    <n v="18.315291079393401"/>
  </r>
  <r>
    <x v="1944"/>
    <s v="École"/>
    <m/>
    <m/>
    <n v="6443"/>
    <n v="2462.4"/>
    <n v="1544.7753"/>
    <n v="0"/>
    <m/>
    <m/>
    <n v="0"/>
    <n v="1.026"/>
    <n v="78.985963349999992"/>
    <n v="0"/>
    <m/>
    <m/>
    <n v="0"/>
    <n v="4007.1752999999999"/>
    <n v="4267.3976711272344"/>
    <n v="0.66233085071041975"/>
    <n v="80.011963349999988"/>
    <n v="12.418432927207821"/>
  </r>
  <r>
    <x v="1945"/>
    <s v="École"/>
    <m/>
    <m/>
    <n v="3513"/>
    <n v="1509.84"/>
    <n v="475.14060000000001"/>
    <n v="0"/>
    <m/>
    <m/>
    <n v="0"/>
    <n v="0.62909999999999999"/>
    <n v="24.294431700000001"/>
    <n v="0"/>
    <m/>
    <m/>
    <n v="0"/>
    <n v="1984.9805999999999"/>
    <n v="2113.8834604197978"/>
    <n v="0.60173169952171868"/>
    <n v="24.923531700000002"/>
    <n v="7.0946574722459443"/>
  </r>
  <r>
    <x v="1946"/>
    <s v="École"/>
    <m/>
    <m/>
    <n v="2477"/>
    <n v="3224.9915999999998"/>
    <n v="0"/>
    <n v="0"/>
    <m/>
    <m/>
    <n v="0"/>
    <n v="1.3437465"/>
    <n v="0"/>
    <n v="0"/>
    <m/>
    <m/>
    <n v="0"/>
    <n v="3224.9915999999998"/>
    <n v="3434.4196629593157"/>
    <n v="1.3865238849250365"/>
    <n v="1.3437465"/>
    <n v="0.54248950343157043"/>
  </r>
  <r>
    <x v="1947"/>
    <s v="École"/>
    <m/>
    <m/>
    <n v="2606"/>
    <n v="949.74839999999995"/>
    <n v="0"/>
    <n v="0"/>
    <m/>
    <m/>
    <n v="0"/>
    <n v="0.39572849999999998"/>
    <n v="0"/>
    <n v="0"/>
    <m/>
    <m/>
    <n v="0"/>
    <n v="949.74839999999995"/>
    <n v="1011.4242095465146"/>
    <n v="0.38811366444609158"/>
    <n v="0.39572849999999998"/>
    <n v="0.15185283960092094"/>
  </r>
  <r>
    <x v="1948"/>
    <s v="École"/>
    <m/>
    <m/>
    <n v="3207"/>
    <n v="627.29999999999995"/>
    <n v="747.19079999999997"/>
    <n v="0"/>
    <m/>
    <m/>
    <n v="0"/>
    <n v="0.26137500000000002"/>
    <n v="38.204640599999998"/>
    <n v="0"/>
    <m/>
    <m/>
    <n v="0"/>
    <n v="1374.4908"/>
    <n v="1463.7490001762114"/>
    <n v="0.45642313694300324"/>
    <n v="38.466015599999999"/>
    <n v="11.994392142188961"/>
  </r>
  <r>
    <x v="1949"/>
    <s v="École"/>
    <m/>
    <m/>
    <n v="1061"/>
    <n v="203.93639999999999"/>
    <n v="348.20909999999998"/>
    <n v="0"/>
    <m/>
    <m/>
    <n v="0"/>
    <n v="8.4973500000000007E-2"/>
    <n v="17.804292450000002"/>
    <n v="0"/>
    <m/>
    <m/>
    <n v="0"/>
    <n v="552.14549999999997"/>
    <n v="588.00133371339723"/>
    <n v="0.55419541349047807"/>
    <n v="17.889265950000002"/>
    <n v="16.860759613572103"/>
  </r>
  <r>
    <x v="1950"/>
    <s v="École"/>
    <m/>
    <m/>
    <n v="2097"/>
    <n v="863.78399999999999"/>
    <n v="448.23869999999999"/>
    <n v="0"/>
    <m/>
    <m/>
    <n v="0"/>
    <n v="0.35991000000000001"/>
    <n v="22.918909649999996"/>
    <n v="0"/>
    <m/>
    <m/>
    <n v="0"/>
    <n v="1312.0227"/>
    <n v="1397.2242777714434"/>
    <n v="0.66629674667212369"/>
    <n v="23.278819649999996"/>
    <n v="11.10101080114449"/>
  </r>
  <r>
    <x v="1951"/>
    <s v="École"/>
    <m/>
    <m/>
    <n v="5437"/>
    <n v="995.58719999999994"/>
    <n v="0"/>
    <n v="0"/>
    <m/>
    <m/>
    <n v="0"/>
    <n v="0.41482800000000003"/>
    <n v="0"/>
    <n v="0"/>
    <m/>
    <m/>
    <n v="0"/>
    <n v="995.58719999999994"/>
    <n v="1060.2397401192018"/>
    <n v="0.19500455032540037"/>
    <n v="0.41482800000000003"/>
    <n v="7.6297222733124892E-2"/>
  </r>
  <r>
    <x v="1952"/>
    <s v="École"/>
    <m/>
    <m/>
    <n v="6968"/>
    <n v="3478.5720000000001"/>
    <n v="0"/>
    <n v="0"/>
    <m/>
    <m/>
    <n v="0"/>
    <n v="1.4494050000000001"/>
    <n v="0"/>
    <n v="0"/>
    <m/>
    <m/>
    <n v="0"/>
    <n v="3478.5720000000001"/>
    <n v="3704.4673467737757"/>
    <n v="0.5316399751397497"/>
    <n v="1.4494050000000001"/>
    <n v="0.20800875430539609"/>
  </r>
  <r>
    <x v="1953"/>
    <s v="École"/>
    <m/>
    <m/>
    <n v="17759"/>
    <n v="9512.64"/>
    <n v="3956.0949000000001"/>
    <n v="0"/>
    <m/>
    <m/>
    <n v="0"/>
    <n v="3.9636"/>
    <n v="202.27923554999998"/>
    <n v="0"/>
    <m/>
    <m/>
    <n v="0"/>
    <n v="13468.734899999999"/>
    <n v="14343.382468266389"/>
    <n v="0.80766836354898297"/>
    <n v="206.24283555"/>
    <n v="11.613426181091278"/>
  </r>
  <r>
    <x v="1954"/>
    <s v="École"/>
    <m/>
    <m/>
    <n v="20441"/>
    <n v="7672.32"/>
    <n v="5568.3144000000002"/>
    <n v="0"/>
    <m/>
    <m/>
    <n v="0"/>
    <n v="3.1968000000000001"/>
    <n v="284.71369079999999"/>
    <n v="0"/>
    <m/>
    <m/>
    <n v="0"/>
    <n v="13240.634399999999"/>
    <n v="14100.469326312515"/>
    <n v="0.6898130877311538"/>
    <n v="287.91049079999999"/>
    <n v="14.084951362457804"/>
  </r>
  <r>
    <x v="1955"/>
    <s v="École"/>
    <m/>
    <m/>
    <n v="4833"/>
    <n v="1279.5840000000001"/>
    <n v="1214.3744999999999"/>
    <n v="0"/>
    <m/>
    <m/>
    <n v="0"/>
    <n v="0.53315999999999997"/>
    <n v="62.092227749999992"/>
    <n v="0"/>
    <m/>
    <m/>
    <n v="0"/>
    <n v="2493.9584999999997"/>
    <n v="2655.9139288934953"/>
    <n v="0.54953733269056393"/>
    <n v="62.625387749999994"/>
    <n v="12.957870422098075"/>
  </r>
  <r>
    <x v="1956"/>
    <s v="École"/>
    <m/>
    <m/>
    <n v="32391"/>
    <n v="9063.9"/>
    <n v="14338.7127"/>
    <n v="0"/>
    <m/>
    <m/>
    <n v="0"/>
    <n v="3.7766250000000001"/>
    <n v="733.1532526499999"/>
    <n v="0"/>
    <m/>
    <m/>
    <n v="0"/>
    <n v="23402.612699999998"/>
    <n v="24922.357385830524"/>
    <n v="0.76942228970487248"/>
    <n v="736.92987764999987"/>
    <n v="22.751069051588402"/>
  </r>
  <r>
    <x v="1957"/>
    <s v="École"/>
    <m/>
    <m/>
    <n v="19720"/>
    <n v="10540.8"/>
    <n v="4791.1904999999997"/>
    <n v="0"/>
    <m/>
    <m/>
    <n v="0"/>
    <n v="4.3920000000000003"/>
    <n v="244.97853975000001"/>
    <n v="0"/>
    <m/>
    <m/>
    <n v="0"/>
    <n v="15331.9905"/>
    <n v="16327.636216325473"/>
    <n v="0.82797343896173792"/>
    <n v="249.37053975000001"/>
    <n v="12.645564896044625"/>
  </r>
  <r>
    <x v="1958"/>
    <s v="École"/>
    <m/>
    <m/>
    <n v="10784"/>
    <n v="5637.5999999999995"/>
    <n v="851.38829999999996"/>
    <n v="0"/>
    <m/>
    <m/>
    <n v="0"/>
    <n v="2.3490000000000002"/>
    <n v="43.532366849999995"/>
    <n v="0"/>
    <m/>
    <m/>
    <n v="0"/>
    <n v="6488.9882999999991"/>
    <n v="6910.3773821404493"/>
    <n v="0.64079908959017517"/>
    <n v="45.881366849999992"/>
    <n v="4.2545777865356076"/>
  </r>
  <r>
    <x v="1959"/>
    <s v="École"/>
    <m/>
    <m/>
    <n v="28738"/>
    <n v="11473.92"/>
    <n v="16568.539199999999"/>
    <n v="0"/>
    <m/>
    <m/>
    <n v="0"/>
    <n v="4.7808000000000002"/>
    <n v="847.16659439999989"/>
    <n v="0"/>
    <m/>
    <m/>
    <n v="0"/>
    <n v="28042.459199999998"/>
    <n v="29863.511357429383"/>
    <n v="1.039164568078133"/>
    <n v="851.94739439999989"/>
    <n v="29.645326550212257"/>
  </r>
  <r>
    <x v="1960"/>
    <s v="École"/>
    <m/>
    <m/>
    <n v="37465"/>
    <n v="16766.874"/>
    <n v="5588.0172000000002"/>
    <n v="0"/>
    <m/>
    <m/>
    <n v="0"/>
    <n v="6.9861975000000003"/>
    <n v="285.72111540000003"/>
    <n v="0"/>
    <m/>
    <m/>
    <n v="0"/>
    <n v="22354.891199999998"/>
    <n v="23806.597791013213"/>
    <n v="0.63543568106267756"/>
    <n v="292.70731290000003"/>
    <n v="7.8128203096223148"/>
  </r>
  <r>
    <x v="1961"/>
    <s v="École"/>
    <m/>
    <m/>
    <n v="5652"/>
    <n v="631.35360000000003"/>
    <n v="2604.9375"/>
    <n v="0"/>
    <m/>
    <m/>
    <n v="0"/>
    <n v="0.26306400000000002"/>
    <n v="133.19315624999999"/>
    <n v="0"/>
    <m/>
    <m/>
    <n v="0"/>
    <n v="3236.2910999999999"/>
    <n v="3446.4529423581239"/>
    <n v="0.60977582136555619"/>
    <n v="133.45622025"/>
    <n v="23.612211650743102"/>
  </r>
  <r>
    <x v="1962"/>
    <s v="École"/>
    <m/>
    <m/>
    <n v="2616"/>
    <n v="294.76799999999997"/>
    <n v="1041.2172"/>
    <n v="0"/>
    <m/>
    <m/>
    <n v="0"/>
    <n v="0.12282000000000001"/>
    <n v="53.238515399999997"/>
    <n v="0"/>
    <m/>
    <m/>
    <n v="0"/>
    <n v="1335.9852000000001"/>
    <n v="1422.7428810365379"/>
    <n v="0.54386195758277445"/>
    <n v="53.361335399999994"/>
    <n v="20.398063990825687"/>
  </r>
  <r>
    <x v="1963"/>
    <s v="École"/>
    <m/>
    <m/>
    <n v="6798"/>
    <n v="1144.8"/>
    <n v="1526.5880999999999"/>
    <n v="0"/>
    <m/>
    <m/>
    <n v="0"/>
    <n v="0.47699999999999998"/>
    <n v="78.056032949999988"/>
    <n v="0"/>
    <m/>
    <m/>
    <n v="0"/>
    <n v="2671.3881000000001"/>
    <n v="2844.8656480331692"/>
    <n v="0.41848567932232555"/>
    <n v="78.533032949999992"/>
    <n v="11.552373190644307"/>
  </r>
  <r>
    <x v="1964"/>
    <s v="École"/>
    <m/>
    <m/>
    <n v="2658"/>
    <n v="579.31200000000001"/>
    <n v="1075.6971000000001"/>
    <n v="0"/>
    <m/>
    <m/>
    <n v="0"/>
    <n v="0.24137999999999998"/>
    <n v="55.001508450000003"/>
    <n v="0"/>
    <m/>
    <m/>
    <n v="0"/>
    <n v="1655.0091000000002"/>
    <n v="1762.4839070640064"/>
    <n v="0.66308649626185345"/>
    <n v="55.242888450000002"/>
    <n v="20.783629966139959"/>
  </r>
  <r>
    <x v="1965"/>
    <s v="École"/>
    <m/>
    <m/>
    <n v="19487"/>
    <n v="7479.54"/>
    <n v="1393.9730999999999"/>
    <n v="0"/>
    <m/>
    <m/>
    <n v="0"/>
    <n v="3.1164749999999999"/>
    <n v="71.27529045"/>
    <n v="0"/>
    <m/>
    <m/>
    <n v="0"/>
    <n v="8873.5131000000001"/>
    <n v="9449.7510846747864"/>
    <n v="0.48492590366268723"/>
    <n v="74.391765449999994"/>
    <n v="3.8175073356596703"/>
  </r>
  <r>
    <x v="1965"/>
    <s v="École"/>
    <m/>
    <m/>
    <n v="6443"/>
    <n v="1407.4559999999999"/>
    <n v="2854.6325999999999"/>
    <n v="0"/>
    <m/>
    <m/>
    <n v="0"/>
    <n v="0.58644000000000007"/>
    <n v="145.9603257"/>
    <n v="0"/>
    <m/>
    <m/>
    <n v="0"/>
    <n v="4262.0886"/>
    <n v="4538.864812272609"/>
    <n v="0.70446450601778809"/>
    <n v="146.54676570000001"/>
    <n v="22.745113409902221"/>
  </r>
  <r>
    <x v="1966"/>
    <s v="École"/>
    <m/>
    <m/>
    <n v="6549"/>
    <n v="980.58960000000002"/>
    <n v="2023.7049"/>
    <n v="0"/>
    <m/>
    <m/>
    <n v="0"/>
    <n v="0.40857900000000003"/>
    <n v="103.47413055"/>
    <n v="0"/>
    <m/>
    <m/>
    <n v="0"/>
    <n v="3004.2945"/>
    <n v="3199.3906911635136"/>
    <n v="0.48853117898358733"/>
    <n v="103.88270955"/>
    <n v="15.862377393495191"/>
  </r>
  <r>
    <x v="1967"/>
    <s v="École"/>
    <m/>
    <m/>
    <n v="4039"/>
    <n v="1344.7079999999999"/>
    <n v="1892.9844000000001"/>
    <n v="0"/>
    <m/>
    <m/>
    <n v="0"/>
    <n v="0.56029499999999999"/>
    <n v="96.790255799999997"/>
    <n v="0"/>
    <m/>
    <m/>
    <n v="0"/>
    <n v="3237.6923999999999"/>
    <n v="3447.9452415237106"/>
    <n v="0.85366309520270134"/>
    <n v="97.350550799999994"/>
    <n v="24.102636989353801"/>
  </r>
  <r>
    <x v="1968"/>
    <s v="École"/>
    <m/>
    <m/>
    <n v="27633"/>
    <n v="9262.08"/>
    <n v="8588.1473999999998"/>
    <n v="0"/>
    <m/>
    <m/>
    <n v="0"/>
    <n v="3.8592000000000004"/>
    <n v="439.1208843"/>
    <n v="0"/>
    <m/>
    <m/>
    <n v="0"/>
    <n v="17850.2274"/>
    <n v="19009.405162746825"/>
    <n v="0.68792404598656764"/>
    <n v="442.98008429999999"/>
    <n v="16.03083575073282"/>
  </r>
  <r>
    <x v="1969"/>
    <s v="École"/>
    <m/>
    <m/>
    <n v="11202"/>
    <n v="4173.12"/>
    <n v="3699.2006999999999"/>
    <n v="0"/>
    <m/>
    <m/>
    <n v="0"/>
    <n v="1.7387999999999999"/>
    <n v="189.14396865000001"/>
    <n v="0"/>
    <m/>
    <m/>
    <n v="0"/>
    <n v="7872.3207000000002"/>
    <n v="8383.5421478932367"/>
    <n v="0.74839690661428648"/>
    <n v="190.88276865"/>
    <n v="17.040061475629354"/>
  </r>
  <r>
    <x v="1970"/>
    <s v="École"/>
    <m/>
    <m/>
    <n v="17057"/>
    <n v="5471.28"/>
    <n v="2110.0940999999998"/>
    <n v="0"/>
    <m/>
    <m/>
    <n v="0"/>
    <n v="2.2797000000000001"/>
    <n v="107.89129995"/>
    <n v="0"/>
    <m/>
    <m/>
    <n v="0"/>
    <n v="7581.3740999999991"/>
    <n v="8073.7017365535103"/>
    <n v="0.47333656191320339"/>
    <n v="110.17099995000001"/>
    <n v="6.4589904408747145"/>
  </r>
  <r>
    <x v="1971"/>
    <s v="École"/>
    <m/>
    <m/>
    <n v="4383"/>
    <n v="1571.616"/>
    <n v="424.74689999999998"/>
    <n v="0"/>
    <m/>
    <m/>
    <n v="0"/>
    <n v="0.65483999999999998"/>
    <n v="21.717749550000001"/>
    <n v="0"/>
    <m/>
    <m/>
    <n v="0"/>
    <n v="1996.3629000000001"/>
    <n v="2126.0049167763668"/>
    <n v="0.48505701957024111"/>
    <n v="22.372589550000001"/>
    <n v="5.1044009924709108"/>
  </r>
  <r>
    <x v="1972"/>
    <s v="École"/>
    <m/>
    <m/>
    <n v="7804"/>
    <n v="5672.6423999999997"/>
    <n v="3261.5711999999999"/>
    <n v="0"/>
    <m/>
    <m/>
    <n v="0"/>
    <n v="2.3636010000000001"/>
    <n v="166.7675184"/>
    <n v="0"/>
    <m/>
    <m/>
    <n v="0"/>
    <n v="8934.2135999999991"/>
    <n v="9514.3934207203929"/>
    <n v="1.2191688135213214"/>
    <n v="169.13111939999999"/>
    <n v="21.672362813941568"/>
  </r>
  <r>
    <x v="1973"/>
    <s v="École"/>
    <m/>
    <m/>
    <n v="4912"/>
    <n v="1099.3319999999999"/>
    <n v="1671.3279"/>
    <n v="0"/>
    <m/>
    <m/>
    <n v="0"/>
    <n v="0.45805499999999999"/>
    <n v="85.456729049999993"/>
    <n v="0"/>
    <m/>
    <m/>
    <n v="0"/>
    <n v="2770.6598999999997"/>
    <n v="2950.5840697175431"/>
    <n v="0.60068893927474409"/>
    <n v="85.914784049999994"/>
    <n v="17.490794798452765"/>
  </r>
  <r>
    <x v="1974"/>
    <s v="École"/>
    <m/>
    <m/>
    <n v="1461"/>
    <n v="1478.7359999999999"/>
    <n v="3006.9504000000002"/>
    <n v="0"/>
    <m/>
    <m/>
    <n v="0"/>
    <n v="0.61614000000000002"/>
    <n v="153.74849280000001"/>
    <n v="0"/>
    <m/>
    <m/>
    <n v="0"/>
    <n v="4485.6864000000005"/>
    <n v="4776.9828529256292"/>
    <n v="3.2696665659997461"/>
    <n v="154.36463280000001"/>
    <n v="105.65683285420945"/>
  </r>
  <r>
    <x v="1975"/>
    <s v="École"/>
    <m/>
    <m/>
    <n v="6258"/>
    <n v="1653.12"/>
    <n v="2670.1082999999999"/>
    <n v="0"/>
    <m/>
    <m/>
    <n v="0"/>
    <n v="0.68880000000000008"/>
    <n v="136.52540685"/>
    <n v="0"/>
    <m/>
    <m/>
    <n v="0"/>
    <n v="4323.2282999999998"/>
    <n v="4603.9748695724275"/>
    <n v="0.73569429043982537"/>
    <n v="137.21420684999998"/>
    <n v="21.926207550335569"/>
  </r>
  <r>
    <x v="1976"/>
    <s v="École"/>
    <m/>
    <m/>
    <n v="13897"/>
    <n v="4519.8"/>
    <n v="3341.5191"/>
    <n v="0"/>
    <m/>
    <m/>
    <n v="0"/>
    <n v="1.8832500000000001"/>
    <n v="170.85533744999998"/>
    <n v="0"/>
    <m/>
    <m/>
    <n v="0"/>
    <n v="7861.3191000000006"/>
    <n v="8371.8261138533308"/>
    <n v="0.60241966711184647"/>
    <n v="172.73858744999998"/>
    <n v="12.429919223573432"/>
  </r>
  <r>
    <x v="1977"/>
    <s v="École"/>
    <m/>
    <m/>
    <n v="3905"/>
    <n v="1884.528"/>
    <n v="2602.2851999999998"/>
    <n v="0"/>
    <m/>
    <m/>
    <n v="0"/>
    <n v="0.78522000000000003"/>
    <n v="133.05754139999999"/>
    <n v="0"/>
    <m/>
    <m/>
    <n v="0"/>
    <n v="4486.8131999999996"/>
    <n v="4778.182826307333"/>
    <n v="1.2236063575690994"/>
    <n v="133.8427614"/>
    <n v="34.274714827144685"/>
  </r>
  <r>
    <x v="1978"/>
    <s v="École"/>
    <m/>
    <m/>
    <n v="27203"/>
    <n v="14205.6"/>
    <n v="1665.6443999999999"/>
    <n v="0"/>
    <m/>
    <m/>
    <n v="0"/>
    <n v="5.9189999999999996"/>
    <n v="85.166125799999989"/>
    <n v="0"/>
    <m/>
    <m/>
    <n v="0"/>
    <n v="15871.2444"/>
    <n v="16901.908781093545"/>
    <n v="0.62132517667512943"/>
    <n v="91.085125799999986"/>
    <n v="3.348348557144432"/>
  </r>
  <r>
    <x v="1979"/>
    <s v="École"/>
    <m/>
    <m/>
    <n v="2651"/>
    <n v="455.25599999999997"/>
    <n v="1459.1439"/>
    <n v="0"/>
    <m/>
    <m/>
    <n v="0"/>
    <n v="0.18969"/>
    <n v="74.607541049999995"/>
    <n v="0"/>
    <m/>
    <m/>
    <n v="0"/>
    <n v="1914.3998999999999"/>
    <n v="2038.7193130448302"/>
    <n v="0.76903783970004913"/>
    <n v="74.797231049999994"/>
    <n v="28.214723142210481"/>
  </r>
  <r>
    <x v="1980"/>
    <s v="École"/>
    <m/>
    <m/>
    <n v="1224"/>
    <n v="610.99199999999996"/>
    <n v="0"/>
    <n v="0"/>
    <m/>
    <m/>
    <n v="0"/>
    <n v="0.25458000000000003"/>
    <n v="0"/>
    <n v="0"/>
    <m/>
    <m/>
    <n v="0"/>
    <n v="610.99199999999996"/>
    <n v="650.6692726613112"/>
    <n v="0.5315925430239471"/>
    <n v="0.25458000000000003"/>
    <n v="0.20799019607843142"/>
  </r>
  <r>
    <x v="1981"/>
    <s v="École"/>
    <m/>
    <m/>
    <n v="1373"/>
    <n v="238.2912"/>
    <n v="0"/>
    <n v="0"/>
    <m/>
    <m/>
    <n v="0"/>
    <n v="9.9288000000000001E-2"/>
    <n v="0"/>
    <n v="0"/>
    <m/>
    <m/>
    <n v="0"/>
    <n v="238.2912"/>
    <n v="253.76561687483803"/>
    <n v="0.18482564958109107"/>
    <n v="9.9288000000000001E-2"/>
    <n v="7.2314639475600878E-2"/>
  </r>
  <r>
    <x v="1982"/>
    <s v="École"/>
    <m/>
    <m/>
    <n v="1700"/>
    <n v="1252.5840000000001"/>
    <n v="0"/>
    <n v="0"/>
    <m/>
    <m/>
    <n v="0"/>
    <n v="0.52190999999999999"/>
    <n v="0"/>
    <n v="0"/>
    <m/>
    <m/>
    <n v="0"/>
    <n v="1252.5840000000001"/>
    <n v="1333.9256818864992"/>
    <n v="0.78466216581558779"/>
    <n v="0.52190999999999999"/>
    <n v="0.30700588235294118"/>
  </r>
  <r>
    <x v="1983"/>
    <s v="École"/>
    <m/>
    <m/>
    <n v="1877"/>
    <n v="311.03999999999996"/>
    <n v="685.05119999999999"/>
    <n v="0"/>
    <m/>
    <m/>
    <n v="0"/>
    <n v="0.12959999999999999"/>
    <n v="35.027378400000003"/>
    <n v="0"/>
    <m/>
    <m/>
    <n v="0"/>
    <n v="996.09119999999996"/>
    <n v="1060.7764694273128"/>
    <n v="0.56514462942318211"/>
    <n v="35.156978400000007"/>
    <n v="18.730409376664895"/>
  </r>
  <r>
    <x v="1984"/>
    <s v="École"/>
    <m/>
    <m/>
    <n v="2099"/>
    <n v="729.21600000000001"/>
    <n v="688.46130000000005"/>
    <n v="0"/>
    <m/>
    <m/>
    <n v="0"/>
    <n v="0.30384000000000005"/>
    <n v="35.201740350000001"/>
    <n v="0"/>
    <m/>
    <m/>
    <n v="0"/>
    <n v="1417.6773000000001"/>
    <n v="1509.7399927649651"/>
    <n v="0.71926631384705342"/>
    <n v="35.505580350000002"/>
    <n v="16.915474202000954"/>
  </r>
  <r>
    <x v="1985"/>
    <s v="École"/>
    <m/>
    <m/>
    <n v="1700"/>
    <n v="561.024"/>
    <n v="871.47"/>
    <n v="0"/>
    <m/>
    <m/>
    <n v="0"/>
    <n v="0.23376"/>
    <n v="44.559165"/>
    <n v="0"/>
    <m/>
    <m/>
    <n v="0"/>
    <n v="1432.4940000000001"/>
    <n v="1525.5188759782327"/>
    <n v="0.89736404469307807"/>
    <n v="44.792924999999997"/>
    <n v="26.348779411764703"/>
  </r>
  <r>
    <x v="1986"/>
    <s v="École"/>
    <m/>
    <m/>
    <n v="1327"/>
    <n v="553.5"/>
    <n v="0"/>
    <n v="0"/>
    <m/>
    <m/>
    <n v="0"/>
    <n v="0.230625"/>
    <n v="0"/>
    <n v="0"/>
    <m/>
    <m/>
    <n v="0"/>
    <n v="553.5"/>
    <n v="589.44379372894525"/>
    <n v="0.44419276091103638"/>
    <n v="0.230625"/>
    <n v="0.17379427279577994"/>
  </r>
  <r>
    <x v="1987"/>
    <s v="École"/>
    <m/>
    <m/>
    <n v="1902"/>
    <n v="234.28799999999998"/>
    <n v="918.07470000000001"/>
    <n v="0"/>
    <m/>
    <m/>
    <n v="0"/>
    <n v="9.7619999999999998E-2"/>
    <n v="46.942111650000001"/>
    <n v="0"/>
    <m/>
    <m/>
    <n v="0"/>
    <n v="1152.3626999999999"/>
    <n v="1227.1961005234516"/>
    <n v="0.64521351236774538"/>
    <n v="47.03973165"/>
    <n v="24.731720110410095"/>
  </r>
  <r>
    <x v="1988"/>
    <s v="École"/>
    <m/>
    <m/>
    <n v="1514"/>
    <n v="607.34159999999997"/>
    <n v="0"/>
    <n v="0"/>
    <m/>
    <m/>
    <n v="0"/>
    <n v="0.25305899999999998"/>
    <n v="0"/>
    <n v="0"/>
    <m/>
    <m/>
    <n v="0"/>
    <n v="607.34159999999997"/>
    <n v="646.78181895827925"/>
    <n v="0.42720067302396253"/>
    <n v="0.25305899999999998"/>
    <n v="0.16714597093791278"/>
  </r>
  <r>
    <x v="1989"/>
    <s v="École"/>
    <m/>
    <m/>
    <n v="2370"/>
    <n v="283.16519999999997"/>
    <n v="1030.6079999999999"/>
    <n v="0"/>
    <m/>
    <m/>
    <n v="0"/>
    <n v="0.11798550000000001"/>
    <n v="52.696055999999999"/>
    <n v="0"/>
    <m/>
    <m/>
    <n v="0"/>
    <n v="1313.7731999999999"/>
    <n v="1399.0884536719354"/>
    <n v="0.59033268087423441"/>
    <n v="52.814041500000002"/>
    <n v="22.28440569620253"/>
  </r>
  <r>
    <x v="1990"/>
    <s v="École"/>
    <m/>
    <m/>
    <n v="10384"/>
    <n v="3640.8959999999997"/>
    <n v="2445.7995000000001"/>
    <n v="0"/>
    <m/>
    <m/>
    <n v="0"/>
    <n v="1.5170399999999999"/>
    <n v="125.05626525"/>
    <n v="0"/>
    <m/>
    <m/>
    <n v="0"/>
    <n v="6086.6954999999998"/>
    <n v="6481.9600484063221"/>
    <n v="0.62422573655684921"/>
    <n v="126.57330524999999"/>
    <n v="12.18926283224191"/>
  </r>
  <r>
    <x v="1991"/>
    <s v="École"/>
    <m/>
    <m/>
    <n v="1825"/>
    <n v="705.20039999999995"/>
    <n v="696.7971"/>
    <n v="0"/>
    <m/>
    <m/>
    <n v="0"/>
    <n v="0.29383350000000003"/>
    <n v="35.627958450000001"/>
    <n v="0"/>
    <m/>
    <m/>
    <n v="0"/>
    <n v="1401.9974999999999"/>
    <n v="1493.0419606115572"/>
    <n v="0.81810518389674369"/>
    <n v="35.921791949999999"/>
    <n v="19.683173671232876"/>
  </r>
  <r>
    <x v="1992"/>
    <s v="École"/>
    <m/>
    <m/>
    <n v="2465"/>
    <n v="700.05599999999993"/>
    <n v="821.45519999999999"/>
    <n v="0"/>
    <m/>
    <m/>
    <n v="0"/>
    <n v="0.29169"/>
    <n v="42.001856399999994"/>
    <n v="0"/>
    <m/>
    <m/>
    <n v="0"/>
    <n v="1521.5111999999999"/>
    <n v="1620.3167731329359"/>
    <n v="0.65732931972938569"/>
    <n v="42.293546399999997"/>
    <n v="17.157625314401624"/>
  </r>
  <r>
    <x v="1993"/>
    <s v="École"/>
    <m/>
    <m/>
    <n v="2261"/>
    <n v="960.48"/>
    <n v="632.38409999999999"/>
    <n v="0"/>
    <m/>
    <m/>
    <n v="0"/>
    <n v="0.4002"/>
    <n v="32.334454950000001"/>
    <n v="0"/>
    <m/>
    <m/>
    <n v="0"/>
    <n v="1592.8641"/>
    <n v="1696.303266483545"/>
    <n v="0.75024469990426579"/>
    <n v="32.734654949999999"/>
    <n v="14.47795442282176"/>
  </r>
  <r>
    <x v="1994"/>
    <s v="École"/>
    <m/>
    <m/>
    <n v="2444"/>
    <n v="731.16"/>
    <n v="624.42719999999997"/>
    <n v="0"/>
    <m/>
    <m/>
    <n v="0"/>
    <n v="0.30465000000000003"/>
    <n v="31.927610399999999"/>
    <n v="0"/>
    <m/>
    <m/>
    <n v="0"/>
    <n v="1355.5871999999999"/>
    <n v="1443.61781734128"/>
    <n v="0.59067832133440257"/>
    <n v="32.232260400000001"/>
    <n v="13.188322585924714"/>
  </r>
  <r>
    <x v="1995"/>
    <s v="École"/>
    <m/>
    <m/>
    <n v="3016"/>
    <n v="800.64"/>
    <n v="875.63789999999995"/>
    <n v="0"/>
    <m/>
    <m/>
    <n v="0"/>
    <n v="0.33360000000000001"/>
    <n v="44.77227405"/>
    <n v="0"/>
    <m/>
    <m/>
    <n v="0"/>
    <n v="1676.2779"/>
    <n v="1785.1338838662866"/>
    <n v="0.59188789252860963"/>
    <n v="45.105874049999997"/>
    <n v="14.955528531167108"/>
  </r>
  <r>
    <x v="1996"/>
    <s v="École"/>
    <m/>
    <m/>
    <n v="1148"/>
    <n v="474.33600000000001"/>
    <n v="449.7543"/>
    <n v="0"/>
    <m/>
    <m/>
    <n v="0"/>
    <n v="0.19764000000000001"/>
    <n v="22.99640385"/>
    <n v="0"/>
    <m/>
    <m/>
    <n v="0"/>
    <n v="924.09030000000007"/>
    <n v="984.09989553770413"/>
    <n v="0.85722987416176322"/>
    <n v="23.19404385"/>
    <n v="20.203870949477352"/>
  </r>
  <r>
    <x v="1997"/>
    <s v="École"/>
    <m/>
    <m/>
    <n v="383"/>
    <n v="276.91199999999998"/>
    <n v="0"/>
    <n v="0"/>
    <m/>
    <m/>
    <n v="0"/>
    <n v="0.11538"/>
    <n v="0"/>
    <n v="0"/>
    <m/>
    <m/>
    <n v="0"/>
    <n v="276.91199999999998"/>
    <n v="294.89441699922259"/>
    <n v="0.76995931331389711"/>
    <n v="0.11538"/>
    <n v="0.30125326370757177"/>
  </r>
  <r>
    <x v="1998"/>
    <s v="École"/>
    <m/>
    <m/>
    <n v="2304"/>
    <n v="452.73599999999999"/>
    <n v="766.89359999999999"/>
    <n v="0"/>
    <m/>
    <m/>
    <n v="0"/>
    <n v="0.18864"/>
    <n v="39.212065199999998"/>
    <n v="0"/>
    <m/>
    <m/>
    <n v="0"/>
    <n v="1219.6296"/>
    <n v="1298.8312526975899"/>
    <n v="0.56372884231666232"/>
    <n v="39.400705199999997"/>
    <n v="17.101000520833331"/>
  </r>
  <r>
    <x v="1999"/>
    <s v="École"/>
    <m/>
    <m/>
    <n v="1770"/>
    <n v="452.988"/>
    <n v="533.49120000000005"/>
    <n v="0"/>
    <m/>
    <m/>
    <n v="0"/>
    <n v="0.188745"/>
    <n v="27.277958399999999"/>
    <n v="0"/>
    <m/>
    <m/>
    <n v="0"/>
    <n v="986.47919999999999"/>
    <n v="1050.5402747654832"/>
    <n v="0.59352557896354985"/>
    <n v="27.4667034"/>
    <n v="15.517911525423727"/>
  </r>
  <r>
    <x v="1999"/>
    <s v="École"/>
    <m/>
    <m/>
    <n v="297"/>
    <n v="151.78319999999999"/>
    <n v="0"/>
    <n v="0"/>
    <m/>
    <m/>
    <n v="0"/>
    <n v="6.3243000000000008E-2"/>
    <n v="0"/>
    <n v="0"/>
    <m/>
    <m/>
    <n v="0"/>
    <n v="151.78319999999999"/>
    <n v="161.63986491837264"/>
    <n v="0.5442419694221301"/>
    <n v="6.3243000000000008E-2"/>
    <n v="0.21293939393939398"/>
  </r>
  <r>
    <x v="2000"/>
    <s v="École"/>
    <m/>
    <m/>
    <n v="2382"/>
    <n v="955.29599999999994"/>
    <n v="415.6533"/>
    <n v="0"/>
    <m/>
    <m/>
    <n v="0"/>
    <n v="0.39804"/>
    <n v="21.252784349999999"/>
    <n v="0"/>
    <m/>
    <m/>
    <n v="0"/>
    <n v="1370.9493"/>
    <n v="1459.9775183415393"/>
    <n v="0.61292087251953786"/>
    <n v="21.650824350000001"/>
    <n v="9.0893469143576819"/>
  </r>
  <r>
    <x v="2000"/>
    <s v="École"/>
    <m/>
    <m/>
    <n v="135"/>
    <n v="82.022400000000005"/>
    <n v="0"/>
    <n v="0"/>
    <m/>
    <m/>
    <n v="0"/>
    <n v="3.4176000000000005E-2"/>
    <n v="0"/>
    <n v="0"/>
    <m/>
    <m/>
    <n v="0"/>
    <n v="82.022400000000005"/>
    <n v="87.348861114278307"/>
    <n v="0.64702860084650593"/>
    <n v="3.4176000000000005E-2"/>
    <n v="0.25315555555555558"/>
  </r>
  <r>
    <x v="2001"/>
    <s v="École"/>
    <m/>
    <m/>
    <n v="2334"/>
    <n v="235.15199999999999"/>
    <n v="759.31560000000002"/>
    <n v="0"/>
    <m/>
    <m/>
    <n v="0"/>
    <n v="9.7979999999999998E-2"/>
    <n v="38.8245942"/>
    <n v="0"/>
    <m/>
    <m/>
    <n v="0"/>
    <n v="994.46759999999995"/>
    <n v="1059.047434299041"/>
    <n v="0.45374782960541604"/>
    <n v="38.9225742"/>
    <n v="16.676338560411313"/>
  </r>
  <r>
    <x v="2002"/>
    <s v="École"/>
    <m/>
    <m/>
    <n v="1586"/>
    <n v="444.96"/>
    <n v="619.50150000000008"/>
    <n v="0"/>
    <m/>
    <m/>
    <n v="0"/>
    <n v="0.18540000000000001"/>
    <n v="31.675754250000001"/>
    <n v="0"/>
    <m/>
    <m/>
    <n v="0"/>
    <n v="1064.4615000000001"/>
    <n v="1133.5866754081369"/>
    <n v="0.71474569697864876"/>
    <n v="31.861154250000002"/>
    <n v="20.089000157629258"/>
  </r>
  <r>
    <x v="2003"/>
    <s v="École"/>
    <m/>
    <m/>
    <n v="2788"/>
    <n v="355.96800000000002"/>
    <n v="982.10879999999997"/>
    <n v="0"/>
    <m/>
    <m/>
    <n v="0"/>
    <n v="0.14831999999999998"/>
    <n v="50.216241600000004"/>
    <n v="0"/>
    <m/>
    <m/>
    <n v="0"/>
    <n v="1338.0768"/>
    <n v="1424.9703076651983"/>
    <n v="0.51110843173070242"/>
    <n v="50.364561600000002"/>
    <n v="18.064763845050216"/>
  </r>
  <r>
    <x v="2004"/>
    <s v="École"/>
    <m/>
    <m/>
    <n v="3409"/>
    <n v="511.596"/>
    <n v="0"/>
    <n v="1512.8119999999997"/>
    <m/>
    <m/>
    <n v="0"/>
    <n v="0.21316499999999999"/>
    <n v="0"/>
    <n v="107.72500312"/>
    <m/>
    <m/>
    <n v="0"/>
    <n v="2024.4079999999997"/>
    <n v="2155.87124042498"/>
    <n v="0.63240576134496329"/>
    <n v="107.93816812"/>
    <n v="31.662706987386329"/>
  </r>
  <r>
    <x v="2005"/>
    <s v="École"/>
    <m/>
    <m/>
    <n v="5991"/>
    <n v="1968.624"/>
    <n v="0"/>
    <n v="0"/>
    <m/>
    <m/>
    <n v="0"/>
    <n v="0.82025999999999999"/>
    <n v="0"/>
    <n v="0"/>
    <m/>
    <m/>
    <n v="0"/>
    <n v="1968.624"/>
    <n v="2096.4646774812127"/>
    <n v="0.3499356831048594"/>
    <n v="0.82025999999999999"/>
    <n v="0.1369153730595894"/>
  </r>
  <r>
    <x v="2006"/>
    <s v="École"/>
    <m/>
    <m/>
    <n v="43391"/>
    <n v="18623.52"/>
    <n v="18782.073"/>
    <n v="0"/>
    <m/>
    <m/>
    <n v="0"/>
    <n v="7.7598000000000003"/>
    <n v="960.34687350000002"/>
    <n v="0"/>
    <m/>
    <m/>
    <n v="0"/>
    <n v="37405.593000000001"/>
    <n v="39834.67867136564"/>
    <n v="0.91804011595412971"/>
    <n v="968.10667350000006"/>
    <n v="22.311232133391719"/>
  </r>
  <r>
    <x v="2007"/>
    <s v="École"/>
    <m/>
    <m/>
    <n v="3929"/>
    <n v="1397.7108000000001"/>
    <n v="779.01840000000004"/>
    <n v="0"/>
    <m/>
    <m/>
    <n v="0"/>
    <n v="0.58237950000000005"/>
    <n v="39.8320188"/>
    <n v="0"/>
    <m/>
    <m/>
    <n v="0"/>
    <n v="2176.7292000000002"/>
    <n v="2318.0840425809797"/>
    <n v="0.58999339337769907"/>
    <n v="40.414398300000002"/>
    <n v="10.286179256808348"/>
  </r>
  <r>
    <x v="2008"/>
    <s v="École"/>
    <m/>
    <m/>
    <n v="17869"/>
    <n v="7804.08"/>
    <n v="6099.1532999999999"/>
    <n v="0"/>
    <m/>
    <m/>
    <n v="0"/>
    <n v="3.2517000000000005"/>
    <n v="311.85603434999996"/>
    <n v="0"/>
    <m/>
    <m/>
    <n v="0"/>
    <n v="13903.2333"/>
    <n v="14806.096804788805"/>
    <n v="0.82859123648714561"/>
    <n v="315.10773434999999"/>
    <n v="17.634323932508813"/>
  </r>
  <r>
    <x v="2009"/>
    <s v="École"/>
    <m/>
    <m/>
    <n v="3777"/>
    <n v="1953.0719999999999"/>
    <n v="0"/>
    <n v="0"/>
    <m/>
    <m/>
    <n v="0"/>
    <n v="0.81377999999999995"/>
    <n v="0"/>
    <n v="0"/>
    <m/>
    <m/>
    <n v="0"/>
    <n v="1953.0719999999999"/>
    <n v="2079.9027445452189"/>
    <n v="0.55067586564607329"/>
    <n v="0.81377999999999995"/>
    <n v="0.21545671167593328"/>
  </r>
  <r>
    <x v="2010"/>
    <s v="École"/>
    <m/>
    <m/>
    <n v="4520"/>
    <n v="1901.232"/>
    <n v="0"/>
    <n v="0"/>
    <m/>
    <m/>
    <n v="0"/>
    <n v="0.79218000000000011"/>
    <n v="0"/>
    <n v="0"/>
    <m/>
    <m/>
    <n v="0"/>
    <n v="1901.232"/>
    <n v="2024.6963014252397"/>
    <n v="0.44794165960735388"/>
    <n v="0.79218000000000011"/>
    <n v="0.17526106194690266"/>
  </r>
  <r>
    <x v="2011"/>
    <s v="École"/>
    <m/>
    <m/>
    <n v="6091"/>
    <n v="1914.912"/>
    <n v="0"/>
    <n v="0"/>
    <m/>
    <m/>
    <n v="0"/>
    <n v="0.79788000000000003"/>
    <n v="0"/>
    <n v="0"/>
    <m/>
    <m/>
    <n v="0"/>
    <n v="1914.912"/>
    <n v="2039.2646683596786"/>
    <n v="0.3347996500344243"/>
    <n v="0.79788000000000003"/>
    <n v="0.13099326875718273"/>
  </r>
  <r>
    <x v="2012"/>
    <s v="École"/>
    <m/>
    <m/>
    <n v="4586"/>
    <n v="2049.6239999999998"/>
    <n v="0"/>
    <n v="0"/>
    <m/>
    <m/>
    <n v="0"/>
    <n v="0.85400999999999994"/>
    <n v="0"/>
    <n v="0"/>
    <m/>
    <m/>
    <n v="0"/>
    <n v="2049.6239999999998"/>
    <n v="2182.7247448561802"/>
    <n v="0.47595393477020936"/>
    <n v="0.85400999999999994"/>
    <n v="0.18622110771914521"/>
  </r>
  <r>
    <x v="2013"/>
    <s v="École"/>
    <m/>
    <m/>
    <n v="2916"/>
    <n v="1442.4479999999999"/>
    <n v="0"/>
    <n v="0"/>
    <m/>
    <m/>
    <n v="0"/>
    <n v="0.60102"/>
    <n v="0"/>
    <n v="0"/>
    <m/>
    <m/>
    <n v="0"/>
    <n v="1442.4479999999999"/>
    <n v="1536.119279813423"/>
    <n v="0.52678987647922593"/>
    <n v="0.60102"/>
    <n v="0.20611111111111111"/>
  </r>
  <r>
    <x v="2014"/>
    <s v="École"/>
    <m/>
    <m/>
    <n v="3767"/>
    <n v="1528.4159999999999"/>
    <n v="0"/>
    <n v="0"/>
    <m/>
    <m/>
    <n v="0"/>
    <n v="0.63684000000000007"/>
    <n v="0"/>
    <n v="0"/>
    <m/>
    <m/>
    <n v="0"/>
    <n v="1528.4159999999999"/>
    <n v="1627.6699646540553"/>
    <n v="0.43208653163102079"/>
    <n v="0.63684000000000007"/>
    <n v="0.16905760552163526"/>
  </r>
  <r>
    <x v="2015"/>
    <s v="École"/>
    <m/>
    <m/>
    <n v="14317"/>
    <n v="5849.28"/>
    <n v="940.4298"/>
    <n v="0"/>
    <m/>
    <m/>
    <n v="0"/>
    <n v="2.4372000000000003"/>
    <n v="48.085151099999997"/>
    <n v="0"/>
    <m/>
    <m/>
    <n v="0"/>
    <n v="6789.7097999999996"/>
    <n v="7230.6274667219477"/>
    <n v="0.50503788969211061"/>
    <n v="50.522351099999995"/>
    <n v="3.5288364252287487"/>
  </r>
  <r>
    <x v="2016"/>
    <s v="École"/>
    <m/>
    <m/>
    <n v="3882"/>
    <n v="894.17880000000002"/>
    <n v="940.80870000000004"/>
    <n v="0"/>
    <m/>
    <m/>
    <n v="0"/>
    <n v="0.37257449999999998"/>
    <n v="48.104524650000002"/>
    <n v="0"/>
    <m/>
    <m/>
    <n v="0"/>
    <n v="1834.9875000000002"/>
    <n v="1954.1499429904122"/>
    <n v="0.50338741447460389"/>
    <n v="48.477099150000001"/>
    <n v="12.487660780525502"/>
  </r>
  <r>
    <x v="2017"/>
    <s v="École"/>
    <m/>
    <m/>
    <n v="6446"/>
    <n v="2509.4879999999998"/>
    <n v="1041.9749999999999"/>
    <n v="0"/>
    <m/>
    <m/>
    <n v="0"/>
    <n v="1.0456200000000002"/>
    <n v="53.277262499999999"/>
    <n v="0"/>
    <m/>
    <m/>
    <n v="0"/>
    <n v="3551.4629999999997"/>
    <n v="3782.0918229593153"/>
    <n v="0.58673469174050807"/>
    <n v="54.322882499999999"/>
    <n v="8.4273786068879932"/>
  </r>
  <r>
    <x v="2018"/>
    <s v="École"/>
    <m/>
    <m/>
    <n v="14858"/>
    <n v="6544.8"/>
    <n v="1089.3375000000001"/>
    <n v="0"/>
    <m/>
    <m/>
    <n v="0"/>
    <n v="2.7269999999999999"/>
    <n v="55.698956249999995"/>
    <n v="0"/>
    <m/>
    <m/>
    <n v="0"/>
    <n v="7634.1375000000007"/>
    <n v="8129.8915444415661"/>
    <n v="0.54717267091409116"/>
    <n v="58.425956249999992"/>
    <n v="3.9322894232063526"/>
  </r>
  <r>
    <x v="2019"/>
    <s v="École"/>
    <m/>
    <m/>
    <n v="4122"/>
    <n v="1475.9243999999999"/>
    <n v="1181.4102"/>
    <n v="0"/>
    <m/>
    <m/>
    <n v="0"/>
    <n v="0.61496850000000003"/>
    <n v="60.406728899999997"/>
    <n v="0"/>
    <m/>
    <m/>
    <n v="0"/>
    <n v="2657.3346000000001"/>
    <n v="2829.8995263436123"/>
    <n v="0.68653554739049305"/>
    <n v="61.021697400000001"/>
    <n v="14.803905240174672"/>
  </r>
  <r>
    <x v="2020"/>
    <s v="École"/>
    <m/>
    <m/>
    <n v="3891"/>
    <n v="1806.1992"/>
    <n v="513.03060000000005"/>
    <n v="0"/>
    <m/>
    <m/>
    <n v="0"/>
    <n v="0.752583"/>
    <n v="26.231786700000001"/>
    <n v="0"/>
    <m/>
    <m/>
    <n v="0"/>
    <n v="2319.2298000000001"/>
    <n v="2469.8385037781809"/>
    <n v="0.63475674730870746"/>
    <n v="26.984369700000002"/>
    <n v="6.9350731688511962"/>
  </r>
  <r>
    <x v="2021"/>
    <s v="École"/>
    <m/>
    <m/>
    <n v="3193"/>
    <n v="902.44799999999998"/>
    <n v="714.60540000000003"/>
    <n v="0"/>
    <m/>
    <m/>
    <n v="0"/>
    <n v="0.37601999999999997"/>
    <n v="36.5385153"/>
    <n v="0"/>
    <m/>
    <m/>
    <n v="0"/>
    <n v="1617.0534"/>
    <n v="1722.0633979372894"/>
    <n v="0.53932458438374242"/>
    <n v="36.914535299999997"/>
    <n v="11.561082148449733"/>
  </r>
  <r>
    <x v="2022"/>
    <s v="École"/>
    <m/>
    <m/>
    <n v="6252"/>
    <n v="1594.944"/>
    <n v="2228.6898000000001"/>
    <n v="0"/>
    <m/>
    <m/>
    <n v="0"/>
    <n v="0.66456000000000004"/>
    <n v="113.95522109999999"/>
    <n v="0"/>
    <m/>
    <m/>
    <n v="0"/>
    <n v="3823.6338000000001"/>
    <n v="4071.9371506815237"/>
    <n v="0.65130152762020532"/>
    <n v="114.61978109999998"/>
    <n v="18.333298320537423"/>
  </r>
  <r>
    <x v="2023"/>
    <s v="École"/>
    <m/>
    <m/>
    <n v="2999"/>
    <n v="948.024"/>
    <n v="728.24580000000003"/>
    <n v="0"/>
    <m/>
    <m/>
    <n v="0"/>
    <n v="0.39500999999999997"/>
    <n v="37.235963099999999"/>
    <n v="0"/>
    <m/>
    <m/>
    <n v="0"/>
    <n v="1676.2698"/>
    <n v="1785.125257859549"/>
    <n v="0.59524016600851914"/>
    <n v="37.630973099999999"/>
    <n v="12.547840313437812"/>
  </r>
  <r>
    <x v="2024"/>
    <s v="École"/>
    <m/>
    <m/>
    <n v="5274"/>
    <n v="2767.3919999999998"/>
    <n v="0"/>
    <n v="0"/>
    <m/>
    <m/>
    <n v="0"/>
    <n v="1.1530799999999999"/>
    <n v="0"/>
    <n v="0"/>
    <m/>
    <m/>
    <n v="0"/>
    <n v="2767.3919999999998"/>
    <n v="2947.1039552215598"/>
    <n v="0.55879862632187327"/>
    <n v="1.1530799999999999"/>
    <n v="0.21863481228668941"/>
  </r>
  <r>
    <x v="2025"/>
    <s v="École"/>
    <m/>
    <m/>
    <n v="2804"/>
    <n v="744.76800000000003"/>
    <n v="0"/>
    <n v="818.67999999999984"/>
    <m/>
    <m/>
    <n v="0"/>
    <n v="0.31031999999999998"/>
    <n v="0"/>
    <n v="58.296936799999997"/>
    <m/>
    <m/>
    <n v="0"/>
    <n v="1563.4479999999999"/>
    <n v="1664.9769113241771"/>
    <n v="0.59378634498009164"/>
    <n v="58.607256799999995"/>
    <n v="20.901304136947218"/>
  </r>
  <r>
    <x v="2026"/>
    <s v="École"/>
    <m/>
    <m/>
    <n v="5223"/>
    <n v="1688.184"/>
    <n v="1469.7530999999999"/>
    <n v="0"/>
    <m/>
    <m/>
    <n v="0"/>
    <n v="0.70340999999999998"/>
    <n v="75.150000449999993"/>
    <n v="0"/>
    <m/>
    <m/>
    <n v="0"/>
    <n v="3157.9371000000001"/>
    <n v="3363.0107038507385"/>
    <n v="0.64388487533041139"/>
    <n v="75.853410449999998"/>
    <n v="14.52295815623205"/>
  </r>
  <r>
    <x v="2027"/>
    <s v="École"/>
    <m/>
    <m/>
    <n v="5889"/>
    <n v="2344.0320000000002"/>
    <n v="1569.4038"/>
    <n v="0"/>
    <m/>
    <m/>
    <n v="0"/>
    <n v="0.9766800000000001"/>
    <n v="80.245244099999994"/>
    <n v="0"/>
    <m/>
    <m/>
    <n v="0"/>
    <n v="3913.4358000000002"/>
    <n v="4167.5708120445715"/>
    <n v="0.70768735134056238"/>
    <n v="81.221924099999995"/>
    <n v="13.792141976566478"/>
  </r>
  <r>
    <x v="2028"/>
    <s v="École"/>
    <m/>
    <m/>
    <n v="5230"/>
    <n v="1807.4880000000001"/>
    <n v="0"/>
    <n v="1146.5399999999997"/>
    <m/>
    <m/>
    <n v="0"/>
    <n v="0.75312000000000001"/>
    <n v="0"/>
    <n v="81.6433404"/>
    <m/>
    <m/>
    <n v="0"/>
    <n v="2954.0279999999998"/>
    <n v="3145.8599297227256"/>
    <n v="0.60150285463149633"/>
    <n v="82.396460399999995"/>
    <n v="15.754581338432121"/>
  </r>
  <r>
    <x v="2029"/>
    <s v="École"/>
    <m/>
    <m/>
    <n v="3089"/>
    <n v="1733.2523999999999"/>
    <n v="1741.4244000000001"/>
    <n v="0"/>
    <m/>
    <m/>
    <n v="0"/>
    <n v="0.72218850000000001"/>
    <n v="89.040835799999996"/>
    <n v="0"/>
    <m/>
    <m/>
    <n v="0"/>
    <n v="3474.6768000000002"/>
    <n v="3700.319195978233"/>
    <n v="1.1979019734471457"/>
    <n v="89.763024299999998"/>
    <n v="29.058926610553577"/>
  </r>
  <r>
    <x v="2030"/>
    <s v="École"/>
    <m/>
    <m/>
    <n v="9925"/>
    <n v="1912.248"/>
    <n v="2836.0664999999999"/>
    <n v="0"/>
    <m/>
    <m/>
    <n v="0"/>
    <n v="0.79676999999999998"/>
    <n v="145.01102175"/>
    <n v="0"/>
    <m/>
    <m/>
    <n v="0"/>
    <n v="4748.3145000000004"/>
    <n v="5056.6657862658722"/>
    <n v="0.50948773665147329"/>
    <n v="145.80779175000001"/>
    <n v="14.690961385390429"/>
  </r>
  <r>
    <x v="2031"/>
    <s v="École"/>
    <m/>
    <m/>
    <n v="2678"/>
    <n v="1020.384"/>
    <n v="1397.0043000000001"/>
    <n v="0"/>
    <m/>
    <m/>
    <n v="0"/>
    <n v="0.42516000000000004"/>
    <n v="71.430278850000008"/>
    <n v="0"/>
    <m/>
    <m/>
    <n v="0"/>
    <n v="2417.3883000000001"/>
    <n v="2574.3713287587457"/>
    <n v="0.96130370752753758"/>
    <n v="71.855438850000013"/>
    <n v="26.831754611650489"/>
  </r>
  <r>
    <x v="2032"/>
    <s v="École"/>
    <m/>
    <m/>
    <n v="6591"/>
    <n v="1945.7279999999998"/>
    <n v="2348.4222"/>
    <n v="0"/>
    <m/>
    <m/>
    <n v="0"/>
    <n v="0.81072"/>
    <n v="120.07726290000001"/>
    <n v="0"/>
    <m/>
    <m/>
    <n v="0"/>
    <n v="4294.1502"/>
    <n v="4573.0084638300077"/>
    <n v="0.69382619690942315"/>
    <n v="120.88798290000001"/>
    <n v="18.341372007282661"/>
  </r>
  <r>
    <x v="2033"/>
    <s v="École"/>
    <m/>
    <m/>
    <n v="13929"/>
    <n v="6733.4651999999996"/>
    <n v="0"/>
    <n v="1215.6039999999998"/>
    <m/>
    <m/>
    <n v="0"/>
    <n v="2.8056105000000002"/>
    <n v="0"/>
    <n v="86.561281039999983"/>
    <m/>
    <m/>
    <n v="0"/>
    <n v="7949.0691999999999"/>
    <n v="8465.2746266701215"/>
    <n v="0.60774460669611041"/>
    <n v="89.366891539999983"/>
    <n v="6.4158871089094678"/>
  </r>
  <r>
    <x v="2034"/>
    <s v="École"/>
    <m/>
    <m/>
    <n v="14740"/>
    <n v="10228.68"/>
    <n v="7791.6995999999999"/>
    <n v="0"/>
    <m/>
    <m/>
    <n v="0"/>
    <n v="4.2619499999999997"/>
    <n v="398.39768219999996"/>
    <n v="0"/>
    <m/>
    <m/>
    <n v="0"/>
    <n v="18020.3796"/>
    <n v="19190.606894055454"/>
    <n v="1.3019407662181448"/>
    <n v="402.65963219999998"/>
    <n v="27.317478439620082"/>
  </r>
  <r>
    <x v="2035"/>
    <s v="École"/>
    <m/>
    <m/>
    <n v="1583"/>
    <n v="547.99199999999996"/>
    <n v="0"/>
    <n v="475.68799999999993"/>
    <m/>
    <m/>
    <n v="0"/>
    <n v="0.22833000000000001"/>
    <n v="0"/>
    <n v="33.873006879999998"/>
    <m/>
    <m/>
    <n v="0"/>
    <n v="1023.6799999999998"/>
    <n v="1090.1568613630473"/>
    <n v="0.68866510509352319"/>
    <n v="34.101336879999998"/>
    <n v="21.542221655085278"/>
  </r>
  <r>
    <x v="2036"/>
    <s v="École"/>
    <m/>
    <m/>
    <n v="7413"/>
    <n v="1999.296"/>
    <n v="495.60120000000001"/>
    <n v="0"/>
    <m/>
    <m/>
    <n v="0"/>
    <n v="0.83304"/>
    <n v="25.340603399999999"/>
    <n v="0"/>
    <m/>
    <m/>
    <n v="0"/>
    <n v="2494.8971999999999"/>
    <n v="2656.9135872298521"/>
    <n v="0.35841273266286955"/>
    <n v="26.1736434"/>
    <n v="3.5307761230271146"/>
  </r>
  <r>
    <x v="2037"/>
    <s v="École"/>
    <m/>
    <m/>
    <n v="22789"/>
    <n v="13072.32"/>
    <n v="6792.5402999999997"/>
    <n v="0"/>
    <m/>
    <m/>
    <n v="0"/>
    <n v="5.4468000000000005"/>
    <n v="347.30963085000002"/>
    <n v="0"/>
    <m/>
    <m/>
    <n v="0"/>
    <n v="19864.8603"/>
    <n v="21154.866516942213"/>
    <n v="0.92829288327448389"/>
    <n v="352.75643085000002"/>
    <n v="15.479241337926192"/>
  </r>
  <r>
    <x v="2038"/>
    <s v="École"/>
    <m/>
    <m/>
    <n v="5311"/>
    <n v="3865.9679999999998"/>
    <n v="0"/>
    <n v="0"/>
    <m/>
    <m/>
    <n v="0"/>
    <n v="1.6108199999999999"/>
    <n v="0"/>
    <n v="0"/>
    <m/>
    <m/>
    <n v="0"/>
    <n v="3865.9679999999998"/>
    <n v="4117.0204956724538"/>
    <n v="0.77518744034502984"/>
    <n v="1.6108199999999999"/>
    <n v="0.30329881378271512"/>
  </r>
  <r>
    <x v="2039"/>
    <s v="École"/>
    <m/>
    <m/>
    <n v="6505"/>
    <n v="3120.768"/>
    <n v="2004.3810000000001"/>
    <n v="0"/>
    <m/>
    <m/>
    <n v="0"/>
    <n v="1.3003199999999999"/>
    <n v="102.48607949999999"/>
    <n v="0"/>
    <m/>
    <m/>
    <n v="0"/>
    <n v="5125.1490000000003"/>
    <n v="5457.971580824048"/>
    <n v="0.83904251818970765"/>
    <n v="103.78639949999999"/>
    <n v="15.954865411222135"/>
  </r>
  <r>
    <x v="2040"/>
    <s v="École"/>
    <m/>
    <m/>
    <n v="6813"/>
    <n v="2454.6239999999998"/>
    <n v="0"/>
    <n v="977.37199999999984"/>
    <m/>
    <m/>
    <n v="0"/>
    <n v="1.0227599999999999"/>
    <n v="0"/>
    <n v="69.597148719999993"/>
    <m/>
    <m/>
    <n v="0"/>
    <n v="3431.9959999999996"/>
    <n v="3654.8667430940654"/>
    <n v="0.53645482798973509"/>
    <n v="70.619908719999998"/>
    <n v="10.365464365184206"/>
  </r>
  <r>
    <x v="2041"/>
    <s v="École"/>
    <m/>
    <m/>
    <n v="4865"/>
    <n v="2429.5679999999998"/>
    <n v="0"/>
    <n v="1397.9639999999997"/>
    <m/>
    <m/>
    <n v="0"/>
    <n v="1.0123200000000001"/>
    <n v="0"/>
    <n v="99.546854639999992"/>
    <m/>
    <m/>
    <n v="0"/>
    <n v="3827.5319999999992"/>
    <n v="4076.088496294376"/>
    <n v="0.8378393620337875"/>
    <n v="100.55917463999999"/>
    <n v="20.669922844809864"/>
  </r>
  <r>
    <x v="2042"/>
    <s v="École"/>
    <m/>
    <m/>
    <n v="4955"/>
    <n v="2304.288"/>
    <n v="0"/>
    <n v="0"/>
    <m/>
    <m/>
    <n v="0"/>
    <n v="0.96011999999999997"/>
    <n v="0"/>
    <n v="0"/>
    <m/>
    <m/>
    <n v="0"/>
    <n v="2304.288"/>
    <n v="2453.9263966830786"/>
    <n v="0.49524246149002593"/>
    <n v="0.96011999999999997"/>
    <n v="0.19376791120080727"/>
  </r>
  <r>
    <x v="2043"/>
    <s v="École"/>
    <m/>
    <m/>
    <n v="6646"/>
    <n v="3340.2239999999997"/>
    <n v="0"/>
    <n v="0"/>
    <m/>
    <m/>
    <n v="0"/>
    <n v="1.3917599999999999"/>
    <n v="0"/>
    <n v="0"/>
    <m/>
    <m/>
    <n v="0"/>
    <n v="3340.2239999999997"/>
    <n v="3557.1351516973305"/>
    <n v="0.53522948415548155"/>
    <n v="1.3917599999999999"/>
    <n v="0.20941318086066807"/>
  </r>
  <r>
    <x v="2044"/>
    <s v="École"/>
    <m/>
    <m/>
    <n v="5679"/>
    <n v="2892.672"/>
    <n v="0"/>
    <n v="0"/>
    <m/>
    <m/>
    <n v="0"/>
    <n v="1.2052799999999999"/>
    <n v="0"/>
    <n v="0"/>
    <m/>
    <m/>
    <n v="0"/>
    <n v="2892.672"/>
    <n v="3080.5195260948431"/>
    <n v="0.54244048707428127"/>
    <n v="1.2052799999999999"/>
    <n v="0.21223454833597463"/>
  </r>
  <r>
    <x v="2045"/>
    <s v="École"/>
    <m/>
    <m/>
    <n v="5605"/>
    <n v="2137.1039999999998"/>
    <n v="800.23680000000002"/>
    <n v="0"/>
    <m/>
    <m/>
    <n v="0"/>
    <n v="0.89046000000000003"/>
    <n v="40.916937599999997"/>
    <n v="0"/>
    <m/>
    <m/>
    <n v="0"/>
    <n v="2937.3407999999999"/>
    <n v="3128.0890779165584"/>
    <n v="0.55808904155513972"/>
    <n v="41.807397599999994"/>
    <n v="7.4589469402319351"/>
  </r>
  <r>
    <x v="2046"/>
    <s v="École"/>
    <m/>
    <m/>
    <n v="4930"/>
    <n v="1524.528"/>
    <n v="0"/>
    <n v="1633.8679999999997"/>
    <m/>
    <m/>
    <n v="0"/>
    <n v="0.63522000000000001"/>
    <n v="0"/>
    <n v="116.34521367999999"/>
    <m/>
    <m/>
    <n v="0"/>
    <n v="3158.3959999999997"/>
    <n v="3363.499404405286"/>
    <n v="0.68225140048788757"/>
    <n v="116.98043367999999"/>
    <n v="23.728282693711964"/>
  </r>
  <r>
    <x v="2047"/>
    <s v="École"/>
    <m/>
    <m/>
    <n v="4236"/>
    <n v="1809.2159999999999"/>
    <n v="474.76170000000002"/>
    <n v="0"/>
    <m/>
    <m/>
    <n v="0"/>
    <n v="0.75384000000000007"/>
    <n v="24.27505815"/>
    <n v="0"/>
    <m/>
    <m/>
    <n v="0"/>
    <n v="2283.9776999999999"/>
    <n v="2432.2971640114019"/>
    <n v="0.57419668649938671"/>
    <n v="25.02889815"/>
    <n v="5.9086161827195474"/>
  </r>
  <r>
    <x v="2048"/>
    <s v="École"/>
    <m/>
    <m/>
    <n v="5422"/>
    <n v="2009.664"/>
    <n v="886.62599999999998"/>
    <n v="0"/>
    <m/>
    <m/>
    <n v="0"/>
    <n v="0.83735999999999999"/>
    <n v="45.334106999999996"/>
    <n v="0"/>
    <m/>
    <m/>
    <n v="0"/>
    <n v="2896.29"/>
    <n v="3084.3724757709251"/>
    <n v="0.56886250014218465"/>
    <n v="46.171466999999993"/>
    <n v="8.515578568793801"/>
  </r>
  <r>
    <x v="2049"/>
    <s v="École"/>
    <m/>
    <m/>
    <n v="4042"/>
    <n v="1791.0719999999999"/>
    <n v="637.68870000000004"/>
    <n v="0"/>
    <m/>
    <m/>
    <n v="0"/>
    <n v="0.74627999999999994"/>
    <n v="32.605684650000001"/>
    <n v="0"/>
    <m/>
    <m/>
    <n v="0"/>
    <n v="2428.7606999999998"/>
    <n v="2586.482242218191"/>
    <n v="0.63990159381944356"/>
    <n v="33.351964649999999"/>
    <n v="8.2513519668480946"/>
  </r>
  <r>
    <x v="2050"/>
    <s v="École"/>
    <m/>
    <m/>
    <n v="5334"/>
    <n v="1173.8519999999999"/>
    <n v="1907.0037"/>
    <n v="0"/>
    <m/>
    <m/>
    <n v="0"/>
    <n v="0.48910500000000001"/>
    <n v="97.507077150000001"/>
    <n v="0"/>
    <m/>
    <m/>
    <n v="0"/>
    <n v="3080.8557000000001"/>
    <n v="3280.9237068463331"/>
    <n v="0.615096307995188"/>
    <n v="97.996182149999996"/>
    <n v="18.371987654668164"/>
  </r>
  <r>
    <x v="2051"/>
    <s v="École"/>
    <m/>
    <m/>
    <n v="14428"/>
    <n v="5457.4560000000001"/>
    <n v="1441.3356000000001"/>
    <n v="0"/>
    <m/>
    <m/>
    <n v="0"/>
    <n v="2.2739400000000001"/>
    <n v="73.696984199999989"/>
    <n v="0"/>
    <m/>
    <m/>
    <n v="0"/>
    <n v="6898.7916000000005"/>
    <n v="7346.7929410106244"/>
    <n v="0.5092038356674955"/>
    <n v="75.970924199999985"/>
    <n v="5.2655201136678667"/>
  </r>
  <r>
    <x v="2052"/>
    <s v="École"/>
    <m/>
    <m/>
    <n v="679"/>
    <n v="207.64079999999998"/>
    <n v="0"/>
    <n v="378.68799999999993"/>
    <m/>
    <m/>
    <n v="0"/>
    <n v="8.6516999999999997E-2"/>
    <n v="0"/>
    <n v="26.96578688"/>
    <m/>
    <m/>
    <n v="0"/>
    <n v="586.32879999999989"/>
    <n v="624.40446656646782"/>
    <n v="0.91959420701983474"/>
    <n v="27.05230388"/>
    <n v="39.841390103092785"/>
  </r>
  <r>
    <x v="2053"/>
    <s v="École"/>
    <m/>
    <m/>
    <n v="6204"/>
    <n v="2376.864"/>
    <n v="1293.5645999999999"/>
    <n v="0"/>
    <m/>
    <m/>
    <n v="0"/>
    <n v="0.99036000000000002"/>
    <n v="66.141299700000005"/>
    <n v="0"/>
    <m/>
    <m/>
    <n v="0"/>
    <n v="3670.4286000000002"/>
    <n v="3908.7829423581238"/>
    <n v="0.63004238271407542"/>
    <n v="67.1316597"/>
    <n v="10.820705947775629"/>
  </r>
  <r>
    <x v="2054"/>
    <s v="École"/>
    <m/>
    <m/>
    <n v="1626"/>
    <n v="1121.472"/>
    <n v="0"/>
    <n v="0"/>
    <m/>
    <m/>
    <n v="0"/>
    <n v="0.46728000000000003"/>
    <n v="0"/>
    <n v="0"/>
    <m/>
    <m/>
    <n v="0"/>
    <n v="1121.472"/>
    <n v="1194.2993861622181"/>
    <n v="0.73450146750443912"/>
    <n v="0.46728000000000003"/>
    <n v="0.28738007380073805"/>
  </r>
  <r>
    <x v="2055"/>
    <s v="École"/>
    <m/>
    <m/>
    <n v="4830"/>
    <n v="1949.184"/>
    <n v="756.66330000000005"/>
    <n v="0"/>
    <m/>
    <m/>
    <n v="0"/>
    <n v="0.81215999999999999"/>
    <n v="38.688979350000004"/>
    <n v="0"/>
    <m/>
    <m/>
    <n v="0"/>
    <n v="2705.8472999999999"/>
    <n v="2881.5625975848666"/>
    <n v="0.59659681109417528"/>
    <n v="39.501139350000003"/>
    <n v="8.1782897204968954"/>
  </r>
  <r>
    <x v="2056"/>
    <s v="École"/>
    <m/>
    <m/>
    <n v="5156"/>
    <n v="1079.2439999999999"/>
    <n v="1332.9702"/>
    <n v="0"/>
    <m/>
    <m/>
    <n v="0"/>
    <n v="0.449685"/>
    <n v="68.156148900000005"/>
    <n v="0"/>
    <m/>
    <m/>
    <n v="0"/>
    <n v="2412.2141999999999"/>
    <n v="2568.8612273438712"/>
    <n v="0.49822754603255842"/>
    <n v="68.605833900000007"/>
    <n v="13.306018987587279"/>
  </r>
  <r>
    <x v="2057"/>
    <s v="École"/>
    <m/>
    <m/>
    <n v="7745"/>
    <n v="2185.056"/>
    <n v="48.1203"/>
    <n v="0"/>
    <m/>
    <m/>
    <n v="0"/>
    <n v="0.91044000000000003"/>
    <n v="2.4604408499999999"/>
    <n v="0"/>
    <m/>
    <m/>
    <n v="0"/>
    <n v="2233.1763000000001"/>
    <n v="2378.1967666442083"/>
    <n v="0.30706220356929742"/>
    <n v="3.3708808499999998"/>
    <n v="0.43523316333118139"/>
  </r>
  <r>
    <x v="2058"/>
    <s v="École"/>
    <m/>
    <m/>
    <n v="573"/>
    <n v="165.45599999999999"/>
    <n v="0"/>
    <n v="0"/>
    <m/>
    <m/>
    <n v="0"/>
    <n v="6.8940000000000001E-2"/>
    <n v="0"/>
    <n v="0"/>
    <m/>
    <m/>
    <n v="0"/>
    <n v="165.45599999999999"/>
    <n v="176.20056429126714"/>
    <n v="0.30750534780325856"/>
    <n v="6.8940000000000001E-2"/>
    <n v="0.12031413612565445"/>
  </r>
  <r>
    <x v="2059"/>
    <s v="École"/>
    <m/>
    <m/>
    <n v="2355"/>
    <n v="701.35199999999998"/>
    <n v="0"/>
    <n v="0"/>
    <m/>
    <m/>
    <n v="0"/>
    <n v="0.29223000000000005"/>
    <n v="0"/>
    <n v="0"/>
    <m/>
    <m/>
    <n v="0"/>
    <n v="701.35199999999998"/>
    <n v="746.89717004405281"/>
    <n v="0.31715378770448105"/>
    <n v="0.29223000000000005"/>
    <n v="0.12408917197452229"/>
  </r>
  <r>
    <x v="2060"/>
    <s v="École"/>
    <m/>
    <m/>
    <n v="1266"/>
    <n v="389.23559999999998"/>
    <n v="0"/>
    <n v="0"/>
    <m/>
    <m/>
    <n v="0"/>
    <n v="0.16218150000000001"/>
    <n v="0"/>
    <n v="0"/>
    <m/>
    <m/>
    <n v="0"/>
    <n v="389.23559999999998"/>
    <n v="414.51221087328321"/>
    <n v="0.3274188079567798"/>
    <n v="0.16218150000000001"/>
    <n v="0.12810545023696682"/>
  </r>
  <r>
    <x v="2061"/>
    <s v="École"/>
    <m/>
    <m/>
    <n v="4893"/>
    <n v="1542.8879999999999"/>
    <n v="25.007400000000001"/>
    <n v="0"/>
    <m/>
    <m/>
    <n v="0"/>
    <n v="0.64287000000000005"/>
    <n v="1.2786542999999999"/>
    <n v="0"/>
    <m/>
    <m/>
    <n v="0"/>
    <n v="1567.8953999999999"/>
    <n v="1669.7131214926144"/>
    <n v="0.34124527314380021"/>
    <n v="1.9215243"/>
    <n v="0.39270882893930104"/>
  </r>
  <r>
    <x v="2062"/>
    <s v="École"/>
    <m/>
    <m/>
    <n v="3229"/>
    <n v="1063.152"/>
    <n v="0"/>
    <n v="0"/>
    <m/>
    <m/>
    <n v="0"/>
    <n v="0.44298000000000004"/>
    <n v="0"/>
    <n v="0"/>
    <m/>
    <m/>
    <n v="0"/>
    <n v="1063.152"/>
    <n v="1132.1921376522416"/>
    <n v="0.35063243656000048"/>
    <n v="0.44298000000000004"/>
    <n v="0.13718798389594303"/>
  </r>
  <r>
    <x v="2063"/>
    <s v="École"/>
    <m/>
    <m/>
    <n v="1775"/>
    <n v="605.59199999999998"/>
    <n v="0"/>
    <n v="0"/>
    <m/>
    <m/>
    <n v="0"/>
    <n v="0.25233"/>
    <n v="0"/>
    <n v="0"/>
    <m/>
    <m/>
    <n v="0"/>
    <n v="605.59199999999998"/>
    <n v="644.91860150297998"/>
    <n v="0.36333442338196054"/>
    <n v="0.25233"/>
    <n v="0.14215774647887325"/>
  </r>
  <r>
    <x v="2064"/>
    <s v="École"/>
    <m/>
    <m/>
    <n v="2412"/>
    <n v="933.12"/>
    <n v="0"/>
    <n v="0"/>
    <m/>
    <m/>
    <n v="0"/>
    <n v="0.38880000000000003"/>
    <n v="0"/>
    <n v="0"/>
    <m/>
    <m/>
    <n v="0"/>
    <n v="933.12"/>
    <n v="993.71597615962685"/>
    <n v="0.41198838149238259"/>
    <n v="0.38880000000000003"/>
    <n v="0.16119402985074627"/>
  </r>
  <r>
    <x v="2065"/>
    <s v="École"/>
    <m/>
    <m/>
    <n v="10105"/>
    <n v="3802.0643999999998"/>
    <n v="0"/>
    <n v="0"/>
    <m/>
    <m/>
    <n v="0"/>
    <n v="1.5841935"/>
    <n v="0"/>
    <n v="0"/>
    <m/>
    <m/>
    <n v="0"/>
    <n v="3986.3543999999997"/>
    <n v="4245.2246805493651"/>
    <n v="0.42011129941111974"/>
    <n v="1.5841935"/>
    <n v="0.1567732310737259"/>
  </r>
  <r>
    <x v="2066"/>
    <s v="École"/>
    <m/>
    <m/>
    <n v="2822"/>
    <n v="1214.028"/>
    <n v="0"/>
    <n v="0"/>
    <m/>
    <m/>
    <n v="0"/>
    <n v="0.50584499999999999"/>
    <n v="0"/>
    <n v="0"/>
    <m/>
    <m/>
    <n v="0"/>
    <n v="1214.028"/>
    <n v="1292.8658898160145"/>
    <n v="0.45813816081361253"/>
    <n v="0.50584499999999999"/>
    <n v="0.17925053153791637"/>
  </r>
  <r>
    <x v="2067"/>
    <s v="École"/>
    <m/>
    <m/>
    <n v="8108"/>
    <n v="3093.5520000000001"/>
    <n v="0"/>
    <n v="0"/>
    <m/>
    <m/>
    <n v="0"/>
    <n v="1.28898"/>
    <n v="0"/>
    <n v="0"/>
    <m/>
    <m/>
    <n v="0"/>
    <n v="3093.5520000000001"/>
    <n v="3294.4444931847629"/>
    <n v="0.40632023842929982"/>
    <n v="1.28898"/>
    <n v="0.15897631968426246"/>
  </r>
  <r>
    <x v="2068"/>
    <s v="École"/>
    <m/>
    <m/>
    <n v="1156"/>
    <n v="403.56"/>
    <n v="0"/>
    <n v="0"/>
    <m/>
    <m/>
    <n v="0"/>
    <n v="0.16814999999999999"/>
    <n v="0"/>
    <n v="0"/>
    <m/>
    <m/>
    <n v="0"/>
    <n v="403.56"/>
    <n v="429.76682456594972"/>
    <n v="0.37177060948611568"/>
    <n v="0.16814999999999999"/>
    <n v="0.14545847750865051"/>
  </r>
  <r>
    <x v="2069"/>
    <s v="École"/>
    <m/>
    <m/>
    <n v="1132"/>
    <n v="405.25200000000001"/>
    <n v="0"/>
    <n v="0"/>
    <m/>
    <m/>
    <n v="0"/>
    <n v="0.16885499999999998"/>
    <n v="0"/>
    <n v="0"/>
    <m/>
    <m/>
    <n v="0"/>
    <n v="405.25200000000001"/>
    <n v="431.56870152889348"/>
    <n v="0.3812444359795879"/>
    <n v="0.16885499999999998"/>
    <n v="0.14916519434628975"/>
  </r>
  <r>
    <x v="2070"/>
    <s v="École"/>
    <m/>
    <m/>
    <n v="3130"/>
    <n v="1397.952"/>
    <n v="0"/>
    <n v="0"/>
    <m/>
    <m/>
    <n v="0"/>
    <n v="0.58248"/>
    <n v="0"/>
    <n v="0"/>
    <m/>
    <m/>
    <n v="0"/>
    <n v="1397.952"/>
    <n v="1488.7337494687742"/>
    <n v="0.47563378577277132"/>
    <n v="0.58248"/>
    <n v="0.18609584664536741"/>
  </r>
  <r>
    <x v="2071"/>
    <s v="École"/>
    <m/>
    <m/>
    <n v="1536"/>
    <n v="578.69999999999993"/>
    <n v="0"/>
    <n v="0"/>
    <m/>
    <m/>
    <n v="0"/>
    <n v="0.24112500000000001"/>
    <n v="0"/>
    <n v="0"/>
    <m/>
    <m/>
    <n v="0"/>
    <n v="578.69999999999993"/>
    <n v="616.28025913449073"/>
    <n v="0.40122412704068405"/>
    <n v="0.24112500000000001"/>
    <n v="0.156982421875"/>
  </r>
  <r>
    <x v="2072"/>
    <s v="École"/>
    <m/>
    <m/>
    <n v="2116"/>
    <n v="739.8"/>
    <n v="28.4175"/>
    <n v="0"/>
    <m/>
    <m/>
    <n v="0"/>
    <n v="0.30825000000000002"/>
    <n v="1.4530162499999999"/>
    <n v="0"/>
    <m/>
    <m/>
    <n v="0"/>
    <n v="768.21749999999997"/>
    <n v="818.10485566208854"/>
    <n v="0.38662800362102484"/>
    <n v="1.7612662499999998"/>
    <n v="0.83235645085066157"/>
  </r>
  <r>
    <x v="2073"/>
    <s v="École"/>
    <m/>
    <m/>
    <n v="966"/>
    <n v="346.43520000000001"/>
    <n v="0"/>
    <n v="0"/>
    <m/>
    <m/>
    <n v="0"/>
    <n v="0.144348"/>
    <n v="0"/>
    <n v="0"/>
    <m/>
    <m/>
    <n v="0"/>
    <n v="346.43520000000001"/>
    <n v="368.93239127235034"/>
    <n v="0.38191758930885128"/>
    <n v="0.144348"/>
    <n v="0.14942857142857144"/>
  </r>
  <r>
    <x v="2074"/>
    <s v="École"/>
    <m/>
    <m/>
    <n v="4140"/>
    <n v="3251.232"/>
    <n v="229.61340000000001"/>
    <n v="0"/>
    <m/>
    <m/>
    <n v="0"/>
    <n v="1.3546800000000001"/>
    <n v="11.7403713"/>
    <n v="0"/>
    <m/>
    <m/>
    <n v="0"/>
    <n v="3480.8454000000002"/>
    <n v="3706.888379331433"/>
    <n v="0.89538366650517709"/>
    <n v="13.0950513"/>
    <n v="3.1630558695652171"/>
  </r>
  <r>
    <x v="2075"/>
    <s v="École"/>
    <m/>
    <m/>
    <n v="3484"/>
    <n v="1041.9839999999999"/>
    <n v="37.89"/>
    <n v="0"/>
    <m/>
    <m/>
    <n v="0"/>
    <n v="0.43416000000000005"/>
    <n v="1.9373549999999999"/>
    <n v="0"/>
    <m/>
    <m/>
    <n v="0"/>
    <n v="1079.874"/>
    <n v="1150.000049339207"/>
    <n v="0.33008038155545549"/>
    <n v="2.371515"/>
    <n v="0.68068742824339834"/>
  </r>
  <r>
    <x v="2076"/>
    <s v="École"/>
    <m/>
    <m/>
    <n v="2529"/>
    <n v="820.8"/>
    <n v="289.10070000000002"/>
    <n v="0"/>
    <m/>
    <m/>
    <n v="0"/>
    <n v="0.34200000000000003"/>
    <n v="14.782018649999999"/>
    <n v="0"/>
    <m/>
    <m/>
    <n v="0"/>
    <n v="1109.9006999999999"/>
    <n v="1181.9766563151074"/>
    <n v="0.46736918003760675"/>
    <n v="15.12401865"/>
    <n v="5.9802367141162511"/>
  </r>
  <r>
    <x v="2077"/>
    <s v="École"/>
    <m/>
    <m/>
    <n v="3557"/>
    <n v="1545.6959999999999"/>
    <n v="0"/>
    <n v="0"/>
    <m/>
    <m/>
    <n v="0"/>
    <n v="0.64403999999999995"/>
    <n v="0"/>
    <n v="0"/>
    <m/>
    <m/>
    <n v="0"/>
    <n v="1545.6959999999999"/>
    <n v="1646.072112360715"/>
    <n v="0.46276978137776636"/>
    <n v="0.64403999999999995"/>
    <n v="0.18106269328085464"/>
  </r>
  <r>
    <x v="2078"/>
    <s v="École"/>
    <m/>
    <m/>
    <n v="3600"/>
    <n v="2454.6239999999998"/>
    <n v="553.5729"/>
    <n v="0"/>
    <m/>
    <m/>
    <n v="0"/>
    <n v="1.0227599999999999"/>
    <n v="28.304756549999997"/>
    <n v="0"/>
    <m/>
    <m/>
    <n v="0"/>
    <n v="3008.1968999999999"/>
    <n v="3203.5465095206009"/>
    <n v="0.88987403042238911"/>
    <n v="29.327516549999999"/>
    <n v="8.1465323749999996"/>
  </r>
  <r>
    <x v="2079"/>
    <s v="École"/>
    <m/>
    <m/>
    <n v="895"/>
    <n v="513.56880000000001"/>
    <n v="0"/>
    <n v="0"/>
    <m/>
    <m/>
    <n v="0"/>
    <n v="0.21398699999999998"/>
    <n v="0"/>
    <n v="0"/>
    <m/>
    <m/>
    <n v="0"/>
    <n v="513.56880000000001"/>
    <n v="546.91949740347241"/>
    <n v="0.61108323732231551"/>
    <n v="0.21398699999999998"/>
    <n v="0.23909162011173185"/>
  </r>
  <r>
    <x v="2080"/>
    <s v="École"/>
    <m/>
    <m/>
    <n v="835"/>
    <n v="424.41120000000001"/>
    <n v="0"/>
    <n v="0"/>
    <m/>
    <m/>
    <n v="0"/>
    <n v="0.176838"/>
    <n v="0"/>
    <n v="0"/>
    <m/>
    <m/>
    <n v="0"/>
    <n v="424.41120000000001"/>
    <n v="451.97208279865248"/>
    <n v="0.54128393149539222"/>
    <n v="0.176838"/>
    <n v="0.21178203592814371"/>
  </r>
  <r>
    <x v="2081"/>
    <s v="École"/>
    <m/>
    <m/>
    <n v="859"/>
    <n v="362.88"/>
    <n v="0"/>
    <n v="0"/>
    <m/>
    <m/>
    <n v="0"/>
    <n v="0.15120000000000003"/>
    <n v="0"/>
    <n v="0"/>
    <m/>
    <m/>
    <n v="0"/>
    <n v="362.88"/>
    <n v="386.44510183985489"/>
    <n v="0.44987788339913259"/>
    <n v="0.15120000000000003"/>
    <n v="0.17601862630966242"/>
  </r>
  <r>
    <x v="2082"/>
    <s v="École"/>
    <m/>
    <m/>
    <n v="1164"/>
    <n v="452.08799999999997"/>
    <n v="0"/>
    <n v="0"/>
    <m/>
    <m/>
    <n v="0"/>
    <n v="0.18837000000000001"/>
    <n v="0"/>
    <n v="0"/>
    <m/>
    <m/>
    <n v="0"/>
    <n v="452.08799999999997"/>
    <n v="481.4461893754858"/>
    <n v="0.41361356475557198"/>
    <n v="0.18837000000000001"/>
    <n v="0.1618298969072165"/>
  </r>
  <r>
    <x v="2083"/>
    <s v="École"/>
    <m/>
    <m/>
    <n v="1030"/>
    <n v="352.78199999999998"/>
    <n v="0"/>
    <n v="0"/>
    <m/>
    <m/>
    <n v="0"/>
    <n v="0.1469925"/>
    <n v="0"/>
    <n v="0"/>
    <m/>
    <m/>
    <n v="0"/>
    <n v="352.78199999999998"/>
    <n v="375.69134677377554"/>
    <n v="0.36474888036288888"/>
    <n v="0.1469925"/>
    <n v="0.1427111650485437"/>
  </r>
  <r>
    <x v="2084"/>
    <s v="École"/>
    <m/>
    <m/>
    <n v="1086"/>
    <n v="542.77199999999993"/>
    <n v="0"/>
    <n v="0"/>
    <m/>
    <m/>
    <n v="0"/>
    <n v="0.22615499999999999"/>
    <n v="0"/>
    <n v="0"/>
    <m/>
    <m/>
    <n v="0"/>
    <n v="542.77199999999993"/>
    <n v="578.01912702772734"/>
    <n v="0.5322459733220325"/>
    <n v="0.22615499999999999"/>
    <n v="0.20824585635359116"/>
  </r>
  <r>
    <x v="2085"/>
    <s v="École"/>
    <m/>
    <m/>
    <n v="2206"/>
    <n v="892.62"/>
    <n v="0"/>
    <n v="0"/>
    <m/>
    <m/>
    <n v="0"/>
    <n v="0.37192500000000001"/>
    <n v="0"/>
    <n v="0"/>
    <m/>
    <m/>
    <n v="0"/>
    <n v="892.62"/>
    <n v="950.58594247214307"/>
    <n v="0.43090931209072669"/>
    <n v="0.37192500000000001"/>
    <n v="0.16859700815956483"/>
  </r>
  <r>
    <x v="2086"/>
    <s v="École"/>
    <m/>
    <m/>
    <n v="167"/>
    <n v="48.646799999999999"/>
    <n v="0"/>
    <n v="0"/>
    <m/>
    <m/>
    <n v="0"/>
    <n v="2.0269499999999999E-2"/>
    <n v="0"/>
    <n v="0"/>
    <m/>
    <m/>
    <n v="0"/>
    <n v="48.646799999999999"/>
    <n v="51.805879575019432"/>
    <n v="0.31021484775460739"/>
    <n v="2.0269499999999999E-2"/>
    <n v="0.12137425149700599"/>
  </r>
  <r>
    <x v="2087"/>
    <s v="École"/>
    <m/>
    <m/>
    <n v="1295"/>
    <n v="1402.1604"/>
    <n v="0"/>
    <n v="0"/>
    <m/>
    <m/>
    <n v="0"/>
    <n v="0.58423350000000007"/>
    <n v="0"/>
    <n v="0"/>
    <m/>
    <m/>
    <n v="0"/>
    <n v="1402.1604"/>
    <n v="1493.2154391915003"/>
    <n v="1.1530621152057918"/>
    <n v="0.58423350000000007"/>
    <n v="0.45114555984555987"/>
  </r>
  <r>
    <x v="2088"/>
    <s v="École"/>
    <m/>
    <m/>
    <n v="1679"/>
    <n v="684.47519999999997"/>
    <n v="0"/>
    <n v="0"/>
    <m/>
    <m/>
    <n v="0"/>
    <n v="0.28519799999999995"/>
    <n v="0"/>
    <n v="0"/>
    <m/>
    <m/>
    <n v="0"/>
    <n v="684.47519999999997"/>
    <n v="728.92440578388175"/>
    <n v="0.4341419927241702"/>
    <n v="0.28519799999999995"/>
    <n v="0.16986182251340082"/>
  </r>
  <r>
    <x v="2089"/>
    <s v="École"/>
    <m/>
    <m/>
    <n v="1617"/>
    <n v="529.63199999999995"/>
    <n v="0"/>
    <n v="0"/>
    <m/>
    <m/>
    <n v="0"/>
    <n v="0.22068000000000002"/>
    <n v="0"/>
    <n v="0"/>
    <m/>
    <m/>
    <n v="0"/>
    <n v="529.63199999999995"/>
    <n v="564.02582720912142"/>
    <n v="0.34881003537979061"/>
    <n v="0.22068000000000002"/>
    <n v="0.13647495361781076"/>
  </r>
  <r>
    <x v="2090"/>
    <s v="École"/>
    <m/>
    <m/>
    <n v="165"/>
    <n v="76.903199999999998"/>
    <n v="0"/>
    <n v="0"/>
    <m/>
    <m/>
    <n v="0"/>
    <n v="3.2043000000000002E-2"/>
    <n v="0"/>
    <n v="0"/>
    <m/>
    <m/>
    <n v="0"/>
    <n v="76.903199999999998"/>
    <n v="81.897224856180358"/>
    <n v="0.49634681731018399"/>
    <n v="3.2043000000000002E-2"/>
    <n v="0.19419999999999998"/>
  </r>
  <r>
    <x v="2091"/>
    <s v="École"/>
    <m/>
    <m/>
    <n v="3494"/>
    <n v="1147.5360000000001"/>
    <n v="0"/>
    <n v="0"/>
    <m/>
    <m/>
    <n v="0"/>
    <n v="0.47814000000000001"/>
    <n v="0"/>
    <n v="0"/>
    <m/>
    <m/>
    <n v="0"/>
    <n v="1147.5360000000001"/>
    <n v="1222.0559589530967"/>
    <n v="0.34975843129739459"/>
    <n v="0.47814000000000001"/>
    <n v="0.13684602175157412"/>
  </r>
  <r>
    <x v="2092"/>
    <s v="École"/>
    <m/>
    <m/>
    <n v="2996"/>
    <n v="987.98399999999992"/>
    <n v="0"/>
    <n v="0"/>
    <m/>
    <m/>
    <n v="0"/>
    <n v="0.41166000000000003"/>
    <n v="0"/>
    <n v="0"/>
    <m/>
    <m/>
    <n v="0"/>
    <n v="987.98399999999992"/>
    <n v="1052.1427951282715"/>
    <n v="0.3511825083872735"/>
    <n v="0.41166000000000003"/>
    <n v="0.13740320427236316"/>
  </r>
  <r>
    <x v="2093"/>
    <s v="École"/>
    <m/>
    <m/>
    <n v="1313"/>
    <n v="669.70799999999997"/>
    <n v="0"/>
    <n v="0"/>
    <m/>
    <m/>
    <n v="0"/>
    <n v="0.27904500000000004"/>
    <n v="0"/>
    <n v="0"/>
    <m/>
    <m/>
    <n v="0"/>
    <n v="669.70799999999997"/>
    <n v="713.19823705623219"/>
    <n v="0.54318220644039006"/>
    <n v="0.27904500000000004"/>
    <n v="0.21252475247524755"/>
  </r>
  <r>
    <x v="2094"/>
    <s v="École"/>
    <m/>
    <m/>
    <n v="2968"/>
    <n v="596.16359999999997"/>
    <n v="0"/>
    <n v="0"/>
    <m/>
    <m/>
    <n v="0"/>
    <n v="0.2484015"/>
    <n v="0"/>
    <n v="0"/>
    <m/>
    <m/>
    <n v="0"/>
    <n v="596.16359999999997"/>
    <n v="634.87792966053382"/>
    <n v="0.21390765824141975"/>
    <n v="0.2484015"/>
    <n v="8.3693227762803232E-2"/>
  </r>
  <r>
    <x v="2095"/>
    <s v="École"/>
    <m/>
    <m/>
    <n v="1168"/>
    <n v="439.92"/>
    <n v="0"/>
    <n v="0"/>
    <m/>
    <m/>
    <n v="0"/>
    <n v="0.18330000000000002"/>
    <n v="0"/>
    <n v="0"/>
    <m/>
    <m/>
    <n v="0"/>
    <n v="439.92"/>
    <n v="468.48801036537964"/>
    <n v="0.40110274860049627"/>
    <n v="0.18330000000000002"/>
    <n v="0.15693493150684931"/>
  </r>
  <r>
    <x v="2096"/>
    <s v="École"/>
    <m/>
    <m/>
    <n v="849"/>
    <n v="384.46199999999999"/>
    <n v="0"/>
    <n v="0"/>
    <m/>
    <m/>
    <n v="0"/>
    <n v="0.16019249999999999"/>
    <n v="0"/>
    <n v="0"/>
    <m/>
    <m/>
    <n v="0"/>
    <n v="384.46199999999999"/>
    <n v="409.42861756931848"/>
    <n v="0.48224807723123497"/>
    <n v="0.16019249999999999"/>
    <n v="0.18868374558303885"/>
  </r>
  <r>
    <x v="2097"/>
    <s v="École"/>
    <m/>
    <m/>
    <n v="3437"/>
    <n v="1266.192"/>
    <n v="0"/>
    <n v="0"/>
    <m/>
    <m/>
    <n v="0"/>
    <n v="0.52758000000000005"/>
    <n v="0"/>
    <n v="0"/>
    <m/>
    <m/>
    <n v="0"/>
    <n v="1266.192"/>
    <n v="1348.4173732054937"/>
    <n v="0.39232393750523531"/>
    <n v="0.52758000000000005"/>
    <n v="0.15350014547570556"/>
  </r>
  <r>
    <x v="2098"/>
    <s v="École"/>
    <m/>
    <m/>
    <n v="768"/>
    <n v="475.36919999999998"/>
    <n v="0"/>
    <n v="0"/>
    <m/>
    <m/>
    <n v="0"/>
    <n v="0.19807050000000001"/>
    <n v="0"/>
    <n v="0"/>
    <m/>
    <m/>
    <n v="0"/>
    <n v="475.36919999999998"/>
    <n v="506.23924962943767"/>
    <n v="0.65916568962166366"/>
    <n v="0.19807050000000001"/>
    <n v="0.25790429687499999"/>
  </r>
  <r>
    <x v="2099"/>
    <s v="École"/>
    <m/>
    <m/>
    <n v="547"/>
    <n v="299.96999999999997"/>
    <n v="0"/>
    <n v="0"/>
    <m/>
    <m/>
    <n v="0"/>
    <n v="0.1249875"/>
    <n v="0"/>
    <n v="0"/>
    <m/>
    <m/>
    <n v="0"/>
    <n v="299.96999999999997"/>
    <n v="319.44978284529668"/>
    <n v="0.58400325931498476"/>
    <n v="0.1249875"/>
    <n v="0.2284963436928702"/>
  </r>
  <r>
    <x v="2100"/>
    <s v="École"/>
    <m/>
    <m/>
    <n v="3356"/>
    <n v="656.64"/>
    <n v="0"/>
    <n v="0"/>
    <m/>
    <m/>
    <n v="0"/>
    <n v="0.27360000000000001"/>
    <n v="0"/>
    <n v="0"/>
    <m/>
    <m/>
    <n v="0"/>
    <n v="656.64"/>
    <n v="699.28161285307067"/>
    <n v="0.20836758428279817"/>
    <n v="0.27360000000000001"/>
    <n v="8.1525625744934452E-2"/>
  </r>
  <r>
    <x v="2101"/>
    <s v="École"/>
    <m/>
    <m/>
    <n v="2886"/>
    <n v="781.57799999999997"/>
    <n v="269.01900000000001"/>
    <n v="0"/>
    <m/>
    <m/>
    <n v="0"/>
    <n v="0.32565750000000004"/>
    <n v="13.7552205"/>
    <n v="0"/>
    <m/>
    <m/>
    <n v="0"/>
    <n v="1050.597"/>
    <n v="1118.8218272091215"/>
    <n v="0.38767215080011141"/>
    <n v="14.080878"/>
    <n v="4.8790291060291064"/>
  </r>
  <r>
    <x v="2102"/>
    <s v="École"/>
    <m/>
    <m/>
    <n v="3389"/>
    <n v="1043.712"/>
    <n v="0"/>
    <n v="0"/>
    <m/>
    <m/>
    <n v="0"/>
    <n v="0.43487999999999999"/>
    <n v="0"/>
    <n v="0"/>
    <m/>
    <m/>
    <n v="0"/>
    <n v="1043.712"/>
    <n v="1111.4897214822493"/>
    <n v="0.32796982044327211"/>
    <n v="0.43487999999999999"/>
    <n v="0.12832103865447034"/>
  </r>
  <r>
    <x v="2103"/>
    <s v="École"/>
    <m/>
    <m/>
    <n v="4019"/>
    <n v="1600.3440000000001"/>
    <n v="0"/>
    <n v="0"/>
    <m/>
    <m/>
    <n v="0"/>
    <n v="0.66681000000000001"/>
    <n v="0"/>
    <n v="0"/>
    <m/>
    <m/>
    <n v="0"/>
    <n v="1645.0440000000001"/>
    <n v="1751.8716824047681"/>
    <n v="0.43589740791360243"/>
    <n v="0.66681000000000001"/>
    <n v="0.16591440656879822"/>
  </r>
  <r>
    <x v="2104"/>
    <s v="École"/>
    <m/>
    <m/>
    <n v="3157"/>
    <n v="1369.2239999999999"/>
    <n v="0"/>
    <n v="0"/>
    <m/>
    <m/>
    <n v="0"/>
    <n v="0.57050999999999996"/>
    <n v="0"/>
    <n v="0"/>
    <m/>
    <m/>
    <n v="0"/>
    <n v="1369.2239999999999"/>
    <n v="1458.1401789064523"/>
    <n v="0.46187525464252527"/>
    <n v="0.57050999999999996"/>
    <n v="0.18071270193221411"/>
  </r>
  <r>
    <x v="2105"/>
    <s v="École"/>
    <m/>
    <m/>
    <n v="1298"/>
    <n v="454.608"/>
    <n v="0"/>
    <n v="0"/>
    <m/>
    <m/>
    <n v="0"/>
    <n v="0.18942000000000001"/>
    <n v="0"/>
    <n v="0"/>
    <m/>
    <m/>
    <n v="0"/>
    <n v="454.608"/>
    <n v="484.12983591604041"/>
    <n v="0.37298138360249644"/>
    <n v="0.18942000000000001"/>
    <n v="0.14593220338983051"/>
  </r>
  <r>
    <x v="2106"/>
    <s v="École"/>
    <m/>
    <m/>
    <n v="2311"/>
    <n v="954.93599999999992"/>
    <n v="0"/>
    <n v="0"/>
    <m/>
    <m/>
    <n v="0"/>
    <n v="0.39788999999999997"/>
    <n v="0"/>
    <n v="0"/>
    <m/>
    <m/>
    <n v="0"/>
    <n v="954.93599999999992"/>
    <n v="1016.9486876392847"/>
    <n v="0.44004703056654465"/>
    <n v="0.39788999999999997"/>
    <n v="0.17217221981826047"/>
  </r>
  <r>
    <x v="2107"/>
    <s v="École"/>
    <m/>
    <m/>
    <n v="3559"/>
    <n v="1261.008"/>
    <n v="0"/>
    <n v="0"/>
    <m/>
    <m/>
    <n v="0"/>
    <n v="0.52542"/>
    <n v="0"/>
    <n v="0"/>
    <m/>
    <m/>
    <n v="0"/>
    <n v="1261.008"/>
    <n v="1342.8967288934957"/>
    <n v="0.37732417220946773"/>
    <n v="0.52542"/>
    <n v="0.1476313571227873"/>
  </r>
  <r>
    <x v="2108"/>
    <s v="École"/>
    <m/>
    <m/>
    <n v="37"/>
    <n v="317.45519999999999"/>
    <n v="18.945"/>
    <n v="0"/>
    <m/>
    <m/>
    <n v="0"/>
    <n v="0.132273"/>
    <n v="0.96867749999999997"/>
    <n v="0"/>
    <m/>
    <m/>
    <n v="0"/>
    <n v="336.40019999999998"/>
    <n v="358.2457273697849"/>
    <n v="9.6823169559401325"/>
    <n v="1.1009504999999999"/>
    <n v="29.755418918918917"/>
  </r>
  <r>
    <x v="2109"/>
    <s v="École"/>
    <m/>
    <m/>
    <n v="3580"/>
    <n v="1378.9151999999999"/>
    <n v="0"/>
    <n v="0"/>
    <m/>
    <m/>
    <n v="0"/>
    <n v="0.57454799999999995"/>
    <n v="0"/>
    <n v="0"/>
    <m/>
    <m/>
    <n v="0"/>
    <n v="1378.9151999999999"/>
    <n v="1468.4607167452707"/>
    <n v="0.41018455775007562"/>
    <n v="0.57454799999999995"/>
    <n v="0.16048826815642458"/>
  </r>
  <r>
    <x v="2110"/>
    <s v="École"/>
    <m/>
    <m/>
    <n v="2077"/>
    <n v="776.3184"/>
    <n v="42.8157"/>
    <n v="0"/>
    <m/>
    <m/>
    <n v="0"/>
    <n v="0.32346600000000003"/>
    <n v="2.1892111500000002"/>
    <n v="0"/>
    <m/>
    <m/>
    <n v="0"/>
    <n v="819.13409999999999"/>
    <n v="872.32793401399317"/>
    <n v="0.41999419066634242"/>
    <n v="2.51267715"/>
    <n v="1.2097627106403466"/>
  </r>
  <r>
    <x v="2111"/>
    <s v="École"/>
    <m/>
    <m/>
    <n v="3108"/>
    <n v="949.31999999999994"/>
    <n v="240.60149999999999"/>
    <n v="0"/>
    <m/>
    <m/>
    <n v="0"/>
    <n v="0.39555000000000001"/>
    <n v="12.302204249999999"/>
    <n v="0"/>
    <m/>
    <m/>
    <n v="0"/>
    <n v="1189.9214999999999"/>
    <n v="1267.193935320031"/>
    <n v="0.40772005640927639"/>
    <n v="12.697754249999999"/>
    <n v="4.0855065154440151"/>
  </r>
  <r>
    <x v="2112"/>
    <s v="École"/>
    <m/>
    <m/>
    <n v="3897"/>
    <n v="2252.7503999999999"/>
    <n v="32.5854"/>
    <n v="0"/>
    <m/>
    <m/>
    <n v="0"/>
    <n v="0.93864600000000009"/>
    <n v="1.6661253"/>
    <n v="0"/>
    <m/>
    <m/>
    <n v="0"/>
    <n v="2285.3357999999998"/>
    <n v="2433.7434578077218"/>
    <n v="0.62451718188548155"/>
    <n v="2.6047713000000003"/>
    <n v="0.6684042340261741"/>
  </r>
  <r>
    <x v="2113"/>
    <s v="École"/>
    <m/>
    <m/>
    <n v="1604"/>
    <n v="633.85919999999999"/>
    <n v="22.3551"/>
    <n v="0"/>
    <m/>
    <m/>
    <n v="0"/>
    <n v="0.26410800000000001"/>
    <n v="1.1430394500000001"/>
    <n v="0"/>
    <m/>
    <m/>
    <n v="0"/>
    <n v="656.21429999999998"/>
    <n v="698.82826827675558"/>
    <n v="0.43567847149423666"/>
    <n v="1.4071474500000001"/>
    <n v="0.87727397132169582"/>
  </r>
  <r>
    <x v="2114"/>
    <s v="École"/>
    <m/>
    <m/>
    <n v="2206"/>
    <n v="847.58399999999995"/>
    <n v="0"/>
    <n v="0"/>
    <m/>
    <m/>
    <n v="0"/>
    <n v="0.35316000000000003"/>
    <n v="0"/>
    <n v="0"/>
    <m/>
    <m/>
    <n v="0"/>
    <n v="847.58399999999995"/>
    <n v="902.62534501166101"/>
    <n v="0.40916833409413461"/>
    <n v="0.35316000000000003"/>
    <n v="0.160090661831369"/>
  </r>
  <r>
    <x v="2115"/>
    <s v="École"/>
    <m/>
    <m/>
    <n v="2234"/>
    <n v="851.22"/>
    <n v="23.870699999999999"/>
    <n v="0"/>
    <m/>
    <m/>
    <n v="0"/>
    <n v="0.35467500000000002"/>
    <n v="1.2205336499999999"/>
    <n v="0"/>
    <m/>
    <m/>
    <n v="0"/>
    <n v="875.09069999999997"/>
    <n v="931.9183054470069"/>
    <n v="0.41715233010161457"/>
    <n v="1.57520865"/>
    <n v="0.70510682632050137"/>
  </r>
  <r>
    <x v="2116"/>
    <s v="École"/>
    <m/>
    <m/>
    <n v="1328"/>
    <n v="492.69599999999997"/>
    <n v="38.647799999999997"/>
    <n v="0"/>
    <m/>
    <m/>
    <n v="0"/>
    <n v="0.20529"/>
    <n v="1.9761020999999999"/>
    <n v="0"/>
    <m/>
    <m/>
    <n v="0"/>
    <n v="531.34379999999999"/>
    <n v="565.84878996631244"/>
    <n v="0.42609095629993404"/>
    <n v="2.1813921000000001"/>
    <n v="1.6426145331325301"/>
  </r>
  <r>
    <x v="2117"/>
    <s v="École"/>
    <m/>
    <m/>
    <n v="1179"/>
    <n v="534.42359999999996"/>
    <n v="34.100999999999999"/>
    <n v="0"/>
    <m/>
    <m/>
    <n v="0"/>
    <n v="0.2226765"/>
    <n v="1.7436195000000001"/>
    <n v="0"/>
    <m/>
    <m/>
    <n v="0"/>
    <n v="568.52459999999996"/>
    <n v="605.44407778180869"/>
    <n v="0.51352339082426524"/>
    <n v="1.966296"/>
    <n v="1.667765903307888"/>
  </r>
  <r>
    <x v="2118"/>
    <s v="École"/>
    <m/>
    <m/>
    <n v="2338"/>
    <n v="1237.4028000000001"/>
    <n v="25.7652"/>
    <n v="0"/>
    <m/>
    <m/>
    <n v="0"/>
    <n v="0.5155845"/>
    <n v="1.3174014000000001"/>
    <n v="0"/>
    <m/>
    <m/>
    <n v="0"/>
    <n v="1263.1680000000001"/>
    <n v="1345.1969973568282"/>
    <n v="0.5753622743185749"/>
    <n v="1.8329859000000002"/>
    <n v="0.78399739093242093"/>
  </r>
  <r>
    <x v="2119"/>
    <s v="École"/>
    <m/>
    <m/>
    <n v="614"/>
    <n v="335.4228"/>
    <n v="0"/>
    <n v="0"/>
    <m/>
    <m/>
    <n v="0"/>
    <n v="0.13975950000000001"/>
    <n v="0"/>
    <n v="0"/>
    <m/>
    <m/>
    <n v="0"/>
    <n v="335.4228"/>
    <n v="357.20485589012696"/>
    <n v="0.58176686627056506"/>
    <n v="0.13975950000000001"/>
    <n v="0.227621335504886"/>
  </r>
  <r>
    <x v="2120"/>
    <s v="École"/>
    <m/>
    <m/>
    <n v="2613"/>
    <n v="1004.418"/>
    <n v="0"/>
    <n v="0"/>
    <m/>
    <m/>
    <n v="0"/>
    <n v="0.41850749999999998"/>
    <n v="0"/>
    <n v="0"/>
    <m/>
    <m/>
    <n v="0"/>
    <n v="1004.418"/>
    <n v="1069.6440043534594"/>
    <n v="0.4093547663044238"/>
    <n v="0.41850749999999998"/>
    <n v="0.16016360505166474"/>
  </r>
  <r>
    <x v="2121"/>
    <s v="École"/>
    <m/>
    <m/>
    <n v="10100"/>
    <n v="1770.8435999999999"/>
    <n v="214.45740000000001"/>
    <n v="0"/>
    <m/>
    <m/>
    <n v="0"/>
    <n v="0.73785149999999999"/>
    <n v="10.9654293"/>
    <n v="0"/>
    <m/>
    <m/>
    <n v="0"/>
    <n v="1985.3009999999999"/>
    <n v="2114.2246669085253"/>
    <n v="0.20932917494143816"/>
    <n v="11.7032808"/>
    <n v="1.1587406732673269"/>
  </r>
  <r>
    <x v="2122"/>
    <s v="École"/>
    <m/>
    <m/>
    <n v="5432"/>
    <n v="2865.8627999999999"/>
    <n v="91.693799999999996"/>
    <n v="0"/>
    <m/>
    <m/>
    <n v="0"/>
    <n v="1.1941094999999999"/>
    <n v="4.6883990999999998"/>
    <n v="0"/>
    <m/>
    <m/>
    <n v="0"/>
    <n v="2957.5565999999999"/>
    <n v="3149.6176738429645"/>
    <n v="0.57982652316696692"/>
    <n v="5.8825085999999995"/>
    <n v="1.0829360456553754"/>
  </r>
  <r>
    <x v="2123"/>
    <s v="École"/>
    <m/>
    <m/>
    <n v="2968"/>
    <n v="25.700399999999998"/>
    <n v="0"/>
    <n v="0"/>
    <m/>
    <m/>
    <n v="0"/>
    <n v="1.0708500000000001E-2"/>
    <n v="0"/>
    <n v="0"/>
    <m/>
    <m/>
    <n v="0"/>
    <n v="25.700399999999998"/>
    <n v="27.369360932884163"/>
    <n v="9.2214827940984376E-3"/>
    <n v="1.0708500000000001E-2"/>
    <n v="3.6079851752021568E-3"/>
  </r>
  <r>
    <x v="2124"/>
    <s v="École"/>
    <m/>
    <m/>
    <n v="848"/>
    <n v="214.77959999999999"/>
    <n v="0"/>
    <n v="0"/>
    <m/>
    <m/>
    <n v="0"/>
    <n v="8.9491500000000002E-2"/>
    <n v="0"/>
    <n v="0"/>
    <m/>
    <m/>
    <n v="0"/>
    <n v="214.77959999999999"/>
    <n v="228.72719465146409"/>
    <n v="0.26972546539087744"/>
    <n v="8.9491500000000002E-2"/>
    <n v="0.10553242924528303"/>
  </r>
  <r>
    <x v="2125"/>
    <s v="École"/>
    <m/>
    <m/>
    <n v="4387"/>
    <n v="1749.6"/>
    <n v="0"/>
    <n v="0"/>
    <m/>
    <m/>
    <n v="0"/>
    <n v="0.72899999999999998"/>
    <n v="0"/>
    <n v="0"/>
    <m/>
    <m/>
    <n v="0"/>
    <n v="1749.6"/>
    <n v="1863.2174552993001"/>
    <n v="0.4247133474582403"/>
    <n v="0.72899999999999998"/>
    <n v="0.16617278322315934"/>
  </r>
  <r>
    <x v="2126"/>
    <s v="École"/>
    <m/>
    <m/>
    <n v="2989"/>
    <n v="1540.944"/>
    <n v="0"/>
    <n v="0"/>
    <m/>
    <m/>
    <n v="0"/>
    <n v="0.64206000000000008"/>
    <n v="0"/>
    <n v="0"/>
    <m/>
    <m/>
    <n v="0"/>
    <n v="1540.944"/>
    <n v="1641.0115217413836"/>
    <n v="0.54901690255650171"/>
    <n v="0.64206000000000008"/>
    <n v="0.21480762796922048"/>
  </r>
  <r>
    <x v="2127"/>
    <s v="École"/>
    <m/>
    <m/>
    <n v="2536"/>
    <n v="942.83999999999992"/>
    <n v="0"/>
    <n v="0"/>
    <m/>
    <m/>
    <n v="0"/>
    <n v="0.39285000000000003"/>
    <n v="0"/>
    <n v="0"/>
    <m/>
    <m/>
    <n v="0"/>
    <n v="942.83999999999992"/>
    <n v="1004.0671842446228"/>
    <n v="0.395925545837785"/>
    <n v="0.39285000000000003"/>
    <n v="0.15490930599369085"/>
  </r>
  <r>
    <x v="2128"/>
    <s v="École"/>
    <m/>
    <m/>
    <n v="2547"/>
    <n v="936.72"/>
    <n v="0"/>
    <n v="0"/>
    <m/>
    <m/>
    <n v="0"/>
    <n v="0.39030000000000004"/>
    <n v="0"/>
    <n v="0"/>
    <m/>
    <m/>
    <n v="0"/>
    <n v="936.72"/>
    <n v="997.54975693184758"/>
    <n v="0.39165675576436892"/>
    <n v="0.39030000000000004"/>
    <n v="0.15323910482921085"/>
  </r>
  <r>
    <x v="2129"/>
    <s v="École"/>
    <m/>
    <m/>
    <n v="1304"/>
    <n v="514.72799999999995"/>
    <n v="0"/>
    <n v="0"/>
    <m/>
    <m/>
    <n v="0"/>
    <n v="0.21446999999999999"/>
    <n v="0"/>
    <n v="0"/>
    <m/>
    <m/>
    <n v="0"/>
    <n v="514.72799999999995"/>
    <n v="548.15397481212744"/>
    <n v="0.42036347761666215"/>
    <n v="0.21446999999999999"/>
    <n v="0.16447085889570551"/>
  </r>
  <r>
    <x v="2130"/>
    <s v="École"/>
    <m/>
    <m/>
    <n v="2521"/>
    <n v="623.37599999999998"/>
    <n v="0"/>
    <n v="0"/>
    <m/>
    <m/>
    <n v="0"/>
    <n v="0.25974000000000003"/>
    <n v="0"/>
    <n v="0"/>
    <m/>
    <m/>
    <n v="0"/>
    <n v="623.37599999999998"/>
    <n v="663.85747851775068"/>
    <n v="0.26333101091541083"/>
    <n v="0.25974000000000003"/>
    <n v="0.10303054343514478"/>
  </r>
  <r>
    <x v="2131"/>
    <s v="École"/>
    <m/>
    <m/>
    <n v="1713"/>
    <n v="569.14559999999994"/>
    <n v="0"/>
    <n v="0"/>
    <m/>
    <m/>
    <n v="0"/>
    <n v="0.23714399999999999"/>
    <n v="0"/>
    <n v="0"/>
    <m/>
    <m/>
    <n v="0"/>
    <n v="569.14559999999994"/>
    <n v="606.10540496501676"/>
    <n v="0.353826856371872"/>
    <n v="0.23714399999999999"/>
    <n v="0.13843782837127847"/>
  </r>
  <r>
    <x v="2132"/>
    <s v="École"/>
    <m/>
    <m/>
    <n v="3630"/>
    <n v="1056.8879999999999"/>
    <n v="409.21199999999999"/>
    <n v="0"/>
    <m/>
    <m/>
    <n v="0"/>
    <n v="0.44036999999999998"/>
    <n v="20.923434"/>
    <n v="0"/>
    <m/>
    <m/>
    <n v="0"/>
    <n v="1466.1"/>
    <n v="1561.3072194869135"/>
    <n v="0.43011218167683568"/>
    <n v="21.363804000000002"/>
    <n v="5.8853454545454547"/>
  </r>
  <r>
    <x v="2133"/>
    <s v="École"/>
    <m/>
    <m/>
    <n v="1043"/>
    <n v="323.13599999999997"/>
    <n v="0"/>
    <n v="0"/>
    <m/>
    <m/>
    <n v="0"/>
    <n v="0.13464000000000001"/>
    <n v="0"/>
    <n v="0"/>
    <m/>
    <m/>
    <n v="0"/>
    <n v="323.13599999999997"/>
    <n v="344.12016211453738"/>
    <n v="0.32993304133704449"/>
    <n v="0.13464000000000001"/>
    <n v="0.12908916586768937"/>
  </r>
  <r>
    <x v="2134"/>
    <s v="École"/>
    <m/>
    <m/>
    <n v="2544"/>
    <n v="1092.5604000000001"/>
    <n v="31.8276"/>
    <n v="0"/>
    <m/>
    <m/>
    <n v="0"/>
    <n v="0.45523350000000001"/>
    <n v="1.6273781999999999"/>
    <n v="0"/>
    <m/>
    <m/>
    <n v="0"/>
    <n v="1124.3880000000001"/>
    <n v="1197.4047485877172"/>
    <n v="0.47067796721215299"/>
    <n v="2.0826116999999997"/>
    <n v="0.81863667452830191"/>
  </r>
  <r>
    <x v="2135"/>
    <s v="École"/>
    <m/>
    <m/>
    <n v="908"/>
    <n v="516.52080000000001"/>
    <n v="28.4175"/>
    <n v="0"/>
    <m/>
    <m/>
    <n v="0"/>
    <n v="0.21521700000000002"/>
    <n v="1.4530162499999999"/>
    <n v="0"/>
    <m/>
    <m/>
    <n v="0"/>
    <n v="544.93830000000003"/>
    <n v="580.32610460741125"/>
    <n v="0.63912566586719299"/>
    <n v="1.6682332499999999"/>
    <n v="1.8372612885462556"/>
  </r>
  <r>
    <x v="2136"/>
    <s v="École"/>
    <m/>
    <m/>
    <n v="17591"/>
    <n v="6350.4"/>
    <n v="496.73790000000002"/>
    <n v="0"/>
    <m/>
    <m/>
    <n v="0"/>
    <n v="2.6459999999999999"/>
    <n v="25.398724050000002"/>
    <n v="0"/>
    <m/>
    <m/>
    <n v="0"/>
    <n v="6847.1378999999997"/>
    <n v="7291.7848960456067"/>
    <n v="0.41451792939830634"/>
    <n v="28.044724050000003"/>
    <n v="1.5942654795065661"/>
  </r>
  <r>
    <x v="2137"/>
    <s v="École"/>
    <m/>
    <m/>
    <n v="13608"/>
    <n v="5612.1120000000001"/>
    <n v="492.94889999999998"/>
    <n v="0"/>
    <m/>
    <m/>
    <n v="0"/>
    <n v="2.3383799999999999"/>
    <n v="25.204988549999999"/>
    <n v="0"/>
    <m/>
    <m/>
    <n v="0"/>
    <n v="6105.0609000000004"/>
    <n v="6501.5180810158072"/>
    <n v="0.47777175786418336"/>
    <n v="27.54336855"/>
    <n v="2.024057065696649"/>
  </r>
  <r>
    <x v="2138"/>
    <s v="École"/>
    <m/>
    <m/>
    <n v="3330"/>
    <n v="964.98"/>
    <n v="14.019299999999999"/>
    <n v="0"/>
    <m/>
    <m/>
    <n v="0"/>
    <n v="0.40207500000000002"/>
    <n v="0.71682134999999991"/>
    <n v="0"/>
    <m/>
    <m/>
    <n v="0"/>
    <n v="978.99930000000006"/>
    <n v="1042.5746367660015"/>
    <n v="0.31308547650630675"/>
    <n v="1.11889635"/>
    <n v="0.33600490990990989"/>
  </r>
  <r>
    <x v="2139"/>
    <s v="École"/>
    <m/>
    <m/>
    <n v="4656"/>
    <n v="2290.0320000000002"/>
    <n v="242.49600000000001"/>
    <n v="0"/>
    <m/>
    <m/>
    <n v="0"/>
    <n v="0.95418000000000003"/>
    <n v="12.399072"/>
    <n v="0"/>
    <m/>
    <m/>
    <n v="0"/>
    <n v="2532.5280000000002"/>
    <n v="2696.9880976418763"/>
    <n v="0.57925002097119338"/>
    <n v="13.353252000000001"/>
    <n v="2.8679664948453607"/>
  </r>
  <r>
    <x v="2140"/>
    <s v="École"/>
    <m/>
    <m/>
    <n v="1826"/>
    <n v="915.03"/>
    <n v="76.158899999999988"/>
    <n v="0"/>
    <m/>
    <m/>
    <n v="0"/>
    <n v="0.3812625"/>
    <n v="3.8940835499999995"/>
    <n v="0"/>
    <m/>
    <m/>
    <n v="0"/>
    <n v="991.18889999999999"/>
    <n v="1055.5558184607412"/>
    <n v="0.57806999915703239"/>
    <n v="4.2753460499999996"/>
    <n v="2.3413724260679074"/>
  </r>
  <r>
    <x v="2141"/>
    <s v="École"/>
    <m/>
    <m/>
    <n v="35099"/>
    <n v="13951.44"/>
    <n v="5027.6241"/>
    <n v="0"/>
    <m/>
    <m/>
    <n v="0"/>
    <n v="5.8131000000000004"/>
    <n v="257.06763494999996"/>
    <n v="0"/>
    <m/>
    <m/>
    <n v="0"/>
    <n v="18981.694100000001"/>
    <n v="20214.348295765743"/>
    <n v="0.57592376693825309"/>
    <n v="262.88073494999998"/>
    <n v="7.4896930097723571"/>
  </r>
  <r>
    <x v="2142"/>
    <s v="École"/>
    <m/>
    <m/>
    <n v="18795"/>
    <n v="7564.32"/>
    <n v="2361.6837"/>
    <n v="0"/>
    <m/>
    <m/>
    <n v="0"/>
    <n v="3.1518000000000002"/>
    <n v="120.75533714999999"/>
    <n v="0"/>
    <m/>
    <m/>
    <n v="0"/>
    <n v="9926.0036999999993"/>
    <n v="10570.589480570095"/>
    <n v="0.56241497635382254"/>
    <n v="123.90713714999998"/>
    <n v="6.5925585075818027"/>
  </r>
  <r>
    <x v="2143"/>
    <s v="École"/>
    <m/>
    <m/>
    <n v="17798"/>
    <n v="10911.794399999999"/>
    <n v="2304.8487"/>
    <n v="0"/>
    <m/>
    <m/>
    <n v="0"/>
    <n v="4.5465809999999998"/>
    <n v="117.84930464999999"/>
    <n v="0"/>
    <m/>
    <m/>
    <n v="0"/>
    <n v="13216.643099999999"/>
    <n v="14074.920052801242"/>
    <n v="0.79081470124740094"/>
    <n v="122.39588565"/>
    <n v="6.8769460416900774"/>
  </r>
  <r>
    <x v="2144"/>
    <s v="École"/>
    <m/>
    <m/>
    <n v="3254"/>
    <n v="1829.952"/>
    <n v="0"/>
    <n v="0"/>
    <m/>
    <m/>
    <n v="0"/>
    <n v="0.76248000000000005"/>
    <n v="0"/>
    <n v="0"/>
    <m/>
    <m/>
    <n v="0"/>
    <n v="1829.952"/>
    <n v="1948.7874421352681"/>
    <n v="0.59888981012147147"/>
    <n v="0.76248000000000005"/>
    <n v="0.23432083589428396"/>
  </r>
  <r>
    <x v="2145"/>
    <s v="École"/>
    <m/>
    <m/>
    <n v="6476"/>
    <n v="2883.6"/>
    <n v="0"/>
    <n v="0"/>
    <m/>
    <m/>
    <n v="0"/>
    <n v="1.2015"/>
    <n v="0"/>
    <n v="0"/>
    <m/>
    <m/>
    <n v="0"/>
    <n v="2883.6"/>
    <n v="3070.8583985488467"/>
    <n v="0.47419061126449147"/>
    <n v="1.2015"/>
    <n v="0.18553119209388511"/>
  </r>
  <r>
    <x v="2146"/>
    <s v="École"/>
    <m/>
    <m/>
    <n v="9106"/>
    <n v="4610.5199999999995"/>
    <n v="0"/>
    <n v="0"/>
    <m/>
    <m/>
    <n v="0"/>
    <n v="1.9210499999999999"/>
    <n v="0"/>
    <n v="0"/>
    <m/>
    <m/>
    <n v="0"/>
    <n v="4610.5199999999995"/>
    <n v="4909.923034983156"/>
    <n v="0.53919646771174568"/>
    <n v="1.9210499999999999"/>
    <n v="0.21096529760597407"/>
  </r>
  <r>
    <x v="2147"/>
    <s v="École"/>
    <m/>
    <m/>
    <n v="441"/>
    <n v="183.31199999999998"/>
    <n v="0"/>
    <n v="0"/>
    <m/>
    <m/>
    <n v="0"/>
    <n v="7.637999999999999E-2"/>
    <n v="0"/>
    <n v="0"/>
    <m/>
    <m/>
    <n v="0"/>
    <n v="183.31199999999998"/>
    <n v="195.21611692148224"/>
    <n v="0.44266693179474431"/>
    <n v="7.637999999999999E-2"/>
    <n v="0.17319727891156461"/>
  </r>
  <r>
    <x v="2148"/>
    <s v="École"/>
    <m/>
    <m/>
    <n v="2671"/>
    <n v="1039.4639999999999"/>
    <n v="0"/>
    <n v="0"/>
    <m/>
    <m/>
    <n v="0"/>
    <n v="0.43310999999999999"/>
    <n v="0"/>
    <n v="0"/>
    <m/>
    <m/>
    <n v="0"/>
    <n v="1039.4639999999999"/>
    <n v="1106.9658601710287"/>
    <n v="0.41443873462037767"/>
    <n v="0.43310999999999999"/>
    <n v="0.16215275177836017"/>
  </r>
  <r>
    <x v="2149"/>
    <s v="École"/>
    <m/>
    <m/>
    <n v="2625"/>
    <n v="1026.432"/>
    <n v="0"/>
    <n v="0"/>
    <m/>
    <m/>
    <n v="0"/>
    <n v="0.42768"/>
    <n v="0"/>
    <n v="0"/>
    <m/>
    <m/>
    <n v="0"/>
    <n v="1026.432"/>
    <n v="1093.0875737755896"/>
    <n v="0.41641431381927224"/>
    <n v="0.42768"/>
    <n v="0.16292571428571428"/>
  </r>
  <r>
    <x v="2150"/>
    <s v="École"/>
    <m/>
    <m/>
    <n v="2377"/>
    <n v="765.072"/>
    <n v="0"/>
    <n v="0"/>
    <m/>
    <m/>
    <n v="0"/>
    <n v="0.31878000000000001"/>
    <n v="0"/>
    <n v="0"/>
    <m/>
    <m/>
    <n v="0"/>
    <n v="765.072"/>
    <n v="814.7550897123607"/>
    <n v="0.3427661294540853"/>
    <n v="0.31878000000000001"/>
    <n v="0.13411022297013042"/>
  </r>
  <r>
    <x v="2151"/>
    <s v="École"/>
    <m/>
    <m/>
    <n v="2558"/>
    <n v="1192.32"/>
    <n v="0"/>
    <n v="0"/>
    <m/>
    <m/>
    <n v="0"/>
    <n v="0.49680000000000002"/>
    <n v="0"/>
    <n v="0"/>
    <m/>
    <m/>
    <n v="0"/>
    <n v="1192.32"/>
    <n v="1269.748191759523"/>
    <n v="0.49638318677072829"/>
    <n v="0.49680000000000002"/>
    <n v="0.19421422986708367"/>
  </r>
  <r>
    <x v="2152"/>
    <s v="École"/>
    <m/>
    <m/>
    <n v="4133"/>
    <n v="1622.9159999999999"/>
    <n v="193.99680000000001"/>
    <n v="0"/>
    <m/>
    <m/>
    <n v="0"/>
    <n v="0.67621500000000001"/>
    <n v="9.9192575999999981"/>
    <n v="0"/>
    <m/>
    <m/>
    <n v="0"/>
    <n v="1816.9128000000001"/>
    <n v="1934.9014881782846"/>
    <n v="0.46815908254979061"/>
    <n v="10.595472599999997"/>
    <n v="2.5636275344785862"/>
  </r>
  <r>
    <x v="2153"/>
    <s v="École"/>
    <m/>
    <m/>
    <n v="7742"/>
    <n v="2819.232"/>
    <n v="2108.1995999999999"/>
    <n v="0"/>
    <m/>
    <m/>
    <n v="0"/>
    <n v="1.1746800000000002"/>
    <n v="107.79443219999999"/>
    <n v="0"/>
    <m/>
    <m/>
    <n v="0"/>
    <n v="4927.4315999999999"/>
    <n v="5247.4145901425236"/>
    <n v="0.67778540301505086"/>
    <n v="108.96911219999998"/>
    <n v="14.07505970033583"/>
  </r>
  <r>
    <x v="2154"/>
    <s v="École"/>
    <m/>
    <m/>
    <n v="2284"/>
    <n v="771.23159999999996"/>
    <n v="125.03700000000001"/>
    <n v="0"/>
    <m/>
    <m/>
    <n v="0"/>
    <n v="0.32134649999999998"/>
    <n v="6.3932715"/>
    <n v="0"/>
    <m/>
    <m/>
    <n v="0"/>
    <n v="896.26859999999999"/>
    <n v="954.47147928478876"/>
    <n v="0.41789469320700035"/>
    <n v="6.7146179999999998"/>
    <n v="2.9398502626970227"/>
  </r>
  <r>
    <x v="2155"/>
    <s v="École"/>
    <m/>
    <m/>
    <n v="3108"/>
    <n v="1189.296"/>
    <n v="0"/>
    <n v="0"/>
    <m/>
    <m/>
    <n v="0"/>
    <n v="0.49554000000000004"/>
    <n v="0"/>
    <n v="0"/>
    <m/>
    <m/>
    <n v="0"/>
    <n v="1189.296"/>
    <n v="1266.5278159108577"/>
    <n v="0.40750573227505077"/>
    <n v="0.49554000000000004"/>
    <n v="0.15944015444015444"/>
  </r>
  <r>
    <x v="2156"/>
    <s v="École"/>
    <m/>
    <m/>
    <n v="2307"/>
    <n v="704.66399999999999"/>
    <n v="0"/>
    <n v="207.19199999999998"/>
    <m/>
    <m/>
    <n v="0"/>
    <n v="0.29361000000000004"/>
    <n v="0"/>
    <n v="14.753821919999998"/>
    <m/>
    <m/>
    <n v="0"/>
    <n v="911.85599999999999"/>
    <n v="971.07111106504271"/>
    <n v="0.42092375858909525"/>
    <n v="15.047431919999998"/>
    <n v="6.5225105851755512"/>
  </r>
  <r>
    <x v="2157"/>
    <s v="École"/>
    <m/>
    <m/>
    <n v="4248"/>
    <n v="981.72"/>
    <n v="1273.4829"/>
    <n v="0"/>
    <m/>
    <m/>
    <n v="0"/>
    <n v="0.40905000000000002"/>
    <n v="65.11450155"/>
    <n v="0"/>
    <m/>
    <m/>
    <n v="0"/>
    <n v="2255.2029000000002"/>
    <n v="2401.6537542990413"/>
    <n v="0.56536105327190234"/>
    <n v="65.523551549999993"/>
    <n v="15.424564865819208"/>
  </r>
  <r>
    <x v="2158"/>
    <s v="École"/>
    <m/>
    <m/>
    <n v="3842"/>
    <n v="1540.5119999999999"/>
    <n v="804.78359999999998"/>
    <n v="0"/>
    <m/>
    <m/>
    <n v="0"/>
    <n v="0.64188000000000001"/>
    <n v="41.149420200000002"/>
    <n v="0"/>
    <m/>
    <m/>
    <n v="0"/>
    <n v="2345.2955999999999"/>
    <n v="2497.5969934594455"/>
    <n v="0.65007730178538403"/>
    <n v="41.791300200000002"/>
    <n v="10.877485736595524"/>
  </r>
  <r>
    <x v="2159"/>
    <s v="École"/>
    <m/>
    <m/>
    <n v="2306"/>
    <n v="831.15"/>
    <n v="139.43520000000001"/>
    <n v="0"/>
    <m/>
    <m/>
    <n v="0"/>
    <n v="0.34631250000000002"/>
    <n v="7.1294663999999992"/>
    <n v="0"/>
    <m/>
    <m/>
    <n v="0"/>
    <n v="970.58519999999999"/>
    <n v="1033.6141326561285"/>
    <n v="0.44822815813362032"/>
    <n v="7.475778899999999"/>
    <n v="3.241881569817866"/>
  </r>
  <r>
    <x v="2160"/>
    <s v="École"/>
    <m/>
    <m/>
    <n v="3013"/>
    <n v="1175.472"/>
    <n v="0"/>
    <n v="356.57199999999995"/>
    <m/>
    <m/>
    <n v="0"/>
    <n v="0.48978000000000005"/>
    <n v="0"/>
    <n v="25.39094072"/>
    <m/>
    <m/>
    <n v="0"/>
    <n v="1532.0439999999999"/>
    <n v="1631.533563721171"/>
    <n v="0.54149802977801897"/>
    <n v="25.880720719999999"/>
    <n v="8.589684938599401"/>
  </r>
  <r>
    <x v="2161"/>
    <s v="École"/>
    <m/>
    <m/>
    <n v="3582"/>
    <n v="863.76239999999996"/>
    <n v="797.2056"/>
    <n v="0"/>
    <m/>
    <m/>
    <n v="0"/>
    <n v="0.35990100000000003"/>
    <n v="40.761949199999997"/>
    <n v="0"/>
    <m/>
    <m/>
    <n v="0"/>
    <n v="1660.9679999999998"/>
    <n v="1768.8297726872245"/>
    <n v="0.49381065680827035"/>
    <n v="41.121850199999997"/>
    <n v="11.480136850921273"/>
  </r>
  <r>
    <x v="2161"/>
    <s v="École"/>
    <m/>
    <m/>
    <n v="578"/>
    <n v="445.82400000000001"/>
    <n v="0"/>
    <n v="0"/>
    <m/>
    <m/>
    <n v="0"/>
    <n v="0.18575999999999998"/>
    <n v="0"/>
    <n v="0"/>
    <m/>
    <m/>
    <n v="0"/>
    <n v="445.82400000000001"/>
    <n v="474.77541083182172"/>
    <n v="0.82141074538377457"/>
    <n v="0.18575999999999998"/>
    <n v="0.32138408304498267"/>
  </r>
  <r>
    <x v="2162"/>
    <s v="École"/>
    <m/>
    <m/>
    <n v="3710"/>
    <n v="1616.1119999999999"/>
    <n v="654.73919999999998"/>
    <n v="0"/>
    <m/>
    <m/>
    <n v="0"/>
    <n v="0.67337999999999998"/>
    <n v="33.477494399999998"/>
    <n v="0"/>
    <m/>
    <m/>
    <n v="0"/>
    <n v="2270.8512000000001"/>
    <n v="2418.3182408706921"/>
    <n v="0.6518378007737714"/>
    <n v="34.150874399999999"/>
    <n v="9.2050874393531004"/>
  </r>
  <r>
    <x v="2163"/>
    <s v="École"/>
    <m/>
    <m/>
    <n v="4329"/>
    <n v="1795.3920000000001"/>
    <n v="0"/>
    <n v="780.26799999999992"/>
    <m/>
    <m/>
    <n v="0"/>
    <n v="0.74808000000000008"/>
    <n v="0"/>
    <n v="55.561677679999995"/>
    <m/>
    <m/>
    <n v="0"/>
    <n v="2575.66"/>
    <n v="2742.9210510494945"/>
    <n v="0.6336153964078296"/>
    <n v="56.309757679999997"/>
    <n v="13.00756703164703"/>
  </r>
  <r>
    <x v="2164"/>
    <s v="École"/>
    <m/>
    <m/>
    <n v="6644"/>
    <n v="2228.04"/>
    <n v="1061.6777999999999"/>
    <n v="0"/>
    <m/>
    <m/>
    <n v="0"/>
    <n v="0.92835000000000001"/>
    <n v="54.284687099999992"/>
    <n v="0"/>
    <m/>
    <m/>
    <n v="0"/>
    <n v="3289.7177999999999"/>
    <n v="3503.349124353459"/>
    <n v="0.52729517223863021"/>
    <n v="55.213037099999994"/>
    <n v="8.3102102799518356"/>
  </r>
  <r>
    <x v="2165"/>
    <s v="École"/>
    <m/>
    <m/>
    <n v="1849"/>
    <n v="905.47199999999998"/>
    <n v="167.47380000000001"/>
    <n v="0"/>
    <m/>
    <m/>
    <n v="0"/>
    <n v="0.37728"/>
    <n v="8.5631091000000001"/>
    <n v="0"/>
    <m/>
    <m/>
    <n v="0"/>
    <n v="1072.9458"/>
    <n v="1142.6219382430681"/>
    <n v="0.61796751662686211"/>
    <n v="8.9403891000000009"/>
    <n v="4.8352564088696592"/>
  </r>
  <r>
    <x v="2166"/>
    <s v="École"/>
    <m/>
    <m/>
    <n v="3448"/>
    <n v="1398.816"/>
    <n v="543.72149999999999"/>
    <n v="0"/>
    <m/>
    <m/>
    <n v="0"/>
    <n v="0.58284000000000002"/>
    <n v="27.80104425"/>
    <n v="0"/>
    <m/>
    <m/>
    <n v="0"/>
    <n v="1942.5374999999999"/>
    <n v="2068.6841435605079"/>
    <n v="0.5999663989444628"/>
    <n v="28.383884250000001"/>
    <n v="8.2319849912993046"/>
  </r>
  <r>
    <x v="2167"/>
    <s v="École"/>
    <m/>
    <m/>
    <n v="3512"/>
    <n v="839.93399999999997"/>
    <n v="869.57550000000003"/>
    <n v="0"/>
    <m/>
    <m/>
    <n v="0"/>
    <n v="0.34997250000000002"/>
    <n v="44.462297249999999"/>
    <n v="0"/>
    <m/>
    <m/>
    <n v="0"/>
    <n v="1709.5095000000001"/>
    <n v="1820.5235141746566"/>
    <n v="0.51837229902467441"/>
    <n v="44.812269749999999"/>
    <n v="12.759757901480638"/>
  </r>
  <r>
    <x v="2168"/>
    <s v="École"/>
    <m/>
    <m/>
    <n v="1830"/>
    <n v="339.80399999999997"/>
    <n v="969.22619999999995"/>
    <n v="0"/>
    <m/>
    <m/>
    <n v="0"/>
    <n v="0.14158500000000002"/>
    <n v="49.557540899999999"/>
    <n v="0"/>
    <m/>
    <m/>
    <n v="0"/>
    <n v="1309.0301999999999"/>
    <n v="1394.0374475045348"/>
    <n v="0.76176909699701356"/>
    <n v="49.699125899999999"/>
    <n v="27.157992295081968"/>
  </r>
  <r>
    <x v="2169"/>
    <s v="École"/>
    <m/>
    <m/>
    <n v="3564"/>
    <n v="765.50400000000002"/>
    <n v="931.33619999999996"/>
    <n v="0"/>
    <m/>
    <m/>
    <n v="0"/>
    <n v="0.31895999999999997"/>
    <n v="47.620185899999996"/>
    <n v="0"/>
    <m/>
    <m/>
    <n v="0"/>
    <n v="1696.8402000000001"/>
    <n v="1807.0314811920186"/>
    <n v="0.50702342345455065"/>
    <n v="47.939145899999993"/>
    <n v="13.450938804713804"/>
  </r>
  <r>
    <x v="2170"/>
    <s v="École"/>
    <m/>
    <m/>
    <n v="3573"/>
    <n v="1377.432"/>
    <n v="257.2731"/>
    <n v="0"/>
    <m/>
    <m/>
    <n v="0"/>
    <n v="0.57393000000000005"/>
    <n v="13.154640449999999"/>
    <n v="0"/>
    <m/>
    <m/>
    <n v="0"/>
    <n v="1634.7051000000001"/>
    <n v="1740.861383508681"/>
    <n v="0.48722680758709236"/>
    <n v="13.728570449999999"/>
    <n v="3.8423091099916036"/>
  </r>
  <r>
    <x v="2171"/>
    <s v="École"/>
    <m/>
    <m/>
    <n v="9780"/>
    <n v="2913.4079999999999"/>
    <n v="2845.9178999999999"/>
    <n v="0"/>
    <m/>
    <m/>
    <n v="0"/>
    <n v="1.2139200000000001"/>
    <n v="145.51473404999999"/>
    <n v="0"/>
    <m/>
    <m/>
    <n v="0"/>
    <n v="5759.3258999999998"/>
    <n v="6133.3313601036534"/>
    <n v="0.62712999592061891"/>
    <n v="146.72865404999999"/>
    <n v="15.002929861963189"/>
  </r>
  <r>
    <x v="2172"/>
    <s v="École"/>
    <m/>
    <m/>
    <n v="2442"/>
    <n v="1150.848"/>
    <n v="0"/>
    <n v="33.755999999999993"/>
    <m/>
    <m/>
    <n v="0"/>
    <n v="0.47952"/>
    <n v="0"/>
    <n v="2.4037125599999998"/>
    <m/>
    <m/>
    <n v="0"/>
    <n v="1184.604"/>
    <n v="1261.5311216377299"/>
    <n v="0.51659751090816131"/>
    <n v="2.8832325599999997"/>
    <n v="1.180684914004914"/>
  </r>
  <r>
    <x v="2173"/>
    <s v="École"/>
    <m/>
    <m/>
    <n v="3220"/>
    <n v="861.40800000000002"/>
    <n v="855.17729999999995"/>
    <n v="0"/>
    <m/>
    <m/>
    <n v="0"/>
    <n v="0.35892000000000002"/>
    <n v="43.726102349999998"/>
    <n v="0"/>
    <m/>
    <m/>
    <n v="0"/>
    <n v="1716.5853"/>
    <n v="1828.0588102824565"/>
    <n v="0.56772012741691191"/>
    <n v="44.085022349999996"/>
    <n v="13.691000729813663"/>
  </r>
  <r>
    <x v="2174"/>
    <s v="École"/>
    <m/>
    <m/>
    <n v="5073"/>
    <n v="2128.0320000000002"/>
    <n v="563.80319999999995"/>
    <n v="0"/>
    <m/>
    <m/>
    <n v="0"/>
    <n v="0.88668000000000002"/>
    <n v="28.827842399999998"/>
    <n v="0"/>
    <m/>
    <m/>
    <n v="0"/>
    <n v="2691.8352"/>
    <n v="2866.64056437419"/>
    <n v="0.56507797444789865"/>
    <n v="29.714522399999996"/>
    <n v="5.8573866351271437"/>
  </r>
  <r>
    <x v="2175"/>
    <s v="École"/>
    <m/>
    <m/>
    <n v="3598"/>
    <n v="1484.5139999999999"/>
    <n v="0"/>
    <n v="125.71199999999997"/>
    <m/>
    <m/>
    <n v="0"/>
    <n v="0.61854750000000003"/>
    <n v="0"/>
    <n v="8.9517571199999999"/>
    <m/>
    <m/>
    <n v="0"/>
    <n v="1610.2259999999999"/>
    <n v="1714.7926327027726"/>
    <n v="0.47659606245213249"/>
    <n v="9.5703046199999999"/>
    <n v="2.659895669816565"/>
  </r>
  <r>
    <x v="2176"/>
    <s v="École"/>
    <m/>
    <m/>
    <n v="5478"/>
    <n v="1693.4975999999999"/>
    <n v="0"/>
    <n v="403.90799999999996"/>
    <m/>
    <m/>
    <n v="0"/>
    <n v="0.70562400000000003"/>
    <n v="0"/>
    <n v="28.761664079999999"/>
    <m/>
    <m/>
    <n v="0"/>
    <n v="2097.4056"/>
    <n v="2233.6092391189427"/>
    <n v="0.40774173769969746"/>
    <n v="29.467288079999999"/>
    <n v="5.3792055640744794"/>
  </r>
  <r>
    <x v="2177"/>
    <s v="École"/>
    <m/>
    <m/>
    <n v="3715"/>
    <n v="1232.6579999999999"/>
    <n v="1076.4549"/>
    <n v="0"/>
    <m/>
    <m/>
    <n v="0"/>
    <n v="0.51360749999999999"/>
    <n v="55.040255550000005"/>
    <n v="0"/>
    <m/>
    <m/>
    <n v="0"/>
    <n v="2309.1129000000001"/>
    <n v="2459.0646213630475"/>
    <n v="0.66192856564281222"/>
    <n v="55.553863050000004"/>
    <n v="14.953933526244954"/>
  </r>
  <r>
    <x v="2178"/>
    <s v="École"/>
    <m/>
    <m/>
    <n v="3220"/>
    <n v="858.38400000000001"/>
    <n v="966.57389999999998"/>
    <n v="0"/>
    <m/>
    <m/>
    <n v="0"/>
    <n v="0.35766000000000003"/>
    <n v="49.421926050000003"/>
    <n v="0"/>
    <m/>
    <m/>
    <n v="0"/>
    <n v="1824.9578999999999"/>
    <n v="1943.4690297590048"/>
    <n v="0.60356181048416302"/>
    <n v="49.779586050000006"/>
    <n v="15.459498773291926"/>
  </r>
  <r>
    <x v="2179"/>
    <s v="École"/>
    <m/>
    <m/>
    <n v="3235"/>
    <n v="1589.9903999999999"/>
    <n v="342.14670000000001"/>
    <n v="0"/>
    <m/>
    <m/>
    <n v="0"/>
    <n v="0.66249599999999997"/>
    <n v="17.494315650000001"/>
    <n v="0"/>
    <m/>
    <m/>
    <n v="0"/>
    <n v="1932.1370999999999"/>
    <n v="2057.608350909562"/>
    <n v="0.63604585808641789"/>
    <n v="18.156811650000002"/>
    <n v="5.6126156568778987"/>
  </r>
  <r>
    <x v="2180"/>
    <s v="École"/>
    <m/>
    <m/>
    <n v="5103"/>
    <n v="1647.6479999999999"/>
    <n v="229.61340000000001"/>
    <n v="0"/>
    <m/>
    <m/>
    <n v="0"/>
    <n v="0.68652000000000002"/>
    <n v="11.7403713"/>
    <n v="0"/>
    <m/>
    <m/>
    <n v="0"/>
    <n v="1877.2613999999999"/>
    <n v="1999.1690721534073"/>
    <n v="0.39176348660658578"/>
    <n v="12.426891299999999"/>
    <n v="2.4352128747795412"/>
  </r>
  <r>
    <x v="2181"/>
    <s v="École"/>
    <m/>
    <m/>
    <n v="9899"/>
    <n v="3010.6079999999997"/>
    <n v="4206.5478000000003"/>
    <n v="0"/>
    <m/>
    <m/>
    <n v="0"/>
    <n v="1.2544200000000001"/>
    <n v="215.08515210000002"/>
    <n v="0"/>
    <m/>
    <m/>
    <n v="0"/>
    <n v="7217.1558000000005"/>
    <n v="7685.8314267115838"/>
    <n v="0.77642503553001152"/>
    <n v="216.33957210000003"/>
    <n v="21.854689574704519"/>
  </r>
  <r>
    <x v="2182"/>
    <s v="École"/>
    <m/>
    <m/>
    <n v="3988"/>
    <n v="1314.72"/>
    <n v="453.92219999999998"/>
    <n v="0"/>
    <m/>
    <m/>
    <n v="0"/>
    <n v="0.54780000000000006"/>
    <n v="23.209512899999996"/>
    <n v="0"/>
    <m/>
    <m/>
    <n v="0"/>
    <n v="1768.6422"/>
    <n v="1883.4962386939621"/>
    <n v="0.47229093247090326"/>
    <n v="23.757312899999995"/>
    <n v="5.9571998244734186"/>
  </r>
  <r>
    <x v="2183"/>
    <s v="École"/>
    <m/>
    <m/>
    <n v="4275"/>
    <n v="1262.3039999999999"/>
    <n v="1085.5485000000001"/>
    <n v="0"/>
    <m/>
    <m/>
    <n v="0"/>
    <n v="0.52595999999999998"/>
    <n v="55.505220749999999"/>
    <n v="0"/>
    <m/>
    <m/>
    <n v="0"/>
    <n v="2347.8525"/>
    <n v="2500.3199362529153"/>
    <n v="0.5848701605269977"/>
    <n v="56.031180749999997"/>
    <n v="13.106708947368421"/>
  </r>
  <r>
    <x v="2184"/>
    <s v="École"/>
    <m/>
    <m/>
    <n v="6205"/>
    <n v="3216.672"/>
    <n v="1575.0872999999999"/>
    <n v="0"/>
    <m/>
    <m/>
    <n v="0"/>
    <n v="1.3402799999999999"/>
    <n v="80.535847349999997"/>
    <n v="0"/>
    <m/>
    <m/>
    <n v="0"/>
    <n v="4791.7592999999997"/>
    <n v="5102.9318526250318"/>
    <n v="0.82239030662772472"/>
    <n v="81.87612734999999"/>
    <n v="13.195185713134569"/>
  </r>
  <r>
    <x v="2185"/>
    <s v="École"/>
    <m/>
    <m/>
    <n v="962"/>
    <n v="173.66399999999999"/>
    <n v="0"/>
    <n v="0"/>
    <m/>
    <m/>
    <n v="0"/>
    <n v="7.2359999999999994E-2"/>
    <n v="0"/>
    <n v="0"/>
    <m/>
    <m/>
    <n v="0"/>
    <n v="173.66399999999999"/>
    <n v="184.94158445193054"/>
    <n v="0.19224696928475107"/>
    <n v="7.2359999999999994E-2"/>
    <n v="7.521829521829522E-2"/>
  </r>
  <r>
    <x v="2186"/>
    <s v="École"/>
    <m/>
    <m/>
    <n v="3126"/>
    <n v="1330.1279999999999"/>
    <n v="416.79"/>
    <n v="0"/>
    <m/>
    <m/>
    <n v="0"/>
    <n v="0.55422000000000005"/>
    <n v="21.310904999999998"/>
    <n v="0"/>
    <m/>
    <m/>
    <n v="0"/>
    <n v="1746.9179999999999"/>
    <n v="1860.3612886239957"/>
    <n v="0.59512517230454121"/>
    <n v="21.865124999999999"/>
    <n v="6.9946017274472165"/>
  </r>
  <r>
    <x v="2187"/>
    <s v="École"/>
    <m/>
    <m/>
    <n v="2575"/>
    <n v="969.40800000000002"/>
    <n v="675.19979999999998"/>
    <n v="0"/>
    <m/>
    <m/>
    <n v="0"/>
    <n v="0.40392"/>
    <n v="34.5236661"/>
    <n v="0"/>
    <m/>
    <m/>
    <n v="0"/>
    <n v="1644.6078"/>
    <n v="1751.4071559678673"/>
    <n v="0.68015811882247279"/>
    <n v="34.927586099999999"/>
    <n v="13.564111106796117"/>
  </r>
  <r>
    <x v="2188"/>
    <s v="École"/>
    <m/>
    <m/>
    <n v="2234"/>
    <n v="797.95079999999996"/>
    <n v="237.94919999999999"/>
    <n v="0"/>
    <m/>
    <m/>
    <n v="0"/>
    <n v="0.33247950000000004"/>
    <n v="12.166589399999999"/>
    <n v="0"/>
    <m/>
    <m/>
    <n v="0"/>
    <n v="1035.8999999999999"/>
    <n v="1103.1704172065299"/>
    <n v="0.49380949740668306"/>
    <n v="12.499068899999999"/>
    <n v="5.5949278871978505"/>
  </r>
  <r>
    <x v="2189"/>
    <s v="École"/>
    <m/>
    <m/>
    <n v="2611"/>
    <n v="868.82039999999995"/>
    <n v="300.46769999999998"/>
    <n v="0"/>
    <m/>
    <m/>
    <n v="0"/>
    <n v="0.36200850000000001"/>
    <n v="15.36322515"/>
    <n v="0"/>
    <m/>
    <m/>
    <n v="0"/>
    <n v="1169.2881"/>
    <n v="1245.2206208240477"/>
    <n v="0.47691329790273757"/>
    <n v="15.72523365"/>
    <n v="6.0226861930294904"/>
  </r>
  <r>
    <x v="2190"/>
    <s v="École"/>
    <m/>
    <m/>
    <n v="2566"/>
    <n v="800.87760000000003"/>
    <n v="439.14510000000001"/>
    <n v="0"/>
    <m/>
    <m/>
    <n v="0"/>
    <n v="0.33369900000000002"/>
    <n v="22.453944449999998"/>
    <n v="0"/>
    <m/>
    <m/>
    <n v="0"/>
    <n v="1240.0227"/>
    <n v="1320.5486623270276"/>
    <n v="0.51463314977670604"/>
    <n v="22.787643449999997"/>
    <n v="8.8806092946219781"/>
  </r>
  <r>
    <x v="2191"/>
    <s v="École"/>
    <m/>
    <m/>
    <n v="3556"/>
    <n v="1434.672"/>
    <n v="550.16279999999995"/>
    <n v="0"/>
    <m/>
    <m/>
    <n v="0"/>
    <n v="0.59777999999999998"/>
    <n v="28.130394599999999"/>
    <n v="0"/>
    <m/>
    <m/>
    <n v="0"/>
    <n v="1984.8348000000001"/>
    <n v="2113.728192298523"/>
    <n v="0.59441175261488277"/>
    <n v="28.728174599999999"/>
    <n v="8.0787892575928009"/>
  </r>
  <r>
    <x v="2192"/>
    <s v="École"/>
    <m/>
    <m/>
    <n v="4007"/>
    <n v="1292.7636"/>
    <n v="874.88009999999997"/>
    <n v="0"/>
    <m/>
    <m/>
    <n v="0"/>
    <n v="0.53865150000000006"/>
    <n v="44.733526949999998"/>
    <n v="0"/>
    <m/>
    <m/>
    <n v="0"/>
    <n v="2167.6437000000001"/>
    <n v="2308.4085383570873"/>
    <n v="0.57609397014152419"/>
    <n v="45.272178449999998"/>
    <n v="11.29827263538807"/>
  </r>
  <r>
    <x v="2193"/>
    <s v="École"/>
    <m/>
    <m/>
    <n v="8299"/>
    <n v="4290.6239999999998"/>
    <n v="805.54139999999995"/>
    <n v="0"/>
    <m/>
    <m/>
    <n v="0"/>
    <n v="1.78776"/>
    <n v="41.188167300000003"/>
    <n v="0"/>
    <m/>
    <m/>
    <n v="0"/>
    <n v="5096.1653999999999"/>
    <n v="5427.1058118268975"/>
    <n v="0.65394695888985388"/>
    <n v="42.975927300000002"/>
    <n v="5.1784464754789736"/>
  </r>
  <r>
    <x v="2194"/>
    <s v="École"/>
    <m/>
    <m/>
    <n v="930"/>
    <n v="368.35199999999998"/>
    <n v="0"/>
    <n v="0"/>
    <m/>
    <m/>
    <n v="0"/>
    <n v="0.15347999999999998"/>
    <n v="0"/>
    <n v="0"/>
    <m/>
    <m/>
    <n v="0"/>
    <n v="368.35199999999998"/>
    <n v="392.27244861363044"/>
    <n v="0.42179833184261339"/>
    <n v="0.15347999999999998"/>
    <n v="0.16503225806451613"/>
  </r>
  <r>
    <x v="2195"/>
    <s v="École"/>
    <m/>
    <m/>
    <n v="4463"/>
    <n v="1618.704"/>
    <n v="547.88940000000002"/>
    <n v="0"/>
    <m/>
    <m/>
    <n v="0"/>
    <n v="0.67446000000000006"/>
    <n v="28.014153299999997"/>
    <n v="0"/>
    <m/>
    <m/>
    <n v="0"/>
    <n v="2166.5933999999997"/>
    <n v="2307.2900328167916"/>
    <n v="0.51698185812610165"/>
    <n v="28.688613299999997"/>
    <n v="6.4281006721935912"/>
  </r>
  <r>
    <x v="2196"/>
    <s v="École"/>
    <m/>
    <m/>
    <n v="2626"/>
    <n v="1062.4608000000001"/>
    <n v="225.44550000000001"/>
    <n v="0"/>
    <m/>
    <m/>
    <n v="0"/>
    <n v="0.44269200000000003"/>
    <n v="11.52726225"/>
    <n v="0"/>
    <m/>
    <m/>
    <n v="0"/>
    <n v="1287.9063000000001"/>
    <n v="1371.5417803783364"/>
    <n v="0.52229313799632004"/>
    <n v="11.969954249999999"/>
    <n v="4.5582460967250569"/>
  </r>
  <r>
    <x v="2197"/>
    <s v="École"/>
    <m/>
    <m/>
    <n v="1860"/>
    <n v="417.28319999999997"/>
    <n v="505.83150000000001"/>
    <n v="0"/>
    <m/>
    <m/>
    <n v="0"/>
    <n v="0.17386799999999999"/>
    <n v="25.86368925"/>
    <n v="0"/>
    <m/>
    <m/>
    <n v="0"/>
    <n v="923.11469999999997"/>
    <n v="983.06094094843218"/>
    <n v="0.52852738760668394"/>
    <n v="26.037557249999999"/>
    <n v="13.998686693548386"/>
  </r>
  <r>
    <x v="2198"/>
    <s v="École"/>
    <m/>
    <m/>
    <n v="2957"/>
    <n v="515.89440000000002"/>
    <n v="733.92930000000001"/>
    <n v="0"/>
    <m/>
    <m/>
    <n v="0"/>
    <n v="0.21495600000000001"/>
    <n v="37.526566350000003"/>
    <n v="0"/>
    <m/>
    <m/>
    <n v="0"/>
    <n v="1249.8236999999999"/>
    <n v="1330.9861304793988"/>
    <n v="0.45011367280331377"/>
    <n v="37.741522350000004"/>
    <n v="12.763450236726413"/>
  </r>
  <r>
    <x v="2199"/>
    <s v="École"/>
    <m/>
    <m/>
    <n v="3609"/>
    <n v="1510.2719999999999"/>
    <n v="666.86400000000003"/>
    <n v="0"/>
    <m/>
    <m/>
    <n v="0"/>
    <n v="0.62927999999999995"/>
    <n v="34.097448"/>
    <n v="0"/>
    <m/>
    <m/>
    <n v="0"/>
    <n v="2177.136"/>
    <n v="2318.5172598082404"/>
    <n v="0.64242650590419514"/>
    <n v="34.726728000000001"/>
    <n v="9.6222576891105582"/>
  </r>
  <r>
    <x v="2200"/>
    <s v="École"/>
    <m/>
    <m/>
    <n v="29891"/>
    <n v="15098.6952"/>
    <n v="3348.7181999999998"/>
    <n v="0"/>
    <m/>
    <m/>
    <n v="0"/>
    <n v="6.2911230000000007"/>
    <n v="171.2234349"/>
    <n v="0"/>
    <m/>
    <m/>
    <n v="0"/>
    <n v="18447.413400000001"/>
    <n v="19645.37188614667"/>
    <n v="0.6572336785703613"/>
    <n v="177.5145579"/>
    <n v="5.9387293131711889"/>
  </r>
  <r>
    <x v="2201"/>
    <s v="École"/>
    <m/>
    <m/>
    <n v="19625"/>
    <n v="8130.24"/>
    <n v="3595.761"/>
    <n v="0"/>
    <m/>
    <m/>
    <n v="0"/>
    <n v="3.3875999999999999"/>
    <n v="183.85498949999999"/>
    <n v="0"/>
    <m/>
    <m/>
    <n v="0"/>
    <n v="11726.001"/>
    <n v="12487.476991344907"/>
    <n v="0.63630456006853031"/>
    <n v="187.24258949999998"/>
    <n v="9.5410236687898067"/>
  </r>
  <r>
    <x v="2202"/>
    <s v="École"/>
    <m/>
    <m/>
    <n v="31131"/>
    <n v="11836.8"/>
    <n v="6626.5820999999996"/>
    <n v="0"/>
    <m/>
    <m/>
    <n v="0"/>
    <n v="4.9320000000000004"/>
    <n v="338.82401594999999"/>
    <n v="0"/>
    <m/>
    <m/>
    <n v="0"/>
    <n v="18463.382099999999"/>
    <n v="19662.377579207048"/>
    <n v="0.6316012199803106"/>
    <n v="343.75601595000001"/>
    <n v="11.042241365519901"/>
  </r>
  <r>
    <x v="2203"/>
    <s v="École"/>
    <m/>
    <m/>
    <n v="17158"/>
    <n v="4419.3599999999997"/>
    <n v="5034.0654000000004"/>
    <n v="0"/>
    <m/>
    <m/>
    <n v="0"/>
    <n v="1.8414000000000001"/>
    <n v="257.39698529999998"/>
    <n v="0"/>
    <m/>
    <m/>
    <n v="0"/>
    <n v="9453.4254000000001"/>
    <n v="10067.322369484322"/>
    <n v="0.58674218262526645"/>
    <n v="259.2383853"/>
    <n v="15.10889295372421"/>
  </r>
  <r>
    <x v="2204"/>
    <s v="École"/>
    <m/>
    <m/>
    <n v="2999"/>
    <n v="1422.0360000000001"/>
    <n v="0"/>
    <n v="121.83199999999998"/>
    <m/>
    <m/>
    <n v="0"/>
    <n v="0.59251500000000001"/>
    <n v="0"/>
    <n v="8.6754683200000002"/>
    <m/>
    <m/>
    <n v="0"/>
    <n v="1543.8679999999999"/>
    <n v="1644.1254036797097"/>
    <n v="0.54822454274081689"/>
    <n v="9.2679833200000008"/>
    <n v="3.0903578926308772"/>
  </r>
  <r>
    <x v="2205"/>
    <s v="École"/>
    <m/>
    <m/>
    <n v="4857"/>
    <n v="2190.2399999999998"/>
    <n v="0"/>
    <n v="359.28799999999995"/>
    <m/>
    <m/>
    <n v="0"/>
    <n v="0.91260000000000008"/>
    <n v="0"/>
    <n v="25.584342879999998"/>
    <m/>
    <m/>
    <n v="0"/>
    <n v="2549.5279999999998"/>
    <n v="2715.0920623995853"/>
    <n v="0.55900598361119735"/>
    <n v="26.496942879999999"/>
    <n v="5.4554133992176235"/>
  </r>
  <r>
    <x v="2206"/>
    <s v="École"/>
    <m/>
    <m/>
    <n v="6826"/>
    <n v="5596.1279999999997"/>
    <n v="0"/>
    <n v="0"/>
    <m/>
    <m/>
    <n v="0"/>
    <n v="2.3317200000000002"/>
    <n v="0"/>
    <n v="0"/>
    <m/>
    <m/>
    <n v="0"/>
    <n v="5596.1279999999997"/>
    <n v="5959.535534801762"/>
    <n v="0.87306409827157372"/>
    <n v="2.3317200000000002"/>
    <n v="0.34159390565484915"/>
  </r>
  <r>
    <x v="2207"/>
    <s v="École"/>
    <m/>
    <m/>
    <n v="3884"/>
    <n v="1878.336"/>
    <n v="1328.4233999999999"/>
    <n v="0"/>
    <m/>
    <m/>
    <n v="0"/>
    <n v="0.78264"/>
    <n v="67.923666299999994"/>
    <n v="0"/>
    <m/>
    <m/>
    <n v="0"/>
    <n v="3206.7593999999999"/>
    <n v="3415.0034802384034"/>
    <n v="0.87924909377919758"/>
    <n v="68.706306299999994"/>
    <n v="17.68957422760041"/>
  </r>
  <r>
    <x v="2208"/>
    <s v="École"/>
    <m/>
    <m/>
    <n v="411"/>
    <n v="222.67079999999999"/>
    <n v="0"/>
    <n v="0"/>
    <m/>
    <m/>
    <n v="0"/>
    <n v="9.2779500000000001E-2"/>
    <n v="0"/>
    <n v="0"/>
    <m/>
    <m/>
    <n v="0"/>
    <n v="222.67079999999999"/>
    <n v="237.13084210417205"/>
    <n v="0.57696068638484688"/>
    <n v="9.2779500000000001E-2"/>
    <n v="0.22574087591240877"/>
  </r>
  <r>
    <x v="2209"/>
    <s v="École"/>
    <m/>
    <m/>
    <n v="5164"/>
    <n v="2079.6480000000001"/>
    <n v="0"/>
    <n v="0"/>
    <m/>
    <m/>
    <n v="0"/>
    <n v="0.86651999999999996"/>
    <n v="0"/>
    <n v="0"/>
    <m/>
    <m/>
    <n v="0"/>
    <n v="2079.6480000000001"/>
    <n v="2214.6984764965018"/>
    <n v="0.42887267166857124"/>
    <n v="0.86651999999999996"/>
    <n v="0.1678001549186677"/>
  </r>
  <r>
    <x v="2210"/>
    <s v="École"/>
    <m/>
    <m/>
    <n v="8405"/>
    <n v="2579.04"/>
    <n v="2042.271"/>
    <n v="0"/>
    <m/>
    <m/>
    <n v="0"/>
    <n v="1.0746"/>
    <n v="104.4234345"/>
    <n v="0"/>
    <m/>
    <m/>
    <n v="0"/>
    <n v="4621.3109999999997"/>
    <n v="4921.4147928478878"/>
    <n v="0.58553418118356781"/>
    <n v="105.4980345"/>
    <n v="12.551818500892328"/>
  </r>
  <r>
    <x v="2211"/>
    <s v="École"/>
    <m/>
    <m/>
    <n v="3779"/>
    <n v="1487.1599999999999"/>
    <n v="0"/>
    <n v="0"/>
    <m/>
    <m/>
    <n v="0"/>
    <n v="0.61964999999999992"/>
    <n v="0"/>
    <n v="0"/>
    <m/>
    <m/>
    <n v="0"/>
    <n v="1487.1599999999999"/>
    <n v="1583.7348370044051"/>
    <n v="0.41908834003821249"/>
    <n v="0.61964999999999992"/>
    <n v="0.16397195025138925"/>
  </r>
  <r>
    <x v="2212"/>
    <s v="École"/>
    <m/>
    <m/>
    <n v="3237"/>
    <n v="910.65599999999995"/>
    <n v="719.53110000000004"/>
    <n v="0"/>
    <m/>
    <m/>
    <n v="0"/>
    <n v="0.37944"/>
    <n v="36.790371450000002"/>
    <n v="0"/>
    <m/>
    <m/>
    <n v="0"/>
    <n v="1630.1871000000001"/>
    <n v="1736.0499886395439"/>
    <n v="0.53631448521456404"/>
    <n v="37.169811450000005"/>
    <n v="11.482796246524559"/>
  </r>
  <r>
    <x v="2213"/>
    <s v="École"/>
    <m/>
    <m/>
    <n v="2958"/>
    <n v="829.43999999999994"/>
    <n v="926.7894"/>
    <n v="0"/>
    <m/>
    <m/>
    <n v="0"/>
    <n v="0.34560000000000002"/>
    <n v="47.387703299999998"/>
    <n v="0"/>
    <m/>
    <m/>
    <n v="0"/>
    <n v="1756.2293999999999"/>
    <n v="1870.2773625913449"/>
    <n v="0.63227767498017062"/>
    <n v="47.733303299999996"/>
    <n v="16.13701937119675"/>
  </r>
  <r>
    <x v="2214"/>
    <s v="École"/>
    <m/>
    <m/>
    <n v="4926"/>
    <n v="2665.8719999999998"/>
    <n v="0"/>
    <n v="0"/>
    <m/>
    <m/>
    <n v="0"/>
    <n v="1.1107799999999999"/>
    <n v="0"/>
    <n v="0"/>
    <m/>
    <m/>
    <n v="0"/>
    <n v="2665.8719999999998"/>
    <n v="2838.9913374449338"/>
    <n v="0.57632792071557726"/>
    <n v="1.1107799999999999"/>
    <n v="0.22549330085261876"/>
  </r>
  <r>
    <x v="2215"/>
    <s v="École"/>
    <m/>
    <m/>
    <n v="4278"/>
    <n v="1419.5519999999999"/>
    <n v="0"/>
    <n v="0"/>
    <m/>
    <m/>
    <n v="0"/>
    <n v="0.59148000000000001"/>
    <n v="0"/>
    <n v="0"/>
    <m/>
    <m/>
    <n v="0"/>
    <n v="1419.5519999999999"/>
    <n v="1511.7364341020989"/>
    <n v="0.35337457552643731"/>
    <n v="0.59148000000000001"/>
    <n v="0.13826086956521741"/>
  </r>
  <r>
    <x v="2216"/>
    <s v="École"/>
    <m/>
    <m/>
    <n v="1675"/>
    <n v="756"/>
    <n v="0"/>
    <n v="0"/>
    <m/>
    <m/>
    <n v="0"/>
    <n v="0.315"/>
    <n v="0"/>
    <n v="0"/>
    <m/>
    <m/>
    <n v="0"/>
    <n v="756"/>
    <n v="805.09396216636435"/>
    <n v="0.48065311174111303"/>
    <n v="0.315"/>
    <n v="0.18805970149253731"/>
  </r>
  <r>
    <x v="2217"/>
    <s v="École"/>
    <m/>
    <m/>
    <n v="4023"/>
    <n v="1561.0319999999999"/>
    <n v="0"/>
    <n v="0"/>
    <m/>
    <m/>
    <n v="0"/>
    <n v="0.65043000000000006"/>
    <n v="0"/>
    <n v="0"/>
    <m/>
    <m/>
    <n v="0"/>
    <n v="1561.0319999999999"/>
    <n v="1662.4040184503756"/>
    <n v="0.41322496108634738"/>
    <n v="0.65043000000000006"/>
    <n v="0.16167785234899332"/>
  </r>
  <r>
    <x v="2218"/>
    <s v="École"/>
    <m/>
    <m/>
    <n v="3035"/>
    <n v="1244.1599999999999"/>
    <n v="0"/>
    <n v="0"/>
    <m/>
    <m/>
    <n v="0"/>
    <n v="0.51839999999999997"/>
    <n v="0"/>
    <n v="0"/>
    <m/>
    <m/>
    <n v="0"/>
    <n v="1244.1599999999999"/>
    <n v="1324.9546348795022"/>
    <n v="0.43655836404596449"/>
    <n v="0.51839999999999997"/>
    <n v="0.17080724876441514"/>
  </r>
  <r>
    <x v="2219"/>
    <s v="École"/>
    <m/>
    <m/>
    <n v="4234"/>
    <n v="1604.4479999999999"/>
    <n v="372.83760000000001"/>
    <n v="0"/>
    <m/>
    <m/>
    <n v="0"/>
    <n v="0.66852"/>
    <n v="19.0635732"/>
    <n v="0"/>
    <m/>
    <m/>
    <n v="0"/>
    <n v="1977.2855999999999"/>
    <n v="2105.688754019176"/>
    <n v="0.49732847284345205"/>
    <n v="19.732093200000001"/>
    <n v="4.6603904581955602"/>
  </r>
  <r>
    <x v="2220"/>
    <s v="École"/>
    <m/>
    <m/>
    <n v="4383"/>
    <n v="2144.232"/>
    <n v="366.3963"/>
    <n v="0"/>
    <m/>
    <m/>
    <n v="0"/>
    <n v="0.89343000000000006"/>
    <n v="18.734222849999998"/>
    <n v="0"/>
    <m/>
    <m/>
    <n v="0"/>
    <n v="2510.6282999999999"/>
    <n v="2673.6662507592637"/>
    <n v="0.61000827076414865"/>
    <n v="19.627652849999997"/>
    <n v="4.4781320670773441"/>
  </r>
  <r>
    <x v="2221"/>
    <s v="École"/>
    <m/>
    <m/>
    <n v="3140"/>
    <n v="1459.944"/>
    <n v="0"/>
    <n v="444.25999999999993"/>
    <m/>
    <m/>
    <n v="0"/>
    <n v="0.60831000000000002"/>
    <n v="0"/>
    <n v="31.635067599999999"/>
    <m/>
    <m/>
    <n v="0"/>
    <n v="1904.204"/>
    <n v="2027.8613004405286"/>
    <n v="0.64581570077723838"/>
    <n v="32.243377600000002"/>
    <n v="10.268591592356689"/>
  </r>
  <r>
    <x v="2222"/>
    <s v="École"/>
    <m/>
    <m/>
    <n v="3157"/>
    <n v="1089.9359999999999"/>
    <n v="0"/>
    <n v="570.74799999999993"/>
    <m/>
    <m/>
    <n v="0"/>
    <n v="0.45413999999999999"/>
    <n v="0"/>
    <n v="40.642082479999999"/>
    <m/>
    <m/>
    <n v="0"/>
    <n v="1660.6839999999997"/>
    <n v="1768.5273299818602"/>
    <n v="0.56019237566736146"/>
    <n v="41.096222480000002"/>
    <n v="13.017492074754514"/>
  </r>
  <r>
    <x v="2223"/>
    <s v="École"/>
    <m/>
    <m/>
    <n v="13148"/>
    <n v="5242.32"/>
    <n v="3515.8130999999998"/>
    <n v="0"/>
    <m/>
    <m/>
    <n v="0"/>
    <n v="2.1843000000000004"/>
    <n v="179.76717045000001"/>
    <n v="0"/>
    <m/>
    <m/>
    <n v="0"/>
    <n v="8758.1330999999991"/>
    <n v="9326.8784109251083"/>
    <n v="0.70937621014033381"/>
    <n v="181.95147045000002"/>
    <n v="13.838718470489811"/>
  </r>
  <r>
    <x v="2224"/>
    <s v="École"/>
    <m/>
    <m/>
    <n v="3929"/>
    <n v="775.59119999999996"/>
    <n v="2039.2398000000001"/>
    <n v="0"/>
    <m/>
    <m/>
    <n v="0"/>
    <n v="0.32316300000000003"/>
    <n v="104.26844610000001"/>
    <n v="0"/>
    <m/>
    <m/>
    <n v="0"/>
    <n v="2814.8310000000001"/>
    <n v="2997.6236013474995"/>
    <n v="0.76294823144502411"/>
    <n v="104.5916091"/>
    <n v="26.620414634767116"/>
  </r>
  <r>
    <x v="2225"/>
    <s v="École"/>
    <m/>
    <m/>
    <n v="4252"/>
    <n v="2448.1439999999998"/>
    <n v="0"/>
    <n v="146.27599999999998"/>
    <m/>
    <m/>
    <n v="0"/>
    <n v="1.02006"/>
    <n v="0"/>
    <n v="10.416087759999998"/>
    <m/>
    <m/>
    <n v="0"/>
    <n v="2594.4199999999996"/>
    <n v="2762.899308629178"/>
    <n v="0.64978817230225261"/>
    <n v="11.436147759999997"/>
    <n v="2.6895926058325488"/>
  </r>
  <r>
    <x v="2226"/>
    <s v="École"/>
    <m/>
    <m/>
    <n v="4327"/>
    <n v="1747.8504"/>
    <n v="570.24450000000002"/>
    <n v="0"/>
    <m/>
    <m/>
    <n v="0"/>
    <n v="0.72827100000000011"/>
    <n v="29.15719275"/>
    <n v="0"/>
    <m/>
    <m/>
    <n v="0"/>
    <n v="2318.0949000000001"/>
    <n v="2468.6299043897384"/>
    <n v="0.57051765758949347"/>
    <n v="29.88546375"/>
    <n v="6.9067399468453896"/>
  </r>
  <r>
    <x v="2227"/>
    <s v="École"/>
    <m/>
    <m/>
    <n v="5282"/>
    <n v="1609.6320000000001"/>
    <n v="1501.9595999999999"/>
    <n v="0"/>
    <m/>
    <m/>
    <n v="0"/>
    <n v="0.67068000000000005"/>
    <n v="76.7967522"/>
    <n v="0"/>
    <m/>
    <m/>
    <n v="0"/>
    <n v="3111.5915999999997"/>
    <n v="3313.6555686343609"/>
    <n v="0.62734864987397976"/>
    <n v="77.467432200000005"/>
    <n v="14.666306739871263"/>
  </r>
  <r>
    <x v="2228"/>
    <s v="École"/>
    <m/>
    <m/>
    <n v="3856"/>
    <n v="1793.0159999999998"/>
    <n v="514.92510000000004"/>
    <n v="0"/>
    <m/>
    <m/>
    <n v="0"/>
    <n v="0.74709000000000003"/>
    <n v="26.328654449999998"/>
    <n v="0"/>
    <m/>
    <m/>
    <n v="0"/>
    <n v="2307.9411"/>
    <n v="2457.8167257216896"/>
    <n v="0.6374006031435917"/>
    <n v="27.075744449999998"/>
    <n v="7.0217179590248957"/>
  </r>
  <r>
    <x v="2229"/>
    <s v="École"/>
    <m/>
    <m/>
    <n v="4385"/>
    <n v="1380.8268"/>
    <n v="0"/>
    <n v="0"/>
    <m/>
    <m/>
    <n v="0"/>
    <n v="0.57534450000000004"/>
    <n v="0"/>
    <n v="0"/>
    <m/>
    <m/>
    <n v="0"/>
    <n v="1380.8268"/>
    <n v="1470.4964543353201"/>
    <n v="0.33534696792139568"/>
    <n v="0.57534450000000004"/>
    <n v="0.13120741163055874"/>
  </r>
  <r>
    <x v="2230"/>
    <s v="École"/>
    <m/>
    <m/>
    <n v="8234"/>
    <n v="2326.3199999999997"/>
    <n v="2041.1342999999999"/>
    <n v="0"/>
    <m/>
    <m/>
    <n v="0"/>
    <n v="0.96930000000000005"/>
    <n v="104.36531384999999"/>
    <n v="0"/>
    <m/>
    <m/>
    <n v="0"/>
    <n v="4367.4542999999994"/>
    <n v="4651.0728663591599"/>
    <n v="0.56486189778469276"/>
    <n v="105.33461385"/>
    <n v="12.792641954092785"/>
  </r>
  <r>
    <x v="2231"/>
    <s v="École"/>
    <m/>
    <m/>
    <n v="2825"/>
    <n v="1062.396"/>
    <n v="0"/>
    <n v="233.57599999999996"/>
    <m/>
    <m/>
    <n v="0"/>
    <n v="0.44266500000000003"/>
    <n v="0"/>
    <n v="16.632585759999998"/>
    <m/>
    <m/>
    <n v="0"/>
    <n v="1295.972"/>
    <n v="1380.1312597045867"/>
    <n v="0.48854203883348202"/>
    <n v="17.075250759999999"/>
    <n v="6.0443365522123891"/>
  </r>
  <r>
    <x v="2232"/>
    <s v="École"/>
    <m/>
    <m/>
    <n v="4280"/>
    <n v="1418.1768"/>
    <n v="0"/>
    <n v="0"/>
    <m/>
    <m/>
    <n v="0"/>
    <n v="0.59090700000000007"/>
    <n v="0"/>
    <n v="0"/>
    <m/>
    <m/>
    <n v="0"/>
    <n v="1418.1768"/>
    <n v="1510.2719298471106"/>
    <n v="0.35286727332876416"/>
    <n v="0.59090700000000007"/>
    <n v="0.13806238317757011"/>
  </r>
  <r>
    <x v="2233"/>
    <s v="École"/>
    <m/>
    <m/>
    <n v="3334"/>
    <n v="1023.7751999999999"/>
    <n v="0"/>
    <n v="531.55999999999995"/>
    <m/>
    <m/>
    <n v="0"/>
    <n v="0.42657300000000004"/>
    <n v="0"/>
    <n v="37.851565599999994"/>
    <m/>
    <m/>
    <n v="0"/>
    <n v="1555.3352"/>
    <n v="1656.337273366157"/>
    <n v="0.496801821645518"/>
    <n v="38.278138599999991"/>
    <n v="11.481145350929811"/>
  </r>
  <r>
    <x v="2234"/>
    <s v="École"/>
    <m/>
    <m/>
    <n v="4230"/>
    <n v="1285.4159999999999"/>
    <n v="0"/>
    <n v="0"/>
    <m/>
    <m/>
    <n v="0"/>
    <n v="0.53559000000000001"/>
    <n v="0"/>
    <n v="0"/>
    <m/>
    <m/>
    <n v="0"/>
    <n v="1285.4159999999999"/>
    <n v="1368.8897625291524"/>
    <n v="0.3236146010707216"/>
    <n v="0.53559000000000001"/>
    <n v="0.12661702127659574"/>
  </r>
  <r>
    <x v="2235"/>
    <s v="École"/>
    <m/>
    <m/>
    <n v="4280"/>
    <n v="1235.3219999999999"/>
    <n v="0"/>
    <n v="0"/>
    <m/>
    <m/>
    <n v="0"/>
    <n v="0.51471749999999994"/>
    <n v="0"/>
    <n v="0"/>
    <m/>
    <m/>
    <n v="0"/>
    <n v="1235.3219999999999"/>
    <n v="1315.5427030837002"/>
    <n v="0.30736979044011686"/>
    <n v="0.51471749999999994"/>
    <n v="0.12026109813084111"/>
  </r>
  <r>
    <x v="2236"/>
    <s v="École"/>
    <m/>
    <m/>
    <n v="4527"/>
    <n v="727.61040000000003"/>
    <n v="0"/>
    <n v="0"/>
    <m/>
    <m/>
    <n v="0"/>
    <n v="0.30317099999999997"/>
    <n v="0"/>
    <n v="0"/>
    <m/>
    <m/>
    <n v="0"/>
    <n v="727.61040000000003"/>
    <n v="774.86076699663124"/>
    <n v="0.17116429578012618"/>
    <n v="0.30317099999999997"/>
    <n v="6.696951623591782E-2"/>
  </r>
  <r>
    <x v="2237"/>
    <s v="École"/>
    <m/>
    <m/>
    <n v="1864"/>
    <n v="970.27199999999993"/>
    <n v="0"/>
    <n v="11.251999999999999"/>
    <m/>
    <m/>
    <n v="0"/>
    <n v="0.40428000000000003"/>
    <n v="0"/>
    <n v="0.80123751999999993"/>
    <m/>
    <m/>
    <n v="0"/>
    <n v="981.52399999999989"/>
    <n v="1045.2632885203418"/>
    <n v="0.56076356680275852"/>
    <n v="1.2055175199999999"/>
    <n v="0.64673686695278965"/>
  </r>
  <r>
    <x v="2238"/>
    <s v="École"/>
    <m/>
    <m/>
    <n v="1531"/>
    <n v="646.34039999999993"/>
    <n v="0"/>
    <n v="280.52399999999994"/>
    <m/>
    <m/>
    <n v="0"/>
    <n v="0.26930850000000001"/>
    <n v="0"/>
    <n v="19.975680239999999"/>
    <m/>
    <m/>
    <n v="0"/>
    <n v="926.86439999999993"/>
    <n v="987.05414310443109"/>
    <n v="0.64471204644312941"/>
    <n v="20.24498874"/>
    <n v="13.223376054866101"/>
  </r>
  <r>
    <x v="2239"/>
    <s v="École"/>
    <m/>
    <m/>
    <n v="16437"/>
    <n v="8568.0864000000001"/>
    <n v="7108.9218000000001"/>
    <n v="0"/>
    <m/>
    <m/>
    <n v="0"/>
    <n v="3.570036"/>
    <n v="363.4865451"/>
    <n v="0"/>
    <m/>
    <m/>
    <n v="0"/>
    <n v="15677.0082"/>
    <n v="16695.059056418762"/>
    <n v="1.0156998878395549"/>
    <n v="367.05658110000002"/>
    <n v="22.331117667457566"/>
  </r>
  <r>
    <x v="2240"/>
    <s v="École"/>
    <m/>
    <m/>
    <n v="4299"/>
    <n v="2079.846"/>
    <n v="69.717600000000004"/>
    <n v="0"/>
    <m/>
    <m/>
    <n v="0"/>
    <n v="0.86660249999999994"/>
    <n v="3.5647331999999996"/>
    <n v="0"/>
    <m/>
    <m/>
    <n v="0"/>
    <n v="2149.5636"/>
    <n v="2289.1543328738012"/>
    <n v="0.53248530655357085"/>
    <n v="4.4313357"/>
    <n v="1.0307829030006979"/>
  </r>
  <r>
    <x v="2241"/>
    <s v="École"/>
    <m/>
    <m/>
    <n v="4380"/>
    <n v="1201.2084"/>
    <n v="741.50729999999999"/>
    <n v="0"/>
    <m/>
    <m/>
    <n v="0"/>
    <n v="0.50050349999999999"/>
    <n v="37.914037350000001"/>
    <n v="0"/>
    <m/>
    <m/>
    <n v="0"/>
    <n v="1942.7157"/>
    <n v="2068.873915708733"/>
    <n v="0.4723456428558751"/>
    <n v="38.414540850000002"/>
    <n v="8.7704431164383578"/>
  </r>
  <r>
    <x v="2242"/>
    <s v="École"/>
    <m/>
    <m/>
    <n v="1137"/>
    <n v="485.56799999999998"/>
    <n v="0"/>
    <n v="100.49199999999999"/>
    <m/>
    <m/>
    <n v="0"/>
    <n v="0.20232"/>
    <n v="0"/>
    <n v="7.1558799199999994"/>
    <m/>
    <m/>
    <n v="0"/>
    <n v="586.05999999999995"/>
    <n v="624.11821093547542"/>
    <n v="0.54891663230912524"/>
    <n v="7.3581999199999997"/>
    <n v="6.4715918381706246"/>
  </r>
  <r>
    <x v="2243"/>
    <s v="École"/>
    <m/>
    <m/>
    <n v="1603"/>
    <n v="836.56799999999998"/>
    <n v="0"/>
    <n v="0"/>
    <m/>
    <m/>
    <n v="0"/>
    <n v="0.34856999999999999"/>
    <n v="0"/>
    <n v="0"/>
    <m/>
    <m/>
    <n v="0"/>
    <n v="836.56799999999998"/>
    <n v="890.89397584866538"/>
    <n v="0.55576667239467581"/>
    <n v="0.34856999999999999"/>
    <n v="0.21744853399875233"/>
  </r>
  <r>
    <x v="2244"/>
    <s v="École"/>
    <m/>
    <m/>
    <n v="773"/>
    <n v="458.11799999999999"/>
    <n v="0"/>
    <n v="0"/>
    <m/>
    <m/>
    <n v="0"/>
    <n v="0.19088249999999998"/>
    <n v="0"/>
    <n v="0"/>
    <m/>
    <m/>
    <n v="0"/>
    <n v="458.11799999999999"/>
    <n v="487.8677721689557"/>
    <n v="0.63113553967523373"/>
    <n v="0.19088249999999998"/>
    <n v="0.24693725743855108"/>
  </r>
  <r>
    <x v="2245"/>
    <s v="École"/>
    <m/>
    <m/>
    <n v="5474"/>
    <n v="498.52799999999996"/>
    <n v="2899.3427999999999"/>
    <n v="0"/>
    <m/>
    <m/>
    <n v="0"/>
    <n v="0.20771999999999999"/>
    <n v="148.24640460000001"/>
    <n v="0"/>
    <m/>
    <m/>
    <n v="0"/>
    <n v="3397.8707999999997"/>
    <n v="3618.5254832029018"/>
    <n v="0.66103863412548447"/>
    <n v="148.4541246"/>
    <n v="27.119862002192182"/>
  </r>
  <r>
    <x v="2246"/>
    <s v="École"/>
    <m/>
    <m/>
    <n v="4326"/>
    <n v="996.26400000000001"/>
    <n v="1169.2854"/>
    <n v="0"/>
    <m/>
    <m/>
    <n v="0"/>
    <n v="0.41511000000000003"/>
    <n v="59.786775300000002"/>
    <n v="0"/>
    <m/>
    <m/>
    <n v="0"/>
    <n v="2165.5493999999999"/>
    <n v="2306.1782363928478"/>
    <n v="0.53309714202331204"/>
    <n v="60.201885300000001"/>
    <n v="13.916293411927878"/>
  </r>
  <r>
    <x v="2247"/>
    <s v="École"/>
    <m/>
    <m/>
    <n v="4371"/>
    <n v="1419.5519999999999"/>
    <n v="0"/>
    <n v="0"/>
    <m/>
    <m/>
    <n v="0"/>
    <n v="0.59148000000000001"/>
    <n v="0"/>
    <n v="0"/>
    <m/>
    <m/>
    <n v="0"/>
    <n v="1863.472"/>
    <n v="1984.4842008810572"/>
    <n v="0.45401148498765892"/>
    <n v="0.59148000000000001"/>
    <n v="0.13531914893617022"/>
  </r>
  <r>
    <x v="2248"/>
    <s v="École"/>
    <m/>
    <m/>
    <n v="2223"/>
    <n v="368.1576"/>
    <n v="4.5468000000000002"/>
    <n v="0"/>
    <m/>
    <m/>
    <n v="0"/>
    <n v="0.15339900000000001"/>
    <n v="0.23248259999999998"/>
    <n v="0"/>
    <m/>
    <m/>
    <n v="0"/>
    <n v="372.70440000000002"/>
    <n v="396.90748956724542"/>
    <n v="0.1785458792475238"/>
    <n v="0.38588159999999999"/>
    <n v="0.1735859649122807"/>
  </r>
  <r>
    <x v="2249"/>
    <s v="École"/>
    <m/>
    <m/>
    <n v="4132"/>
    <n v="1108.404"/>
    <n v="0"/>
    <n v="1500.0079999999998"/>
    <m/>
    <m/>
    <n v="0"/>
    <n v="0.46183500000000005"/>
    <n v="0"/>
    <n v="106.81325008"/>
    <m/>
    <m/>
    <n v="0"/>
    <n v="2608.4119999999998"/>
    <n v="2777.7999365638766"/>
    <n v="0.67226523150142226"/>
    <n v="107.27508508"/>
    <n v="25.962024462729911"/>
  </r>
  <r>
    <x v="2250"/>
    <s v="École"/>
    <m/>
    <m/>
    <n v="4045"/>
    <n v="554.54399999999998"/>
    <n v="1758.096"/>
    <n v="0"/>
    <m/>
    <m/>
    <n v="0"/>
    <n v="0.23106000000000002"/>
    <n v="89.893271999999996"/>
    <n v="0"/>
    <m/>
    <m/>
    <n v="0"/>
    <n v="2312.64"/>
    <n v="2462.8207680746305"/>
    <n v="0.6088555668911324"/>
    <n v="90.124331999999995"/>
    <n v="22.280428182941904"/>
  </r>
  <r>
    <x v="2251"/>
    <s v="École"/>
    <m/>
    <m/>
    <n v="3274"/>
    <n v="796.39199999999994"/>
    <n v="960.51149999999996"/>
    <n v="0"/>
    <m/>
    <m/>
    <n v="0"/>
    <n v="0.33182999999999996"/>
    <n v="49.111949249999995"/>
    <n v="0"/>
    <m/>
    <m/>
    <n v="0"/>
    <n v="1756.9034999999999"/>
    <n v="1870.9952380409431"/>
    <n v="0.57147075077609744"/>
    <n v="49.443779249999992"/>
    <n v="15.101948457544285"/>
  </r>
  <r>
    <x v="2252"/>
    <s v="École"/>
    <m/>
    <m/>
    <n v="1908"/>
    <n v="711.50400000000002"/>
    <n v="0"/>
    <n v="281.29999999999995"/>
    <m/>
    <m/>
    <n v="0"/>
    <n v="0.29646"/>
    <n v="0"/>
    <n v="20.030937999999999"/>
    <m/>
    <m/>
    <n v="0"/>
    <n v="992.80399999999997"/>
    <n v="1057.2758016066339"/>
    <n v="0.55412777861982909"/>
    <n v="20.327397999999999"/>
    <n v="10.653772536687629"/>
  </r>
  <r>
    <x v="2253"/>
    <s v="École"/>
    <m/>
    <m/>
    <n v="4720"/>
    <n v="1890.3924"/>
    <n v="1109.4192"/>
    <n v="0"/>
    <m/>
    <m/>
    <n v="0"/>
    <n v="0.78766349999999996"/>
    <n v="56.7257544"/>
    <n v="0"/>
    <m/>
    <m/>
    <n v="0"/>
    <n v="2999.8116"/>
    <n v="3194.616675656906"/>
    <n v="0.67682556687646311"/>
    <n v="57.5134179"/>
    <n v="12.185046165254237"/>
  </r>
  <r>
    <x v="2254"/>
    <s v="École"/>
    <m/>
    <m/>
    <n v="1620"/>
    <n v="547.77599999999995"/>
    <n v="0"/>
    <n v="21.339999999999996"/>
    <m/>
    <m/>
    <n v="0"/>
    <n v="0.22824"/>
    <n v="0"/>
    <n v="1.5195884"/>
    <m/>
    <m/>
    <n v="0"/>
    <n v="569.11599999999999"/>
    <n v="606.07388276755637"/>
    <n v="0.37411968072071383"/>
    <n v="1.7478283999999999"/>
    <n v="1.0789064197530864"/>
  </r>
  <r>
    <x v="2255"/>
    <s v="École"/>
    <m/>
    <m/>
    <n v="2409"/>
    <n v="974.16"/>
    <n v="154.9701"/>
    <n v="0"/>
    <m/>
    <m/>
    <n v="0"/>
    <n v="0.40590000000000004"/>
    <n v="7.9237819499999995"/>
    <n v="0"/>
    <m/>
    <m/>
    <n v="0"/>
    <n v="1129.1300999999999"/>
    <n v="1202.4547963099246"/>
    <n v="0.49915101548772295"/>
    <n v="8.3296819499999994"/>
    <n v="3.4577343088418431"/>
  </r>
  <r>
    <x v="2256"/>
    <s v="École"/>
    <m/>
    <m/>
    <n v="4390"/>
    <n v="1312.2"/>
    <n v="0"/>
    <n v="1003.7559999999999"/>
    <m/>
    <m/>
    <n v="0"/>
    <n v="0.54674999999999996"/>
    <n v="0"/>
    <n v="71.475912559999998"/>
    <m/>
    <m/>
    <n v="0"/>
    <n v="2315.9560000000001"/>
    <n v="2466.3521061414876"/>
    <n v="0.56181141369965548"/>
    <n v="72.022662560000001"/>
    <n v="16.406073476082003"/>
  </r>
  <r>
    <x v="2257"/>
    <s v="École"/>
    <m/>
    <m/>
    <n v="2782"/>
    <n v="1089.0719999999999"/>
    <n v="0"/>
    <n v="0"/>
    <m/>
    <m/>
    <n v="0"/>
    <n v="0.45378000000000002"/>
    <n v="0"/>
    <n v="0"/>
    <m/>
    <m/>
    <n v="0"/>
    <n v="1089.0719999999999"/>
    <n v="1159.795359212231"/>
    <n v="0.41689265248462654"/>
    <n v="0.45378000000000002"/>
    <n v="0.16311286843997125"/>
  </r>
  <r>
    <x v="2258"/>
    <s v="École"/>
    <m/>
    <m/>
    <n v="10447"/>
    <n v="3175.2"/>
    <n v="2742.8571000000002"/>
    <n v="0"/>
    <m/>
    <m/>
    <n v="0"/>
    <n v="1.323"/>
    <n v="140.24512844999998"/>
    <n v="0"/>
    <m/>
    <m/>
    <n v="0"/>
    <n v="5918.0571"/>
    <n v="6302.370421912412"/>
    <n v="0.60327083582965557"/>
    <n v="141.56812844999999"/>
    <n v="13.55107958744137"/>
  </r>
  <r>
    <x v="2259"/>
    <s v="École"/>
    <m/>
    <m/>
    <n v="1185"/>
    <n v="536.54399999999998"/>
    <n v="0"/>
    <n v="0"/>
    <m/>
    <m/>
    <n v="0"/>
    <n v="0.22356000000000001"/>
    <n v="0"/>
    <n v="0"/>
    <m/>
    <m/>
    <n v="0"/>
    <n v="536.54399999999998"/>
    <n v="571.3866862917854"/>
    <n v="0.48218285763019864"/>
    <n v="0.22356000000000001"/>
    <n v="0.18865822784810127"/>
  </r>
  <r>
    <x v="2260"/>
    <s v="École"/>
    <m/>
    <m/>
    <n v="4870"/>
    <n v="1872.72"/>
    <n v="68.959800000000001"/>
    <n v="0"/>
    <m/>
    <m/>
    <n v="0"/>
    <n v="0.7803000000000001"/>
    <n v="3.5259860999999999"/>
    <n v="0"/>
    <m/>
    <m/>
    <n v="0"/>
    <n v="1941.6798000000001"/>
    <n v="2067.7707452915265"/>
    <n v="0.42459358219538534"/>
    <n v="4.3062861000000003"/>
    <n v="0.88424765913757708"/>
  </r>
  <r>
    <x v="2261"/>
    <s v="École"/>
    <m/>
    <m/>
    <n v="4031"/>
    <n v="593.56799999999998"/>
    <n v="1494.7605000000001"/>
    <n v="0"/>
    <m/>
    <m/>
    <n v="0"/>
    <n v="0.24731999999999998"/>
    <n v="76.428654750000007"/>
    <n v="0"/>
    <m/>
    <m/>
    <n v="0"/>
    <n v="2088.3285000000001"/>
    <n v="2223.942680383519"/>
    <n v="0.55170991822960036"/>
    <n v="76.675974750000009"/>
    <n v="19.021576469858598"/>
  </r>
  <r>
    <x v="2262"/>
    <s v="École"/>
    <m/>
    <m/>
    <n v="3568"/>
    <n v="1611.9936"/>
    <n v="0"/>
    <n v="0"/>
    <m/>
    <m/>
    <n v="0"/>
    <n v="0.67166400000000004"/>
    <n v="0"/>
    <n v="0"/>
    <m/>
    <m/>
    <n v="0"/>
    <n v="1611.9936"/>
    <n v="1716.6750190619332"/>
    <n v="0.48113089099269429"/>
    <n v="0.67166400000000004"/>
    <n v="0.18824663677130044"/>
  </r>
  <r>
    <x v="2263"/>
    <s v="École"/>
    <m/>
    <m/>
    <n v="9139"/>
    <n v="3522.9023999999999"/>
    <n v="250.83179999999999"/>
    <n v="0"/>
    <m/>
    <m/>
    <n v="0"/>
    <n v="1.467876"/>
    <n v="12.8252901"/>
    <n v="0"/>
    <m/>
    <m/>
    <n v="0"/>
    <n v="3773.7341999999999"/>
    <n v="4018.797115397771"/>
    <n v="0.43974145042102758"/>
    <n v="14.293166100000001"/>
    <n v="1.5639748440748442"/>
  </r>
  <r>
    <x v="2264"/>
    <s v="École"/>
    <m/>
    <m/>
    <n v="3918"/>
    <n v="1342.008"/>
    <n v="0"/>
    <n v="199.81999999999996"/>
    <m/>
    <m/>
    <n v="0"/>
    <n v="0.55916999999999994"/>
    <n v="0"/>
    <n v="14.228873199999999"/>
    <m/>
    <m/>
    <n v="0"/>
    <n v="1541.828"/>
    <n v="1641.9529279087847"/>
    <n v="0.41907935883327835"/>
    <n v="14.788043199999999"/>
    <n v="3.7743857069933635"/>
  </r>
  <r>
    <x v="2265"/>
    <s v="École"/>
    <m/>
    <m/>
    <n v="5582"/>
    <n v="2713.9787999999999"/>
    <n v="0"/>
    <n v="0"/>
    <m/>
    <m/>
    <n v="0"/>
    <n v="1.1308244999999999"/>
    <n v="0"/>
    <n v="0"/>
    <m/>
    <m/>
    <n v="0"/>
    <n v="2713.9787999999999"/>
    <n v="2890.2221499041202"/>
    <n v="0.51777537619206737"/>
    <n v="1.1308244999999999"/>
    <n v="0.20258410963812254"/>
  </r>
  <r>
    <x v="2266"/>
    <s v="École"/>
    <m/>
    <m/>
    <n v="2850"/>
    <n v="850.69799999999998"/>
    <n v="0"/>
    <n v="0"/>
    <m/>
    <m/>
    <n v="0"/>
    <n v="0.35445749999999998"/>
    <n v="0"/>
    <n v="0"/>
    <m/>
    <m/>
    <n v="0"/>
    <n v="850.69799999999998"/>
    <n v="905.94156537963204"/>
    <n v="0.31787423346653754"/>
    <n v="0.35445749999999998"/>
    <n v="0.12437105263157894"/>
  </r>
  <r>
    <x v="2267"/>
    <s v="École"/>
    <m/>
    <m/>
    <n v="5706"/>
    <n v="2006.6723999999999"/>
    <n v="576.68579999999997"/>
    <n v="0"/>
    <m/>
    <m/>
    <n v="0"/>
    <n v="0.83611350000000006"/>
    <n v="29.486543099999999"/>
    <n v="0"/>
    <m/>
    <m/>
    <n v="0"/>
    <n v="2583.3581999999997"/>
    <n v="2751.119165255247"/>
    <n v="0.4821449641176388"/>
    <n v="30.322656599999998"/>
    <n v="5.3141704521556257"/>
  </r>
  <r>
    <x v="2268"/>
    <s v="École"/>
    <m/>
    <m/>
    <n v="4510"/>
    <n v="1730.0303999999999"/>
    <n v="0"/>
    <n v="0"/>
    <m/>
    <m/>
    <n v="0"/>
    <n v="0.72084599999999999"/>
    <n v="0"/>
    <n v="0"/>
    <m/>
    <m/>
    <n v="0"/>
    <n v="1730.0303999999999"/>
    <n v="1842.377023021508"/>
    <n v="0.40850931774312815"/>
    <n v="0.72084599999999999"/>
    <n v="0.15983281596452328"/>
  </r>
  <r>
    <x v="2269"/>
    <s v="École"/>
    <m/>
    <m/>
    <n v="5371"/>
    <n v="1558.008"/>
    <n v="0"/>
    <n v="0"/>
    <m/>
    <m/>
    <n v="0"/>
    <n v="0.64916999999999991"/>
    <n v="0"/>
    <n v="0"/>
    <m/>
    <m/>
    <n v="0"/>
    <n v="1558.008"/>
    <n v="1659.1836426017103"/>
    <n v="0.30891521925185444"/>
    <n v="0.64916999999999991"/>
    <n v="0.12086576056600259"/>
  </r>
  <r>
    <x v="2270"/>
    <s v="École"/>
    <m/>
    <m/>
    <n v="1670"/>
    <n v="646.70399999999995"/>
    <n v="0"/>
    <n v="0"/>
    <m/>
    <m/>
    <n v="0"/>
    <n v="0.26945999999999998"/>
    <n v="0"/>
    <n v="0"/>
    <m/>
    <m/>
    <n v="0"/>
    <n v="646.70399999999995"/>
    <n v="688.70037792174128"/>
    <n v="0.41239543588128219"/>
    <n v="0.26945999999999998"/>
    <n v="0.16135329341317364"/>
  </r>
  <r>
    <x v="2271"/>
    <s v="École"/>
    <m/>
    <m/>
    <n v="2977"/>
    <n v="320.11199999999997"/>
    <n v="1082.8961999999999"/>
    <n v="0"/>
    <m/>
    <m/>
    <n v="0"/>
    <n v="0.13338"/>
    <n v="55.369605899999996"/>
    <n v="0"/>
    <m/>
    <m/>
    <n v="0"/>
    <n v="1403.0081999999998"/>
    <n v="1494.1182945633582"/>
    <n v="0.50188723364573673"/>
    <n v="55.502985899999999"/>
    <n v="18.643932112865301"/>
  </r>
  <r>
    <x v="2272"/>
    <s v="École"/>
    <m/>
    <m/>
    <n v="1954"/>
    <n v="312.048"/>
    <n v="780.15509999999995"/>
    <n v="0"/>
    <m/>
    <m/>
    <n v="0"/>
    <n v="0.13002"/>
    <n v="39.890139449999992"/>
    <n v="0"/>
    <m/>
    <m/>
    <n v="0"/>
    <n v="1092.2030999999999"/>
    <n v="1163.1297900388702"/>
    <n v="0.59525577791139717"/>
    <n v="40.020159449999994"/>
    <n v="20.481146084953938"/>
  </r>
  <r>
    <x v="2273"/>
    <s v="École"/>
    <m/>
    <m/>
    <n v="1701"/>
    <n v="182.304"/>
    <n v="850.63049999999998"/>
    <n v="0"/>
    <m/>
    <m/>
    <n v="0"/>
    <n v="7.5960000000000014E-2"/>
    <n v="43.493619750000001"/>
    <n v="0"/>
    <m/>
    <m/>
    <n v="0"/>
    <n v="1032.9345000000001"/>
    <n v="1100.0123402954134"/>
    <n v="0.64668567918601616"/>
    <n v="43.569579750000003"/>
    <n v="25.61409744268078"/>
  </r>
  <r>
    <x v="2274"/>
    <s v="École"/>
    <m/>
    <m/>
    <n v="2021"/>
    <n v="696.38400000000001"/>
    <n v="63.655200000000001"/>
    <n v="0"/>
    <m/>
    <m/>
    <n v="0"/>
    <n v="0.29016000000000003"/>
    <n v="3.2547563999999998"/>
    <n v="0"/>
    <m/>
    <m/>
    <n v="0"/>
    <n v="760.03920000000005"/>
    <n v="809.39546419279611"/>
    <n v="0.40049256021414947"/>
    <n v="3.5449164"/>
    <n v="1.7540407718951014"/>
  </r>
  <r>
    <x v="2275"/>
    <s v="École"/>
    <m/>
    <m/>
    <n v="2642"/>
    <n v="322.99200000000002"/>
    <n v="1010.9052"/>
    <n v="0"/>
    <m/>
    <m/>
    <n v="0"/>
    <n v="0.13458000000000001"/>
    <n v="51.688631399999998"/>
    <n v="0"/>
    <m/>
    <m/>
    <n v="0"/>
    <n v="1333.8972000000001"/>
    <n v="1420.5192881886501"/>
    <n v="0.5376681635838948"/>
    <n v="51.823211399999998"/>
    <n v="19.61514436033308"/>
  </r>
  <r>
    <x v="2276"/>
    <s v="École"/>
    <m/>
    <m/>
    <n v="1750"/>
    <n v="234.57599999999999"/>
    <n v="893.82510000000002"/>
    <n v="0"/>
    <m/>
    <m/>
    <n v="0"/>
    <n v="9.7740000000000007E-2"/>
    <n v="45.702204449999996"/>
    <n v="0"/>
    <m/>
    <m/>
    <n v="0"/>
    <n v="1128.4011"/>
    <n v="1201.6784557035501"/>
    <n v="0.68667340325917148"/>
    <n v="45.799944449999998"/>
    <n v="26.171396828571424"/>
  </r>
  <r>
    <x v="2277"/>
    <s v="École"/>
    <m/>
    <m/>
    <n v="2457"/>
    <n v="2223.9360000000001"/>
    <n v="0"/>
    <n v="0"/>
    <m/>
    <m/>
    <n v="0"/>
    <n v="0.92664000000000002"/>
    <n v="0"/>
    <n v="0"/>
    <m/>
    <m/>
    <n v="0"/>
    <n v="2223.9360000000001"/>
    <n v="2368.3564098471106"/>
    <n v="0.96392202272979677"/>
    <n v="0.92664000000000002"/>
    <n v="0.37714285714285711"/>
  </r>
  <r>
    <x v="2278"/>
    <s v="École"/>
    <m/>
    <m/>
    <n v="3712"/>
    <n v="517.88159999999993"/>
    <n v="1244.3076000000001"/>
    <n v="0"/>
    <m/>
    <m/>
    <n v="0"/>
    <n v="0.215784"/>
    <n v="63.622738200000001"/>
    <n v="0"/>
    <m/>
    <m/>
    <n v="0"/>
    <n v="1762.1892"/>
    <n v="1876.6241866597563"/>
    <n v="0.50555608476825331"/>
    <n v="63.8385222"/>
    <n v="17.197877747844828"/>
  </r>
  <r>
    <x v="2279"/>
    <s v="École"/>
    <m/>
    <m/>
    <n v="3325"/>
    <n v="449.928"/>
    <n v="1124.1963000000001"/>
    <n v="0"/>
    <m/>
    <m/>
    <n v="0"/>
    <n v="0.18747"/>
    <n v="57.481322849999998"/>
    <n v="0"/>
    <m/>
    <m/>
    <n v="0"/>
    <n v="1574.1242999999999"/>
    <n v="1676.3465206737496"/>
    <n v="0.50416436711992474"/>
    <n v="57.668792849999996"/>
    <n v="17.34399784962406"/>
  </r>
  <r>
    <x v="2280"/>
    <s v="École"/>
    <m/>
    <m/>
    <n v="4091"/>
    <n v="558.14400000000001"/>
    <n v="1102.5989999999999"/>
    <n v="0"/>
    <m/>
    <m/>
    <n v="0"/>
    <n v="0.23255999999999999"/>
    <n v="56.377030500000004"/>
    <n v="0"/>
    <m/>
    <m/>
    <n v="0"/>
    <n v="1660.7429999999999"/>
    <n v="1768.5901613889607"/>
    <n v="0.43231243250769025"/>
    <n v="56.609590500000003"/>
    <n v="13.837592397946713"/>
  </r>
  <r>
    <x v="2281"/>
    <s v="École"/>
    <m/>
    <m/>
    <n v="7270"/>
    <n v="1618.056"/>
    <n v="1960.4286"/>
    <n v="0"/>
    <m/>
    <m/>
    <n v="0"/>
    <n v="0.67419000000000007"/>
    <n v="100.23874769999999"/>
    <n v="0"/>
    <m/>
    <m/>
    <n v="0"/>
    <n v="3578.4845999999998"/>
    <n v="3810.8681814356046"/>
    <n v="0.52419094655235277"/>
    <n v="100.91293769999999"/>
    <n v="13.880734209078401"/>
  </r>
  <r>
    <x v="2282"/>
    <s v="École"/>
    <m/>
    <m/>
    <n v="3604"/>
    <n v="839.47680000000003"/>
    <n v="1009.3896"/>
    <n v="0"/>
    <m/>
    <m/>
    <n v="0"/>
    <n v="0.34978199999999998"/>
    <n v="51.611137199999995"/>
    <n v="0"/>
    <m/>
    <m/>
    <n v="0"/>
    <n v="1848.8663999999999"/>
    <n v="1968.930126312516"/>
    <n v="0.5463180150700655"/>
    <n v="51.960919199999992"/>
    <n v="14.417569145394003"/>
  </r>
  <r>
    <x v="2283"/>
    <s v="École"/>
    <m/>
    <m/>
    <n v="9098"/>
    <n v="1804.896"/>
    <n v="1745.2134000000001"/>
    <n v="0"/>
    <m/>
    <m/>
    <n v="0"/>
    <n v="0.75203999999999993"/>
    <n v="89.234571299999999"/>
    <n v="0"/>
    <m/>
    <m/>
    <n v="0"/>
    <n v="3550.1094000000003"/>
    <n v="3780.6503213889609"/>
    <n v="0.4155474083742538"/>
    <n v="89.986611299999993"/>
    <n v="9.8908124093207288"/>
  </r>
  <r>
    <x v="2284"/>
    <s v="École"/>
    <m/>
    <m/>
    <n v="35520"/>
    <n v="16096.075199999999"/>
    <n v="3712.0832999999998"/>
    <n v="0"/>
    <m/>
    <m/>
    <n v="0"/>
    <n v="6.7066980000000003"/>
    <n v="189.80266934999997"/>
    <n v="0"/>
    <m/>
    <m/>
    <n v="0"/>
    <n v="19808.158499999998"/>
    <n v="21094.482552889345"/>
    <n v="0.59387619799801084"/>
    <n v="196.50936734999996"/>
    <n v="5.5323583150337825"/>
  </r>
  <r>
    <x v="2285"/>
    <s v="École"/>
    <m/>
    <m/>
    <n v="2094"/>
    <n v="2006.856"/>
    <n v="503.93700000000001"/>
    <n v="0"/>
    <m/>
    <m/>
    <n v="0"/>
    <n v="0.8361900000000001"/>
    <n v="25.766821499999999"/>
    <n v="0"/>
    <m/>
    <m/>
    <n v="0"/>
    <n v="2510.7930000000001"/>
    <n v="2673.8416462295932"/>
    <n v="1.2769062302911143"/>
    <n v="26.603011499999997"/>
    <n v="12.704398997134669"/>
  </r>
  <r>
    <x v="2286"/>
    <s v="École"/>
    <m/>
    <m/>
    <n v="21594"/>
    <n v="7758.7199999999993"/>
    <n v="8831.0223000000005"/>
    <n v="0.77599999999999991"/>
    <m/>
    <m/>
    <n v="0"/>
    <n v="3.2328000000000001"/>
    <n v="451.53932985"/>
    <n v="5.5257759999999996E-2"/>
    <m/>
    <m/>
    <n v="0"/>
    <n v="16590.5183"/>
    <n v="17667.891683254729"/>
    <n v="0.81818522197159993"/>
    <n v="454.82738761000002"/>
    <n v="21.062674243308329"/>
  </r>
  <r>
    <x v="2287"/>
    <s v="École"/>
    <m/>
    <m/>
    <n v="16365"/>
    <n v="5972.4"/>
    <n v="3615.0848999999998"/>
    <n v="0"/>
    <m/>
    <m/>
    <n v="0"/>
    <n v="2.4885000000000002"/>
    <n v="184.84304055000001"/>
    <n v="0"/>
    <m/>
    <m/>
    <n v="0"/>
    <n v="9587.4848999999995"/>
    <n v="10210.087573215858"/>
    <n v="0.62389780465724765"/>
    <n v="187.33154055"/>
    <n v="11.447084665444546"/>
  </r>
  <r>
    <x v="2288"/>
    <s v="École"/>
    <m/>
    <m/>
    <n v="3578"/>
    <n v="1649.376"/>
    <n v="924.51599999999996"/>
    <n v="0"/>
    <m/>
    <m/>
    <n v="0"/>
    <n v="0.68723999999999996"/>
    <n v="47.271462"/>
    <n v="0"/>
    <m/>
    <m/>
    <n v="0"/>
    <n v="2573.8919999999998"/>
    <n v="2741.0382387146929"/>
    <n v="0.76608111758375985"/>
    <n v="47.958702000000002"/>
    <n v="13.403773616545557"/>
  </r>
  <r>
    <x v="2289"/>
    <s v="École"/>
    <m/>
    <m/>
    <n v="3026"/>
    <n v="1283.1443999999999"/>
    <n v="0"/>
    <n v="0"/>
    <m/>
    <m/>
    <n v="0"/>
    <n v="0.53464350000000005"/>
    <n v="0"/>
    <n v="0"/>
    <m/>
    <m/>
    <n v="0"/>
    <n v="1283.1443999999999"/>
    <n v="1366.4706468618813"/>
    <n v="0.45157655216850007"/>
    <n v="0.53464350000000005"/>
    <n v="0.17668324520819564"/>
  </r>
  <r>
    <x v="2290"/>
    <s v="École"/>
    <m/>
    <m/>
    <n v="2526"/>
    <n v="1187.7839999999999"/>
    <n v="0"/>
    <n v="0"/>
    <m/>
    <m/>
    <n v="0"/>
    <n v="0.49491000000000002"/>
    <n v="0"/>
    <n v="0"/>
    <m/>
    <m/>
    <n v="0"/>
    <n v="1187.7839999999999"/>
    <n v="1264.9176279865248"/>
    <n v="0.50075915597249598"/>
    <n v="0.49491000000000002"/>
    <n v="0.19592636579572448"/>
  </r>
  <r>
    <x v="2291"/>
    <s v="École"/>
    <m/>
    <m/>
    <n v="6559"/>
    <n v="2137.752"/>
    <n v="3110.3901000000001"/>
    <n v="0"/>
    <m/>
    <m/>
    <n v="0"/>
    <n v="0.89073000000000002"/>
    <n v="159.03747195"/>
    <n v="0"/>
    <m/>
    <m/>
    <n v="0"/>
    <n v="5248.1421"/>
    <n v="5588.9517424617779"/>
    <n v="0.8521042449248023"/>
    <n v="159.92820194999999"/>
    <n v="24.383016000914772"/>
  </r>
  <r>
    <x v="2292"/>
    <s v="École"/>
    <m/>
    <m/>
    <n v="4964"/>
    <n v="1782"/>
    <n v="1278.7874999999999"/>
    <n v="64.795999999999992"/>
    <m/>
    <m/>
    <n v="0"/>
    <n v="0.74250000000000005"/>
    <n v="65.385731249999992"/>
    <n v="4.6140229599999989"/>
    <m/>
    <m/>
    <n v="0"/>
    <n v="3125.5834999999997"/>
    <n v="3328.5560900751484"/>
    <n v="0.67053909953165758"/>
    <n v="70.742254209999999"/>
    <n v="14.251058462933118"/>
  </r>
  <r>
    <x v="2293"/>
    <s v="École"/>
    <m/>
    <m/>
    <n v="3898"/>
    <n v="1638.9323999999999"/>
    <n v="194.75460000000001"/>
    <n v="0"/>
    <m/>
    <m/>
    <n v="0"/>
    <n v="0.68288850000000001"/>
    <n v="9.9580047"/>
    <n v="0"/>
    <m/>
    <m/>
    <n v="0"/>
    <n v="1833.6869999999999"/>
    <n v="1952.7649896864471"/>
    <n v="0.50096587729257236"/>
    <n v="10.640893200000001"/>
    <n v="2.729834068753207"/>
  </r>
  <r>
    <x v="2294"/>
    <s v="École"/>
    <m/>
    <m/>
    <n v="4704"/>
    <n v="3822.9839999999999"/>
    <n v="4745.7224999999999"/>
    <n v="0"/>
    <m/>
    <m/>
    <n v="0"/>
    <n v="1.59291"/>
    <n v="242.65371375000001"/>
    <n v="0"/>
    <m/>
    <m/>
    <n v="0"/>
    <n v="8568.7065000000002"/>
    <n v="9125.150617362011"/>
    <n v="1.9398704543711758"/>
    <n v="244.24662375"/>
    <n v="51.923176817602041"/>
  </r>
  <r>
    <x v="2295"/>
    <s v="École"/>
    <m/>
    <m/>
    <n v="3637"/>
    <n v="1471.1759999999999"/>
    <n v="0"/>
    <n v="0"/>
    <m/>
    <m/>
    <n v="0"/>
    <n v="0.61299000000000003"/>
    <n v="0"/>
    <n v="0"/>
    <m/>
    <m/>
    <n v="0"/>
    <n v="1471.1759999999999"/>
    <n v="1566.7128503757449"/>
    <n v="0.43077064898975664"/>
    <n v="0.61299000000000003"/>
    <n v="0.16854275501787189"/>
  </r>
  <r>
    <x v="2296"/>
    <s v="École"/>
    <m/>
    <m/>
    <n v="3725"/>
    <n v="2462.4"/>
    <n v="322.44389999999999"/>
    <n v="0"/>
    <m/>
    <m/>
    <n v="0"/>
    <n v="1.026"/>
    <n v="16.486891049999997"/>
    <n v="0"/>
    <m/>
    <m/>
    <n v="0"/>
    <n v="2784.8438999999998"/>
    <n v="2965.6891659600929"/>
    <n v="0.79615816535841422"/>
    <n v="17.512891049999997"/>
    <n v="4.7014472617449661"/>
  </r>
  <r>
    <x v="2297"/>
    <s v="École"/>
    <m/>
    <m/>
    <n v="1762"/>
    <n v="801"/>
    <n v="68.959800000000001"/>
    <n v="0"/>
    <m/>
    <m/>
    <n v="0"/>
    <n v="0.33374999999999999"/>
    <n v="3.5259860999999999"/>
    <n v="0"/>
    <m/>
    <m/>
    <n v="0"/>
    <n v="869.95979999999997"/>
    <n v="926.45420940139923"/>
    <n v="0.52579694063643545"/>
    <n v="3.8597361000000001"/>
    <n v="2.1905426220204314"/>
  </r>
  <r>
    <x v="2298"/>
    <s v="École"/>
    <m/>
    <m/>
    <n v="2980"/>
    <n v="1701.2952"/>
    <n v="1264.7682"/>
    <n v="0"/>
    <m/>
    <m/>
    <n v="0"/>
    <n v="0.70887300000000009"/>
    <n v="64.668909900000003"/>
    <n v="0"/>
    <m/>
    <m/>
    <n v="0"/>
    <n v="2966.0634"/>
    <n v="3158.6768978077221"/>
    <n v="1.059958690539504"/>
    <n v="65.3777829"/>
    <n v="21.938853322147651"/>
  </r>
  <r>
    <x v="2299"/>
    <s v="École"/>
    <m/>
    <m/>
    <n v="3198"/>
    <n v="586.87199999999996"/>
    <n v="733.55039999999997"/>
    <n v="0"/>
    <m/>
    <m/>
    <n v="0"/>
    <n v="0.24453"/>
    <n v="37.507192799999999"/>
    <n v="0"/>
    <m/>
    <m/>
    <n v="0"/>
    <n v="1320.4223999999999"/>
    <n v="1406.1694467582274"/>
    <n v="0.43970276634090916"/>
    <n v="37.751722799999996"/>
    <n v="11.804791369606003"/>
  </r>
  <r>
    <x v="2300"/>
    <s v="École"/>
    <m/>
    <m/>
    <n v="1050"/>
    <n v="102.816"/>
    <n v="433.84050000000002"/>
    <n v="0"/>
    <m/>
    <m/>
    <n v="0"/>
    <n v="4.2840000000000003E-2"/>
    <n v="22.182714749999999"/>
    <n v="0"/>
    <m/>
    <m/>
    <n v="0"/>
    <n v="536.65650000000005"/>
    <n v="571.50649194091739"/>
    <n v="0.54429189708658798"/>
    <n v="22.225554750000001"/>
    <n v="21.167195"/>
  </r>
  <r>
    <x v="2301"/>
    <s v="École"/>
    <m/>
    <m/>
    <n v="2788"/>
    <n v="1132.704"/>
    <n v="311.45580000000001"/>
    <n v="0"/>
    <m/>
    <m/>
    <n v="0"/>
    <n v="0.47196000000000005"/>
    <n v="15.925058099999999"/>
    <n v="0"/>
    <m/>
    <m/>
    <n v="0"/>
    <n v="1444.1597999999999"/>
    <n v="1537.9422425706141"/>
    <n v="0.55162921182590174"/>
    <n v="16.3970181"/>
    <n v="5.8812833931133435"/>
  </r>
  <r>
    <x v="2302"/>
    <s v="École"/>
    <m/>
    <m/>
    <n v="1532"/>
    <n v="402.19200000000001"/>
    <n v="472.48829999999998"/>
    <n v="0"/>
    <m/>
    <m/>
    <n v="0"/>
    <n v="0.16758000000000001"/>
    <n v="24.158816850000001"/>
    <n v="0"/>
    <m/>
    <m/>
    <n v="0"/>
    <n v="874.68029999999999"/>
    <n v="931.48125443897379"/>
    <n v="0.60801648462074009"/>
    <n v="24.326396850000002"/>
    <n v="15.878849118798957"/>
  </r>
  <r>
    <x v="2303"/>
    <s v="École"/>
    <m/>
    <m/>
    <n v="1083"/>
    <n v="462.38400000000001"/>
    <n v="0"/>
    <n v="96.999999999999986"/>
    <m/>
    <m/>
    <n v="0"/>
    <n v="0.19266"/>
    <n v="0"/>
    <n v="6.9072199999999997"/>
    <m/>
    <m/>
    <n v="0"/>
    <n v="559.38400000000001"/>
    <n v="595.70989541331949"/>
    <n v="0.55005530509078437"/>
    <n v="7.0998799999999997"/>
    <n v="6.5557525392428442"/>
  </r>
  <r>
    <x v="2304"/>
    <s v="École"/>
    <m/>
    <m/>
    <n v="2437"/>
    <n v="751.74479999999994"/>
    <n v="0"/>
    <n v="218.44399999999996"/>
    <m/>
    <m/>
    <n v="0"/>
    <n v="0.31322700000000003"/>
    <n v="0"/>
    <n v="15.555059439999999"/>
    <m/>
    <m/>
    <n v="0"/>
    <n v="970.1887999999999"/>
    <n v="1033.1919907955428"/>
    <n v="0.42396060352710002"/>
    <n v="15.868286439999999"/>
    <n v="6.5114019039803033"/>
  </r>
  <r>
    <x v="2305"/>
    <s v="École"/>
    <m/>
    <m/>
    <n v="2178"/>
    <n v="814.46399999999994"/>
    <n v="0"/>
    <n v="275.47999999999996"/>
    <m/>
    <m/>
    <n v="0"/>
    <n v="0.33935999999999999"/>
    <n v="0"/>
    <n v="19.616504799999998"/>
    <m/>
    <m/>
    <n v="0"/>
    <n v="1089.944"/>
    <n v="1160.7239861103913"/>
    <n v="0.5329311230993532"/>
    <n v="19.955864799999997"/>
    <n v="9.1624723599632674"/>
  </r>
  <r>
    <x v="2306"/>
    <s v="École"/>
    <m/>
    <m/>
    <n v="1115"/>
    <n v="123.47999999999999"/>
    <n v="0"/>
    <n v="628.55999999999995"/>
    <m/>
    <m/>
    <n v="0"/>
    <n v="5.1450000000000003E-2"/>
    <n v="0"/>
    <n v="44.758785599999996"/>
    <m/>
    <m/>
    <n v="0"/>
    <n v="752.04"/>
    <n v="800.87680331692138"/>
    <n v="0.71827515992549007"/>
    <n v="44.810235599999999"/>
    <n v="40.188552107623316"/>
  </r>
  <r>
    <x v="2307"/>
    <s v="École"/>
    <m/>
    <m/>
    <n v="2038"/>
    <n v="584.78399999999999"/>
    <n v="0"/>
    <n v="400.41599999999994"/>
    <m/>
    <m/>
    <n v="0"/>
    <n v="0.24365999999999999"/>
    <n v="0"/>
    <n v="28.513004159999998"/>
    <m/>
    <m/>
    <n v="0"/>
    <n v="985.19999999999993"/>
    <n v="1049.1780046644208"/>
    <n v="0.51480765685202201"/>
    <n v="28.756664159999996"/>
    <n v="14.110237566241411"/>
  </r>
  <r>
    <x v="2308"/>
    <s v="École"/>
    <m/>
    <m/>
    <n v="1698"/>
    <n v="716.4"/>
    <n v="0"/>
    <n v="21.727999999999998"/>
    <m/>
    <m/>
    <n v="0"/>
    <n v="0.29849999999999999"/>
    <n v="0"/>
    <n v="1.5472172799999999"/>
    <m/>
    <m/>
    <n v="0"/>
    <n v="738.12799999999993"/>
    <n v="786.06137051049484"/>
    <n v="0.46293366932302404"/>
    <n v="1.8457172799999999"/>
    <n v="1.0869948645465253"/>
  </r>
  <r>
    <x v="2309"/>
    <s v="École"/>
    <m/>
    <m/>
    <n v="634"/>
    <n v="342.51839999999999"/>
    <n v="0"/>
    <n v="35.695999999999998"/>
    <m/>
    <m/>
    <n v="0"/>
    <n v="0.14271600000000001"/>
    <n v="0"/>
    <n v="2.5418569599999996"/>
    <m/>
    <m/>
    <n v="0"/>
    <n v="378.21439999999996"/>
    <n v="402.77530402694993"/>
    <n v="0.63529227764503138"/>
    <n v="2.6845729599999997"/>
    <n v="4.234342208201892"/>
  </r>
  <r>
    <x v="2310"/>
    <s v="École"/>
    <m/>
    <m/>
    <n v="5114"/>
    <n v="1236.69"/>
    <n v="596.00969999999995"/>
    <n v="0"/>
    <m/>
    <m/>
    <n v="0"/>
    <n v="0.51528750000000001"/>
    <n v="30.474594150000001"/>
    <n v="0"/>
    <m/>
    <m/>
    <n v="0"/>
    <n v="1832.6997000000001"/>
    <n v="1951.7135753096659"/>
    <n v="0.38164129356856979"/>
    <n v="30.989881650000001"/>
    <n v="6.0598126026593659"/>
  </r>
  <r>
    <x v="2311"/>
    <s v="École"/>
    <m/>
    <m/>
    <n v="1596"/>
    <n v="542.44799999999998"/>
    <n v="232.26570000000001"/>
    <n v="0"/>
    <m/>
    <m/>
    <n v="0"/>
    <n v="0.22602"/>
    <n v="11.875986149999999"/>
    <n v="0"/>
    <m/>
    <m/>
    <n v="0"/>
    <n v="774.71370000000002"/>
    <n v="825.02291306556106"/>
    <n v="0.51693164979045181"/>
    <n v="12.102006149999999"/>
    <n v="7.5827106203007517"/>
  </r>
  <r>
    <x v="2312"/>
    <s v="École"/>
    <m/>
    <m/>
    <n v="989"/>
    <n v="149.904"/>
    <n v="358.43939999999998"/>
    <n v="0"/>
    <m/>
    <m/>
    <n v="0"/>
    <n v="6.2460000000000002E-2"/>
    <n v="18.327378299999999"/>
    <n v="0"/>
    <m/>
    <m/>
    <n v="0"/>
    <n v="508.34339999999997"/>
    <n v="541.35476461259384"/>
    <n v="0.54737589950717269"/>
    <n v="18.389838300000001"/>
    <n v="18.594376440849341"/>
  </r>
  <r>
    <x v="2313"/>
    <s v="École"/>
    <m/>
    <m/>
    <n v="2844"/>
    <n v="422.02080000000001"/>
    <n v="897.23519999999996"/>
    <n v="0"/>
    <m/>
    <m/>
    <n v="0"/>
    <n v="0.17584200000000003"/>
    <n v="45.876566399999994"/>
    <n v="0"/>
    <m/>
    <m/>
    <n v="0"/>
    <n v="1319.2559999999999"/>
    <n v="1404.9273017880278"/>
    <n v="0.49399694155697177"/>
    <n v="46.052408399999997"/>
    <n v="16.192829957805909"/>
  </r>
  <r>
    <x v="2314"/>
    <s v="École"/>
    <m/>
    <m/>
    <n v="1258"/>
    <n v="824.40719999999999"/>
    <n v="49.635899999999999"/>
    <n v="0"/>
    <m/>
    <m/>
    <n v="0"/>
    <n v="0.343503"/>
    <n v="2.5379350500000002"/>
    <n v="0"/>
    <m/>
    <m/>
    <n v="0"/>
    <n v="874.04309999999998"/>
    <n v="930.80267524229066"/>
    <n v="0.73990673707654264"/>
    <n v="2.8814380500000003"/>
    <n v="2.2904912957074721"/>
  </r>
  <r>
    <x v="2315"/>
    <s v="École"/>
    <m/>
    <m/>
    <n v="4294"/>
    <n v="1040.472"/>
    <n v="1513.3266000000001"/>
    <n v="0"/>
    <m/>
    <m/>
    <n v="0"/>
    <n v="0.43353000000000003"/>
    <n v="77.377958700000008"/>
    <n v="0"/>
    <m/>
    <m/>
    <n v="0"/>
    <n v="2553.7986000000001"/>
    <n v="2719.6399913345426"/>
    <n v="0.63335817217851487"/>
    <n v="77.811488700000012"/>
    <n v="18.120980135072198"/>
  </r>
  <r>
    <x v="2316"/>
    <s v="École"/>
    <m/>
    <m/>
    <n v="2922"/>
    <n v="1111.3920000000001"/>
    <n v="602.07209999999998"/>
    <n v="0"/>
    <m/>
    <m/>
    <n v="0"/>
    <n v="0.46307999999999999"/>
    <n v="30.784570949999999"/>
    <n v="0"/>
    <m/>
    <m/>
    <n v="0"/>
    <n v="1713.4641000000001"/>
    <n v="1824.7349223529413"/>
    <n v="0.62448149293392929"/>
    <n v="31.247650950000001"/>
    <n v="10.693925718685831"/>
  </r>
  <r>
    <x v="2317"/>
    <s v="École"/>
    <m/>
    <m/>
    <n v="2057"/>
    <n v="699.40800000000002"/>
    <n v="335.32650000000001"/>
    <n v="0"/>
    <m/>
    <m/>
    <n v="0"/>
    <n v="0.29142000000000001"/>
    <n v="17.145591750000001"/>
    <n v="0"/>
    <m/>
    <m/>
    <n v="0"/>
    <n v="1034.7345"/>
    <n v="1101.9292306815237"/>
    <n v="0.5356972438898997"/>
    <n v="17.43701175"/>
    <n v="8.4769138308215854"/>
  </r>
  <r>
    <x v="2318"/>
    <s v="École"/>
    <m/>
    <m/>
    <n v="821"/>
    <n v="412.54559999999998"/>
    <n v="0"/>
    <n v="122.99599999999998"/>
    <m/>
    <m/>
    <n v="0"/>
    <n v="0.17189400000000002"/>
    <n v="0"/>
    <n v="8.7583549599999984"/>
    <m/>
    <m/>
    <n v="0"/>
    <n v="535.54160000000002"/>
    <n v="570.31919133454267"/>
    <n v="0.69466405765474137"/>
    <n v="8.9302489599999983"/>
    <n v="10.877282533495736"/>
  </r>
  <r>
    <x v="2319"/>
    <s v="École"/>
    <m/>
    <m/>
    <n v="928"/>
    <n v="502.34399999999999"/>
    <n v="0"/>
    <n v="248.31999999999996"/>
    <m/>
    <m/>
    <n v="0"/>
    <n v="0.20931"/>
    <n v="0"/>
    <n v="17.6824832"/>
    <m/>
    <m/>
    <n v="0"/>
    <n v="750.66399999999999"/>
    <n v="799.41144711065044"/>
    <n v="0.86143474904164918"/>
    <n v="17.891793199999999"/>
    <n v="19.279949568965517"/>
  </r>
  <r>
    <x v="2320"/>
    <s v="École"/>
    <m/>
    <m/>
    <n v="3960"/>
    <n v="3353.1839999999997"/>
    <n v="2600.0118000000002"/>
    <n v="0"/>
    <m/>
    <m/>
    <n v="0"/>
    <n v="1.3971600000000002"/>
    <n v="132.94130010000001"/>
    <n v="0"/>
    <m/>
    <m/>
    <n v="0"/>
    <n v="5953.1957999999995"/>
    <n v="6339.7909975848661"/>
    <n v="1.6009573226224409"/>
    <n v="134.33846010000002"/>
    <n v="33.923853560606069"/>
  </r>
  <r>
    <x v="2321"/>
    <s v="École"/>
    <m/>
    <m/>
    <n v="4484"/>
    <n v="1050.0155999999999"/>
    <n v="1182.9258"/>
    <n v="0"/>
    <m/>
    <m/>
    <n v="0"/>
    <n v="0.43750650000000002"/>
    <n v="60.484223099999994"/>
    <n v="0"/>
    <m/>
    <m/>
    <n v="0"/>
    <n v="2232.9413999999997"/>
    <n v="2377.9466124488204"/>
    <n v="0.53031815621070932"/>
    <n v="60.921729599999992"/>
    <n v="13.586469580731487"/>
  </r>
  <r>
    <x v="2322"/>
    <s v="École"/>
    <m/>
    <m/>
    <n v="3051"/>
    <n v="419.32799999999997"/>
    <n v="1477.71"/>
    <n v="0"/>
    <m/>
    <m/>
    <n v="0"/>
    <n v="0.17471999999999999"/>
    <n v="75.556844999999996"/>
    <n v="0"/>
    <m/>
    <m/>
    <n v="0"/>
    <n v="1897.038"/>
    <n v="2020.2299468256024"/>
    <n v="0.66215337490186899"/>
    <n v="75.731564999999989"/>
    <n v="24.821882989183869"/>
  </r>
  <r>
    <x v="2323"/>
    <s v="École"/>
    <m/>
    <m/>
    <n v="3466"/>
    <n v="1801.386"/>
    <n v="389.88810000000001"/>
    <n v="0"/>
    <m/>
    <m/>
    <n v="0"/>
    <n v="0.75057750000000001"/>
    <n v="19.935382949999997"/>
    <n v="0"/>
    <m/>
    <m/>
    <n v="0"/>
    <n v="2191.2741000000001"/>
    <n v="2333.5734753459446"/>
    <n v="0.67327567090188822"/>
    <n v="20.685960449999996"/>
    <n v="5.9682517166762823"/>
  </r>
  <r>
    <x v="2324"/>
    <s v="École"/>
    <m/>
    <m/>
    <n v="19417"/>
    <n v="5209.92"/>
    <n v="3400.2485999999999"/>
    <n v="0"/>
    <m/>
    <m/>
    <n v="0"/>
    <n v="2.1708000000000003"/>
    <n v="173.85823769999999"/>
    <n v="0"/>
    <m/>
    <m/>
    <n v="0"/>
    <n v="8610.1686000000009"/>
    <n v="9169.3052289608713"/>
    <n v="0.47223078894581405"/>
    <n v="176.0290377"/>
    <n v="9.0657175516300157"/>
  </r>
  <r>
    <x v="2325"/>
    <s v="École"/>
    <m/>
    <m/>
    <n v="15354"/>
    <n v="5090.6880000000001"/>
    <n v="890.79390000000001"/>
    <n v="0"/>
    <m/>
    <m/>
    <n v="0"/>
    <n v="2.1211199999999999"/>
    <n v="45.547216049999996"/>
    <n v="0"/>
    <m/>
    <m/>
    <n v="0"/>
    <n v="5981.4818999999998"/>
    <n v="6369.9139715573983"/>
    <n v="0.41486999945013664"/>
    <n v="47.668336049999994"/>
    <n v="3.1046200371238761"/>
  </r>
  <r>
    <x v="2326"/>
    <s v="École"/>
    <m/>
    <m/>
    <n v="19463"/>
    <n v="6095.0123999999996"/>
    <n v="1395.8676"/>
    <n v="0"/>
    <m/>
    <m/>
    <n v="0"/>
    <n v="2.5395884999999998"/>
    <n v="71.372158199999987"/>
    <n v="0"/>
    <m/>
    <m/>
    <n v="0"/>
    <n v="7490.8799999999992"/>
    <n v="7977.3310308370037"/>
    <n v="0.40987160411226448"/>
    <n v="73.911746699999981"/>
    <n v="3.7975515953347365"/>
  </r>
  <r>
    <x v="2327"/>
    <s v="École"/>
    <m/>
    <m/>
    <n v="1871"/>
    <n v="927.14400000000001"/>
    <n v="0"/>
    <n v="12.415999722480787"/>
    <m/>
    <m/>
    <n v="0"/>
    <n v="0.38630999999999999"/>
    <n v="0"/>
    <n v="0.88412414023828612"/>
    <m/>
    <m/>
    <n v="0"/>
    <n v="939.55999972248082"/>
    <n v="1000.5741836899474"/>
    <n v="0.53478042955101412"/>
    <n v="1.2704341402382862"/>
    <n v="0.67901343679224269"/>
  </r>
  <r>
    <x v="2328"/>
    <s v="École"/>
    <m/>
    <m/>
    <n v="1040"/>
    <n v="267.55200000000002"/>
    <n v="0"/>
    <n v="0"/>
    <m/>
    <m/>
    <n v="0"/>
    <n v="0.11148000000000001"/>
    <n v="0"/>
    <n v="0"/>
    <m/>
    <m/>
    <n v="0"/>
    <n v="267.55200000000002"/>
    <n v="284.92658699144857"/>
    <n v="0.27396787210716211"/>
    <n v="0.11148000000000001"/>
    <n v="0.1071923076923077"/>
  </r>
  <r>
    <x v="2329"/>
    <s v="École"/>
    <m/>
    <m/>
    <n v="1330"/>
    <n v="733.53239999999994"/>
    <n v="0"/>
    <n v="14.356000185012833"/>
    <m/>
    <m/>
    <n v="0"/>
    <n v="0.30563850000000004"/>
    <n v="0"/>
    <n v="1.0222685731744778"/>
    <m/>
    <m/>
    <n v="0"/>
    <n v="747.88840018501276"/>
    <n v="796.45560233229548"/>
    <n v="0.59883879874608681"/>
    <n v="1.3279070731744778"/>
    <n v="0.99842637080787799"/>
  </r>
  <r>
    <x v="2330"/>
    <s v="École"/>
    <m/>
    <m/>
    <n v="760"/>
    <n v="337.82400000000001"/>
    <n v="0"/>
    <n v="0"/>
    <m/>
    <m/>
    <n v="0"/>
    <n v="0.14076"/>
    <n v="0"/>
    <n v="0"/>
    <m/>
    <m/>
    <n v="0"/>
    <n v="337.82400000000001"/>
    <n v="359.76198766519826"/>
    <n v="0.47337103640157668"/>
    <n v="0.14076"/>
    <n v="0.18521052631578946"/>
  </r>
  <r>
    <x v="2331"/>
    <s v="École"/>
    <m/>
    <m/>
    <n v="1523"/>
    <n v="631.36799999999994"/>
    <n v="0"/>
    <n v="0"/>
    <m/>
    <m/>
    <n v="0"/>
    <n v="0.26306999999999997"/>
    <n v="0"/>
    <n v="0"/>
    <m/>
    <m/>
    <n v="0"/>
    <n v="631.36799999999994"/>
    <n v="672.36847183208079"/>
    <n v="0.44147634394752516"/>
    <n v="0.26306999999999997"/>
    <n v="0.17273145108338805"/>
  </r>
  <r>
    <x v="2332"/>
    <s v="École"/>
    <m/>
    <m/>
    <n v="778"/>
    <n v="263.52"/>
    <n v="0"/>
    <n v="0"/>
    <m/>
    <m/>
    <n v="0"/>
    <n v="0.10979999999999999"/>
    <n v="0"/>
    <n v="0"/>
    <m/>
    <m/>
    <n v="0"/>
    <n v="263.52"/>
    <n v="280.63275252656126"/>
    <n v="0.36071047882591423"/>
    <n v="0.10979999999999999"/>
    <n v="0.14113110539845758"/>
  </r>
  <r>
    <x v="2333"/>
    <s v="École"/>
    <m/>
    <m/>
    <n v="537"/>
    <n v="208.79999999999998"/>
    <n v="0"/>
    <n v="0"/>
    <m/>
    <m/>
    <n v="0"/>
    <n v="8.6999999999999994E-2"/>
    <n v="0"/>
    <n v="0"/>
    <m/>
    <m/>
    <n v="0"/>
    <n v="208.79999999999998"/>
    <n v="222.35928478880535"/>
    <n v="0.41407688042608071"/>
    <n v="8.6999999999999994E-2"/>
    <n v="0.16201117318435754"/>
  </r>
  <r>
    <x v="2334"/>
    <s v="École"/>
    <m/>
    <m/>
    <n v="607"/>
    <n v="202.89599999999999"/>
    <n v="0"/>
    <n v="0"/>
    <m/>
    <m/>
    <n v="0"/>
    <n v="8.4540000000000004E-2"/>
    <n v="0"/>
    <n v="0"/>
    <m/>
    <m/>
    <n v="0"/>
    <n v="202.89599999999999"/>
    <n v="216.07188432236327"/>
    <n v="0.35596686049812731"/>
    <n v="8.4540000000000004E-2"/>
    <n v="0.13927512355848437"/>
  </r>
  <r>
    <x v="2335"/>
    <s v="École"/>
    <m/>
    <m/>
    <n v="1171"/>
    <n v="333.21600000000001"/>
    <n v="0"/>
    <n v="0"/>
    <m/>
    <m/>
    <n v="0"/>
    <n v="0.13883999999999999"/>
    <n v="0"/>
    <n v="0"/>
    <m/>
    <m/>
    <n v="0"/>
    <n v="333.21600000000001"/>
    <n v="354.85474827675563"/>
    <n v="0.30303565181618758"/>
    <n v="0.13883999999999999"/>
    <n v="0.11856532877882152"/>
  </r>
  <r>
    <x v="2336"/>
    <s v="École"/>
    <m/>
    <m/>
    <n v="576"/>
    <n v="198.78479999999999"/>
    <n v="0"/>
    <n v="0"/>
    <m/>
    <m/>
    <n v="0"/>
    <n v="8.2826999999999998E-2"/>
    <n v="0"/>
    <n v="0"/>
    <m/>
    <m/>
    <n v="0"/>
    <n v="198.78479999999999"/>
    <n v="211.69370668048717"/>
    <n v="0.3675237963202902"/>
    <n v="8.2826999999999998E-2"/>
    <n v="0.14379687499999999"/>
  </r>
  <r>
    <x v="2337"/>
    <s v="École"/>
    <m/>
    <m/>
    <n v="1075"/>
    <n v="350.78399999999999"/>
    <n v="0"/>
    <n v="0"/>
    <m/>
    <m/>
    <n v="0"/>
    <n v="0.14615999999999998"/>
    <n v="0"/>
    <n v="0"/>
    <m/>
    <m/>
    <n v="0"/>
    <n v="350.78399999999999"/>
    <n v="373.56359844519301"/>
    <n v="0.34750102180948189"/>
    <n v="0.14615999999999998"/>
    <n v="0.13596279069767442"/>
  </r>
  <r>
    <x v="2338"/>
    <s v="École"/>
    <m/>
    <m/>
    <n v="1837"/>
    <n v="730.36799999999994"/>
    <n v="0"/>
    <n v="0"/>
    <m/>
    <m/>
    <n v="0"/>
    <n v="0.30431999999999998"/>
    <n v="0"/>
    <n v="0"/>
    <m/>
    <m/>
    <n v="0"/>
    <n v="730.36799999999994"/>
    <n v="777.79744306815223"/>
    <n v="0.42340633808827011"/>
    <n v="0.30431999999999998"/>
    <n v="0.16566140446379968"/>
  </r>
  <r>
    <x v="2339"/>
    <s v="École"/>
    <m/>
    <m/>
    <n v="1691"/>
    <n v="670.46399999999994"/>
    <n v="0"/>
    <n v="0"/>
    <m/>
    <m/>
    <n v="0"/>
    <n v="0.27936"/>
    <n v="0"/>
    <n v="0"/>
    <m/>
    <m/>
    <n v="0"/>
    <n v="670.46399999999994"/>
    <n v="714.00333101839851"/>
    <n v="0.42223733354133558"/>
    <n v="0.27936"/>
    <n v="0.16520402128917802"/>
  </r>
  <r>
    <x v="2340"/>
    <s v="École"/>
    <m/>
    <m/>
    <n v="3804"/>
    <n v="1383.2639999999999"/>
    <n v="0"/>
    <n v="102.04400444030769"/>
    <m/>
    <m/>
    <n v="0"/>
    <n v="0.57635999999999998"/>
    <n v="0"/>
    <n v="7.2663957561874453"/>
    <m/>
    <m/>
    <n v="0"/>
    <n v="1485.3080044403075"/>
    <n v="1581.7625745135754"/>
    <n v="0.41581560844205451"/>
    <n v="7.8427557561874455"/>
    <n v="2.0617128696602118"/>
  </r>
  <r>
    <x v="2341"/>
    <s v="École"/>
    <m/>
    <m/>
    <n v="3421"/>
    <n v="1467.0719999999999"/>
    <n v="0"/>
    <n v="99.715997409820631"/>
    <m/>
    <m/>
    <n v="0"/>
    <n v="0.61127999999999993"/>
    <n v="0"/>
    <n v="7.100621975557333"/>
    <m/>
    <m/>
    <n v="0"/>
    <n v="1566.7879974098205"/>
    <n v="1668.5338051711319"/>
    <n v="0.48773276970801871"/>
    <n v="7.7119019755573328"/>
    <n v="2.2542829510544675"/>
  </r>
  <r>
    <x v="2342"/>
    <s v="École"/>
    <m/>
    <m/>
    <n v="1624"/>
    <n v="628.55999999999995"/>
    <n v="0"/>
    <n v="37.985198926925662"/>
    <m/>
    <m/>
    <n v="0"/>
    <n v="0.26189999999999997"/>
    <n v="0"/>
    <n v="2.7048672755880361"/>
    <m/>
    <m/>
    <n v="0"/>
    <n v="666.54519892692565"/>
    <n v="709.83004651725673"/>
    <n v="0.4370874670672763"/>
    <n v="2.9667672755880359"/>
    <n v="1.8268271401404161"/>
  </r>
  <r>
    <x v="2343"/>
    <s v="École"/>
    <m/>
    <m/>
    <n v="742"/>
    <n v="286.56"/>
    <n v="0"/>
    <n v="0"/>
    <m/>
    <m/>
    <n v="0"/>
    <n v="0.11940000000000001"/>
    <n v="0"/>
    <n v="0"/>
    <m/>
    <m/>
    <n v="0"/>
    <n v="286.56"/>
    <n v="305.16894946877431"/>
    <n v="0.41127890763985758"/>
    <n v="0.11940000000000001"/>
    <n v="0.16091644204851752"/>
  </r>
  <r>
    <x v="2344"/>
    <s v="École"/>
    <m/>
    <m/>
    <n v="2430"/>
    <n v="1064.232"/>
    <n v="0"/>
    <n v="180.03199481964126"/>
    <m/>
    <m/>
    <n v="0"/>
    <n v="0.44342999999999999"/>
    <n v="0"/>
    <n v="12.819799951114666"/>
    <m/>
    <m/>
    <n v="0"/>
    <n v="1244.2639948196413"/>
    <n v="1325.0653830294889"/>
    <n v="0.54529439630843168"/>
    <n v="13.263229951114665"/>
    <n v="5.4581193214463637"/>
  </r>
  <r>
    <x v="2345"/>
    <s v="École"/>
    <m/>
    <m/>
    <n v="1952"/>
    <n v="888.40800000000002"/>
    <n v="0"/>
    <n v="57.9671983718872"/>
    <m/>
    <m/>
    <n v="0"/>
    <n v="0.37017"/>
    <n v="0"/>
    <n v="4.1277545560646054"/>
    <m/>
    <m/>
    <n v="0"/>
    <n v="946.37519837188722"/>
    <n v="1007.8319552291027"/>
    <n v="0.51630735411326989"/>
    <n v="4.4979245560646053"/>
    <n v="2.3042646291314575"/>
  </r>
  <r>
    <x v="2346"/>
    <s v="École"/>
    <m/>
    <m/>
    <n v="1032"/>
    <n v="344.73599999999999"/>
    <n v="0"/>
    <n v="0"/>
    <m/>
    <m/>
    <n v="0"/>
    <n v="0.14364000000000002"/>
    <n v="0"/>
    <n v="0"/>
    <m/>
    <m/>
    <n v="0"/>
    <n v="344.73599999999999"/>
    <n v="367.12284674786213"/>
    <n v="0.3557391925851377"/>
    <n v="0.14364000000000002"/>
    <n v="0.13918604651162791"/>
  </r>
  <r>
    <x v="2347"/>
    <s v="École"/>
    <m/>
    <m/>
    <n v="1678"/>
    <n v="572.3424"/>
    <n v="0"/>
    <n v="14.356000185012833"/>
    <m/>
    <m/>
    <n v="0"/>
    <n v="0.23847599999999999"/>
    <n v="0"/>
    <n v="1.0222685731744778"/>
    <m/>
    <m/>
    <n v="0"/>
    <n v="586.69840018501282"/>
    <n v="624.79806825611001"/>
    <n v="0.37234688215501194"/>
    <n v="1.2607445731744777"/>
    <n v="0.75133764789897362"/>
  </r>
  <r>
    <x v="2348"/>
    <s v="École"/>
    <m/>
    <m/>
    <n v="4373"/>
    <n v="2308.6079999999997"/>
    <n v="0"/>
    <n v="236.99039230346668"/>
    <m/>
    <m/>
    <n v="0"/>
    <n v="0.96192000000000011"/>
    <n v="0"/>
    <n v="16.875719355941765"/>
    <m/>
    <m/>
    <n v="0"/>
    <n v="2545.5983923034664"/>
    <n v="2710.9072695025461"/>
    <n v="0.61991933901270202"/>
    <n v="17.837639355941764"/>
    <n v="4.0790394136615058"/>
  </r>
  <r>
    <x v="2349"/>
    <s v="École"/>
    <m/>
    <m/>
    <n v="8322"/>
    <n v="3272.8319999999999"/>
    <n v="0"/>
    <n v="311.17601776123036"/>
    <m/>
    <m/>
    <n v="0"/>
    <n v="1.36368"/>
    <n v="0"/>
    <n v="22.15836302474975"/>
    <m/>
    <m/>
    <n v="0"/>
    <n v="3584.0080177612303"/>
    <n v="3816.7502849939237"/>
    <n v="0.45863377613481421"/>
    <n v="23.522043024749749"/>
    <n v="2.8264891882660117"/>
  </r>
  <r>
    <x v="2350"/>
    <s v="École"/>
    <m/>
    <m/>
    <n v="6100"/>
    <n v="2040.7356"/>
    <n v="0"/>
    <n v="103.20800333023075"/>
    <m/>
    <m/>
    <n v="0"/>
    <n v="0.85030650000000008"/>
    <n v="0"/>
    <n v="7.3492823171405828"/>
    <m/>
    <m/>
    <n v="0"/>
    <n v="2143.9436033302309"/>
    <n v="2283.1693786592164"/>
    <n v="0.37429006207528137"/>
    <n v="8.1995888171405831"/>
    <n v="1.3441948880558332"/>
  </r>
  <r>
    <x v="2351"/>
    <s v="École"/>
    <m/>
    <m/>
    <n v="35750"/>
    <n v="19452.967199999999"/>
    <n v="0"/>
    <n v="1626.8840118408209"/>
    <m/>
    <m/>
    <n v="0"/>
    <n v="8.1054030000000008"/>
    <n v="0"/>
    <n v="115.84789468316656"/>
    <m/>
    <m/>
    <n v="0"/>
    <n v="21079.851211840822"/>
    <n v="22448.757849230638"/>
    <n v="0.62793728249596192"/>
    <n v="123.95329768316655"/>
    <n v="3.4672251100186449"/>
  </r>
  <r>
    <x v="2352"/>
    <s v="École"/>
    <m/>
    <m/>
    <n v="4609"/>
    <n v="675.66599999999994"/>
    <n v="1440.5778"/>
    <n v="0"/>
    <m/>
    <m/>
    <n v="0"/>
    <n v="0.28152750000000004"/>
    <n v="73.658237099999994"/>
    <n v="0"/>
    <m/>
    <m/>
    <n v="0"/>
    <n v="2116.2438000000002"/>
    <n v="2253.6707749365123"/>
    <n v="0.48897174548416411"/>
    <n v="73.93976459999999"/>
    <n v="16.042474419613796"/>
  </r>
  <r>
    <x v="2353"/>
    <s v="École"/>
    <m/>
    <m/>
    <n v="3390"/>
    <n v="483.24959999999999"/>
    <n v="1080.2438999999999"/>
    <n v="0"/>
    <m/>
    <m/>
    <n v="0"/>
    <n v="0.20135400000000001"/>
    <n v="55.23399105"/>
    <n v="0"/>
    <m/>
    <m/>
    <n v="0"/>
    <n v="1563.4935"/>
    <n v="1665.0253660533817"/>
    <n v="0.49115792508949313"/>
    <n v="55.435345050000002"/>
    <n v="16.352609159292037"/>
  </r>
  <r>
    <x v="2354"/>
    <s v="École"/>
    <m/>
    <m/>
    <n v="2418"/>
    <n v="137.82239999999999"/>
    <n v="1773.6309000000001"/>
    <n v="0"/>
    <m/>
    <m/>
    <n v="0"/>
    <n v="5.7426000000000005E-2"/>
    <n v="90.687587550000003"/>
    <n v="0"/>
    <m/>
    <m/>
    <n v="0"/>
    <n v="1911.4533000000001"/>
    <n v="2035.5813634827675"/>
    <n v="0.84184506347508992"/>
    <n v="90.74501355000001"/>
    <n v="37.528955148883377"/>
  </r>
  <r>
    <x v="2355"/>
    <s v="École"/>
    <m/>
    <m/>
    <n v="5221"/>
    <n v="1235.7323999999999"/>
    <n v="711.95309999999995"/>
    <n v="0"/>
    <m/>
    <m/>
    <n v="0"/>
    <n v="0.51488849999999997"/>
    <n v="36.402900450000004"/>
    <n v="0"/>
    <m/>
    <m/>
    <n v="0"/>
    <n v="1947.6854999999998"/>
    <n v="2074.1664500647835"/>
    <n v="0.39727378855866374"/>
    <n v="36.917788950000002"/>
    <n v="7.0710187607737982"/>
  </r>
  <r>
    <x v="2356"/>
    <s v="École"/>
    <m/>
    <m/>
    <n v="1352"/>
    <n v="640.33920000000001"/>
    <n v="0"/>
    <n v="0"/>
    <m/>
    <m/>
    <n v="0"/>
    <n v="0.26680799999999999"/>
    <n v="0"/>
    <n v="0"/>
    <m/>
    <m/>
    <n v="0"/>
    <n v="640.33920000000001"/>
    <n v="681.92225351645504"/>
    <n v="0.50438036502696382"/>
    <n v="0.26680799999999999"/>
    <n v="0.1973431952662722"/>
  </r>
  <r>
    <x v="2357"/>
    <s v="École"/>
    <m/>
    <m/>
    <n v="1766"/>
    <n v="793.48320000000001"/>
    <n v="0"/>
    <n v="0"/>
    <m/>
    <m/>
    <n v="0"/>
    <n v="0.33061799999999997"/>
    <n v="0"/>
    <n v="0"/>
    <m/>
    <m/>
    <n v="0"/>
    <n v="793.48320000000001"/>
    <n v="845.01128756672711"/>
    <n v="0.47848883780675372"/>
    <n v="0.33061799999999997"/>
    <n v="0.18721291053227632"/>
  </r>
  <r>
    <x v="2358"/>
    <s v="École"/>
    <m/>
    <m/>
    <n v="1941"/>
    <n v="664.76519999999994"/>
    <n v="0"/>
    <n v="0"/>
    <m/>
    <m/>
    <n v="0"/>
    <n v="0.2769855"/>
    <n v="0"/>
    <n v="0"/>
    <m/>
    <m/>
    <n v="0"/>
    <n v="664.76519999999994"/>
    <n v="707.93445605597299"/>
    <n v="0.36472666463471043"/>
    <n v="0.2769855"/>
    <n v="0.14270247295208655"/>
  </r>
  <r>
    <x v="2359"/>
    <s v="École"/>
    <m/>
    <m/>
    <n v="1817"/>
    <n v="605.66759999999999"/>
    <n v="0"/>
    <n v="0"/>
    <m/>
    <m/>
    <n v="0"/>
    <n v="0.25236150000000002"/>
    <n v="0"/>
    <n v="0"/>
    <m/>
    <m/>
    <n v="0"/>
    <n v="605.66759999999999"/>
    <n v="644.99911089919669"/>
    <n v="0.35498024815585949"/>
    <n v="0.25236150000000002"/>
    <n v="0.13888910291689599"/>
  </r>
  <r>
    <x v="2360"/>
    <s v="École"/>
    <m/>
    <m/>
    <n v="1047"/>
    <n v="383.49719999999996"/>
    <n v="0"/>
    <n v="0"/>
    <m/>
    <m/>
    <n v="0"/>
    <n v="0.1597905"/>
    <n v="0"/>
    <n v="0"/>
    <m/>
    <m/>
    <n v="0"/>
    <n v="383.49719999999996"/>
    <n v="408.40116432236323"/>
    <n v="0.39006796974437746"/>
    <n v="0.1597905"/>
    <n v="0.15261747851002866"/>
  </r>
  <r>
    <x v="2361"/>
    <s v="École"/>
    <m/>
    <m/>
    <n v="1063"/>
    <n v="494.9676"/>
    <n v="0"/>
    <n v="0"/>
    <m/>
    <m/>
    <n v="0"/>
    <n v="0.20623650000000002"/>
    <n v="0"/>
    <n v="0"/>
    <m/>
    <m/>
    <n v="0"/>
    <n v="494.9676"/>
    <n v="527.11035215340758"/>
    <n v="0.49587051002202032"/>
    <n v="0.20623650000000002"/>
    <n v="0.19401364063969898"/>
  </r>
  <r>
    <x v="2362"/>
    <s v="École"/>
    <m/>
    <m/>
    <n v="2447"/>
    <n v="1076.1551999999999"/>
    <n v="0"/>
    <n v="0"/>
    <m/>
    <m/>
    <n v="0"/>
    <n v="0.44839800000000002"/>
    <n v="0"/>
    <n v="0"/>
    <m/>
    <m/>
    <n v="0"/>
    <n v="1076.1551999999999"/>
    <n v="1146.0397538015029"/>
    <n v="0.46834481152492968"/>
    <n v="0.44839800000000002"/>
    <n v="0.18324397221087046"/>
  </r>
  <r>
    <x v="2363"/>
    <s v="École"/>
    <m/>
    <m/>
    <n v="4391"/>
    <n v="601.40520000000004"/>
    <n v="1252.2645"/>
    <n v="0"/>
    <m/>
    <m/>
    <n v="0"/>
    <n v="0.25058550000000002"/>
    <n v="64.029582750000003"/>
    <n v="0"/>
    <m/>
    <m/>
    <n v="0"/>
    <n v="1853.6696999999999"/>
    <n v="1974.0453483078516"/>
    <n v="0.44956623737368517"/>
    <n v="64.280168250000003"/>
    <n v="14.639072705534048"/>
  </r>
  <r>
    <x v="2364"/>
    <s v="École"/>
    <m/>
    <m/>
    <n v="2350"/>
    <n v="265.79160000000002"/>
    <n v="888.52049999999997"/>
    <n v="0"/>
    <m/>
    <m/>
    <n v="0"/>
    <n v="0.1107465"/>
    <n v="45.430974750000004"/>
    <n v="0"/>
    <m/>
    <m/>
    <n v="0"/>
    <n v="1154.3121000000001"/>
    <n v="1229.2720928116094"/>
    <n v="0.52309450757940823"/>
    <n v="45.541721250000002"/>
    <n v="19.379455851063831"/>
  </r>
  <r>
    <x v="2365"/>
    <s v="École"/>
    <m/>
    <m/>
    <n v="2905"/>
    <n v="770.36040000000003"/>
    <n v="1220.8158000000001"/>
    <n v="0"/>
    <m/>
    <m/>
    <n v="0"/>
    <n v="0.32098349999999998"/>
    <n v="62.421578099999998"/>
    <n v="0"/>
    <m/>
    <m/>
    <n v="0"/>
    <n v="1991.1762000000001"/>
    <n v="2120.4813971287899"/>
    <n v="0.72994196114588294"/>
    <n v="62.742561599999995"/>
    <n v="21.59812791738382"/>
  </r>
  <r>
    <x v="2366"/>
    <s v="École"/>
    <m/>
    <m/>
    <n v="2323"/>
    <n v="210.4128"/>
    <n v="1170.8009999999999"/>
    <n v="0"/>
    <m/>
    <m/>
    <n v="0"/>
    <n v="8.7672E-2"/>
    <n v="59.864269499999992"/>
    <n v="0"/>
    <m/>
    <m/>
    <n v="0"/>
    <n v="1381.2138"/>
    <n v="1470.9085857683338"/>
    <n v="0.63319353670612732"/>
    <n v="59.95194149999999"/>
    <n v="25.807981704692203"/>
  </r>
  <r>
    <x v="2367"/>
    <s v="École"/>
    <m/>
    <m/>
    <n v="1349"/>
    <n v="561.42719999999997"/>
    <n v="0"/>
    <n v="0"/>
    <m/>
    <m/>
    <n v="0"/>
    <n v="0.233928"/>
    <n v="0"/>
    <n v="0"/>
    <m/>
    <m/>
    <n v="0"/>
    <n v="561.42719999999997"/>
    <n v="597.88577898937547"/>
    <n v="0.44320665603363635"/>
    <n v="0.233928"/>
    <n v="0.17340845070422534"/>
  </r>
  <r>
    <x v="2368"/>
    <s v="École"/>
    <m/>
    <m/>
    <n v="2049"/>
    <n v="734.94719999999995"/>
    <n v="970.74180000000001"/>
    <n v="0"/>
    <m/>
    <m/>
    <n v="0"/>
    <n v="0.306228"/>
    <n v="49.635035100000003"/>
    <n v="0"/>
    <m/>
    <m/>
    <n v="0"/>
    <n v="1705.6889999999999"/>
    <n v="1816.4549143301372"/>
    <n v="0.88650801089806597"/>
    <n v="49.9412631"/>
    <n v="24.373481259150807"/>
  </r>
  <r>
    <x v="2369"/>
    <s v="École"/>
    <m/>
    <m/>
    <n v="27614"/>
    <n v="7872.0875999999998"/>
    <n v="10795.2399"/>
    <n v="0"/>
    <m/>
    <m/>
    <n v="0"/>
    <n v="3.2800365"/>
    <n v="551.97181305000004"/>
    <n v="0"/>
    <m/>
    <m/>
    <n v="0"/>
    <n v="18667.327499999999"/>
    <n v="19879.567010624512"/>
    <n v="0.71990899582184809"/>
    <n v="555.25184955000009"/>
    <n v="20.107621117911204"/>
  </r>
  <r>
    <x v="2370"/>
    <s v="École"/>
    <m/>
    <m/>
    <n v="32061"/>
    <n v="8566.8552"/>
    <n v="7627.6359000000002"/>
    <n v="0"/>
    <m/>
    <m/>
    <n v="0"/>
    <n v="3.5695230000000002"/>
    <n v="390.00893504999999"/>
    <n v="0"/>
    <m/>
    <m/>
    <n v="0"/>
    <n v="16194.491099999999"/>
    <n v="17246.146831966831"/>
    <n v="0.53791668481852817"/>
    <n v="393.57845804999999"/>
    <n v="12.275925830448209"/>
  </r>
  <r>
    <x v="2371"/>
    <s v="École"/>
    <m/>
    <m/>
    <n v="2002"/>
    <n v="973.80719999999997"/>
    <n v="0"/>
    <n v="0"/>
    <m/>
    <m/>
    <n v="0"/>
    <n v="0.40575299999999997"/>
    <n v="0"/>
    <n v="0"/>
    <m/>
    <m/>
    <n v="0"/>
    <n v="973.80719999999997"/>
    <n v="1037.0453664472661"/>
    <n v="0.51800467854508803"/>
    <n v="0.40575299999999997"/>
    <n v="0.20267382617382618"/>
  </r>
  <r>
    <x v="2372"/>
    <s v="École"/>
    <m/>
    <m/>
    <n v="3564"/>
    <n v="1361.8619999999999"/>
    <n v="0"/>
    <n v="0"/>
    <m/>
    <m/>
    <n v="0"/>
    <n v="0.56744249999999996"/>
    <n v="0"/>
    <n v="0"/>
    <m/>
    <m/>
    <n v="0"/>
    <n v="1361.8619999999999"/>
    <n v="1450.3000972272607"/>
    <n v="0.4069304425441248"/>
    <n v="0.56744249999999996"/>
    <n v="0.15921506734006735"/>
  </r>
  <r>
    <x v="2373"/>
    <s v="École"/>
    <m/>
    <m/>
    <n v="6871"/>
    <n v="2821.248"/>
    <n v="4033.0115999999998"/>
    <n v="0"/>
    <m/>
    <m/>
    <n v="0"/>
    <n v="1.1755199999999999"/>
    <n v="206.21206620000001"/>
    <n v="0"/>
    <m/>
    <m/>
    <n v="0"/>
    <n v="6854.2595999999994"/>
    <n v="7299.3690728582524"/>
    <n v="1.0623445019441498"/>
    <n v="207.38758620000002"/>
    <n v="30.183028118177852"/>
  </r>
  <r>
    <x v="2374"/>
    <s v="École"/>
    <m/>
    <m/>
    <n v="3005"/>
    <n v="404.35199999999998"/>
    <n v="0"/>
    <n v="805.09999999999991"/>
    <m/>
    <m/>
    <n v="0"/>
    <n v="0.16847999999999999"/>
    <n v="0"/>
    <n v="57.329925999999993"/>
    <m/>
    <m/>
    <n v="0"/>
    <n v="1209.4519999999998"/>
    <n v="1287.9927284788803"/>
    <n v="0.42861654857866233"/>
    <n v="57.498405999999996"/>
    <n v="19.13424492512479"/>
  </r>
  <r>
    <x v="2375"/>
    <s v="École"/>
    <m/>
    <m/>
    <n v="3006"/>
    <n v="523.8288"/>
    <n v="651.32910000000004"/>
    <n v="0"/>
    <m/>
    <m/>
    <n v="0"/>
    <n v="0.21826200000000001"/>
    <n v="33.30313245"/>
    <n v="0"/>
    <m/>
    <m/>
    <n v="0"/>
    <n v="1175.1579000000002"/>
    <n v="1251.4716003731537"/>
    <n v="0.41632455102233989"/>
    <n v="33.521394450000003"/>
    <n v="11.151495159680639"/>
  </r>
  <r>
    <x v="2376"/>
    <s v="École"/>
    <m/>
    <m/>
    <n v="2445"/>
    <n v="872.07839999999999"/>
    <n v="650.9502"/>
    <n v="0"/>
    <m/>
    <m/>
    <n v="0"/>
    <n v="0.36336599999999997"/>
    <n v="33.283758900000002"/>
    <n v="0"/>
    <m/>
    <m/>
    <n v="0"/>
    <n v="1523.0286000000001"/>
    <n v="1621.9327117284272"/>
    <n v="0.66336716226111536"/>
    <n v="33.647124900000001"/>
    <n v="13.76160527607362"/>
  </r>
  <r>
    <x v="2377"/>
    <s v="École"/>
    <m/>
    <m/>
    <n v="1487"/>
    <n v="129.75479999999999"/>
    <n v="0"/>
    <n v="474.52399999999994"/>
    <m/>
    <m/>
    <n v="0"/>
    <n v="5.4064500000000001E-2"/>
    <n v="0"/>
    <n v="33.790120239999993"/>
    <m/>
    <m/>
    <n v="0"/>
    <n v="604.27879999999993"/>
    <n v="643.52012347240213"/>
    <n v="0.43276403730491064"/>
    <n v="33.844184739999996"/>
    <n v="22.760043537323469"/>
  </r>
  <r>
    <x v="2378"/>
    <s v="École"/>
    <m/>
    <m/>
    <n v="16300"/>
    <n v="1900.5516"/>
    <n v="6398.8631999999998"/>
    <n v="0"/>
    <m/>
    <m/>
    <n v="0"/>
    <n v="0.79189650000000011"/>
    <n v="327.1805124"/>
    <n v="0"/>
    <m/>
    <m/>
    <n v="0"/>
    <n v="8299.4148000000005"/>
    <n v="8838.3713558123873"/>
    <n v="0.54223137152223233"/>
    <n v="327.9724089"/>
    <n v="20.121006680981594"/>
  </r>
  <r>
    <x v="2379"/>
    <s v="École"/>
    <m/>
    <m/>
    <n v="1070"/>
    <n v="95.270399999999995"/>
    <n v="373.97430000000003"/>
    <n v="0"/>
    <m/>
    <m/>
    <n v="0"/>
    <n v="3.9695999999999995E-2"/>
    <n v="19.12169385"/>
    <n v="0"/>
    <m/>
    <m/>
    <n v="0"/>
    <n v="469.24470000000002"/>
    <n v="499.71703009069711"/>
    <n v="0.46702526176700665"/>
    <n v="19.161389849999999"/>
    <n v="17.907840981308411"/>
  </r>
  <r>
    <x v="2380"/>
    <s v="École"/>
    <m/>
    <m/>
    <n v="2533"/>
    <n v="201.096"/>
    <n v="773.33489999999995"/>
    <n v="0"/>
    <m/>
    <m/>
    <n v="0"/>
    <n v="8.3790000000000003E-2"/>
    <n v="39.541415549999996"/>
    <n v="0"/>
    <m/>
    <m/>
    <n v="0"/>
    <n v="974.43089999999995"/>
    <n v="1037.7095689660532"/>
    <n v="0.40967610302647184"/>
    <n v="39.625205549999997"/>
    <n v="15.643586873272799"/>
  </r>
  <r>
    <x v="2381"/>
    <s v="École"/>
    <m/>
    <m/>
    <n v="2722"/>
    <n v="401.50439999999998"/>
    <n v="683.1567"/>
    <n v="0"/>
    <m/>
    <m/>
    <n v="0"/>
    <n v="0.16729349999999998"/>
    <n v="34.930510649999995"/>
    <n v="0"/>
    <m/>
    <m/>
    <n v="0"/>
    <n v="1084.6611"/>
    <n v="1155.0980193210676"/>
    <n v="0.42435636271898147"/>
    <n v="35.097804149999995"/>
    <n v="12.894123493754591"/>
  </r>
  <r>
    <x v="2382"/>
    <s v="École"/>
    <m/>
    <m/>
    <n v="1638"/>
    <n v="117.8676"/>
    <n v="0"/>
    <n v="392.65599999999995"/>
    <m/>
    <m/>
    <n v="0"/>
    <n v="4.9111500000000002E-2"/>
    <n v="0"/>
    <n v="27.960426559999995"/>
    <m/>
    <m/>
    <n v="0"/>
    <n v="510.52359999999993"/>
    <n v="543.67654484581487"/>
    <n v="0.33191486254323255"/>
    <n v="28.009538059999993"/>
    <n v="17.099840085470081"/>
  </r>
  <r>
    <x v="2383"/>
    <s v="École"/>
    <m/>
    <m/>
    <n v="3230"/>
    <n v="595.72799999999995"/>
    <n v="1041.2172"/>
    <n v="0"/>
    <m/>
    <m/>
    <n v="0"/>
    <n v="0.24822"/>
    <n v="53.238515399999997"/>
    <n v="0"/>
    <m/>
    <m/>
    <n v="0"/>
    <n v="1636.9452000000001"/>
    <n v="1743.2469535941955"/>
    <n v="0.53970493919324936"/>
    <n v="53.486735400000001"/>
    <n v="16.55936080495356"/>
  </r>
  <r>
    <x v="2384"/>
    <s v="École"/>
    <m/>
    <m/>
    <n v="586"/>
    <n v="41.472000000000001"/>
    <n v="154.21230000000003"/>
    <n v="0"/>
    <m/>
    <m/>
    <n v="0"/>
    <n v="1.728E-2"/>
    <n v="7.8850348500000011"/>
    <n v="0"/>
    <m/>
    <m/>
    <n v="0"/>
    <n v="195.68430000000004"/>
    <n v="208.39186299041205"/>
    <n v="0.35561751363551547"/>
    <n v="7.9023148500000016"/>
    <n v="13.485178924914678"/>
  </r>
  <r>
    <x v="2385"/>
    <s v="École"/>
    <m/>
    <m/>
    <n v="2787"/>
    <n v="1015.434"/>
    <n v="815.77170000000001"/>
    <n v="0"/>
    <m/>
    <m/>
    <n v="0"/>
    <n v="0.42309750000000002"/>
    <n v="41.711253149999997"/>
    <n v="0"/>
    <m/>
    <m/>
    <n v="0"/>
    <n v="1831.2057"/>
    <n v="1950.1225562891941"/>
    <n v="0.6997210463900948"/>
    <n v="42.134350649999995"/>
    <n v="15.118173896663077"/>
  </r>
  <r>
    <x v="2386"/>
    <s v="École"/>
    <m/>
    <m/>
    <n v="2290"/>
    <n v="282.096"/>
    <n v="481.20299999999997"/>
    <n v="0"/>
    <m/>
    <m/>
    <n v="0"/>
    <n v="0.11754000000000001"/>
    <n v="24.604408499999998"/>
    <n v="0"/>
    <m/>
    <m/>
    <n v="0"/>
    <n v="763.29899999999998"/>
    <n v="812.86695268204198"/>
    <n v="0.35496373479565152"/>
    <n v="24.7219485"/>
    <n v="10.795610698689956"/>
  </r>
  <r>
    <x v="2387"/>
    <s v="École"/>
    <m/>
    <m/>
    <n v="5005"/>
    <n v="583.84799999999996"/>
    <n v="1747.1079"/>
    <n v="0"/>
    <m/>
    <m/>
    <n v="0"/>
    <n v="0.24327000000000001"/>
    <n v="89.33143905"/>
    <n v="0"/>
    <m/>
    <m/>
    <n v="0"/>
    <n v="2330.9558999999999"/>
    <n v="2482.3260861984968"/>
    <n v="0.49596924799170766"/>
    <n v="89.574709049999996"/>
    <n v="17.897044765234764"/>
  </r>
  <r>
    <x v="2388"/>
    <s v="École"/>
    <m/>
    <m/>
    <n v="1886"/>
    <n v="242.352"/>
    <n v="338.35770000000002"/>
    <n v="0"/>
    <m/>
    <m/>
    <n v="0"/>
    <n v="0.10098"/>
    <n v="17.300580149999998"/>
    <n v="0"/>
    <m/>
    <m/>
    <n v="0"/>
    <n v="580.7097"/>
    <n v="618.42046725058299"/>
    <n v="0.32790056588047878"/>
    <n v="17.401560149999998"/>
    <n v="9.2267020943796378"/>
  </r>
  <r>
    <x v="2389"/>
    <s v="École"/>
    <m/>
    <m/>
    <n v="1503"/>
    <n v="144.57599999999999"/>
    <n v="761.58900000000006"/>
    <n v="0"/>
    <m/>
    <m/>
    <n v="0"/>
    <n v="6.0240000000000002E-2"/>
    <n v="38.940835499999999"/>
    <n v="0"/>
    <m/>
    <m/>
    <n v="0"/>
    <n v="906.16500000000008"/>
    <n v="965.01054262762375"/>
    <n v="0.64205624925324267"/>
    <n v="39.001075499999999"/>
    <n v="25.948819361277444"/>
  </r>
  <r>
    <x v="2390"/>
    <s v="École"/>
    <m/>
    <m/>
    <n v="3908"/>
    <n v="555.26400000000001"/>
    <n v="1021.8933"/>
    <n v="0"/>
    <m/>
    <m/>
    <n v="0"/>
    <n v="0.23136000000000001"/>
    <n v="52.250464349999994"/>
    <n v="0"/>
    <m/>
    <m/>
    <n v="0"/>
    <n v="1577.1572999999999"/>
    <n v="1679.5764809743455"/>
    <n v="0.42977903812035451"/>
    <n v="52.481824349999997"/>
    <n v="13.429330693449334"/>
  </r>
  <r>
    <x v="2391"/>
    <s v="École"/>
    <m/>
    <m/>
    <n v="3526"/>
    <n v="466.84800000000001"/>
    <n v="951.03899999999999"/>
    <n v="0"/>
    <m/>
    <m/>
    <n v="0"/>
    <n v="0.19452"/>
    <n v="48.627610499999996"/>
    <n v="0"/>
    <m/>
    <m/>
    <n v="0"/>
    <n v="1417.8869999999999"/>
    <n v="1509.9633104949469"/>
    <n v="0.42823690031053513"/>
    <n v="48.822130499999993"/>
    <n v="13.846321752694269"/>
  </r>
  <r>
    <x v="2392"/>
    <s v="École"/>
    <m/>
    <m/>
    <n v="3467"/>
    <n v="453.31200000000001"/>
    <n v="1233.3194999999998"/>
    <n v="0"/>
    <m/>
    <m/>
    <n v="0"/>
    <n v="0.18887999999999999"/>
    <n v="63.06090524999999"/>
    <n v="0"/>
    <m/>
    <m/>
    <n v="0"/>
    <n v="1686.6315"/>
    <n v="1796.1598373671934"/>
    <n v="0.51807321527752914"/>
    <n v="63.249785249999988"/>
    <n v="18.243376189789441"/>
  </r>
  <r>
    <x v="2393"/>
    <s v="École"/>
    <m/>
    <m/>
    <n v="1982"/>
    <n v="291.59999999999997"/>
    <n v="510.75720000000001"/>
    <n v="0"/>
    <m/>
    <m/>
    <n v="0"/>
    <n v="0.1215"/>
    <n v="26.115545399999998"/>
    <n v="0"/>
    <m/>
    <m/>
    <n v="0"/>
    <n v="802.35719999999992"/>
    <n v="854.46155717025124"/>
    <n v="0.43111077556521255"/>
    <n v="26.2370454"/>
    <n v="13.237661654894046"/>
  </r>
  <r>
    <x v="2394"/>
    <s v="École"/>
    <m/>
    <m/>
    <n v="1009"/>
    <n v="80.157600000000002"/>
    <n v="256.13639999999998"/>
    <n v="0"/>
    <m/>
    <m/>
    <n v="0"/>
    <n v="3.3398999999999998E-2"/>
    <n v="13.096519799999999"/>
    <n v="0"/>
    <m/>
    <m/>
    <n v="0"/>
    <n v="336.29399999999998"/>
    <n v="358.1326308370044"/>
    <n v="0.3549381871526307"/>
    <n v="13.129918799999999"/>
    <n v="13.012803567888998"/>
  </r>
  <r>
    <x v="2395"/>
    <s v="École"/>
    <m/>
    <m/>
    <n v="3242"/>
    <n v="1259.0640000000001"/>
    <n v="0"/>
    <n v="0"/>
    <m/>
    <m/>
    <n v="0"/>
    <n v="0.52461000000000002"/>
    <n v="0"/>
    <n v="0"/>
    <m/>
    <m/>
    <n v="0"/>
    <n v="1259.0640000000001"/>
    <n v="1340.8264872764964"/>
    <n v="0.41358003925863557"/>
    <n v="0.52461000000000002"/>
    <n v="0.16181677976557682"/>
  </r>
  <r>
    <x v="2396"/>
    <s v="École"/>
    <m/>
    <m/>
    <n v="4099"/>
    <n v="650.59199999999998"/>
    <n v="1010.5263"/>
    <n v="0"/>
    <m/>
    <m/>
    <n v="0"/>
    <n v="0.27107999999999999"/>
    <n v="51.669257850000001"/>
    <n v="0"/>
    <m/>
    <m/>
    <n v="0"/>
    <n v="1661.1183000000001"/>
    <n v="1768.9898330344649"/>
    <n v="0.43156619493399972"/>
    <n v="51.940337849999999"/>
    <n v="12.671465686752866"/>
  </r>
  <r>
    <x v="2397"/>
    <s v="École"/>
    <m/>
    <m/>
    <n v="2251"/>
    <n v="324"/>
    <n v="826.00199999999995"/>
    <n v="0"/>
    <m/>
    <m/>
    <n v="0"/>
    <n v="0.13500000000000001"/>
    <n v="42.234338999999999"/>
    <n v="0"/>
    <m/>
    <m/>
    <n v="0"/>
    <n v="1150.002"/>
    <n v="1224.6820987820679"/>
    <n v="0.54406134996982136"/>
    <n v="42.369338999999997"/>
    <n v="18.822451799200355"/>
  </r>
  <r>
    <x v="2398"/>
    <s v="École"/>
    <m/>
    <m/>
    <n v="2026"/>
    <n v="269.73359999999997"/>
    <n v="0"/>
    <n v="691.41599999999994"/>
    <m/>
    <m/>
    <n v="0"/>
    <n v="0.11238899999999999"/>
    <n v="0"/>
    <n v="49.234664159999994"/>
    <m/>
    <m/>
    <n v="0"/>
    <n v="961.14959999999996"/>
    <n v="1023.5657932521378"/>
    <n v="0.50521510032188444"/>
    <n v="49.347053159999994"/>
    <n v="24.356887048371174"/>
  </r>
  <r>
    <x v="2399"/>
    <s v="École"/>
    <m/>
    <m/>
    <n v="611"/>
    <n v="65.664000000000001"/>
    <n v="0"/>
    <n v="271.21199999999993"/>
    <m/>
    <m/>
    <n v="0"/>
    <n v="2.7359999999999999E-2"/>
    <n v="0"/>
    <n v="19.31258712"/>
    <m/>
    <m/>
    <n v="0"/>
    <n v="336.87599999999992"/>
    <n v="358.75242539518001"/>
    <n v="0.58715617904284778"/>
    <n v="19.339947120000001"/>
    <n v="31.652941276595747"/>
  </r>
  <r>
    <x v="2400"/>
    <s v="École"/>
    <m/>
    <m/>
    <n v="2162"/>
    <n v="160.27199999999999"/>
    <n v="0"/>
    <n v="501.68399999999991"/>
    <m/>
    <m/>
    <n v="0"/>
    <n v="6.6780000000000006E-2"/>
    <n v="0"/>
    <n v="35.724141839999994"/>
    <m/>
    <m/>
    <n v="0"/>
    <n v="661.9559999999999"/>
    <n v="704.94282912671667"/>
    <n v="0.32606051300958216"/>
    <n v="35.790921839999996"/>
    <n v="16.554542941720626"/>
  </r>
  <r>
    <x v="2401"/>
    <s v="École"/>
    <m/>
    <m/>
    <n v="1217"/>
    <n v="110.0448"/>
    <n v="0"/>
    <n v="390.71599999999995"/>
    <m/>
    <m/>
    <n v="0"/>
    <n v="4.5852000000000004E-2"/>
    <n v="0"/>
    <n v="27.82228216"/>
    <m/>
    <m/>
    <n v="0"/>
    <n v="500.76079999999996"/>
    <n v="533.2797573671935"/>
    <n v="0.43819207671914012"/>
    <n v="27.86813416"/>
    <n v="22.899042037797866"/>
  </r>
  <r>
    <x v="2402"/>
    <s v="École"/>
    <m/>
    <m/>
    <n v="1370"/>
    <n v="79.495199999999997"/>
    <n v="0"/>
    <n v="351.52799999999996"/>
    <m/>
    <m/>
    <n v="0"/>
    <n v="3.3123E-2"/>
    <n v="0"/>
    <n v="25.031765279999998"/>
    <m/>
    <m/>
    <n v="0"/>
    <n v="431.02319999999997"/>
    <n v="459.01346015029799"/>
    <n v="0.33504632127758976"/>
    <n v="25.064888279999998"/>
    <n v="18.295538890510947"/>
  </r>
  <r>
    <x v="2403"/>
    <s v="École"/>
    <m/>
    <m/>
    <n v="3569"/>
    <n v="1077.4079999999999"/>
    <n v="769.9248"/>
    <n v="0"/>
    <m/>
    <m/>
    <n v="0"/>
    <n v="0.44892000000000004"/>
    <n v="39.367053599999998"/>
    <n v="0"/>
    <m/>
    <m/>
    <n v="0"/>
    <n v="1847.3327999999999"/>
    <n v="1967.2969357035499"/>
    <n v="0.55121797021674135"/>
    <n v="39.8159736"/>
    <n v="11.156058727934996"/>
  </r>
  <r>
    <x v="2404"/>
    <s v="École"/>
    <m/>
    <m/>
    <n v="1860"/>
    <n v="163.29599999999999"/>
    <n v="703.99620000000004"/>
    <n v="0"/>
    <m/>
    <m/>
    <n v="0"/>
    <n v="6.8040000000000003E-2"/>
    <n v="35.996055900000002"/>
    <n v="0"/>
    <m/>
    <m/>
    <n v="0"/>
    <n v="867.29220000000009"/>
    <n v="923.61337784918385"/>
    <n v="0.49656633217698054"/>
    <n v="36.064095900000005"/>
    <n v="19.389298870967746"/>
  </r>
  <r>
    <x v="2405"/>
    <s v="École"/>
    <m/>
    <m/>
    <n v="1655"/>
    <n v="108.288"/>
    <n v="692.25030000000004"/>
    <n v="0"/>
    <m/>
    <m/>
    <n v="0"/>
    <n v="4.512E-2"/>
    <n v="35.395475849999997"/>
    <n v="0"/>
    <m/>
    <m/>
    <n v="0"/>
    <n v="800.53830000000005"/>
    <n v="852.52453943508681"/>
    <n v="0.51512056763449354"/>
    <n v="35.440595849999994"/>
    <n v="21.414257311178243"/>
  </r>
  <r>
    <x v="2406"/>
    <s v="École"/>
    <m/>
    <m/>
    <n v="2448"/>
    <n v="222.91200000000001"/>
    <n v="833.2011"/>
    <n v="0"/>
    <m/>
    <m/>
    <n v="0"/>
    <n v="9.287999999999999E-2"/>
    <n v="42.602436449999999"/>
    <n v="0"/>
    <m/>
    <m/>
    <n v="0"/>
    <n v="1056.1131"/>
    <n v="1124.6961377973569"/>
    <n v="0.45943469681264576"/>
    <n v="42.69531645"/>
    <n v="17.440897242647058"/>
  </r>
  <r>
    <x v="2407"/>
    <s v="École"/>
    <m/>
    <m/>
    <n v="3035"/>
    <n v="338.68799999999999"/>
    <n v="747.94860000000006"/>
    <n v="0"/>
    <m/>
    <m/>
    <n v="0"/>
    <n v="0.14112"/>
    <n v="38.2433877"/>
    <n v="0"/>
    <m/>
    <m/>
    <n v="0"/>
    <n v="1086.6366"/>
    <n v="1157.2018065198238"/>
    <n v="0.3812856034661693"/>
    <n v="38.3845077"/>
    <n v="12.647284250411863"/>
  </r>
  <r>
    <x v="2408"/>
    <s v="École"/>
    <m/>
    <m/>
    <n v="2783"/>
    <n v="495.43199999999996"/>
    <n v="715.74210000000005"/>
    <n v="0"/>
    <m/>
    <m/>
    <n v="0"/>
    <n v="0.20643"/>
    <n v="36.59663595"/>
    <n v="0"/>
    <m/>
    <m/>
    <n v="0"/>
    <n v="1211.1741"/>
    <n v="1289.8266601088364"/>
    <n v="0.46346628103084314"/>
    <n v="36.803065949999997"/>
    <n v="13.224242166726553"/>
  </r>
  <r>
    <x v="2409"/>
    <s v="École"/>
    <m/>
    <m/>
    <n v="4274"/>
    <n v="913.68"/>
    <n v="1055.6153999999999"/>
    <n v="0"/>
    <m/>
    <m/>
    <n v="0"/>
    <n v="0.38069999999999998"/>
    <n v="53.974710299999998"/>
    <n v="0"/>
    <m/>
    <m/>
    <n v="0"/>
    <n v="1969.2954"/>
    <n v="2097.1796775952316"/>
    <n v="0.49068312531474767"/>
    <n v="54.355410299999996"/>
    <n v="12.717690758072063"/>
  </r>
  <r>
    <x v="2410"/>
    <s v="École"/>
    <m/>
    <m/>
    <n v="2109"/>
    <n v="446.25599999999997"/>
    <n v="362.9862"/>
    <n v="0"/>
    <m/>
    <m/>
    <n v="0"/>
    <n v="0.18593999999999999"/>
    <n v="18.5598609"/>
    <n v="0"/>
    <m/>
    <m/>
    <n v="0"/>
    <n v="809.24219999999991"/>
    <n v="861.79366289712345"/>
    <n v="0.40862667752352938"/>
    <n v="18.745800899999999"/>
    <n v="8.8884783783783767"/>
  </r>
  <r>
    <x v="2411"/>
    <s v="École"/>
    <m/>
    <m/>
    <n v="2237"/>
    <n v="742.46399999999994"/>
    <n v="0"/>
    <n v="226.97999999999996"/>
    <m/>
    <m/>
    <n v="0"/>
    <n v="0.30936000000000002"/>
    <n v="0"/>
    <n v="16.162894799999997"/>
    <m/>
    <m/>
    <n v="0"/>
    <n v="969.44399999999996"/>
    <n v="1032.3988241513346"/>
    <n v="0.46151042653166496"/>
    <n v="16.472254799999998"/>
    <n v="7.3635470719713894"/>
  </r>
  <r>
    <x v="2412"/>
    <s v="École"/>
    <m/>
    <m/>
    <n v="1943"/>
    <n v="296.06399999999996"/>
    <n v="583.12710000000004"/>
    <n v="0"/>
    <m/>
    <m/>
    <n v="0"/>
    <n v="0.12336"/>
    <n v="29.815893450000001"/>
    <n v="0"/>
    <m/>
    <m/>
    <n v="0"/>
    <n v="879.19110000000001"/>
    <n v="936.28498174656647"/>
    <n v="0.48187595560811453"/>
    <n v="29.939253450000002"/>
    <n v="15.408776865671644"/>
  </r>
  <r>
    <x v="2413"/>
    <s v="École"/>
    <m/>
    <m/>
    <n v="2848"/>
    <n v="477.14400000000001"/>
    <n v="0"/>
    <n v="749.61599999999987"/>
    <m/>
    <m/>
    <n v="0"/>
    <n v="0.19881000000000001"/>
    <n v="0"/>
    <n v="53.378996159999993"/>
    <m/>
    <m/>
    <n v="0"/>
    <n v="1226.7599999999998"/>
    <n v="1306.4246944804352"/>
    <n v="0.45871653598329887"/>
    <n v="53.577806159999994"/>
    <n v="18.812431938202245"/>
  </r>
  <r>
    <x v="2414"/>
    <s v="École"/>
    <m/>
    <m/>
    <n v="1694"/>
    <n v="115.128"/>
    <n v="0"/>
    <n v="489.65599999999995"/>
    <m/>
    <m/>
    <n v="0"/>
    <n v="4.7969999999999999E-2"/>
    <n v="0"/>
    <n v="34.867646559999997"/>
    <m/>
    <m/>
    <n v="0"/>
    <n v="604.78399999999999"/>
    <n v="644.05813070743716"/>
    <n v="0.38019960490403609"/>
    <n v="34.915616559999997"/>
    <n v="20.611343896103893"/>
  </r>
  <r>
    <x v="2415"/>
    <s v="École"/>
    <m/>
    <m/>
    <n v="1759"/>
    <n v="169.34399999999999"/>
    <n v="509.24160000000001"/>
    <n v="0"/>
    <m/>
    <m/>
    <n v="0"/>
    <n v="7.0559999999999998E-2"/>
    <n v="26.038051199999998"/>
    <n v="0"/>
    <m/>
    <m/>
    <n v="0"/>
    <n v="678.5856"/>
    <n v="722.65234044052863"/>
    <n v="0.41083134760689516"/>
    <n v="26.108611199999999"/>
    <n v="14.842871631608869"/>
  </r>
  <r>
    <x v="2416"/>
    <s v="École"/>
    <m/>
    <m/>
    <n v="1501"/>
    <n v="132.91200000000001"/>
    <n v="268.26119999999997"/>
    <n v="13.967999999999998"/>
    <m/>
    <m/>
    <n v="0"/>
    <n v="5.5380000000000006E-2"/>
    <n v="13.716473399999998"/>
    <n v="0.99463967999999991"/>
    <m/>
    <m/>
    <n v="0"/>
    <n v="415.14119999999997"/>
    <n v="442.10009731018397"/>
    <n v="0.29453704018000265"/>
    <n v="14.766493079999998"/>
    <n v="9.8377702065289796"/>
  </r>
  <r>
    <x v="2417"/>
    <s v="École"/>
    <m/>
    <m/>
    <n v="1694"/>
    <n v="160.12799999999999"/>
    <n v="0"/>
    <n v="363.16799999999995"/>
    <m/>
    <m/>
    <n v="0"/>
    <n v="6.6720000000000002E-2"/>
    <n v="0"/>
    <n v="25.860631679999997"/>
    <m/>
    <m/>
    <n v="0"/>
    <n v="523.29599999999994"/>
    <n v="557.27837305001287"/>
    <n v="0.32897188491736296"/>
    <n v="25.927351679999997"/>
    <n v="15.305402408500589"/>
  </r>
  <r>
    <x v="2418"/>
    <s v="École"/>
    <m/>
    <m/>
    <n v="1676"/>
    <n v="98.495999999999995"/>
    <n v="0"/>
    <n v="664.64399999999989"/>
    <m/>
    <m/>
    <n v="0"/>
    <n v="4.104E-2"/>
    <n v="0"/>
    <n v="47.328271439999995"/>
    <m/>
    <m/>
    <n v="0"/>
    <n v="763.13999999999987"/>
    <n v="812.69762736460211"/>
    <n v="0.48490311895262656"/>
    <n v="47.369311439999997"/>
    <n v="28.263312315035797"/>
  </r>
  <r>
    <x v="2419"/>
    <s v="École"/>
    <m/>
    <m/>
    <n v="22174"/>
    <n v="6397.92"/>
    <n v="2713.6817999999998"/>
    <n v="0.38799999999999996"/>
    <m/>
    <m/>
    <n v="0"/>
    <n v="2.6658000000000004"/>
    <n v="138.7533651"/>
    <n v="2.7628879999999998E-2"/>
    <m/>
    <m/>
    <n v="0"/>
    <n v="9111.9898000000012"/>
    <n v="9703.7142477533052"/>
    <n v="0.43761676953879791"/>
    <n v="141.44679398"/>
    <n v="6.3789480463606019"/>
  </r>
  <r>
    <x v="2420"/>
    <s v="École"/>
    <m/>
    <m/>
    <n v="7286"/>
    <n v="1045.8720000000001"/>
    <n v="2166.5502000000001"/>
    <n v="0"/>
    <m/>
    <m/>
    <n v="0"/>
    <n v="0.43578000000000006"/>
    <n v="110.7779589"/>
    <n v="0"/>
    <m/>
    <m/>
    <n v="0"/>
    <n v="3212.4222"/>
    <n v="3421.0340173931068"/>
    <n v="0.46953527551373958"/>
    <n v="111.2137389"/>
    <n v="15.26403223991216"/>
  </r>
  <r>
    <x v="2421"/>
    <s v="École"/>
    <m/>
    <m/>
    <n v="7902"/>
    <n v="1806.48"/>
    <n v="1706.1867"/>
    <n v="0"/>
    <m/>
    <m/>
    <n v="0"/>
    <n v="0.75270000000000004"/>
    <n v="87.239095649999996"/>
    <n v="0"/>
    <m/>
    <m/>
    <n v="0"/>
    <n v="3512.6666999999998"/>
    <n v="3740.7761260222851"/>
    <n v="0.47339611820074479"/>
    <n v="87.99179565"/>
    <n v="11.135382896735004"/>
  </r>
  <r>
    <x v="2422"/>
    <s v="École"/>
    <m/>
    <m/>
    <n v="29383"/>
    <n v="13068"/>
    <n v="2653.4367000000002"/>
    <n v="0"/>
    <m/>
    <m/>
    <n v="0"/>
    <n v="5.4450000000000003"/>
    <n v="135.67297065"/>
    <n v="0"/>
    <m/>
    <m/>
    <n v="0"/>
    <n v="15721.4367"/>
    <n v="16742.372703373931"/>
    <n v="0.56979793429445358"/>
    <n v="141.11797064999999"/>
    <n v="4.802708050573461"/>
  </r>
  <r>
    <x v="2423"/>
    <s v="École"/>
    <m/>
    <m/>
    <n v="7640"/>
    <n v="731.37599999999998"/>
    <n v="2709.1350000000002"/>
    <n v="0"/>
    <m/>
    <m/>
    <n v="0"/>
    <n v="0.30474000000000001"/>
    <n v="138.5208825"/>
    <n v="0"/>
    <m/>
    <m/>
    <n v="0"/>
    <n v="3440.5110000000004"/>
    <n v="3663.9346995594719"/>
    <n v="0.47957260465438112"/>
    <n v="138.82562250000001"/>
    <n v="18.1708929973822"/>
  </r>
  <r>
    <x v="2424"/>
    <s v="École"/>
    <m/>
    <m/>
    <n v="8579"/>
    <n v="4904.0640000000003"/>
    <n v="413.75880000000001"/>
    <n v="0"/>
    <m/>
    <m/>
    <n v="0"/>
    <n v="2.0433600000000003"/>
    <n v="21.155916600000001"/>
    <n v="0"/>
    <m/>
    <m/>
    <n v="0"/>
    <n v="5317.8227999999999"/>
    <n v="5663.1574446436898"/>
    <n v="0.66011859711431287"/>
    <n v="23.199276600000001"/>
    <n v="2.7041935656836462"/>
  </r>
  <r>
    <x v="2425"/>
    <s v="École"/>
    <m/>
    <m/>
    <n v="22431"/>
    <n v="6823.44"/>
    <n v="6444.7101000000002"/>
    <n v="0"/>
    <m/>
    <m/>
    <n v="0"/>
    <n v="2.8430999999999997"/>
    <n v="329.52471194999998"/>
    <n v="0"/>
    <m/>
    <m/>
    <n v="0"/>
    <n v="13268.150099999999"/>
    <n v="14129.771871199791"/>
    <n v="0.6299216205786542"/>
    <n v="332.36781194999998"/>
    <n v="14.817342603985557"/>
  </r>
  <r>
    <x v="2426"/>
    <s v="École"/>
    <m/>
    <m/>
    <n v="4618"/>
    <n v="1513.7280000000001"/>
    <n v="1510.2954"/>
    <n v="0"/>
    <m/>
    <m/>
    <n v="0"/>
    <n v="0.63072000000000006"/>
    <n v="77.2229703"/>
    <n v="0"/>
    <m/>
    <m/>
    <n v="0"/>
    <n v="3024.0234"/>
    <n v="3220.4007682404767"/>
    <n v="0.69735833006506642"/>
    <n v="77.853690299999997"/>
    <n v="16.858746275443917"/>
  </r>
  <r>
    <x v="2427"/>
    <s v="École"/>
    <m/>
    <m/>
    <n v="2231"/>
    <n v="307.8"/>
    <n v="813.49829999999997"/>
    <n v="0"/>
    <m/>
    <m/>
    <n v="0"/>
    <n v="0.12825"/>
    <n v="41.595011849999999"/>
    <n v="0"/>
    <m/>
    <m/>
    <n v="0"/>
    <n v="1121.2982999999999"/>
    <n v="1194.1144062399585"/>
    <n v="0.53523729549079269"/>
    <n v="41.72326185"/>
    <n v="18.701596526221426"/>
  </r>
  <r>
    <x v="2428"/>
    <s v="École"/>
    <m/>
    <m/>
    <n v="6387"/>
    <n v="2793.3119999999999"/>
    <n v="394.43490000000003"/>
    <n v="0"/>
    <m/>
    <m/>
    <n v="0"/>
    <n v="1.16388"/>
    <n v="20.167865549999998"/>
    <n v="0"/>
    <m/>
    <m/>
    <n v="0"/>
    <n v="3187.7469000000001"/>
    <n v="3394.7563255351129"/>
    <n v="0.53151030617427786"/>
    <n v="21.331745549999997"/>
    <n v="3.33986935180836"/>
  </r>
  <r>
    <x v="2429"/>
    <s v="École"/>
    <m/>
    <m/>
    <n v="2711"/>
    <n v="1123.2"/>
    <n v="0"/>
    <n v="118.33999999999999"/>
    <m/>
    <m/>
    <n v="0"/>
    <n v="0.46800000000000003"/>
    <n v="0"/>
    <n v="8.4268084000000005"/>
    <m/>
    <m/>
    <n v="0"/>
    <n v="1241.54"/>
    <n v="1322.1644944286084"/>
    <n v="0.48770361284714436"/>
    <n v="8.8948084000000005"/>
    <n v="3.2810064182958318"/>
  </r>
  <r>
    <x v="2430"/>
    <s v="École"/>
    <m/>
    <m/>
    <n v="9553"/>
    <n v="2976.0479999999998"/>
    <n v="4401.6813000000002"/>
    <n v="0"/>
    <m/>
    <m/>
    <n v="0"/>
    <n v="1.2400199999999999"/>
    <n v="225.06253034999997"/>
    <n v="0"/>
    <m/>
    <m/>
    <n v="0"/>
    <n v="7377.7293"/>
    <n v="7856.8324258305256"/>
    <n v="0.82244660586522822"/>
    <n v="226.30255034999996"/>
    <n v="23.689160509787499"/>
  </r>
  <r>
    <x v="2431"/>
    <s v="École"/>
    <m/>
    <m/>
    <n v="2273"/>
    <n v="554.25599999999997"/>
    <n v="1041.5961"/>
    <n v="0"/>
    <m/>
    <m/>
    <n v="0"/>
    <n v="0.23094000000000001"/>
    <n v="53.257888950000002"/>
    <n v="0"/>
    <m/>
    <m/>
    <n v="0"/>
    <n v="1595.8521000000001"/>
    <n v="1699.4853045244881"/>
    <n v="0.74768381193334277"/>
    <n v="53.488828949999998"/>
    <n v="23.532260866695996"/>
  </r>
  <r>
    <x v="2432"/>
    <s v="École"/>
    <m/>
    <m/>
    <n v="4326"/>
    <n v="1261.008"/>
    <n v="0"/>
    <n v="0"/>
    <m/>
    <m/>
    <n v="0"/>
    <n v="0.52542"/>
    <n v="0"/>
    <n v="0"/>
    <m/>
    <m/>
    <n v="0"/>
    <n v="1261.008"/>
    <n v="1342.8967288934957"/>
    <n v="0.31042457903224591"/>
    <n v="0.52542"/>
    <n v="0.12145631067961164"/>
  </r>
  <r>
    <x v="2433"/>
    <s v="École"/>
    <m/>
    <m/>
    <n v="288"/>
    <n v="0"/>
    <n v="82.600200000000001"/>
    <n v="0"/>
    <m/>
    <m/>
    <n v="0"/>
    <n v="0"/>
    <n v="4.2234338999999999"/>
    <n v="0"/>
    <m/>
    <m/>
    <n v="0"/>
    <n v="82.600200000000001"/>
    <n v="87.964182928219742"/>
    <n v="0.30543119072298519"/>
    <n v="4.2234338999999999"/>
    <n v="14.664701041666667"/>
  </r>
  <r>
    <x v="2434"/>
    <s v="École"/>
    <m/>
    <m/>
    <n v="4792"/>
    <n v="975.88799999999992"/>
    <n v="2545.4502000000002"/>
    <n v="0"/>
    <m/>
    <m/>
    <n v="0"/>
    <n v="0.40661999999999998"/>
    <n v="130.15150890000001"/>
    <n v="0"/>
    <m/>
    <m/>
    <n v="0"/>
    <n v="3521.3382000000001"/>
    <n v="3750.0107454573726"/>
    <n v="0.78255649946940165"/>
    <n v="130.55812890000001"/>
    <n v="27.245018551752924"/>
  </r>
  <r>
    <x v="2435"/>
    <s v="École"/>
    <m/>
    <m/>
    <n v="1852"/>
    <n v="252.072"/>
    <n v="1013.1786"/>
    <n v="0"/>
    <m/>
    <m/>
    <n v="0"/>
    <n v="0.10503"/>
    <n v="51.804872699999997"/>
    <n v="0"/>
    <m/>
    <m/>
    <n v="0"/>
    <n v="1265.2505999999998"/>
    <n v="1347.4148395335578"/>
    <n v="0.72754580968334659"/>
    <n v="51.909902699999996"/>
    <n v="28.029105129589631"/>
  </r>
  <r>
    <x v="2436"/>
    <s v="École"/>
    <m/>
    <m/>
    <n v="2253"/>
    <n v="357.48"/>
    <n v="1069.6347000000001"/>
    <n v="0"/>
    <m/>
    <m/>
    <n v="0"/>
    <n v="0.14895000000000003"/>
    <n v="54.691531649999995"/>
    <n v="0"/>
    <m/>
    <m/>
    <n v="0"/>
    <n v="1427.1147000000001"/>
    <n v="1519.7902490593419"/>
    <n v="0.67456291569433735"/>
    <n v="54.840481649999994"/>
    <n v="24.341092609853526"/>
  </r>
  <r>
    <x v="2437"/>
    <s v="École"/>
    <m/>
    <m/>
    <n v="5175"/>
    <n v="1227.9959999999999"/>
    <n v="443.69189999999998"/>
    <n v="0"/>
    <m/>
    <m/>
    <n v="0"/>
    <n v="0.51166500000000004"/>
    <n v="22.686427049999999"/>
    <n v="0"/>
    <m/>
    <m/>
    <n v="0"/>
    <n v="1671.6878999999999"/>
    <n v="1780.2458133817049"/>
    <n v="0.34400885282738258"/>
    <n v="23.19809205"/>
    <n v="4.4827231014492757"/>
  </r>
  <r>
    <x v="2438"/>
    <s v="École"/>
    <m/>
    <m/>
    <n v="2102"/>
    <n v="318.27600000000001"/>
    <n v="736.58159999999998"/>
    <n v="0"/>
    <m/>
    <m/>
    <n v="0"/>
    <n v="0.13261500000000001"/>
    <n v="37.662181199999999"/>
    <n v="0"/>
    <m/>
    <m/>
    <n v="0"/>
    <n v="1054.8576"/>
    <n v="1123.3591067530449"/>
    <n v="0.53442393280354183"/>
    <n v="37.7947962"/>
    <n v="17.98039781160799"/>
  </r>
  <r>
    <x v="2439"/>
    <s v="École"/>
    <m/>
    <m/>
    <n v="1834"/>
    <n v="563.47199999999998"/>
    <n v="0"/>
    <n v="71.003999999999991"/>
    <m/>
    <m/>
    <n v="0"/>
    <n v="0.23477999999999999"/>
    <n v="0"/>
    <n v="5.0560850400000001"/>
    <m/>
    <m/>
    <n v="0"/>
    <n v="634.476"/>
    <n v="675.67830256543141"/>
    <n v="0.36841783127886119"/>
    <n v="5.2908650399999999"/>
    <n v="2.8848773391494"/>
  </r>
  <r>
    <x v="2440"/>
    <s v="École"/>
    <m/>
    <m/>
    <n v="3145"/>
    <n v="1212.1199999999999"/>
    <n v="0"/>
    <n v="171.88399999999999"/>
    <m/>
    <m/>
    <n v="0"/>
    <n v="0.50505"/>
    <n v="0"/>
    <n v="12.23959384"/>
    <m/>
    <m/>
    <n v="0"/>
    <n v="1384.0039999999999"/>
    <n v="1473.8799788546255"/>
    <n v="0.46864228262468222"/>
    <n v="12.74464384"/>
    <n v="4.0523509825119239"/>
  </r>
  <r>
    <x v="2441"/>
    <s v="École"/>
    <m/>
    <m/>
    <n v="2041"/>
    <n v="722.73599999999999"/>
    <n v="0"/>
    <n v="80.315999999999988"/>
    <m/>
    <m/>
    <n v="0"/>
    <n v="0.30113999999999996"/>
    <n v="0"/>
    <n v="5.7191781599999993"/>
    <m/>
    <m/>
    <n v="0"/>
    <n v="803.05200000000002"/>
    <n v="855.20147685928998"/>
    <n v="0.41901101266991181"/>
    <n v="6.0203181599999995"/>
    <n v="2.9496904262616366"/>
  </r>
  <r>
    <x v="2442"/>
    <s v="École"/>
    <m/>
    <m/>
    <n v="3381"/>
    <n v="1582.4159999999999"/>
    <n v="0"/>
    <n v="140.06799999999998"/>
    <m/>
    <m/>
    <n v="0"/>
    <n v="0.65934000000000004"/>
    <n v="0"/>
    <n v="9.9740256799999987"/>
    <m/>
    <m/>
    <n v="0"/>
    <n v="1722.4839999999999"/>
    <n v="1834.3405665716505"/>
    <n v="0.54254379372128081"/>
    <n v="10.633365679999999"/>
    <n v="3.14503569358178"/>
  </r>
  <r>
    <x v="2443"/>
    <s v="École"/>
    <m/>
    <m/>
    <n v="1557"/>
    <n v="553.60439999999994"/>
    <n v="0"/>
    <n v="42.679999999999993"/>
    <m/>
    <m/>
    <n v="0"/>
    <n v="0.2306685"/>
    <n v="0"/>
    <n v="3.0391767999999999"/>
    <m/>
    <m/>
    <n v="0"/>
    <n v="596.28439999999989"/>
    <n v="635.0065743042237"/>
    <n v="0.40783980366359907"/>
    <n v="3.2698453000000001"/>
    <n v="2.100093320488118"/>
  </r>
  <r>
    <x v="2444"/>
    <s v="École"/>
    <m/>
    <m/>
    <n v="1654"/>
    <n v="489.024"/>
    <n v="84.115800000000007"/>
    <n v="0"/>
    <m/>
    <m/>
    <n v="0"/>
    <n v="0.20376"/>
    <n v="4.3009281000000001"/>
    <n v="0"/>
    <m/>
    <m/>
    <n v="0"/>
    <n v="573.13980000000004"/>
    <n v="610.35898473179577"/>
    <n v="0.36901994240132757"/>
    <n v="4.5046881000000001"/>
    <n v="2.7235115477629992"/>
  </r>
  <r>
    <x v="2445"/>
    <s v="École"/>
    <m/>
    <m/>
    <n v="2042"/>
    <n v="482.68799999999999"/>
    <n v="517.19849999999997"/>
    <n v="0"/>
    <m/>
    <m/>
    <n v="0"/>
    <n v="0.20111999999999999"/>
    <n v="26.444895750000001"/>
    <n v="0"/>
    <m/>
    <m/>
    <n v="0"/>
    <n v="999.88649999999996"/>
    <n v="1064.8182328064265"/>
    <n v="0.52145848815202078"/>
    <n v="26.64601575"/>
    <n v="13.048979309500488"/>
  </r>
  <r>
    <x v="2446"/>
    <s v="École"/>
    <m/>
    <m/>
    <n v="1760"/>
    <n v="277.92"/>
    <n v="611.92349999999988"/>
    <n v="0"/>
    <m/>
    <m/>
    <n v="0"/>
    <n v="0.1158"/>
    <n v="31.288283249999996"/>
    <n v="0"/>
    <m/>
    <m/>
    <n v="0"/>
    <n v="889.84349999999995"/>
    <n v="947.62913905156768"/>
    <n v="0.5384256471883907"/>
    <n v="31.404083249999996"/>
    <n v="17.843229119318181"/>
  </r>
  <r>
    <x v="2447"/>
    <s v="École"/>
    <m/>
    <m/>
    <n v="2020"/>
    <n v="274.75200000000001"/>
    <n v="0"/>
    <n v="755.04799999999989"/>
    <m/>
    <m/>
    <n v="0"/>
    <n v="0.11448"/>
    <n v="0"/>
    <n v="53.765800479999996"/>
    <m/>
    <m/>
    <n v="0"/>
    <n v="1029.8"/>
    <n v="1096.6742886758227"/>
    <n v="0.54290806370090228"/>
    <n v="53.880280479999996"/>
    <n v="26.673406178217817"/>
  </r>
  <r>
    <x v="2448"/>
    <s v="École"/>
    <m/>
    <m/>
    <n v="2538"/>
    <n v="334.22399999999999"/>
    <n v="1052.9630999999999"/>
    <n v="0"/>
    <m/>
    <m/>
    <n v="0"/>
    <n v="0.13925999999999999"/>
    <n v="53.839095450000002"/>
    <n v="0"/>
    <m/>
    <m/>
    <n v="0"/>
    <n v="1387.1870999999999"/>
    <n v="1477.2697865146408"/>
    <n v="0.5820605935833888"/>
    <n v="53.978355450000002"/>
    <n v="21.268067553191489"/>
  </r>
  <r>
    <x v="2449"/>
    <s v="École"/>
    <m/>
    <m/>
    <n v="5347"/>
    <n v="817.34399999999994"/>
    <n v="1482.2568000000001"/>
    <n v="0"/>
    <m/>
    <m/>
    <n v="0"/>
    <n v="0.34056000000000003"/>
    <n v="75.789327600000007"/>
    <n v="0"/>
    <m/>
    <m/>
    <n v="0"/>
    <n v="2299.6008000000002"/>
    <n v="2448.934814117647"/>
    <n v="0.45800164842297492"/>
    <n v="76.129887600000004"/>
    <n v="14.237869384701701"/>
  </r>
  <r>
    <x v="2450"/>
    <s v="École"/>
    <m/>
    <m/>
    <n v="3841"/>
    <n v="997.27199999999993"/>
    <n v="0"/>
    <n v="610.71199999999988"/>
    <m/>
    <m/>
    <n v="0"/>
    <n v="0.41553000000000001"/>
    <n v="0"/>
    <n v="43.487857119999994"/>
    <m/>
    <m/>
    <n v="0"/>
    <n v="1607.9839999999999"/>
    <n v="1712.4050392329618"/>
    <n v="0.44582271263550166"/>
    <n v="43.903387119999991"/>
    <n v="11.430197115334547"/>
  </r>
  <r>
    <x v="2451"/>
    <s v="École"/>
    <m/>
    <m/>
    <n v="1573"/>
    <n v="679.96799999999996"/>
    <n v="0"/>
    <n v="32.591999999999992"/>
    <m/>
    <m/>
    <n v="0"/>
    <n v="0.28332000000000002"/>
    <n v="0"/>
    <n v="2.3208259199999999"/>
    <m/>
    <m/>
    <n v="0"/>
    <n v="712.56"/>
    <n v="758.83300751490015"/>
    <n v="0.48241132073420223"/>
    <n v="2.6041459199999997"/>
    <n v="1.6555282390336932"/>
  </r>
  <r>
    <x v="2452"/>
    <s v="École"/>
    <m/>
    <m/>
    <n v="3682"/>
    <n v="1733.3999999999999"/>
    <n v="923.00040000000001"/>
    <n v="0"/>
    <m/>
    <m/>
    <n v="0"/>
    <n v="0.72224999999999995"/>
    <n v="47.193967799999996"/>
    <n v="0"/>
    <m/>
    <m/>
    <n v="0"/>
    <n v="2656.4004"/>
    <n v="2828.904660233221"/>
    <n v="0.76830653455546472"/>
    <n v="47.916217799999998"/>
    <n v="13.013638728951657"/>
  </r>
  <r>
    <x v="2453"/>
    <s v="École"/>
    <m/>
    <m/>
    <n v="2656"/>
    <n v="1172.52"/>
    <n v="176.94630000000001"/>
    <n v="0"/>
    <m/>
    <m/>
    <n v="0"/>
    <n v="0.48854999999999998"/>
    <n v="9.0474478500000011"/>
    <n v="0"/>
    <m/>
    <m/>
    <n v="0"/>
    <n v="1349.4663"/>
    <n v="1437.0994315833118"/>
    <n v="0.54107659321660839"/>
    <n v="9.5359978500000011"/>
    <n v="3.5903606362951814"/>
  </r>
  <r>
    <x v="2454"/>
    <s v="École"/>
    <m/>
    <m/>
    <n v="1802"/>
    <n v="686.23199999999997"/>
    <n v="0"/>
    <n v="131.91999999999999"/>
    <m/>
    <m/>
    <n v="0"/>
    <n v="0.28593000000000002"/>
    <n v="0"/>
    <n v="9.3938191999999994"/>
    <m/>
    <m/>
    <n v="0"/>
    <n v="818.15199999999993"/>
    <n v="871.28205732054926"/>
    <n v="0.48350835589375651"/>
    <n v="9.6797491999999998"/>
    <n v="5.3716699223085458"/>
  </r>
  <r>
    <x v="2455"/>
    <s v="École"/>
    <m/>
    <m/>
    <n v="2091"/>
    <n v="777.70799999999997"/>
    <n v="0"/>
    <n v="469.4799999999999"/>
    <m/>
    <m/>
    <n v="0"/>
    <n v="0.32404500000000003"/>
    <n v="0"/>
    <n v="33.430944799999999"/>
    <m/>
    <m/>
    <n v="0"/>
    <n v="1247.1879999999999"/>
    <n v="1328.1792704845814"/>
    <n v="0.63518855594671519"/>
    <n v="33.754989799999997"/>
    <n v="16.142988904830222"/>
  </r>
  <r>
    <x v="2456"/>
    <s v="École"/>
    <m/>
    <m/>
    <n v="3267"/>
    <n v="1037.0160000000001"/>
    <n v="0"/>
    <n v="133.47199999999998"/>
    <m/>
    <m/>
    <n v="0"/>
    <n v="0.43209000000000003"/>
    <n v="0"/>
    <n v="9.5043347199999992"/>
    <m/>
    <m/>
    <n v="0"/>
    <n v="1170.4880000000001"/>
    <n v="1246.498441254211"/>
    <n v="0.38154222260612519"/>
    <n v="9.9364247199999998"/>
    <n v="3.0414523171104988"/>
  </r>
  <r>
    <x v="2457"/>
    <s v="École"/>
    <m/>
    <m/>
    <n v="3986"/>
    <n v="730.53719999999998"/>
    <n v="0"/>
    <n v="1817.0039999999997"/>
    <m/>
    <m/>
    <n v="0"/>
    <n v="0.30439050000000001"/>
    <n v="0"/>
    <n v="129.38604504"/>
    <m/>
    <m/>
    <n v="0"/>
    <n v="2547.5411999999997"/>
    <n v="2712.9762413889603"/>
    <n v="0.68062625223004525"/>
    <n v="129.69043554000001"/>
    <n v="32.536486588058203"/>
  </r>
  <r>
    <x v="2458"/>
    <s v="École"/>
    <m/>
    <m/>
    <n v="4042"/>
    <n v="1287.3599999999999"/>
    <n v="0"/>
    <n v="0"/>
    <m/>
    <m/>
    <n v="0"/>
    <n v="0.53639999999999999"/>
    <n v="0"/>
    <n v="0"/>
    <m/>
    <m/>
    <n v="0"/>
    <n v="1287.3599999999999"/>
    <n v="1370.9600041461517"/>
    <n v="0.33917862546911226"/>
    <n v="0.53639999999999999"/>
    <n v="0.13270658090054427"/>
  </r>
  <r>
    <x v="2459"/>
    <s v="École"/>
    <m/>
    <m/>
    <n v="3708"/>
    <n v="502.416"/>
    <n v="1418.9804999999999"/>
    <n v="0"/>
    <m/>
    <m/>
    <n v="0"/>
    <n v="0.20934"/>
    <n v="72.553944749999999"/>
    <n v="0"/>
    <m/>
    <m/>
    <n v="0"/>
    <n v="1921.3964999999998"/>
    <n v="2046.1702659756411"/>
    <n v="0.55182585382298843"/>
    <n v="72.763284749999997"/>
    <n v="19.62332382686084"/>
  </r>
  <r>
    <x v="2460"/>
    <s v="École"/>
    <m/>
    <m/>
    <n v="3133"/>
    <n v="425.73599999999999"/>
    <n v="1025.6822999999999"/>
    <n v="0"/>
    <m/>
    <m/>
    <n v="0"/>
    <n v="0.17739000000000002"/>
    <n v="52.444199849999997"/>
    <n v="0"/>
    <m/>
    <m/>
    <n v="0"/>
    <n v="1451.4182999999998"/>
    <n v="1545.6721030526041"/>
    <n v="0.49335209162228028"/>
    <n v="52.621589849999999"/>
    <n v="16.795911219278647"/>
  </r>
  <r>
    <x v="2461"/>
    <s v="École"/>
    <m/>
    <m/>
    <n v="4474"/>
    <n v="1448.0639999999999"/>
    <n v="949.52340000000004"/>
    <n v="0"/>
    <m/>
    <m/>
    <n v="0"/>
    <n v="0.60336000000000001"/>
    <n v="48.550116299999999"/>
    <n v="0"/>
    <m/>
    <m/>
    <n v="0"/>
    <n v="2397.5873999999999"/>
    <n v="2553.2845760663381"/>
    <n v="0.5706939150796464"/>
    <n v="49.153476300000001"/>
    <n v="10.986472127849799"/>
  </r>
  <r>
    <x v="2462"/>
    <s v="École"/>
    <m/>
    <m/>
    <n v="3564"/>
    <n v="399.16800000000001"/>
    <n v="871.47"/>
    <n v="0"/>
    <m/>
    <m/>
    <n v="0"/>
    <n v="0.16632"/>
    <n v="44.559165"/>
    <n v="0"/>
    <m/>
    <m/>
    <n v="0"/>
    <n v="1270.6379999999999"/>
    <n v="1353.1520924591862"/>
    <n v="0.37967230428147758"/>
    <n v="44.725484999999999"/>
    <n v="12.549238215488216"/>
  </r>
  <r>
    <x v="2463"/>
    <s v="École"/>
    <m/>
    <m/>
    <n v="4557"/>
    <n v="651.85919999999999"/>
    <n v="1701.261"/>
    <n v="0"/>
    <m/>
    <m/>
    <n v="0"/>
    <n v="0.27160800000000002"/>
    <n v="86.987239500000001"/>
    <n v="0"/>
    <m/>
    <m/>
    <n v="0"/>
    <n v="2353.1201999999998"/>
    <n v="2505.9297159678672"/>
    <n v="0.54990777177262828"/>
    <n v="87.258847500000002"/>
    <n v="19.148309743252142"/>
  </r>
  <r>
    <x v="2464"/>
    <s v="École"/>
    <m/>
    <m/>
    <n v="5558"/>
    <n v="1264.896"/>
    <n v="1575.8451"/>
    <n v="0"/>
    <m/>
    <m/>
    <n v="0"/>
    <n v="0.52703999999999995"/>
    <n v="80.574594450000006"/>
    <n v="0"/>
    <m/>
    <m/>
    <n v="0"/>
    <n v="2840.7411000000002"/>
    <n v="3025.2162800103656"/>
    <n v="0.54429943864886032"/>
    <n v="81.101634450000006"/>
    <n v="14.591873776538325"/>
  </r>
  <r>
    <x v="2465"/>
    <s v="École"/>
    <m/>
    <m/>
    <n v="6495"/>
    <n v="773.71199999999999"/>
    <n v="2493.5409"/>
    <n v="0"/>
    <m/>
    <m/>
    <n v="0"/>
    <n v="0.32238"/>
    <n v="127.49733255"/>
    <n v="0"/>
    <m/>
    <m/>
    <n v="0"/>
    <n v="3267.2529"/>
    <n v="3479.4253738896086"/>
    <n v="0.53570829467122538"/>
    <n v="127.81971254999999"/>
    <n v="19.679709399538105"/>
  </r>
  <r>
    <x v="2466"/>
    <s v="École"/>
    <m/>
    <m/>
    <n v="3118"/>
    <n v="575.71199999999999"/>
    <n v="1520.9046000000001"/>
    <n v="0"/>
    <m/>
    <m/>
    <n v="0"/>
    <n v="0.23987999999999998"/>
    <n v="77.765429699999999"/>
    <n v="0"/>
    <m/>
    <m/>
    <n v="0"/>
    <n v="2096.6166000000003"/>
    <n v="2232.7690021663648"/>
    <n v="0.71609012256778859"/>
    <n v="78.005309699999998"/>
    <n v="25.017738838999357"/>
  </r>
  <r>
    <x v="2467"/>
    <s v="École"/>
    <m/>
    <m/>
    <n v="4906"/>
    <n v="694.16279999999995"/>
    <n v="1563.3414"/>
    <n v="0"/>
    <m/>
    <m/>
    <n v="0"/>
    <n v="0.28923450000000001"/>
    <n v="79.935267299999992"/>
    <n v="0"/>
    <m/>
    <m/>
    <n v="0"/>
    <n v="2257.5041999999999"/>
    <n v="2404.1044986576831"/>
    <n v="0.49003353009736711"/>
    <n v="80.224501799999999"/>
    <n v="16.352324052181004"/>
  </r>
  <r>
    <x v="2468"/>
    <s v="École"/>
    <m/>
    <m/>
    <n v="10140"/>
    <n v="4409.6400000000003"/>
    <n v="8353.9871999999996"/>
    <n v="0"/>
    <m/>
    <m/>
    <n v="0"/>
    <n v="1.83735"/>
    <n v="427.14803039999998"/>
    <n v="0"/>
    <m/>
    <m/>
    <n v="0"/>
    <n v="12763.627199999999"/>
    <n v="13592.485706431717"/>
    <n v="1.3404818250918853"/>
    <n v="428.9853804"/>
    <n v="42.306250532544382"/>
  </r>
  <r>
    <x v="2469"/>
    <s v="École"/>
    <m/>
    <m/>
    <n v="9446"/>
    <n v="2179.8719999999998"/>
    <n v="2688.6743999999999"/>
    <n v="0"/>
    <m/>
    <m/>
    <n v="0"/>
    <n v="0.90827999999999998"/>
    <n v="137.4747108"/>
    <n v="0"/>
    <m/>
    <m/>
    <n v="0"/>
    <n v="4868.5463999999993"/>
    <n v="5184.7054380513073"/>
    <n v="0.54887840758535966"/>
    <n v="138.38299079999999"/>
    <n v="14.649903747618039"/>
  </r>
  <r>
    <x v="2470"/>
    <s v="École"/>
    <m/>
    <m/>
    <n v="20628"/>
    <n v="5140.8"/>
    <n v="6304.8959999999997"/>
    <n v="0"/>
    <m/>
    <m/>
    <n v="0"/>
    <n v="2.1419999999999999"/>
    <n v="322.37587199999996"/>
    <n v="0"/>
    <m/>
    <m/>
    <n v="0"/>
    <n v="11445.696"/>
    <n v="12188.969235967867"/>
    <n v="0.59089437831917135"/>
    <n v="324.51787199999995"/>
    <n v="15.731911576497962"/>
  </r>
  <r>
    <x v="2471"/>
    <s v="École"/>
    <m/>
    <m/>
    <n v="807"/>
    <n v="95.644800000000004"/>
    <n v="442.9341"/>
    <n v="0"/>
    <m/>
    <m/>
    <n v="0"/>
    <n v="3.9852000000000005E-2"/>
    <n v="22.647679949999997"/>
    <n v="0"/>
    <m/>
    <m/>
    <n v="0"/>
    <n v="538.57889999999998"/>
    <n v="573.55373087328314"/>
    <n v="0.71072333441546853"/>
    <n v="22.687531949999997"/>
    <n v="28.113422490706316"/>
  </r>
  <r>
    <x v="2433"/>
    <s v="École"/>
    <m/>
    <m/>
    <n v="21982"/>
    <n v="8404.56"/>
    <n v="6530.3415000000005"/>
    <n v="0"/>
    <m/>
    <m/>
    <n v="0"/>
    <n v="3.5019"/>
    <n v="333.90313424999999"/>
    <n v="0"/>
    <m/>
    <m/>
    <n v="0"/>
    <n v="14934.9015"/>
    <n v="15904.76061269759"/>
    <n v="0.72353564792546587"/>
    <n v="337.40503424999997"/>
    <n v="15.349150862068964"/>
  </r>
  <r>
    <x v="2472"/>
    <s v="École"/>
    <m/>
    <m/>
    <n v="4994"/>
    <n v="815.52959999999996"/>
    <n v="1587.2121"/>
    <n v="0"/>
    <m/>
    <m/>
    <n v="0"/>
    <n v="0.33980400000000005"/>
    <n v="81.15580095"/>
    <n v="0"/>
    <m/>
    <m/>
    <n v="0"/>
    <n v="2402.7417"/>
    <n v="2558.7735916869656"/>
    <n v="0.51236956181156701"/>
    <n v="81.495604950000001"/>
    <n v="16.318703434120945"/>
  </r>
  <r>
    <x v="2473"/>
    <s v="École"/>
    <m/>
    <m/>
    <n v="16316"/>
    <n v="5743.44"/>
    <n v="8369.5221000000001"/>
    <n v="0"/>
    <m/>
    <m/>
    <n v="0"/>
    <n v="2.3931"/>
    <n v="427.94234595"/>
    <n v="0"/>
    <m/>
    <m/>
    <n v="0"/>
    <n v="14112.962100000001"/>
    <n v="15029.445205016844"/>
    <n v="0.92114765904736728"/>
    <n v="430.33544595000001"/>
    <n v="26.375057976832558"/>
  </r>
  <r>
    <x v="2474"/>
    <s v="École"/>
    <m/>
    <m/>
    <n v="3733"/>
    <n v="2980.7999999999997"/>
    <n v="350.48250000000002"/>
    <n v="0"/>
    <m/>
    <m/>
    <n v="0"/>
    <n v="1.242"/>
    <n v="17.920533749999997"/>
    <n v="0"/>
    <m/>
    <m/>
    <n v="0"/>
    <n v="3331.2824999999998"/>
    <n v="3547.6129987043273"/>
    <n v="0.95033833343271557"/>
    <n v="19.162533749999998"/>
    <n v="5.1332798687382795"/>
  </r>
  <r>
    <x v="2475"/>
    <s v="École"/>
    <m/>
    <m/>
    <n v="1518"/>
    <n v="247.10399999999998"/>
    <n v="925.27380000000005"/>
    <n v="0"/>
    <m/>
    <m/>
    <n v="0"/>
    <n v="0.10296000000000001"/>
    <n v="47.310209100000002"/>
    <n v="0"/>
    <m/>
    <m/>
    <n v="0"/>
    <n v="1172.3778"/>
    <n v="1248.5109631718062"/>
    <n v="0.8224709902317564"/>
    <n v="47.413169100000005"/>
    <n v="31.233971739130439"/>
  </r>
  <r>
    <x v="2476"/>
    <s v="École"/>
    <m/>
    <m/>
    <n v="882"/>
    <n v="375.44040000000001"/>
    <n v="0"/>
    <n v="0"/>
    <m/>
    <m/>
    <n v="0"/>
    <n v="0.1564335"/>
    <n v="0"/>
    <n v="0"/>
    <m/>
    <m/>
    <n v="0"/>
    <n v="375.44040000000001"/>
    <n v="399.82116295413317"/>
    <n v="0.45331197613847296"/>
    <n v="0.1564335"/>
    <n v="0.17736224489795918"/>
  </r>
  <r>
    <x v="2477"/>
    <s v="École"/>
    <m/>
    <m/>
    <n v="4132"/>
    <n v="1796.2559999999999"/>
    <n v="3053.9340000000002"/>
    <n v="0"/>
    <m/>
    <m/>
    <n v="0"/>
    <n v="0.74844000000000011"/>
    <n v="156.150813"/>
    <n v="0"/>
    <m/>
    <m/>
    <n v="0"/>
    <n v="4850.1900000000005"/>
    <n v="5165.1569898937551"/>
    <n v="1.2500379936819348"/>
    <n v="156.89925299999999"/>
    <n v="37.971745643756051"/>
  </r>
  <r>
    <x v="2478"/>
    <s v="École"/>
    <m/>
    <m/>
    <n v="5054"/>
    <n v="1330.992"/>
    <n v="1049.9319"/>
    <n v="0"/>
    <m/>
    <m/>
    <n v="0"/>
    <n v="0.55458000000000007"/>
    <n v="53.684107050000001"/>
    <n v="0"/>
    <m/>
    <m/>
    <n v="0"/>
    <n v="2380.9238999999998"/>
    <n v="2535.5389633169211"/>
    <n v="0.50168954557121515"/>
    <n v="54.238687050000003"/>
    <n v="10.731833607043926"/>
  </r>
  <r>
    <x v="2479"/>
    <s v="École"/>
    <m/>
    <m/>
    <n v="4603"/>
    <n v="983.98799999999994"/>
    <n v="1435.2732000000001"/>
    <n v="0"/>
    <m/>
    <m/>
    <n v="0"/>
    <n v="0.409995"/>
    <n v="73.387007400000002"/>
    <n v="0"/>
    <m/>
    <m/>
    <n v="0"/>
    <n v="2419.2611999999999"/>
    <n v="2576.3658532054933"/>
    <n v="0.5597145021085147"/>
    <n v="73.797002399999997"/>
    <n v="16.032370714751249"/>
  </r>
  <r>
    <x v="2480"/>
    <s v="École"/>
    <m/>
    <m/>
    <n v="3947"/>
    <n v="1282.3920000000001"/>
    <n v="646.40340000000003"/>
    <n v="0"/>
    <m/>
    <m/>
    <n v="0"/>
    <n v="0.53433000000000008"/>
    <n v="33.051276299999998"/>
    <n v="0"/>
    <m/>
    <m/>
    <n v="0"/>
    <n v="1928.7954"/>
    <n v="2054.0496439077478"/>
    <n v="0.52040781451931795"/>
    <n v="33.585606299999995"/>
    <n v="8.5091477831264228"/>
  </r>
  <r>
    <x v="2481"/>
    <s v="École"/>
    <m/>
    <m/>
    <n v="4387"/>
    <n v="1870.56"/>
    <n v="0"/>
    <n v="0"/>
    <m/>
    <m/>
    <n v="0"/>
    <n v="0.77939999999999998"/>
    <n v="0"/>
    <n v="0"/>
    <m/>
    <m/>
    <n v="0"/>
    <n v="1870.56"/>
    <n v="1992.0324892459184"/>
    <n v="0.45407624555411863"/>
    <n v="0.77939999999999998"/>
    <n v="0.1776612719398222"/>
  </r>
  <r>
    <x v="2482"/>
    <s v="École"/>
    <m/>
    <m/>
    <n v="2824"/>
    <n v="396.28800000000001"/>
    <n v="1118.8916999999999"/>
    <n v="0"/>
    <m/>
    <m/>
    <n v="0"/>
    <n v="0.16512000000000002"/>
    <n v="57.210093149999999"/>
    <n v="0"/>
    <m/>
    <m/>
    <n v="0"/>
    <n v="1515.1796999999999"/>
    <n v="1613.5741111997925"/>
    <n v="0.571378934560833"/>
    <n v="57.37521315"/>
    <n v="20.31700182365439"/>
  </r>
  <r>
    <x v="2483"/>
    <s v="École"/>
    <m/>
    <m/>
    <n v="6371"/>
    <n v="2786.4"/>
    <n v="840.0213"/>
    <n v="0"/>
    <m/>
    <m/>
    <n v="0"/>
    <n v="1.161"/>
    <n v="42.951160349999995"/>
    <n v="0"/>
    <m/>
    <m/>
    <n v="0"/>
    <n v="3626.4213"/>
    <n v="3861.9178477533037"/>
    <n v="0.60617137776696028"/>
    <n v="44.112160349999996"/>
    <n v="6.9238989719039399"/>
  </r>
  <r>
    <x v="2484"/>
    <s v="École"/>
    <m/>
    <m/>
    <n v="1649"/>
    <n v="315.072"/>
    <n v="651.70799999999997"/>
    <n v="0"/>
    <m/>
    <m/>
    <n v="0"/>
    <n v="0.13128000000000001"/>
    <n v="33.322506000000004"/>
    <n v="0"/>
    <m/>
    <m/>
    <n v="0"/>
    <n v="966.78"/>
    <n v="1029.561826379891"/>
    <n v="0.62435526160090427"/>
    <n v="33.453786000000001"/>
    <n v="20.287317161916313"/>
  </r>
  <r>
    <x v="2485"/>
    <s v="École"/>
    <m/>
    <m/>
    <n v="4538"/>
    <n v="720.64800000000002"/>
    <n v="1578.4974"/>
    <n v="0"/>
    <m/>
    <m/>
    <n v="0"/>
    <n v="0.30026999999999998"/>
    <n v="80.710209300000002"/>
    <n v="0"/>
    <m/>
    <m/>
    <n v="0"/>
    <n v="2299.1453999999999"/>
    <n v="2448.4498408499608"/>
    <n v="0.53954381684661978"/>
    <n v="81.0104793"/>
    <n v="17.851582040546496"/>
  </r>
  <r>
    <x v="2486"/>
    <s v="École"/>
    <m/>
    <m/>
    <n v="5344"/>
    <n v="849.80160000000001"/>
    <n v="1921.4019000000001"/>
    <n v="0"/>
    <m/>
    <m/>
    <n v="0"/>
    <n v="0.35408400000000001"/>
    <n v="98.243272050000002"/>
    <n v="0"/>
    <m/>
    <m/>
    <n v="0"/>
    <n v="2771.2035000000001"/>
    <n v="2951.1629706141489"/>
    <n v="0.55223857983049196"/>
    <n v="98.597356050000002"/>
    <n v="18.450104051272454"/>
  </r>
  <r>
    <x v="2487"/>
    <s v="École"/>
    <m/>
    <m/>
    <n v="5432"/>
    <n v="2634.768"/>
    <n v="634.65750000000003"/>
    <n v="0"/>
    <m/>
    <m/>
    <n v="0"/>
    <n v="1.09782"/>
    <n v="32.45069625"/>
    <n v="0"/>
    <m/>
    <m/>
    <n v="0"/>
    <n v="3269.4255000000003"/>
    <n v="3481.739060585644"/>
    <n v="0.6409681628471362"/>
    <n v="33.548516249999999"/>
    <n v="6.1760891476435935"/>
  </r>
  <r>
    <x v="2488"/>
    <s v="École"/>
    <m/>
    <m/>
    <n v="5882"/>
    <n v="1268.0604000000001"/>
    <n v="1268.5572"/>
    <n v="0"/>
    <m/>
    <m/>
    <n v="0"/>
    <n v="0.52835850000000006"/>
    <n v="64.862645400000005"/>
    <n v="0"/>
    <m/>
    <m/>
    <n v="0"/>
    <n v="2536.6176"/>
    <n v="2701.3432725991188"/>
    <n v="0.459255911696552"/>
    <n v="65.391003900000001"/>
    <n v="11.117137691261476"/>
  </r>
  <r>
    <x v="2489"/>
    <s v="École"/>
    <m/>
    <m/>
    <n v="4137"/>
    <n v="678.24"/>
    <n v="671.03189999999995"/>
    <n v="0"/>
    <m/>
    <m/>
    <n v="0"/>
    <n v="0.28260000000000002"/>
    <n v="34.310557049999993"/>
    <n v="0"/>
    <m/>
    <m/>
    <n v="0"/>
    <n v="1349.2719"/>
    <n v="1436.8924074216118"/>
    <n v="0.34732714706831319"/>
    <n v="34.593157049999995"/>
    <n v="8.361894379985495"/>
  </r>
  <r>
    <x v="2490"/>
    <s v="École"/>
    <m/>
    <m/>
    <n v="3514"/>
    <n v="629.11439999999993"/>
    <n v="922.24260000000004"/>
    <n v="0"/>
    <m/>
    <m/>
    <n v="0"/>
    <n v="0.262131"/>
    <n v="47.155220700000001"/>
    <n v="0"/>
    <m/>
    <m/>
    <n v="0"/>
    <n v="1551.357"/>
    <n v="1652.1007326250324"/>
    <n v="0.47014818799801716"/>
    <n v="47.417351699999998"/>
    <n v="13.493839413773477"/>
  </r>
  <r>
    <x v="2491"/>
    <s v="École"/>
    <m/>
    <m/>
    <n v="2130"/>
    <n v="337.17599999999999"/>
    <n v="769.16700000000003"/>
    <n v="0"/>
    <m/>
    <m/>
    <n v="0"/>
    <n v="0.14049"/>
    <n v="39.328306499999997"/>
    <n v="0"/>
    <m/>
    <m/>
    <n v="0"/>
    <n v="1106.3430000000001"/>
    <n v="1178.1879224669603"/>
    <n v="0.55313986970279827"/>
    <n v="39.468796499999996"/>
    <n v="18.529951408450703"/>
  </r>
  <r>
    <x v="2492"/>
    <s v="École"/>
    <m/>
    <m/>
    <n v="2684"/>
    <n v="477.2124"/>
    <n v="684.67229999999995"/>
    <n v="0"/>
    <m/>
    <m/>
    <n v="0"/>
    <n v="0.1988385"/>
    <n v="35.008004849999999"/>
    <n v="0"/>
    <m/>
    <m/>
    <n v="0"/>
    <n v="1161.8847000000001"/>
    <n v="1237.3364506659757"/>
    <n v="0.46100463884723386"/>
    <n v="35.20684335"/>
    <n v="13.117303781669152"/>
  </r>
  <r>
    <x v="2493"/>
    <s v="École"/>
    <m/>
    <m/>
    <n v="6941"/>
    <n v="679.73400000000004"/>
    <n v="1762.2638999999999"/>
    <n v="0"/>
    <m/>
    <m/>
    <n v="0"/>
    <n v="0.28322250000000004"/>
    <n v="90.106381049999996"/>
    <n v="0"/>
    <m/>
    <m/>
    <n v="0"/>
    <n v="2441.9978999999998"/>
    <n v="2600.579054117647"/>
    <n v="0.37466921972592521"/>
    <n v="90.38960354999999"/>
    <n v="13.022562102002592"/>
  </r>
  <r>
    <x v="2494"/>
    <s v="École"/>
    <m/>
    <m/>
    <n v="3123"/>
    <n v="316.512"/>
    <n v="1193.1560999999999"/>
    <n v="0"/>
    <m/>
    <m/>
    <n v="0"/>
    <n v="0.13188"/>
    <n v="61.007308949999995"/>
    <n v="0"/>
    <m/>
    <m/>
    <n v="0"/>
    <n v="1509.6680999999999"/>
    <n v="1607.7045928375226"/>
    <n v="0.51479493846862712"/>
    <n v="61.139188949999998"/>
    <n v="19.577069788664744"/>
  </r>
  <r>
    <x v="2495"/>
    <s v="École"/>
    <m/>
    <m/>
    <n v="2841"/>
    <n v="821.01599999999996"/>
    <n v="1017.7254"/>
    <n v="0"/>
    <m/>
    <m/>
    <n v="0"/>
    <n v="0.34209000000000001"/>
    <n v="52.037355299999994"/>
    <n v="0"/>
    <m/>
    <m/>
    <n v="0"/>
    <n v="1838.7413999999999"/>
    <n v="1958.1476178906451"/>
    <n v="0.68924590562852694"/>
    <n v="52.379445299999993"/>
    <n v="18.436974762407601"/>
  </r>
  <r>
    <x v="2496"/>
    <s v="École"/>
    <m/>
    <m/>
    <n v="4814"/>
    <n v="1056.42"/>
    <n v="1640.2581"/>
    <n v="0"/>
    <m/>
    <m/>
    <n v="0"/>
    <n v="0.44017500000000004"/>
    <n v="83.868097949999992"/>
    <n v="0"/>
    <m/>
    <m/>
    <n v="0"/>
    <n v="2696.6781000000001"/>
    <n v="2871.7979579580201"/>
    <n v="0.5965512999497341"/>
    <n v="84.308272949999989"/>
    <n v="17.513143529289568"/>
  </r>
  <r>
    <x v="2497"/>
    <s v="École"/>
    <m/>
    <m/>
    <n v="6446"/>
    <n v="1632.3119999999999"/>
    <n v="1673.6013"/>
    <n v="0"/>
    <m/>
    <m/>
    <n v="0"/>
    <n v="0.68013000000000001"/>
    <n v="85.572970350000006"/>
    <n v="0"/>
    <m/>
    <m/>
    <n v="0"/>
    <n v="3305.9133000000002"/>
    <n v="3520.5963456024879"/>
    <n v="0.54616759937984605"/>
    <n v="86.253100350000011"/>
    <n v="13.380871912814149"/>
  </r>
  <r>
    <x v="2498"/>
    <s v="École"/>
    <m/>
    <m/>
    <n v="1640"/>
    <n v="511.86959999999999"/>
    <n v="0"/>
    <n v="308.45999999999998"/>
    <m/>
    <m/>
    <n v="0"/>
    <n v="0.213279"/>
    <n v="0"/>
    <n v="21.964959599999997"/>
    <m/>
    <m/>
    <n v="0"/>
    <n v="820.32960000000003"/>
    <n v="873.60106871210155"/>
    <n v="0.53268357848298875"/>
    <n v="22.178238599999997"/>
    <n v="13.523316219512193"/>
  </r>
  <r>
    <x v="2499"/>
    <s v="École"/>
    <m/>
    <m/>
    <n v="3610"/>
    <n v="800.49599999999998"/>
    <n v="729.76139999999998"/>
    <n v="0"/>
    <m/>
    <m/>
    <n v="0"/>
    <n v="0.33354"/>
    <n v="37.313457300000003"/>
    <n v="0"/>
    <m/>
    <m/>
    <n v="0"/>
    <n v="1530.2574"/>
    <n v="1629.6309435190462"/>
    <n v="0.45142131399419566"/>
    <n v="37.646997300000002"/>
    <n v="10.428531108033242"/>
  </r>
  <r>
    <x v="2500"/>
    <s v="École"/>
    <m/>
    <m/>
    <n v="5736"/>
    <n v="2006.856"/>
    <n v="1294.7012999999999"/>
    <n v="0"/>
    <m/>
    <m/>
    <n v="0"/>
    <n v="0.8361900000000001"/>
    <n v="66.199420349999997"/>
    <n v="0"/>
    <m/>
    <m/>
    <n v="0"/>
    <n v="3301.5572999999999"/>
    <n v="3515.9574708681002"/>
    <n v="0.61296329687379714"/>
    <n v="67.035610349999999"/>
    <n v="11.686821888075315"/>
  </r>
  <r>
    <x v="2501"/>
    <s v="École"/>
    <m/>
    <m/>
    <n v="4354"/>
    <n v="689.47199999999998"/>
    <n v="848.73599999999999"/>
    <n v="0"/>
    <m/>
    <m/>
    <n v="0"/>
    <n v="0.28728000000000004"/>
    <n v="43.396751999999999"/>
    <n v="0"/>
    <m/>
    <m/>
    <n v="0"/>
    <n v="1538.2080000000001"/>
    <n v="1638.0978483544961"/>
    <n v="0.37622826099092699"/>
    <n v="43.684032000000002"/>
    <n v="10.03308038585209"/>
  </r>
  <r>
    <x v="2502"/>
    <s v="École"/>
    <m/>
    <m/>
    <n v="3847"/>
    <n v="709.88400000000001"/>
    <n v="818.42399999999998"/>
    <n v="0"/>
    <m/>
    <m/>
    <n v="0"/>
    <n v="0.29578500000000002"/>
    <n v="41.846868000000001"/>
    <n v="0"/>
    <m/>
    <m/>
    <n v="0"/>
    <n v="1528.308"/>
    <n v="1627.5549512308887"/>
    <n v="0.42307121165346728"/>
    <n v="42.142653000000003"/>
    <n v="10.954679750454902"/>
  </r>
  <r>
    <x v="2503"/>
    <s v="École"/>
    <m/>
    <m/>
    <n v="6587"/>
    <n v="2382.6959999999999"/>
    <n v="823.72860000000003"/>
    <n v="0"/>
    <m/>
    <m/>
    <n v="0"/>
    <n v="0.99279000000000006"/>
    <n v="42.1180977"/>
    <n v="0"/>
    <m/>
    <m/>
    <n v="0"/>
    <n v="3206.4245999999998"/>
    <n v="3414.6469386265871"/>
    <n v="0.51839182307979159"/>
    <n v="43.110887699999999"/>
    <n v="6.544844041293457"/>
  </r>
  <r>
    <x v="2504"/>
    <s v="École"/>
    <m/>
    <m/>
    <n v="5436"/>
    <n v="1353.0239999999999"/>
    <n v="292.13189999999997"/>
    <n v="0"/>
    <m/>
    <m/>
    <n v="0"/>
    <n v="0.56376000000000004"/>
    <n v="14.93700705"/>
    <n v="0"/>
    <m/>
    <m/>
    <n v="0"/>
    <n v="1645.1558999999997"/>
    <n v="1751.9908490904377"/>
    <n v="0.32229412234923432"/>
    <n v="15.50076705"/>
    <n v="2.8515024006622518"/>
  </r>
  <r>
    <x v="2505"/>
    <s v="École"/>
    <m/>
    <m/>
    <n v="5225"/>
    <n v="951.58799999999997"/>
    <n v="1550.4588000000001"/>
    <n v="0"/>
    <m/>
    <m/>
    <n v="0"/>
    <n v="0.39649499999999999"/>
    <n v="79.276566599999995"/>
    <n v="0"/>
    <m/>
    <m/>
    <n v="0"/>
    <n v="2502.0468000000001"/>
    <n v="2664.527475843483"/>
    <n v="0.50995741164468578"/>
    <n v="79.673061599999997"/>
    <n v="15.248432842105263"/>
  </r>
  <r>
    <x v="2506"/>
    <s v="École"/>
    <m/>
    <m/>
    <n v="3353"/>
    <n v="385.63200000000001"/>
    <n v="1154.5083"/>
    <n v="0"/>
    <m/>
    <m/>
    <n v="0"/>
    <n v="0.16068000000000002"/>
    <n v="59.031206849999997"/>
    <n v="0"/>
    <m/>
    <m/>
    <n v="0"/>
    <n v="1540.1403"/>
    <n v="1640.1556301839855"/>
    <n v="0.48916064127169268"/>
    <n v="59.191886849999996"/>
    <n v="17.653410930509988"/>
  </r>
  <r>
    <x v="2507"/>
    <s v="École"/>
    <m/>
    <m/>
    <n v="3440"/>
    <n v="722.84399999999994"/>
    <n v="1271.5884000000001"/>
    <n v="0"/>
    <m/>
    <m/>
    <n v="0"/>
    <n v="0.30118499999999998"/>
    <n v="65.017633799999999"/>
    <n v="0"/>
    <m/>
    <m/>
    <n v="0"/>
    <n v="1994.4324000000001"/>
    <n v="2123.9490518372636"/>
    <n v="0.61742704995269293"/>
    <n v="65.318818800000003"/>
    <n v="18.988028720930235"/>
  </r>
  <r>
    <x v="2508"/>
    <s v="École"/>
    <m/>
    <m/>
    <n v="2529"/>
    <n v="734.4"/>
    <n v="0"/>
    <n v="592.47599999999989"/>
    <m/>
    <m/>
    <n v="0"/>
    <n v="0.30599999999999999"/>
    <n v="0"/>
    <n v="42.189299759999997"/>
    <m/>
    <m/>
    <n v="0"/>
    <n v="1326.8759999999997"/>
    <n v="1413.0421377558951"/>
    <n v="0.55873552303515028"/>
    <n v="42.495299759999995"/>
    <n v="16.803202752075919"/>
  </r>
  <r>
    <x v="2509"/>
    <s v="École"/>
    <m/>
    <m/>
    <n v="3135"/>
    <n v="548.80200000000002"/>
    <n v="715.36320000000001"/>
    <n v="0"/>
    <m/>
    <m/>
    <n v="0"/>
    <n v="0.22866750000000002"/>
    <n v="36.577262400000002"/>
    <n v="0"/>
    <m/>
    <m/>
    <n v="0"/>
    <n v="1264.1651999999999"/>
    <n v="1346.2589546307331"/>
    <n v="0.42942869366211583"/>
    <n v="36.805929900000002"/>
    <n v="11.740328516746413"/>
  </r>
  <r>
    <x v="2510"/>
    <s v="École"/>
    <m/>
    <m/>
    <n v="1690"/>
    <n v="317.5668"/>
    <n v="539.9325"/>
    <n v="0"/>
    <m/>
    <m/>
    <n v="0"/>
    <n v="0.13231950000000001"/>
    <n v="27.607308750000001"/>
    <n v="0"/>
    <m/>
    <m/>
    <n v="0"/>
    <n v="857.49929999999995"/>
    <n v="913.18453570355007"/>
    <n v="0.54034587911452669"/>
    <n v="27.739628250000003"/>
    <n v="16.413981213017752"/>
  </r>
  <r>
    <x v="2511"/>
    <s v="École"/>
    <m/>
    <m/>
    <n v="3984"/>
    <n v="2239.4879999999998"/>
    <n v="0"/>
    <n v="0"/>
    <m/>
    <m/>
    <n v="0"/>
    <n v="0.93311999999999995"/>
    <n v="0"/>
    <n v="0"/>
    <m/>
    <m/>
    <n v="0"/>
    <n v="2239.4879999999998"/>
    <n v="2384.918342783104"/>
    <n v="0.59862408202387152"/>
    <n v="0.93311999999999995"/>
    <n v="0.23421686746987952"/>
  </r>
  <r>
    <x v="2512"/>
    <s v="École"/>
    <m/>
    <m/>
    <n v="3667"/>
    <n v="1635.5519999999999"/>
    <n v="0"/>
    <n v="0"/>
    <m/>
    <m/>
    <n v="0"/>
    <n v="0.68147999999999997"/>
    <n v="0"/>
    <n v="0"/>
    <m/>
    <m/>
    <n v="0"/>
    <n v="1635.5519999999999"/>
    <n v="1741.7632804353459"/>
    <n v="0.47498316892155601"/>
    <n v="0.68147999999999997"/>
    <n v="0.18584128715571313"/>
  </r>
  <r>
    <x v="2513"/>
    <s v="École"/>
    <m/>
    <m/>
    <n v="4407"/>
    <n v="1596.672"/>
    <n v="0"/>
    <n v="0"/>
    <m/>
    <m/>
    <n v="0"/>
    <n v="0.66527999999999998"/>
    <n v="0"/>
    <n v="0"/>
    <m/>
    <m/>
    <n v="0"/>
    <n v="1596.672"/>
    <n v="1700.3584480953614"/>
    <n v="0.38583127934997991"/>
    <n v="0.66527999999999998"/>
    <n v="0.15095983662355345"/>
  </r>
  <r>
    <x v="2514"/>
    <s v="École"/>
    <m/>
    <m/>
    <n v="3684"/>
    <n v="552.096"/>
    <n v="1036.2915"/>
    <n v="0"/>
    <m/>
    <m/>
    <n v="0"/>
    <n v="0.23003999999999999"/>
    <n v="52.986659249999995"/>
    <n v="0"/>
    <m/>
    <m/>
    <n v="0"/>
    <n v="1588.3875"/>
    <n v="1691.5359600932884"/>
    <n v="0.45915742673542032"/>
    <n v="53.216699249999998"/>
    <n v="14.445358102605862"/>
  </r>
  <r>
    <x v="2515"/>
    <s v="École"/>
    <m/>
    <m/>
    <n v="2377"/>
    <n v="361.53"/>
    <n v="673.68420000000003"/>
    <n v="0"/>
    <m/>
    <m/>
    <n v="0"/>
    <n v="0.15063750000000001"/>
    <n v="34.446171900000003"/>
    <n v="0"/>
    <m/>
    <m/>
    <n v="0"/>
    <n v="1035.2141999999999"/>
    <n v="1102.440081969422"/>
    <n v="0.46379473368507446"/>
    <n v="34.596809400000005"/>
    <n v="14.554820950778295"/>
  </r>
  <r>
    <x v="2516"/>
    <s v="École"/>
    <m/>
    <m/>
    <n v="4363"/>
    <n v="471.096"/>
    <n v="867.3021"/>
    <n v="0"/>
    <m/>
    <m/>
    <n v="0"/>
    <n v="0.19628999999999999"/>
    <n v="44.34605595"/>
    <n v="0"/>
    <m/>
    <m/>
    <n v="0"/>
    <n v="1338.3980999999999"/>
    <n v="1425.3124725991188"/>
    <n v="0.32668174939241779"/>
    <n v="44.542345949999998"/>
    <n v="10.20910977538391"/>
  </r>
  <r>
    <x v="2517"/>
    <s v="École"/>
    <m/>
    <m/>
    <n v="3536"/>
    <n v="268.99200000000002"/>
    <n v="864.64980000000003"/>
    <n v="0"/>
    <m/>
    <m/>
    <n v="0"/>
    <n v="0.11208"/>
    <n v="44.210441099999997"/>
    <n v="0"/>
    <m/>
    <m/>
    <n v="0"/>
    <n v="1133.6418000000001"/>
    <n v="1207.2594820627107"/>
    <n v="0.3414195367824408"/>
    <n v="44.322521099999996"/>
    <n v="12.534649632352941"/>
  </r>
  <r>
    <x v="2518"/>
    <s v="École"/>
    <m/>
    <m/>
    <n v="2508"/>
    <n v="287.928"/>
    <n v="517.57740000000001"/>
    <n v="0"/>
    <m/>
    <m/>
    <n v="0"/>
    <n v="0.11996999999999999"/>
    <n v="26.464269300000002"/>
    <n v="0"/>
    <m/>
    <m/>
    <n v="0"/>
    <n v="805.50540000000001"/>
    <n v="857.81419845555843"/>
    <n v="0.34203117960747942"/>
    <n v="26.5842393"/>
    <n v="10.599776435406699"/>
  </r>
  <r>
    <x v="2519"/>
    <s v="École"/>
    <m/>
    <m/>
    <n v="3353"/>
    <n v="361.06919999999997"/>
    <n v="1445.1246000000001"/>
    <n v="0"/>
    <m/>
    <m/>
    <n v="0"/>
    <n v="0.15044550000000001"/>
    <n v="73.890719700000005"/>
    <n v="0"/>
    <m/>
    <m/>
    <n v="0"/>
    <n v="1806.1938"/>
    <n v="1923.4864059289971"/>
    <n v="0.57366131999075365"/>
    <n v="74.041165200000009"/>
    <n v="22.08206537429168"/>
  </r>
  <r>
    <x v="2520"/>
    <s v="École"/>
    <m/>
    <m/>
    <n v="2738"/>
    <n v="510.048"/>
    <n v="878.29020000000003"/>
    <n v="0"/>
    <m/>
    <m/>
    <n v="0"/>
    <n v="0.21252000000000001"/>
    <n v="44.907888899999996"/>
    <n v="0"/>
    <m/>
    <m/>
    <n v="0"/>
    <n v="1388.3382000000001"/>
    <n v="1478.4956379165587"/>
    <n v="0.5399911022339513"/>
    <n v="45.120408899999994"/>
    <n v="16.479331227173116"/>
  </r>
  <r>
    <x v="2521"/>
    <s v="École"/>
    <m/>
    <m/>
    <n v="4150"/>
    <n v="959.47199999999998"/>
    <n v="871.09109999999998"/>
    <n v="0"/>
    <m/>
    <m/>
    <n v="0"/>
    <n v="0.39978000000000002"/>
    <n v="44.539791449999996"/>
    <n v="0"/>
    <m/>
    <m/>
    <n v="0"/>
    <n v="1830.5630999999998"/>
    <n v="1949.4382264213525"/>
    <n v="0.46974415094490424"/>
    <n v="44.939571449999995"/>
    <n v="10.82881239759036"/>
  </r>
  <r>
    <x v="2522"/>
    <s v="École"/>
    <m/>
    <m/>
    <n v="3977"/>
    <n v="831.6"/>
    <n v="1397.7620999999999"/>
    <n v="0"/>
    <m/>
    <m/>
    <n v="0"/>
    <n v="0.34649999999999997"/>
    <n v="71.469025950000002"/>
    <n v="0"/>
    <m/>
    <m/>
    <n v="0"/>
    <n v="2229.3620999999998"/>
    <n v="2374.1348759160401"/>
    <n v="0.59696627506060851"/>
    <n v="71.815525950000008"/>
    <n v="18.057713339200404"/>
  </r>
  <r>
    <x v="2523"/>
    <s v="École"/>
    <m/>
    <m/>
    <n v="2664"/>
    <n v="363.45600000000002"/>
    <n v="1465.2063000000001"/>
    <n v="0"/>
    <m/>
    <m/>
    <n v="0"/>
    <n v="0.15143999999999999"/>
    <n v="74.91751785000001"/>
    <n v="0"/>
    <m/>
    <m/>
    <n v="0"/>
    <n v="1828.6623"/>
    <n v="1947.41399017362"/>
    <n v="0.73101125757268015"/>
    <n v="75.068957850000004"/>
    <n v="28.179038231981984"/>
  </r>
  <r>
    <x v="2524"/>
    <s v="École"/>
    <m/>
    <m/>
    <n v="2638"/>
    <n v="360.79919999999998"/>
    <n v="748.32749999999999"/>
    <n v="0"/>
    <m/>
    <m/>
    <n v="0"/>
    <n v="0.15033299999999999"/>
    <n v="38.262761249999997"/>
    <n v="0"/>
    <m/>
    <m/>
    <n v="0"/>
    <n v="1109.1267"/>
    <n v="1181.1523934490801"/>
    <n v="0.44774541070852164"/>
    <n v="38.41309425"/>
    <n v="14.561445887035633"/>
  </r>
  <r>
    <x v="2525"/>
    <s v="École"/>
    <m/>
    <m/>
    <n v="2412"/>
    <n v="1609.2"/>
    <n v="0"/>
    <n v="0"/>
    <m/>
    <m/>
    <n v="0"/>
    <n v="0.67049999999999998"/>
    <n v="0"/>
    <n v="0"/>
    <m/>
    <m/>
    <n v="0"/>
    <n v="1609.2"/>
    <n v="1713.7000051826899"/>
    <n v="0.71048922271255799"/>
    <n v="0.67049999999999998"/>
    <n v="0.27798507462686567"/>
  </r>
  <r>
    <x v="2526"/>
    <s v="École"/>
    <m/>
    <m/>
    <n v="1322"/>
    <n v="327.57479999999998"/>
    <n v="387.61470000000003"/>
    <n v="0"/>
    <m/>
    <m/>
    <n v="0"/>
    <n v="0.13648949999999999"/>
    <n v="19.819141649999999"/>
    <n v="0"/>
    <m/>
    <m/>
    <n v="0"/>
    <n v="715.18949999999995"/>
    <n v="761.63326488727648"/>
    <n v="0.57612198554256921"/>
    <n v="19.955631149999999"/>
    <n v="15.09503112708018"/>
  </r>
  <r>
    <x v="2527"/>
    <s v="École"/>
    <m/>
    <m/>
    <n v="5636"/>
    <n v="1214.4959999999999"/>
    <n v="1582.6653000000001"/>
    <n v="0"/>
    <m/>
    <m/>
    <n v="0"/>
    <n v="0.50604000000000005"/>
    <n v="80.923318350000002"/>
    <n v="0"/>
    <m/>
    <m/>
    <n v="0"/>
    <n v="2797.1612999999998"/>
    <n v="2978.8064468722464"/>
    <n v="0.52853201683325879"/>
    <n v="81.429358350000001"/>
    <n v="14.448076357345634"/>
  </r>
  <r>
    <x v="2528"/>
    <s v="École"/>
    <m/>
    <m/>
    <n v="3207"/>
    <n v="421.34399999999999"/>
    <n v="939.67200000000003"/>
    <n v="0"/>
    <m/>
    <m/>
    <n v="0"/>
    <n v="0.17555999999999999"/>
    <n v="48.046403999999995"/>
    <n v="0"/>
    <m/>
    <m/>
    <n v="0"/>
    <n v="1361.0160000000001"/>
    <n v="1449.399158745789"/>
    <n v="0.45194859954655098"/>
    <n v="48.221963999999993"/>
    <n v="15.036471468662299"/>
  </r>
  <r>
    <x v="2529"/>
    <s v="École"/>
    <m/>
    <m/>
    <n v="4495"/>
    <n v="1536.192"/>
    <n v="805.16250000000002"/>
    <n v="0"/>
    <m/>
    <m/>
    <n v="0"/>
    <n v="0.64008000000000009"/>
    <n v="41.168793749999999"/>
    <n v="0"/>
    <m/>
    <m/>
    <n v="0"/>
    <n v="2341.3544999999999"/>
    <n v="2493.3999619590568"/>
    <n v="0.55470521956819951"/>
    <n v="41.808873749999997"/>
    <n v="9.3011954949944382"/>
  </r>
  <r>
    <x v="2530"/>
    <s v="École"/>
    <m/>
    <m/>
    <n v="5344"/>
    <n v="1224.9828"/>
    <n v="1314.4041"/>
    <n v="0"/>
    <m/>
    <m/>
    <n v="0"/>
    <n v="0.51040950000000007"/>
    <n v="67.206844950000004"/>
    <n v="0"/>
    <m/>
    <m/>
    <n v="0"/>
    <n v="2539.3869"/>
    <n v="2704.2924084581496"/>
    <n v="0.50604274110369563"/>
    <n v="67.717254449999999"/>
    <n v="12.67164192552395"/>
  </r>
  <r>
    <x v="2531"/>
    <s v="École"/>
    <m/>
    <m/>
    <n v="4346"/>
    <n v="1706.3999999999999"/>
    <n v="518.33519999999999"/>
    <n v="0"/>
    <m/>
    <m/>
    <n v="0"/>
    <n v="0.71099999999999997"/>
    <n v="26.5030164"/>
    <n v="0"/>
    <m/>
    <m/>
    <n v="0"/>
    <n v="2224.7352000000001"/>
    <n v="2369.2075091785437"/>
    <n v="0.54514668872032757"/>
    <n v="27.214016399999998"/>
    <n v="6.2618537505752405"/>
  </r>
  <r>
    <x v="2532"/>
    <s v="École"/>
    <m/>
    <m/>
    <n v="5529"/>
    <n v="2413.4112"/>
    <n v="613.06020000000001"/>
    <n v="0"/>
    <m/>
    <m/>
    <n v="0"/>
    <n v="1.0055879999999999"/>
    <n v="31.346403899999999"/>
    <n v="0"/>
    <m/>
    <m/>
    <n v="0"/>
    <n v="3026.4713999999999"/>
    <n v="3223.0077391655868"/>
    <n v="0.5829277878758522"/>
    <n v="32.351991900000002"/>
    <n v="5.8513278893109062"/>
  </r>
  <r>
    <x v="2533"/>
    <s v="École"/>
    <m/>
    <m/>
    <n v="5742"/>
    <n v="1682.856"/>
    <n v="937.01970000000006"/>
    <n v="0"/>
    <m/>
    <m/>
    <n v="0"/>
    <n v="0.70119000000000009"/>
    <n v="47.910789149999999"/>
    <n v="0"/>
    <m/>
    <m/>
    <n v="0"/>
    <n v="2619.8757000000001"/>
    <n v="2790.0080789634621"/>
    <n v="0.48589482392258138"/>
    <n v="48.611979149999996"/>
    <n v="8.4660360762800408"/>
  </r>
  <r>
    <x v="2534"/>
    <s v="École"/>
    <m/>
    <m/>
    <n v="3086"/>
    <n v="2022.84"/>
    <n v="0"/>
    <n v="0"/>
    <m/>
    <m/>
    <n v="0"/>
    <n v="0.84284999999999999"/>
    <n v="0"/>
    <n v="0"/>
    <m/>
    <m/>
    <n v="0"/>
    <n v="2022.84"/>
    <n v="2154.2014159108576"/>
    <n v="0.69805619439755595"/>
    <n v="0.84284999999999999"/>
    <n v="0.2731205443940376"/>
  </r>
  <r>
    <x v="2535"/>
    <s v="École"/>
    <m/>
    <m/>
    <n v="1454"/>
    <n v="200.98439999999999"/>
    <n v="419.0634"/>
    <n v="0"/>
    <m/>
    <m/>
    <n v="0"/>
    <n v="8.3743499999999998E-2"/>
    <n v="21.4271463"/>
    <n v="0"/>
    <m/>
    <m/>
    <n v="0"/>
    <n v="620.04780000000005"/>
    <n v="660.3131481938326"/>
    <n v="0.45413559022959599"/>
    <n v="21.510889800000001"/>
    <n v="14.794284594222834"/>
  </r>
  <r>
    <x v="2536"/>
    <s v="École"/>
    <m/>
    <m/>
    <n v="5922"/>
    <n v="871.5204"/>
    <n v="2257.4861999999998"/>
    <n v="0"/>
    <m/>
    <m/>
    <n v="0"/>
    <n v="0.36313350000000005"/>
    <n v="115.4276109"/>
    <n v="0"/>
    <m/>
    <m/>
    <n v="0"/>
    <n v="3129.0065999999997"/>
    <n v="3332.201483119979"/>
    <n v="0.56268177695372834"/>
    <n v="115.79074440000001"/>
    <n v="19.552641742654512"/>
  </r>
  <r>
    <x v="2537"/>
    <s v="École"/>
    <m/>
    <m/>
    <n v="3368"/>
    <n v="1110.0239999999999"/>
    <n v="1598.2002"/>
    <n v="0"/>
    <m/>
    <m/>
    <n v="0"/>
    <n v="0.46250999999999998"/>
    <n v="81.717633899999996"/>
    <n v="0"/>
    <m/>
    <m/>
    <n v="0"/>
    <n v="2708.2241999999997"/>
    <n v="2884.093851339725"/>
    <n v="0.85632240241678292"/>
    <n v="82.18014389999999"/>
    <n v="24.400280255344416"/>
  </r>
  <r>
    <x v="2538"/>
    <s v="École"/>
    <m/>
    <m/>
    <n v="2142"/>
    <n v="108.86399999999999"/>
    <n v="938.15639999999996"/>
    <n v="0"/>
    <m/>
    <m/>
    <n v="0"/>
    <n v="4.5359999999999998E-2"/>
    <n v="47.968909799999999"/>
    <n v="0"/>
    <m/>
    <m/>
    <n v="0"/>
    <n v="1047.0203999999999"/>
    <n v="1115.0129660119201"/>
    <n v="0.52054760318016813"/>
    <n v="48.014269800000001"/>
    <n v="22.415625490196078"/>
  </r>
  <r>
    <x v="2539"/>
    <s v="École"/>
    <m/>
    <m/>
    <n v="2084"/>
    <n v="1080.864"/>
    <n v="0"/>
    <n v="0"/>
    <m/>
    <m/>
    <n v="0"/>
    <n v="0.45036000000000004"/>
    <n v="0"/>
    <n v="0"/>
    <m/>
    <m/>
    <n v="0"/>
    <n v="1080.864"/>
    <n v="1151.0543390515677"/>
    <n v="0.55232933735679834"/>
    <n v="0.45036000000000004"/>
    <n v="0.21610364683301345"/>
  </r>
  <r>
    <x v="2540"/>
    <s v="École"/>
    <m/>
    <m/>
    <n v="30506"/>
    <n v="6397.92"/>
    <n v="6863.3945999999996"/>
    <n v="0"/>
    <m/>
    <m/>
    <n v="0"/>
    <n v="2.6658000000000004"/>
    <n v="350.93248469999997"/>
    <n v="0"/>
    <m/>
    <m/>
    <n v="0"/>
    <n v="13261.3146"/>
    <n v="14122.492479958537"/>
    <n v="0.46294146987341955"/>
    <n v="353.59828469999997"/>
    <n v="11.591106166000129"/>
  </r>
  <r>
    <x v="2541"/>
    <s v="École"/>
    <m/>
    <m/>
    <n v="26653"/>
    <n v="10044"/>
    <n v="5739.5771999999997"/>
    <n v="0"/>
    <m/>
    <m/>
    <n v="0"/>
    <n v="4.1849999999999996"/>
    <n v="293.47053540000002"/>
    <n v="0"/>
    <m/>
    <m/>
    <n v="0"/>
    <n v="15783.5772"/>
    <n v="16808.548551728425"/>
    <n v="0.63064377562482365"/>
    <n v="297.65553540000002"/>
    <n v="11.167806078115033"/>
  </r>
  <r>
    <x v="2542"/>
    <s v="École"/>
    <m/>
    <m/>
    <n v="36954"/>
    <n v="8503.228799999999"/>
    <n v="10102.610699999999"/>
    <n v="0"/>
    <m/>
    <m/>
    <n v="0"/>
    <n v="3.5430120000000001"/>
    <n v="516.55696364999994"/>
    <n v="0"/>
    <m/>
    <m/>
    <n v="0"/>
    <n v="18605.839499999998"/>
    <n v="19814.086035034979"/>
    <n v="0.53618244398535964"/>
    <n v="520.09997564999992"/>
    <n v="14.074253819613572"/>
  </r>
  <r>
    <x v="2543"/>
    <s v="École"/>
    <m/>
    <m/>
    <n v="5300"/>
    <n v="1926.828"/>
    <n v="1124.5752"/>
    <n v="0"/>
    <m/>
    <m/>
    <n v="0"/>
    <n v="0.80284500000000003"/>
    <n v="57.500696400000002"/>
    <n v="0"/>
    <m/>
    <m/>
    <n v="0"/>
    <n v="3051.4031999999997"/>
    <n v="3249.5585879036016"/>
    <n v="0.61312426186860403"/>
    <n v="58.3035414"/>
    <n v="11.000668188679246"/>
  </r>
  <r>
    <x v="2544"/>
    <s v="École"/>
    <m/>
    <m/>
    <n v="29232"/>
    <n v="15739.92"/>
    <n v="3393.0495000000001"/>
    <n v="0"/>
    <m/>
    <m/>
    <n v="0"/>
    <n v="6.5583"/>
    <n v="173.49014025"/>
    <n v="0"/>
    <m/>
    <m/>
    <n v="0"/>
    <n v="19132.969499999999"/>
    <n v="20375.447384607411"/>
    <n v="0.69702543050791632"/>
    <n v="180.04844025"/>
    <n v="6.1592925646551722"/>
  </r>
  <r>
    <x v="2545"/>
    <s v="École"/>
    <m/>
    <m/>
    <n v="2292"/>
    <n v="930.74400000000003"/>
    <n v="356.54489999999998"/>
    <n v="0"/>
    <m/>
    <m/>
    <n v="0"/>
    <n v="0.38780999999999999"/>
    <n v="18.230510549999998"/>
    <n v="0"/>
    <m/>
    <m/>
    <n v="0"/>
    <n v="1287.2889"/>
    <n v="1370.8842869759005"/>
    <n v="0.59811705365440682"/>
    <n v="18.61832055"/>
    <n v="8.1231765052356018"/>
  </r>
  <r>
    <x v="2546"/>
    <s v="École"/>
    <m/>
    <m/>
    <n v="6879"/>
    <n v="2099.52"/>
    <n v="4223.9772000000003"/>
    <n v="0"/>
    <m/>
    <m/>
    <n v="0"/>
    <n v="0.87480000000000002"/>
    <n v="215.97633539999998"/>
    <n v="0"/>
    <m/>
    <m/>
    <n v="0"/>
    <n v="6323.4971999999998"/>
    <n v="6734.1394384866544"/>
    <n v="0.97894162501623117"/>
    <n v="216.85113539999998"/>
    <n v="31.523642302660267"/>
  </r>
  <r>
    <x v="2547"/>
    <s v="École"/>
    <m/>
    <m/>
    <n v="32269"/>
    <n v="16156.8"/>
    <n v="61.381799999999998"/>
    <n v="0"/>
    <m/>
    <m/>
    <n v="0"/>
    <n v="6.7320000000000002"/>
    <n v="3.1385151000000002"/>
    <n v="0"/>
    <m/>
    <m/>
    <n v="0"/>
    <n v="16218.181799999998"/>
    <n v="17271.375984783619"/>
    <n v="0.53523121214737424"/>
    <n v="9.8705151000000004"/>
    <n v="0.30588227400911094"/>
  </r>
  <r>
    <x v="2548"/>
    <s v="École"/>
    <m/>
    <m/>
    <n v="15254"/>
    <n v="6538.32"/>
    <n v="4417.2161999999998"/>
    <n v="0"/>
    <m/>
    <m/>
    <n v="0"/>
    <n v="2.7243000000000004"/>
    <n v="225.8568459"/>
    <n v="0"/>
    <m/>
    <m/>
    <n v="0"/>
    <n v="10955.536199999999"/>
    <n v="11666.978898035759"/>
    <n v="0.76484718093849213"/>
    <n v="228.5811459"/>
    <n v="14.984997108955028"/>
  </r>
  <r>
    <x v="2549"/>
    <s v="École"/>
    <m/>
    <m/>
    <n v="5316"/>
    <n v="690.33600000000001"/>
    <n v="2602.6641"/>
    <n v="0"/>
    <m/>
    <m/>
    <n v="0"/>
    <n v="0.28764000000000001"/>
    <n v="133.07691495"/>
    <n v="0"/>
    <m/>
    <m/>
    <n v="0"/>
    <n v="3293.0001000000002"/>
    <n v="3506.8445739725321"/>
    <n v="0.65967730887368925"/>
    <n v="133.36455495000001"/>
    <n v="25.087388064334089"/>
  </r>
  <r>
    <x v="2550"/>
    <s v="École"/>
    <m/>
    <m/>
    <n v="7869"/>
    <n v="1284.1199999999999"/>
    <n v="1760.7483"/>
    <n v="0"/>
    <m/>
    <m/>
    <n v="0"/>
    <n v="0.53504999999999991"/>
    <n v="90.028886849999992"/>
    <n v="0"/>
    <m/>
    <m/>
    <n v="0"/>
    <n v="3044.8683000000001"/>
    <n v="3242.5993173568281"/>
    <n v="0.4120726035527803"/>
    <n v="90.56393684999999"/>
    <n v="11.508951181852838"/>
  </r>
  <r>
    <x v="2551"/>
    <s v="École"/>
    <m/>
    <m/>
    <n v="9133"/>
    <n v="4315.68"/>
    <n v="2487.0996"/>
    <n v="0"/>
    <m/>
    <m/>
    <n v="0"/>
    <n v="1.7982"/>
    <n v="127.1679822"/>
    <n v="0"/>
    <m/>
    <m/>
    <n v="0"/>
    <n v="6802.7795999999998"/>
    <n v="7244.5460078154956"/>
    <n v="0.79322741791475915"/>
    <n v="128.96618219999999"/>
    <n v="14.120900273732618"/>
  </r>
  <r>
    <x v="2552"/>
    <s v="École"/>
    <m/>
    <m/>
    <n v="34310"/>
    <n v="13383.359999999999"/>
    <n v="9133.7633999999998"/>
    <n v="0"/>
    <m/>
    <m/>
    <n v="0"/>
    <n v="5.5764000000000005"/>
    <n v="467.01879629999996"/>
    <n v="0"/>
    <m/>
    <m/>
    <n v="0"/>
    <n v="22517.123399999997"/>
    <n v="23979.365204622954"/>
    <n v="0.69890309544223128"/>
    <n v="472.59519629999994"/>
    <n v="13.774269784319438"/>
  </r>
  <r>
    <x v="2553"/>
    <s v="École"/>
    <m/>
    <m/>
    <n v="1690"/>
    <n v="158.54399999999998"/>
    <n v="566.45550000000003"/>
    <n v="0"/>
    <m/>
    <m/>
    <n v="0"/>
    <n v="6.6060000000000008E-2"/>
    <n v="28.963457250000001"/>
    <n v="0"/>
    <m/>
    <m/>
    <n v="0"/>
    <n v="724.99950000000001"/>
    <n v="772.08031749157817"/>
    <n v="0.45685225887075631"/>
    <n v="29.029517250000001"/>
    <n v="17.177229142011836"/>
  </r>
  <r>
    <x v="2554"/>
    <s v="École"/>
    <m/>
    <m/>
    <n v="4565"/>
    <n v="2272.23"/>
    <n v="0"/>
    <n v="0"/>
    <m/>
    <m/>
    <n v="0"/>
    <n v="0.94676250000000006"/>
    <n v="0"/>
    <n v="0"/>
    <m/>
    <m/>
    <n v="0"/>
    <n v="2272.23"/>
    <n v="2419.7865789064522"/>
    <n v="0.53007373031904759"/>
    <n v="0.94676250000000006"/>
    <n v="0.20739594742606793"/>
  </r>
  <r>
    <x v="2555"/>
    <s v="École"/>
    <m/>
    <m/>
    <n v="1920"/>
    <n v="320.54399999999998"/>
    <n v="373.59539999999998"/>
    <n v="0"/>
    <m/>
    <m/>
    <n v="0"/>
    <n v="0.13356000000000001"/>
    <n v="19.102320299999999"/>
    <n v="0"/>
    <m/>
    <m/>
    <n v="0"/>
    <n v="694.13940000000002"/>
    <n v="739.21619026690848"/>
    <n v="0.3850084324306815"/>
    <n v="19.235880299999998"/>
    <n v="10.018687656249998"/>
  </r>
  <r>
    <x v="2556"/>
    <s v="École"/>
    <m/>
    <m/>
    <n v="1563"/>
    <n v="355.392"/>
    <n v="483.8553"/>
    <n v="0"/>
    <m/>
    <m/>
    <n v="0"/>
    <n v="0.14808000000000002"/>
    <n v="24.740023349999998"/>
    <n v="0"/>
    <m/>
    <m/>
    <n v="0"/>
    <n v="839.2473"/>
    <n v="893.74726718839077"/>
    <n v="0.57181527011413358"/>
    <n v="24.888103349999998"/>
    <n v="15.923290690978884"/>
  </r>
  <r>
    <x v="2557"/>
    <s v="École"/>
    <m/>
    <m/>
    <n v="5333"/>
    <n v="654.91200000000003"/>
    <n v="2280.5990999999999"/>
    <n v="0"/>
    <m/>
    <m/>
    <n v="0"/>
    <n v="0.27288000000000001"/>
    <n v="116.60939744999999"/>
    <n v="0"/>
    <m/>
    <m/>
    <n v="0"/>
    <n v="2935.5110999999997"/>
    <n v="3126.1405588390771"/>
    <n v="0.58618799153179768"/>
    <n v="116.88227744999999"/>
    <n v="21.916796821676353"/>
  </r>
  <r>
    <x v="2558"/>
    <s v="École"/>
    <m/>
    <m/>
    <n v="2680"/>
    <n v="465.91199999999998"/>
    <n v="1451.5659000000001"/>
    <n v="0"/>
    <m/>
    <m/>
    <n v="0"/>
    <n v="0.19413"/>
    <n v="74.22007004999999"/>
    <n v="0"/>
    <m/>
    <m/>
    <n v="0"/>
    <n v="1917.4779000000001"/>
    <n v="2041.997195605079"/>
    <n v="0.76193925209144742"/>
    <n v="74.414200049999991"/>
    <n v="27.766492555970142"/>
  </r>
  <r>
    <x v="2559"/>
    <s v="École"/>
    <m/>
    <m/>
    <n v="633"/>
    <n v="90.881999999999991"/>
    <n v="256.13639999999998"/>
    <n v="0"/>
    <m/>
    <m/>
    <n v="0"/>
    <n v="3.7867499999999998E-2"/>
    <n v="13.096519799999999"/>
    <n v="0"/>
    <m/>
    <m/>
    <n v="0"/>
    <n v="347.01839999999999"/>
    <n v="369.55346375745012"/>
    <n v="0.58381273895331776"/>
    <n v="13.1343873"/>
    <n v="20.749427014218011"/>
  </r>
  <r>
    <x v="2560"/>
    <s v="École"/>
    <m/>
    <m/>
    <n v="2444"/>
    <n v="329.4"/>
    <n v="715.74210000000005"/>
    <n v="0"/>
    <m/>
    <m/>
    <n v="0"/>
    <n v="0.13725000000000001"/>
    <n v="36.59663595"/>
    <n v="0"/>
    <m/>
    <m/>
    <n v="0"/>
    <n v="1045.1421"/>
    <n v="1113.012690894014"/>
    <n v="0.45540617467021849"/>
    <n v="36.733885950000001"/>
    <n v="15.030231567103112"/>
  </r>
  <r>
    <x v="2561"/>
    <s v="École"/>
    <m/>
    <m/>
    <n v="18849"/>
    <n v="6708.0959999999995"/>
    <n v="4208.4422999999997"/>
    <n v="0"/>
    <m/>
    <m/>
    <n v="0"/>
    <n v="2.7950399999999997"/>
    <n v="215.18201984999999"/>
    <n v="0"/>
    <m/>
    <m/>
    <n v="0"/>
    <n v="10916.5383"/>
    <n v="11625.448509375487"/>
    <n v="0.6167673886877546"/>
    <n v="217.97705984999999"/>
    <n v="11.564383248448193"/>
  </r>
  <r>
    <x v="2562"/>
    <s v="École"/>
    <m/>
    <m/>
    <n v="4833"/>
    <n v="2336.6880000000001"/>
    <n v="0"/>
    <n v="0"/>
    <m/>
    <m/>
    <n v="0"/>
    <n v="0.97362000000000004"/>
    <n v="0"/>
    <n v="0"/>
    <m/>
    <m/>
    <n v="0"/>
    <n v="2336.6880000000001"/>
    <n v="2488.4304236330654"/>
    <n v="0.51488318304015424"/>
    <n v="0.97362000000000004"/>
    <n v="0.20145251396648045"/>
  </r>
  <r>
    <x v="2563"/>
    <s v="École"/>
    <m/>
    <m/>
    <n v="4822"/>
    <n v="1427.76"/>
    <n v="0"/>
    <n v="0"/>
    <m/>
    <m/>
    <n v="0"/>
    <n v="0.59489999999999998"/>
    <n v="0"/>
    <n v="0"/>
    <m/>
    <m/>
    <n v="0"/>
    <n v="1427.76"/>
    <n v="1520.4774542627624"/>
    <n v="0.31532091544229829"/>
    <n v="0.59489999999999998"/>
    <n v="0.12337204479469099"/>
  </r>
  <r>
    <x v="2564"/>
    <s v="École"/>
    <m/>
    <m/>
    <n v="5417"/>
    <n v="1340.5824"/>
    <n v="0"/>
    <n v="0"/>
    <m/>
    <m/>
    <n v="0"/>
    <n v="0.55857600000000007"/>
    <n v="0"/>
    <n v="0"/>
    <m/>
    <m/>
    <n v="0"/>
    <n v="1340.5824"/>
    <n v="1427.6386190826638"/>
    <n v="0.26354783442545021"/>
    <n v="0.55857600000000007"/>
    <n v="0.10311537751522984"/>
  </r>
  <r>
    <x v="2565"/>
    <s v="École"/>
    <m/>
    <m/>
    <n v="3602"/>
    <n v="646.05599999999993"/>
    <n v="1646.6994"/>
    <n v="0"/>
    <m/>
    <m/>
    <n v="0"/>
    <n v="0.26918999999999998"/>
    <n v="84.197448300000005"/>
    <n v="0"/>
    <m/>
    <m/>
    <n v="0"/>
    <n v="2292.7554"/>
    <n v="2441.6448799792693"/>
    <n v="0.67785810104921407"/>
    <n v="84.4666383"/>
    <n v="23.449927345918937"/>
  </r>
  <r>
    <x v="2566"/>
    <s v="École"/>
    <m/>
    <m/>
    <n v="2668"/>
    <n v="488.15999999999997"/>
    <n v="0"/>
    <n v="790.74399999999991"/>
    <m/>
    <m/>
    <n v="0"/>
    <n v="0.2034"/>
    <n v="0"/>
    <n v="56.307657439999993"/>
    <m/>
    <m/>
    <n v="0"/>
    <n v="1278.904"/>
    <n v="1361.9548790878466"/>
    <n v="0.51047784073757374"/>
    <n v="56.511057439999995"/>
    <n v="21.181056011994002"/>
  </r>
  <r>
    <x v="2567"/>
    <s v="École"/>
    <m/>
    <m/>
    <n v="2534"/>
    <n v="335.23199999999997"/>
    <n v="995.74919999999997"/>
    <n v="0"/>
    <m/>
    <m/>
    <n v="0"/>
    <n v="0.13968"/>
    <n v="50.913689399999996"/>
    <n v="0"/>
    <m/>
    <m/>
    <n v="0"/>
    <n v="1330.9811999999999"/>
    <n v="1417.4139257631509"/>
    <n v="0.55935829745980703"/>
    <n v="51.053369399999994"/>
    <n v="20.147343883188633"/>
  </r>
  <r>
    <x v="2568"/>
    <s v="École"/>
    <m/>
    <m/>
    <n v="3079"/>
    <n v="425.37599999999998"/>
    <n v="1476.9521999999999"/>
    <n v="0"/>
    <m/>
    <m/>
    <n v="0"/>
    <n v="0.17724000000000001"/>
    <n v="75.518097899999987"/>
    <n v="0"/>
    <m/>
    <m/>
    <n v="0"/>
    <n v="1902.3281999999999"/>
    <n v="2025.8636876703808"/>
    <n v="0.65796157443013348"/>
    <n v="75.695337899999984"/>
    <n v="24.584390354011038"/>
  </r>
  <r>
    <x v="2569"/>
    <s v="École"/>
    <m/>
    <m/>
    <n v="5076"/>
    <n v="970.56"/>
    <n v="2255.2127999999998"/>
    <n v="0"/>
    <m/>
    <m/>
    <n v="0"/>
    <n v="0.40440000000000004"/>
    <n v="115.31136959999999"/>
    <n v="0"/>
    <m/>
    <m/>
    <n v="0"/>
    <n v="3225.7727999999997"/>
    <n v="3435.2515933868876"/>
    <n v="0.67676351327558859"/>
    <n v="115.71576959999999"/>
    <n v="22.79664491725768"/>
  </r>
  <r>
    <x v="2570"/>
    <s v="École"/>
    <m/>
    <m/>
    <n v="2855"/>
    <n v="534.16800000000001"/>
    <n v="0"/>
    <n v="1307.1719999999998"/>
    <m/>
    <m/>
    <n v="0"/>
    <n v="0.22256999999999999"/>
    <n v="0"/>
    <n v="93.081696719999997"/>
    <m/>
    <m/>
    <n v="0"/>
    <n v="1841.3399999999997"/>
    <n v="1960.9149686447263"/>
    <n v="0.68683536554981661"/>
    <n v="93.304266720000001"/>
    <n v="32.681004105078806"/>
  </r>
  <r>
    <x v="2571"/>
    <s v="École"/>
    <m/>
    <m/>
    <n v="2855"/>
    <n v="30.459599999999998"/>
    <n v="0"/>
    <n v="2008.6759999999997"/>
    <m/>
    <m/>
    <n v="0"/>
    <n v="1.26915E-2"/>
    <n v="0"/>
    <n v="143.03471175999996"/>
    <m/>
    <m/>
    <n v="0"/>
    <n v="2039.1355999999996"/>
    <n v="2171.5552375641355"/>
    <n v="0.76061479424312972"/>
    <n v="143.04740325999995"/>
    <n v="50.104169267950951"/>
  </r>
  <r>
    <x v="2572"/>
    <s v="École"/>
    <m/>
    <m/>
    <n v="34203"/>
    <n v="9724.32"/>
    <n v="14239.4409"/>
    <n v="0"/>
    <m/>
    <m/>
    <n v="0"/>
    <n v="4.0518000000000001"/>
    <n v="728.07738254999992"/>
    <n v="0"/>
    <m/>
    <m/>
    <n v="0"/>
    <n v="23963.760900000001"/>
    <n v="25519.946046810055"/>
    <n v="0.74613180267257417"/>
    <n v="732.12918254999988"/>
    <n v="21.405408372072621"/>
  </r>
  <r>
    <x v="2573"/>
    <s v="École"/>
    <m/>
    <m/>
    <n v="4366"/>
    <n v="1543.5360000000001"/>
    <n v="0"/>
    <n v="0"/>
    <m/>
    <m/>
    <n v="0"/>
    <n v="0.64313999999999993"/>
    <n v="0"/>
    <n v="0"/>
    <m/>
    <m/>
    <n v="0"/>
    <n v="1543.5360000000001"/>
    <n v="1643.7718438973827"/>
    <n v="0.37649378009559842"/>
    <n v="0.64313999999999993"/>
    <n v="0.14730645900137426"/>
  </r>
  <r>
    <x v="2574"/>
    <s v="École"/>
    <m/>
    <m/>
    <n v="1037"/>
    <n v="33.839999999999996"/>
    <n v="530.83889999999997"/>
    <n v="0"/>
    <m/>
    <m/>
    <n v="0"/>
    <n v="1.41E-2"/>
    <n v="27.142343549999996"/>
    <n v="0"/>
    <m/>
    <m/>
    <n v="0"/>
    <n v="564.6789"/>
    <n v="601.34864147188387"/>
    <n v="0.57989261472698539"/>
    <n v="27.156443549999995"/>
    <n v="26.187505834136928"/>
  </r>
  <r>
    <x v="2575"/>
    <s v="École"/>
    <m/>
    <m/>
    <n v="2860"/>
    <n v="923.65919999999994"/>
    <n v="0"/>
    <n v="0"/>
    <m/>
    <m/>
    <n v="0"/>
    <n v="0.38485799999999998"/>
    <n v="0"/>
    <n v="0"/>
    <m/>
    <m/>
    <n v="0"/>
    <n v="923.65919999999994"/>
    <n v="983.64080029023057"/>
    <n v="0.34393034975182885"/>
    <n v="0.38485799999999998"/>
    <n v="0.13456573426573426"/>
  </r>
  <r>
    <x v="2576"/>
    <s v="École"/>
    <m/>
    <m/>
    <n v="2812"/>
    <n v="683.96399999999994"/>
    <n v="0"/>
    <n v="597.13199999999995"/>
    <m/>
    <m/>
    <n v="0"/>
    <n v="0.28498499999999999"/>
    <n v="0"/>
    <n v="42.520846319999997"/>
    <m/>
    <m/>
    <n v="0"/>
    <n v="1281.096"/>
    <n v="1364.2892256024877"/>
    <n v="0.48516686543473958"/>
    <n v="42.805831319999996"/>
    <n v="15.222557368421052"/>
  </r>
  <r>
    <x v="2577"/>
    <s v="École"/>
    <m/>
    <m/>
    <n v="5380"/>
    <n v="1433.1456000000001"/>
    <n v="0"/>
    <n v="0"/>
    <m/>
    <m/>
    <n v="0"/>
    <n v="0.59714400000000001"/>
    <n v="0"/>
    <n v="0"/>
    <m/>
    <m/>
    <n v="0"/>
    <n v="1433.1456000000001"/>
    <n v="1526.2127902980046"/>
    <n v="0.28368267477658077"/>
    <n v="0.59714400000000001"/>
    <n v="0.11099330855018587"/>
  </r>
  <r>
    <x v="2578"/>
    <s v="École"/>
    <m/>
    <m/>
    <n v="3452"/>
    <n v="1059.2639999999999"/>
    <n v="1182.1679999999999"/>
    <n v="0"/>
    <m/>
    <m/>
    <n v="0"/>
    <n v="0.44136000000000003"/>
    <n v="60.445475999999992"/>
    <n v="0"/>
    <m/>
    <m/>
    <n v="0"/>
    <n v="2241.4319999999998"/>
    <n v="2386.9885844001033"/>
    <n v="0.69147989119354092"/>
    <n v="60.886835999999995"/>
    <n v="17.638133256083428"/>
  </r>
  <r>
    <x v="2579"/>
    <s v="École"/>
    <m/>
    <m/>
    <n v="5387"/>
    <n v="913.82399999999996"/>
    <n v="1568.646"/>
    <n v="0"/>
    <m/>
    <m/>
    <n v="0"/>
    <n v="0.38075999999999999"/>
    <n v="80.206496999999999"/>
    <n v="0"/>
    <m/>
    <m/>
    <n v="0"/>
    <n v="2482.4699999999998"/>
    <n v="2643.679376004146"/>
    <n v="0.49075169407910635"/>
    <n v="80.587256999999994"/>
    <n v="14.959579914609243"/>
  </r>
  <r>
    <x v="2580"/>
    <s v="École"/>
    <m/>
    <m/>
    <n v="5457"/>
    <n v="750.81600000000003"/>
    <n v="1220.0580000000002"/>
    <n v="0"/>
    <m/>
    <m/>
    <n v="0"/>
    <n v="0.31284000000000001"/>
    <n v="62.382831000000003"/>
    <n v="0"/>
    <m/>
    <m/>
    <n v="0"/>
    <n v="1970.8740000000003"/>
    <n v="2098.8607904638511"/>
    <n v="0.38461806678831795"/>
    <n v="62.695671000000004"/>
    <n v="11.489036283672348"/>
  </r>
  <r>
    <x v="2581"/>
    <s v="École"/>
    <m/>
    <m/>
    <n v="3261"/>
    <n v="1416.6107999999999"/>
    <n v="0"/>
    <n v="0"/>
    <m/>
    <m/>
    <n v="0"/>
    <n v="0.59025450000000002"/>
    <n v="0"/>
    <n v="0"/>
    <m/>
    <m/>
    <n v="0"/>
    <n v="1416.6107999999999"/>
    <n v="1508.6042352111945"/>
    <n v="0.46262012732633989"/>
    <n v="0.59025450000000002"/>
    <n v="0.18100413983440664"/>
  </r>
  <r>
    <x v="2582"/>
    <s v="École"/>
    <m/>
    <m/>
    <n v="2845"/>
    <n v="1146.96"/>
    <n v="0"/>
    <n v="0"/>
    <m/>
    <m/>
    <n v="0"/>
    <n v="0.47790000000000005"/>
    <n v="0"/>
    <n v="0"/>
    <m/>
    <m/>
    <n v="0"/>
    <n v="1146.96"/>
    <n v="1221.4425540295413"/>
    <n v="0.42932954447435545"/>
    <n v="0.47790000000000005"/>
    <n v="0.16797891036906856"/>
  </r>
  <r>
    <x v="2583"/>
    <s v="École"/>
    <m/>
    <m/>
    <n v="9094"/>
    <n v="2512.944"/>
    <n v="2070.3096"/>
    <n v="0"/>
    <m/>
    <m/>
    <n v="0"/>
    <n v="1.0470599999999999"/>
    <n v="105.85707720000001"/>
    <n v="0"/>
    <m/>
    <m/>
    <n v="0"/>
    <n v="4583.2536"/>
    <n v="4880.8859794143564"/>
    <n v="0.53671497464420015"/>
    <n v="106.90413720000001"/>
    <n v="11.755458236199694"/>
  </r>
  <r>
    <x v="2584"/>
    <s v="École"/>
    <m/>
    <m/>
    <n v="4186"/>
    <n v="1955.2103999999999"/>
    <n v="0"/>
    <n v="0"/>
    <m/>
    <m/>
    <n v="0"/>
    <n v="0.81467100000000003"/>
    <n v="0"/>
    <n v="0"/>
    <m/>
    <m/>
    <n v="0"/>
    <n v="1955.2103999999999"/>
    <n v="2082.1800103239179"/>
    <n v="0.49741519596844669"/>
    <n v="0.81467100000000003"/>
    <n v="0.19461801242236026"/>
  </r>
  <r>
    <x v="2585"/>
    <s v="École"/>
    <m/>
    <m/>
    <n v="3437"/>
    <n v="688.17599999999993"/>
    <n v="1406.8557000000001"/>
    <n v="0"/>
    <m/>
    <m/>
    <n v="0"/>
    <n v="0.28673999999999999"/>
    <n v="71.933991149999997"/>
    <n v="0"/>
    <m/>
    <m/>
    <n v="0"/>
    <n v="2095.0317"/>
    <n v="2231.0811801813943"/>
    <n v="0.64913621768443241"/>
    <n v="72.220731149999992"/>
    <n v="21.01272363980215"/>
  </r>
  <r>
    <x v="2586"/>
    <s v="École"/>
    <m/>
    <m/>
    <n v="18620"/>
    <n v="6696"/>
    <n v="5980.9364999999998"/>
    <n v="0"/>
    <m/>
    <m/>
    <n v="0"/>
    <n v="2.79"/>
    <n v="305.81148674999997"/>
    <n v="0"/>
    <m/>
    <m/>
    <n v="0"/>
    <n v="12676.9365"/>
    <n v="13500.165390101061"/>
    <n v="0.725035735236362"/>
    <n v="308.60148674999999"/>
    <n v="16.573656646079485"/>
  </r>
  <r>
    <x v="2587"/>
    <s v="École"/>
    <m/>
    <m/>
    <n v="4801"/>
    <n v="1190.5919999999999"/>
    <n v="1705.4289000000001"/>
    <n v="0"/>
    <m/>
    <m/>
    <n v="0"/>
    <n v="0.49607999999999997"/>
    <n v="87.200348550000001"/>
    <n v="0"/>
    <m/>
    <m/>
    <n v="0"/>
    <n v="2896.0209"/>
    <n v="3084.0859006582014"/>
    <n v="0.6423840659567176"/>
    <n v="87.696428550000007"/>
    <n v="18.266283805457199"/>
  </r>
  <r>
    <x v="2588"/>
    <s v="École"/>
    <m/>
    <m/>
    <n v="1124"/>
    <n v="177.696"/>
    <n v="0"/>
    <n v="320.09999999999997"/>
    <m/>
    <m/>
    <n v="0"/>
    <n v="7.4040000000000009E-2"/>
    <n v="0"/>
    <n v="22.793825999999996"/>
    <m/>
    <m/>
    <n v="0"/>
    <n v="497.79599999999994"/>
    <n v="530.12242591344898"/>
    <n v="0.4716391689621432"/>
    <n v="22.867865999999996"/>
    <n v="20.34507651245551"/>
  </r>
  <r>
    <x v="2589"/>
    <s v="École"/>
    <m/>
    <m/>
    <n v="4170"/>
    <n v="1510.2719999999999"/>
    <n v="0"/>
    <n v="0"/>
    <m/>
    <m/>
    <n v="0"/>
    <n v="0.62927999999999995"/>
    <n v="0"/>
    <n v="0"/>
    <m/>
    <m/>
    <n v="0"/>
    <n v="1510.2719999999999"/>
    <n v="1608.3477095620626"/>
    <n v="0.38569489437939153"/>
    <n v="0.62927999999999995"/>
    <n v="0.15090647482014388"/>
  </r>
  <r>
    <x v="2590"/>
    <s v="École"/>
    <m/>
    <m/>
    <n v="17158"/>
    <n v="6332.2559999999994"/>
    <n v="1530.7560000000001"/>
    <n v="0"/>
    <m/>
    <m/>
    <n v="0"/>
    <n v="2.6384400000000001"/>
    <n v="78.269141999999988"/>
    <n v="0"/>
    <m/>
    <m/>
    <n v="0"/>
    <n v="7863.0119999999997"/>
    <n v="8373.6289492614669"/>
    <n v="0.48803059501465595"/>
    <n v="80.907581999999991"/>
    <n v="4.7154436414500518"/>
  </r>
  <r>
    <x v="2591"/>
    <s v="École"/>
    <m/>
    <m/>
    <n v="2830"/>
    <n v="1581.12"/>
    <n v="0"/>
    <n v="0"/>
    <m/>
    <m/>
    <n v="0"/>
    <n v="0.65880000000000005"/>
    <n v="0"/>
    <n v="0"/>
    <m/>
    <m/>
    <n v="0"/>
    <n v="1581.12"/>
    <n v="1683.7965151593676"/>
    <n v="0.59498110076302746"/>
    <n v="0.65880000000000005"/>
    <n v="0.232791519434629"/>
  </r>
  <r>
    <x v="2592"/>
    <s v="École"/>
    <m/>
    <m/>
    <n v="2031"/>
    <n v="280.8"/>
    <n v="0"/>
    <n v="940.89999999999986"/>
    <m/>
    <m/>
    <n v="0"/>
    <n v="0.11700000000000001"/>
    <n v="0"/>
    <n v="67.000033999999999"/>
    <m/>
    <m/>
    <n v="0"/>
    <n v="1221.6999999999998"/>
    <n v="1301.0361026172582"/>
    <n v="0.64058892300209658"/>
    <n v="67.117034000000004"/>
    <n v="33.046299359921221"/>
  </r>
  <r>
    <x v="2593"/>
    <s v="École"/>
    <m/>
    <m/>
    <n v="3441"/>
    <n v="1235.8799999999999"/>
    <n v="0"/>
    <n v="0"/>
    <m/>
    <m/>
    <n v="0"/>
    <n v="0.51495000000000002"/>
    <n v="0"/>
    <n v="0"/>
    <m/>
    <m/>
    <n v="0"/>
    <n v="1235.8799999999999"/>
    <n v="1316.1369391033945"/>
    <n v="0.3824867594023233"/>
    <n v="0.51495000000000002"/>
    <n v="0.14965126416739322"/>
  </r>
  <r>
    <x v="2594"/>
    <s v="École"/>
    <m/>
    <m/>
    <n v="5538"/>
    <n v="1838.5919999999999"/>
    <n v="0"/>
    <n v="641.75199999999995"/>
    <m/>
    <m/>
    <n v="0"/>
    <n v="0.76608000000000009"/>
    <n v="0"/>
    <n v="45.698167519999998"/>
    <m/>
    <m/>
    <n v="0"/>
    <n v="2480.3440000000001"/>
    <n v="2641.415315470329"/>
    <n v="0.47696195656741225"/>
    <n v="46.464247520000001"/>
    <n v="8.3900771975442385"/>
  </r>
  <r>
    <x v="2595"/>
    <s v="École"/>
    <m/>
    <m/>
    <n v="2950"/>
    <n v="1822.1759999999999"/>
    <n v="0"/>
    <n v="0"/>
    <m/>
    <m/>
    <n v="0"/>
    <n v="0.75924000000000003"/>
    <n v="0"/>
    <n v="0"/>
    <m/>
    <m/>
    <n v="0"/>
    <n v="1822.1759999999999"/>
    <n v="1940.5064756672712"/>
    <n v="0.65779880531093937"/>
    <n v="0.75924000000000003"/>
    <n v="0.25736949152542371"/>
  </r>
  <r>
    <x v="2596"/>
    <s v="École"/>
    <m/>
    <m/>
    <n v="2816"/>
    <n v="1215.6479999999999"/>
    <n v="0"/>
    <n v="481.8959999999999"/>
    <m/>
    <m/>
    <n v="0"/>
    <n v="0.50652000000000008"/>
    <n v="0"/>
    <n v="34.315068959999998"/>
    <m/>
    <m/>
    <n v="0"/>
    <n v="1697.5439999999999"/>
    <n v="1807.7809853329877"/>
    <n v="0.64196767945063482"/>
    <n v="34.82158896"/>
    <n v="12.365621079545456"/>
  </r>
  <r>
    <x v="2597"/>
    <s v="École"/>
    <m/>
    <m/>
    <n v="5689"/>
    <n v="2580.1127999999999"/>
    <n v="0"/>
    <n v="254.91599999999997"/>
    <m/>
    <m/>
    <n v="0"/>
    <n v="1.0750470000000001"/>
    <n v="0"/>
    <n v="18.152174159999998"/>
    <m/>
    <m/>
    <n v="0"/>
    <n v="2835.0288"/>
    <n v="3019.133028370044"/>
    <n v="0.53069661247495936"/>
    <n v="19.227221159999999"/>
    <n v="3.3797189593953245"/>
  </r>
  <r>
    <x v="2598"/>
    <s v="École"/>
    <m/>
    <m/>
    <n v="1675"/>
    <n v="400.68"/>
    <n v="0"/>
    <n v="881.92399999999986"/>
    <m/>
    <m/>
    <n v="0"/>
    <n v="0.16695000000000002"/>
    <n v="0"/>
    <n v="62.800444239999997"/>
    <m/>
    <m/>
    <n v="0"/>
    <n v="1282.6039999999998"/>
    <n v="1365.8951537704065"/>
    <n v="0.81545979329576512"/>
    <n v="62.967394239999997"/>
    <n v="37.592474173134327"/>
  </r>
  <r>
    <x v="2599"/>
    <s v="École"/>
    <m/>
    <m/>
    <n v="1596"/>
    <n v="207.792"/>
    <n v="0"/>
    <n v="601.7879999999999"/>
    <m/>
    <m/>
    <n v="0"/>
    <n v="8.6580000000000004E-2"/>
    <n v="0"/>
    <n v="42.852392879999996"/>
    <m/>
    <m/>
    <n v="0"/>
    <n v="809.57999999999993"/>
    <n v="862.15339932625022"/>
    <n v="0.54019636549263794"/>
    <n v="42.938972879999994"/>
    <n v="26.904118345864656"/>
  </r>
  <r>
    <x v="2600"/>
    <s v="École"/>
    <m/>
    <m/>
    <n v="3917"/>
    <n v="661.98239999999998"/>
    <n v="0"/>
    <n v="1865.1159999999998"/>
    <m/>
    <m/>
    <n v="0"/>
    <n v="0.27582600000000002"/>
    <n v="0"/>
    <n v="132.81202615999999"/>
    <m/>
    <m/>
    <n v="0"/>
    <n v="2527.0983999999999"/>
    <n v="2691.2059042860842"/>
    <n v="0.68705792807916366"/>
    <n v="133.08785215999998"/>
    <n v="33.976985488894556"/>
  </r>
  <r>
    <x v="2601"/>
    <s v="École"/>
    <m/>
    <m/>
    <n v="3559"/>
    <n v="1153.44"/>
    <n v="0"/>
    <n v="0"/>
    <m/>
    <m/>
    <n v="0"/>
    <n v="0.48060000000000003"/>
    <n v="0"/>
    <n v="0"/>
    <m/>
    <m/>
    <n v="0"/>
    <n v="1153.44"/>
    <n v="1228.3433594195387"/>
    <n v="0.34513721815665599"/>
    <n v="0.48060000000000003"/>
    <n v="0.13503793200337175"/>
  </r>
  <r>
    <x v="2602"/>
    <s v="École"/>
    <m/>
    <m/>
    <n v="5694"/>
    <n v="2445.5520000000001"/>
    <n v="961.64819999999997"/>
    <n v="0"/>
    <m/>
    <m/>
    <n v="0"/>
    <n v="1.01898"/>
    <n v="49.170069899999994"/>
    <n v="0"/>
    <m/>
    <m/>
    <n v="0"/>
    <n v="3407.2002000000002"/>
    <n v="3628.4607260741127"/>
    <n v="0.63724283914192359"/>
    <n v="50.189049899999993"/>
    <n v="8.8143747629083222"/>
  </r>
  <r>
    <x v="2603"/>
    <s v="École"/>
    <m/>
    <m/>
    <n v="4517"/>
    <n v="815.83199999999999"/>
    <n v="1919.5074"/>
    <n v="0"/>
    <m/>
    <m/>
    <n v="0"/>
    <n v="0.33993000000000001"/>
    <n v="98.1464043"/>
    <n v="0"/>
    <m/>
    <m/>
    <n v="0"/>
    <n v="2735.3393999999998"/>
    <n v="2912.9698881160921"/>
    <n v="0.64489038922207043"/>
    <n v="98.486334299999996"/>
    <n v="21.803483351782155"/>
  </r>
  <r>
    <x v="2604"/>
    <s v="École"/>
    <m/>
    <m/>
    <n v="4000"/>
    <n v="1550.0159999999998"/>
    <n v="605.48220000000003"/>
    <n v="0"/>
    <m/>
    <m/>
    <n v="0"/>
    <n v="0.64584000000000008"/>
    <n v="30.958932900000001"/>
    <n v="0"/>
    <m/>
    <m/>
    <n v="0"/>
    <n v="2155.4982"/>
    <n v="2295.4743204768074"/>
    <n v="0.57386858011920183"/>
    <n v="31.6047729"/>
    <n v="7.9011932250000001"/>
  </r>
  <r>
    <x v="2605"/>
    <s v="École"/>
    <m/>
    <m/>
    <n v="4019"/>
    <n v="1353.672"/>
    <n v="300.46769999999998"/>
    <n v="0"/>
    <m/>
    <m/>
    <n v="0"/>
    <n v="0.56402999999999992"/>
    <n v="15.36322515"/>
    <n v="0"/>
    <m/>
    <m/>
    <n v="0"/>
    <n v="1654.1396999999999"/>
    <n v="1761.5580490075149"/>
    <n v="0.43830755138281036"/>
    <n v="15.927255150000001"/>
    <n v="3.9629895869619309"/>
  </r>
  <r>
    <x v="2606"/>
    <s v="École"/>
    <m/>
    <m/>
    <n v="4017"/>
    <n v="1809.864"/>
    <n v="0"/>
    <n v="0"/>
    <m/>
    <m/>
    <n v="0"/>
    <n v="0.75411000000000006"/>
    <n v="0"/>
    <n v="0"/>
    <m/>
    <m/>
    <n v="0"/>
    <n v="1809.864"/>
    <n v="1927.3949454262763"/>
    <n v="0.47980954578697443"/>
    <n v="0.75411000000000006"/>
    <n v="0.18772964899178493"/>
  </r>
  <r>
    <x v="2607"/>
    <s v="École"/>
    <m/>
    <m/>
    <n v="30336"/>
    <n v="15754.32"/>
    <n v="3051.6606000000002"/>
    <n v="0"/>
    <m/>
    <m/>
    <n v="0"/>
    <n v="6.5643000000000002"/>
    <n v="156.03457169999999"/>
    <n v="0"/>
    <m/>
    <m/>
    <n v="0"/>
    <n v="18805.980599999999"/>
    <n v="20027.224118621401"/>
    <n v="0.66018011994400716"/>
    <n v="162.59887169999999"/>
    <n v="5.359931160996835"/>
  </r>
  <r>
    <x v="2608"/>
    <s v="École"/>
    <m/>
    <m/>
    <n v="3556"/>
    <n v="2143.152"/>
    <n v="772.19820000000004"/>
    <n v="0"/>
    <m/>
    <m/>
    <n v="0"/>
    <n v="0.89298"/>
    <n v="39.483294900000004"/>
    <n v="0"/>
    <m/>
    <m/>
    <n v="0"/>
    <n v="2915.3501999999999"/>
    <n v="3104.670428069448"/>
    <n v="0.87307942296666141"/>
    <n v="40.376274900000006"/>
    <n v="11.354408014623173"/>
  </r>
  <r>
    <x v="2609"/>
    <s v="École"/>
    <m/>
    <m/>
    <n v="1362"/>
    <n v="149.65199999999999"/>
    <n v="0"/>
    <n v="454.73599999999993"/>
    <m/>
    <m/>
    <n v="0"/>
    <n v="6.2355000000000001E-2"/>
    <n v="0"/>
    <n v="32.381047359999997"/>
    <m/>
    <m/>
    <n v="0"/>
    <n v="604.38799999999992"/>
    <n v="643.63641482249272"/>
    <n v="0.47256711807818846"/>
    <n v="32.443402359999993"/>
    <n v="23.820412892804693"/>
  </r>
  <r>
    <x v="2610"/>
    <s v="École"/>
    <m/>
    <m/>
    <n v="2259"/>
    <n v="839.80799999999999"/>
    <n v="0"/>
    <n v="0"/>
    <m/>
    <m/>
    <n v="0"/>
    <n v="0.34992000000000001"/>
    <n v="0"/>
    <n v="0"/>
    <m/>
    <m/>
    <n v="0"/>
    <n v="839.80799999999999"/>
    <n v="894.34437854366411"/>
    <n v="0.39590277934646484"/>
    <n v="0.34992000000000001"/>
    <n v="0.15490039840637451"/>
  </r>
  <r>
    <x v="2611"/>
    <s v="École"/>
    <m/>
    <m/>
    <n v="3796"/>
    <n v="1505.088"/>
    <n v="401.63400000000001"/>
    <n v="0"/>
    <m/>
    <m/>
    <n v="0"/>
    <n v="0.62712000000000001"/>
    <n v="20.535962999999999"/>
    <n v="0"/>
    <m/>
    <m/>
    <n v="0"/>
    <n v="1906.722"/>
    <n v="2030.5428171028764"/>
    <n v="0.53491644286166395"/>
    <n v="21.163083"/>
    <n v="5.5751008956796628"/>
  </r>
  <r>
    <x v="2612"/>
    <s v="École"/>
    <m/>
    <m/>
    <n v="2244"/>
    <n v="1126.8863999999999"/>
    <n v="0"/>
    <n v="0"/>
    <m/>
    <m/>
    <n v="0"/>
    <n v="0.46953600000000001"/>
    <n v="0"/>
    <n v="0"/>
    <m/>
    <m/>
    <n v="0"/>
    <n v="1126.8863999999999"/>
    <n v="1200.0653924436381"/>
    <n v="0.53478849930643413"/>
    <n v="0.46953600000000001"/>
    <n v="0.20924064171122994"/>
  </r>
  <r>
    <x v="2613"/>
    <s v="École"/>
    <m/>
    <m/>
    <n v="3015"/>
    <n v="582.91200000000003"/>
    <n v="878.29020000000003"/>
    <n v="0"/>
    <m/>
    <m/>
    <n v="0"/>
    <n v="0.24287999999999998"/>
    <n v="44.907888899999996"/>
    <n v="0"/>
    <m/>
    <m/>
    <n v="0"/>
    <n v="1461.2022000000002"/>
    <n v="1556.0913607463074"/>
    <n v="0.51611653756096432"/>
    <n v="45.150768899999996"/>
    <n v="14.975379402985073"/>
  </r>
  <r>
    <x v="2614"/>
    <s v="École"/>
    <m/>
    <m/>
    <n v="4829"/>
    <n v="1875.7439999999999"/>
    <n v="0"/>
    <n v="547.07999999999993"/>
    <m/>
    <m/>
    <n v="0"/>
    <n v="0.78156000000000003"/>
    <n v="0"/>
    <n v="38.956720799999992"/>
    <m/>
    <m/>
    <n v="0"/>
    <n v="2422.8239999999996"/>
    <n v="2580.1600182430675"/>
    <n v="0.53430524295776916"/>
    <n v="39.738280799999991"/>
    <n v="8.2290910747566777"/>
  </r>
  <r>
    <x v="2615"/>
    <s v="École"/>
    <m/>
    <m/>
    <n v="3543"/>
    <n v="1911.1679999999999"/>
    <n v="0"/>
    <n v="0"/>
    <m/>
    <m/>
    <n v="0"/>
    <n v="0.79632000000000003"/>
    <n v="0"/>
    <n v="0"/>
    <m/>
    <m/>
    <n v="0"/>
    <n v="1911.1679999999999"/>
    <n v="2035.2775363565688"/>
    <n v="0.57445033484520713"/>
    <n v="0.79632000000000003"/>
    <n v="0.22475867908552075"/>
  </r>
  <r>
    <x v="2616"/>
    <s v="École"/>
    <m/>
    <m/>
    <n v="4691"/>
    <n v="2198.88"/>
    <n v="444.44970000000001"/>
    <n v="0"/>
    <m/>
    <m/>
    <n v="0"/>
    <n v="0.91620000000000001"/>
    <n v="22.725174149999997"/>
    <n v="0"/>
    <m/>
    <m/>
    <n v="0"/>
    <n v="2643.3297000000002"/>
    <n v="2814.9851606944808"/>
    <n v="0.60008210630877867"/>
    <n v="23.641374149999997"/>
    <n v="5.0397301534853964"/>
  </r>
  <r>
    <x v="2617"/>
    <s v="École"/>
    <m/>
    <m/>
    <n v="4839"/>
    <n v="2198.0160000000001"/>
    <n v="0"/>
    <n v="0"/>
    <m/>
    <m/>
    <n v="0"/>
    <n v="0.91583999999999999"/>
    <n v="0"/>
    <n v="0"/>
    <m/>
    <m/>
    <n v="0"/>
    <n v="2198.0160000000001"/>
    <n v="2340.7531882871212"/>
    <n v="0.48372663531455284"/>
    <n v="0.91583999999999999"/>
    <n v="0.18926224426534408"/>
  </r>
  <r>
    <x v="2618"/>
    <s v="École"/>
    <m/>
    <m/>
    <n v="3482"/>
    <n v="1307.0160000000001"/>
    <n v="0"/>
    <n v="0"/>
    <m/>
    <m/>
    <n v="0"/>
    <n v="0.54459000000000002"/>
    <n v="0"/>
    <n v="0"/>
    <m/>
    <m/>
    <n v="0"/>
    <n v="1307.0160000000001"/>
    <n v="1391.8924471624773"/>
    <n v="0.39973935874855754"/>
    <n v="0.54459000000000002"/>
    <n v="0.15640149339460083"/>
  </r>
  <r>
    <x v="2619"/>
    <s v="École"/>
    <m/>
    <m/>
    <n v="9092"/>
    <n v="3093.5520000000001"/>
    <n v="2820.9105"/>
    <n v="0"/>
    <m/>
    <m/>
    <n v="0"/>
    <n v="1.28898"/>
    <n v="144.23607975000002"/>
    <n v="0"/>
    <m/>
    <m/>
    <n v="0"/>
    <n v="5914.4624999999996"/>
    <n v="6298.5423918113493"/>
    <n v="0.6927565323153706"/>
    <n v="145.52505975000003"/>
    <n v="16.005835872195338"/>
  </r>
  <r>
    <x v="2620"/>
    <s v="École"/>
    <m/>
    <m/>
    <n v="3503"/>
    <n v="1074.06"/>
    <n v="1086.6851999999999"/>
    <n v="0"/>
    <m/>
    <m/>
    <n v="0"/>
    <n v="0.44752500000000006"/>
    <n v="55.563341399999999"/>
    <n v="0"/>
    <m/>
    <m/>
    <n v="0"/>
    <n v="2160.7451999999998"/>
    <n v="2301.062055952319"/>
    <n v="0.65688325890731347"/>
    <n v="56.010866399999998"/>
    <n v="15.989399486154724"/>
  </r>
  <r>
    <x v="2621"/>
    <s v="École"/>
    <m/>
    <m/>
    <n v="13561"/>
    <n v="7031.5595999999996"/>
    <n v="3526.8011999999999"/>
    <n v="0"/>
    <m/>
    <m/>
    <n v="0"/>
    <n v="2.9298164999999998"/>
    <n v="180.32900339999998"/>
    <n v="0"/>
    <m/>
    <m/>
    <n v="0"/>
    <n v="10558.360799999999"/>
    <n v="11244.011283669342"/>
    <n v="0.82914322569643406"/>
    <n v="183.25881989999996"/>
    <n v="13.513665651500625"/>
  </r>
  <r>
    <x v="2622"/>
    <s v="École"/>
    <m/>
    <m/>
    <n v="6445"/>
    <n v="1032.048"/>
    <n v="2332.8872999999999"/>
    <n v="0"/>
    <m/>
    <m/>
    <n v="0"/>
    <n v="0.43001999999999996"/>
    <n v="119.28294735"/>
    <n v="0"/>
    <m/>
    <m/>
    <n v="0"/>
    <n v="3364.9353000000001"/>
    <n v="3583.4511813630475"/>
    <n v="0.55600483807029444"/>
    <n v="119.71296735"/>
    <n v="18.574548851823121"/>
  </r>
  <r>
    <x v="2623"/>
    <s v="École"/>
    <m/>
    <m/>
    <n v="3325"/>
    <n v="757.72799999999995"/>
    <n v="1449.6713999999999"/>
    <n v="0"/>
    <m/>
    <m/>
    <n v="0"/>
    <n v="0.31572"/>
    <n v="74.123202300000003"/>
    <n v="0"/>
    <m/>
    <m/>
    <n v="0"/>
    <n v="2207.3993999999998"/>
    <n v="2350.7459378699141"/>
    <n v="0.70699125950974862"/>
    <n v="74.438922300000002"/>
    <n v="22.38764580451128"/>
  </r>
  <r>
    <x v="2624"/>
    <s v="École"/>
    <m/>
    <m/>
    <n v="3786"/>
    <n v="1651.9679999999998"/>
    <n v="0"/>
    <n v="0"/>
    <m/>
    <m/>
    <n v="0"/>
    <n v="0.68832000000000004"/>
    <n v="0"/>
    <n v="0"/>
    <m/>
    <m/>
    <n v="0"/>
    <n v="1651.9679999999998"/>
    <n v="1759.2453207566725"/>
    <n v="0.46467124161560286"/>
    <n v="0.68832000000000004"/>
    <n v="0.18180665610142632"/>
  </r>
  <r>
    <x v="2625"/>
    <s v="École"/>
    <m/>
    <m/>
    <n v="2671"/>
    <n v="1121.04"/>
    <n v="0"/>
    <n v="0"/>
    <m/>
    <m/>
    <n v="0"/>
    <n v="0.46710000000000002"/>
    <n v="0"/>
    <n v="0"/>
    <m/>
    <m/>
    <n v="0"/>
    <n v="1121.04"/>
    <n v="1193.8393324695517"/>
    <n v="0.4469634340956764"/>
    <n v="0.46710000000000002"/>
    <n v="0.17487832272557097"/>
  </r>
  <r>
    <x v="2626"/>
    <s v="École"/>
    <m/>
    <m/>
    <n v="3367"/>
    <n v="1067.904"/>
    <n v="850.63049999999998"/>
    <n v="0"/>
    <m/>
    <m/>
    <n v="0"/>
    <n v="0.44496000000000002"/>
    <n v="43.493619750000001"/>
    <n v="0"/>
    <m/>
    <m/>
    <n v="0"/>
    <n v="1918.5345"/>
    <n v="2043.1224102617257"/>
    <n v="0.60680796265569514"/>
    <n v="43.938579750000002"/>
    <n v="13.049771235521236"/>
  </r>
  <r>
    <x v="2627"/>
    <s v="École"/>
    <m/>
    <m/>
    <n v="10867"/>
    <n v="4033.152"/>
    <n v="2459.8188"/>
    <n v="0"/>
    <m/>
    <m/>
    <n v="0"/>
    <n v="1.68048"/>
    <n v="125.7730866"/>
    <n v="0"/>
    <m/>
    <m/>
    <n v="0"/>
    <n v="6492.9708000000001"/>
    <n v="6914.6185021197198"/>
    <n v="0.6362950678310223"/>
    <n v="127.4535666"/>
    <n v="11.728496052268335"/>
  </r>
  <r>
    <x v="2628"/>
    <s v="École"/>
    <m/>
    <m/>
    <n v="4127"/>
    <n v="1191.0239999999999"/>
    <n v="0"/>
    <n v="909.08399999999983"/>
    <m/>
    <m/>
    <n v="0"/>
    <n v="0.49625999999999998"/>
    <n v="0"/>
    <n v="64.734465839999999"/>
    <m/>
    <m/>
    <n v="0"/>
    <n v="2100.1079999999997"/>
    <n v="2236.4871305519559"/>
    <n v="0.54191595118777702"/>
    <n v="65.230725840000005"/>
    <n v="15.805845854131332"/>
  </r>
  <r>
    <x v="2629"/>
    <s v="École"/>
    <m/>
    <m/>
    <n v="4755"/>
    <n v="2045.3039999999999"/>
    <n v="0"/>
    <n v="0"/>
    <m/>
    <m/>
    <n v="0"/>
    <n v="0.85221000000000002"/>
    <n v="0"/>
    <n v="0"/>
    <m/>
    <m/>
    <n v="0"/>
    <n v="2045.3039999999999"/>
    <n v="2178.1242079295153"/>
    <n v="0.45807028557928819"/>
    <n v="0.85221000000000002"/>
    <n v="0.17922397476340696"/>
  </r>
  <r>
    <x v="2630"/>
    <s v="École"/>
    <m/>
    <m/>
    <n v="4306"/>
    <n v="2223.7199999999998"/>
    <n v="0"/>
    <n v="0"/>
    <m/>
    <m/>
    <n v="0"/>
    <n v="0.9265500000000001"/>
    <n v="0"/>
    <n v="0"/>
    <m/>
    <m/>
    <n v="0"/>
    <n v="2223.7199999999998"/>
    <n v="2368.126383000777"/>
    <n v="0.54995968021383579"/>
    <n v="0.9265500000000001"/>
    <n v="0.21517649790989318"/>
  </r>
  <r>
    <x v="2631"/>
    <s v="École"/>
    <m/>
    <m/>
    <n v="4429"/>
    <n v="504"/>
    <n v="1803.5640000000001"/>
    <n v="0"/>
    <m/>
    <m/>
    <n v="0"/>
    <n v="0.21"/>
    <n v="92.218097999999998"/>
    <n v="0"/>
    <m/>
    <m/>
    <n v="0"/>
    <n v="2307.5640000000003"/>
    <n v="2457.4151371857997"/>
    <n v="0.5548464974454278"/>
    <n v="92.428097999999991"/>
    <n v="20.868841273425151"/>
  </r>
  <r>
    <x v="2632"/>
    <s v="École"/>
    <m/>
    <m/>
    <n v="3782"/>
    <n v="674.49599999999998"/>
    <n v="1488.3191999999999"/>
    <n v="0"/>
    <m/>
    <m/>
    <n v="0"/>
    <n v="0.28104000000000001"/>
    <n v="76.099304399999994"/>
    <n v="0"/>
    <m/>
    <m/>
    <n v="0"/>
    <n v="2162.8152"/>
    <n v="2303.266479896346"/>
    <n v="0.60900753037978472"/>
    <n v="76.380344399999998"/>
    <n v="20.195754732945531"/>
  </r>
  <r>
    <x v="2633"/>
    <s v="École"/>
    <m/>
    <m/>
    <n v="2126"/>
    <n v="275.6592"/>
    <n v="843.81029999999998"/>
    <n v="0"/>
    <m/>
    <m/>
    <n v="0"/>
    <n v="0.114858"/>
    <n v="43.144895849999997"/>
    <n v="0"/>
    <m/>
    <m/>
    <n v="0"/>
    <n v="1119.4694999999999"/>
    <n v="1192.1668456076702"/>
    <n v="0.56075580696503768"/>
    <n v="43.259753849999996"/>
    <n v="20.347955714957664"/>
  </r>
  <r>
    <x v="2634"/>
    <s v="École"/>
    <m/>
    <m/>
    <n v="2184"/>
    <n v="844.12799999999993"/>
    <n v="0"/>
    <n v="310.78799999999995"/>
    <m/>
    <m/>
    <n v="0"/>
    <n v="0.35172000000000003"/>
    <n v="0"/>
    <n v="22.13073288"/>
    <m/>
    <m/>
    <n v="0"/>
    <n v="1154.9159999999999"/>
    <n v="1229.9152095361492"/>
    <n v="0.56314798971435398"/>
    <n v="22.48245288"/>
    <n v="10.294163406593407"/>
  </r>
  <r>
    <x v="2635"/>
    <s v="École"/>
    <m/>
    <m/>
    <n v="3286"/>
    <n v="453.31200000000001"/>
    <n v="2110.473"/>
    <n v="0"/>
    <m/>
    <m/>
    <n v="0"/>
    <n v="0.18887999999999999"/>
    <n v="107.91067349999999"/>
    <n v="0"/>
    <m/>
    <m/>
    <n v="0"/>
    <n v="2563.7849999999999"/>
    <n v="2730.2748991966828"/>
    <n v="0.83088097967032337"/>
    <n v="108.09955349999998"/>
    <n v="32.897003499695671"/>
  </r>
  <r>
    <x v="2636"/>
    <s v="École"/>
    <m/>
    <m/>
    <n v="4049"/>
    <n v="915.83999999999992"/>
    <n v="1561.8258000000001"/>
    <n v="0"/>
    <m/>
    <m/>
    <n v="0"/>
    <n v="0.38160000000000005"/>
    <n v="79.857773099999989"/>
    <n v="0"/>
    <m/>
    <m/>
    <n v="0"/>
    <n v="2477.6657999999998"/>
    <n v="2638.5631955636172"/>
    <n v="0.65165798853139467"/>
    <n v="80.239373099999995"/>
    <n v="19.817083996048407"/>
  </r>
  <r>
    <x v="2637"/>
    <s v="École"/>
    <m/>
    <m/>
    <n v="1572"/>
    <n v="787.39199999999994"/>
    <n v="0"/>
    <n v="0"/>
    <m/>
    <m/>
    <n v="0"/>
    <n v="0.32807999999999998"/>
    <n v="0"/>
    <n v="0"/>
    <m/>
    <m/>
    <n v="0"/>
    <n v="787.39199999999994"/>
    <n v="838.52453050012946"/>
    <n v="0.53341255120873377"/>
    <n v="0.32807999999999998"/>
    <n v="0.20870229007633587"/>
  </r>
  <r>
    <x v="2638"/>
    <s v="École"/>
    <m/>
    <m/>
    <n v="4785"/>
    <n v="902.14559999999994"/>
    <n v="1242.4131"/>
    <n v="0"/>
    <m/>
    <m/>
    <n v="0"/>
    <n v="0.37589400000000001"/>
    <n v="63.525870449999992"/>
    <n v="0"/>
    <m/>
    <m/>
    <n v="0"/>
    <n v="2144.5587"/>
    <n v="2283.8244191552217"/>
    <n v="0.47728827986525008"/>
    <n v="63.901764449999995"/>
    <n v="13.354600721003134"/>
  </r>
  <r>
    <x v="2639"/>
    <s v="École"/>
    <m/>
    <m/>
    <n v="3390"/>
    <n v="431.56799999999998"/>
    <n v="1852.4421"/>
    <n v="0"/>
    <m/>
    <m/>
    <n v="0"/>
    <n v="0.17981999999999998"/>
    <n v="94.71728594999999"/>
    <n v="0"/>
    <m/>
    <m/>
    <n v="0"/>
    <n v="2284.0101"/>
    <n v="2432.3316680383518"/>
    <n v="0.71750196697296509"/>
    <n v="94.897105949999997"/>
    <n v="27.993246592920354"/>
  </r>
  <r>
    <x v="2640"/>
    <s v="École"/>
    <m/>
    <m/>
    <n v="4035"/>
    <n v="419.03999999999996"/>
    <n v="2127.1446000000001"/>
    <n v="0"/>
    <m/>
    <m/>
    <n v="0"/>
    <n v="0.17460000000000001"/>
    <n v="108.7631097"/>
    <n v="0"/>
    <m/>
    <m/>
    <n v="0"/>
    <n v="2546.1846"/>
    <n v="2711.5315450012959"/>
    <n v="0.67200286121469532"/>
    <n v="108.9377097"/>
    <n v="26.998193234200741"/>
  </r>
  <r>
    <x v="2641"/>
    <s v="École"/>
    <m/>
    <m/>
    <n v="1765"/>
    <n v="200.01599999999999"/>
    <n v="939.67200000000003"/>
    <n v="0"/>
    <m/>
    <m/>
    <n v="0"/>
    <n v="8.3339999999999997E-2"/>
    <n v="48.046403999999995"/>
    <n v="0"/>
    <m/>
    <m/>
    <n v="0"/>
    <n v="1139.6880000000001"/>
    <n v="1213.6983168696554"/>
    <n v="0.68764777159753843"/>
    <n v="48.129743999999995"/>
    <n v="27.268976770538242"/>
  </r>
  <r>
    <x v="2642"/>
    <s v="École"/>
    <m/>
    <m/>
    <n v="2482"/>
    <n v="304.7724"/>
    <n v="1017.7254"/>
    <n v="0"/>
    <m/>
    <m/>
    <n v="0"/>
    <n v="0.1269885"/>
    <n v="52.037355299999994"/>
    <n v="0"/>
    <m/>
    <m/>
    <n v="0"/>
    <n v="1322.4978000000001"/>
    <n v="1408.3796213734129"/>
    <n v="0.56743739781362323"/>
    <n v="52.164343799999997"/>
    <n v="21.017060354552779"/>
  </r>
  <r>
    <x v="2643"/>
    <s v="École"/>
    <m/>
    <m/>
    <n v="1817"/>
    <n v="193.10399999999998"/>
    <n v="1088.5797"/>
    <n v="0"/>
    <m/>
    <m/>
    <n v="0"/>
    <n v="8.0460000000000004E-2"/>
    <n v="55.660209149999993"/>
    <n v="0"/>
    <m/>
    <m/>
    <n v="0"/>
    <n v="1281.6837"/>
    <n v="1364.9150903135528"/>
    <n v="0.75119157419568128"/>
    <n v="55.740669149999995"/>
    <n v="30.677308282883871"/>
  </r>
  <r>
    <x v="2644"/>
    <s v="École"/>
    <m/>
    <m/>
    <n v="3117"/>
    <n v="1370.52"/>
    <n v="0"/>
    <n v="168.77999999999997"/>
    <m/>
    <m/>
    <n v="0"/>
    <n v="0.57105000000000006"/>
    <n v="0"/>
    <n v="12.0185628"/>
    <m/>
    <m/>
    <n v="0"/>
    <n v="1539.3"/>
    <n v="1639.260761855403"/>
    <n v="0.52590977281212803"/>
    <n v="12.589612799999999"/>
    <n v="4.039015976900866"/>
  </r>
  <r>
    <x v="2645"/>
    <s v="École"/>
    <m/>
    <m/>
    <n v="4300"/>
    <n v="1699.326"/>
    <n v="0"/>
    <n v="0"/>
    <m/>
    <m/>
    <n v="0"/>
    <n v="0.70805249999999997"/>
    <n v="0"/>
    <n v="0"/>
    <m/>
    <m/>
    <n v="0"/>
    <n v="1699.326"/>
    <n v="1809.6787068152371"/>
    <n v="0.42085551321284581"/>
    <n v="0.70805249999999997"/>
    <n v="0.16466337209302326"/>
  </r>
  <r>
    <x v="2646"/>
    <s v="École"/>
    <m/>
    <m/>
    <n v="3370"/>
    <n v="377.28"/>
    <n v="1747.4867999999999"/>
    <n v="0"/>
    <m/>
    <m/>
    <n v="0"/>
    <n v="0.15720000000000001"/>
    <n v="89.350812599999983"/>
    <n v="0"/>
    <m/>
    <m/>
    <n v="0"/>
    <n v="2124.7667999999999"/>
    <n v="2262.7472509147447"/>
    <n v="0.67143835338716462"/>
    <n v="89.508012599999986"/>
    <n v="26.560241127596434"/>
  </r>
  <r>
    <x v="2647"/>
    <s v="École"/>
    <m/>
    <m/>
    <n v="3453"/>
    <n v="396.36359999999996"/>
    <n v="1332.2123999999999"/>
    <n v="0"/>
    <m/>
    <m/>
    <n v="0"/>
    <n v="0.16515150000000001"/>
    <n v="68.117401799999996"/>
    <n v="0"/>
    <m/>
    <m/>
    <n v="0"/>
    <n v="1728.5759999999998"/>
    <n v="1840.8281755895307"/>
    <n v="0.53310981048060546"/>
    <n v="68.282553299999989"/>
    <n v="19.774848913987832"/>
  </r>
  <r>
    <x v="2648"/>
    <s v="École"/>
    <m/>
    <m/>
    <n v="3905"/>
    <n v="1160.136"/>
    <n v="278.49149999999997"/>
    <n v="0"/>
    <m/>
    <m/>
    <n v="0"/>
    <n v="0.48338999999999999"/>
    <n v="14.239559250000001"/>
    <n v="0"/>
    <m/>
    <m/>
    <n v="0"/>
    <n v="1438.6275000000001"/>
    <n v="1532.050679968904"/>
    <n v="0.39233051983838768"/>
    <n v="14.722949250000001"/>
    <n v="3.770281498079386"/>
  </r>
  <r>
    <x v="2649"/>
    <s v="École"/>
    <m/>
    <m/>
    <n v="4724"/>
    <n v="604.58399999999995"/>
    <n v="2122.5978"/>
    <n v="0"/>
    <m/>
    <m/>
    <n v="0"/>
    <n v="0.25191000000000002"/>
    <n v="108.5306271"/>
    <n v="0"/>
    <m/>
    <m/>
    <n v="0"/>
    <n v="2727.1817999999998"/>
    <n v="2904.2825408862395"/>
    <n v="0.6147930865550888"/>
    <n v="108.7825371"/>
    <n v="23.027632747671465"/>
  </r>
  <r>
    <x v="2650"/>
    <s v="École"/>
    <m/>
    <m/>
    <n v="3978"/>
    <n v="2036.0159999999998"/>
    <n v="0"/>
    <n v="53.54399999999999"/>
    <m/>
    <m/>
    <n v="0"/>
    <n v="0.84833999999999998"/>
    <n v="0"/>
    <n v="3.8127854399999999"/>
    <m/>
    <m/>
    <n v="0"/>
    <n v="2089.56"/>
    <n v="2225.2541528893494"/>
    <n v="0.55939018423563336"/>
    <n v="4.6611254400000002"/>
    <n v="1.1717258521870286"/>
  </r>
  <r>
    <x v="2651"/>
    <s v="École"/>
    <m/>
    <m/>
    <n v="1722"/>
    <n v="882.51479999999992"/>
    <n v="0"/>
    <n v="169.16799999999998"/>
    <m/>
    <m/>
    <n v="0"/>
    <n v="0.3677145"/>
    <n v="0"/>
    <n v="12.04619168"/>
    <m/>
    <m/>
    <n v="0"/>
    <n v="1051.6827999999998"/>
    <n v="1119.9781380875872"/>
    <n v="0.65039380841323302"/>
    <n v="12.41390618"/>
    <n v="7.2090047502903598"/>
  </r>
  <r>
    <x v="2652"/>
    <s v="École"/>
    <m/>
    <m/>
    <n v="3458"/>
    <n v="807.40800000000002"/>
    <n v="1625.1021000000001"/>
    <n v="0"/>
    <m/>
    <m/>
    <n v="0"/>
    <n v="0.33642"/>
    <n v="83.093155949999996"/>
    <n v="0"/>
    <m/>
    <m/>
    <n v="0"/>
    <n v="2432.5101"/>
    <n v="2590.475124892459"/>
    <n v="0.74912525300533805"/>
    <n v="83.42957595"/>
    <n v="24.126540182186233"/>
  </r>
  <r>
    <x v="2653"/>
    <s v="École"/>
    <m/>
    <m/>
    <n v="1760"/>
    <n v="647.78399999999999"/>
    <n v="0"/>
    <n v="4.6559999999999997"/>
    <m/>
    <m/>
    <n v="0"/>
    <n v="0.26991000000000004"/>
    <n v="0"/>
    <n v="0.33154655999999999"/>
    <m/>
    <m/>
    <n v="0"/>
    <n v="652.43999999999994"/>
    <n v="694.80886861881311"/>
    <n v="0.39477776626068928"/>
    <n v="0.60145656000000003"/>
    <n v="0.34173668181818184"/>
  </r>
  <r>
    <x v="2654"/>
    <s v="École"/>
    <m/>
    <m/>
    <n v="956"/>
    <n v="330.62399999999997"/>
    <n v="0"/>
    <n v="0"/>
    <m/>
    <m/>
    <n v="0"/>
    <n v="0.13775999999999999"/>
    <n v="0"/>
    <n v="0"/>
    <m/>
    <m/>
    <n v="0"/>
    <n v="330.62399999999997"/>
    <n v="352.09442612075662"/>
    <n v="0.36829960891292535"/>
    <n v="0.13775999999999999"/>
    <n v="0.14410041841004184"/>
  </r>
  <r>
    <x v="2655"/>
    <s v="École"/>
    <m/>
    <m/>
    <n v="1887"/>
    <n v="292.24079999999998"/>
    <n v="672.92640000000006"/>
    <n v="0"/>
    <m/>
    <m/>
    <n v="0"/>
    <n v="0.121767"/>
    <n v="34.407424800000001"/>
    <n v="0"/>
    <m/>
    <m/>
    <n v="0"/>
    <n v="965.16720000000009"/>
    <n v="1027.8442925939364"/>
    <n v="0.54469755834336853"/>
    <n v="34.5291918"/>
    <n v="18.298458823529412"/>
  </r>
  <r>
    <x v="2656"/>
    <s v="École"/>
    <m/>
    <m/>
    <n v="2107"/>
    <n v="823.24799999999993"/>
    <n v="418.30560000000003"/>
    <n v="0"/>
    <m/>
    <m/>
    <n v="0"/>
    <n v="0.34301999999999999"/>
    <n v="21.388399199999999"/>
    <n v="0"/>
    <m/>
    <m/>
    <n v="0"/>
    <n v="1241.5536"/>
    <n v="1322.1789776004146"/>
    <n v="0.62751731257732057"/>
    <n v="21.731419199999998"/>
    <n v="10.31391514000949"/>
  </r>
  <r>
    <x v="2657"/>
    <s v="École"/>
    <m/>
    <m/>
    <n v="3685"/>
    <n v="1555.2"/>
    <n v="751.73760000000004"/>
    <n v="0"/>
    <m/>
    <m/>
    <n v="0"/>
    <n v="0.64800000000000002"/>
    <n v="38.437123200000002"/>
    <n v="0"/>
    <m/>
    <m/>
    <n v="0"/>
    <n v="2306.9376000000002"/>
    <n v="2456.7480593314331"/>
    <n v="0.66668875422834006"/>
    <n v="39.085123200000005"/>
    <n v="10.606546322930802"/>
  </r>
  <r>
    <x v="2658"/>
    <s v="École"/>
    <m/>
    <m/>
    <n v="2580"/>
    <n v="469.512"/>
    <n v="403.52850000000001"/>
    <n v="0"/>
    <m/>
    <m/>
    <n v="0"/>
    <n v="0.19563"/>
    <n v="20.63283075"/>
    <n v="0"/>
    <m/>
    <m/>
    <n v="0"/>
    <n v="873.04050000000007"/>
    <n v="929.73496729722729"/>
    <n v="0.3603623904252819"/>
    <n v="20.828460750000001"/>
    <n v="8.0730468023255817"/>
  </r>
  <r>
    <x v="2659"/>
    <s v="École"/>
    <m/>
    <m/>
    <n v="1959"/>
    <n v="614.62799999999993"/>
    <n v="0"/>
    <n v="707.71199999999988"/>
    <m/>
    <m/>
    <n v="0"/>
    <n v="0.25609500000000002"/>
    <n v="0"/>
    <n v="50.395077119999996"/>
    <m/>
    <m/>
    <n v="0"/>
    <n v="1322.3399999999997"/>
    <n v="1408.2115739828967"/>
    <n v="0.71884204899586357"/>
    <n v="50.651172119999998"/>
    <n v="25.855626401225113"/>
  </r>
  <r>
    <x v="2660"/>
    <s v="École"/>
    <m/>
    <m/>
    <n v="2149"/>
    <n v="729.71280000000002"/>
    <n v="0"/>
    <n v="647.18399999999986"/>
    <m/>
    <m/>
    <n v="0"/>
    <n v="0.30404700000000001"/>
    <n v="0"/>
    <n v="46.084971840000001"/>
    <m/>
    <m/>
    <n v="0"/>
    <n v="1376.8968"/>
    <n v="1466.311243658979"/>
    <n v="0.68232258895252629"/>
    <n v="46.389018839999999"/>
    <n v="21.586327985109353"/>
  </r>
  <r>
    <x v="2661"/>
    <s v="École"/>
    <m/>
    <m/>
    <n v="1831"/>
    <n v="848.32920000000001"/>
    <n v="0"/>
    <n v="0"/>
    <m/>
    <m/>
    <n v="0"/>
    <n v="0.35347050000000002"/>
    <n v="0"/>
    <n v="0"/>
    <m/>
    <m/>
    <n v="0"/>
    <n v="848.32920000000001"/>
    <n v="903.41893763151074"/>
    <n v="0.49340193207619376"/>
    <n v="0.35347050000000002"/>
    <n v="0.19304778809393774"/>
  </r>
  <r>
    <x v="2662"/>
    <s v="École"/>
    <m/>
    <m/>
    <n v="5764"/>
    <n v="508.84559999999999"/>
    <n v="2773.5480000000002"/>
    <n v="0"/>
    <m/>
    <m/>
    <n v="0"/>
    <n v="0.21201900000000001"/>
    <n v="141.81438599999998"/>
    <n v="0"/>
    <m/>
    <m/>
    <n v="0"/>
    <n v="3282.3936000000003"/>
    <n v="3495.5492973723767"/>
    <n v="0.60644505506113411"/>
    <n v="142.02640499999998"/>
    <n v="24.640250693962521"/>
  </r>
  <r>
    <x v="2663"/>
    <s v="École"/>
    <m/>
    <m/>
    <n v="2096"/>
    <n v="197.42400000000001"/>
    <n v="1042.7328"/>
    <n v="0"/>
    <m/>
    <m/>
    <n v="0"/>
    <n v="8.226E-2"/>
    <n v="53.316009600000001"/>
    <n v="0"/>
    <m/>
    <m/>
    <n v="0"/>
    <n v="1240.1568"/>
    <n v="1320.6914706607929"/>
    <n v="0.63010089249083634"/>
    <n v="53.398269599999999"/>
    <n v="25.476273664122136"/>
  </r>
  <r>
    <x v="2664"/>
    <s v="École"/>
    <m/>
    <m/>
    <n v="4254"/>
    <n v="321.40800000000002"/>
    <n v="1991.4983999999999"/>
    <n v="0"/>
    <m/>
    <m/>
    <n v="0"/>
    <n v="0.13392000000000001"/>
    <n v="101.82737879999999"/>
    <n v="0"/>
    <m/>
    <m/>
    <n v="0"/>
    <n v="2312.9063999999998"/>
    <n v="2463.1044678517746"/>
    <n v="0.57900904274841902"/>
    <n v="101.96129879999999"/>
    <n v="23.96833540197461"/>
  </r>
  <r>
    <x v="2665"/>
    <s v="École"/>
    <m/>
    <m/>
    <n v="2757"/>
    <n v="1300.3452"/>
    <n v="0"/>
    <n v="218.83199999999997"/>
    <m/>
    <m/>
    <n v="0"/>
    <n v="0.54181050000000008"/>
    <n v="0"/>
    <n v="15.582688319999999"/>
    <m/>
    <m/>
    <n v="0"/>
    <n v="1519.1771999999999"/>
    <n v="1617.8312052656127"/>
    <n v="0.58680856193892372"/>
    <n v="16.124498819999999"/>
    <n v="5.8485668552774754"/>
  </r>
  <r>
    <x v="2666"/>
    <s v="École"/>
    <m/>
    <m/>
    <n v="6310"/>
    <n v="1625.184"/>
    <n v="1116.6183000000001"/>
    <n v="0"/>
    <m/>
    <m/>
    <n v="0"/>
    <n v="0.67715999999999998"/>
    <n v="57.09385185"/>
    <n v="0"/>
    <m/>
    <m/>
    <n v="0"/>
    <n v="2741.8023000000003"/>
    <n v="2919.8524830474216"/>
    <n v="0.46273414945284019"/>
    <n v="57.771011850000001"/>
    <n v="9.1554693898573696"/>
  </r>
  <r>
    <x v="2667"/>
    <s v="École"/>
    <m/>
    <m/>
    <n v="7935"/>
    <n v="2479.8959999999997"/>
    <n v="2848.1913"/>
    <n v="0"/>
    <m/>
    <m/>
    <n v="0"/>
    <n v="1.03329"/>
    <n v="145.63097535"/>
    <n v="0"/>
    <m/>
    <m/>
    <n v="0"/>
    <n v="5328.0872999999992"/>
    <n v="5674.0885120704834"/>
    <n v="0.71507101601392353"/>
    <n v="146.66426534999999"/>
    <n v="18.483209243856333"/>
  </r>
  <r>
    <x v="2668"/>
    <s v="École"/>
    <m/>
    <m/>
    <n v="23102"/>
    <n v="4493.6675999999998"/>
    <n v="10827.446400000001"/>
    <n v="0"/>
    <m/>
    <m/>
    <n v="0"/>
    <n v="1.8723615"/>
    <n v="553.61856479999994"/>
    <n v="0"/>
    <m/>
    <m/>
    <n v="0"/>
    <n v="15321.114000000001"/>
    <n v="16316.053406167402"/>
    <n v="0.70626151009295313"/>
    <n v="555.49092629999996"/>
    <n v="24.04514441606787"/>
  </r>
  <r>
    <x v="2669"/>
    <s v="École"/>
    <m/>
    <m/>
    <n v="26006"/>
    <n v="7247.88"/>
    <n v="14904.410400000001"/>
    <n v="0"/>
    <m/>
    <m/>
    <n v="0"/>
    <n v="3.0199500000000001"/>
    <n v="762.07796280000002"/>
    <n v="0"/>
    <m/>
    <m/>
    <n v="0"/>
    <n v="22152.290400000002"/>
    <n v="23590.840276714174"/>
    <n v="0.9071306727952847"/>
    <n v="765.09791280000002"/>
    <n v="29.420053556871494"/>
  </r>
  <r>
    <x v="2670"/>
    <s v="École"/>
    <m/>
    <m/>
    <n v="8708"/>
    <n v="2875.5072"/>
    <n v="1902.4568999999999"/>
    <n v="0"/>
    <m/>
    <m/>
    <n v="0"/>
    <n v="1.1981279999999999"/>
    <n v="97.274594549999989"/>
    <n v="0"/>
    <m/>
    <m/>
    <n v="0"/>
    <n v="4777.9641000000001"/>
    <n v="5088.2408047058825"/>
    <n v="0.58431796103650468"/>
    <n v="98.472722549999986"/>
    <n v="11.30830529972439"/>
  </r>
  <r>
    <x v="2671"/>
    <s v="École"/>
    <m/>
    <m/>
    <n v="12674"/>
    <n v="3739.7231999999999"/>
    <n v="8059.9607999999998"/>
    <n v="0"/>
    <m/>
    <m/>
    <n v="0"/>
    <n v="1.5582180000000001"/>
    <n v="412.1141556"/>
    <n v="0"/>
    <m/>
    <m/>
    <n v="0"/>
    <n v="11799.683999999999"/>
    <n v="12565.944899300335"/>
    <n v="0.99147427010417666"/>
    <n v="413.67237360000001"/>
    <n v="32.639448761243493"/>
  </r>
  <r>
    <x v="2672"/>
    <s v="École"/>
    <m/>
    <m/>
    <n v="26313"/>
    <n v="15529.32"/>
    <n v="21602.225699999999"/>
    <n v="0"/>
    <m/>
    <m/>
    <n v="0"/>
    <n v="6.4705500000000002"/>
    <n v="1104.54420615"/>
    <n v="0"/>
    <m/>
    <m/>
    <n v="0"/>
    <n v="37131.545700000002"/>
    <n v="39542.83498541591"/>
    <n v="1.5027870248704409"/>
    <n v="1111.01475615"/>
    <n v="42.223036375555807"/>
  </r>
  <r>
    <x v="2673"/>
    <s v="École"/>
    <m/>
    <m/>
    <n v="3770"/>
    <n v="3484.2167999999997"/>
    <n v="900.64530000000002"/>
    <n v="0"/>
    <m/>
    <m/>
    <n v="0"/>
    <n v="1.451757"/>
    <n v="46.05092835"/>
    <n v="0"/>
    <m/>
    <m/>
    <n v="0"/>
    <n v="4384.8620999999994"/>
    <n v="4669.611113283233"/>
    <n v="1.2386236374756585"/>
    <n v="47.50268535"/>
    <n v="12.600181790450929"/>
  </r>
  <r>
    <x v="2674"/>
    <s v="École"/>
    <m/>
    <m/>
    <n v="1120"/>
    <n v="94.402799999999999"/>
    <n v="648.29790000000003"/>
    <n v="0"/>
    <m/>
    <m/>
    <n v="0"/>
    <n v="3.9334500000000001E-2"/>
    <n v="33.148144049999992"/>
    <n v="0"/>
    <m/>
    <m/>
    <n v="0"/>
    <n v="742.70069999999998"/>
    <n v="790.93101754858765"/>
    <n v="0.70618840852552467"/>
    <n v="33.187478549999994"/>
    <n v="29.631677276785709"/>
  </r>
  <r>
    <x v="2675"/>
    <s v="École"/>
    <m/>
    <m/>
    <n v="835"/>
    <n v="162.864"/>
    <n v="495.22230000000002"/>
    <n v="0"/>
    <m/>
    <m/>
    <n v="0"/>
    <n v="6.7860000000000004E-2"/>
    <n v="25.321229849999998"/>
    <n v="0"/>
    <m/>
    <m/>
    <n v="0"/>
    <n v="658.08630000000005"/>
    <n v="700.82183427831046"/>
    <n v="0.83930758596204846"/>
    <n v="25.389089849999998"/>
    <n v="30.406095628742509"/>
  </r>
  <r>
    <x v="2676"/>
    <s v="École"/>
    <m/>
    <m/>
    <n v="10505"/>
    <n v="3814.56"/>
    <n v="5576.6502"/>
    <n v="0"/>
    <m/>
    <m/>
    <n v="0"/>
    <n v="1.5894000000000001"/>
    <n v="285.13990889999997"/>
    <n v="0"/>
    <m/>
    <m/>
    <n v="0"/>
    <n v="9391.2101999999995"/>
    <n v="10001.066970178803"/>
    <n v="0.95202922134020018"/>
    <n v="286.72930889999998"/>
    <n v="27.294555821037601"/>
  </r>
  <r>
    <x v="2677"/>
    <s v="École"/>
    <m/>
    <m/>
    <n v="4196"/>
    <n v="1912.896"/>
    <n v="0"/>
    <n v="0"/>
    <m/>
    <m/>
    <n v="0"/>
    <n v="0.79703999999999997"/>
    <n v="0"/>
    <n v="0"/>
    <m/>
    <m/>
    <n v="0"/>
    <n v="1912.896"/>
    <n v="2037.1177511272349"/>
    <n v="0.48549040779962699"/>
    <n v="0.79703999999999997"/>
    <n v="0.18995233555767396"/>
  </r>
  <r>
    <x v="2678"/>
    <s v="École"/>
    <m/>
    <m/>
    <n v="3658"/>
    <n v="1568.5919999999999"/>
    <n v="0"/>
    <n v="0"/>
    <m/>
    <m/>
    <n v="0"/>
    <n v="0.65358000000000005"/>
    <n v="0"/>
    <n v="0"/>
    <m/>
    <m/>
    <n v="0"/>
    <n v="1568.5919999999999"/>
    <n v="1670.4549580720393"/>
    <n v="0.45665799837945303"/>
    <n v="0.65358000000000005"/>
    <n v="0.17867140513942045"/>
  </r>
  <r>
    <x v="2679"/>
    <s v="École"/>
    <m/>
    <m/>
    <n v="2200"/>
    <n v="543.45600000000002"/>
    <n v="511.1361"/>
    <n v="0"/>
    <m/>
    <m/>
    <n v="0"/>
    <n v="0.22644"/>
    <n v="26.134918949999999"/>
    <n v="0"/>
    <m/>
    <m/>
    <n v="0"/>
    <n v="1054.5921000000001"/>
    <n v="1123.0763654210937"/>
    <n v="0.51048925700958803"/>
    <n v="26.36135895"/>
    <n v="11.982435886363636"/>
  </r>
  <r>
    <x v="2680"/>
    <s v="École"/>
    <m/>
    <m/>
    <n v="1086"/>
    <n v="121.44239999999999"/>
    <n v="0"/>
    <n v="0"/>
    <m/>
    <m/>
    <n v="0"/>
    <n v="5.0601E-2"/>
    <n v="0"/>
    <n v="0"/>
    <m/>
    <m/>
    <n v="0"/>
    <n v="121.44239999999999"/>
    <n v="129.32876057009588"/>
    <n v="0.1190872565102172"/>
    <n v="5.0601E-2"/>
    <n v="4.6593922651933697E-2"/>
  </r>
  <r>
    <x v="2681"/>
    <s v="École"/>
    <m/>
    <m/>
    <n v="1288"/>
    <n v="151.77599999999998"/>
    <n v="0"/>
    <n v="0"/>
    <m/>
    <m/>
    <n v="0"/>
    <n v="6.3240000000000005E-2"/>
    <n v="0"/>
    <n v="0"/>
    <m/>
    <m/>
    <n v="0"/>
    <n v="151.77599999999998"/>
    <n v="161.63219735682816"/>
    <n v="0.12549083645716472"/>
    <n v="6.3240000000000005E-2"/>
    <n v="4.9099378881987579E-2"/>
  </r>
  <r>
    <x v="2682"/>
    <s v="École"/>
    <m/>
    <m/>
    <n v="4669"/>
    <n v="815.11199999999997"/>
    <n v="1452.3236999999999"/>
    <n v="0"/>
    <m/>
    <m/>
    <n v="0"/>
    <n v="0.33962999999999999"/>
    <n v="74.258817149999999"/>
    <n v="0"/>
    <m/>
    <m/>
    <n v="0"/>
    <n v="2267.4357"/>
    <n v="2414.6809413630472"/>
    <n v="0.51717304377019646"/>
    <n v="74.598447149999998"/>
    <n v="15.977392835724993"/>
  </r>
  <r>
    <x v="2683"/>
    <s v="École"/>
    <m/>
    <m/>
    <n v="3794"/>
    <n v="1407.4559999999999"/>
    <n v="0"/>
    <n v="261.89999999999998"/>
    <m/>
    <m/>
    <n v="0"/>
    <n v="0.58644000000000007"/>
    <n v="0"/>
    <n v="18.649493999999997"/>
    <m/>
    <m/>
    <n v="0"/>
    <n v="1669.3559999999998"/>
    <n v="1777.7624818864988"/>
    <n v="0.46857208273234024"/>
    <n v="19.235933999999997"/>
    <n v="5.0700933052187658"/>
  </r>
  <r>
    <x v="2684"/>
    <s v="École"/>
    <m/>
    <m/>
    <n v="3529"/>
    <n v="362.66399999999999"/>
    <n v="1215.5111999999999"/>
    <n v="0"/>
    <m/>
    <m/>
    <n v="0"/>
    <n v="0.15111000000000002"/>
    <n v="62.150348399999999"/>
    <n v="0"/>
    <m/>
    <m/>
    <n v="0"/>
    <n v="1578.1751999999999"/>
    <n v="1680.6604824876911"/>
    <n v="0.47624269835298699"/>
    <n v="62.301458400000001"/>
    <n v="17.65413952961179"/>
  </r>
  <r>
    <x v="2685"/>
    <s v="École"/>
    <m/>
    <m/>
    <n v="4314"/>
    <n v="962.928"/>
    <n v="0"/>
    <n v="2075.0239999999999"/>
    <m/>
    <m/>
    <n v="0"/>
    <n v="0.40122000000000002"/>
    <n v="0"/>
    <n v="147.75925024"/>
    <m/>
    <m/>
    <n v="0"/>
    <n v="3037.9519999999998"/>
    <n v="3235.2338790360195"/>
    <n v="0.74993831224757057"/>
    <n v="148.16047024"/>
    <n v="34.344105294390353"/>
  </r>
  <r>
    <x v="2686"/>
    <s v="École"/>
    <m/>
    <m/>
    <n v="1221"/>
    <n v="350.64"/>
    <n v="0"/>
    <n v="556.78"/>
    <m/>
    <m/>
    <n v="0"/>
    <n v="0.14610000000000001"/>
    <n v="0"/>
    <n v="39.6474428"/>
    <m/>
    <m/>
    <n v="0"/>
    <n v="907.42"/>
    <n v="966.34704120238393"/>
    <n v="0.7914390181837706"/>
    <n v="39.793542799999997"/>
    <n v="32.590944144144139"/>
  </r>
  <r>
    <x v="2687"/>
    <s v="École"/>
    <m/>
    <m/>
    <n v="4664"/>
    <n v="1201.8240000000001"/>
    <n v="0"/>
    <n v="992.89199999999983"/>
    <m/>
    <m/>
    <n v="0"/>
    <n v="0.50075999999999998"/>
    <n v="0"/>
    <n v="70.702303919999991"/>
    <m/>
    <m/>
    <n v="0"/>
    <n v="2194.7159999999999"/>
    <n v="2337.2388892459185"/>
    <n v="0.50112326098754689"/>
    <n v="71.203063919999991"/>
    <n v="15.266523138936533"/>
  </r>
  <r>
    <x v="2688"/>
    <s v="École"/>
    <m/>
    <m/>
    <n v="4761"/>
    <n v="997.48799999999994"/>
    <n v="2209.3658999999998"/>
    <n v="0"/>
    <m/>
    <m/>
    <n v="0"/>
    <n v="0.41561999999999999"/>
    <n v="112.96717005000001"/>
    <n v="0"/>
    <m/>
    <m/>
    <n v="0"/>
    <n v="3206.8538999999996"/>
    <n v="3415.104116983674"/>
    <n v="0.71730815311566354"/>
    <n v="113.38279005000001"/>
    <n v="23.814910743541276"/>
  </r>
  <r>
    <x v="2689"/>
    <s v="École"/>
    <m/>
    <m/>
    <n v="603"/>
    <n v="53.924399999999999"/>
    <n v="0"/>
    <n v="191.67199999999997"/>
    <m/>
    <m/>
    <n v="0"/>
    <n v="2.2468499999999999E-2"/>
    <n v="0"/>
    <n v="13.64866672"/>
    <m/>
    <m/>
    <n v="0"/>
    <n v="245.59639999999996"/>
    <n v="261.54521001295666"/>
    <n v="0.43373998343773906"/>
    <n v="13.67113522"/>
    <n v="22.671866036484246"/>
  </r>
  <r>
    <x v="2690"/>
    <s v="École"/>
    <m/>
    <m/>
    <n v="3652"/>
    <n v="544.65480000000002"/>
    <n v="1126.8486"/>
    <n v="0"/>
    <m/>
    <m/>
    <n v="0"/>
    <n v="0.22693950000000002"/>
    <n v="57.616937699999994"/>
    <n v="0"/>
    <m/>
    <m/>
    <n v="0"/>
    <n v="1671.5034000000001"/>
    <n v="1780.0493321171289"/>
    <n v="0.48741767034970668"/>
    <n v="57.843877199999994"/>
    <n v="15.838958707557502"/>
  </r>
  <r>
    <x v="2691"/>
    <s v="École"/>
    <m/>
    <m/>
    <n v="3739"/>
    <n v="485.59319999999997"/>
    <n v="1804.7007000000001"/>
    <n v="0"/>
    <m/>
    <m/>
    <n v="0"/>
    <n v="0.2023305"/>
    <n v="92.27621864999999"/>
    <n v="0"/>
    <m/>
    <m/>
    <n v="0"/>
    <n v="2290.2939000000001"/>
    <n v="2439.0235323762631"/>
    <n v="0.65231974655690372"/>
    <n v="92.478549149999992"/>
    <n v="24.733498034233751"/>
  </r>
  <r>
    <x v="2692"/>
    <s v="École"/>
    <m/>
    <m/>
    <n v="2993"/>
    <n v="371.23199999999997"/>
    <n v="1036.6704"/>
    <n v="0"/>
    <m/>
    <m/>
    <n v="0"/>
    <n v="0.15468000000000001"/>
    <n v="53.0060328"/>
    <n v="0"/>
    <m/>
    <m/>
    <n v="0"/>
    <n v="1407.9023999999999"/>
    <n v="1499.3303195231924"/>
    <n v="0.50094564634921235"/>
    <n v="53.160712799999999"/>
    <n v="17.761681523554962"/>
  </r>
  <r>
    <x v="2693"/>
    <s v="École"/>
    <m/>
    <m/>
    <n v="4313"/>
    <n v="766.58399999999995"/>
    <n v="1999.0763999999999"/>
    <n v="0"/>
    <m/>
    <m/>
    <n v="0"/>
    <n v="0.31941000000000003"/>
    <n v="102.2148498"/>
    <n v="0"/>
    <m/>
    <m/>
    <n v="0"/>
    <n v="2765.6603999999998"/>
    <n v="2945.2599066701214"/>
    <n v="0.68287964448646454"/>
    <n v="102.5342598"/>
    <n v="23.773303918386276"/>
  </r>
  <r>
    <x v="2694"/>
    <s v="École"/>
    <m/>
    <m/>
    <n v="3568"/>
    <n v="1079.568"/>
    <n v="0"/>
    <n v="280.52399999999994"/>
    <m/>
    <m/>
    <n v="0"/>
    <n v="0.44982"/>
    <n v="0"/>
    <n v="19.975680239999999"/>
    <m/>
    <m/>
    <n v="0"/>
    <n v="1360.0919999999999"/>
    <n v="1448.4151550142522"/>
    <n v="0.40594595151744733"/>
    <n v="20.425500239999998"/>
    <n v="5.7246357174887885"/>
  </r>
  <r>
    <x v="2695"/>
    <s v="École"/>
    <m/>
    <m/>
    <n v="5915"/>
    <n v="2795.904"/>
    <n v="0"/>
    <n v="441.93199999999996"/>
    <m/>
    <m/>
    <n v="0"/>
    <n v="1.16496"/>
    <n v="0"/>
    <n v="31.469294319999996"/>
    <m/>
    <m/>
    <n v="0"/>
    <n v="3237.8359999999998"/>
    <n v="3448.0981667789579"/>
    <n v="0.58294136378342487"/>
    <n v="32.634254319999997"/>
    <n v="5.5172027590870663"/>
  </r>
  <r>
    <x v="2696"/>
    <s v="École"/>
    <m/>
    <m/>
    <n v="3342"/>
    <n v="489.52799999999996"/>
    <n v="0"/>
    <n v="801.21999999999991"/>
    <m/>
    <m/>
    <n v="0"/>
    <n v="0.20397000000000001"/>
    <n v="0"/>
    <n v="57.053637199999997"/>
    <m/>
    <m/>
    <n v="0"/>
    <n v="1290.7479999999998"/>
    <n v="1374.5680178284526"/>
    <n v="0.41130102268954299"/>
    <n v="57.257607199999995"/>
    <n v="17.132737043686415"/>
  </r>
  <r>
    <x v="2697"/>
    <s v="École"/>
    <m/>
    <m/>
    <n v="5590"/>
    <n v="2012.04"/>
    <n v="0"/>
    <n v="609.93599999999992"/>
    <m/>
    <m/>
    <n v="0"/>
    <n v="0.83835000000000004"/>
    <n v="0"/>
    <n v="43.432599359999998"/>
    <m/>
    <m/>
    <n v="0"/>
    <n v="2621.9759999999997"/>
    <n v="2792.2447705623213"/>
    <n v="0.49950711459075514"/>
    <n v="44.270949359999996"/>
    <n v="7.9196689373881926"/>
  </r>
  <r>
    <x v="2698"/>
    <s v="École"/>
    <m/>
    <m/>
    <n v="4438"/>
    <n v="683.20799999999997"/>
    <n v="0"/>
    <n v="2402.4959999999996"/>
    <m/>
    <m/>
    <n v="0"/>
    <n v="0.28467000000000003"/>
    <n v="0"/>
    <n v="171.07802495999999"/>
    <m/>
    <m/>
    <n v="0"/>
    <n v="3085.7039999999997"/>
    <n v="3286.0868511013214"/>
    <n v="0.74044318411476373"/>
    <n v="171.36269496"/>
    <n v="38.612594628210907"/>
  </r>
  <r>
    <x v="2699"/>
    <s v="École"/>
    <m/>
    <m/>
    <n v="8730"/>
    <n v="4118.6880000000001"/>
    <n v="0"/>
    <n v="857.09199999999987"/>
    <m/>
    <m/>
    <n v="0"/>
    <n v="1.7161200000000001"/>
    <n v="0"/>
    <n v="61.032195919999999"/>
    <m/>
    <m/>
    <n v="0"/>
    <n v="4975.78"/>
    <n v="5298.9026918890904"/>
    <n v="0.60697625336644789"/>
    <n v="62.748315919999996"/>
    <n v="7.1876650538373417"/>
  </r>
  <r>
    <x v="2700"/>
    <s v="École"/>
    <m/>
    <m/>
    <n v="4471"/>
    <n v="851.04"/>
    <n v="0"/>
    <n v="1243.1519999999998"/>
    <m/>
    <m/>
    <n v="0"/>
    <n v="0.35460000000000003"/>
    <n v="0"/>
    <n v="88.52293152"/>
    <m/>
    <m/>
    <n v="0"/>
    <n v="2094.192"/>
    <n v="2230.1869508162736"/>
    <n v="0.49881166423982859"/>
    <n v="88.877531520000005"/>
    <n v="19.8786695414896"/>
  </r>
  <r>
    <x v="2701"/>
    <s v="École"/>
    <m/>
    <m/>
    <n v="3246"/>
    <n v="1051.3799999999999"/>
    <n v="0"/>
    <n v="783.37199999999984"/>
    <m/>
    <m/>
    <n v="0"/>
    <n v="0.43807499999999999"/>
    <n v="0"/>
    <n v="55.782708719999995"/>
    <m/>
    <m/>
    <n v="0"/>
    <n v="1834.7519999999997"/>
    <n v="1953.8991498315622"/>
    <n v="0.60194058836462172"/>
    <n v="56.220783719999993"/>
    <n v="17.320019630314231"/>
  </r>
  <r>
    <x v="2702"/>
    <s v="École"/>
    <m/>
    <m/>
    <n v="1131"/>
    <n v="122.688"/>
    <n v="392.54039999999998"/>
    <n v="0"/>
    <m/>
    <m/>
    <n v="0"/>
    <n v="5.1120000000000006E-2"/>
    <n v="20.070997800000001"/>
    <n v="0"/>
    <m/>
    <m/>
    <n v="0"/>
    <n v="515.22839999999997"/>
    <n v="548.68687033946617"/>
    <n v="0.4851342796989091"/>
    <n v="20.122117800000002"/>
    <n v="17.791439257294428"/>
  </r>
  <r>
    <x v="2703"/>
    <s v="École"/>
    <m/>
    <m/>
    <n v="6750"/>
    <n v="1449.576"/>
    <n v="2482.5527999999999"/>
    <n v="0"/>
    <m/>
    <m/>
    <n v="0"/>
    <n v="0.60399000000000003"/>
    <n v="126.93549959999999"/>
    <n v="0"/>
    <m/>
    <m/>
    <n v="0"/>
    <n v="3932.1288"/>
    <n v="4187.4777187043273"/>
    <n v="0.62036706943767816"/>
    <n v="127.53948959999998"/>
    <n v="18.894739199999997"/>
  </r>
  <r>
    <x v="2704"/>
    <s v="École"/>
    <m/>
    <m/>
    <n v="2160"/>
    <n v="348.62399999999997"/>
    <n v="0"/>
    <n v="698.01199999999994"/>
    <m/>
    <m/>
    <n v="0"/>
    <n v="0.14526"/>
    <n v="0"/>
    <n v="49.704355119999995"/>
    <m/>
    <m/>
    <n v="0"/>
    <n v="1046.636"/>
    <n v="1114.6036034205752"/>
    <n v="0.51602018676878481"/>
    <n v="49.849615119999996"/>
    <n v="23.078525518518518"/>
  </r>
  <r>
    <x v="2705"/>
    <s v="École"/>
    <m/>
    <m/>
    <n v="5998"/>
    <n v="769.17599999999993"/>
    <n v="2452.6197000000002"/>
    <n v="0"/>
    <m/>
    <m/>
    <n v="0"/>
    <n v="0.32049"/>
    <n v="125.40498915000001"/>
    <n v="0"/>
    <m/>
    <m/>
    <n v="0"/>
    <n v="3221.7957000000001"/>
    <n v="3431.0162240787768"/>
    <n v="0.57202671291743523"/>
    <n v="125.72547915000001"/>
    <n v="20.961233602867626"/>
  </r>
  <r>
    <x v="2706"/>
    <s v="École"/>
    <m/>
    <m/>
    <n v="3135"/>
    <n v="950.68799999999999"/>
    <n v="0"/>
    <n v="363.16799999999995"/>
    <m/>
    <m/>
    <n v="0"/>
    <n v="0.39612000000000003"/>
    <n v="0"/>
    <n v="25.860631679999997"/>
    <m/>
    <m/>
    <n v="0"/>
    <n v="1313.856"/>
    <n v="1399.1766306296968"/>
    <n v="0.44630833512908991"/>
    <n v="26.256751679999997"/>
    <n v="8.3753593875598078"/>
  </r>
  <r>
    <x v="2707"/>
    <s v="École"/>
    <m/>
    <m/>
    <n v="1236"/>
    <n v="99.611999999999995"/>
    <n v="0"/>
    <n v="642.52799999999991"/>
    <m/>
    <m/>
    <n v="0"/>
    <n v="4.1505E-2"/>
    <n v="0"/>
    <n v="45.753425279999995"/>
    <m/>
    <m/>
    <n v="0"/>
    <n v="742.13999999999987"/>
    <n v="790.33390619331419"/>
    <n v="0.63942872669361994"/>
    <n v="45.794930279999996"/>
    <n v="37.050914466019414"/>
  </r>
  <r>
    <x v="2708"/>
    <s v="École"/>
    <m/>
    <m/>
    <n v="4861"/>
    <n v="2140.2791999999999"/>
    <n v="0"/>
    <n v="0"/>
    <m/>
    <m/>
    <n v="0"/>
    <n v="0.89178299999999999"/>
    <n v="0"/>
    <n v="0"/>
    <m/>
    <m/>
    <n v="0"/>
    <n v="2140.2791999999999"/>
    <n v="2279.267012262244"/>
    <n v="0.46888850283115491"/>
    <n v="0.89178299999999999"/>
    <n v="0.18345669615305493"/>
  </r>
  <r>
    <x v="2709"/>
    <s v="École"/>
    <m/>
    <m/>
    <n v="2374"/>
    <n v="429.98399999999998"/>
    <n v="0"/>
    <n v="866.01599999999985"/>
    <m/>
    <m/>
    <n v="0"/>
    <n v="0.17915999999999999"/>
    <n v="0"/>
    <n v="61.66766015999999"/>
    <m/>
    <m/>
    <n v="0"/>
    <n v="1295.9999999999998"/>
    <n v="1380.1610779994814"/>
    <n v="0.58136523925841677"/>
    <n v="61.846820159999993"/>
    <n v="26.051735534962088"/>
  </r>
  <r>
    <x v="2710"/>
    <s v="École"/>
    <m/>
    <m/>
    <n v="6204"/>
    <n v="1489.5360000000001"/>
    <n v="0"/>
    <n v="1996.6479999999997"/>
    <m/>
    <m/>
    <n v="0"/>
    <n v="0.62063999999999997"/>
    <n v="0"/>
    <n v="142.17821648"/>
    <m/>
    <m/>
    <n v="0"/>
    <n v="3486.1839999999997"/>
    <n v="3712.5736632288153"/>
    <n v="0.5984161288247607"/>
    <n v="142.79885648000001"/>
    <n v="23.017223803997425"/>
  </r>
  <r>
    <x v="2711"/>
    <s v="École"/>
    <m/>
    <m/>
    <n v="3497"/>
    <n v="941.95079999999996"/>
    <n v="697.93380000000002"/>
    <n v="0"/>
    <m/>
    <m/>
    <n v="0"/>
    <n v="0.39247950000000004"/>
    <n v="35.686079099999994"/>
    <n v="0"/>
    <m/>
    <m/>
    <n v="0"/>
    <n v="1639.8845999999999"/>
    <n v="1746.3772355947135"/>
    <n v="0.49939297557755608"/>
    <n v="36.078558599999994"/>
    <n v="10.317002745210178"/>
  </r>
  <r>
    <x v="2712"/>
    <s v="École"/>
    <m/>
    <m/>
    <n v="2693"/>
    <n v="1387.5840000000001"/>
    <n v="0"/>
    <n v="0"/>
    <m/>
    <m/>
    <n v="0"/>
    <n v="0.57816000000000001"/>
    <n v="0"/>
    <n v="0"/>
    <m/>
    <m/>
    <n v="0"/>
    <n v="1387.5840000000001"/>
    <n v="1477.6924608447785"/>
    <n v="0.54871610131629356"/>
    <n v="0.57816000000000001"/>
    <n v="0.2146899368733754"/>
  </r>
  <r>
    <x v="2713"/>
    <s v="École"/>
    <m/>
    <m/>
    <n v="1396"/>
    <n v="191.376"/>
    <n v="0"/>
    <n v="559.49599999999987"/>
    <m/>
    <m/>
    <n v="0"/>
    <n v="7.9739999999999991E-2"/>
    <n v="0"/>
    <n v="39.840844959999998"/>
    <m/>
    <m/>
    <n v="0"/>
    <n v="750.87199999999984"/>
    <n v="799.63295444415633"/>
    <n v="0.57280297596286267"/>
    <n v="39.920584959999999"/>
    <n v="28.596407564469914"/>
  </r>
  <r>
    <x v="2714"/>
    <s v="École"/>
    <m/>
    <m/>
    <n v="2872"/>
    <n v="544.24799999999993"/>
    <n v="0"/>
    <n v="940.89999999999986"/>
    <m/>
    <m/>
    <n v="0"/>
    <n v="0.22677"/>
    <n v="0"/>
    <n v="67.000033999999999"/>
    <m/>
    <m/>
    <n v="0"/>
    <n v="1485.1479999999997"/>
    <n v="1581.5921795283748"/>
    <n v="0.55069365582464302"/>
    <n v="67.226804000000001"/>
    <n v="23.407661559888581"/>
  </r>
  <r>
    <x v="2715"/>
    <s v="École"/>
    <m/>
    <m/>
    <n v="1492"/>
    <n v="328.608"/>
    <n v="0"/>
    <n v="610.71199999999988"/>
    <m/>
    <m/>
    <n v="0"/>
    <n v="0.13692000000000001"/>
    <n v="0"/>
    <n v="43.487857119999994"/>
    <m/>
    <m/>
    <n v="0"/>
    <n v="939.31999999999994"/>
    <n v="1000.3185986006737"/>
    <n v="0.67045482479937912"/>
    <n v="43.624777119999997"/>
    <n v="29.239126756032171"/>
  </r>
  <r>
    <x v="2716"/>
    <s v="École"/>
    <m/>
    <m/>
    <n v="29617"/>
    <n v="9681.119999999999"/>
    <n v="11189.295899999999"/>
    <n v="0"/>
    <m/>
    <m/>
    <n v="0"/>
    <n v="4.0338000000000003"/>
    <n v="572.12030504999996"/>
    <n v="0"/>
    <m/>
    <m/>
    <n v="0"/>
    <n v="20870.4159"/>
    <n v="22225.721996019693"/>
    <n v="0.75043799155956692"/>
    <n v="576.15410505"/>
    <n v="19.453493096870041"/>
  </r>
  <r>
    <x v="2717"/>
    <s v="École"/>
    <m/>
    <m/>
    <n v="45184"/>
    <n v="18306"/>
    <n v="14407.293600000001"/>
    <n v="0"/>
    <m/>
    <m/>
    <n v="0"/>
    <n v="7.6275000000000004"/>
    <n v="736.65986520000001"/>
    <n v="0"/>
    <m/>
    <m/>
    <n v="0"/>
    <n v="32713.293600000001"/>
    <n v="34837.665555470332"/>
    <n v="0.77101773980768262"/>
    <n v="744.28736520000007"/>
    <n v="16.472365554178474"/>
  </r>
  <r>
    <x v="2718"/>
    <s v="École"/>
    <m/>
    <m/>
    <n v="1512"/>
    <n v="1975.752"/>
    <n v="0"/>
    <n v="0"/>
    <m/>
    <m/>
    <n v="0"/>
    <n v="0.82323000000000002"/>
    <n v="0"/>
    <n v="0"/>
    <m/>
    <m/>
    <n v="0"/>
    <n v="1975.752"/>
    <n v="2104.0555634102097"/>
    <n v="1.3915711398215673"/>
    <n v="0.82323000000000002"/>
    <n v="0.54446428571428573"/>
  </r>
  <r>
    <x v="2719"/>
    <s v="École"/>
    <m/>
    <m/>
    <n v="3102"/>
    <n v="553.82399999999996"/>
    <n v="0"/>
    <n v="1010.7399999999999"/>
    <m/>
    <m/>
    <n v="0"/>
    <n v="0.23075999999999999"/>
    <n v="0"/>
    <n v="71.973232400000001"/>
    <m/>
    <m/>
    <n v="0"/>
    <n v="1564.5639999999999"/>
    <n v="1666.1653833635655"/>
    <n v="0.53712617129708751"/>
    <n v="72.203992400000004"/>
    <n v="23.276593294648613"/>
  </r>
  <r>
    <x v="2720"/>
    <s v="École"/>
    <m/>
    <m/>
    <n v="1640"/>
    <n v="231.84"/>
    <n v="0"/>
    <n v="642.13999999999987"/>
    <m/>
    <m/>
    <n v="0"/>
    <n v="9.6600000000000005E-2"/>
    <n v="0"/>
    <n v="45.7257964"/>
    <m/>
    <m/>
    <n v="0"/>
    <n v="873.9799999999999"/>
    <n v="930.73547758486643"/>
    <n v="0.56752163267369904"/>
    <n v="45.822396400000002"/>
    <n v="27.940485609756102"/>
  </r>
  <r>
    <x v="2721"/>
    <s v="École"/>
    <m/>
    <m/>
    <n v="2549"/>
    <n v="428.25599999999997"/>
    <n v="0"/>
    <n v="1297.4719999999998"/>
    <m/>
    <m/>
    <n v="0"/>
    <n v="0.17843999999999999"/>
    <n v="0"/>
    <n v="92.390974720000003"/>
    <m/>
    <m/>
    <n v="0"/>
    <n v="1725.7279999999996"/>
    <n v="1837.7952290230626"/>
    <n v="0.72098675128405754"/>
    <n v="92.569414719999997"/>
    <n v="36.315972820714009"/>
  </r>
  <r>
    <x v="2722"/>
    <s v="École"/>
    <m/>
    <m/>
    <n v="3895"/>
    <n v="1699.056"/>
    <n v="0"/>
    <n v="0"/>
    <m/>
    <m/>
    <n v="0"/>
    <n v="0.70794000000000001"/>
    <n v="0"/>
    <n v="0"/>
    <m/>
    <m/>
    <n v="0"/>
    <n v="1699.056"/>
    <n v="1809.3911732573206"/>
    <n v="0.46454202137543532"/>
    <n v="0.70794000000000001"/>
    <n v="0.18175609756097563"/>
  </r>
  <r>
    <x v="2723"/>
    <s v="École"/>
    <m/>
    <m/>
    <n v="2125"/>
    <n v="403.92"/>
    <n v="0"/>
    <n v="841.95999999999992"/>
    <m/>
    <m/>
    <n v="0"/>
    <n v="0.16830000000000001"/>
    <n v="0"/>
    <n v="59.954669599999995"/>
    <m/>
    <m/>
    <n v="0"/>
    <n v="1245.8799999999999"/>
    <n v="1326.7863301373411"/>
    <n v="0.62437003771168997"/>
    <n v="60.122969599999998"/>
    <n v="28.29316216470588"/>
  </r>
  <r>
    <x v="2724"/>
    <s v="École"/>
    <m/>
    <m/>
    <n v="6520"/>
    <n v="2391.5520000000001"/>
    <n v="802.88909999999998"/>
    <n v="0"/>
    <m/>
    <m/>
    <n v="0"/>
    <n v="0.99648000000000003"/>
    <n v="41.052552449999993"/>
    <n v="0"/>
    <m/>
    <m/>
    <n v="0"/>
    <n v="3194.4411"/>
    <n v="3401.8852408810571"/>
    <n v="0.52176154001243202"/>
    <n v="42.049032449999991"/>
    <n v="6.4492381058282193"/>
  </r>
  <r>
    <x v="2725"/>
    <s v="École"/>
    <m/>
    <m/>
    <n v="5033"/>
    <n v="1522.152"/>
    <n v="0"/>
    <n v="462.49599999999992"/>
    <m/>
    <m/>
    <n v="0"/>
    <n v="0.63423000000000007"/>
    <n v="0"/>
    <n v="32.933624960000003"/>
    <m/>
    <m/>
    <n v="0"/>
    <n v="1984.6479999999999"/>
    <n v="2113.5292616740085"/>
    <n v="0.4199342860468922"/>
    <n v="33.567854960000005"/>
    <n v="6.6695519491357054"/>
  </r>
  <r>
    <x v="2726"/>
    <s v="École"/>
    <m/>
    <m/>
    <n v="3764"/>
    <n v="987.55200000000002"/>
    <n v="0"/>
    <n v="173.43599999999998"/>
    <m/>
    <m/>
    <n v="0"/>
    <n v="0.41148000000000001"/>
    <n v="0"/>
    <n v="12.350109359999999"/>
    <m/>
    <m/>
    <n v="0"/>
    <n v="1160.9880000000001"/>
    <n v="1236.3815197719616"/>
    <n v="0.32847543033261467"/>
    <n v="12.761589359999999"/>
    <n v="3.3904328799149837"/>
  </r>
  <r>
    <x v="2727"/>
    <s v="École"/>
    <m/>
    <m/>
    <n v="3568"/>
    <n v="1069.2"/>
    <n v="0"/>
    <n v="156.364"/>
    <m/>
    <m/>
    <n v="0"/>
    <n v="0.44550000000000001"/>
    <n v="0"/>
    <n v="11.134438640000001"/>
    <m/>
    <m/>
    <n v="0"/>
    <n v="1225.5640000000001"/>
    <n v="1305.1510273127753"/>
    <n v="0.36579344935896169"/>
    <n v="11.579938640000002"/>
    <n v="3.2454984977578483"/>
  </r>
  <r>
    <x v="2728"/>
    <s v="École"/>
    <m/>
    <m/>
    <n v="4420"/>
    <n v="1816.992"/>
    <n v="0"/>
    <n v="0"/>
    <m/>
    <m/>
    <n v="0"/>
    <n v="0.75708000000000009"/>
    <n v="0"/>
    <n v="0"/>
    <m/>
    <m/>
    <n v="0"/>
    <n v="1816.992"/>
    <n v="1934.9858313552734"/>
    <n v="0.43777959985413423"/>
    <n v="0.75708000000000009"/>
    <n v="0.17128506787330317"/>
  </r>
  <r>
    <x v="2729"/>
    <s v="École"/>
    <m/>
    <m/>
    <n v="5931"/>
    <n v="2846.0160000000001"/>
    <n v="0"/>
    <n v="0"/>
    <m/>
    <m/>
    <n v="0"/>
    <n v="1.18584"/>
    <n v="0"/>
    <n v="0"/>
    <m/>
    <m/>
    <n v="0"/>
    <n v="2846.0160000000001"/>
    <n v="3030.8337272868621"/>
    <n v="0.51101563434275199"/>
    <n v="1.18584"/>
    <n v="0.19993930197268586"/>
  </r>
  <r>
    <x v="2730"/>
    <s v="École"/>
    <m/>
    <m/>
    <n v="4786"/>
    <n v="1753.434"/>
    <n v="0"/>
    <n v="0"/>
    <m/>
    <m/>
    <n v="0"/>
    <n v="0.73059750000000001"/>
    <n v="0"/>
    <n v="0"/>
    <m/>
    <m/>
    <n v="0"/>
    <n v="1753.434"/>
    <n v="1867.3004318217154"/>
    <n v="0.39015888671577842"/>
    <n v="0.73059750000000001"/>
    <n v="0.15265305056414541"/>
  </r>
  <r>
    <x v="2731"/>
    <s v="École"/>
    <m/>
    <m/>
    <n v="7313"/>
    <n v="2212.92"/>
    <n v="0"/>
    <n v="1364.5959999999998"/>
    <m/>
    <m/>
    <n v="0"/>
    <n v="0.92205000000000004"/>
    <n v="0"/>
    <n v="97.170770959999999"/>
    <m/>
    <m/>
    <n v="0"/>
    <n v="3577.5159999999996"/>
    <n v="3809.8366814200567"/>
    <n v="0.52096768513880165"/>
    <n v="98.092820959999997"/>
    <n v="13.413485704909066"/>
  </r>
  <r>
    <x v="2732"/>
    <s v="École"/>
    <m/>
    <m/>
    <n v="3296"/>
    <n v="956.44799999999998"/>
    <n v="0"/>
    <n v="0"/>
    <m/>
    <m/>
    <n v="0"/>
    <n v="0.39851999999999999"/>
    <n v="0"/>
    <n v="0"/>
    <m/>
    <m/>
    <n v="0"/>
    <n v="956.44799999999998"/>
    <n v="1018.5588755636174"/>
    <n v="0.30902878506177711"/>
    <n v="0.39851999999999999"/>
    <n v="0.12091019417475728"/>
  </r>
  <r>
    <x v="2733"/>
    <s v="École"/>
    <m/>
    <m/>
    <n v="7313"/>
    <n v="2256.3359999999998"/>
    <n v="0"/>
    <n v="2105.2879999999996"/>
    <m/>
    <m/>
    <n v="0"/>
    <n v="0.94013999999999998"/>
    <n v="0"/>
    <n v="149.91430288000001"/>
    <m/>
    <m/>
    <n v="0"/>
    <n v="4361.6239999999998"/>
    <n v="4644.8639519046383"/>
    <n v="0.63515164117388734"/>
    <n v="150.85444288000002"/>
    <n v="20.628256923287299"/>
  </r>
  <r>
    <x v="2734"/>
    <s v="École"/>
    <m/>
    <m/>
    <n v="5634"/>
    <n v="1315.44"/>
    <n v="0"/>
    <n v="0"/>
    <m/>
    <m/>
    <n v="0"/>
    <n v="0.54810000000000003"/>
    <n v="0"/>
    <n v="0"/>
    <m/>
    <m/>
    <n v="0"/>
    <n v="1315.44"/>
    <n v="1400.8634941694741"/>
    <n v="0.2486445676552137"/>
    <n v="0.54810000000000003"/>
    <n v="9.7284345047923326E-2"/>
  </r>
  <r>
    <x v="2735"/>
    <s v="École"/>
    <m/>
    <m/>
    <n v="2894"/>
    <n v="840.10680000000002"/>
    <n v="0"/>
    <n v="0"/>
    <m/>
    <m/>
    <n v="0"/>
    <n v="0.35004450000000004"/>
    <n v="0"/>
    <n v="0"/>
    <m/>
    <m/>
    <n v="0"/>
    <n v="840.10680000000002"/>
    <n v="894.66258234775853"/>
    <n v="0.30914394690662006"/>
    <n v="0.35004450000000004"/>
    <n v="0.12095525224602627"/>
  </r>
  <r>
    <x v="2736"/>
    <s v="École"/>
    <m/>
    <m/>
    <n v="4195"/>
    <n v="1164.8699999999999"/>
    <n v="0"/>
    <n v="0"/>
    <m/>
    <m/>
    <n v="0"/>
    <n v="0.48536250000000003"/>
    <n v="0"/>
    <n v="0"/>
    <m/>
    <m/>
    <n v="0"/>
    <n v="1164.8699999999999"/>
    <n v="1240.5156133713397"/>
    <n v="0.29571289949257201"/>
    <n v="0.48536250000000003"/>
    <n v="0.11570023837902264"/>
  </r>
  <r>
    <x v="2737"/>
    <s v="École"/>
    <m/>
    <m/>
    <n v="4321"/>
    <n v="1493.5103999999999"/>
    <n v="0"/>
    <n v="0"/>
    <m/>
    <m/>
    <n v="0"/>
    <n v="0.62229600000000007"/>
    <n v="0"/>
    <n v="0"/>
    <m/>
    <m/>
    <n v="0"/>
    <n v="1493.5103999999999"/>
    <n v="1590.4976262866026"/>
    <n v="0.36808554183906561"/>
    <n v="0.62229600000000007"/>
    <n v="0.14401666280953485"/>
  </r>
  <r>
    <x v="2738"/>
    <s v="École"/>
    <m/>
    <m/>
    <n v="1838"/>
    <n v="843.78599999999994"/>
    <n v="0"/>
    <n v="0"/>
    <m/>
    <m/>
    <n v="0"/>
    <n v="0.35157749999999999"/>
    <n v="0"/>
    <n v="0"/>
    <m/>
    <m/>
    <n v="0"/>
    <n v="843.78599999999994"/>
    <n v="898.58070629696806"/>
    <n v="0.48889048220727316"/>
    <n v="0.35157749999999999"/>
    <n v="0.19128264417845484"/>
  </r>
  <r>
    <x v="2739"/>
    <s v="École"/>
    <m/>
    <m/>
    <n v="3340"/>
    <n v="1687.3524"/>
    <n v="0"/>
    <n v="0"/>
    <m/>
    <m/>
    <n v="0"/>
    <n v="0.70306349999999995"/>
    <n v="0"/>
    <n v="0"/>
    <m/>
    <m/>
    <n v="0"/>
    <n v="1687.3524"/>
    <n v="1796.9275519668308"/>
    <n v="0.53800226106791338"/>
    <n v="0.70306349999999995"/>
    <n v="0.21049805389221557"/>
  </r>
  <r>
    <x v="2740"/>
    <s v="École"/>
    <m/>
    <m/>
    <n v="1357"/>
    <n v="573.87959999999998"/>
    <n v="0"/>
    <n v="0"/>
    <m/>
    <m/>
    <n v="0"/>
    <n v="0.23911650000000001"/>
    <n v="0"/>
    <n v="0"/>
    <m/>
    <m/>
    <n v="0"/>
    <n v="573.87959999999998"/>
    <n v="611.14682668048715"/>
    <n v="0.45036612135629117"/>
    <n v="0.23911650000000001"/>
    <n v="0.1762096536477524"/>
  </r>
  <r>
    <x v="2741"/>
    <s v="École"/>
    <m/>
    <m/>
    <n v="3620"/>
    <n v="1056.8448000000001"/>
    <n v="808.95150000000001"/>
    <n v="0"/>
    <m/>
    <m/>
    <n v="0"/>
    <n v="0.44035200000000002"/>
    <n v="41.362529250000001"/>
    <n v="0"/>
    <m/>
    <m/>
    <n v="0"/>
    <n v="1865.7963"/>
    <n v="1986.9594388390774"/>
    <n v="0.54888382288372306"/>
    <n v="41.802881249999999"/>
    <n v="11.547757251381215"/>
  </r>
  <r>
    <x v="2742"/>
    <s v="École"/>
    <m/>
    <m/>
    <n v="3688"/>
    <n v="588.63959999999997"/>
    <n v="1714.9014"/>
    <n v="0"/>
    <m/>
    <m/>
    <n v="0"/>
    <n v="0.2452665"/>
    <n v="87.684687299999993"/>
    <n v="0"/>
    <m/>
    <m/>
    <n v="0"/>
    <n v="2303.5410000000002"/>
    <n v="2453.1308871728429"/>
    <n v="0.66516564185814608"/>
    <n v="87.929953799999993"/>
    <n v="23.842178362255961"/>
  </r>
  <r>
    <x v="2743"/>
    <s v="École"/>
    <m/>
    <m/>
    <n v="2891"/>
    <n v="1432.2095999999999"/>
    <n v="0"/>
    <n v="0"/>
    <m/>
    <m/>
    <n v="0"/>
    <n v="0.59675400000000001"/>
    <n v="0"/>
    <n v="0"/>
    <m/>
    <m/>
    <n v="0"/>
    <n v="1432.2095999999999"/>
    <n v="1525.2160072972272"/>
    <n v="0.52757385240305332"/>
    <n v="0.59675400000000001"/>
    <n v="0.20641784849533035"/>
  </r>
  <r>
    <x v="2744"/>
    <s v="École"/>
    <m/>
    <m/>
    <n v="2153"/>
    <n v="1218.5640000000001"/>
    <n v="0"/>
    <n v="0"/>
    <m/>
    <m/>
    <n v="0"/>
    <n v="0.50773500000000005"/>
    <n v="0"/>
    <n v="0"/>
    <m/>
    <m/>
    <n v="0"/>
    <n v="1249.0640000000001"/>
    <n v="1330.1770962425499"/>
    <n v="0.617824940196261"/>
    <n v="0.50773500000000005"/>
    <n v="0.23582675336739437"/>
  </r>
  <r>
    <x v="2745"/>
    <s v="École"/>
    <m/>
    <m/>
    <n v="2590"/>
    <n v="1235.8188"/>
    <n v="0"/>
    <n v="0"/>
    <m/>
    <m/>
    <n v="0"/>
    <n v="0.51492450000000001"/>
    <n v="0"/>
    <n v="0"/>
    <m/>
    <m/>
    <n v="0"/>
    <n v="1235.8188"/>
    <n v="1316.0717648302668"/>
    <n v="0.50813581653678253"/>
    <n v="0.51492450000000001"/>
    <n v="0.19881254826254824"/>
  </r>
  <r>
    <x v="2746"/>
    <s v="École"/>
    <m/>
    <m/>
    <n v="1541"/>
    <n v="1145.952"/>
    <n v="0"/>
    <n v="0"/>
    <m/>
    <m/>
    <n v="0"/>
    <n v="0.47748000000000002"/>
    <n v="0"/>
    <n v="0"/>
    <m/>
    <m/>
    <n v="0"/>
    <n v="1145.952"/>
    <n v="1220.3690954133194"/>
    <n v="0.79193322220202433"/>
    <n v="0.47748000000000002"/>
    <n v="0.30985074626865672"/>
  </r>
  <r>
    <x v="2747"/>
    <s v="École"/>
    <m/>
    <m/>
    <n v="1601"/>
    <n v="748.59839999999997"/>
    <n v="0"/>
    <n v="0"/>
    <m/>
    <m/>
    <n v="0"/>
    <n v="0.31191599999999997"/>
    <n v="0"/>
    <n v="0"/>
    <m/>
    <m/>
    <n v="0"/>
    <n v="748.59839999999997"/>
    <n v="797.21170889867835"/>
    <n v="0.4979461017480814"/>
    <n v="0.31191599999999997"/>
    <n v="0.19482573391630231"/>
  </r>
  <r>
    <x v="2748"/>
    <s v="École"/>
    <m/>
    <m/>
    <n v="1844"/>
    <n v="920.6712"/>
    <n v="0"/>
    <n v="0"/>
    <m/>
    <m/>
    <n v="0"/>
    <n v="0.38361299999999998"/>
    <n v="0"/>
    <n v="0"/>
    <m/>
    <m/>
    <n v="0"/>
    <n v="920.6712"/>
    <n v="980.45876224928736"/>
    <n v="0.53170214872521004"/>
    <n v="0.38361299999999998"/>
    <n v="0.20803308026030368"/>
  </r>
  <r>
    <x v="2749"/>
    <s v="École"/>
    <m/>
    <m/>
    <n v="2640"/>
    <n v="1389.7008000000001"/>
    <n v="0"/>
    <n v="0"/>
    <m/>
    <m/>
    <n v="0"/>
    <n v="0.57904200000000006"/>
    <n v="0"/>
    <n v="0"/>
    <m/>
    <m/>
    <n v="0"/>
    <n v="1389.7008000000001"/>
    <n v="1479.9467239388443"/>
    <n v="0.56058588027986533"/>
    <n v="0.57904200000000006"/>
    <n v="0.21933409090909092"/>
  </r>
  <r>
    <x v="2750"/>
    <s v="École"/>
    <m/>
    <m/>
    <n v="4926"/>
    <n v="2678.2271999999998"/>
    <n v="0"/>
    <n v="0"/>
    <m/>
    <m/>
    <n v="0"/>
    <n v="1.115928"/>
    <n v="0"/>
    <n v="0"/>
    <m/>
    <m/>
    <n v="0"/>
    <n v="2678.2271999999998"/>
    <n v="2852.1488730551955"/>
    <n v="0.57899895920730726"/>
    <n v="1.115928"/>
    <n v="0.22653836784409259"/>
  </r>
  <r>
    <x v="2751"/>
    <s v="École"/>
    <m/>
    <m/>
    <n v="1770"/>
    <n v="871.08119999999997"/>
    <n v="0"/>
    <n v="0"/>
    <m/>
    <m/>
    <n v="0"/>
    <n v="0.36295050000000001"/>
    <n v="0"/>
    <n v="0"/>
    <m/>
    <m/>
    <n v="0"/>
    <n v="871.08119999999997"/>
    <n v="927.64843211194602"/>
    <n v="0.52409515938528028"/>
    <n v="0.36295050000000001"/>
    <n v="0.20505677966101696"/>
  </r>
  <r>
    <x v="2752"/>
    <s v="École"/>
    <m/>
    <m/>
    <n v="1524"/>
    <n v="583.49879999999996"/>
    <n v="0"/>
    <n v="0"/>
    <m/>
    <m/>
    <n v="0"/>
    <n v="0.24312450000000002"/>
    <n v="0"/>
    <n v="0"/>
    <m/>
    <m/>
    <n v="0"/>
    <n v="583.49879999999996"/>
    <n v="621.39068890386102"/>
    <n v="0.40773667250909518"/>
    <n v="0.24312450000000002"/>
    <n v="0.15953051181102362"/>
  </r>
  <r>
    <x v="2753"/>
    <s v="École"/>
    <m/>
    <m/>
    <n v="985"/>
    <n v="437.69159999999999"/>
    <n v="0"/>
    <n v="0"/>
    <m/>
    <m/>
    <n v="0"/>
    <n v="0.18237149999999999"/>
    <n v="0"/>
    <n v="0"/>
    <m/>
    <m/>
    <n v="0"/>
    <n v="437.69159999999999"/>
    <n v="466.11490006737495"/>
    <n v="0.47321309651510146"/>
    <n v="0.18237149999999999"/>
    <n v="0.18514873096446699"/>
  </r>
  <r>
    <x v="2754"/>
    <s v="École"/>
    <m/>
    <m/>
    <n v="1943"/>
    <n v="730.8"/>
    <n v="0"/>
    <n v="0"/>
    <m/>
    <m/>
    <n v="0"/>
    <n v="0.30449999999999999"/>
    <n v="0"/>
    <n v="0"/>
    <m/>
    <m/>
    <n v="0"/>
    <n v="730.8"/>
    <n v="778.25749676081875"/>
    <n v="0.40054425978426084"/>
    <n v="0.30449999999999999"/>
    <n v="0.15671641791044777"/>
  </r>
  <r>
    <x v="2755"/>
    <s v="École"/>
    <m/>
    <m/>
    <n v="2692"/>
    <n v="1040.8176000000001"/>
    <n v="0"/>
    <n v="0"/>
    <m/>
    <m/>
    <n v="0"/>
    <n v="0.43367400000000006"/>
    <n v="0"/>
    <n v="0"/>
    <m/>
    <m/>
    <n v="0"/>
    <n v="1040.8176000000001"/>
    <n v="1108.4073617413837"/>
    <n v="0.41174121907183647"/>
    <n v="0.43367400000000006"/>
    <n v="0.16109732540861815"/>
  </r>
  <r>
    <x v="2756"/>
    <s v="École"/>
    <m/>
    <m/>
    <n v="1472"/>
    <n v="275.76"/>
    <n v="492.57"/>
    <n v="0"/>
    <m/>
    <m/>
    <n v="0"/>
    <n v="0.1149"/>
    <n v="25.185614999999999"/>
    <n v="0"/>
    <m/>
    <m/>
    <n v="0"/>
    <n v="768.32999999999993"/>
    <n v="818.22466131122042"/>
    <n v="0.55585914491251387"/>
    <n v="25.300514999999997"/>
    <n v="17.187849864130431"/>
  </r>
  <r>
    <x v="2757"/>
    <s v="École"/>
    <m/>
    <m/>
    <n v="2317"/>
    <n v="377.91359999999997"/>
    <n v="1096.1577"/>
    <n v="0"/>
    <m/>
    <m/>
    <n v="0"/>
    <n v="0.15746399999999999"/>
    <n v="56.047680149999998"/>
    <n v="0"/>
    <m/>
    <m/>
    <n v="0"/>
    <n v="1474.0713000000001"/>
    <n v="1569.7961685618036"/>
    <n v="0.67751237313845647"/>
    <n v="56.205144149999995"/>
    <n v="24.257722982304703"/>
  </r>
  <r>
    <x v="2758"/>
    <s v="École"/>
    <m/>
    <m/>
    <n v="1060"/>
    <n v="476.30520000000001"/>
    <n v="0"/>
    <n v="0"/>
    <m/>
    <m/>
    <n v="0"/>
    <n v="0.19846049999999998"/>
    <n v="0"/>
    <n v="0"/>
    <m/>
    <m/>
    <n v="0"/>
    <n v="476.30520000000001"/>
    <n v="507.23603263021511"/>
    <n v="0.4785245590851086"/>
    <n v="0.19846049999999998"/>
    <n v="0.18722688679245283"/>
  </r>
  <r>
    <x v="2759"/>
    <s v="École"/>
    <m/>
    <m/>
    <n v="2568"/>
    <n v="387.76319999999998"/>
    <n v="1404.5823"/>
    <n v="0"/>
    <m/>
    <m/>
    <n v="0"/>
    <n v="0.16156800000000002"/>
    <n v="71.817749849999998"/>
    <n v="0"/>
    <m/>
    <m/>
    <n v="0"/>
    <n v="1792.3454999999999"/>
    <n v="1908.7388097434566"/>
    <n v="0.74327835270383824"/>
    <n v="71.979317850000001"/>
    <n v="28.029329380841123"/>
  </r>
  <r>
    <x v="2760"/>
    <s v="École"/>
    <m/>
    <m/>
    <n v="2847"/>
    <n v="759.40199999999993"/>
    <n v="604.34550000000002"/>
    <n v="0"/>
    <m/>
    <m/>
    <n v="0"/>
    <n v="0.31641750000000002"/>
    <n v="30.900812249999998"/>
    <n v="0"/>
    <m/>
    <m/>
    <n v="0"/>
    <n v="1363.7474999999999"/>
    <n v="1452.3080399067114"/>
    <n v="0.510118735478297"/>
    <n v="31.217229749999998"/>
    <n v="10.964956006322444"/>
  </r>
  <r>
    <x v="2761"/>
    <s v="École"/>
    <m/>
    <m/>
    <n v="1483"/>
    <n v="149.5008"/>
    <n v="840.40020000000004"/>
    <n v="0"/>
    <m/>
    <m/>
    <n v="0"/>
    <n v="6.2292E-2"/>
    <n v="42.9705339"/>
    <n v="0"/>
    <m/>
    <m/>
    <n v="0"/>
    <n v="989.90100000000007"/>
    <n v="1054.1842833894791"/>
    <n v="0.71084577436916996"/>
    <n v="43.032825899999999"/>
    <n v="29.017414632501684"/>
  </r>
  <r>
    <x v="2762"/>
    <s v="École"/>
    <m/>
    <m/>
    <n v="2184"/>
    <n v="374.9436"/>
    <n v="1129.1220000000001"/>
    <n v="0"/>
    <m/>
    <m/>
    <n v="0"/>
    <n v="0.15622650000000002"/>
    <n v="57.733179"/>
    <n v="0"/>
    <m/>
    <m/>
    <n v="0"/>
    <n v="1504.0656000000001"/>
    <n v="1601.7382715107542"/>
    <n v="0.73339664446463104"/>
    <n v="57.889405500000002"/>
    <n v="26.506138049450549"/>
  </r>
  <r>
    <x v="2763"/>
    <s v="École"/>
    <m/>
    <m/>
    <n v="2771"/>
    <n v="445.47839999999997"/>
    <n v="1392.8363999999999"/>
    <n v="0"/>
    <m/>
    <m/>
    <n v="0"/>
    <n v="0.185616"/>
    <n v="71.217169800000008"/>
    <n v="0"/>
    <m/>
    <m/>
    <n v="0"/>
    <n v="1838.3147999999999"/>
    <n v="1957.6933148691369"/>
    <n v="0.70649343733999892"/>
    <n v="71.402785800000004"/>
    <n v="25.767876506676288"/>
  </r>
  <r>
    <x v="2764"/>
    <s v="École"/>
    <m/>
    <m/>
    <n v="2996"/>
    <n v="679.19399999999996"/>
    <n v="1237.1085"/>
    <n v="0"/>
    <m/>
    <m/>
    <n v="0"/>
    <n v="0.28299750000000001"/>
    <n v="63.25464075"/>
    <n v="0"/>
    <m/>
    <m/>
    <n v="0"/>
    <n v="1916.3025"/>
    <n v="2040.7454661829488"/>
    <n v="0.68115669765786013"/>
    <n v="63.537638250000001"/>
    <n v="21.207489402536716"/>
  </r>
  <r>
    <x v="2765"/>
    <s v="École"/>
    <m/>
    <m/>
    <n v="2974"/>
    <n v="2811.5423999999998"/>
    <n v="0"/>
    <n v="0"/>
    <m/>
    <m/>
    <n v="0"/>
    <n v="1.1714760000000002"/>
    <n v="0"/>
    <n v="0"/>
    <m/>
    <m/>
    <n v="0"/>
    <n v="2811.5423999999998"/>
    <n v="2994.1214426120755"/>
    <n v="1.0067657843349278"/>
    <n v="1.1714760000000002"/>
    <n v="0.39390585070611972"/>
  </r>
  <r>
    <x v="2766"/>
    <s v="École"/>
    <m/>
    <m/>
    <n v="16708"/>
    <n v="8206.92"/>
    <n v="7475.3181000000004"/>
    <n v="0"/>
    <m/>
    <m/>
    <n v="0"/>
    <n v="3.4195500000000001"/>
    <n v="382.22076794999998"/>
    <n v="0"/>
    <m/>
    <m/>
    <n v="0"/>
    <n v="15682.2381"/>
    <n v="16700.628581435605"/>
    <n v="0.99955880903971783"/>
    <n v="385.64031795"/>
    <n v="23.08117775616471"/>
  </r>
  <r>
    <x v="2767"/>
    <s v="École"/>
    <m/>
    <m/>
    <n v="3654"/>
    <n v="2032.9343999999999"/>
    <n v="0"/>
    <n v="0"/>
    <m/>
    <m/>
    <n v="153.81380000000001"/>
    <n v="0.84705600000000003"/>
    <n v="0"/>
    <n v="0"/>
    <m/>
    <m/>
    <n v="9.3950488799999992"/>
    <n v="2186.7482"/>
    <n v="2328.7536674578905"/>
    <n v="0.63731627461901763"/>
    <n v="10.242104879999999"/>
    <n v="2.8029843678160917"/>
  </r>
  <r>
    <x v="2768"/>
    <s v="École"/>
    <m/>
    <m/>
    <n v="2250"/>
    <n v="1294.4880000000001"/>
    <n v="0"/>
    <n v="0"/>
    <m/>
    <m/>
    <n v="0"/>
    <n v="0.53937000000000002"/>
    <n v="0"/>
    <n v="0"/>
    <m/>
    <m/>
    <n v="0"/>
    <n v="1294.4880000000001"/>
    <n v="1378.550890075149"/>
    <n v="0.61268928447784399"/>
    <n v="0.53937000000000002"/>
    <n v="0.23971999999999999"/>
  </r>
  <r>
    <x v="2769"/>
    <s v="École"/>
    <m/>
    <m/>
    <n v="9724"/>
    <n v="1331.5463999999999"/>
    <n v="4200.1064999999999"/>
    <n v="0"/>
    <m/>
    <m/>
    <n v="0"/>
    <n v="0.55481100000000005"/>
    <n v="214.75580174999999"/>
    <n v="0"/>
    <m/>
    <m/>
    <n v="0"/>
    <n v="5531.6529"/>
    <n v="5890.8734796164808"/>
    <n v="0.60580763879231603"/>
    <n v="215.31061274999999"/>
    <n v="22.142185597490744"/>
  </r>
  <r>
    <x v="2770"/>
    <s v="École"/>
    <m/>
    <m/>
    <n v="23782"/>
    <n v="11475.712799999999"/>
    <n v="9040.5540000000001"/>
    <n v="0"/>
    <m/>
    <m/>
    <n v="0"/>
    <n v="4.7815470000000007"/>
    <n v="462.252903"/>
    <n v="0"/>
    <m/>
    <m/>
    <n v="0"/>
    <n v="20516.266799999998"/>
    <n v="21848.574770997664"/>
    <n v="0.91870216007895311"/>
    <n v="467.03444999999999"/>
    <n v="19.638148599781349"/>
  </r>
  <r>
    <x v="2771"/>
    <s v="École"/>
    <m/>
    <m/>
    <n v="11961"/>
    <n v="4812.0479999999998"/>
    <n v="0"/>
    <n v="0"/>
    <m/>
    <m/>
    <n v="22273.353200000001"/>
    <n v="2.00502"/>
    <n v="0"/>
    <n v="0"/>
    <m/>
    <m/>
    <n v="1360.4711803199998"/>
    <n v="27085.4012"/>
    <n v="28844.302869012696"/>
    <n v="2.4115293762237853"/>
    <n v="1362.4762003199999"/>
    <n v="113.90989050413843"/>
  </r>
  <r>
    <x v="2772"/>
    <s v="École"/>
    <m/>
    <m/>
    <n v="2212"/>
    <n v="164.2176"/>
    <n v="1617.5241000000001"/>
    <n v="0"/>
    <m/>
    <m/>
    <n v="0"/>
    <n v="6.8424000000000013E-2"/>
    <n v="82.705684949999991"/>
    <n v="0"/>
    <m/>
    <m/>
    <n v="0"/>
    <n v="1781.7417"/>
    <n v="1897.4464084788806"/>
    <n v="0.85779674886025348"/>
    <n v="82.774108949999984"/>
    <n v="37.420483250452072"/>
  </r>
  <r>
    <x v="2773"/>
    <s v="École"/>
    <m/>
    <m/>
    <n v="1060"/>
    <n v="557.23320000000001"/>
    <n v="0"/>
    <n v="0"/>
    <m/>
    <m/>
    <n v="0"/>
    <n v="0.23218049999999998"/>
    <n v="0"/>
    <n v="0"/>
    <m/>
    <m/>
    <n v="0"/>
    <n v="557.23320000000001"/>
    <n v="593.41942438973831"/>
    <n v="0.55982964565069648"/>
    <n v="0.23218049999999998"/>
    <n v="0.21903820754716979"/>
  </r>
  <r>
    <x v="2774"/>
    <s v="École"/>
    <m/>
    <m/>
    <n v="5201"/>
    <n v="1122.336"/>
    <n v="2134.3436999999999"/>
    <n v="0"/>
    <m/>
    <m/>
    <n v="0"/>
    <n v="0.46764"/>
    <n v="109.13120715000001"/>
    <n v="0"/>
    <m/>
    <m/>
    <n v="0"/>
    <n v="3256.6796999999997"/>
    <n v="3468.1655597615959"/>
    <n v="0.6668266794388763"/>
    <n v="109.59884715000001"/>
    <n v="21.072648942511059"/>
  </r>
  <r>
    <x v="2775"/>
    <s v="École"/>
    <m/>
    <m/>
    <n v="6730"/>
    <n v="1203.9911999999999"/>
    <n v="2746.6460999999999"/>
    <n v="0"/>
    <m/>
    <m/>
    <n v="0"/>
    <n v="0.50166299999999997"/>
    <n v="140.43886395000001"/>
    <n v="0"/>
    <m/>
    <m/>
    <n v="0"/>
    <n v="3950.6372999999999"/>
    <n v="4207.1881440995076"/>
    <n v="0.6251393973401943"/>
    <n v="140.94052695000002"/>
    <n v="20.942128818722143"/>
  </r>
  <r>
    <x v="2776"/>
    <s v="École"/>
    <m/>
    <m/>
    <n v="670"/>
    <n v="130.8672"/>
    <n v="278.87040000000002"/>
    <n v="0"/>
    <m/>
    <m/>
    <n v="0"/>
    <n v="5.4528E-2"/>
    <n v="14.258932799999998"/>
    <n v="0"/>
    <m/>
    <m/>
    <n v="0"/>
    <n v="409.73760000000004"/>
    <n v="436.34559237108061"/>
    <n v="0.65126207816579196"/>
    <n v="14.313460799999998"/>
    <n v="21.363374328358205"/>
  </r>
  <r>
    <x v="2766"/>
    <s v="École"/>
    <m/>
    <m/>
    <n v="394"/>
    <n v="0"/>
    <n v="391.40370000000001"/>
    <n v="0"/>
    <m/>
    <m/>
    <n v="0"/>
    <n v="0"/>
    <n v="20.012877150000001"/>
    <n v="0"/>
    <m/>
    <m/>
    <n v="0"/>
    <n v="391.40370000000001"/>
    <n v="416.82110534335322"/>
    <n v="1.0579215871658711"/>
    <n v="20.012877150000001"/>
    <n v="50.794104441624363"/>
  </r>
  <r>
    <x v="2766"/>
    <s v="École"/>
    <m/>
    <m/>
    <n v="1014"/>
    <n v="590.45759999999996"/>
    <n v="2399.9526000000001"/>
    <n v="0"/>
    <m/>
    <m/>
    <n v="0"/>
    <n v="0.24602399999999999"/>
    <n v="122.7120657"/>
    <n v="0"/>
    <m/>
    <m/>
    <n v="0"/>
    <n v="2990.4102000000003"/>
    <n v="3184.6047571702516"/>
    <n v="3.1406358551974867"/>
    <n v="122.9580897"/>
    <n v="121.26044349112426"/>
  </r>
  <r>
    <x v="2777"/>
    <s v="École"/>
    <m/>
    <m/>
    <n v="3870"/>
    <n v="517.11479999999995"/>
    <n v="961.64819999999997"/>
    <n v="0"/>
    <m/>
    <m/>
    <n v="0"/>
    <n v="0.2154645"/>
    <n v="49.170069899999994"/>
    <n v="0"/>
    <m/>
    <m/>
    <n v="0"/>
    <n v="1478.7629999999999"/>
    <n v="1574.7925433532002"/>
    <n v="0.40692313781736439"/>
    <n v="49.385534399999997"/>
    <n v="12.76112"/>
  </r>
  <r>
    <x v="2778"/>
    <s v="École"/>
    <m/>
    <m/>
    <n v="1575"/>
    <n v="927.74159999999995"/>
    <n v="0"/>
    <n v="854.7639999999999"/>
    <m/>
    <m/>
    <n v="0"/>
    <n v="0.38655900000000004"/>
    <n v="0"/>
    <n v="60.866422639999996"/>
    <m/>
    <m/>
    <n v="0"/>
    <n v="1782.5056"/>
    <n v="1898.2599154599636"/>
    <n v="1.2052443907682309"/>
    <n v="61.252981639999994"/>
    <n v="38.890781993650791"/>
  </r>
  <r>
    <x v="2779"/>
    <s v="École"/>
    <m/>
    <m/>
    <n v="580"/>
    <n v="127.4076"/>
    <n v="239.84370000000001"/>
    <n v="0"/>
    <m/>
    <m/>
    <n v="0"/>
    <n v="5.3086500000000002E-2"/>
    <n v="12.263457150000001"/>
    <n v="0"/>
    <m/>
    <m/>
    <n v="0"/>
    <n v="367.25130000000001"/>
    <n v="391.10027014252398"/>
    <n v="0.67431081059055864"/>
    <n v="12.31654365"/>
    <n v="21.235420086206897"/>
  </r>
  <r>
    <x v="2780"/>
    <s v="École"/>
    <m/>
    <m/>
    <n v="1093"/>
    <n v="165.0924"/>
    <n v="0"/>
    <n v="415.93599999999992"/>
    <m/>
    <m/>
    <n v="0"/>
    <n v="6.8788500000000002E-2"/>
    <n v="0"/>
    <n v="29.618159359999996"/>
    <m/>
    <m/>
    <n v="0"/>
    <n v="581.02839999999992"/>
    <n v="618.75986334283482"/>
    <n v="0.56611149436672903"/>
    <n v="29.686947859999997"/>
    <n v="27.160976999085083"/>
  </r>
  <r>
    <x v="2781"/>
    <s v="École"/>
    <m/>
    <m/>
    <n v="3867"/>
    <n v="960.33600000000001"/>
    <n v="1276.893"/>
    <n v="0"/>
    <m/>
    <m/>
    <n v="0"/>
    <n v="0.40014"/>
    <n v="65.288863500000005"/>
    <n v="0"/>
    <m/>
    <m/>
    <n v="0"/>
    <n v="2237.2290000000003"/>
    <n v="2382.5126453485359"/>
    <n v="0.6161139501806403"/>
    <n v="65.689003499999998"/>
    <n v="16.987070985259891"/>
  </r>
  <r>
    <x v="2782"/>
    <s v="École"/>
    <m/>
    <m/>
    <n v="2423"/>
    <n v="609.37919999999997"/>
    <n v="855.93510000000003"/>
    <n v="0"/>
    <m/>
    <m/>
    <n v="0"/>
    <n v="0.25390800000000002"/>
    <n v="43.76484945"/>
    <n v="0"/>
    <m/>
    <m/>
    <n v="0"/>
    <n v="1465.3143"/>
    <n v="1560.4704968333765"/>
    <n v="0.64402414231670513"/>
    <n v="44.018757450000003"/>
    <n v="18.167048060255883"/>
  </r>
  <r>
    <x v="2783"/>
    <s v="École"/>
    <m/>
    <m/>
    <n v="643"/>
    <n v="280.0908"/>
    <n v="0"/>
    <n v="0"/>
    <m/>
    <m/>
    <n v="253.4"/>
    <n v="0.1167045"/>
    <n v="0"/>
    <n v="0"/>
    <m/>
    <m/>
    <n v="15.477839999999999"/>
    <n v="533.49080000000004"/>
    <n v="568.13521422130088"/>
    <n v="0.88356954000202315"/>
    <n v="15.5945445"/>
    <n v="24.252790824261275"/>
  </r>
  <r>
    <x v="2784"/>
    <s v="École"/>
    <m/>
    <m/>
    <n v="1543"/>
    <n v="119.1168"/>
    <n v="0"/>
    <n v="536.21599999999989"/>
    <m/>
    <m/>
    <n v="0"/>
    <n v="4.9631999999999996E-2"/>
    <n v="0"/>
    <n v="38.18311216"/>
    <m/>
    <m/>
    <n v="0"/>
    <n v="655.33279999999991"/>
    <n v="697.88952445711311"/>
    <n v="0.45229392382184908"/>
    <n v="38.232744160000003"/>
    <n v="24.778188049254698"/>
  </r>
  <r>
    <x v="2785"/>
    <s v="École"/>
    <m/>
    <m/>
    <n v="968"/>
    <n v="100.386"/>
    <n v="0"/>
    <n v="319.32399999999996"/>
    <m/>
    <m/>
    <n v="0"/>
    <n v="4.1827500000000004E-2"/>
    <n v="0"/>
    <n v="22.738568239999996"/>
    <m/>
    <m/>
    <n v="0"/>
    <n v="419.70999999999992"/>
    <n v="446.96559108577344"/>
    <n v="0.46174131310513783"/>
    <n v="22.780395739999996"/>
    <n v="23.533466673553715"/>
  </r>
  <r>
    <x v="2786"/>
    <s v="École"/>
    <m/>
    <m/>
    <n v="1438"/>
    <n v="263.46600000000001"/>
    <n v="0"/>
    <n v="334.45599999999996"/>
    <m/>
    <m/>
    <n v="0"/>
    <n v="0.1097775"/>
    <n v="0"/>
    <n v="23.816094559999996"/>
    <m/>
    <m/>
    <n v="0"/>
    <n v="597.92200000000003"/>
    <n v="636.75051857994299"/>
    <n v="0.44280286410288106"/>
    <n v="23.925872059999996"/>
    <n v="16.638297677329621"/>
  </r>
  <r>
    <x v="2787"/>
    <s v="École"/>
    <m/>
    <m/>
    <n v="1195"/>
    <n v="380.87279999999998"/>
    <n v="0"/>
    <n v="0"/>
    <m/>
    <m/>
    <n v="253.4"/>
    <n v="0.158697"/>
    <n v="0"/>
    <n v="0"/>
    <m/>
    <m/>
    <n v="15.477839999999999"/>
    <n v="634.27279999999996"/>
    <n v="675.4619069396216"/>
    <n v="0.56524008948922311"/>
    <n v="15.636536999999999"/>
    <n v="13.084968200836819"/>
  </r>
  <r>
    <x v="2788"/>
    <s v="École"/>
    <m/>
    <m/>
    <n v="14101"/>
    <n v="4522.4351999999999"/>
    <n v="3199.0527000000002"/>
    <n v="0"/>
    <m/>
    <m/>
    <n v="0"/>
    <n v="1.8843479999999999"/>
    <n v="163.57088264999999"/>
    <n v="0"/>
    <m/>
    <m/>
    <n v="0"/>
    <n v="7721.4879000000001"/>
    <n v="8222.9144010987293"/>
    <n v="0.5831440607828331"/>
    <n v="165.45523064999998"/>
    <n v="11.733581352386354"/>
  </r>
  <r>
    <x v="2789"/>
    <s v="École"/>
    <m/>
    <m/>
    <n v="1162"/>
    <n v="195.35040000000001"/>
    <n v="0"/>
    <n v="292.93999999999994"/>
    <m/>
    <m/>
    <n v="0"/>
    <n v="8.1395999999999996E-2"/>
    <n v="0"/>
    <n v="20.859804399999998"/>
    <m/>
    <m/>
    <n v="0"/>
    <n v="488.29039999999998"/>
    <n v="519.99954077222071"/>
    <n v="0.44750390772136034"/>
    <n v="20.9412004"/>
    <n v="18.021687091222031"/>
  </r>
  <r>
    <x v="2790"/>
    <s v="École"/>
    <m/>
    <m/>
    <n v="1607"/>
    <n v="187.14599999999999"/>
    <n v="0"/>
    <n v="484.99999999999994"/>
    <m/>
    <m/>
    <n v="0"/>
    <n v="7.7977500000000005E-2"/>
    <n v="0"/>
    <n v="34.536099999999998"/>
    <m/>
    <m/>
    <n v="0"/>
    <n v="672.14599999999996"/>
    <n v="715.79455859030827"/>
    <n v="0.44542287404499581"/>
    <n v="34.6140775"/>
    <n v="21.539562850031114"/>
  </r>
  <r>
    <x v="2791"/>
    <s v="École"/>
    <m/>
    <m/>
    <n v="4402"/>
    <n v="1895.0111999999999"/>
    <n v="0"/>
    <n v="0"/>
    <m/>
    <m/>
    <n v="937.58"/>
    <n v="0.78958799999999996"/>
    <n v="0"/>
    <n v="0"/>
    <m/>
    <m/>
    <n v="57.268007999999995"/>
    <n v="2832.5911999999998"/>
    <n v="3016.5371328116089"/>
    <n v="0.68526513694039271"/>
    <n v="58.057595999999997"/>
    <n v="13.188913221263062"/>
  </r>
  <r>
    <x v="2792"/>
    <s v="École"/>
    <m/>
    <m/>
    <n v="665"/>
    <n v="881.23680000000002"/>
    <n v="0"/>
    <n v="0"/>
    <m/>
    <m/>
    <n v="0"/>
    <n v="0.36718200000000001"/>
    <n v="0"/>
    <n v="0"/>
    <m/>
    <m/>
    <n v="0"/>
    <n v="881.23680000000002"/>
    <n v="938.46352767038093"/>
    <n v="1.411223349880272"/>
    <n v="0.36718200000000001"/>
    <n v="0.55215338345864662"/>
  </r>
  <r>
    <x v="2793"/>
    <s v="École"/>
    <m/>
    <m/>
    <n v="605"/>
    <n v="29.246399999999998"/>
    <n v="0"/>
    <n v="118.72799999999998"/>
    <m/>
    <m/>
    <n v="0"/>
    <n v="1.2186000000000001E-2"/>
    <n v="0"/>
    <n v="8.4544372800000005"/>
    <m/>
    <m/>
    <n v="0"/>
    <n v="147.97439999999997"/>
    <n v="157.58372486136301"/>
    <n v="0.26046896671299669"/>
    <n v="8.4666232800000003"/>
    <n v="13.994418644628098"/>
  </r>
  <r>
    <x v="2794"/>
    <s v="École"/>
    <m/>
    <m/>
    <n v="901"/>
    <n v="434.88"/>
    <n v="0"/>
    <n v="0"/>
    <m/>
    <m/>
    <n v="0"/>
    <n v="0.18120000000000003"/>
    <n v="0"/>
    <n v="0"/>
    <m/>
    <m/>
    <n v="0"/>
    <n v="434.88"/>
    <n v="463.12071728427054"/>
    <n v="0.51400745536545012"/>
    <n v="0.18120000000000003"/>
    <n v="0.20110987791342955"/>
  </r>
  <r>
    <x v="2795"/>
    <s v="École"/>
    <m/>
    <m/>
    <n v="3885"/>
    <n v="1977.588"/>
    <n v="0"/>
    <n v="0"/>
    <m/>
    <m/>
    <n v="912.24"/>
    <n v="0.82399500000000003"/>
    <n v="0"/>
    <n v="0"/>
    <m/>
    <m/>
    <n v="55.720223999999995"/>
    <n v="2889.828"/>
    <n v="3077.4908392847888"/>
    <n v="0.79214693417883886"/>
    <n v="56.544218999999998"/>
    <n v="14.554496525096525"/>
  </r>
  <r>
    <x v="2796"/>
    <s v="École"/>
    <m/>
    <m/>
    <n v="1596"/>
    <n v="499.392"/>
    <n v="0"/>
    <n v="0"/>
    <m/>
    <m/>
    <n v="1368.3600000000001"/>
    <n v="0.20808000000000001"/>
    <n v="0"/>
    <n v="0"/>
    <m/>
    <m/>
    <n v="83.580336000000003"/>
    <n v="1867.7520000000002"/>
    <n v="1989.0421402435866"/>
    <n v="1.2462670051651545"/>
    <n v="83.788415999999998"/>
    <n v="52.499007518796994"/>
  </r>
  <r>
    <x v="2797"/>
    <s v="École"/>
    <m/>
    <m/>
    <n v="3106"/>
    <n v="1382.8319999999999"/>
    <n v="0"/>
    <n v="0"/>
    <m/>
    <m/>
    <n v="0"/>
    <n v="0.57618000000000003"/>
    <n v="0"/>
    <n v="0"/>
    <m/>
    <m/>
    <n v="0"/>
    <n v="1382.8319999999999"/>
    <n v="1472.6318702254468"/>
    <n v="0.47412487772873368"/>
    <n v="0.57618000000000003"/>
    <n v="0.18550547327752739"/>
  </r>
  <r>
    <x v="2798"/>
    <s v="École"/>
    <m/>
    <m/>
    <n v="3708"/>
    <n v="839.75040000000001"/>
    <n v="1588.3488"/>
    <n v="0"/>
    <m/>
    <m/>
    <n v="0"/>
    <n v="0.34989600000000004"/>
    <n v="81.213921600000006"/>
    <n v="0"/>
    <m/>
    <m/>
    <n v="0"/>
    <n v="2428.0992000000001"/>
    <n v="2585.7777850012958"/>
    <n v="0.69735107470369362"/>
    <n v="81.563817600000007"/>
    <n v="21.996714563106799"/>
  </r>
  <r>
    <x v="2799"/>
    <s v="École"/>
    <m/>
    <m/>
    <n v="4239"/>
    <n v="616.60799999999995"/>
    <n v="1811.5209"/>
    <n v="0"/>
    <m/>
    <m/>
    <n v="0"/>
    <n v="0.25692000000000004"/>
    <n v="92.624942549999986"/>
    <n v="0"/>
    <m/>
    <m/>
    <n v="0"/>
    <n v="2428.1288999999997"/>
    <n v="2585.8094136926661"/>
    <n v="0.61000457978123757"/>
    <n v="92.88186254999998"/>
    <n v="21.911267409766449"/>
  </r>
  <r>
    <x v="2800"/>
    <s v="École"/>
    <m/>
    <m/>
    <n v="3600"/>
    <n v="973.81439999999998"/>
    <n v="0"/>
    <n v="1037.1239999999998"/>
    <m/>
    <m/>
    <n v="0"/>
    <n v="0.40575600000000001"/>
    <n v="0"/>
    <n v="73.851996239999991"/>
    <m/>
    <m/>
    <n v="0"/>
    <n v="2010.9383999999998"/>
    <n v="2141.5269366778957"/>
    <n v="0.59486859352163768"/>
    <n v="74.257752239999988"/>
    <n v="20.627153399999997"/>
  </r>
  <r>
    <x v="2801"/>
    <s v="École"/>
    <m/>
    <m/>
    <n v="4201"/>
    <n v="1885.5072"/>
    <n v="0"/>
    <n v="0"/>
    <m/>
    <m/>
    <n v="1089.6200000000001"/>
    <n v="0.78562799999999999"/>
    <n v="0"/>
    <n v="0"/>
    <m/>
    <m/>
    <n v="66.554711999999995"/>
    <n v="2975.1271999999999"/>
    <n v="3168.3292928530705"/>
    <n v="0.75418454959606529"/>
    <n v="67.340339999999998"/>
    <n v="16.029597714829801"/>
  </r>
  <r>
    <x v="2802"/>
    <s v="École"/>
    <m/>
    <m/>
    <n v="3067"/>
    <n v="412.84440000000001"/>
    <n v="1875.5550000000001"/>
    <n v="0"/>
    <m/>
    <m/>
    <n v="0"/>
    <n v="0.17201850000000002"/>
    <n v="95.899072499999988"/>
    <n v="0"/>
    <m/>
    <m/>
    <n v="0"/>
    <n v="2288.3994000000002"/>
    <n v="2437.0060052448821"/>
    <n v="0.79458950285128205"/>
    <n v="96.071090999999981"/>
    <n v="31.324124877730675"/>
  </r>
  <r>
    <x v="2803"/>
    <s v="École"/>
    <m/>
    <m/>
    <n v="4566"/>
    <n v="846.67319999999995"/>
    <n v="1891.4688000000001"/>
    <n v="0"/>
    <m/>
    <m/>
    <n v="0"/>
    <n v="0.3527805"/>
    <n v="96.712761599999993"/>
    <n v="0"/>
    <m/>
    <m/>
    <n v="0"/>
    <n v="2738.1419999999998"/>
    <n v="2915.9544864472659"/>
    <n v="0.63862340920877481"/>
    <n v="97.065542099999988"/>
    <n v="21.258331603153742"/>
  </r>
  <r>
    <x v="2804"/>
    <s v="École"/>
    <m/>
    <m/>
    <n v="3516"/>
    <n v="1777.3704"/>
    <n v="0"/>
    <n v="0"/>
    <m/>
    <m/>
    <n v="2052.54"/>
    <n v="0.74057099999999998"/>
    <n v="0"/>
    <n v="0"/>
    <m/>
    <m/>
    <n v="125.37050399999998"/>
    <n v="3829.9103999999998"/>
    <n v="4078.6213474578904"/>
    <n v="1.160017448082449"/>
    <n v="126.11107499999999"/>
    <n v="35.86776877133105"/>
  </r>
  <r>
    <x v="2805"/>
    <s v="École"/>
    <m/>
    <m/>
    <n v="3328"/>
    <n v="943.66079999999999"/>
    <n v="0"/>
    <n v="807.81599999999992"/>
    <m/>
    <m/>
    <n v="0"/>
    <n v="0.39319199999999999"/>
    <n v="0"/>
    <n v="57.523328159999998"/>
    <m/>
    <m/>
    <n v="0"/>
    <n v="1751.4767999999999"/>
    <n v="1865.2161330085512"/>
    <n v="0.56046157842805022"/>
    <n v="57.916520159999997"/>
    <n v="17.402800528846154"/>
  </r>
  <r>
    <x v="2806"/>
    <s v="École"/>
    <m/>
    <m/>
    <n v="3931"/>
    <n v="722.70719999999994"/>
    <n v="1593.2745"/>
    <n v="0"/>
    <m/>
    <m/>
    <n v="0"/>
    <n v="0.30112800000000001"/>
    <n v="81.465777750000001"/>
    <n v="0"/>
    <m/>
    <m/>
    <n v="0"/>
    <n v="2315.9816999999998"/>
    <n v="2466.3794750764446"/>
    <n v="0.62741782627230847"/>
    <n v="81.766905750000006"/>
    <n v="20.800535677944545"/>
  </r>
  <r>
    <x v="2807"/>
    <s v="École"/>
    <m/>
    <m/>
    <n v="4380"/>
    <n v="1624.2372"/>
    <n v="0"/>
    <n v="0"/>
    <m/>
    <m/>
    <n v="0"/>
    <n v="0.67676550000000002"/>
    <n v="0"/>
    <n v="0"/>
    <m/>
    <m/>
    <n v="0"/>
    <n v="1624.2372"/>
    <n v="1729.713707468256"/>
    <n v="0.39491180535804932"/>
    <n v="0.67676550000000002"/>
    <n v="0.15451267123287671"/>
  </r>
  <r>
    <x v="2779"/>
    <s v="École"/>
    <m/>
    <m/>
    <n v="14145"/>
    <n v="2516.8319999999999"/>
    <n v="7689.7754999999997"/>
    <n v="0"/>
    <m/>
    <m/>
    <n v="0"/>
    <n v="1.0486800000000001"/>
    <n v="393.18619724999996"/>
    <n v="0"/>
    <m/>
    <m/>
    <n v="0"/>
    <n v="10206.6075"/>
    <n v="10869.41543975123"/>
    <n v="0.76842809754338848"/>
    <n v="394.23487724999995"/>
    <n v="27.870970466595967"/>
  </r>
  <r>
    <x v="2779"/>
    <s v="École"/>
    <m/>
    <m/>
    <n v="7119"/>
    <n v="1284.0119999999999"/>
    <n v="1992.6351"/>
    <n v="0"/>
    <m/>
    <m/>
    <n v="0"/>
    <n v="0.53500499999999995"/>
    <n v="101.88549945"/>
    <n v="0"/>
    <m/>
    <m/>
    <n v="0"/>
    <n v="3276.6471000000001"/>
    <n v="3489.4296248147189"/>
    <n v="0.49015727276509607"/>
    <n v="102.42050445"/>
    <n v="14.386922945638432"/>
  </r>
  <r>
    <x v="2808"/>
    <s v="École"/>
    <m/>
    <m/>
    <n v="1302"/>
    <n v="1840.8311999999999"/>
    <n v="0"/>
    <n v="0"/>
    <m/>
    <m/>
    <n v="0"/>
    <n v="0.76701300000000006"/>
    <n v="0"/>
    <n v="0"/>
    <m/>
    <m/>
    <n v="0"/>
    <n v="1840.8311999999999"/>
    <n v="1960.3731276289193"/>
    <n v="1.5056629244461746"/>
    <n v="0.76701300000000006"/>
    <n v="0.5891036866359447"/>
  </r>
  <r>
    <x v="2779"/>
    <s v="École"/>
    <m/>
    <m/>
    <n v="15710"/>
    <n v="10502.9424"/>
    <n v="6919.4718000000003"/>
    <n v="0"/>
    <m/>
    <m/>
    <n v="0"/>
    <n v="4.3762259999999999"/>
    <n v="353.79977009999999"/>
    <n v="0"/>
    <m/>
    <m/>
    <n v="0"/>
    <n v="17422.414199999999"/>
    <n v="18553.810157118423"/>
    <n v="1.1810191061182955"/>
    <n v="358.17599609999996"/>
    <n v="22.799235907065562"/>
  </r>
  <r>
    <x v="2809"/>
    <s v="École"/>
    <m/>
    <m/>
    <n v="14786"/>
    <n v="5189.1840000000002"/>
    <n v="2623.5036"/>
    <n v="0"/>
    <m/>
    <m/>
    <n v="0"/>
    <n v="2.1621599999999996"/>
    <n v="134.14246019999999"/>
    <n v="0"/>
    <m/>
    <m/>
    <n v="0"/>
    <n v="7812.6876000000002"/>
    <n v="8320.0365278465924"/>
    <n v="0.56269691112177689"/>
    <n v="136.30462019999999"/>
    <n v="9.2184918301095617"/>
  </r>
  <r>
    <x v="2779"/>
    <s v="École"/>
    <m/>
    <m/>
    <n v="4277"/>
    <n v="1598.9328"/>
    <n v="0"/>
    <n v="0"/>
    <m/>
    <m/>
    <n v="0"/>
    <n v="0.66622199999999998"/>
    <n v="0"/>
    <n v="0"/>
    <m/>
    <m/>
    <n v="0"/>
    <n v="1598.9328"/>
    <n v="1702.7660624203161"/>
    <n v="0.39812159514152817"/>
    <n v="0.66622199999999998"/>
    <n v="0.15576852934299742"/>
  </r>
  <r>
    <x v="2810"/>
    <s v="École"/>
    <m/>
    <m/>
    <n v="4885"/>
    <n v="1615.7664"/>
    <n v="0"/>
    <n v="0"/>
    <m/>
    <m/>
    <n v="0"/>
    <n v="0.67323599999999995"/>
    <n v="0"/>
    <n v="0"/>
    <m/>
    <m/>
    <n v="0"/>
    <n v="1615.7664"/>
    <n v="1720.6928213112205"/>
    <n v="0.35224008624589981"/>
    <n v="0.67323599999999995"/>
    <n v="0.13781699078812693"/>
  </r>
  <r>
    <x v="2811"/>
    <s v="École"/>
    <m/>
    <m/>
    <n v="4283"/>
    <n v="1793.43"/>
    <n v="0"/>
    <n v="0"/>
    <m/>
    <m/>
    <n v="0"/>
    <n v="0.74726250000000005"/>
    <n v="0"/>
    <n v="0"/>
    <m/>
    <m/>
    <n v="0"/>
    <n v="1793.43"/>
    <n v="1909.8937362010884"/>
    <n v="0.4459242904975691"/>
    <n v="0.74726250000000005"/>
    <n v="0.17447174877422369"/>
  </r>
  <r>
    <x v="2779"/>
    <s v="École"/>
    <m/>
    <m/>
    <n v="17717"/>
    <n v="0"/>
    <n v="3371.0733"/>
    <n v="0"/>
    <m/>
    <m/>
    <n v="0"/>
    <n v="0"/>
    <n v="172.36647435"/>
    <n v="0"/>
    <m/>
    <m/>
    <n v="0"/>
    <n v="3371.0733"/>
    <n v="3589.9877775796836"/>
    <n v="0.20262955227068261"/>
    <n v="172.36647435"/>
    <n v="9.7288747728170684"/>
  </r>
  <r>
    <x v="2812"/>
    <s v="École"/>
    <m/>
    <m/>
    <n v="1664"/>
    <n v="798.44759999999997"/>
    <n v="0"/>
    <n v="0"/>
    <m/>
    <m/>
    <n v="12.67"/>
    <n v="0.3326865"/>
    <n v="0"/>
    <n v="0"/>
    <m/>
    <m/>
    <n v="0.77389199999999991"/>
    <n v="811.11759999999992"/>
    <n v="863.79084969162989"/>
    <n v="0.51910507793968141"/>
    <n v="1.1065784999999999"/>
    <n v="0.66501111778846145"/>
  </r>
  <r>
    <x v="2813"/>
    <s v="École"/>
    <m/>
    <m/>
    <n v="4374"/>
    <n v="1353.816"/>
    <n v="1373.5125"/>
    <n v="0"/>
    <m/>
    <m/>
    <n v="0"/>
    <n v="0.56408999999999998"/>
    <n v="70.229118749999998"/>
    <n v="0"/>
    <m/>
    <m/>
    <n v="0"/>
    <n v="2727.3285000000001"/>
    <n v="2904.4387674527079"/>
    <n v="0.66402349507377867"/>
    <n v="70.793208749999991"/>
    <n v="16.185004286694099"/>
  </r>
  <r>
    <x v="2779"/>
    <s v="École"/>
    <m/>
    <m/>
    <n v="2096"/>
    <n v="2078.5463999999997"/>
    <n v="1103.3568"/>
    <n v="0"/>
    <m/>
    <m/>
    <n v="0"/>
    <n v="0.86606100000000008"/>
    <n v="56.415777599999998"/>
    <n v="0"/>
    <m/>
    <m/>
    <n v="0"/>
    <n v="3181.9031999999997"/>
    <n v="3388.5331408966049"/>
    <n v="1.6166665748552504"/>
    <n v="57.2818386"/>
    <n v="27.329121469465651"/>
  </r>
  <r>
    <x v="2814"/>
    <s v="École"/>
    <m/>
    <m/>
    <n v="3502"/>
    <n v="816.48"/>
    <n v="1025.6822999999999"/>
    <n v="0"/>
    <m/>
    <m/>
    <n v="0"/>
    <n v="0.3402"/>
    <n v="52.444199849999997"/>
    <n v="0"/>
    <m/>
    <m/>
    <n v="0"/>
    <n v="1842.1623"/>
    <n v="1961.790668069448"/>
    <n v="0.56019151001411993"/>
    <n v="52.78439985"/>
    <n v="15.072644160479726"/>
  </r>
  <r>
    <x v="2815"/>
    <s v="École"/>
    <m/>
    <m/>
    <n v="3437"/>
    <n v="1699.056"/>
    <n v="0"/>
    <n v="0"/>
    <m/>
    <m/>
    <n v="0"/>
    <n v="0.70794000000000001"/>
    <n v="0"/>
    <n v="0"/>
    <m/>
    <m/>
    <n v="0"/>
    <n v="1699.056"/>
    <n v="1809.3911732573206"/>
    <n v="0.52644491511705571"/>
    <n v="0.70794000000000001"/>
    <n v="0.20597614198428865"/>
  </r>
  <r>
    <x v="2816"/>
    <s v="École"/>
    <m/>
    <m/>
    <n v="1134"/>
    <n v="447.33959999999996"/>
    <n v="0"/>
    <n v="13.967999999999998"/>
    <m/>
    <m/>
    <n v="0"/>
    <n v="0.18639150000000002"/>
    <n v="0"/>
    <n v="0.99463967999999991"/>
    <m/>
    <m/>
    <n v="0"/>
    <n v="461.30759999999998"/>
    <n v="491.26450193314326"/>
    <n v="0.43321384650188999"/>
    <n v="1.18103118"/>
    <n v="1.0414737037037036"/>
  </r>
  <r>
    <x v="2817"/>
    <s v="École"/>
    <m/>
    <m/>
    <n v="1855"/>
    <n v="769.90319999999997"/>
    <n v="0"/>
    <n v="0"/>
    <m/>
    <m/>
    <n v="0"/>
    <n v="0.32079299999999999"/>
    <n v="0"/>
    <n v="0"/>
    <m/>
    <m/>
    <n v="0"/>
    <n v="769.90319999999997"/>
    <n v="819.90002350868099"/>
    <n v="0.44199462183756388"/>
    <n v="0.32079299999999999"/>
    <n v="0.17293423180592993"/>
  </r>
  <r>
    <x v="2818"/>
    <s v="École"/>
    <m/>
    <m/>
    <n v="916"/>
    <n v="359.68680000000001"/>
    <n v="0"/>
    <n v="0"/>
    <m/>
    <m/>
    <n v="0"/>
    <n v="0.14986950000000002"/>
    <n v="0"/>
    <n v="0"/>
    <m/>
    <m/>
    <n v="0"/>
    <n v="359.68680000000001"/>
    <n v="383.04453829489506"/>
    <n v="0.41817089333503826"/>
    <n v="0.14986950000000002"/>
    <n v="0.16361299126637557"/>
  </r>
  <r>
    <x v="2819"/>
    <s v="École"/>
    <m/>
    <m/>
    <n v="1575"/>
    <n v="636.66"/>
    <n v="0"/>
    <n v="0"/>
    <m/>
    <m/>
    <n v="0"/>
    <n v="0.26527499999999998"/>
    <n v="0"/>
    <n v="0"/>
    <m/>
    <m/>
    <n v="0"/>
    <n v="637.92999999999995"/>
    <n v="679.35660222855654"/>
    <n v="0.43133752522448032"/>
    <n v="0.26527499999999998"/>
    <n v="0.16842857142857143"/>
  </r>
  <r>
    <x v="2820"/>
    <s v="École"/>
    <m/>
    <m/>
    <n v="1417"/>
    <n v="456.7176"/>
    <n v="0"/>
    <n v="0"/>
    <m/>
    <m/>
    <n v="0"/>
    <n v="0.190299"/>
    <n v="0"/>
    <n v="0"/>
    <m/>
    <m/>
    <n v="0"/>
    <n v="456.7176"/>
    <n v="486.37643144856179"/>
    <n v="0.34324377660448963"/>
    <n v="0.190299"/>
    <n v="0.1342971065631616"/>
  </r>
  <r>
    <x v="2821"/>
    <s v="École"/>
    <m/>
    <m/>
    <n v="1678"/>
    <n v="544.35599999999999"/>
    <n v="0"/>
    <n v="10.087999999999999"/>
    <m/>
    <m/>
    <n v="0"/>
    <n v="0.22681499999999999"/>
    <n v="0"/>
    <n v="0.71835087999999991"/>
    <m/>
    <m/>
    <n v="0"/>
    <n v="554.44399999999996"/>
    <n v="590.44909624254979"/>
    <n v="0.35187669621129308"/>
    <n v="0.9451658799999999"/>
    <n v="0.56326929678188309"/>
  </r>
  <r>
    <x v="2822"/>
    <s v="École"/>
    <m/>
    <m/>
    <n v="2145"/>
    <n v="775.87199999999996"/>
    <n v="0"/>
    <n v="0"/>
    <m/>
    <m/>
    <n v="0"/>
    <n v="0.32328000000000001"/>
    <n v="0"/>
    <n v="0"/>
    <m/>
    <m/>
    <n v="0"/>
    <n v="775.87199999999996"/>
    <n v="826.25643202902302"/>
    <n v="0.38520113381306437"/>
    <n v="0.32328000000000001"/>
    <n v="0.15071328671328674"/>
  </r>
  <r>
    <x v="2823"/>
    <s v="École"/>
    <m/>
    <m/>
    <n v="2204"/>
    <n v="713.69999999999993"/>
    <n v="0"/>
    <n v="0"/>
    <m/>
    <m/>
    <n v="0"/>
    <n v="0.297375"/>
    <n v="0"/>
    <n v="0"/>
    <m/>
    <m/>
    <n v="0"/>
    <n v="713.69999999999993"/>
    <n v="760.04703809277009"/>
    <n v="0.34484892835425141"/>
    <n v="0.297375"/>
    <n v="0.13492513611615245"/>
  </r>
  <r>
    <x v="2824"/>
    <s v="École"/>
    <m/>
    <m/>
    <n v="5482"/>
    <n v="0"/>
    <n v="1971.7955999999999"/>
    <n v="0"/>
    <m/>
    <m/>
    <n v="0"/>
    <n v="0"/>
    <n v="100.8199542"/>
    <n v="0"/>
    <m/>
    <m/>
    <n v="0"/>
    <n v="1971.7955999999999"/>
    <n v="2099.8422383415391"/>
    <n v="0.3830430934588725"/>
    <n v="100.8199542"/>
    <n v="18.39108978475009"/>
  </r>
  <r>
    <x v="2825"/>
    <s v="École"/>
    <m/>
    <m/>
    <n v="1742"/>
    <n v="665.04959999999994"/>
    <n v="0"/>
    <n v="0"/>
    <m/>
    <m/>
    <n v="0"/>
    <n v="0.27710399999999996"/>
    <n v="0"/>
    <n v="0"/>
    <m/>
    <m/>
    <n v="0"/>
    <n v="665.04959999999994"/>
    <n v="708.23732473697839"/>
    <n v="0.4065656284368418"/>
    <n v="0.27710399999999996"/>
    <n v="0.1590723306544202"/>
  </r>
  <r>
    <x v="2826"/>
    <s v="École"/>
    <m/>
    <m/>
    <n v="3740"/>
    <n v="1188.864"/>
    <n v="0"/>
    <n v="60.527999999999992"/>
    <m/>
    <m/>
    <n v="0"/>
    <n v="0.49536000000000002"/>
    <n v="0"/>
    <n v="4.3101052800000001"/>
    <m/>
    <m/>
    <n v="0"/>
    <n v="1249.3920000000001"/>
    <n v="1330.5263962684633"/>
    <n v="0.3557557209273966"/>
    <n v="4.80546528"/>
    <n v="1.2848837647058824"/>
  </r>
  <r>
    <x v="2827"/>
    <s v="École"/>
    <m/>
    <m/>
    <n v="1554"/>
    <n v="606.82319999999993"/>
    <n v="0"/>
    <n v="150.15599999999998"/>
    <m/>
    <m/>
    <n v="0"/>
    <n v="0.25284300000000004"/>
    <n v="0"/>
    <n v="10.69237656"/>
    <m/>
    <m/>
    <n v="0"/>
    <n v="756.97919999999988"/>
    <n v="806.13675053640827"/>
    <n v="0.51874951771969646"/>
    <n v="10.94521956"/>
    <n v="7.0432558301158297"/>
  </r>
  <r>
    <x v="2828"/>
    <s v="École"/>
    <m/>
    <m/>
    <n v="3249"/>
    <n v="1826.1504"/>
    <n v="0"/>
    <n v="0"/>
    <m/>
    <m/>
    <n v="0"/>
    <n v="0.76089600000000002"/>
    <n v="0"/>
    <n v="0"/>
    <m/>
    <m/>
    <n v="0"/>
    <n v="1826.1504"/>
    <n v="1944.7389696398029"/>
    <n v="0.59856539539544562"/>
    <n v="0.76089600000000002"/>
    <n v="0.23419390581717453"/>
  </r>
  <r>
    <x v="2829"/>
    <s v="École"/>
    <m/>
    <m/>
    <n v="760"/>
    <n v="404.24399999999997"/>
    <n v="0"/>
    <n v="0"/>
    <m/>
    <m/>
    <n v="0"/>
    <n v="0.168435"/>
    <n v="0"/>
    <n v="0"/>
    <m/>
    <m/>
    <n v="0"/>
    <n v="404.24399999999997"/>
    <n v="430.49524291267164"/>
    <n v="0.56644110909562062"/>
    <n v="0.168435"/>
    <n v="0.22162500000000002"/>
  </r>
  <r>
    <x v="2830"/>
    <s v="École"/>
    <m/>
    <m/>
    <n v="2666"/>
    <n v="1011.3084"/>
    <n v="0"/>
    <n v="2.7935999999999996"/>
    <m/>
    <m/>
    <n v="0"/>
    <n v="0.42137850000000004"/>
    <n v="0"/>
    <n v="0.198927936"/>
    <m/>
    <m/>
    <n v="0"/>
    <n v="1014.102"/>
    <n v="1079.9568746307332"/>
    <n v="0.40508509926134029"/>
    <n v="0.62030643600000002"/>
    <n v="0.2326730817704426"/>
  </r>
  <r>
    <x v="2831"/>
    <s v="École"/>
    <m/>
    <m/>
    <n v="868"/>
    <n v="221.1156"/>
    <n v="0"/>
    <n v="0"/>
    <m/>
    <m/>
    <n v="0"/>
    <n v="9.2131500000000005E-2"/>
    <n v="0"/>
    <n v="0"/>
    <m/>
    <m/>
    <n v="0"/>
    <n v="221.1156"/>
    <n v="235.47464881057269"/>
    <n v="0.27128415761586716"/>
    <n v="9.2131500000000005E-2"/>
    <n v="0.10614228110599079"/>
  </r>
  <r>
    <x v="2832"/>
    <s v="École"/>
    <m/>
    <m/>
    <n v="2039"/>
    <n v="848.55599999999993"/>
    <n v="0"/>
    <n v="45.783999999999992"/>
    <m/>
    <m/>
    <n v="0"/>
    <n v="0.35356500000000002"/>
    <n v="0"/>
    <n v="3.2602078399999996"/>
    <m/>
    <m/>
    <n v="0"/>
    <n v="894.33999999999992"/>
    <n v="952.41763772998172"/>
    <n v="0.46710036180970166"/>
    <n v="3.6137728399999998"/>
    <n v="1.7723260617949974"/>
  </r>
  <r>
    <x v="2833"/>
    <s v="École"/>
    <m/>
    <m/>
    <n v="1741"/>
    <n v="693.14400000000001"/>
    <n v="0"/>
    <n v="5.4319999999999995"/>
    <m/>
    <m/>
    <n v="0"/>
    <n v="0.28881000000000001"/>
    <n v="0"/>
    <n v="0.38680431999999998"/>
    <m/>
    <m/>
    <n v="0"/>
    <n v="698.57600000000002"/>
    <n v="743.94089909302932"/>
    <n v="0.42730666231650161"/>
    <n v="0.67561431999999999"/>
    <n v="0.3880610683515221"/>
  </r>
  <r>
    <x v="2834"/>
    <s v="École"/>
    <m/>
    <m/>
    <n v="2174"/>
    <n v="989.77679999999998"/>
    <n v="0"/>
    <n v="0"/>
    <m/>
    <m/>
    <n v="0"/>
    <n v="0.41240699999999997"/>
    <n v="0"/>
    <n v="0"/>
    <m/>
    <m/>
    <n v="0"/>
    <n v="989.77679999999998"/>
    <n v="1054.0520179528376"/>
    <n v="0.48484453447692621"/>
    <n v="0.41240699999999997"/>
    <n v="0.1896996320147194"/>
  </r>
  <r>
    <x v="2835"/>
    <s v="École"/>
    <m/>
    <m/>
    <n v="1864"/>
    <n v="605.01599999999996"/>
    <n v="0"/>
    <n v="1.1639999999999999"/>
    <m/>
    <m/>
    <n v="0"/>
    <n v="0.25208999999999998"/>
    <n v="0"/>
    <n v="8.2886639999999998E-2"/>
    <m/>
    <m/>
    <n v="0"/>
    <n v="606.17999999999995"/>
    <n v="645.544785695776"/>
    <n v="0.34632230992262664"/>
    <n v="0.33497663999999999"/>
    <n v="0.17970849785407725"/>
  </r>
  <r>
    <x v="2836"/>
    <s v="École"/>
    <m/>
    <m/>
    <n v="1838"/>
    <n v="170.85599999999999"/>
    <n v="0"/>
    <n v="637.48399999999992"/>
    <m/>
    <m/>
    <n v="0"/>
    <n v="7.1190000000000003E-2"/>
    <n v="0"/>
    <n v="45.394249839999993"/>
    <m/>
    <m/>
    <n v="0"/>
    <n v="808.33999999999992"/>
    <n v="860.83287483804088"/>
    <n v="0.46835303310013104"/>
    <n v="45.465439839999995"/>
    <n v="24.736365527747548"/>
  </r>
  <r>
    <x v="2837"/>
    <s v="École"/>
    <m/>
    <m/>
    <n v="3740"/>
    <n v="1733.1443999999999"/>
    <n v="0"/>
    <n v="0"/>
    <m/>
    <m/>
    <n v="0"/>
    <n v="0.72214350000000005"/>
    <n v="0"/>
    <n v="0"/>
    <m/>
    <m/>
    <n v="0"/>
    <n v="1825.3943999999999"/>
    <n v="1943.9338756776365"/>
    <n v="0.51976841595658729"/>
    <n v="0.72214350000000005"/>
    <n v="0.19308649732620323"/>
  </r>
  <r>
    <x v="2838"/>
    <s v="École"/>
    <m/>
    <m/>
    <n v="1573"/>
    <n v="593.56799999999998"/>
    <n v="0"/>
    <n v="0"/>
    <m/>
    <m/>
    <n v="0"/>
    <n v="0.24731999999999998"/>
    <n v="0"/>
    <n v="0"/>
    <m/>
    <m/>
    <n v="0"/>
    <n v="593.56799999999998"/>
    <n v="632.11377372376262"/>
    <n v="0.40185236727511925"/>
    <n v="0.24731999999999998"/>
    <n v="0.15722822631913541"/>
  </r>
  <r>
    <x v="2839"/>
    <s v="École"/>
    <m/>
    <m/>
    <n v="2226"/>
    <n v="1022.6627999999999"/>
    <n v="0"/>
    <n v="0"/>
    <m/>
    <m/>
    <n v="0"/>
    <n v="0.42610950000000003"/>
    <n v="0"/>
    <n v="0"/>
    <m/>
    <m/>
    <n v="0"/>
    <n v="1022.6627999999999"/>
    <n v="1089.0736053070743"/>
    <n v="0.48925139501665516"/>
    <n v="0.42610950000000003"/>
    <n v="0.19142385444743937"/>
  </r>
  <r>
    <x v="2840"/>
    <s v="École"/>
    <m/>
    <m/>
    <n v="2054"/>
    <n v="1001.2572"/>
    <n v="0"/>
    <n v="12.415999999999999"/>
    <m/>
    <m/>
    <n v="0"/>
    <n v="0.41719049999999996"/>
    <n v="0"/>
    <n v="0.88412415999999994"/>
    <m/>
    <m/>
    <n v="0"/>
    <n v="1013.6732000000001"/>
    <n v="1079.5002287431978"/>
    <n v="0.52555999451957047"/>
    <n v="1.3013146599999998"/>
    <n v="0.63355144109055495"/>
  </r>
  <r>
    <x v="2841"/>
    <s v="École"/>
    <m/>
    <m/>
    <n v="30833"/>
    <n v="8629.1999999999989"/>
    <n v="13049.6949"/>
    <n v="0"/>
    <m/>
    <m/>
    <n v="0"/>
    <n v="3.5954999999999999"/>
    <n v="667.24443554999993"/>
    <n v="0"/>
    <m/>
    <m/>
    <n v="0"/>
    <n v="21678.894899999999"/>
    <n v="23086.702897393105"/>
    <n v="0.74876602657519875"/>
    <n v="670.83993554999995"/>
    <n v="21.757206095741573"/>
  </r>
  <r>
    <x v="2842"/>
    <s v="École"/>
    <m/>
    <m/>
    <n v="14700"/>
    <n v="5365.44"/>
    <n v="0"/>
    <n v="0"/>
    <m/>
    <m/>
    <n v="0"/>
    <n v="2.2355999999999998"/>
    <n v="0"/>
    <n v="0"/>
    <m/>
    <m/>
    <n v="0"/>
    <n v="7771.8099999999995"/>
    <n v="8276.5043731536662"/>
    <n v="0.56302750837780047"/>
    <n v="2.2355999999999998"/>
    <n v="0.15208163265306121"/>
  </r>
  <r>
    <x v="2843"/>
    <s v="École"/>
    <m/>
    <m/>
    <n v="10174"/>
    <n v="5209.92"/>
    <n v="0"/>
    <n v="971.55199999999991"/>
    <m/>
    <m/>
    <n v="0"/>
    <n v="2.1708000000000003"/>
    <n v="0"/>
    <n v="69.182715520000002"/>
    <m/>
    <m/>
    <n v="0"/>
    <n v="6181.4719999999998"/>
    <n v="6582.8912493392063"/>
    <n v="0.64703078920180912"/>
    <n v="71.353515520000002"/>
    <n v="7.0133197876941225"/>
  </r>
  <r>
    <x v="2844"/>
    <s v="École"/>
    <m/>
    <m/>
    <n v="1887"/>
    <n v="949.96799999999996"/>
    <n v="0"/>
    <n v="0"/>
    <m/>
    <m/>
    <n v="0"/>
    <n v="0.39582000000000001"/>
    <n v="0"/>
    <n v="0"/>
    <m/>
    <m/>
    <n v="0"/>
    <n v="949.96799999999996"/>
    <n v="1011.65807017362"/>
    <n v="0.53611980401357706"/>
    <n v="0.39582000000000001"/>
    <n v="0.20976152623211447"/>
  </r>
  <r>
    <x v="2845"/>
    <s v="École"/>
    <m/>
    <m/>
    <n v="1267"/>
    <n v="1057.3848"/>
    <n v="389.88810000000001"/>
    <n v="0"/>
    <m/>
    <m/>
    <n v="0"/>
    <n v="0.440577"/>
    <n v="19.935382949999997"/>
    <n v="0"/>
    <m/>
    <m/>
    <n v="0"/>
    <n v="1447.2728999999999"/>
    <n v="1541.2575044933919"/>
    <n v="1.2164621187793148"/>
    <n v="20.375959949999999"/>
    <n v="16.082052052091555"/>
  </r>
  <r>
    <x v="2846"/>
    <s v="École"/>
    <m/>
    <m/>
    <n v="1126"/>
    <n v="511.27199999999999"/>
    <n v="0"/>
    <n v="0"/>
    <m/>
    <m/>
    <n v="0"/>
    <n v="0.21303"/>
    <n v="0"/>
    <n v="0"/>
    <m/>
    <m/>
    <n v="0"/>
    <n v="511.27199999999999"/>
    <n v="544.47354527079551"/>
    <n v="0.48354666542699426"/>
    <n v="0.21303"/>
    <n v="0.18919182948490232"/>
  </r>
  <r>
    <x v="2847"/>
    <s v="École"/>
    <m/>
    <m/>
    <n v="2989"/>
    <n v="1332.864"/>
    <n v="1099.9467"/>
    <n v="0"/>
    <m/>
    <m/>
    <n v="0"/>
    <n v="0.55535999999999996"/>
    <n v="56.241415649999993"/>
    <n v="0"/>
    <m/>
    <m/>
    <n v="0"/>
    <n v="2432.8107"/>
    <n v="2590.7952455869395"/>
    <n v="0.86677659604782187"/>
    <n v="56.796775649999994"/>
    <n v="19.001932301773167"/>
  </r>
  <r>
    <x v="2848"/>
    <s v="École"/>
    <m/>
    <m/>
    <n v="6493"/>
    <n v="1934.9279999999999"/>
    <n v="685.43010000000004"/>
    <n v="0"/>
    <m/>
    <m/>
    <n v="0"/>
    <n v="0.80622000000000005"/>
    <n v="35.046751950000001"/>
    <n v="0"/>
    <m/>
    <m/>
    <n v="0"/>
    <n v="2620.3580999999999"/>
    <n v="2790.5218055869395"/>
    <n v="0.42977388042306169"/>
    <n v="35.852971950000004"/>
    <n v="5.5217883797936249"/>
  </r>
  <r>
    <x v="2849"/>
    <s v="École"/>
    <m/>
    <m/>
    <n v="586"/>
    <n v="93.567599999999999"/>
    <n v="175.80959999999999"/>
    <n v="0"/>
    <m/>
    <m/>
    <n v="0"/>
    <n v="3.89865E-2"/>
    <n v="8.9893272"/>
    <n v="0"/>
    <m/>
    <m/>
    <n v="0"/>
    <n v="269.37720000000002"/>
    <n v="286.87031384296449"/>
    <n v="0.48953978471495646"/>
    <n v="9.0283137"/>
    <n v="15.40667866894198"/>
  </r>
  <r>
    <x v="2850"/>
    <s v="École"/>
    <m/>
    <m/>
    <n v="5303"/>
    <n v="690.76800000000003"/>
    <n v="1860.3990000000001"/>
    <n v="0"/>
    <m/>
    <m/>
    <n v="0"/>
    <n v="0.28782000000000002"/>
    <n v="95.124130499999993"/>
    <n v="0"/>
    <m/>
    <m/>
    <n v="0"/>
    <n v="2551.1670000000004"/>
    <n v="2716.8374975900497"/>
    <n v="0.5123208556647274"/>
    <n v="95.411950499999989"/>
    <n v="17.992070620403542"/>
  </r>
  <r>
    <x v="2851"/>
    <s v="École"/>
    <m/>
    <m/>
    <n v="2201"/>
    <n v="226.26"/>
    <n v="685.80899999999997"/>
    <n v="0"/>
    <m/>
    <m/>
    <n v="0"/>
    <n v="9.4275000000000012E-2"/>
    <n v="35.066125500000005"/>
    <n v="0"/>
    <m/>
    <m/>
    <n v="0"/>
    <n v="912.06899999999996"/>
    <n v="971.29794309406577"/>
    <n v="0.44129847482692675"/>
    <n v="35.160400500000009"/>
    <n v="15.974738982280787"/>
  </r>
  <r>
    <x v="2852"/>
    <s v="École"/>
    <m/>
    <m/>
    <n v="593"/>
    <n v="391.30919999999998"/>
    <n v="0"/>
    <n v="0"/>
    <m/>
    <m/>
    <n v="0"/>
    <n v="0.16304550000000001"/>
    <n v="0"/>
    <n v="0"/>
    <m/>
    <m/>
    <n v="0"/>
    <n v="503.02919999999995"/>
    <n v="535.69546522933399"/>
    <n v="0.90336503411354807"/>
    <n v="0.16304550000000001"/>
    <n v="0.27495025295109615"/>
  </r>
  <r>
    <x v="2853"/>
    <s v="École"/>
    <m/>
    <m/>
    <n v="2289"/>
    <n v="192.88800000000001"/>
    <n v="740.74950000000001"/>
    <n v="0"/>
    <m/>
    <m/>
    <n v="0"/>
    <n v="8.0370000000000011E-2"/>
    <n v="37.875290249999999"/>
    <n v="0"/>
    <m/>
    <m/>
    <n v="0"/>
    <n v="933.63750000000005"/>
    <n v="994.26708214563359"/>
    <n v="0.4343674452361877"/>
    <n v="37.955660250000001"/>
    <n v="16.581765072083879"/>
  </r>
  <r>
    <x v="2854"/>
    <s v="École"/>
    <m/>
    <m/>
    <n v="817"/>
    <n v="210.06360000000001"/>
    <n v="147.01320000000001"/>
    <n v="0"/>
    <m/>
    <m/>
    <n v="0"/>
    <n v="8.7526499999999993E-2"/>
    <n v="7.5169373999999998"/>
    <n v="0"/>
    <m/>
    <m/>
    <n v="0"/>
    <n v="357.07680000000005"/>
    <n v="380.26504723503501"/>
    <n v="0.46544069429012852"/>
    <n v="7.6044638999999998"/>
    <n v="9.307789351285189"/>
  </r>
  <r>
    <x v="2855"/>
    <s v="École"/>
    <m/>
    <m/>
    <n v="2507"/>
    <n v="217.18799999999999"/>
    <n v="0"/>
    <n v="965.34399999999982"/>
    <m/>
    <m/>
    <n v="0"/>
    <n v="9.0495000000000006E-2"/>
    <n v="0"/>
    <n v="68.740653439999988"/>
    <m/>
    <m/>
    <n v="0"/>
    <n v="1182.5319999999997"/>
    <n v="1259.3245678154958"/>
    <n v="0.5023233218250881"/>
    <n v="68.831148439999993"/>
    <n v="27.455583741523728"/>
  </r>
  <r>
    <x v="2856"/>
    <s v="École"/>
    <m/>
    <m/>
    <n v="2343"/>
    <n v="177.8544"/>
    <n v="0"/>
    <n v="769.79199999999992"/>
    <m/>
    <m/>
    <n v="0"/>
    <n v="7.4105999999999991E-2"/>
    <n v="0"/>
    <n v="54.815697919999998"/>
    <m/>
    <m/>
    <n v="0"/>
    <n v="947.64639999999986"/>
    <n v="1009.1857075511789"/>
    <n v="0.43072373348321763"/>
    <n v="54.889803919999999"/>
    <n v="23.427146359368329"/>
  </r>
  <r>
    <x v="2857"/>
    <s v="École"/>
    <m/>
    <m/>
    <n v="3136"/>
    <n v="373.24799999999999"/>
    <n v="661.93830000000003"/>
    <n v="0"/>
    <m/>
    <m/>
    <n v="0"/>
    <n v="0.15552000000000002"/>
    <n v="33.845591849999998"/>
    <n v="0"/>
    <m/>
    <m/>
    <n v="0"/>
    <n v="1035.1863000000001"/>
    <n v="1102.4103701684376"/>
    <n v="0.35153391905881298"/>
    <n v="34.001111850000001"/>
    <n v="10.84219127869898"/>
  </r>
  <r>
    <x v="2858"/>
    <s v="École"/>
    <m/>
    <m/>
    <n v="3000"/>
    <n v="370.36799999999999"/>
    <n v="614.9547"/>
    <n v="0"/>
    <m/>
    <m/>
    <n v="0"/>
    <n v="0.15431999999999998"/>
    <n v="31.44327165"/>
    <n v="0"/>
    <m/>
    <m/>
    <n v="0"/>
    <n v="985.32269999999994"/>
    <n v="1049.3086726924073"/>
    <n v="0.34976955756413575"/>
    <n v="31.597591649999998"/>
    <n v="10.532530549999999"/>
  </r>
  <r>
    <x v="2859"/>
    <s v="École"/>
    <m/>
    <m/>
    <n v="1697"/>
    <n v="266.76"/>
    <n v="439.14510000000001"/>
    <n v="0"/>
    <m/>
    <m/>
    <n v="0"/>
    <n v="0.11115"/>
    <n v="22.453944449999998"/>
    <n v="0"/>
    <m/>
    <m/>
    <n v="0"/>
    <n v="705.90509999999995"/>
    <n v="751.74594427571901"/>
    <n v="0.44298523528327577"/>
    <n v="22.565094449999997"/>
    <n v="13.297050353565114"/>
  </r>
  <r>
    <x v="2860"/>
    <s v="École"/>
    <m/>
    <m/>
    <n v="5240"/>
    <n v="2660.1480000000001"/>
    <n v="301.98329999999999"/>
    <n v="0"/>
    <m/>
    <m/>
    <n v="0"/>
    <n v="1.108395"/>
    <n v="15.44071935"/>
    <n v="0"/>
    <m/>
    <m/>
    <n v="0"/>
    <n v="2962.1313"/>
    <n v="3154.4894507592639"/>
    <n v="0.60200180358001221"/>
    <n v="16.54911435"/>
    <n v="3.1582279293893127"/>
  </r>
  <r>
    <x v="2861"/>
    <s v="École"/>
    <m/>
    <m/>
    <n v="3021"/>
    <n v="556.63199999999995"/>
    <n v="667.24289999999996"/>
    <n v="0"/>
    <m/>
    <m/>
    <n v="0"/>
    <n v="0.23193"/>
    <n v="34.116821549999997"/>
    <n v="0"/>
    <m/>
    <m/>
    <n v="0"/>
    <n v="1223.8748999999998"/>
    <n v="1303.3522386732311"/>
    <n v="0.43143073110666375"/>
    <n v="34.348751549999996"/>
    <n v="11.369993892750742"/>
  </r>
  <r>
    <x v="2862"/>
    <s v="École"/>
    <m/>
    <m/>
    <n v="2730"/>
    <n v="340.99200000000002"/>
    <n v="0"/>
    <n v="561.82399999999996"/>
    <m/>
    <m/>
    <n v="0"/>
    <n v="0.14208000000000001"/>
    <n v="0"/>
    <n v="40.006618239999995"/>
    <m/>
    <m/>
    <n v="0"/>
    <n v="902.81600000000003"/>
    <n v="961.44406157035507"/>
    <n v="0.35217731193053298"/>
    <n v="40.148698239999995"/>
    <n v="14.70648287179487"/>
  </r>
  <r>
    <x v="2863"/>
    <s v="École"/>
    <m/>
    <m/>
    <n v="2349"/>
    <n v="234.35999999999999"/>
    <n v="714.98429999999996"/>
    <n v="0"/>
    <m/>
    <m/>
    <n v="0"/>
    <n v="9.7650000000000001E-2"/>
    <n v="36.557888849999998"/>
    <n v="0"/>
    <m/>
    <m/>
    <n v="0"/>
    <n v="949.34429999999998"/>
    <n v="1010.9938676548328"/>
    <n v="0.43039330253505015"/>
    <n v="36.655538849999999"/>
    <n v="15.604741954022987"/>
  </r>
  <r>
    <x v="2864"/>
    <s v="École"/>
    <m/>
    <m/>
    <n v="2201"/>
    <n v="226.15199999999999"/>
    <n v="0"/>
    <n v="801.21999999999991"/>
    <m/>
    <m/>
    <n v="0"/>
    <n v="9.4230000000000008E-2"/>
    <n v="0"/>
    <n v="57.053637199999997"/>
    <m/>
    <m/>
    <n v="0"/>
    <n v="1027.3719999999998"/>
    <n v="1094.0886165327804"/>
    <n v="0.49708705885178572"/>
    <n v="57.1478672"/>
    <n v="25.964501226715129"/>
  </r>
  <r>
    <x v="2865"/>
    <s v="École"/>
    <m/>
    <m/>
    <n v="2197"/>
    <n v="323.27280000000002"/>
    <n v="1540.9863"/>
    <n v="0"/>
    <m/>
    <m/>
    <n v="0"/>
    <n v="0.13469700000000001"/>
    <n v="78.792227849999989"/>
    <n v="0"/>
    <m/>
    <m/>
    <n v="0"/>
    <n v="1864.2591"/>
    <n v="1985.3224144493392"/>
    <n v="0.90365153138340426"/>
    <n v="78.926924849999992"/>
    <n v="35.924863381884386"/>
  </r>
  <r>
    <x v="2866"/>
    <s v="École"/>
    <m/>
    <m/>
    <n v="3578"/>
    <n v="293.21999999999997"/>
    <n v="1273.104"/>
    <n v="0"/>
    <m/>
    <m/>
    <n v="0"/>
    <n v="0.12217499999999999"/>
    <n v="65.095128000000003"/>
    <n v="0"/>
    <m/>
    <m/>
    <n v="0"/>
    <n v="1566.3240000000001"/>
    <n v="1668.0396761855404"/>
    <n v="0.46619331363486316"/>
    <n v="65.217303000000001"/>
    <n v="18.22730659586361"/>
  </r>
  <r>
    <x v="2867"/>
    <s v="École"/>
    <m/>
    <m/>
    <n v="3185"/>
    <n v="1208.1959999999999"/>
    <n v="244.76939999999999"/>
    <n v="0"/>
    <m/>
    <m/>
    <n v="0"/>
    <n v="0.50341500000000006"/>
    <n v="12.515313299999999"/>
    <n v="0"/>
    <m/>
    <m/>
    <n v="0"/>
    <n v="1452.9653999999998"/>
    <n v="1547.319670339466"/>
    <n v="0.48581465316780725"/>
    <n v="13.018728299999999"/>
    <n v="4.0875128100470954"/>
  </r>
  <r>
    <x v="2868"/>
    <s v="École"/>
    <m/>
    <m/>
    <n v="5260"/>
    <n v="1433.808"/>
    <n v="251.2107"/>
    <n v="0"/>
    <m/>
    <m/>
    <n v="0"/>
    <n v="0.59741999999999995"/>
    <n v="12.844663650000001"/>
    <n v="0"/>
    <m/>
    <m/>
    <n v="0"/>
    <n v="1685.0187000000001"/>
    <n v="1794.4423035812388"/>
    <n v="0.34114872691658532"/>
    <n v="13.442083650000001"/>
    <n v="2.5555292110266161"/>
  </r>
  <r>
    <x v="2869"/>
    <s v="École"/>
    <m/>
    <m/>
    <n v="1546"/>
    <n v="127.008"/>
    <n v="0"/>
    <n v="388.77599999999995"/>
    <m/>
    <m/>
    <n v="0"/>
    <n v="5.2920000000000002E-2"/>
    <n v="0"/>
    <n v="27.684137759999999"/>
    <m/>
    <m/>
    <n v="0"/>
    <n v="515.78399999999999"/>
    <n v="549.27855050531218"/>
    <n v="0.3552901361612627"/>
    <n v="27.737057759999999"/>
    <n v="17.941175782664942"/>
  </r>
  <r>
    <x v="2870"/>
    <s v="École"/>
    <m/>
    <m/>
    <n v="605"/>
    <n v="73.872"/>
    <n v="0"/>
    <n v="193.61199999999997"/>
    <m/>
    <m/>
    <n v="0"/>
    <n v="3.0780000000000002E-2"/>
    <n v="0"/>
    <n v="13.786811119999998"/>
    <m/>
    <m/>
    <n v="0"/>
    <n v="267.48399999999998"/>
    <n v="284.85417113241772"/>
    <n v="0.47083334071474003"/>
    <n v="13.817591119999998"/>
    <n v="22.838993586776855"/>
  </r>
  <r>
    <x v="2871"/>
    <s v="École"/>
    <m/>
    <m/>
    <n v="7262"/>
    <n v="2020.4639999999999"/>
    <n v="628.97400000000005"/>
    <n v="0"/>
    <m/>
    <m/>
    <n v="0"/>
    <n v="0.84186000000000005"/>
    <n v="32.160093000000003"/>
    <n v="0"/>
    <m/>
    <m/>
    <n v="0"/>
    <n v="2649.4380000000001"/>
    <n v="2821.4901282197461"/>
    <n v="0.38852797138801243"/>
    <n v="33.001953"/>
    <n v="4.5444716331589099"/>
  </r>
  <r>
    <x v="2872"/>
    <s v="École"/>
    <m/>
    <m/>
    <n v="3614"/>
    <n v="1221.6959999999999"/>
    <n v="0"/>
    <n v="355.01999999999992"/>
    <m/>
    <m/>
    <n v="0"/>
    <n v="0.50904000000000005"/>
    <n v="0"/>
    <n v="25.280425199999996"/>
    <m/>
    <m/>
    <n v="0"/>
    <n v="1576.7159999999999"/>
    <n v="1679.1065233480174"/>
    <n v="0.46461165560266116"/>
    <n v="25.789465199999995"/>
    <n v="7.1359892639734355"/>
  </r>
  <r>
    <x v="2873"/>
    <s v="École"/>
    <m/>
    <m/>
    <n v="2196"/>
    <n v="575.95679999999993"/>
    <n v="0"/>
    <n v="659.98799999999994"/>
    <m/>
    <m/>
    <n v="0"/>
    <n v="0.239982"/>
    <n v="0"/>
    <n v="46.996724879999995"/>
    <m/>
    <m/>
    <n v="0"/>
    <n v="1235.9447999999998"/>
    <n v="1316.2059471572943"/>
    <n v="0.59936518540860395"/>
    <n v="47.236706879999993"/>
    <n v="21.510340109289615"/>
  </r>
  <r>
    <x v="2874"/>
    <s v="École"/>
    <m/>
    <m/>
    <n v="2414"/>
    <n v="192.88800000000001"/>
    <n v="0"/>
    <n v="631.66399999999999"/>
    <m/>
    <m/>
    <n v="0"/>
    <n v="8.0370000000000011E-2"/>
    <n v="0"/>
    <n v="44.979816640000003"/>
    <m/>
    <m/>
    <n v="0"/>
    <n v="824.55200000000002"/>
    <n v="878.09766758227522"/>
    <n v="0.36375214067202782"/>
    <n v="45.060186640000005"/>
    <n v="18.666191648715827"/>
  </r>
  <r>
    <x v="2875"/>
    <s v="École"/>
    <m/>
    <m/>
    <n v="1638"/>
    <n v="164.88"/>
    <n v="0"/>
    <n v="609.93599999999992"/>
    <m/>
    <m/>
    <n v="0"/>
    <n v="6.8699999999999997E-2"/>
    <n v="0"/>
    <n v="43.432599359999998"/>
    <m/>
    <m/>
    <n v="0"/>
    <n v="774.81599999999992"/>
    <n v="825.13185633583817"/>
    <n v="0.50374350203653129"/>
    <n v="43.501299359999997"/>
    <n v="26.557569816849814"/>
  </r>
  <r>
    <x v="2876"/>
    <s v="École"/>
    <m/>
    <m/>
    <n v="1942"/>
    <n v="267.98399999999998"/>
    <n v="0"/>
    <n v="754.27199999999993"/>
    <m/>
    <m/>
    <n v="0"/>
    <n v="0.11166"/>
    <n v="0"/>
    <n v="53.710542719999999"/>
    <m/>
    <m/>
    <n v="0"/>
    <n v="1022.2559999999999"/>
    <n v="1088.6403880798132"/>
    <n v="0.56057692486087185"/>
    <n v="53.82220272"/>
    <n v="27.71483147270855"/>
  </r>
  <r>
    <x v="2877"/>
    <s v="École"/>
    <m/>
    <m/>
    <n v="2118"/>
    <n v="218.59199999999998"/>
    <n v="0"/>
    <n v="493.53599999999994"/>
    <m/>
    <m/>
    <n v="0"/>
    <n v="9.1079999999999994E-2"/>
    <n v="0"/>
    <n v="35.143935359999993"/>
    <m/>
    <m/>
    <n v="0"/>
    <n v="712.12799999999993"/>
    <n v="758.37295382223363"/>
    <n v="0.35806088471304703"/>
    <n v="35.235015359999991"/>
    <n v="16.635984589235122"/>
  </r>
  <r>
    <x v="2878"/>
    <s v="École"/>
    <m/>
    <m/>
    <n v="1064"/>
    <n v="132.47999999999999"/>
    <n v="422.85239999999999"/>
    <n v="0"/>
    <m/>
    <m/>
    <n v="0"/>
    <n v="5.5200000000000006E-2"/>
    <n v="21.620881799999999"/>
    <n v="0"/>
    <m/>
    <m/>
    <n v="0"/>
    <n v="555.33240000000001"/>
    <n v="591.39518814200574"/>
    <n v="0.55582254524624597"/>
    <n v="21.676081799999999"/>
    <n v="20.372257330827068"/>
  </r>
  <r>
    <x v="2879"/>
    <s v="École"/>
    <m/>
    <m/>
    <n v="1664"/>
    <n v="200.35079999999999"/>
    <n v="0"/>
    <n v="486.55199999999991"/>
    <m/>
    <m/>
    <n v="0"/>
    <n v="8.3479499999999998E-2"/>
    <n v="0"/>
    <n v="34.646615519999997"/>
    <m/>
    <m/>
    <n v="0"/>
    <n v="686.90279999999984"/>
    <n v="731.50965195128254"/>
    <n v="0.43960916583610732"/>
    <n v="34.73009502"/>
    <n v="20.871451334134616"/>
  </r>
  <r>
    <x v="2880"/>
    <s v="École"/>
    <m/>
    <m/>
    <n v="1830"/>
    <n v="203.04"/>
    <n v="0"/>
    <n v="533.49999999999989"/>
    <m/>
    <m/>
    <n v="0"/>
    <n v="8.4600000000000009E-2"/>
    <n v="0"/>
    <n v="37.989710000000002"/>
    <m/>
    <m/>
    <n v="0"/>
    <n v="736.53999999999985"/>
    <n v="784.37024721430407"/>
    <n v="0.42861762142858145"/>
    <n v="38.074310000000004"/>
    <n v="20.805633879781425"/>
  </r>
  <r>
    <x v="2881"/>
    <s v="École"/>
    <m/>
    <m/>
    <n v="1174"/>
    <n v="174.52799999999999"/>
    <n v="386.47800000000001"/>
    <n v="0"/>
    <m/>
    <m/>
    <n v="0"/>
    <n v="7.2719999999999993E-2"/>
    <n v="19.761021"/>
    <n v="0"/>
    <m/>
    <m/>
    <n v="0"/>
    <n v="561.00599999999997"/>
    <n v="597.43722663902565"/>
    <n v="0.50889031229899973"/>
    <n v="19.833741"/>
    <n v="16.894157580919931"/>
  </r>
  <r>
    <x v="2882"/>
    <s v="École"/>
    <m/>
    <m/>
    <n v="1897"/>
    <n v="120.744"/>
    <n v="0"/>
    <n v="489.26799999999992"/>
    <m/>
    <m/>
    <n v="0"/>
    <n v="5.0310000000000001E-2"/>
    <n v="0"/>
    <n v="34.840017679999995"/>
    <m/>
    <m/>
    <n v="0"/>
    <n v="610.01199999999994"/>
    <n v="649.62563233998435"/>
    <n v="0.34244893639429858"/>
    <n v="34.890327679999999"/>
    <n v="18.39237094359515"/>
  </r>
  <r>
    <x v="2883"/>
    <s v="École"/>
    <m/>
    <m/>
    <n v="2896"/>
    <n v="219.672"/>
    <n v="861.99749999999995"/>
    <n v="0"/>
    <m/>
    <m/>
    <n v="0"/>
    <n v="9.153E-2"/>
    <n v="44.074826250000001"/>
    <n v="0"/>
    <m/>
    <m/>
    <n v="0"/>
    <n v="1081.6695"/>
    <n v="1151.9121474993522"/>
    <n v="0.39775971944038402"/>
    <n v="44.16635625"/>
    <n v="15.250813622237567"/>
  </r>
  <r>
    <x v="2884"/>
    <s v="École"/>
    <m/>
    <m/>
    <n v="752"/>
    <n v="93.86999999999999"/>
    <n v="0"/>
    <n v="334.84399999999994"/>
    <m/>
    <m/>
    <n v="0"/>
    <n v="3.9112500000000001E-2"/>
    <n v="0"/>
    <n v="23.843723439999998"/>
    <m/>
    <m/>
    <n v="0"/>
    <n v="428.71399999999994"/>
    <n v="456.55430277273899"/>
    <n v="0.60712008347438695"/>
    <n v="23.88283594"/>
    <n v="31.759090345744681"/>
  </r>
  <r>
    <x v="2885"/>
    <s v="École"/>
    <m/>
    <m/>
    <n v="1203"/>
    <n v="140.1336"/>
    <n v="0"/>
    <n v="497.41599999999994"/>
    <m/>
    <m/>
    <n v="0"/>
    <n v="5.8389000000000003E-2"/>
    <n v="0"/>
    <n v="35.420224159999997"/>
    <m/>
    <m/>
    <n v="0"/>
    <n v="637.54959999999994"/>
    <n v="678.95149939362523"/>
    <n v="0.56438196125820883"/>
    <n v="35.478613159999995"/>
    <n v="29.491781512884451"/>
  </r>
  <r>
    <x v="2886"/>
    <s v="École"/>
    <m/>
    <m/>
    <n v="1543"/>
    <n v="116.85599999999999"/>
    <n v="0"/>
    <n v="505.17599999999993"/>
    <m/>
    <m/>
    <n v="0"/>
    <n v="4.8689999999999997E-2"/>
    <n v="0"/>
    <n v="35.972801759999996"/>
    <m/>
    <m/>
    <n v="0"/>
    <n v="622.03199999999993"/>
    <n v="662.42620036278822"/>
    <n v="0.42931056407180052"/>
    <n v="36.021491759999996"/>
    <n v="23.345101594296821"/>
  </r>
  <r>
    <x v="2887"/>
    <s v="École"/>
    <m/>
    <m/>
    <n v="2138"/>
    <n v="186.732"/>
    <n v="0"/>
    <n v="777.16399999999987"/>
    <m/>
    <m/>
    <n v="0"/>
    <n v="7.7805000000000013E-2"/>
    <n v="0"/>
    <n v="55.340646639999996"/>
    <m/>
    <m/>
    <n v="0"/>
    <n v="963.89599999999984"/>
    <n v="1026.4905420057007"/>
    <n v="0.48011718522249802"/>
    <n v="55.418451639999994"/>
    <n v="25.920697680074834"/>
  </r>
  <r>
    <x v="2888"/>
    <s v="École"/>
    <m/>
    <m/>
    <n v="11513"/>
    <n v="4931.7119999999995"/>
    <n v="3228.6069000000002"/>
    <n v="0"/>
    <m/>
    <m/>
    <n v="0"/>
    <n v="2.0548800000000003"/>
    <n v="165.08201954999998"/>
    <n v="0"/>
    <m/>
    <m/>
    <n v="0"/>
    <n v="8160.3189000000002"/>
    <n v="8690.2426927805136"/>
    <n v="0.75482000284726081"/>
    <n v="167.13689954999998"/>
    <n v="14.517232654390686"/>
  </r>
  <r>
    <x v="2889"/>
    <s v="École"/>
    <m/>
    <m/>
    <n v="2383"/>
    <n v="420.47999999999996"/>
    <n v="572.13900000000001"/>
    <n v="0"/>
    <m/>
    <m/>
    <n v="0"/>
    <n v="0.17520000000000002"/>
    <n v="29.254060500000001"/>
    <n v="0"/>
    <m/>
    <m/>
    <n v="0"/>
    <n v="992.61899999999991"/>
    <n v="1057.0787878725057"/>
    <n v="0.44359160212862175"/>
    <n v="29.429260500000002"/>
    <n v="12.349668694922366"/>
  </r>
  <r>
    <x v="2890"/>
    <s v="École"/>
    <m/>
    <m/>
    <n v="3258"/>
    <n v="341.928"/>
    <n v="881.32140000000004"/>
    <n v="0"/>
    <m/>
    <m/>
    <n v="0"/>
    <n v="0.14246999999999999"/>
    <n v="45.062877299999997"/>
    <n v="0"/>
    <m/>
    <m/>
    <n v="0"/>
    <n v="1223.2494000000002"/>
    <n v="1302.6861192640581"/>
    <n v="0.39984227110621795"/>
    <n v="45.2053473"/>
    <n v="13.875183333333334"/>
  </r>
  <r>
    <x v="2891"/>
    <s v="École"/>
    <m/>
    <m/>
    <n v="1942"/>
    <n v="241.63200000000001"/>
    <n v="0"/>
    <n v="0"/>
    <m/>
    <m/>
    <n v="0"/>
    <n v="0.10068000000000001"/>
    <n v="0"/>
    <n v="0"/>
    <m/>
    <m/>
    <n v="0"/>
    <n v="634.74199999999996"/>
    <n v="675.96157636693442"/>
    <n v="0.34807496208390032"/>
    <n v="0.10068000000000001"/>
    <n v="5.1843460350154483E-2"/>
  </r>
  <r>
    <x v="2892"/>
    <s v="École"/>
    <m/>
    <m/>
    <n v="1598"/>
    <n v="179.28"/>
    <n v="394.43490000000003"/>
    <n v="0"/>
    <m/>
    <m/>
    <n v="0"/>
    <n v="7.4700000000000003E-2"/>
    <n v="20.167865549999998"/>
    <n v="0"/>
    <m/>
    <m/>
    <n v="0"/>
    <n v="573.71490000000006"/>
    <n v="610.97143121015813"/>
    <n v="0.38233506333551825"/>
    <n v="20.242565549999998"/>
    <n v="12.667437765957446"/>
  </r>
  <r>
    <x v="2893"/>
    <s v="École"/>
    <m/>
    <m/>
    <n v="2966"/>
    <n v="1267.92"/>
    <n v="516.06179999999995"/>
    <n v="0"/>
    <m/>
    <m/>
    <n v="0"/>
    <n v="0.52829999999999999"/>
    <n v="26.386775099999998"/>
    <n v="0"/>
    <m/>
    <m/>
    <n v="0"/>
    <n v="1783.9818"/>
    <n v="1899.8319785643948"/>
    <n v="0.64053674260431381"/>
    <n v="26.915075099999999"/>
    <n v="9.0745364463924467"/>
  </r>
  <r>
    <x v="2894"/>
    <s v="École"/>
    <m/>
    <m/>
    <n v="8281"/>
    <n v="1722.2544"/>
    <n v="2853.1170000000002"/>
    <n v="0"/>
    <m/>
    <m/>
    <n v="0"/>
    <n v="0.71760599999999997"/>
    <n v="145.88283150000001"/>
    <n v="0"/>
    <m/>
    <m/>
    <n v="0"/>
    <n v="4575.3714"/>
    <n v="4872.4919164135781"/>
    <n v="0.5883941452014948"/>
    <n v="146.6004375"/>
    <n v="17.703228776717786"/>
  </r>
  <r>
    <x v="2868"/>
    <s v="École"/>
    <m/>
    <m/>
    <n v="42409"/>
    <n v="18563.299200000001"/>
    <n v="6105.9735000000001"/>
    <n v="0"/>
    <m/>
    <m/>
    <n v="0"/>
    <n v="7.7347080000000004"/>
    <n v="312.20475825"/>
    <n v="0"/>
    <m/>
    <m/>
    <n v="0"/>
    <n v="24669.272700000001"/>
    <n v="26271.27315053641"/>
    <n v="0.61947400670934027"/>
    <n v="319.93946625000001"/>
    <n v="7.5441407779009175"/>
  </r>
  <r>
    <x v="2895"/>
    <s v="École"/>
    <m/>
    <m/>
    <n v="8262"/>
    <n v="4427.1359999999995"/>
    <n v="1084.4118000000001"/>
    <n v="0"/>
    <m/>
    <m/>
    <n v="0"/>
    <n v="1.8446400000000001"/>
    <n v="55.447100099999993"/>
    <n v="0"/>
    <m/>
    <m/>
    <n v="0"/>
    <n v="5511.5477999999994"/>
    <n v="5869.46277244882"/>
    <n v="0.71041669964280074"/>
    <n v="57.291740099999991"/>
    <n v="6.9343669934640513"/>
  </r>
  <r>
    <x v="2896"/>
    <s v="École"/>
    <m/>
    <m/>
    <n v="25535"/>
    <n v="8133.6959999999999"/>
    <n v="4970.0312999999996"/>
    <n v="0"/>
    <m/>
    <m/>
    <n v="0"/>
    <n v="3.3890400000000001"/>
    <n v="254.12285535000001"/>
    <n v="0"/>
    <m/>
    <m/>
    <n v="0"/>
    <n v="13103.727299999999"/>
    <n v="13954.671601990151"/>
    <n v="0.54649193663560414"/>
    <n v="257.51189535000003"/>
    <n v="10.084664004307815"/>
  </r>
  <r>
    <x v="2897"/>
    <s v="École"/>
    <m/>
    <m/>
    <n v="6755"/>
    <n v="2114.2080000000001"/>
    <n v="1386.7740000000001"/>
    <n v="0"/>
    <m/>
    <m/>
    <n v="0"/>
    <n v="0.88092000000000004"/>
    <n v="70.907192999999992"/>
    <n v="0"/>
    <m/>
    <m/>
    <n v="0"/>
    <n v="3500.982"/>
    <n v="3728.3326320808496"/>
    <n v="0.55193673309857139"/>
    <n v="71.788112999999996"/>
    <n v="10.627403849000739"/>
  </r>
  <r>
    <x v="2898"/>
    <s v="École"/>
    <m/>
    <m/>
    <n v="3188"/>
    <n v="964.22399999999993"/>
    <n v="0"/>
    <n v="0"/>
    <m/>
    <m/>
    <n v="0"/>
    <n v="0.40176000000000001"/>
    <n v="0"/>
    <n v="0"/>
    <m/>
    <m/>
    <n v="0"/>
    <n v="1466.3539999999998"/>
    <n v="1561.5777140191758"/>
    <n v="0.48982989774754576"/>
    <n v="0.40176000000000001"/>
    <n v="0.12602258469259725"/>
  </r>
  <r>
    <x v="2868"/>
    <s v="École"/>
    <m/>
    <m/>
    <n v="2570"/>
    <n v="0"/>
    <n v="560.77200000000005"/>
    <n v="0"/>
    <m/>
    <m/>
    <n v="0"/>
    <n v="0"/>
    <n v="28.672854000000001"/>
    <n v="0"/>
    <m/>
    <m/>
    <n v="0"/>
    <n v="560.77200000000005"/>
    <n v="597.18803088883135"/>
    <n v="0.23236888361433125"/>
    <n v="28.672854000000001"/>
    <n v="11.15675252918288"/>
  </r>
  <r>
    <x v="2899"/>
    <s v="École"/>
    <m/>
    <m/>
    <n v="1169"/>
    <n v="114.9876"/>
    <n v="0"/>
    <n v="685.20799999999986"/>
    <m/>
    <m/>
    <n v="0"/>
    <n v="4.7911500000000003E-2"/>
    <n v="0"/>
    <n v="48.792602079999995"/>
    <m/>
    <m/>
    <n v="0"/>
    <n v="800.1955999999999"/>
    <n v="852.15958480435336"/>
    <n v="0.72896457211664101"/>
    <n v="48.840513579999993"/>
    <n v="41.77973787852865"/>
  </r>
  <r>
    <x v="2900"/>
    <s v="École"/>
    <m/>
    <m/>
    <n v="1140"/>
    <n v="115.3296"/>
    <n v="0"/>
    <n v="436.88799999999992"/>
    <m/>
    <m/>
    <n v="0"/>
    <n v="4.8053999999999999E-2"/>
    <n v="0"/>
    <n v="31.110118879999998"/>
    <m/>
    <m/>
    <n v="0"/>
    <n v="552.21759999999995"/>
    <n v="588.0781158227519"/>
    <n v="0.51585799633574725"/>
    <n v="31.158172879999999"/>
    <n v="27.331730596491226"/>
  </r>
  <r>
    <x v="2901"/>
    <s v="École"/>
    <m/>
    <m/>
    <n v="662"/>
    <n v="47.271599999999999"/>
    <n v="0"/>
    <n v="0"/>
    <m/>
    <m/>
    <n v="0"/>
    <n v="1.9696499999999999E-2"/>
    <n v="0"/>
    <n v="0"/>
    <m/>
    <m/>
    <n v="0"/>
    <n v="47.271599999999999"/>
    <n v="50.341375320031091"/>
    <n v="7.6044373595213127E-2"/>
    <n v="1.9696499999999999E-2"/>
    <n v="2.9753021148036254E-2"/>
  </r>
  <r>
    <x v="2902"/>
    <s v="École"/>
    <m/>
    <m/>
    <n v="1134"/>
    <n v="323.59319999999997"/>
    <n v="392.16149999999999"/>
    <n v="0"/>
    <m/>
    <m/>
    <n v="0"/>
    <n v="0.13483049999999999"/>
    <n v="20.05162425"/>
    <n v="0"/>
    <m/>
    <m/>
    <n v="0"/>
    <n v="715.75469999999996"/>
    <n v="762.2351684685151"/>
    <n v="0.6721650515595371"/>
    <n v="20.186454749999999"/>
    <n v="17.801106481481483"/>
  </r>
  <r>
    <x v="2903"/>
    <s v="École"/>
    <m/>
    <m/>
    <n v="4360"/>
    <n v="1561.5935999999999"/>
    <n v="0"/>
    <n v="0"/>
    <m/>
    <m/>
    <n v="0"/>
    <n v="0.65066400000000002"/>
    <n v="0"/>
    <n v="0"/>
    <m/>
    <m/>
    <n v="0"/>
    <n v="1561.5935999999999"/>
    <n v="1663.002088250842"/>
    <n v="0.38142249730523897"/>
    <n v="0.65066400000000002"/>
    <n v="0.1492348623853211"/>
  </r>
  <r>
    <x v="2904"/>
    <s v="École"/>
    <m/>
    <m/>
    <n v="136"/>
    <n v="170.79480000000001"/>
    <n v="0"/>
    <n v="0"/>
    <m/>
    <m/>
    <n v="0"/>
    <n v="7.1164500000000006E-2"/>
    <n v="0"/>
    <n v="0"/>
    <m/>
    <m/>
    <n v="0"/>
    <n v="170.79480000000001"/>
    <n v="181.88606117647061"/>
    <n v="1.3373975086505192"/>
    <n v="7.1164500000000006E-2"/>
    <n v="0.52326838235294115"/>
  </r>
  <r>
    <x v="2905"/>
    <s v="École"/>
    <m/>
    <m/>
    <n v="4898"/>
    <n v="1795.1471999999999"/>
    <n v="0"/>
    <n v="0"/>
    <m/>
    <m/>
    <n v="0"/>
    <n v="0.74797800000000003"/>
    <n v="0"/>
    <n v="0"/>
    <m/>
    <m/>
    <n v="0"/>
    <n v="1795.1471999999999"/>
    <n v="1911.7224496294375"/>
    <n v="0.39030674757644701"/>
    <n v="0.74797800000000003"/>
    <n v="0.15271090240914661"/>
  </r>
  <r>
    <x v="2906"/>
    <s v="École"/>
    <m/>
    <m/>
    <n v="4360"/>
    <n v="744.27840000000003"/>
    <n v="619.12260000000003"/>
    <n v="0"/>
    <m/>
    <m/>
    <n v="0"/>
    <n v="0.310116"/>
    <n v="31.656380699999996"/>
    <n v="0"/>
    <m/>
    <m/>
    <n v="0"/>
    <n v="1363.4010000000001"/>
    <n v="1451.9390385073855"/>
    <n v="0.33301354094206087"/>
    <n v="31.966496699999997"/>
    <n v="7.3317652981651369"/>
  </r>
  <r>
    <x v="2907"/>
    <s v="École"/>
    <m/>
    <m/>
    <n v="2426"/>
    <n v="531.42840000000001"/>
    <n v="857.82960000000003"/>
    <n v="0"/>
    <m/>
    <m/>
    <n v="0"/>
    <n v="0.2214285"/>
    <n v="43.861717200000001"/>
    <n v="0"/>
    <m/>
    <m/>
    <n v="0"/>
    <n v="1389.258"/>
    <n v="1479.475168903861"/>
    <n v="0.6098413721780136"/>
    <n v="44.083145700000003"/>
    <n v="18.171123536685904"/>
  </r>
  <r>
    <x v="2908"/>
    <s v="École"/>
    <m/>
    <m/>
    <n v="3236"/>
    <n v="1143.6155999999999"/>
    <n v="0"/>
    <n v="0"/>
    <m/>
    <m/>
    <n v="0"/>
    <n v="0.4765065"/>
    <n v="0"/>
    <n v="0"/>
    <m/>
    <m/>
    <n v="0"/>
    <n v="1143.6155999999999"/>
    <n v="1217.880971692148"/>
    <n v="0.37635382314343263"/>
    <n v="0.4765065"/>
    <n v="0.14725169962917181"/>
  </r>
  <r>
    <x v="2909"/>
    <s v="École"/>
    <m/>
    <m/>
    <n v="1554"/>
    <n v="186.3108"/>
    <n v="0"/>
    <n v="514.09999999999991"/>
    <m/>
    <m/>
    <n v="0"/>
    <n v="7.7629500000000004E-2"/>
    <n v="0"/>
    <n v="36.608265999999993"/>
    <m/>
    <m/>
    <n v="0"/>
    <n v="700.41079999999988"/>
    <n v="745.89484935993767"/>
    <n v="0.47998381554693542"/>
    <n v="36.685895499999994"/>
    <n v="23.607397361647354"/>
  </r>
  <r>
    <x v="2910"/>
    <s v="École"/>
    <m/>
    <m/>
    <n v="1068"/>
    <n v="141.24600000000001"/>
    <n v="540.31140000000005"/>
    <n v="0"/>
    <m/>
    <m/>
    <n v="0"/>
    <n v="5.8852500000000002E-2"/>
    <n v="27.626682299999999"/>
    <n v="0"/>
    <m/>
    <m/>
    <n v="0"/>
    <n v="681.55740000000003"/>
    <n v="725.8171264679969"/>
    <n v="0.6796040509999971"/>
    <n v="27.685534799999999"/>
    <n v="25.922785393258426"/>
  </r>
  <r>
    <x v="2911"/>
    <s v="École"/>
    <m/>
    <m/>
    <n v="608"/>
    <n v="62.247599999999998"/>
    <n v="0"/>
    <n v="0"/>
    <m/>
    <m/>
    <n v="0"/>
    <n v="2.5936499999999998E-2"/>
    <n v="0"/>
    <n v="0"/>
    <m/>
    <m/>
    <n v="0"/>
    <n v="62.247599999999998"/>
    <n v="66.289903332469549"/>
    <n v="0.10902944627050913"/>
    <n v="2.5936499999999998E-2"/>
    <n v="4.2658717105263158E-2"/>
  </r>
  <r>
    <x v="2912"/>
    <s v="École"/>
    <m/>
    <m/>
    <n v="3560"/>
    <n v="1264.9608000000001"/>
    <n v="1425.0428999999999"/>
    <n v="0"/>
    <m/>
    <m/>
    <n v="0"/>
    <n v="0.52706699999999995"/>
    <n v="72.863921550000001"/>
    <n v="0"/>
    <m/>
    <m/>
    <n v="0"/>
    <n v="2690.0037000000002"/>
    <n v="2864.6901284063229"/>
    <n v="0.80468823831638281"/>
    <n v="73.390988550000003"/>
    <n v="20.615446221910116"/>
  </r>
  <r>
    <x v="2913"/>
    <s v="École"/>
    <m/>
    <m/>
    <n v="2187"/>
    <n v="285.8184"/>
    <n v="776.36609999999996"/>
    <n v="0"/>
    <m/>
    <m/>
    <n v="0"/>
    <n v="0.119091"/>
    <n v="39.696403949999997"/>
    <n v="0"/>
    <m/>
    <m/>
    <n v="0"/>
    <n v="1062.1844999999998"/>
    <n v="1131.161809069707"/>
    <n v="0.51722076317773524"/>
    <n v="39.815494949999994"/>
    <n v="18.205530384087787"/>
  </r>
  <r>
    <x v="2914"/>
    <s v="École"/>
    <m/>
    <m/>
    <n v="2998"/>
    <n v="523.6848"/>
    <n v="647.91899999999998"/>
    <n v="0"/>
    <m/>
    <m/>
    <n v="0"/>
    <n v="0.21820200000000001"/>
    <n v="33.128770500000002"/>
    <n v="0"/>
    <m/>
    <m/>
    <n v="0"/>
    <n v="1171.6037999999999"/>
    <n v="1247.6867003057785"/>
    <n v="0.41617301544555652"/>
    <n v="33.3469725"/>
    <n v="11.12307288192128"/>
  </r>
  <r>
    <x v="2915"/>
    <s v="École"/>
    <m/>
    <m/>
    <n v="3090"/>
    <n v="1156.4928"/>
    <n v="0"/>
    <n v="0"/>
    <m/>
    <m/>
    <n v="0"/>
    <n v="0.48187200000000002"/>
    <n v="0"/>
    <n v="0"/>
    <m/>
    <m/>
    <n v="0"/>
    <n v="1156.4928"/>
    <n v="1231.5944055143818"/>
    <n v="0.39857424126679025"/>
    <n v="0.48187200000000002"/>
    <n v="0.15594563106796117"/>
  </r>
  <r>
    <x v="2916"/>
    <s v="École"/>
    <m/>
    <m/>
    <n v="2020"/>
    <n v="229.15799999999999"/>
    <n v="0"/>
    <n v="642.91599999999994"/>
    <m/>
    <m/>
    <n v="0"/>
    <n v="9.5482499999999998E-2"/>
    <n v="0"/>
    <n v="45.781054159999997"/>
    <m/>
    <m/>
    <n v="0"/>
    <n v="872.07399999999996"/>
    <n v="928.70570365379626"/>
    <n v="0.45975529883851302"/>
    <n v="45.876536659999999"/>
    <n v="22.711156762376238"/>
  </r>
  <r>
    <x v="2917"/>
    <s v="École"/>
    <m/>
    <m/>
    <n v="1103"/>
    <n v="139.89959999999999"/>
    <n v="0"/>
    <n v="347.25999999999993"/>
    <m/>
    <m/>
    <n v="0"/>
    <n v="5.8291499999999996E-2"/>
    <n v="0"/>
    <n v="24.727847599999997"/>
    <m/>
    <m/>
    <n v="0"/>
    <n v="487.15959999999995"/>
    <n v="518.79530763410207"/>
    <n v="0.4703493269574815"/>
    <n v="24.786139099999996"/>
    <n v="22.471567633726199"/>
  </r>
  <r>
    <x v="2918"/>
    <s v="École"/>
    <m/>
    <m/>
    <n v="3477"/>
    <n v="736.30799999999999"/>
    <n v="1023.7877999999999"/>
    <n v="0"/>
    <m/>
    <m/>
    <n v="0"/>
    <n v="0.30679500000000004"/>
    <n v="52.347332100000003"/>
    <n v="0"/>
    <m/>
    <m/>
    <n v="0"/>
    <n v="1760.0958000000001"/>
    <n v="1874.39484314071"/>
    <n v="0.53908393532951104"/>
    <n v="52.654127100000004"/>
    <n v="15.143551078515964"/>
  </r>
  <r>
    <x v="2919"/>
    <s v="École"/>
    <m/>
    <m/>
    <n v="4108"/>
    <n v="742.83119999999997"/>
    <n v="1381.0905"/>
    <n v="0"/>
    <m/>
    <m/>
    <n v="0"/>
    <n v="0.30951300000000004"/>
    <n v="70.616589750000003"/>
    <n v="0"/>
    <m/>
    <m/>
    <n v="0"/>
    <n v="2123.9216999999999"/>
    <n v="2261.8472708784657"/>
    <n v="0.55059573293049313"/>
    <n v="70.926102749999998"/>
    <n v="17.265360942064266"/>
  </r>
  <r>
    <x v="2920"/>
    <s v="École"/>
    <m/>
    <m/>
    <n v="2348"/>
    <n v="442.13759999999996"/>
    <n v="0"/>
    <n v="0"/>
    <m/>
    <m/>
    <n v="0"/>
    <n v="0.18422400000000003"/>
    <n v="0"/>
    <n v="0"/>
    <m/>
    <m/>
    <n v="0"/>
    <n v="442.13759999999996"/>
    <n v="470.84961932106756"/>
    <n v="0.20053220584372553"/>
    <n v="0.18422400000000003"/>
    <n v="7.8459965928449754E-2"/>
  </r>
  <r>
    <x v="2921"/>
    <s v="École"/>
    <m/>
    <m/>
    <n v="2966"/>
    <n v="348.16320000000002"/>
    <n v="892.30949999999996"/>
    <n v="0"/>
    <m/>
    <m/>
    <n v="0"/>
    <n v="0.145068"/>
    <n v="45.62471025"/>
    <n v="0"/>
    <m/>
    <m/>
    <n v="0"/>
    <n v="1240.4727"/>
    <n v="1321.0278849235553"/>
    <n v="0.44539038601603348"/>
    <n v="45.769778250000002"/>
    <n v="15.431482889413353"/>
  </r>
  <r>
    <x v="2922"/>
    <s v="École"/>
    <m/>
    <m/>
    <n v="3057"/>
    <n v="298.03679999999997"/>
    <n v="1371.9969000000001"/>
    <n v="0"/>
    <m/>
    <m/>
    <n v="0"/>
    <n v="0.124182"/>
    <n v="70.151624549999994"/>
    <n v="0"/>
    <m/>
    <m/>
    <n v="0"/>
    <n v="1670.0337"/>
    <n v="1778.4841911168696"/>
    <n v="0.58177435103594033"/>
    <n v="70.275806549999999"/>
    <n v="22.988487585868498"/>
  </r>
  <r>
    <x v="2923"/>
    <s v="École"/>
    <m/>
    <m/>
    <n v="2171"/>
    <n v="187.1748"/>
    <n v="1236.3507000000002"/>
    <n v="0"/>
    <m/>
    <m/>
    <n v="0"/>
    <n v="7.7989500000000003E-2"/>
    <n v="63.215893650000005"/>
    <n v="0"/>
    <m/>
    <m/>
    <n v="0"/>
    <n v="1423.5255000000002"/>
    <n v="1515.9679696294379"/>
    <n v="0.69828096251931737"/>
    <n v="63.293883150000006"/>
    <n v="29.154252947950258"/>
  </r>
  <r>
    <x v="2924"/>
    <s v="École"/>
    <m/>
    <m/>
    <n v="3775"/>
    <n v="564.99839999999995"/>
    <n v="2057.8058999999998"/>
    <n v="0"/>
    <m/>
    <m/>
    <n v="0"/>
    <n v="0.23541599999999999"/>
    <n v="105.21775005000001"/>
    <n v="0"/>
    <m/>
    <m/>
    <n v="0"/>
    <n v="2622.8042999999998"/>
    <n v="2793.1268596216632"/>
    <n v="0.73990115486666574"/>
    <n v="105.45316605000001"/>
    <n v="27.934613523178811"/>
  </r>
  <r>
    <x v="2925"/>
    <s v="École"/>
    <m/>
    <m/>
    <n v="6018"/>
    <n v="2503.5263999999997"/>
    <n v="1100.3255999999999"/>
    <n v="0"/>
    <m/>
    <m/>
    <n v="0"/>
    <n v="1.0431360000000001"/>
    <n v="56.260789199999998"/>
    <n v="0"/>
    <m/>
    <m/>
    <n v="0"/>
    <n v="3603.8519999999999"/>
    <n v="3837.8829176470585"/>
    <n v="0.63773395108791264"/>
    <n v="57.303925199999995"/>
    <n v="9.5220879361914257"/>
  </r>
  <r>
    <x v="2926"/>
    <s v="École"/>
    <m/>
    <m/>
    <n v="1976"/>
    <n v="322.84800000000001"/>
    <n v="864.27089999999998"/>
    <n v="0"/>
    <m/>
    <m/>
    <n v="0"/>
    <n v="0.13452"/>
    <n v="44.19106755"/>
    <n v="0"/>
    <m/>
    <m/>
    <n v="0"/>
    <n v="1187.1188999999999"/>
    <n v="1264.2093369888571"/>
    <n v="0.63978205313201275"/>
    <n v="44.325587550000002"/>
    <n v="22.431977505060729"/>
  </r>
  <r>
    <x v="2927"/>
    <s v="École"/>
    <m/>
    <m/>
    <n v="2490"/>
    <n v="272.15280000000001"/>
    <n v="674.82090000000005"/>
    <n v="0"/>
    <m/>
    <m/>
    <n v="0"/>
    <n v="0.11339700000000001"/>
    <n v="34.504292549999995"/>
    <n v="0"/>
    <m/>
    <m/>
    <n v="0"/>
    <n v="946.97370000000001"/>
    <n v="1008.4693230163255"/>
    <n v="0.40500776024752028"/>
    <n v="34.617689549999994"/>
    <n v="13.902686566265059"/>
  </r>
  <r>
    <x v="2928"/>
    <s v="École"/>
    <m/>
    <m/>
    <n v="1812"/>
    <n v="174.32999999999998"/>
    <n v="900.26639999999998"/>
    <n v="0"/>
    <m/>
    <m/>
    <n v="0"/>
    <n v="7.2637500000000008E-2"/>
    <n v="46.031554799999995"/>
    <n v="0"/>
    <m/>
    <m/>
    <n v="0"/>
    <n v="1074.5963999999999"/>
    <n v="1144.3797267271314"/>
    <n v="0.63155614057788712"/>
    <n v="46.104192299999994"/>
    <n v="25.443814735099334"/>
  </r>
  <r>
    <x v="2929"/>
    <s v="École"/>
    <m/>
    <m/>
    <n v="10644"/>
    <n v="2162.502"/>
    <n v="5356.1304"/>
    <n v="0"/>
    <m/>
    <m/>
    <n v="0"/>
    <n v="0.90104249999999997"/>
    <n v="273.86450280000003"/>
    <n v="0"/>
    <m/>
    <m/>
    <n v="0"/>
    <n v="7518.6324000000004"/>
    <n v="8006.8856468100548"/>
    <n v="0.75224404799042233"/>
    <n v="274.76554530000004"/>
    <n v="25.814124887260434"/>
  </r>
  <r>
    <x v="2930"/>
    <s v="École"/>
    <m/>
    <m/>
    <n v="2283"/>
    <n v="290.84039999999999"/>
    <n v="1186.3359"/>
    <n v="0"/>
    <m/>
    <m/>
    <n v="0"/>
    <n v="0.12118350000000001"/>
    <n v="60.658585049999999"/>
    <n v="0"/>
    <m/>
    <m/>
    <n v="0"/>
    <n v="1477.1763000000001"/>
    <n v="1573.1028044778441"/>
    <n v="0.68905072469463169"/>
    <n v="60.77976855"/>
    <n v="26.622763272010513"/>
  </r>
  <r>
    <x v="2931"/>
    <s v="École"/>
    <m/>
    <m/>
    <n v="10663"/>
    <n v="2000.2572"/>
    <n v="3284.3051999999998"/>
    <n v="0"/>
    <m/>
    <m/>
    <n v="0"/>
    <n v="0.83344050000000003"/>
    <n v="167.92993140000002"/>
    <n v="0"/>
    <m/>
    <m/>
    <n v="0"/>
    <n v="5284.5623999999998"/>
    <n v="5627.737144089142"/>
    <n v="0.52778178224600414"/>
    <n v="168.76337190000001"/>
    <n v="15.82700664916065"/>
  </r>
  <r>
    <x v="2932"/>
    <s v="École"/>
    <m/>
    <m/>
    <n v="1972"/>
    <n v="294.88679999999999"/>
    <n v="361.84949999999998"/>
    <n v="0"/>
    <m/>
    <m/>
    <n v="0"/>
    <n v="0.12286950000000001"/>
    <n v="18.501740249999997"/>
    <n v="0"/>
    <m/>
    <m/>
    <n v="0"/>
    <n v="656.73630000000003"/>
    <n v="699.38416648872771"/>
    <n v="0.35465728523769152"/>
    <n v="18.624609749999998"/>
    <n v="9.4445282707910732"/>
  </r>
  <r>
    <x v="2933"/>
    <s v="École"/>
    <m/>
    <m/>
    <n v="2551"/>
    <n v="370.59120000000001"/>
    <n v="1217.7846"/>
    <n v="0"/>
    <m/>
    <m/>
    <n v="0"/>
    <n v="0.15441300000000002"/>
    <n v="62.266589699999997"/>
    <n v="0"/>
    <m/>
    <m/>
    <n v="0"/>
    <n v="1588.3758"/>
    <n v="1691.5235003057787"/>
    <n v="0.66308251677999952"/>
    <n v="62.421002699999995"/>
    <n v="24.469228812230497"/>
  </r>
  <r>
    <x v="2934"/>
    <s v="École"/>
    <m/>
    <m/>
    <n v="2452"/>
    <n v="287.83080000000001"/>
    <n v="855.17729999999995"/>
    <n v="0"/>
    <m/>
    <m/>
    <n v="0"/>
    <n v="0.11992950000000001"/>
    <n v="43.726102349999998"/>
    <n v="0"/>
    <m/>
    <m/>
    <n v="0"/>
    <n v="1143.0081"/>
    <n v="1217.2340211868359"/>
    <n v="0.49642496785760026"/>
    <n v="43.846031849999996"/>
    <n v="17.881742190048936"/>
  </r>
  <r>
    <x v="2935"/>
    <s v="École"/>
    <m/>
    <m/>
    <n v="1623"/>
    <n v="205.04519999999999"/>
    <n v="747.56970000000001"/>
    <n v="0"/>
    <m/>
    <m/>
    <n v="0"/>
    <n v="8.5435500000000011E-2"/>
    <n v="38.224014149999995"/>
    <n v="0"/>
    <m/>
    <m/>
    <n v="0"/>
    <n v="952.61490000000003"/>
    <n v="1014.4768574863955"/>
    <n v="0.62506275877165463"/>
    <n v="38.309449649999998"/>
    <n v="23.604097134935301"/>
  </r>
  <r>
    <x v="2936"/>
    <s v="École"/>
    <m/>
    <m/>
    <n v="2703"/>
    <n v="327.096"/>
    <n v="1020.3777"/>
    <n v="0"/>
    <m/>
    <m/>
    <n v="0"/>
    <n v="0.13628999999999999"/>
    <n v="52.172970149999998"/>
    <n v="0"/>
    <m/>
    <m/>
    <n v="0"/>
    <n v="1347.4737"/>
    <n v="1434.9774339258875"/>
    <n v="0.53088325339470499"/>
    <n v="52.30926015"/>
    <n v="19.352297502774697"/>
  </r>
  <r>
    <x v="2937"/>
    <s v="École"/>
    <m/>
    <m/>
    <n v="1693"/>
    <n v="210.816"/>
    <n v="456.95339999999999"/>
    <n v="0"/>
    <m/>
    <m/>
    <n v="0"/>
    <n v="8.7840000000000001E-2"/>
    <n v="23.364501300000001"/>
    <n v="0"/>
    <m/>
    <m/>
    <n v="0"/>
    <n v="667.76940000000002"/>
    <n v="711.13374611039126"/>
    <n v="0.42004355942728366"/>
    <n v="23.452341300000001"/>
    <n v="13.852534731246308"/>
  </r>
  <r>
    <x v="2938"/>
    <s v="École"/>
    <m/>
    <m/>
    <n v="4206"/>
    <n v="502.02"/>
    <n v="1491.7293"/>
    <n v="0"/>
    <m/>
    <m/>
    <n v="0"/>
    <n v="0.209175"/>
    <n v="76.273666349999999"/>
    <n v="0"/>
    <m/>
    <m/>
    <n v="0"/>
    <n v="1993.7492999999999"/>
    <n v="2123.2215919357345"/>
    <n v="0.50480779646593787"/>
    <n v="76.482841350000001"/>
    <n v="18.184222860199714"/>
  </r>
  <r>
    <x v="2939"/>
    <s v="École"/>
    <m/>
    <m/>
    <n v="2094"/>
    <n v="243.4068"/>
    <n v="919.21140000000003"/>
    <n v="0"/>
    <m/>
    <m/>
    <n v="0"/>
    <n v="0.1014195"/>
    <n v="47.000232299999993"/>
    <n v="0"/>
    <m/>
    <m/>
    <n v="0"/>
    <n v="1162.6182000000001"/>
    <n v="1238.1175834983158"/>
    <n v="0.59126914207178405"/>
    <n v="47.101651799999992"/>
    <n v="22.49362550143266"/>
  </r>
  <r>
    <x v="2940"/>
    <s v="École"/>
    <m/>
    <m/>
    <n v="2217"/>
    <n v="243.53279999999998"/>
    <n v="854.41949999999997"/>
    <n v="0"/>
    <m/>
    <m/>
    <n v="0"/>
    <n v="0.10147200000000001"/>
    <n v="43.687355250000003"/>
    <n v="0"/>
    <m/>
    <m/>
    <n v="0"/>
    <n v="1097.9522999999999"/>
    <n v="1169.2523379321067"/>
    <n v="0.52740294899959705"/>
    <n v="43.788827250000004"/>
    <n v="19.75138802435724"/>
  </r>
  <r>
    <x v="2941"/>
    <s v="École"/>
    <m/>
    <m/>
    <n v="1835"/>
    <n v="297.43200000000002"/>
    <n v="538.41690000000006"/>
    <n v="0"/>
    <m/>
    <m/>
    <n v="0"/>
    <n v="0.12393000000000001"/>
    <n v="27.529814549999998"/>
    <n v="0"/>
    <m/>
    <m/>
    <n v="0"/>
    <n v="835.84890000000007"/>
    <n v="890.12817813941444"/>
    <n v="0.48508347582529399"/>
    <n v="27.653744549999999"/>
    <n v="15.070160517711171"/>
  </r>
  <r>
    <x v="2942"/>
    <s v="École"/>
    <m/>
    <m/>
    <n v="1207"/>
    <n v="159.3828"/>
    <n v="387.99360000000001"/>
    <n v="0"/>
    <m/>
    <m/>
    <n v="0"/>
    <n v="6.640950000000001E-2"/>
    <n v="19.838515199999996"/>
    <n v="0"/>
    <m/>
    <m/>
    <n v="0"/>
    <n v="547.37639999999999"/>
    <n v="582.92253263539772"/>
    <n v="0.48295155976420689"/>
    <n v="19.904924699999995"/>
    <n v="16.491238359569177"/>
  </r>
  <r>
    <x v="2943"/>
    <s v="École"/>
    <m/>
    <m/>
    <n v="23528"/>
    <n v="6930.576"/>
    <n v="10958.1669"/>
    <n v="0"/>
    <m/>
    <m/>
    <n v="0"/>
    <n v="2.8877400000000004"/>
    <n v="560.30243955000003"/>
    <n v="0"/>
    <m/>
    <m/>
    <n v="0"/>
    <n v="17888.742900000001"/>
    <n v="19050.421824783622"/>
    <n v="0.80969150904384657"/>
    <n v="563.19017955000004"/>
    <n v="23.937018852006119"/>
  </r>
  <r>
    <x v="2944"/>
    <s v="École"/>
    <m/>
    <m/>
    <n v="17738"/>
    <n v="5003.2079999999996"/>
    <n v="8016.3873000000003"/>
    <n v="0"/>
    <m/>
    <m/>
    <n v="0"/>
    <n v="2.08467"/>
    <n v="409.88619734999997"/>
    <n v="0"/>
    <m/>
    <m/>
    <n v="0"/>
    <n v="13019.595300000001"/>
    <n v="13865.076145343353"/>
    <n v="0.7816594962985316"/>
    <n v="411.97086734999999"/>
    <n v="23.225327959747435"/>
  </r>
  <r>
    <x v="2945"/>
    <s v="École"/>
    <m/>
    <m/>
    <n v="21002"/>
    <n v="5039.28"/>
    <n v="2115.7775999999999"/>
    <n v="0"/>
    <m/>
    <m/>
    <n v="0"/>
    <n v="2.0996999999999999"/>
    <n v="108.18190319999999"/>
    <n v="0"/>
    <m/>
    <m/>
    <n v="0"/>
    <n v="7155.0576000000001"/>
    <n v="7619.7006252811607"/>
    <n v="0.36280833374350829"/>
    <n v="110.28160319999999"/>
    <n v="5.2510048185887062"/>
  </r>
  <r>
    <x v="2919"/>
    <s v="École"/>
    <m/>
    <m/>
    <n v="580"/>
    <n v="51.130800000000001"/>
    <n v="0"/>
    <n v="0"/>
    <m/>
    <m/>
    <n v="0"/>
    <n v="2.1304500000000001E-2"/>
    <n v="0"/>
    <n v="0"/>
    <m/>
    <m/>
    <n v="0"/>
    <n v="51.130800000000001"/>
    <n v="54.451188307851773"/>
    <n v="9.3881359151468571E-2"/>
    <n v="2.1304500000000001E-2"/>
    <n v="3.6731896551724139E-2"/>
  </r>
  <r>
    <x v="2946"/>
    <s v="École"/>
    <m/>
    <m/>
    <n v="689"/>
    <n v="86.803200000000004"/>
    <n v="280.76490000000001"/>
    <n v="0"/>
    <m/>
    <m/>
    <n v="0"/>
    <n v="3.6167999999999999E-2"/>
    <n v="14.35580055"/>
    <n v="0"/>
    <m/>
    <m/>
    <n v="0"/>
    <n v="367.56810000000002"/>
    <n v="391.43764285047939"/>
    <n v="0.56812430021840266"/>
    <n v="14.39196855"/>
    <n v="20.888198185776488"/>
  </r>
  <r>
    <x v="2947"/>
    <s v="École"/>
    <m/>
    <m/>
    <n v="6399"/>
    <n v="689.202"/>
    <n v="2918.2878000000001"/>
    <n v="0"/>
    <m/>
    <m/>
    <n v="0"/>
    <n v="0.28716750000000002"/>
    <n v="149.21508209999999"/>
    <n v="0"/>
    <m/>
    <m/>
    <n v="0"/>
    <n v="3607.4898000000003"/>
    <n v="3841.7569531173881"/>
    <n v="0.60036833147638502"/>
    <n v="149.5022496"/>
    <n v="23.363377027660572"/>
  </r>
  <r>
    <x v="2948"/>
    <s v="École"/>
    <m/>
    <m/>
    <n v="6360"/>
    <n v="1831.0103999999999"/>
    <n v="2874.7143000000001"/>
    <n v="0"/>
    <m/>
    <m/>
    <n v="0"/>
    <n v="0.76292100000000007"/>
    <n v="146.98712385000002"/>
    <n v="0"/>
    <m/>
    <m/>
    <n v="0"/>
    <n v="4705.7246999999998"/>
    <n v="5011.3102428401135"/>
    <n v="0.78794186208177885"/>
    <n v="147.75004485000002"/>
    <n v="23.231139127358496"/>
  </r>
  <r>
    <x v="2949"/>
    <s v="École"/>
    <m/>
    <m/>
    <n v="3626"/>
    <n v="308.6712"/>
    <n v="1224.2259000000001"/>
    <n v="0"/>
    <m/>
    <m/>
    <n v="0"/>
    <n v="0.12861300000000001"/>
    <n v="62.595940050000003"/>
    <n v="0"/>
    <m/>
    <m/>
    <n v="0"/>
    <n v="1532.8971000000001"/>
    <n v="1632.4420632702775"/>
    <n v="0.45020465065368931"/>
    <n v="62.724553050000004"/>
    <n v="17.298552964699393"/>
  </r>
  <r>
    <x v="2950"/>
    <s v="École"/>
    <m/>
    <m/>
    <n v="8937"/>
    <n v="1315.6848"/>
    <n v="4073.5538999999999"/>
    <n v="0"/>
    <m/>
    <m/>
    <n v="0"/>
    <n v="0.54820199999999997"/>
    <n v="208.28503605"/>
    <n v="0"/>
    <m/>
    <m/>
    <n v="0"/>
    <n v="5389.2386999999999"/>
    <n v="5739.2110291578128"/>
    <n v="0.64218541223652381"/>
    <n v="208.83323805000001"/>
    <n v="23.367263964417592"/>
  </r>
  <r>
    <x v="2951"/>
    <s v="École"/>
    <m/>
    <m/>
    <n v="2671"/>
    <n v="311.14080000000001"/>
    <n v="818.04510000000005"/>
    <n v="0"/>
    <m/>
    <m/>
    <n v="0"/>
    <n v="0.12964200000000001"/>
    <n v="41.827494449999996"/>
    <n v="0"/>
    <m/>
    <m/>
    <n v="0"/>
    <n v="1129.1858999999999"/>
    <n v="1202.5142199118941"/>
    <n v="0.45021123920325501"/>
    <n v="41.957136449999993"/>
    <n v="15.708400018719578"/>
  </r>
  <r>
    <x v="2952"/>
    <s v="École"/>
    <m/>
    <m/>
    <n v="4556"/>
    <n v="1863.2159999999999"/>
    <n v="0"/>
    <n v="370.53999999999996"/>
    <m/>
    <m/>
    <n v="0"/>
    <n v="0.77634000000000003"/>
    <n v="0"/>
    <n v="26.385580399999998"/>
    <m/>
    <m/>
    <n v="0"/>
    <n v="2233.7559999999999"/>
    <n v="2378.814111842446"/>
    <n v="0.52212776818315321"/>
    <n v="27.1619204"/>
    <n v="5.961791132572432"/>
  </r>
  <r>
    <x v="2953"/>
    <s v="École"/>
    <m/>
    <m/>
    <n v="867"/>
    <n v="125.9928"/>
    <n v="0"/>
    <n v="183.91199999999998"/>
    <m/>
    <m/>
    <n v="0"/>
    <n v="5.2497000000000002E-2"/>
    <n v="0"/>
    <n v="13.096089119999998"/>
    <m/>
    <m/>
    <n v="0"/>
    <n v="309.90479999999997"/>
    <n v="330.02973984970197"/>
    <n v="0.38065713938835288"/>
    <n v="13.148586119999999"/>
    <n v="15.165612595155709"/>
  </r>
  <r>
    <x v="2954"/>
    <s v="École"/>
    <m/>
    <m/>
    <n v="1750"/>
    <n v="937.92239999999993"/>
    <n v="0"/>
    <n v="0"/>
    <m/>
    <m/>
    <n v="0"/>
    <n v="0.39080100000000001"/>
    <n v="0"/>
    <n v="0"/>
    <m/>
    <m/>
    <n v="0"/>
    <n v="937.92239999999993"/>
    <n v="998.83023970976922"/>
    <n v="0.570760136977011"/>
    <n v="0.39080100000000001"/>
    <n v="0.22331485714285715"/>
  </r>
  <r>
    <x v="2955"/>
    <s v="École"/>
    <m/>
    <m/>
    <n v="3448"/>
    <n v="740.44799999999998"/>
    <n v="1201.4919"/>
    <n v="0"/>
    <m/>
    <m/>
    <n v="0"/>
    <n v="0.30851999999999996"/>
    <n v="61.433527049999995"/>
    <n v="0"/>
    <m/>
    <m/>
    <n v="0"/>
    <n v="1941.9398999999999"/>
    <n v="2068.0477359523188"/>
    <n v="0.59978182597225027"/>
    <n v="61.742047049999996"/>
    <n v="17.906626174593967"/>
  </r>
  <r>
    <x v="2956"/>
    <s v="École"/>
    <m/>
    <m/>
    <n v="5822"/>
    <n v="3328.8191999999999"/>
    <n v="3683.2869000000001"/>
    <n v="0"/>
    <m/>
    <m/>
    <n v="0"/>
    <n v="1.387008"/>
    <n v="188.33027955"/>
    <n v="0"/>
    <m/>
    <m/>
    <n v="0"/>
    <n v="7012.1061"/>
    <n v="7467.4659830422388"/>
    <n v="1.2826289905603296"/>
    <n v="189.71728755000001"/>
    <n v="32.586274055307456"/>
  </r>
  <r>
    <x v="2957"/>
    <s v="École"/>
    <m/>
    <m/>
    <n v="528"/>
    <n v="389.34359999999998"/>
    <n v="0"/>
    <n v="0"/>
    <m/>
    <m/>
    <n v="0"/>
    <n v="0.16222650000000002"/>
    <n v="0"/>
    <n v="0"/>
    <m/>
    <m/>
    <n v="0"/>
    <n v="389.34359999999998"/>
    <n v="414.62722429644981"/>
    <n v="0.78527883389479136"/>
    <n v="0.16222650000000002"/>
    <n v="0.30724715909090911"/>
  </r>
  <r>
    <x v="2958"/>
    <s v="École"/>
    <m/>
    <m/>
    <n v="4954"/>
    <n v="601.72199999999998"/>
    <n v="1963.4598000000001"/>
    <n v="0"/>
    <m/>
    <m/>
    <n v="0"/>
    <n v="0.25071749999999998"/>
    <n v="100.3937361"/>
    <n v="0"/>
    <m/>
    <m/>
    <n v="0"/>
    <n v="2565.1818000000003"/>
    <n v="2731.7624061363049"/>
    <n v="0.55142559671705793"/>
    <n v="100.64445359999999"/>
    <n v="20.315796043601129"/>
  </r>
  <r>
    <x v="2959"/>
    <s v="École"/>
    <m/>
    <m/>
    <n v="3299"/>
    <n v="468.46440000000001"/>
    <n v="1928.9799"/>
    <n v="0"/>
    <m/>
    <m/>
    <n v="0"/>
    <n v="0.19519349999999999"/>
    <n v="98.630743049999992"/>
    <n v="0"/>
    <m/>
    <m/>
    <n v="0"/>
    <n v="2397.4443000000001"/>
    <n v="2553.1321832806425"/>
    <n v="0.77391093764190433"/>
    <n v="98.825936549999994"/>
    <n v="29.956331176113974"/>
  </r>
  <r>
    <x v="2960"/>
    <s v="École"/>
    <m/>
    <m/>
    <n v="4341"/>
    <n v="606.34799999999996"/>
    <n v="1778.9355"/>
    <n v="0"/>
    <m/>
    <m/>
    <n v="0"/>
    <n v="0.25264500000000001"/>
    <n v="90.958817249999996"/>
    <n v="0"/>
    <m/>
    <m/>
    <n v="0"/>
    <n v="2385.2835"/>
    <n v="2540.1816718320806"/>
    <n v="0.58516048648516028"/>
    <n v="91.211462249999997"/>
    <n v="21.011624568071873"/>
  </r>
  <r>
    <x v="2961"/>
    <s v="École"/>
    <m/>
    <m/>
    <n v="3284"/>
    <n v="719.53919999999994"/>
    <n v="1689.894"/>
    <n v="0"/>
    <m/>
    <m/>
    <n v="0"/>
    <n v="0.29980800000000002"/>
    <n v="86.406032999999994"/>
    <n v="0"/>
    <m/>
    <m/>
    <n v="0"/>
    <n v="2409.4331999999999"/>
    <n v="2565.8996316973307"/>
    <n v="0.78133362719163546"/>
    <n v="86.705840999999992"/>
    <n v="26.402509439707668"/>
  </r>
  <r>
    <x v="2962"/>
    <s v="École"/>
    <m/>
    <m/>
    <n v="3579"/>
    <n v="629.88839999999993"/>
    <n v="1467.4797000000001"/>
    <n v="0"/>
    <m/>
    <m/>
    <n v="0"/>
    <n v="0.26245350000000001"/>
    <n v="75.033759149999995"/>
    <n v="0"/>
    <m/>
    <m/>
    <n v="0"/>
    <n v="2097.3681000000001"/>
    <n v="2233.5693039025655"/>
    <n v="0.62407636320272852"/>
    <n v="75.296212650000001"/>
    <n v="21.038338264878458"/>
  </r>
  <r>
    <x v="2963"/>
    <s v="École"/>
    <m/>
    <m/>
    <n v="2523"/>
    <n v="250.5564"/>
    <n v="860.86080000000004"/>
    <n v="0"/>
    <m/>
    <m/>
    <n v="0"/>
    <n v="0.10439850000000001"/>
    <n v="44.016705600000002"/>
    <n v="0"/>
    <m/>
    <m/>
    <n v="0"/>
    <n v="1111.4172000000001"/>
    <n v="1183.5916364654056"/>
    <n v="0.46912074374372004"/>
    <n v="44.121104100000004"/>
    <n v="17.487556123662308"/>
  </r>
  <r>
    <x v="2964"/>
    <s v="École"/>
    <m/>
    <m/>
    <n v="5183"/>
    <n v="235.512"/>
    <n v="1544.0174999999999"/>
    <n v="0"/>
    <m/>
    <m/>
    <n v="0"/>
    <n v="9.8129999999999995E-2"/>
    <n v="78.947216249999997"/>
    <n v="0"/>
    <m/>
    <m/>
    <n v="0"/>
    <n v="1779.5294999999999"/>
    <n v="1895.0905501943507"/>
    <n v="0.36563583835507441"/>
    <n v="79.045346249999994"/>
    <n v="15.250886793362914"/>
  </r>
  <r>
    <x v="2965"/>
    <s v="École"/>
    <m/>
    <m/>
    <n v="2339"/>
    <n v="1359.5904"/>
    <n v="0"/>
    <n v="0"/>
    <m/>
    <m/>
    <n v="0"/>
    <n v="0.566496"/>
    <n v="0"/>
    <n v="0"/>
    <m/>
    <m/>
    <n v="0"/>
    <n v="1381.8404"/>
    <n v="1471.5758766105209"/>
    <n v="0.6291474461780765"/>
    <n v="0.566496"/>
    <n v="0.24219581017528857"/>
  </r>
  <r>
    <x v="2966"/>
    <s v="École"/>
    <m/>
    <m/>
    <n v="430"/>
    <n v="81.979199999999992"/>
    <n v="0"/>
    <n v="124.93599999999998"/>
    <m/>
    <m/>
    <n v="0"/>
    <n v="3.4158000000000001E-2"/>
    <n v="0"/>
    <n v="8.89649936"/>
    <m/>
    <m/>
    <n v="0"/>
    <n v="206.91519999999997"/>
    <n v="220.35208756672711"/>
    <n v="0.51244671527145835"/>
    <n v="8.9306573599999997"/>
    <n v="20.768970604651162"/>
  </r>
  <r>
    <x v="2967"/>
    <s v="École"/>
    <m/>
    <m/>
    <n v="3459"/>
    <n v="2646.7559999999999"/>
    <n v="0"/>
    <n v="0"/>
    <m/>
    <m/>
    <n v="0"/>
    <n v="1.1028150000000001"/>
    <n v="0"/>
    <n v="0"/>
    <m/>
    <m/>
    <n v="0"/>
    <n v="2646.7559999999999"/>
    <n v="2818.6339615444413"/>
    <n v="0.81486960437827149"/>
    <n v="1.1028150000000001"/>
    <n v="0.31882480485689507"/>
  </r>
  <r>
    <x v="2968"/>
    <s v="École"/>
    <m/>
    <m/>
    <n v="4313"/>
    <n v="295.33679999999998"/>
    <n v="2051.3645999999999"/>
    <n v="0"/>
    <m/>
    <m/>
    <n v="0"/>
    <n v="0.123057"/>
    <n v="104.88839969999999"/>
    <n v="0"/>
    <m/>
    <m/>
    <n v="0"/>
    <n v="2346.7013999999999"/>
    <n v="2499.0940848509977"/>
    <n v="0.57943289702086664"/>
    <n v="105.0114567"/>
    <n v="24.347659795965683"/>
  </r>
  <r>
    <x v="2969"/>
    <s v="École"/>
    <m/>
    <m/>
    <n v="1266"/>
    <n v="1056.7836"/>
    <n v="625.56389999999999"/>
    <n v="0"/>
    <m/>
    <m/>
    <n v="0"/>
    <n v="0.44032650000000001"/>
    <n v="31.985731049999998"/>
    <n v="0"/>
    <m/>
    <m/>
    <n v="0"/>
    <n v="1682.3474999999999"/>
    <n v="1791.5976382482506"/>
    <n v="1.4151640112545423"/>
    <n v="32.426057549999996"/>
    <n v="25.61299964454976"/>
  </r>
  <r>
    <x v="2970"/>
    <s v="École"/>
    <m/>
    <m/>
    <n v="336"/>
    <n v="274.08960000000002"/>
    <n v="0"/>
    <n v="0"/>
    <m/>
    <m/>
    <n v="0"/>
    <n v="0.11420400000000001"/>
    <n v="0"/>
    <n v="0"/>
    <m/>
    <m/>
    <n v="0"/>
    <n v="274.08960000000002"/>
    <n v="291.88873287380153"/>
    <n v="0.8687164668863141"/>
    <n v="0.11420400000000001"/>
    <n v="0.33989285714285716"/>
  </r>
  <r>
    <x v="2971"/>
    <s v="École"/>
    <m/>
    <m/>
    <n v="195"/>
    <n v="217.29599999999999"/>
    <n v="0"/>
    <n v="0"/>
    <m/>
    <m/>
    <n v="0"/>
    <n v="9.0540000000000009E-2"/>
    <n v="0"/>
    <n v="0"/>
    <m/>
    <m/>
    <n v="0"/>
    <n v="217.29599999999999"/>
    <n v="231.40700741124641"/>
    <n v="1.186702602108956"/>
    <n v="9.0540000000000009E-2"/>
    <n v="0.46430769230769237"/>
  </r>
  <r>
    <x v="2972"/>
    <s v="École"/>
    <m/>
    <m/>
    <n v="192"/>
    <n v="133.6104"/>
    <n v="0"/>
    <n v="0"/>
    <m/>
    <m/>
    <n v="0"/>
    <n v="5.5670999999999998E-2"/>
    <n v="0"/>
    <n v="0"/>
    <m/>
    <m/>
    <n v="0"/>
    <n v="133.6104"/>
    <n v="142.28693958020213"/>
    <n v="0.7410778103135528"/>
    <n v="5.5670999999999998E-2"/>
    <n v="0.28995312499999998"/>
  </r>
  <r>
    <x v="2973"/>
    <s v="École"/>
    <m/>
    <m/>
    <n v="192"/>
    <n v="153.2628"/>
    <n v="0"/>
    <n v="0"/>
    <m/>
    <m/>
    <n v="0"/>
    <n v="6.38595E-2"/>
    <n v="0"/>
    <n v="0"/>
    <m/>
    <m/>
    <n v="0"/>
    <n v="153.2628"/>
    <n v="163.21554881575537"/>
    <n v="0.85008098341539251"/>
    <n v="6.38595E-2"/>
    <n v="0.3326015625"/>
  </r>
  <r>
    <x v="2974"/>
    <s v="École"/>
    <m/>
    <m/>
    <n v="195"/>
    <n v="167.47919999999999"/>
    <n v="0"/>
    <n v="0"/>
    <m/>
    <m/>
    <n v="0"/>
    <n v="6.9782999999999998E-2"/>
    <n v="0"/>
    <n v="0"/>
    <m/>
    <m/>
    <n v="0"/>
    <n v="167.47919999999999"/>
    <n v="178.35514908525522"/>
    <n v="0.91464179018079605"/>
    <n v="6.9782999999999998E-2"/>
    <n v="0.35786153846153845"/>
  </r>
  <r>
    <x v="2975"/>
    <s v="École"/>
    <m/>
    <m/>
    <n v="195"/>
    <n v="177.56279999999998"/>
    <n v="0"/>
    <n v="0"/>
    <m/>
    <m/>
    <n v="0"/>
    <n v="7.3984499999999995E-2"/>
    <n v="0"/>
    <n v="0"/>
    <m/>
    <m/>
    <n v="0"/>
    <n v="177.56279999999998"/>
    <n v="189.09356902824564"/>
    <n v="0.96971061040125972"/>
    <n v="7.3984499999999995E-2"/>
    <n v="0.37940769230769228"/>
  </r>
  <r>
    <x v="2976"/>
    <s v="École"/>
    <m/>
    <m/>
    <n v="195"/>
    <n v="180.72719999999998"/>
    <n v="0"/>
    <n v="0"/>
    <m/>
    <m/>
    <n v="0"/>
    <n v="7.5302999999999995E-2"/>
    <n v="0"/>
    <n v="0"/>
    <m/>
    <m/>
    <n v="0"/>
    <n v="180.72719999999998"/>
    <n v="192.46346232702771"/>
    <n v="0.98699211449757807"/>
    <n v="7.5302999999999995E-2"/>
    <n v="0.38616923076923076"/>
  </r>
  <r>
    <x v="2977"/>
    <s v="École"/>
    <m/>
    <m/>
    <n v="192"/>
    <n v="163.49760000000001"/>
    <n v="0"/>
    <n v="0"/>
    <m/>
    <m/>
    <n v="0"/>
    <n v="6.812399999999999E-2"/>
    <n v="0"/>
    <n v="0"/>
    <m/>
    <m/>
    <n v="0"/>
    <n v="163.49760000000001"/>
    <n v="174.11498755117907"/>
    <n v="0.90684889349572428"/>
    <n v="6.812399999999999E-2"/>
    <n v="0.35481249999999998"/>
  </r>
  <r>
    <x v="2978"/>
    <s v="École"/>
    <m/>
    <m/>
    <n v="192"/>
    <n v="138.96"/>
    <n v="0"/>
    <n v="0"/>
    <m/>
    <m/>
    <n v="0"/>
    <n v="5.79E-2"/>
    <n v="0"/>
    <n v="0"/>
    <m/>
    <m/>
    <n v="0"/>
    <n v="138.96"/>
    <n v="147.98393780772221"/>
    <n v="0.77074967608188649"/>
    <n v="5.79E-2"/>
    <n v="0.30156250000000001"/>
  </r>
  <r>
    <x v="2979"/>
    <s v="École"/>
    <m/>
    <m/>
    <n v="234"/>
    <n v="217.6704"/>
    <n v="0"/>
    <n v="0"/>
    <m/>
    <m/>
    <n v="0"/>
    <n v="9.0695999999999999E-2"/>
    <n v="0"/>
    <n v="0"/>
    <m/>
    <m/>
    <n v="0"/>
    <n v="217.6704"/>
    <n v="231.8057206115574"/>
    <n v="0.99062273765622821"/>
    <n v="9.0695999999999999E-2"/>
    <n v="0.38758974358974357"/>
  </r>
  <r>
    <x v="2980"/>
    <s v="École"/>
    <m/>
    <m/>
    <n v="336"/>
    <n v="206.4924"/>
    <n v="0"/>
    <n v="0"/>
    <m/>
    <m/>
    <n v="0"/>
    <n v="8.6038500000000004E-2"/>
    <n v="0"/>
    <n v="0"/>
    <m/>
    <m/>
    <n v="0"/>
    <n v="206.4924"/>
    <n v="219.90183131381187"/>
    <n v="0.65446973605301151"/>
    <n v="8.6038500000000004E-2"/>
    <n v="0.25606696428571429"/>
  </r>
  <r>
    <x v="2981"/>
    <s v="École"/>
    <m/>
    <m/>
    <n v="195"/>
    <n v="169.28280000000001"/>
    <n v="0"/>
    <n v="0"/>
    <m/>
    <m/>
    <n v="0"/>
    <n v="7.0534500000000014E-2"/>
    <n v="0"/>
    <n v="0"/>
    <m/>
    <m/>
    <n v="0"/>
    <n v="169.28280000000001"/>
    <n v="180.27587325213787"/>
    <n v="0.92449165770327113"/>
    <n v="7.0534500000000014E-2"/>
    <n v="0.36171538461538466"/>
  </r>
  <r>
    <x v="2982"/>
    <s v="École"/>
    <m/>
    <m/>
    <n v="1136"/>
    <n v="581.39639999999997"/>
    <n v="0"/>
    <n v="0"/>
    <m/>
    <m/>
    <n v="0"/>
    <n v="0.24224850000000001"/>
    <n v="0"/>
    <n v="0"/>
    <m/>
    <m/>
    <n v="0"/>
    <n v="581.39639999999997"/>
    <n v="619.15176093288414"/>
    <n v="0.54502795856767972"/>
    <n v="0.24224850000000001"/>
    <n v="0.21324691901408452"/>
  </r>
  <r>
    <x v="2983"/>
    <s v="École"/>
    <m/>
    <m/>
    <n v="3193"/>
    <n v="1622.25"/>
    <n v="0"/>
    <n v="0"/>
    <m/>
    <m/>
    <n v="0"/>
    <n v="0.67593749999999997"/>
    <n v="0"/>
    <n v="0"/>
    <m/>
    <m/>
    <n v="0"/>
    <n v="1622.25"/>
    <n v="1727.5974604819901"/>
    <n v="0.54105777027309432"/>
    <n v="0.67593749999999997"/>
    <n v="0.21169354838709678"/>
  </r>
  <r>
    <x v="2984"/>
    <s v="École"/>
    <m/>
    <m/>
    <n v="2110"/>
    <n v="807.5376"/>
    <n v="0"/>
    <n v="0"/>
    <m/>
    <m/>
    <n v="0"/>
    <n v="0.336474"/>
    <n v="0"/>
    <n v="0"/>
    <m/>
    <m/>
    <n v="0"/>
    <n v="807.5376"/>
    <n v="859.97836770147705"/>
    <n v="0.40757268611444408"/>
    <n v="0.336474"/>
    <n v="0.15946635071090046"/>
  </r>
  <r>
    <x v="2985"/>
    <s v="École"/>
    <m/>
    <m/>
    <n v="3317"/>
    <n v="2535.8939999999998"/>
    <n v="0"/>
    <n v="0"/>
    <m/>
    <m/>
    <n v="0"/>
    <n v="1.0566225"/>
    <n v="0"/>
    <n v="0"/>
    <m/>
    <m/>
    <n v="0"/>
    <n v="2535.8939999999998"/>
    <n v="2700.5726826639025"/>
    <n v="0.81416119465297032"/>
    <n v="1.0566225"/>
    <n v="0.31854763340367803"/>
  </r>
  <r>
    <x v="2986"/>
    <s v="École"/>
    <m/>
    <m/>
    <n v="1436"/>
    <n v="747.59039999999993"/>
    <n v="0"/>
    <n v="0"/>
    <m/>
    <m/>
    <n v="0"/>
    <n v="0.311496"/>
    <n v="0"/>
    <n v="0"/>
    <m/>
    <m/>
    <n v="0"/>
    <n v="747.59039999999993"/>
    <n v="796.13825028245651"/>
    <n v="0.55441382331647393"/>
    <n v="0.311496"/>
    <n v="0.21691922005571029"/>
  </r>
  <r>
    <x v="2987"/>
    <s v="École"/>
    <m/>
    <m/>
    <n v="1685"/>
    <n v="1158.0011999999999"/>
    <n v="0"/>
    <n v="0"/>
    <m/>
    <m/>
    <n v="0"/>
    <n v="0.4825005"/>
    <n v="0"/>
    <n v="0"/>
    <m/>
    <m/>
    <n v="0"/>
    <n v="1158.0011999999999"/>
    <n v="1233.2007596579424"/>
    <n v="0.73186988703735456"/>
    <n v="0.4825005"/>
    <n v="0.28635044510385754"/>
  </r>
  <r>
    <x v="2988"/>
    <s v="École"/>
    <m/>
    <m/>
    <n v="487"/>
    <n v="17.366399999999999"/>
    <n v="0"/>
    <n v="0"/>
    <m/>
    <m/>
    <n v="0"/>
    <n v="7.2359999999999994E-3"/>
    <n v="0"/>
    <n v="0"/>
    <m/>
    <m/>
    <n v="0"/>
    <n v="17.366399999999999"/>
    <n v="18.494158445193055"/>
    <n v="3.7975684692388205E-2"/>
    <n v="7.2359999999999994E-3"/>
    <n v="1.4858316221765913E-2"/>
  </r>
  <r>
    <x v="2989"/>
    <s v="École"/>
    <m/>
    <m/>
    <n v="1313"/>
    <n v="388.4076"/>
    <n v="0"/>
    <n v="0"/>
    <m/>
    <m/>
    <n v="0"/>
    <n v="0.16183649999999999"/>
    <n v="0"/>
    <n v="0"/>
    <m/>
    <m/>
    <n v="0"/>
    <n v="388.4076"/>
    <n v="413.63044129567243"/>
    <n v="0.31502699260904221"/>
    <n v="0.16183649999999999"/>
    <n v="0.12325704493526275"/>
  </r>
  <r>
    <x v="2990"/>
    <s v="École"/>
    <m/>
    <m/>
    <n v="673"/>
    <n v="398.55959999999999"/>
    <n v="0"/>
    <n v="0"/>
    <m/>
    <m/>
    <n v="0"/>
    <n v="0.16606649999999998"/>
    <n v="0"/>
    <n v="0"/>
    <m/>
    <m/>
    <n v="0"/>
    <n v="398.55959999999999"/>
    <n v="424.44170307333502"/>
    <n v="0.63067117841505949"/>
    <n v="0.16606649999999998"/>
    <n v="0.24675557206537888"/>
  </r>
  <r>
    <x v="2991"/>
    <s v="École"/>
    <m/>
    <m/>
    <n v="2723"/>
    <n v="1642.3488"/>
    <n v="0"/>
    <n v="0"/>
    <m/>
    <m/>
    <n v="0"/>
    <n v="0.68431200000000003"/>
    <n v="0"/>
    <n v="0"/>
    <m/>
    <m/>
    <n v="0"/>
    <n v="1642.3488"/>
    <n v="1749.0014585332988"/>
    <n v="0.64230681547311741"/>
    <n v="0.68431200000000003"/>
    <n v="0.25130811604847597"/>
  </r>
  <r>
    <x v="2992"/>
    <s v="École"/>
    <m/>
    <m/>
    <n v="711"/>
    <n v="306.99360000000001"/>
    <n v="0"/>
    <n v="0"/>
    <m/>
    <m/>
    <n v="0"/>
    <n v="0.127914"/>
    <n v="0"/>
    <n v="0"/>
    <m/>
    <m/>
    <n v="0"/>
    <n v="306.99360000000001"/>
    <n v="326.92948913189946"/>
    <n v="0.45981644041054776"/>
    <n v="0.127914"/>
    <n v="0.1799071729957806"/>
  </r>
  <r>
    <x v="2993"/>
    <s v="École"/>
    <m/>
    <m/>
    <n v="923"/>
    <n v="1088.5283999999999"/>
    <n v="0"/>
    <n v="0"/>
    <m/>
    <m/>
    <n v="0"/>
    <n v="0.4535535"/>
    <n v="0"/>
    <n v="0"/>
    <m/>
    <m/>
    <n v="0"/>
    <n v="1088.5283999999999"/>
    <n v="1159.2164583156257"/>
    <n v="1.2559224900494319"/>
    <n v="0.4535535"/>
    <n v="0.49139057421451787"/>
  </r>
  <r>
    <x v="2994"/>
    <s v="École"/>
    <m/>
    <m/>
    <n v="618"/>
    <n v="361.86840000000001"/>
    <n v="0"/>
    <n v="0"/>
    <m/>
    <m/>
    <n v="0"/>
    <n v="0.15077850000000001"/>
    <n v="0"/>
    <n v="0"/>
    <m/>
    <m/>
    <n v="0"/>
    <n v="361.86840000000001"/>
    <n v="385.36780944286085"/>
    <n v="0.62357250718909518"/>
    <n v="0.15077850000000001"/>
    <n v="0.24397815533980585"/>
  </r>
  <r>
    <x v="2995"/>
    <s v="École"/>
    <m/>
    <m/>
    <n v="4438"/>
    <n v="1721.5308"/>
    <n v="0"/>
    <n v="0"/>
    <m/>
    <m/>
    <n v="0"/>
    <n v="0.71730450000000001"/>
    <n v="0"/>
    <n v="0"/>
    <m/>
    <m/>
    <n v="0"/>
    <n v="1721.5308"/>
    <n v="1833.3254666182947"/>
    <n v="0.41309722095950763"/>
    <n v="0.71730450000000001"/>
    <n v="0.1616278729157278"/>
  </r>
  <r>
    <x v="2996"/>
    <s v="École"/>
    <m/>
    <m/>
    <n v="1097"/>
    <n v="521.89199999999994"/>
    <n v="0"/>
    <n v="0"/>
    <m/>
    <m/>
    <n v="0"/>
    <n v="0.21745500000000001"/>
    <n v="0"/>
    <n v="0"/>
    <m/>
    <m/>
    <n v="0"/>
    <n v="521.89199999999994"/>
    <n v="555.78319854884683"/>
    <n v="0.50663919648937727"/>
    <n v="0.21745500000000001"/>
    <n v="0.19822698268003647"/>
  </r>
  <r>
    <x v="2997"/>
    <s v="École"/>
    <m/>
    <m/>
    <n v="510"/>
    <n v="415.68119999999999"/>
    <n v="0"/>
    <n v="0"/>
    <m/>
    <m/>
    <n v="0"/>
    <n v="0.17320050000000001"/>
    <n v="0"/>
    <n v="0"/>
    <m/>
    <m/>
    <n v="0"/>
    <n v="415.68119999999999"/>
    <n v="442.67516442601709"/>
    <n v="0.8679905184823864"/>
    <n v="0.17320050000000001"/>
    <n v="0.3396088235294118"/>
  </r>
  <r>
    <x v="2998"/>
    <s v="École"/>
    <m/>
    <m/>
    <n v="1526"/>
    <n v="693.65879999999993"/>
    <n v="0"/>
    <n v="0"/>
    <m/>
    <m/>
    <n v="0"/>
    <n v="0.28902449999999996"/>
    <n v="0"/>
    <n v="0"/>
    <m/>
    <m/>
    <n v="0"/>
    <n v="693.65879999999993"/>
    <n v="738.7043805338169"/>
    <n v="0.48407888632622342"/>
    <n v="0.28902449999999996"/>
    <n v="0.18940006553079947"/>
  </r>
  <r>
    <x v="2999"/>
    <s v="École"/>
    <m/>
    <m/>
    <n v="3301"/>
    <n v="300.5856"/>
    <n v="1338.6537000000001"/>
    <n v="0"/>
    <m/>
    <m/>
    <n v="0"/>
    <n v="0.12524399999999999"/>
    <n v="68.446752149999995"/>
    <n v="0"/>
    <m/>
    <m/>
    <n v="0"/>
    <n v="1639.2393000000002"/>
    <n v="1745.6900303912932"/>
    <n v="0.52883672535331516"/>
    <n v="68.57199614999999"/>
    <n v="20.773097894577397"/>
  </r>
  <r>
    <x v="3000"/>
    <s v="École"/>
    <m/>
    <m/>
    <n v="26697"/>
    <n v="6268.4171999999999"/>
    <n v="11406.0267"/>
    <n v="0"/>
    <m/>
    <m/>
    <n v="0"/>
    <n v="2.6118405000000005"/>
    <n v="583.20197565000001"/>
    <n v="0"/>
    <m/>
    <m/>
    <n v="0"/>
    <n v="17674.443899999998"/>
    <n v="18822.206439865247"/>
    <n v="0.70503076899521477"/>
    <n v="585.81381614999998"/>
    <n v="21.943057877289583"/>
  </r>
  <r>
    <x v="3001"/>
    <s v="École"/>
    <m/>
    <m/>
    <n v="1614"/>
    <n v="151.1388"/>
    <n v="0"/>
    <n v="735.64799999999991"/>
    <m/>
    <m/>
    <n v="0"/>
    <n v="6.2974500000000003E-2"/>
    <n v="0"/>
    <n v="52.384356479999994"/>
    <m/>
    <m/>
    <n v="0"/>
    <n v="886.78679999999986"/>
    <n v="944.37393969422112"/>
    <n v="0.58511396511413949"/>
    <n v="52.447330979999997"/>
    <n v="32.495248438661712"/>
  </r>
  <r>
    <x v="3002"/>
    <s v="École"/>
    <m/>
    <m/>
    <n v="2992"/>
    <n v="209.25360000000001"/>
    <n v="1226.8782000000001"/>
    <n v="0"/>
    <m/>
    <m/>
    <n v="0"/>
    <n v="8.7189000000000003E-2"/>
    <n v="62.731554900000006"/>
    <n v="0"/>
    <m/>
    <m/>
    <n v="0"/>
    <n v="1436.1318000000001"/>
    <n v="1529.3929114485618"/>
    <n v="0.51116073243601667"/>
    <n v="62.818743900000008"/>
    <n v="20.995569485294119"/>
  </r>
  <r>
    <x v="3003"/>
    <s v="École"/>
    <m/>
    <m/>
    <n v="1718"/>
    <n v="140.89320000000001"/>
    <n v="904.81320000000005"/>
    <n v="0"/>
    <m/>
    <m/>
    <n v="0"/>
    <n v="5.8705500000000001E-2"/>
    <n v="46.264037399999999"/>
    <n v="0"/>
    <m/>
    <m/>
    <n v="0"/>
    <n v="1045.7064"/>
    <n v="1113.6136360300595"/>
    <n v="0.64820351340515692"/>
    <n v="46.322742900000001"/>
    <n v="26.963179802095464"/>
  </r>
  <r>
    <x v="3004"/>
    <s v="École"/>
    <m/>
    <m/>
    <n v="1350"/>
    <n v="867.55679999999995"/>
    <n v="0"/>
    <n v="0"/>
    <m/>
    <m/>
    <n v="0"/>
    <n v="0.36148200000000003"/>
    <n v="0"/>
    <n v="0"/>
    <m/>
    <m/>
    <n v="0"/>
    <n v="867.55679999999995"/>
    <n v="923.89516073594189"/>
    <n v="0.68436678573032728"/>
    <n v="0.36148200000000003"/>
    <n v="0.26776444444444447"/>
  </r>
  <r>
    <x v="3005"/>
    <s v="École"/>
    <m/>
    <m/>
    <n v="1824"/>
    <n v="279.08639999999997"/>
    <n v="485.37090000000001"/>
    <n v="0"/>
    <m/>
    <m/>
    <n v="0"/>
    <n v="0.116286"/>
    <n v="24.817517550000002"/>
    <n v="0"/>
    <m/>
    <m/>
    <n v="0"/>
    <n v="764.45730000000003"/>
    <n v="814.10047164550406"/>
    <n v="0.44632701296354388"/>
    <n v="24.93380355"/>
    <n v="13.669848437500001"/>
  </r>
  <r>
    <x v="3006"/>
    <s v="École"/>
    <m/>
    <m/>
    <n v="965"/>
    <n v="86.817599999999999"/>
    <n v="337.59989999999999"/>
    <n v="0"/>
    <m/>
    <m/>
    <n v="0"/>
    <n v="3.6173999999999998E-2"/>
    <n v="17.26183305"/>
    <n v="0"/>
    <m/>
    <m/>
    <n v="0"/>
    <n v="424.41750000000002"/>
    <n v="451.97879191500391"/>
    <n v="0.46837180509326831"/>
    <n v="17.298007049999999"/>
    <n v="17.925395906735751"/>
  </r>
  <r>
    <x v="3007"/>
    <s v="École"/>
    <m/>
    <m/>
    <n v="4578"/>
    <n v="571.89599999999996"/>
    <n v="1915.3395"/>
    <n v="0"/>
    <m/>
    <m/>
    <n v="0"/>
    <n v="0.23829"/>
    <n v="97.93329525"/>
    <n v="0"/>
    <m/>
    <m/>
    <n v="0"/>
    <n v="2487.2354999999998"/>
    <n v="2648.754343301373"/>
    <n v="0.57858329910471229"/>
    <n v="98.171585250000007"/>
    <n v="21.444208224115336"/>
  </r>
  <r>
    <x v="3008"/>
    <s v="École"/>
    <m/>
    <m/>
    <n v="5096"/>
    <n v="461.5992"/>
    <n v="0"/>
    <n v="2503.3759999999993"/>
    <m/>
    <m/>
    <n v="0"/>
    <n v="0.192333"/>
    <n v="0"/>
    <n v="178.26153375999996"/>
    <m/>
    <m/>
    <n v="0"/>
    <n v="2964.9751999999994"/>
    <n v="3157.5180310754076"/>
    <n v="0.61960714895514279"/>
    <n v="178.45386675999995"/>
    <n v="35.01841969387754"/>
  </r>
  <r>
    <x v="3009"/>
    <s v="École"/>
    <m/>
    <m/>
    <n v="6649"/>
    <n v="410.09399999999999"/>
    <n v="2008.9277999999999"/>
    <n v="0"/>
    <m/>
    <m/>
    <n v="0"/>
    <n v="0.17087250000000001"/>
    <n v="102.7185621"/>
    <n v="0"/>
    <m/>
    <m/>
    <n v="0"/>
    <n v="2419.0218"/>
    <n v="2576.1109067841408"/>
    <n v="0.38744336092406989"/>
    <n v="102.8894346"/>
    <n v="15.474422409384871"/>
  </r>
  <r>
    <x v="3010"/>
    <s v="École"/>
    <m/>
    <m/>
    <n v="1620"/>
    <n v="110.1636"/>
    <n v="0"/>
    <n v="959.52399999999989"/>
    <m/>
    <m/>
    <n v="0"/>
    <n v="4.5901499999999998E-2"/>
    <n v="0"/>
    <n v="68.326220239999998"/>
    <m/>
    <m/>
    <n v="0"/>
    <n v="1069.6876"/>
    <n v="1139.1521536563876"/>
    <n v="0.70318034176320221"/>
    <n v="68.372121739999997"/>
    <n v="42.205013419753087"/>
  </r>
  <r>
    <x v="3011"/>
    <s v="École"/>
    <m/>
    <m/>
    <n v="2156"/>
    <n v="155.6352"/>
    <n v="0"/>
    <n v="1202.7999999999997"/>
    <m/>
    <m/>
    <n v="0"/>
    <n v="6.4848000000000003E-2"/>
    <n v="0"/>
    <n v="85.649527999999989"/>
    <m/>
    <m/>
    <n v="0"/>
    <n v="1358.4351999999997"/>
    <n v="1446.6507639077477"/>
    <n v="0.67098829494793488"/>
    <n v="85.714375999999987"/>
    <n v="39.756204081632646"/>
  </r>
  <r>
    <x v="3012"/>
    <s v="École"/>
    <m/>
    <m/>
    <n v="5139"/>
    <n v="523.52639999999997"/>
    <n v="2407.1516999999999"/>
    <n v="0"/>
    <m/>
    <m/>
    <n v="0"/>
    <n v="0.218136"/>
    <n v="123.08016314999999"/>
    <n v="0"/>
    <m/>
    <m/>
    <n v="0"/>
    <n v="2930.6781000000001"/>
    <n v="3120.9937081523713"/>
    <n v="0.60731537422696469"/>
    <n v="123.29829914999999"/>
    <n v="23.992663776999414"/>
  </r>
  <r>
    <x v="3013"/>
    <s v="École"/>
    <m/>
    <m/>
    <n v="1144"/>
    <n v="529.98119999999994"/>
    <n v="0"/>
    <n v="0"/>
    <m/>
    <m/>
    <n v="0"/>
    <n v="0.22082550000000001"/>
    <n v="0"/>
    <n v="0"/>
    <m/>
    <m/>
    <n v="0"/>
    <n v="529.98119999999994"/>
    <n v="564.39770394402683"/>
    <n v="0.49335463631470877"/>
    <n v="0.22082550000000001"/>
    <n v="0.19302928321678323"/>
  </r>
  <r>
    <x v="3014"/>
    <s v="École"/>
    <m/>
    <m/>
    <n v="4997"/>
    <n v="463.73399999999998"/>
    <n v="1639.8792000000001"/>
    <n v="0"/>
    <m/>
    <m/>
    <n v="0"/>
    <n v="0.19322249999999999"/>
    <n v="83.848724399999995"/>
    <n v="0"/>
    <m/>
    <m/>
    <n v="0"/>
    <n v="2103.6132000000002"/>
    <n v="2240.2199550971754"/>
    <n v="0.44831297880671911"/>
    <n v="84.041946899999999"/>
    <n v="16.818480468280967"/>
  </r>
  <r>
    <x v="3015"/>
    <s v="École"/>
    <m/>
    <m/>
    <n v="11886"/>
    <n v="2194.7039999999997"/>
    <n v="0"/>
    <n v="5732.6999999999989"/>
    <m/>
    <m/>
    <n v="0"/>
    <n v="0.91446000000000005"/>
    <n v="0"/>
    <n v="408.216702"/>
    <m/>
    <m/>
    <n v="0"/>
    <n v="7927.4039999999986"/>
    <n v="8442.2025080072544"/>
    <n v="0.71026438734706832"/>
    <n v="409.13116200000002"/>
    <n v="34.421265522463401"/>
  </r>
  <r>
    <x v="3016"/>
    <s v="École"/>
    <m/>
    <m/>
    <n v="1956"/>
    <n v="130.98239999999998"/>
    <n v="0"/>
    <n v="903.65199999999982"/>
    <m/>
    <m/>
    <n v="0"/>
    <n v="5.4576E-2"/>
    <n v="0"/>
    <n v="64.347661519999988"/>
    <m/>
    <m/>
    <n v="0"/>
    <n v="1034.6343999999999"/>
    <n v="1101.8226302772737"/>
    <n v="0.56330400320924012"/>
    <n v="64.402237519999986"/>
    <n v="32.925479304703472"/>
  </r>
  <r>
    <x v="3017"/>
    <s v="École"/>
    <m/>
    <m/>
    <n v="2599"/>
    <n v="248.84279999999998"/>
    <n v="922.24260000000004"/>
    <n v="0"/>
    <m/>
    <m/>
    <n v="0"/>
    <n v="0.1036845"/>
    <n v="47.155220700000001"/>
    <n v="0"/>
    <m/>
    <m/>
    <n v="0"/>
    <n v="1171.0853999999999"/>
    <n v="1247.1346358745789"/>
    <n v="0.47985172600022274"/>
    <n v="47.258905200000001"/>
    <n v="18.183495652173914"/>
  </r>
  <r>
    <x v="3018"/>
    <s v="École"/>
    <m/>
    <m/>
    <n v="6787"/>
    <n v="568.30319999999995"/>
    <n v="2567.0475000000001"/>
    <n v="0"/>
    <m/>
    <m/>
    <n v="0"/>
    <n v="0.236793"/>
    <n v="131.25580124999999"/>
    <n v="0"/>
    <m/>
    <m/>
    <n v="0"/>
    <n v="3135.3507"/>
    <n v="3338.957563285825"/>
    <n v="0.49196368989035288"/>
    <n v="131.49259425"/>
    <n v="19.374185096508029"/>
  </r>
  <r>
    <x v="3019"/>
    <s v="École"/>
    <m/>
    <m/>
    <n v="4719"/>
    <n v="301.2912"/>
    <n v="0"/>
    <n v="1701.7679999999998"/>
    <m/>
    <m/>
    <n v="0"/>
    <n v="0.12553799999999998"/>
    <n v="0"/>
    <n v="121.18026767999999"/>
    <m/>
    <m/>
    <n v="0"/>
    <n v="2003.0591999999997"/>
    <n v="2133.1360684944284"/>
    <n v="0.45203137709142371"/>
    <n v="121.30580567999999"/>
    <n v="25.705828709472343"/>
  </r>
  <r>
    <x v="3020"/>
    <s v="École"/>
    <m/>
    <m/>
    <n v="4707"/>
    <n v="230.19839999999999"/>
    <n v="0"/>
    <n v="1722.7199999999998"/>
    <m/>
    <m/>
    <n v="0"/>
    <n v="9.5916000000000001E-2"/>
    <n v="0"/>
    <n v="122.67222719999999"/>
    <m/>
    <m/>
    <n v="0"/>
    <n v="1952.9183999999998"/>
    <n v="2079.7391698989372"/>
    <n v="0.44183963668981036"/>
    <n v="122.7681432"/>
    <n v="26.082035946462714"/>
  </r>
  <r>
    <x v="3021"/>
    <s v="École"/>
    <m/>
    <m/>
    <n v="3359"/>
    <n v="560.33280000000002"/>
    <n v="0"/>
    <n v="1810.4079999999997"/>
    <m/>
    <m/>
    <n v="0"/>
    <n v="0.23347200000000001"/>
    <n v="0"/>
    <n v="128.91635407999999"/>
    <m/>
    <m/>
    <n v="0"/>
    <n v="2370.7407999999996"/>
    <n v="2524.6945819331427"/>
    <n v="0.75162089369846463"/>
    <n v="129.14982608"/>
    <n v="38.448891360523966"/>
  </r>
  <r>
    <x v="3022"/>
    <s v="École"/>
    <m/>
    <m/>
    <n v="4762"/>
    <n v="278.90640000000002"/>
    <n v="2038.8608999999999"/>
    <n v="0"/>
    <m/>
    <m/>
    <n v="0"/>
    <n v="0.11621099999999999"/>
    <n v="104.24907254999999"/>
    <n v="0"/>
    <m/>
    <m/>
    <n v="0"/>
    <n v="2317.7673"/>
    <n v="2468.2810303394663"/>
    <n v="0.51832864979829196"/>
    <n v="104.36528355"/>
    <n v="21.9162712200756"/>
  </r>
  <r>
    <x v="3023"/>
    <s v="École"/>
    <m/>
    <m/>
    <n v="9828"/>
    <n v="1778.652"/>
    <n v="2203.3035"/>
    <n v="0"/>
    <m/>
    <m/>
    <n v="0"/>
    <n v="0.74110500000000001"/>
    <n v="112.65719324999999"/>
    <n v="0"/>
    <m/>
    <m/>
    <n v="0"/>
    <n v="3981.9555"/>
    <n v="4240.540119927442"/>
    <n v="0.43147538867800589"/>
    <n v="113.39829825"/>
    <n v="11.538288385225885"/>
  </r>
  <r>
    <x v="3024"/>
    <s v="École"/>
    <m/>
    <m/>
    <n v="2847"/>
    <n v="627.31799999999998"/>
    <n v="1755.0648000000001"/>
    <n v="0"/>
    <m/>
    <m/>
    <n v="0"/>
    <n v="0.26138250000000002"/>
    <n v="89.738283599999988"/>
    <n v="0"/>
    <m/>
    <m/>
    <n v="0"/>
    <n v="2382.3828000000003"/>
    <n v="2537.0926029748643"/>
    <n v="0.89114597926760253"/>
    <n v="89.999666099999985"/>
    <n v="31.612106111696519"/>
  </r>
  <r>
    <x v="3025"/>
    <s v="École"/>
    <m/>
    <m/>
    <n v="2613"/>
    <n v="484.31880000000001"/>
    <n v="1091.9898000000001"/>
    <n v="0"/>
    <m/>
    <m/>
    <n v="0"/>
    <n v="0.20179949999999999"/>
    <n v="55.834571099999998"/>
    <n v="0"/>
    <m/>
    <m/>
    <n v="0"/>
    <n v="1576.3086000000001"/>
    <n v="1678.6726671572947"/>
    <n v="0.64243117763386703"/>
    <n v="56.036370599999998"/>
    <n v="21.445224110218138"/>
  </r>
  <r>
    <x v="3026"/>
    <s v="École"/>
    <m/>
    <m/>
    <n v="4967"/>
    <n v="838.20600000000002"/>
    <n v="938.91420000000005"/>
    <n v="0"/>
    <m/>
    <m/>
    <n v="0"/>
    <n v="0.34925250000000002"/>
    <n v="48.007656900000001"/>
    <n v="0"/>
    <m/>
    <m/>
    <n v="0"/>
    <n v="1777.1202000000001"/>
    <n v="1892.5247924125422"/>
    <n v="0.38101968842612083"/>
    <n v="48.356909399999999"/>
    <n v="9.7356370847594107"/>
  </r>
  <r>
    <x v="3027"/>
    <s v="École"/>
    <m/>
    <m/>
    <n v="3739"/>
    <n v="980.20799999999997"/>
    <n v="620.25930000000005"/>
    <n v="0"/>
    <m/>
    <m/>
    <n v="0"/>
    <n v="0.40842000000000001"/>
    <n v="31.714501350000003"/>
    <n v="0"/>
    <m/>
    <m/>
    <n v="0"/>
    <n v="1600.4673"/>
    <n v="1704.4002114744753"/>
    <n v="0.45584386506404795"/>
    <n v="32.122921350000006"/>
    <n v="8.5913135464027821"/>
  </r>
  <r>
    <x v="3028"/>
    <s v="École"/>
    <m/>
    <m/>
    <n v="4497"/>
    <n v="768.38400000000001"/>
    <n v="1577.7396000000001"/>
    <n v="0"/>
    <m/>
    <m/>
    <n v="0"/>
    <n v="0.32016"/>
    <n v="80.671462199999993"/>
    <n v="0"/>
    <m/>
    <m/>
    <n v="0"/>
    <n v="2346.1235999999999"/>
    <n v="2498.4787630370561"/>
    <n v="0.55558789482700821"/>
    <n v="80.991622199999995"/>
    <n v="18.010145030020013"/>
  </r>
  <r>
    <x v="3029"/>
    <s v="École"/>
    <m/>
    <m/>
    <n v="2061"/>
    <n v="336.2364"/>
    <n v="602.45100000000002"/>
    <n v="0"/>
    <m/>
    <m/>
    <n v="0"/>
    <n v="0.14009850000000001"/>
    <n v="30.803944499999997"/>
    <n v="0"/>
    <m/>
    <m/>
    <n v="0"/>
    <n v="938.68740000000003"/>
    <n v="999.64491812386632"/>
    <n v="0.48502907235510251"/>
    <n v="30.944042999999997"/>
    <n v="15.014091703056767"/>
  </r>
  <r>
    <x v="3030"/>
    <s v="École"/>
    <m/>
    <m/>
    <n v="1662"/>
    <n v="736.27199999999993"/>
    <n v="0"/>
    <n v="0"/>
    <m/>
    <m/>
    <n v="0"/>
    <n v="0.30678000000000005"/>
    <n v="0"/>
    <n v="0"/>
    <m/>
    <m/>
    <n v="0"/>
    <n v="736.27199999999993"/>
    <n v="784.08484353459437"/>
    <n v="0.47177186734933474"/>
    <n v="0.30678000000000005"/>
    <n v="0.18458483754512636"/>
  </r>
  <r>
    <x v="3031"/>
    <s v="École"/>
    <m/>
    <m/>
    <n v="2347"/>
    <n v="367.58519999999999"/>
    <n v="1159.434"/>
    <n v="0"/>
    <m/>
    <m/>
    <n v="0"/>
    <n v="0.1531605"/>
    <n v="59.283062999999991"/>
    <n v="0"/>
    <m/>
    <m/>
    <n v="0"/>
    <n v="1527.0192"/>
    <n v="1626.1824577144337"/>
    <n v="0.69287705910286901"/>
    <n v="59.43622349999999"/>
    <n v="25.324338943331909"/>
  </r>
  <r>
    <x v="3032"/>
    <s v="École"/>
    <m/>
    <m/>
    <n v="3391"/>
    <n v="398.15999999999997"/>
    <n v="1068.8769"/>
    <n v="0"/>
    <m/>
    <m/>
    <n v="0"/>
    <n v="0.16589999999999999"/>
    <n v="54.65278455"/>
    <n v="0"/>
    <m/>
    <m/>
    <n v="0"/>
    <n v="1467.0369000000001"/>
    <n v="1562.3049609328841"/>
    <n v="0.46072101472512067"/>
    <n v="54.81868455"/>
    <n v="16.165934694780301"/>
  </r>
  <r>
    <x v="3033"/>
    <s v="École"/>
    <m/>
    <m/>
    <n v="2281"/>
    <n v="451.08"/>
    <n v="1154.8871999999999"/>
    <n v="0"/>
    <m/>
    <m/>
    <n v="0"/>
    <n v="0.18795000000000001"/>
    <n v="59.050580400000001"/>
    <n v="0"/>
    <m/>
    <m/>
    <n v="0"/>
    <n v="1605.9671999999998"/>
    <n v="1710.2572700492353"/>
    <n v="0.74978398511584188"/>
    <n v="59.238530400000002"/>
    <n v="25.97042104340202"/>
  </r>
  <r>
    <x v="3034"/>
    <s v="École"/>
    <m/>
    <m/>
    <n v="2037"/>
    <n v="378.28800000000001"/>
    <n v="1220.0580000000002"/>
    <n v="0"/>
    <m/>
    <m/>
    <n v="0"/>
    <n v="0.15762000000000001"/>
    <n v="62.382831000000003"/>
    <n v="0"/>
    <m/>
    <m/>
    <n v="0"/>
    <n v="1598.3460000000002"/>
    <n v="1702.1411561544444"/>
    <n v="0.83561176050782737"/>
    <n v="62.540451000000004"/>
    <n v="30.702234167893963"/>
  </r>
  <r>
    <x v="3035"/>
    <s v="École"/>
    <m/>
    <m/>
    <n v="2685"/>
    <n v="322.51319999999998"/>
    <n v="752.87429999999995"/>
    <n v="0"/>
    <m/>
    <m/>
    <n v="0"/>
    <n v="0.13438050000000001"/>
    <n v="38.495243850000001"/>
    <n v="0"/>
    <m/>
    <m/>
    <n v="0"/>
    <n v="1075.3874999999998"/>
    <n v="1145.2222000518266"/>
    <n v="0.42652595905095964"/>
    <n v="38.62962435"/>
    <n v="14.387197150837988"/>
  </r>
  <r>
    <x v="3036"/>
    <s v="École"/>
    <m/>
    <m/>
    <n v="35045"/>
    <n v="10514.88"/>
    <n v="4459.6530000000002"/>
    <n v="0"/>
    <m/>
    <m/>
    <n v="0"/>
    <n v="4.3811999999999998"/>
    <n v="228.02668349999999"/>
    <n v="0"/>
    <m/>
    <m/>
    <n v="0"/>
    <n v="14974.532999999999"/>
    <n v="15946.965746773774"/>
    <n v="0.45504253807315664"/>
    <n v="232.4078835"/>
    <n v="6.6316987730061348"/>
  </r>
  <r>
    <x v="3037"/>
    <s v="École"/>
    <m/>
    <m/>
    <n v="2692"/>
    <n v="293.92919999999998"/>
    <n v="0"/>
    <n v="918.00799999999981"/>
    <m/>
    <m/>
    <n v="0"/>
    <n v="0.1224705"/>
    <n v="0"/>
    <n v="65.369930080000003"/>
    <m/>
    <m/>
    <n v="0"/>
    <n v="1211.9371999999998"/>
    <n v="1290.6393151386367"/>
    <n v="0.47943510963545194"/>
    <n v="65.492400580000009"/>
    <n v="24.328529190193169"/>
  </r>
  <r>
    <x v="3038"/>
    <s v="École"/>
    <m/>
    <m/>
    <n v="1963"/>
    <n v="187.92"/>
    <n v="825.62310000000002"/>
    <n v="0"/>
    <m/>
    <m/>
    <n v="0"/>
    <n v="7.8299999999999995E-2"/>
    <n v="42.214965449999994"/>
    <n v="0"/>
    <m/>
    <m/>
    <n v="0"/>
    <n v="1013.5431"/>
    <n v="1079.3616801658461"/>
    <n v="0.54985312285575449"/>
    <n v="42.293265449999993"/>
    <n v="21.545219281711663"/>
  </r>
  <r>
    <x v="3039"/>
    <s v="École"/>
    <m/>
    <m/>
    <n v="4966"/>
    <n v="345.26519999999999"/>
    <n v="1540.6074000000001"/>
    <n v="0"/>
    <m/>
    <m/>
    <n v="0"/>
    <n v="0.1438605"/>
    <n v="78.772854299999992"/>
    <n v="0"/>
    <m/>
    <m/>
    <n v="0"/>
    <n v="1885.8726000000001"/>
    <n v="2008.3394757605599"/>
    <n v="0.40441793712455898"/>
    <n v="78.916714799999994"/>
    <n v="15.891404510672571"/>
  </r>
  <r>
    <x v="3040"/>
    <s v="École"/>
    <m/>
    <m/>
    <n v="2130"/>
    <n v="465.23879999999997"/>
    <n v="841.53689999999995"/>
    <n v="0"/>
    <m/>
    <m/>
    <n v="0"/>
    <n v="0.19384950000000001"/>
    <n v="43.028654549999999"/>
    <n v="0"/>
    <m/>
    <m/>
    <n v="0"/>
    <n v="1306.7756999999999"/>
    <n v="1391.6365422959313"/>
    <n v="0.65335048934081286"/>
    <n v="43.222504049999998"/>
    <n v="20.292255422535209"/>
  </r>
  <r>
    <x v="3041"/>
    <s v="École"/>
    <m/>
    <m/>
    <n v="4714"/>
    <n v="1682.838"/>
    <n v="790.3854"/>
    <n v="0"/>
    <m/>
    <m/>
    <n v="0"/>
    <n v="0.70118250000000004"/>
    <n v="40.413225300000001"/>
    <n v="0"/>
    <m/>
    <m/>
    <n v="0"/>
    <n v="2473.2233999999999"/>
    <n v="2633.8323100906969"/>
    <n v="0.55872556429586273"/>
    <n v="41.114407800000002"/>
    <n v="8.7217666100975819"/>
  </r>
  <r>
    <x v="3042"/>
    <s v="École"/>
    <m/>
    <m/>
    <n v="3310"/>
    <n v="524.69999999999993"/>
    <n v="1102.9779000000001"/>
    <n v="0"/>
    <m/>
    <m/>
    <n v="0"/>
    <n v="0.21862500000000001"/>
    <n v="56.396404049999994"/>
    <n v="0"/>
    <m/>
    <m/>
    <n v="0"/>
    <n v="1627.6779000000001"/>
    <n v="1733.3778434413061"/>
    <n v="0.52367910677985074"/>
    <n v="56.615029049999997"/>
    <n v="17.1042383836858"/>
  </r>
  <r>
    <x v="3043"/>
    <s v="École"/>
    <m/>
    <m/>
    <n v="1087"/>
    <n v="70.164000000000001"/>
    <n v="477.0351"/>
    <n v="0"/>
    <m/>
    <m/>
    <n v="0"/>
    <n v="2.9235000000000001E-2"/>
    <n v="24.391299449999998"/>
    <n v="0"/>
    <m/>
    <m/>
    <n v="0"/>
    <n v="547.19910000000004"/>
    <n v="582.73371893236595"/>
    <n v="0.5360935776746697"/>
    <n v="24.420534449999998"/>
    <n v="22.465993054277828"/>
  </r>
  <r>
    <x v="3044"/>
    <s v="École"/>
    <m/>
    <m/>
    <n v="5705"/>
    <n v="737.74799999999993"/>
    <n v="2135.4803999999999"/>
    <n v="0"/>
    <m/>
    <m/>
    <n v="0"/>
    <n v="0.30739499999999997"/>
    <n v="109.1893278"/>
    <n v="0"/>
    <m/>
    <m/>
    <n v="0"/>
    <n v="2873.2284"/>
    <n v="3059.8132761440788"/>
    <n v="0.53633887399545643"/>
    <n v="109.4967228"/>
    <n v="19.193115302366344"/>
  </r>
  <r>
    <x v="3045"/>
    <s v="École"/>
    <m/>
    <m/>
    <n v="1068"/>
    <n v="117.3528"/>
    <n v="627.83730000000003"/>
    <n v="0"/>
    <m/>
    <m/>
    <n v="0"/>
    <n v="4.8896999999999996E-2"/>
    <n v="32.101972349999997"/>
    <n v="0"/>
    <m/>
    <m/>
    <n v="0"/>
    <n v="745.19010000000003"/>
    <n v="793.5820769525784"/>
    <n v="0.7430543791690809"/>
    <n v="32.150869349999994"/>
    <n v="30.103810252808984"/>
  </r>
  <r>
    <x v="3046"/>
    <s v="École"/>
    <m/>
    <m/>
    <n v="6288"/>
    <n v="1726.4736"/>
    <n v="2687.5376999999999"/>
    <n v="0"/>
    <m/>
    <m/>
    <n v="0"/>
    <n v="0.719364"/>
    <n v="137.41659014999999"/>
    <n v="0"/>
    <m/>
    <m/>
    <n v="0"/>
    <n v="4414.0113000000001"/>
    <n v="4700.6532361959053"/>
    <n v="0.74755935690138442"/>
    <n v="138.13595415"/>
    <n v="21.968186092557254"/>
  </r>
  <r>
    <x v="3047"/>
    <s v="École"/>
    <m/>
    <m/>
    <n v="21746"/>
    <n v="5379.12"/>
    <n v="4984.4295000000002"/>
    <n v="0"/>
    <m/>
    <m/>
    <n v="0"/>
    <n v="2.2413000000000003"/>
    <n v="254.85905025"/>
    <n v="0"/>
    <m/>
    <m/>
    <n v="0"/>
    <n v="10363.549500000001"/>
    <n v="11036.549112516197"/>
    <n v="0.5075208825768508"/>
    <n v="257.10035025000002"/>
    <n v="11.822880081394279"/>
  </r>
  <r>
    <x v="3048"/>
    <s v="École"/>
    <m/>
    <m/>
    <n v="4707"/>
    <n v="1399.1399999999999"/>
    <n v="1465.2063000000001"/>
    <n v="0"/>
    <m/>
    <m/>
    <n v="0"/>
    <n v="0.58297500000000002"/>
    <n v="74.91751785000001"/>
    <n v="0"/>
    <m/>
    <m/>
    <n v="0"/>
    <n v="2864.3463000000002"/>
    <n v="3050.3543805338172"/>
    <n v="0.64804639484466053"/>
    <n v="75.500492850000015"/>
    <n v="16.040045219885279"/>
  </r>
  <r>
    <x v="3049"/>
    <s v="École"/>
    <m/>
    <m/>
    <n v="2874"/>
    <n v="395.928"/>
    <n v="998.02260000000001"/>
    <n v="0"/>
    <m/>
    <m/>
    <n v="0"/>
    <n v="0.16497000000000001"/>
    <n v="51.029930699999994"/>
    <n v="0"/>
    <m/>
    <m/>
    <n v="0"/>
    <n v="1393.9506000000001"/>
    <n v="1484.4725021404511"/>
    <n v="0.51651792002103381"/>
    <n v="51.194900699999991"/>
    <n v="17.813117849686844"/>
  </r>
  <r>
    <x v="3050"/>
    <s v="École"/>
    <m/>
    <m/>
    <n v="2373"/>
    <n v="296.4348"/>
    <n v="1081.7594999999999"/>
    <n v="0"/>
    <m/>
    <m/>
    <n v="0"/>
    <n v="0.1235145"/>
    <n v="55.311485249999997"/>
    <n v="0"/>
    <m/>
    <m/>
    <n v="0"/>
    <n v="1378.1942999999999"/>
    <n v="1467.6930021456335"/>
    <n v="0.61849684034792818"/>
    <n v="55.434999749999996"/>
    <n v="23.360724715549935"/>
  </r>
  <r>
    <x v="3051"/>
    <s v="École"/>
    <m/>
    <m/>
    <n v="4358"/>
    <n v="1021.896"/>
    <n v="1563.7203"/>
    <n v="0"/>
    <m/>
    <m/>
    <n v="0"/>
    <n v="0.42579"/>
    <n v="79.95464084999999"/>
    <n v="0"/>
    <m/>
    <m/>
    <n v="0"/>
    <n v="2585.6162999999997"/>
    <n v="2753.5239042446224"/>
    <n v="0.63183201107035847"/>
    <n v="80.380430849999996"/>
    <n v="18.444339341441026"/>
  </r>
  <r>
    <x v="3052"/>
    <s v="École"/>
    <m/>
    <m/>
    <n v="3481"/>
    <n v="1349.136"/>
    <n v="1232.9405999999999"/>
    <n v="0"/>
    <m/>
    <m/>
    <n v="0"/>
    <n v="0.56213999999999997"/>
    <n v="63.0415317"/>
    <n v="0"/>
    <m/>
    <m/>
    <n v="0"/>
    <n v="2582.0765999999999"/>
    <n v="2749.7543393003366"/>
    <n v="0.78993230086191801"/>
    <n v="63.6036717"/>
    <n v="18.271666676242457"/>
  </r>
  <r>
    <x v="3053"/>
    <s v="École"/>
    <m/>
    <m/>
    <n v="1017"/>
    <n v="340.416"/>
    <n v="0"/>
    <n v="0"/>
    <m/>
    <m/>
    <n v="0"/>
    <n v="0.14183999999999999"/>
    <n v="0"/>
    <n v="0"/>
    <m/>
    <m/>
    <n v="0"/>
    <n v="340.416"/>
    <n v="362.52230982119721"/>
    <n v="0.35646244820176715"/>
    <n v="0.14183999999999999"/>
    <n v="0.13946902654867258"/>
  </r>
  <r>
    <x v="3054"/>
    <s v="École"/>
    <m/>
    <m/>
    <n v="2367"/>
    <n v="607.17599999999993"/>
    <n v="398.6028"/>
    <n v="0"/>
    <m/>
    <m/>
    <n v="0"/>
    <n v="0.25298999999999999"/>
    <n v="20.380974599999998"/>
    <n v="0"/>
    <m/>
    <m/>
    <n v="0"/>
    <n v="1005.7787999999999"/>
    <n v="1071.0931734853589"/>
    <n v="0.45251084642389477"/>
    <n v="20.633964599999999"/>
    <n v="8.7173487959442326"/>
  </r>
  <r>
    <x v="3055"/>
    <s v="École"/>
    <m/>
    <m/>
    <n v="2445"/>
    <n v="967.46399999999994"/>
    <n v="0"/>
    <n v="746.12399999999991"/>
    <m/>
    <m/>
    <n v="0"/>
    <n v="0.40311000000000002"/>
    <n v="0"/>
    <n v="53.130336239999998"/>
    <m/>
    <m/>
    <n v="0"/>
    <n v="1713.5879999999997"/>
    <n v="1824.8668683078515"/>
    <n v="0.7463668173038247"/>
    <n v="53.533446239999996"/>
    <n v="21.895070036809816"/>
  </r>
  <r>
    <x v="3056"/>
    <s v="École"/>
    <m/>
    <m/>
    <n v="15290"/>
    <n v="4985.28"/>
    <n v="4640.3882999999996"/>
    <n v="0"/>
    <m/>
    <m/>
    <n v="0"/>
    <n v="2.0771999999999999"/>
    <n v="237.26786684999999"/>
    <n v="0"/>
    <m/>
    <m/>
    <n v="0"/>
    <n v="9625.6682999999994"/>
    <n v="10250.750568976418"/>
    <n v="0.67042188155503069"/>
    <n v="239.34506684999999"/>
    <n v="15.653699597776324"/>
  </r>
  <r>
    <x v="3057"/>
    <s v="École"/>
    <m/>
    <m/>
    <n v="1550"/>
    <n v="828.21960000000001"/>
    <n v="0"/>
    <n v="0"/>
    <m/>
    <m/>
    <n v="0"/>
    <n v="0.3450915"/>
    <n v="0"/>
    <n v="0"/>
    <m/>
    <m/>
    <n v="0"/>
    <n v="828.21960000000001"/>
    <n v="882.00343823788546"/>
    <n v="0.5690344762825067"/>
    <n v="0.3450915"/>
    <n v="0.22263967741935484"/>
  </r>
  <r>
    <x v="3058"/>
    <s v="École"/>
    <m/>
    <m/>
    <n v="1949"/>
    <n v="795.096"/>
    <n v="195.1335"/>
    <n v="0"/>
    <m/>
    <m/>
    <n v="0"/>
    <n v="0.33129000000000003"/>
    <n v="9.9773782499999992"/>
    <n v="0"/>
    <m/>
    <m/>
    <n v="0"/>
    <n v="990.22950000000003"/>
    <n v="1054.5341158849442"/>
    <n v="0.54106419491274715"/>
    <n v="10.308668249999998"/>
    <n v="5.2892089533093891"/>
  </r>
  <r>
    <x v="3059"/>
    <s v="École"/>
    <m/>
    <m/>
    <n v="1264"/>
    <n v="222.8184"/>
    <n v="702.85950000000003"/>
    <n v="0"/>
    <m/>
    <m/>
    <n v="0"/>
    <n v="9.2841000000000007E-2"/>
    <n v="35.937935250000002"/>
    <n v="0"/>
    <m/>
    <m/>
    <n v="0"/>
    <n v="925.67790000000002"/>
    <n v="985.79059285825338"/>
    <n v="0.77989762093216253"/>
    <n v="36.030776250000002"/>
    <n v="28.505360957278484"/>
  </r>
  <r>
    <x v="3060"/>
    <s v="École"/>
    <m/>
    <m/>
    <n v="1990"/>
    <n v="802.87199999999996"/>
    <n v="606.24"/>
    <n v="0"/>
    <m/>
    <m/>
    <n v="0"/>
    <n v="0.33453000000000005"/>
    <n v="30.997679999999999"/>
    <n v="0"/>
    <m/>
    <m/>
    <n v="0"/>
    <n v="1409.1120000000001"/>
    <n v="1500.6184698626587"/>
    <n v="0.75407963309681336"/>
    <n v="31.33221"/>
    <n v="15.744829145728643"/>
  </r>
  <r>
    <x v="3061"/>
    <s v="École"/>
    <m/>
    <m/>
    <n v="2221"/>
    <n v="387.0684"/>
    <n v="913.149"/>
    <n v="0"/>
    <m/>
    <m/>
    <n v="0"/>
    <n v="0.16127850000000002"/>
    <n v="46.690255499999999"/>
    <n v="0"/>
    <m/>
    <m/>
    <n v="0"/>
    <n v="1300.2174"/>
    <n v="1384.6523521741383"/>
    <n v="0.62343644852505098"/>
    <n v="46.851534000000001"/>
    <n v="21.094792435839711"/>
  </r>
  <r>
    <x v="3062"/>
    <s v="École"/>
    <m/>
    <m/>
    <n v="2852"/>
    <n v="1769.04"/>
    <n v="0"/>
    <n v="0"/>
    <m/>
    <m/>
    <n v="0"/>
    <n v="0.73709999999999998"/>
    <n v="0"/>
    <n v="0"/>
    <m/>
    <m/>
    <n v="0"/>
    <n v="1769.04"/>
    <n v="1883.9198714692925"/>
    <n v="0.66056096475080384"/>
    <n v="0.73709999999999998"/>
    <n v="0.25845021037868166"/>
  </r>
  <r>
    <x v="3063"/>
    <s v="École"/>
    <m/>
    <m/>
    <n v="1196"/>
    <n v="223.01999999999998"/>
    <n v="0"/>
    <n v="467.53999999999991"/>
    <m/>
    <m/>
    <n v="0"/>
    <n v="9.2924999999999994E-2"/>
    <n v="0"/>
    <n v="33.292800399999997"/>
    <m/>
    <m/>
    <n v="0"/>
    <n v="690.56"/>
    <n v="735.40434724021759"/>
    <n v="0.6148865779600482"/>
    <n v="33.385725399999998"/>
    <n v="27.914486120401335"/>
  </r>
  <r>
    <x v="3064"/>
    <s v="École"/>
    <m/>
    <m/>
    <n v="3736"/>
    <n v="1516.32"/>
    <n v="0"/>
    <n v="0"/>
    <m/>
    <m/>
    <n v="0"/>
    <n v="0.63180000000000003"/>
    <n v="0"/>
    <n v="0"/>
    <m/>
    <m/>
    <n v="0"/>
    <n v="1516.32"/>
    <n v="1614.7884612593934"/>
    <n v="0.43222389220005175"/>
    <n v="0.63180000000000003"/>
    <n v="0.1691113490364026"/>
  </r>
  <r>
    <x v="3065"/>
    <s v="École"/>
    <m/>
    <m/>
    <n v="5985"/>
    <n v="1371.1679999999999"/>
    <n v="2256.3494999999998"/>
    <n v="0"/>
    <m/>
    <m/>
    <n v="0"/>
    <n v="0.57132000000000005"/>
    <n v="115.36949025"/>
    <n v="0"/>
    <m/>
    <m/>
    <n v="0"/>
    <n v="3627.5174999999999"/>
    <n v="3863.0852339984449"/>
    <n v="0.64546119197968999"/>
    <n v="115.94081025"/>
    <n v="19.371898120300752"/>
  </r>
  <r>
    <x v="3066"/>
    <s v="École"/>
    <m/>
    <m/>
    <n v="3827"/>
    <n v="632.88"/>
    <n v="1506.5064"/>
    <n v="0"/>
    <m/>
    <m/>
    <n v="0"/>
    <n v="0.26369999999999999"/>
    <n v="77.029234799999998"/>
    <n v="0"/>
    <m/>
    <m/>
    <n v="0"/>
    <n v="2139.3863999999999"/>
    <n v="2278.3162346307331"/>
    <n v="0.59532694921106166"/>
    <n v="77.292934799999998"/>
    <n v="20.196742827279856"/>
  </r>
  <r>
    <x v="3067"/>
    <s v="École"/>
    <m/>
    <m/>
    <n v="54"/>
    <n v="111.5352"/>
    <n v="0"/>
    <n v="0"/>
    <m/>
    <m/>
    <n v="0"/>
    <n v="4.6473E-2"/>
    <n v="0"/>
    <n v="0"/>
    <m/>
    <m/>
    <n v="0"/>
    <n v="111.5352"/>
    <n v="118.77819588494428"/>
    <n v="2.1995962200915606"/>
    <n v="4.6473E-2"/>
    <n v="0.8606111111111111"/>
  </r>
  <r>
    <x v="3068"/>
    <s v="École"/>
    <m/>
    <m/>
    <n v="8214"/>
    <n v="758.16"/>
    <n v="3171.7719000000002"/>
    <n v="0"/>
    <m/>
    <m/>
    <n v="0"/>
    <n v="0.31590000000000001"/>
    <n v="162.17598705"/>
    <n v="0"/>
    <m/>
    <m/>
    <n v="0"/>
    <n v="3929.9319"/>
    <n v="4185.1381539880795"/>
    <n v="0.50951280180035052"/>
    <n v="162.49188705"/>
    <n v="19.782309112490868"/>
  </r>
  <r>
    <x v="3069"/>
    <s v="École"/>
    <m/>
    <m/>
    <n v="1792"/>
    <n v="622.88639999999998"/>
    <n v="2355.2424000000001"/>
    <n v="0"/>
    <m/>
    <m/>
    <n v="0"/>
    <n v="0.25953599999999999"/>
    <n v="120.4259868"/>
    <n v="0"/>
    <m/>
    <m/>
    <n v="0"/>
    <n v="2981.2887999999998"/>
    <n v="3174.8910216325471"/>
    <n v="1.7717025790360197"/>
    <n v="120.6855228"/>
    <n v="67.346831919642867"/>
  </r>
  <r>
    <x v="3067"/>
    <s v="École"/>
    <m/>
    <m/>
    <n v="351"/>
    <n v="125.8488"/>
    <n v="0"/>
    <n v="0"/>
    <m/>
    <m/>
    <n v="0"/>
    <n v="5.2436999999999998E-2"/>
    <n v="0"/>
    <n v="0"/>
    <m/>
    <m/>
    <n v="0"/>
    <n v="125.8488"/>
    <n v="134.0213082352941"/>
    <n v="0.3818270889894419"/>
    <n v="5.2436999999999998E-2"/>
    <n v="0.14939316239316239"/>
  </r>
  <r>
    <x v="3070"/>
    <s v="École"/>
    <m/>
    <m/>
    <n v="2279"/>
    <n v="244.94399999999999"/>
    <n v="1070.7714000000001"/>
    <n v="0"/>
    <m/>
    <m/>
    <n v="0"/>
    <n v="0.10206"/>
    <n v="54.749652300000001"/>
    <n v="0"/>
    <m/>
    <m/>
    <n v="0"/>
    <n v="1315.7154"/>
    <n v="1401.1567783985488"/>
    <n v="0.61481210109633555"/>
    <n v="54.851712300000003"/>
    <n v="24.068324835454145"/>
  </r>
  <r>
    <x v="3071"/>
    <s v="École"/>
    <m/>
    <m/>
    <n v="811"/>
    <n v="543.74400000000003"/>
    <n v="293.64749999999998"/>
    <n v="0"/>
    <m/>
    <m/>
    <n v="0"/>
    <n v="0.22656000000000001"/>
    <n v="15.014501249999999"/>
    <n v="0"/>
    <m/>
    <m/>
    <n v="0"/>
    <n v="837.39149999999995"/>
    <n v="891.77095320031094"/>
    <n v="1.0995942702839838"/>
    <n v="15.241061249999998"/>
    <n v="18.792923859432797"/>
  </r>
  <r>
    <x v="3072"/>
    <s v="École"/>
    <m/>
    <m/>
    <n v="22937"/>
    <n v="5698.08"/>
    <n v="4579.3854000000001"/>
    <n v="0"/>
    <m/>
    <m/>
    <n v="0"/>
    <n v="2.3742000000000001"/>
    <n v="234.1487253"/>
    <n v="0"/>
    <m/>
    <m/>
    <n v="0"/>
    <n v="10289.985400000001"/>
    <n v="10958.207825820162"/>
    <n v="0.477752444775697"/>
    <n v="236.5229253"/>
    <n v="10.311850952609321"/>
  </r>
  <r>
    <x v="3073"/>
    <s v="École"/>
    <m/>
    <m/>
    <n v="17516"/>
    <n v="4898.88"/>
    <n v="3480.1965"/>
    <n v="0"/>
    <m/>
    <m/>
    <n v="0"/>
    <n v="2.0411999999999999"/>
    <n v="177.94605675"/>
    <n v="0"/>
    <m/>
    <m/>
    <n v="0"/>
    <n v="8410.3264999999992"/>
    <n v="8956.4855621663628"/>
    <n v="0.51133167173820293"/>
    <n v="179.98725675"/>
    <n v="10.275591273692624"/>
  </r>
  <r>
    <x v="3067"/>
    <s v="École"/>
    <m/>
    <m/>
    <n v="190"/>
    <n v="0"/>
    <n v="0"/>
    <n v="0"/>
    <m/>
    <m/>
    <n v="0"/>
    <n v="0"/>
    <n v="0"/>
    <n v="0"/>
    <m/>
    <m/>
    <n v="0"/>
    <n v="100.91"/>
    <n v="107.46300492355532"/>
    <n v="0.56559476275555431"/>
    <n v="0"/>
    <n v="0"/>
  </r>
  <r>
    <x v="3074"/>
    <s v="École"/>
    <m/>
    <m/>
    <n v="10763"/>
    <n v="3175.2"/>
    <n v="602.07209999999998"/>
    <n v="0"/>
    <m/>
    <m/>
    <n v="0"/>
    <n v="1.323"/>
    <n v="30.784570949999999"/>
    <n v="0"/>
    <m/>
    <m/>
    <n v="0"/>
    <n v="3777.9120999999996"/>
    <n v="4023.2463244778432"/>
    <n v="0.37380343068641114"/>
    <n v="32.107570949999996"/>
    <n v="2.9831432639598621"/>
  </r>
  <r>
    <x v="3075"/>
    <s v="École"/>
    <m/>
    <m/>
    <n v="4360"/>
    <n v="4707.0432000000001"/>
    <n v="68.201999999999998"/>
    <n v="0"/>
    <m/>
    <m/>
    <n v="0"/>
    <n v="1.961268"/>
    <n v="3.4872390000000002"/>
    <n v="0"/>
    <m/>
    <m/>
    <n v="0"/>
    <n v="4775.2452000000003"/>
    <n v="5085.3453417776627"/>
    <n v="1.1663636104994639"/>
    <n v="5.4485070000000002"/>
    <n v="1.2496575688073395"/>
  </r>
  <r>
    <x v="3067"/>
    <s v="École"/>
    <m/>
    <m/>
    <n v="214"/>
    <n v="0"/>
    <n v="0"/>
    <n v="1.9399999999999997"/>
    <m/>
    <m/>
    <n v="0"/>
    <n v="0"/>
    <n v="0"/>
    <n v="0.1381444"/>
    <m/>
    <m/>
    <n v="0"/>
    <n v="1.9399999999999997"/>
    <n v="2.0659818605856435"/>
    <n v="9.654120843858147E-3"/>
    <n v="0.1381444"/>
    <n v="0.6455345794392523"/>
  </r>
  <r>
    <x v="3076"/>
    <s v="École"/>
    <m/>
    <m/>
    <n v="3465"/>
    <n v="1231.848"/>
    <n v="291.3741"/>
    <n v="0"/>
    <m/>
    <m/>
    <n v="0"/>
    <n v="0.51327"/>
    <n v="14.89825995"/>
    <n v="0"/>
    <m/>
    <m/>
    <n v="0"/>
    <n v="1523.2221"/>
    <n v="1622.1387774449338"/>
    <n v="0.46814971932032723"/>
    <n v="15.41152995"/>
    <n v="4.4477719913419911"/>
  </r>
  <r>
    <x v="3077"/>
    <s v="École"/>
    <m/>
    <m/>
    <n v="2962"/>
    <n v="728.97839999999997"/>
    <n v="1224.6048000000001"/>
    <n v="0"/>
    <m/>
    <m/>
    <n v="0"/>
    <n v="0.30374099999999998"/>
    <n v="62.6153136"/>
    <n v="0"/>
    <m/>
    <m/>
    <n v="0"/>
    <n v="1953.5832"/>
    <n v="2080.4471414148743"/>
    <n v="0.70237918346214523"/>
    <n v="62.919054600000003"/>
    <n v="21.242084604996624"/>
  </r>
  <r>
    <x v="3078"/>
    <s v="École"/>
    <m/>
    <m/>
    <n v="20065"/>
    <n v="7387.2"/>
    <n v="0"/>
    <n v="0"/>
    <m/>
    <m/>
    <n v="0"/>
    <n v="3.0779999999999998"/>
    <n v="0"/>
    <n v="0"/>
    <m/>
    <m/>
    <n v="0"/>
    <n v="7388.69"/>
    <n v="7868.5049038611032"/>
    <n v="0.39215075523852994"/>
    <n v="3.0779999999999998"/>
    <n v="0.153401445302766"/>
  </r>
  <r>
    <x v="3079"/>
    <s v="École"/>
    <m/>
    <m/>
    <n v="4290"/>
    <n v="1465.7760000000001"/>
    <n v="1224.2259000000001"/>
    <n v="0"/>
    <m/>
    <m/>
    <n v="0"/>
    <n v="0.61074000000000006"/>
    <n v="62.595940050000003"/>
    <n v="0"/>
    <m/>
    <m/>
    <n v="0"/>
    <n v="2690.0019000000002"/>
    <n v="2864.6882115159369"/>
    <n v="0.6677594898638548"/>
    <n v="63.206680050000003"/>
    <n v="14.733491853146854"/>
  </r>
  <r>
    <x v="3080"/>
    <s v="École"/>
    <m/>
    <m/>
    <n v="2110"/>
    <n v="2012.04"/>
    <n v="0"/>
    <n v="0"/>
    <m/>
    <m/>
    <n v="0"/>
    <n v="0.83835000000000004"/>
    <n v="0"/>
    <n v="0"/>
    <m/>
    <m/>
    <n v="0"/>
    <n v="2055.56"/>
    <n v="2189.0462233739308"/>
    <n v="1.0374626651061283"/>
    <n v="0.83835000000000004"/>
    <n v="0.39732227488151661"/>
  </r>
  <r>
    <x v="3081"/>
    <s v="École"/>
    <m/>
    <m/>
    <n v="3567"/>
    <n v="1667.952"/>
    <n v="0"/>
    <n v="0"/>
    <m/>
    <m/>
    <n v="0"/>
    <n v="0.69498000000000004"/>
    <n v="0"/>
    <n v="0"/>
    <m/>
    <m/>
    <n v="0"/>
    <n v="1667.952"/>
    <n v="1776.267307385333"/>
    <n v="0.49797233175927474"/>
    <n v="0.69498000000000004"/>
    <n v="0.19483599663582843"/>
  </r>
  <r>
    <x v="3082"/>
    <s v="École"/>
    <m/>
    <m/>
    <n v="3345"/>
    <n v="558.57600000000002"/>
    <n v="719.53110000000004"/>
    <n v="0"/>
    <m/>
    <m/>
    <n v="0"/>
    <n v="0.23274"/>
    <n v="36.790371450000002"/>
    <n v="0"/>
    <m/>
    <m/>
    <n v="0"/>
    <n v="1278.1071000000002"/>
    <n v="1361.1062291163516"/>
    <n v="0.40690769181355801"/>
    <n v="37.023111450000002"/>
    <n v="11.06819475336323"/>
  </r>
  <r>
    <x v="3083"/>
    <s v="École"/>
    <m/>
    <m/>
    <n v="3568"/>
    <n v="1582.4808"/>
    <n v="0"/>
    <n v="0"/>
    <m/>
    <m/>
    <n v="0"/>
    <n v="0.65936699999999993"/>
    <n v="0"/>
    <n v="0"/>
    <m/>
    <m/>
    <n v="0"/>
    <n v="1582.4808"/>
    <n v="1685.2456842912673"/>
    <n v="0.47232222093365112"/>
    <n v="0.65936699999999993"/>
    <n v="0.18480016816143496"/>
  </r>
  <r>
    <x v="3084"/>
    <s v="École"/>
    <m/>
    <m/>
    <n v="2410"/>
    <n v="237.6"/>
    <n v="1420.1171999999999"/>
    <n v="0"/>
    <m/>
    <m/>
    <n v="0"/>
    <n v="9.9000000000000005E-2"/>
    <n v="72.612065399999992"/>
    <n v="0"/>
    <m/>
    <m/>
    <n v="0"/>
    <n v="1657.7171999999998"/>
    <n v="1765.367868649909"/>
    <n v="0.73251778782153898"/>
    <n v="72.711065399999995"/>
    <n v="30.170566556016595"/>
  </r>
  <r>
    <x v="3085"/>
    <s v="École"/>
    <m/>
    <m/>
    <n v="1924"/>
    <n v="158.5368"/>
    <n v="669.13739999999996"/>
    <n v="0"/>
    <m/>
    <m/>
    <n v="0"/>
    <n v="6.6057000000000005E-2"/>
    <n v="34.213689299999999"/>
    <n v="0"/>
    <m/>
    <m/>
    <n v="0"/>
    <n v="827.67419999999993"/>
    <n v="881.42262045089387"/>
    <n v="0.45811986509921721"/>
    <n v="34.279746299999999"/>
    <n v="17.816915956340956"/>
  </r>
  <r>
    <x v="3086"/>
    <s v="École"/>
    <m/>
    <m/>
    <n v="2927"/>
    <n v="1472.0255999999999"/>
    <n v="1611.0827999999999"/>
    <n v="0"/>
    <m/>
    <m/>
    <n v="0"/>
    <n v="0.613344"/>
    <n v="82.376334600000007"/>
    <n v="0"/>
    <m/>
    <m/>
    <n v="0"/>
    <n v="3083.1084000000001"/>
    <n v="3283.3226951645502"/>
    <n v="1.1217364862195252"/>
    <n v="82.989678600000005"/>
    <n v="28.353152921079605"/>
  </r>
  <r>
    <x v="3067"/>
    <s v="École"/>
    <m/>
    <m/>
    <n v="152"/>
    <n v="68.961600000000004"/>
    <n v="0"/>
    <n v="0"/>
    <m/>
    <m/>
    <n v="0"/>
    <n v="2.8734000000000003E-2"/>
    <n v="0"/>
    <n v="0"/>
    <m/>
    <m/>
    <n v="0"/>
    <n v="68.961600000000004"/>
    <n v="73.439904472661311"/>
    <n v="0.4831572662675086"/>
    <n v="2.8734000000000003E-2"/>
    <n v="0.18903947368421053"/>
  </r>
  <r>
    <x v="3067"/>
    <s v="École"/>
    <m/>
    <m/>
    <n v="170"/>
    <n v="55.8504"/>
    <n v="0"/>
    <n v="0"/>
    <m/>
    <m/>
    <n v="0"/>
    <n v="2.3271E-2"/>
    <n v="0"/>
    <n v="0"/>
    <m/>
    <m/>
    <n v="0"/>
    <n v="55.8504"/>
    <n v="59.477274900233219"/>
    <n v="0.34986632294254832"/>
    <n v="2.3271E-2"/>
    <n v="0.13688823529411764"/>
  </r>
  <r>
    <x v="3087"/>
    <s v="École"/>
    <m/>
    <m/>
    <n v="2590"/>
    <n v="950.12279999999998"/>
    <n v="0"/>
    <n v="0"/>
    <m/>
    <m/>
    <n v="0"/>
    <n v="0.39588450000000003"/>
    <n v="0"/>
    <n v="0"/>
    <m/>
    <m/>
    <n v="0"/>
    <n v="950.12279999999998"/>
    <n v="1011.8229227468256"/>
    <n v="0.39066522113777052"/>
    <n v="0.39588450000000003"/>
    <n v="0.15285115830115831"/>
  </r>
  <r>
    <x v="3088"/>
    <s v="École"/>
    <m/>
    <m/>
    <n v="2336"/>
    <n v="287.41679999999997"/>
    <n v="586.15830000000005"/>
    <n v="0"/>
    <m/>
    <m/>
    <n v="0"/>
    <n v="0.119757"/>
    <n v="29.970881849999998"/>
    <n v="0"/>
    <m/>
    <m/>
    <n v="0"/>
    <n v="873.57510000000002"/>
    <n v="930.30428374190205"/>
    <n v="0.39824669680732111"/>
    <n v="30.090638849999998"/>
    <n v="12.881266630993151"/>
  </r>
  <r>
    <x v="3089"/>
    <s v="École"/>
    <m/>
    <m/>
    <n v="3607"/>
    <n v="598.34159999999997"/>
    <n v="1942.9992"/>
    <n v="0"/>
    <m/>
    <m/>
    <n v="0"/>
    <n v="0.249309"/>
    <n v="99.347564399999996"/>
    <n v="0"/>
    <m/>
    <m/>
    <n v="0"/>
    <n v="2541.3407999999999"/>
    <n v="2706.3731929722726"/>
    <n v="0.75031139256231572"/>
    <n v="99.596873399999993"/>
    <n v="27.612107956750762"/>
  </r>
  <r>
    <x v="3090"/>
    <s v="École"/>
    <m/>
    <m/>
    <n v="4782"/>
    <n v="1555.4159999999999"/>
    <n v="0"/>
    <n v="346.09599999999995"/>
    <m/>
    <m/>
    <n v="0"/>
    <n v="0.64809000000000005"/>
    <n v="0"/>
    <n v="24.644960959999995"/>
    <m/>
    <m/>
    <n v="0"/>
    <n v="1901.5119999999999"/>
    <n v="2024.9944843741901"/>
    <n v="0.42346183278423044"/>
    <n v="25.293050959999995"/>
    <n v="5.2892201923881217"/>
  </r>
  <r>
    <x v="3091"/>
    <s v="École"/>
    <m/>
    <m/>
    <n v="504"/>
    <n v="315.51479999999998"/>
    <n v="0"/>
    <n v="0"/>
    <m/>
    <m/>
    <n v="0"/>
    <n v="0.13146450000000001"/>
    <n v="0"/>
    <n v="0"/>
    <m/>
    <m/>
    <n v="0"/>
    <n v="315.51479999999998"/>
    <n v="336.00404821974604"/>
    <n v="0.66667469884870245"/>
    <n v="0.13146450000000001"/>
    <n v="0.26084226190476195"/>
  </r>
  <r>
    <x v="3092"/>
    <s v="École"/>
    <m/>
    <m/>
    <n v="1369"/>
    <n v="1018.5047999999999"/>
    <n v="0"/>
    <n v="0"/>
    <m/>
    <m/>
    <n v="0"/>
    <n v="0.424377"/>
    <n v="0"/>
    <n v="0"/>
    <m/>
    <m/>
    <n v="0"/>
    <n v="1018.5047999999999"/>
    <n v="1084.6455885151593"/>
    <n v="0.7922904225822931"/>
    <n v="0.424377"/>
    <n v="0.30999050401753103"/>
  </r>
  <r>
    <x v="3093"/>
    <s v="École"/>
    <m/>
    <m/>
    <n v="3804"/>
    <n v="852.55200000000002"/>
    <n v="1247.7176999999999"/>
    <n v="0"/>
    <m/>
    <m/>
    <n v="0"/>
    <n v="0.35523000000000005"/>
    <n v="63.797100149999999"/>
    <n v="0"/>
    <m/>
    <m/>
    <n v="0"/>
    <n v="2100.2696999999998"/>
    <n v="2236.6593312049749"/>
    <n v="0.58797563911802708"/>
    <n v="64.152330149999997"/>
    <n v="16.864440102523659"/>
  </r>
  <r>
    <x v="3094"/>
    <s v="École"/>
    <m/>
    <m/>
    <n v="5791"/>
    <n v="2629.7280000000001"/>
    <n v="2591.2971000000002"/>
    <n v="0"/>
    <m/>
    <m/>
    <n v="0"/>
    <n v="1.09572"/>
    <n v="132.49570845"/>
    <n v="0"/>
    <m/>
    <m/>
    <n v="0"/>
    <n v="5221.0251000000007"/>
    <n v="5560.0737887950254"/>
    <n v="0.96012325829649892"/>
    <n v="133.59142845"/>
    <n v="23.068801321015371"/>
  </r>
  <r>
    <x v="3095"/>
    <s v="École"/>
    <m/>
    <m/>
    <n v="1180"/>
    <n v="698.95439999999996"/>
    <n v="0"/>
    <n v="0"/>
    <m/>
    <m/>
    <n v="0"/>
    <n v="0.29123100000000002"/>
    <n v="0"/>
    <n v="0"/>
    <m/>
    <m/>
    <n v="0"/>
    <n v="698.95439999999996"/>
    <n v="744.34387204975371"/>
    <n v="0.63079989156758787"/>
    <n v="0.29123100000000002"/>
    <n v="0.24680593220338984"/>
  </r>
  <r>
    <x v="3096"/>
    <s v="École"/>
    <m/>
    <m/>
    <n v="4209"/>
    <n v="754.36559999999997"/>
    <n v="2243.4668999999999"/>
    <n v="0"/>
    <m/>
    <m/>
    <n v="0"/>
    <n v="0.31431900000000002"/>
    <n v="114.71078955"/>
    <n v="0"/>
    <m/>
    <m/>
    <n v="0"/>
    <n v="2997.8325"/>
    <n v="3192.5090546773777"/>
    <n v="0.75849585523339935"/>
    <n v="115.02510855"/>
    <n v="27.328369814682823"/>
  </r>
  <r>
    <x v="3097"/>
    <s v="École"/>
    <m/>
    <m/>
    <n v="4105"/>
    <n v="2080.2527999999998"/>
    <n v="0"/>
    <n v="255.69199999999995"/>
    <m/>
    <m/>
    <n v="0"/>
    <n v="0.8667720000000001"/>
    <n v="0"/>
    <n v="18.207431919999998"/>
    <m/>
    <m/>
    <n v="0"/>
    <n v="2335.9447999999998"/>
    <n v="2487.6389608914224"/>
    <n v="0.6060021829211748"/>
    <n v="19.074203919999999"/>
    <n v="4.6465782996345917"/>
  </r>
  <r>
    <x v="3098"/>
    <s v="École"/>
    <m/>
    <m/>
    <n v="1454"/>
    <n v="623.21039999999994"/>
    <n v="0"/>
    <n v="0"/>
    <m/>
    <m/>
    <n v="0"/>
    <n v="0.25967099999999999"/>
    <n v="0"/>
    <n v="0"/>
    <m/>
    <m/>
    <n v="0"/>
    <n v="623.21039999999994"/>
    <n v="663.68112460222846"/>
    <n v="0.45645194264252303"/>
    <n v="0.25967099999999999"/>
    <n v="0.17859078404401649"/>
  </r>
  <r>
    <x v="3099"/>
    <s v="École"/>
    <m/>
    <m/>
    <n v="660"/>
    <n v="302.50799999999998"/>
    <n v="0"/>
    <n v="36.859999999999992"/>
    <m/>
    <m/>
    <n v="0"/>
    <n v="0.12604499999999999"/>
    <n v="0"/>
    <n v="2.6247436"/>
    <m/>
    <m/>
    <n v="0"/>
    <n v="339.36799999999999"/>
    <n v="361.40625364083957"/>
    <n v="0.54758523278915083"/>
    <n v="2.7507885999999999"/>
    <n v="4.1678615151515146"/>
  </r>
  <r>
    <x v="3100"/>
    <s v="École"/>
    <m/>
    <m/>
    <n v="4941"/>
    <n v="851.76"/>
    <n v="2406.7728000000002"/>
    <n v="0"/>
    <m/>
    <m/>
    <n v="0"/>
    <n v="0.35490000000000005"/>
    <n v="123.06078959999999"/>
    <n v="0"/>
    <m/>
    <m/>
    <n v="0"/>
    <n v="3258.5328"/>
    <n v="3470.1389984140969"/>
    <n v="0.70231511807611757"/>
    <n v="123.41568959999999"/>
    <n v="24.977876867030965"/>
  </r>
  <r>
    <x v="3101"/>
    <s v="École"/>
    <m/>
    <m/>
    <n v="1528"/>
    <n v="349.56360000000001"/>
    <n v="853.6617"/>
    <n v="0"/>
    <m/>
    <m/>
    <n v="0"/>
    <n v="0.14565149999999999"/>
    <n v="43.648608150000001"/>
    <n v="0"/>
    <m/>
    <m/>
    <n v="0"/>
    <n v="1203.2253000000001"/>
    <n v="1281.3616721637729"/>
    <n v="0.83858748178257392"/>
    <n v="43.794259650000001"/>
    <n v="28.661164692408377"/>
  </r>
  <r>
    <x v="3102"/>
    <s v="École"/>
    <m/>
    <m/>
    <n v="3092"/>
    <n v="378.29879999999997"/>
    <n v="1493.2448999999999"/>
    <n v="0"/>
    <m/>
    <m/>
    <n v="0"/>
    <n v="0.1576245"/>
    <n v="76.351160550000003"/>
    <n v="0"/>
    <m/>
    <m/>
    <n v="0"/>
    <n v="1871.5436999999999"/>
    <n v="1993.0800698419278"/>
    <n v="0.64459251935379291"/>
    <n v="76.50878505"/>
    <n v="24.744109007115139"/>
  </r>
  <r>
    <x v="3103"/>
    <s v="École"/>
    <m/>
    <m/>
    <n v="3787"/>
    <n v="1312.9343999999999"/>
    <n v="0"/>
    <n v="0"/>
    <m/>
    <m/>
    <n v="0"/>
    <n v="0.54705599999999999"/>
    <n v="0"/>
    <n v="0"/>
    <m/>
    <m/>
    <n v="0"/>
    <n v="1312.9343999999999"/>
    <n v="1398.1951827520081"/>
    <n v="0.3692091847773985"/>
    <n v="0.54705599999999999"/>
    <n v="0.14445629786110378"/>
  </r>
  <r>
    <x v="3104"/>
    <s v="École"/>
    <m/>
    <m/>
    <n v="1024"/>
    <n v="11.995200000000001"/>
    <n v="0"/>
    <n v="372.09199999999993"/>
    <m/>
    <m/>
    <n v="0"/>
    <n v="4.9979999999999998E-3"/>
    <n v="0"/>
    <n v="26.496095919999998"/>
    <m/>
    <m/>
    <n v="0"/>
    <n v="384.08719999999994"/>
    <n v="409.02947839336611"/>
    <n v="0.39944284999352159"/>
    <n v="26.501093919999999"/>
    <n v="25.879974531249999"/>
  </r>
  <r>
    <x v="3105"/>
    <s v="École"/>
    <m/>
    <m/>
    <n v="5004"/>
    <n v="820.84680000000003"/>
    <n v="2677.6862999999998"/>
    <n v="0"/>
    <m/>
    <m/>
    <n v="0"/>
    <n v="0.34201949999999998"/>
    <n v="136.91287785"/>
    <n v="0"/>
    <m/>
    <m/>
    <n v="0"/>
    <n v="3498.5330999999996"/>
    <n v="3725.7247027105464"/>
    <n v="0.7445493011012283"/>
    <n v="137.25489734999999"/>
    <n v="27.429036241007193"/>
  </r>
  <r>
    <x v="3106"/>
    <s v="École"/>
    <m/>
    <m/>
    <n v="1970"/>
    <n v="999.60839999999996"/>
    <n v="0"/>
    <n v="0"/>
    <m/>
    <m/>
    <n v="0"/>
    <n v="0.41650350000000003"/>
    <n v="0"/>
    <n v="0"/>
    <m/>
    <m/>
    <n v="0"/>
    <n v="999.60839999999996"/>
    <n v="1064.5220732417724"/>
    <n v="0.54036653464049367"/>
    <n v="0.41650350000000003"/>
    <n v="0.21142309644670051"/>
  </r>
  <r>
    <x v="3107"/>
    <s v="École"/>
    <m/>
    <m/>
    <n v="3313"/>
    <n v="473.82479999999998"/>
    <n v="1070.0136"/>
    <n v="0"/>
    <m/>
    <m/>
    <n v="0"/>
    <n v="0.19742699999999999"/>
    <n v="54.710905199999999"/>
    <n v="0"/>
    <m/>
    <m/>
    <n v="0"/>
    <n v="1543.8384000000001"/>
    <n v="1644.0938814822493"/>
    <n v="0.49625532190831551"/>
    <n v="54.908332199999997"/>
    <n v="16.573598611530333"/>
  </r>
  <r>
    <x v="3108"/>
    <s v="École"/>
    <m/>
    <m/>
    <n v="4284"/>
    <n v="1890.6479999999999"/>
    <n v="0"/>
    <n v="29.099999999999994"/>
    <m/>
    <m/>
    <n v="0"/>
    <n v="0.78776999999999997"/>
    <n v="0"/>
    <n v="2.0721659999999997"/>
    <m/>
    <m/>
    <n v="0"/>
    <n v="1919.7479999999998"/>
    <n v="2044.4147138636949"/>
    <n v="0.47722098829684756"/>
    <n v="2.8599359999999998"/>
    <n v="0.66758543417366945"/>
  </r>
  <r>
    <x v="3109"/>
    <s v="École"/>
    <m/>
    <m/>
    <n v="1080"/>
    <n v="216.50039999999998"/>
    <n v="0"/>
    <n v="522.63599999999997"/>
    <m/>
    <m/>
    <n v="0"/>
    <n v="9.0208499999999997E-2"/>
    <n v="0"/>
    <n v="37.216101360000003"/>
    <m/>
    <m/>
    <n v="0"/>
    <n v="739.13639999999998"/>
    <n v="787.13525510235809"/>
    <n v="0.72882893990959086"/>
    <n v="37.306309860000006"/>
    <n v="34.542879500000005"/>
  </r>
  <r>
    <x v="3110"/>
    <s v="École"/>
    <m/>
    <m/>
    <n v="5024"/>
    <n v="1228.4135999999999"/>
    <n v="0"/>
    <n v="1730.0919999999996"/>
    <m/>
    <m/>
    <n v="0"/>
    <n v="0.51183900000000004"/>
    <n v="0"/>
    <n v="123.19717591999999"/>
    <m/>
    <m/>
    <n v="0"/>
    <n v="2958.5055999999995"/>
    <n v="3150.6283010520856"/>
    <n v="0.6271155057826604"/>
    <n v="123.70901491999999"/>
    <n v="24.623609657643311"/>
  </r>
  <r>
    <x v="3111"/>
    <s v="École"/>
    <m/>
    <m/>
    <n v="11275"/>
    <n v="4158"/>
    <n v="4606.2873"/>
    <n v="0"/>
    <m/>
    <m/>
    <n v="0"/>
    <n v="1.7324999999999999"/>
    <n v="235.52424735"/>
    <n v="0"/>
    <m/>
    <m/>
    <n v="0"/>
    <n v="8764.2873"/>
    <n v="9333.4322591552209"/>
    <n v="0.82779886999159391"/>
    <n v="237.25674734999998"/>
    <n v="21.042727037694011"/>
  </r>
  <r>
    <x v="3112"/>
    <s v="École"/>
    <m/>
    <m/>
    <n v="8811"/>
    <n v="2898.3168000000001"/>
    <n v="0"/>
    <n v="2937.9359999999997"/>
    <m/>
    <m/>
    <n v="0"/>
    <n v="1.207632"/>
    <n v="0"/>
    <n v="209.20587935999998"/>
    <m/>
    <m/>
    <n v="0"/>
    <n v="5836.2528000000002"/>
    <n v="6215.253824016585"/>
    <n v="0.705397097266665"/>
    <n v="210.41351135999997"/>
    <n v="23.880775321756893"/>
  </r>
  <r>
    <x v="3113"/>
    <s v="École"/>
    <m/>
    <m/>
    <n v="18768"/>
    <n v="4540.4856"/>
    <n v="7011.9233999999997"/>
    <n v="0"/>
    <m/>
    <m/>
    <n v="0"/>
    <n v="1.8918690000000002"/>
    <n v="358.52691629999998"/>
    <n v="0"/>
    <m/>
    <m/>
    <n v="0"/>
    <n v="11552.409"/>
    <n v="12302.612082508422"/>
    <n v="0.65551002144652715"/>
    <n v="360.41878529999997"/>
    <n v="19.203899472506393"/>
  </r>
  <r>
    <x v="3114"/>
    <s v="École"/>
    <m/>
    <m/>
    <n v="495"/>
    <n v="194.184"/>
    <n v="0"/>
    <n v="0"/>
    <m/>
    <m/>
    <n v="0"/>
    <n v="8.0909999999999996E-2"/>
    <n v="0"/>
    <n v="0"/>
    <m/>
    <m/>
    <n v="0"/>
    <n v="194.184"/>
    <n v="206.79413485358901"/>
    <n v="0.41776592899714954"/>
    <n v="8.0909999999999996E-2"/>
    <n v="0.16345454545454544"/>
  </r>
  <r>
    <x v="3115"/>
    <s v="École"/>
    <m/>
    <m/>
    <n v="4174"/>
    <n v="2525.2559999999999"/>
    <n v="0"/>
    <n v="0"/>
    <m/>
    <m/>
    <n v="0"/>
    <n v="1.05219"/>
    <n v="0"/>
    <n v="0"/>
    <m/>
    <m/>
    <n v="0"/>
    <n v="2525.2559999999999"/>
    <n v="2689.2438604819899"/>
    <n v="0.64428458564494251"/>
    <n v="1.05219"/>
    <n v="0.25208193579300431"/>
  </r>
  <r>
    <x v="3116"/>
    <s v="École"/>
    <m/>
    <m/>
    <n v="4174"/>
    <n v="1550.5344"/>
    <n v="1228.0148999999999"/>
    <n v="0"/>
    <m/>
    <m/>
    <n v="0"/>
    <n v="0.64605600000000007"/>
    <n v="62.789675549999991"/>
    <n v="0"/>
    <m/>
    <m/>
    <n v="0"/>
    <n v="2778.5492999999997"/>
    <n v="2958.9858002798646"/>
    <n v="0.70890891238137632"/>
    <n v="63.435731549999993"/>
    <n v="15.197827395783419"/>
  </r>
  <r>
    <x v="3117"/>
    <s v="École"/>
    <m/>
    <m/>
    <n v="3824"/>
    <n v="1249.92"/>
    <n v="2560.2273"/>
    <n v="0"/>
    <m/>
    <m/>
    <n v="0"/>
    <n v="0.52079999999999993"/>
    <n v="130.90707734999998"/>
    <n v="0"/>
    <m/>
    <m/>
    <n v="0"/>
    <n v="3810.1473000000001"/>
    <n v="4057.5748494635914"/>
    <n v="1.0610812890856671"/>
    <n v="131.42787734999999"/>
    <n v="34.369214788179917"/>
  </r>
  <r>
    <x v="3118"/>
    <s v="École"/>
    <m/>
    <m/>
    <n v="12717"/>
    <n v="5931.7919999999995"/>
    <n v="10340.9388"/>
    <n v="0"/>
    <m/>
    <m/>
    <n v="0"/>
    <n v="2.4715799999999999"/>
    <n v="528.74292660000003"/>
    <n v="0"/>
    <m/>
    <m/>
    <n v="0"/>
    <n v="16272.730799999999"/>
    <n v="17329.467347934697"/>
    <n v="1.362700900207179"/>
    <n v="531.21450660000005"/>
    <n v="41.77199863175278"/>
  </r>
  <r>
    <x v="3119"/>
    <s v="École"/>
    <m/>
    <m/>
    <n v="4640"/>
    <n v="604.7568"/>
    <n v="2412.8352"/>
    <n v="0"/>
    <m/>
    <m/>
    <n v="0"/>
    <n v="0.25198199999999998"/>
    <n v="123.37076639999999"/>
    <n v="0"/>
    <m/>
    <m/>
    <n v="0"/>
    <n v="3017.5920000000001"/>
    <n v="3213.5517188909043"/>
    <n v="0.69257580148510867"/>
    <n v="123.62274839999999"/>
    <n v="26.64283370689655"/>
  </r>
  <r>
    <x v="3120"/>
    <s v="École"/>
    <m/>
    <m/>
    <n v="3229"/>
    <n v="390.32279999999997"/>
    <n v="1755.0648000000001"/>
    <n v="0"/>
    <m/>
    <m/>
    <n v="0"/>
    <n v="0.16263450000000002"/>
    <n v="89.738283599999988"/>
    <n v="0"/>
    <m/>
    <m/>
    <n v="0"/>
    <n v="2145.3876"/>
    <n v="2284.7071471780255"/>
    <n v="0.70755873248003265"/>
    <n v="89.900918099999984"/>
    <n v="27.841721306906155"/>
  </r>
  <r>
    <x v="3121"/>
    <s v="École"/>
    <m/>
    <m/>
    <n v="5159"/>
    <n v="801.36"/>
    <n v="2245.3614000000002"/>
    <n v="0"/>
    <m/>
    <m/>
    <n v="0"/>
    <n v="0.33390000000000003"/>
    <n v="114.80765729999999"/>
    <n v="0"/>
    <m/>
    <m/>
    <n v="0"/>
    <n v="3046.7214000000004"/>
    <n v="3244.5727560093292"/>
    <n v="0.62891505253136837"/>
    <n v="115.14155729999999"/>
    <n v="22.318580597014922"/>
  </r>
  <r>
    <x v="3122"/>
    <s v="École"/>
    <m/>
    <m/>
    <n v="3724"/>
    <n v="1215.54"/>
    <n v="2259.7595999999999"/>
    <n v="0"/>
    <m/>
    <m/>
    <n v="0"/>
    <n v="0.50647500000000001"/>
    <n v="115.54385219999999"/>
    <n v="0"/>
    <m/>
    <m/>
    <n v="0"/>
    <n v="3475.2995999999998"/>
    <n v="3700.9824400518264"/>
    <n v="0.99381912998169342"/>
    <n v="116.05032719999998"/>
    <n v="31.162816111707837"/>
  </r>
  <r>
    <x v="3123"/>
    <s v="École"/>
    <m/>
    <m/>
    <n v="3622"/>
    <n v="1656"/>
    <n v="308.80349999999999"/>
    <n v="0"/>
    <m/>
    <m/>
    <n v="0"/>
    <n v="0.69"/>
    <n v="15.78944325"/>
    <n v="0"/>
    <m/>
    <m/>
    <n v="0"/>
    <n v="1964.8035"/>
    <n v="2092.3960776366935"/>
    <n v="0.57769080001013073"/>
    <n v="16.479443249999999"/>
    <n v="4.549818677526229"/>
  </r>
  <r>
    <x v="3124"/>
    <s v="École"/>
    <m/>
    <m/>
    <n v="5100"/>
    <n v="1758.24"/>
    <n v="783.5652"/>
    <n v="0"/>
    <m/>
    <m/>
    <n v="0"/>
    <n v="0.73260000000000003"/>
    <n v="40.064501399999997"/>
    <n v="0"/>
    <m/>
    <m/>
    <n v="0"/>
    <n v="2541.8051999999998"/>
    <n v="2706.8677506918889"/>
    <n v="0.53075838248860563"/>
    <n v="40.797101399999995"/>
    <n v="7.999431647058822"/>
  </r>
  <r>
    <x v="3125"/>
    <s v="École"/>
    <m/>
    <m/>
    <n v="5572"/>
    <n v="1022.544"/>
    <n v="2016.5057999999999"/>
    <n v="0"/>
    <m/>
    <m/>
    <n v="0"/>
    <n v="0.42605999999999999"/>
    <n v="103.1060331"/>
    <n v="0"/>
    <m/>
    <m/>
    <n v="0"/>
    <n v="3039.0497999999998"/>
    <n v="3236.4029691837259"/>
    <n v="0.58083326797985035"/>
    <n v="103.53209310000001"/>
    <n v="18.580777656137833"/>
  </r>
  <r>
    <x v="3126"/>
    <s v="École"/>
    <m/>
    <m/>
    <n v="11222"/>
    <n v="1156.8527999999999"/>
    <n v="3617.7372"/>
    <n v="0"/>
    <m/>
    <m/>
    <n v="0"/>
    <n v="0.48202200000000001"/>
    <n v="184.97865539999998"/>
    <n v="0"/>
    <m/>
    <m/>
    <n v="0"/>
    <n v="4774.59"/>
    <n v="5084.6475936771185"/>
    <n v="0.45309638154314014"/>
    <n v="185.46067739999998"/>
    <n v="16.526526234182853"/>
  </r>
  <r>
    <x v="3127"/>
    <s v="École"/>
    <m/>
    <m/>
    <n v="5157"/>
    <n v="1055.808"/>
    <n v="1021.5144"/>
    <n v="0"/>
    <m/>
    <m/>
    <n v="0"/>
    <n v="0.43992000000000003"/>
    <n v="52.231090799999997"/>
    <n v="0"/>
    <m/>
    <m/>
    <n v="0"/>
    <n v="2077.3224"/>
    <n v="2212.2218541176471"/>
    <n v="0.42897456934606304"/>
    <n v="52.671010799999998"/>
    <n v="10.213498312972657"/>
  </r>
  <r>
    <x v="3128"/>
    <s v="École"/>
    <m/>
    <m/>
    <n v="5157"/>
    <n v="1106.7839999999999"/>
    <n v="1343.2004999999999"/>
    <n v="0"/>
    <m/>
    <m/>
    <n v="0"/>
    <n v="0.46116000000000001"/>
    <n v="68.679234750000006"/>
    <n v="0"/>
    <m/>
    <m/>
    <n v="0"/>
    <n v="2449.9844999999996"/>
    <n v="2609.0842967608182"/>
    <n v="0.50593063733969712"/>
    <n v="69.140394750000013"/>
    <n v="13.407096131471787"/>
  </r>
  <r>
    <x v="3129"/>
    <s v="École"/>
    <m/>
    <m/>
    <n v="5017"/>
    <n v="1012.1759999999999"/>
    <n v="3765.1293000000001"/>
    <n v="0"/>
    <m/>
    <m/>
    <n v="0"/>
    <n v="0.42174"/>
    <n v="192.51496635000001"/>
    <n v="0"/>
    <m/>
    <m/>
    <n v="0"/>
    <n v="4777.3053"/>
    <n v="5087.5392228245655"/>
    <n v="1.0140600404274598"/>
    <n v="192.93670635000001"/>
    <n v="38.45658886784932"/>
  </r>
  <r>
    <x v="3130"/>
    <s v="École"/>
    <m/>
    <m/>
    <n v="4904"/>
    <n v="989.17200000000003"/>
    <n v="2445.4206000000004"/>
    <n v="0"/>
    <m/>
    <m/>
    <n v="0"/>
    <n v="0.41215500000000005"/>
    <n v="125.03689170000001"/>
    <n v="0"/>
    <m/>
    <m/>
    <n v="0"/>
    <n v="3434.5926000000004"/>
    <n v="3657.6319639699409"/>
    <n v="0.74584664844411519"/>
    <n v="125.44904670000001"/>
    <n v="25.580963845840131"/>
  </r>
  <r>
    <x v="3131"/>
    <s v="École"/>
    <m/>
    <m/>
    <n v="25650"/>
    <n v="11253.6"/>
    <n v="14958.2142"/>
    <n v="0"/>
    <m/>
    <m/>
    <n v="0"/>
    <n v="4.6890000000000001"/>
    <n v="764.82900689999997"/>
    <n v="0"/>
    <m/>
    <m/>
    <n v="0"/>
    <n v="26211.814200000001"/>
    <n v="27913.985912495464"/>
    <n v="1.0882645579920258"/>
    <n v="769.51800689999993"/>
    <n v="30.00070202339181"/>
  </r>
  <r>
    <x v="3132"/>
    <s v="École"/>
    <m/>
    <m/>
    <n v="2348"/>
    <n v="358.84800000000001"/>
    <n v="815.77170000000001"/>
    <n v="0"/>
    <m/>
    <m/>
    <n v="0"/>
    <n v="0.14952000000000001"/>
    <n v="41.711253149999997"/>
    <n v="0"/>
    <m/>
    <m/>
    <n v="0"/>
    <n v="1174.6197"/>
    <n v="1250.8984501477066"/>
    <n v="0.53275061760975584"/>
    <n v="41.86077315"/>
    <n v="17.828267951448041"/>
  </r>
  <r>
    <x v="3133"/>
    <s v="École"/>
    <m/>
    <m/>
    <n v="4440"/>
    <n v="1149.1199999999999"/>
    <n v="874.1223"/>
    <n v="0"/>
    <m/>
    <m/>
    <n v="0"/>
    <n v="0.4788"/>
    <n v="44.694779849999996"/>
    <n v="0"/>
    <m/>
    <m/>
    <n v="0"/>
    <n v="2023.2422999999999"/>
    <n v="2154.6298409121532"/>
    <n v="0.48527699119643092"/>
    <n v="45.173579849999996"/>
    <n v="10.174229695945945"/>
  </r>
  <r>
    <x v="3134"/>
    <s v="École"/>
    <m/>
    <m/>
    <n v="2522"/>
    <n v="86.22"/>
    <n v="209.15280000000001"/>
    <n v="0"/>
    <m/>
    <m/>
    <n v="0"/>
    <n v="3.5925000000000006E-2"/>
    <n v="10.694199599999999"/>
    <n v="0"/>
    <m/>
    <m/>
    <n v="0"/>
    <n v="295.37279999999998"/>
    <n v="314.55404479917075"/>
    <n v="0.12472404631212163"/>
    <n v="10.7301246"/>
    <n v="4.2546092783505154"/>
  </r>
  <r>
    <x v="3135"/>
    <s v="École"/>
    <m/>
    <m/>
    <n v="12968"/>
    <n v="2853.1439999999998"/>
    <n v="3874.2525000000001"/>
    <n v="0"/>
    <m/>
    <m/>
    <n v="0"/>
    <n v="1.1888099999999999"/>
    <n v="198.09454875"/>
    <n v="0"/>
    <m/>
    <m/>
    <n v="0"/>
    <n v="6727.3964999999998"/>
    <n v="7164.2675968903859"/>
    <n v="0.55245740259796317"/>
    <n v="199.28335874999999"/>
    <n v="15.367316374922886"/>
  </r>
  <r>
    <x v="3136"/>
    <s v="École"/>
    <m/>
    <m/>
    <n v="4311"/>
    <n v="696.18240000000003"/>
    <n v="2929.2759000000001"/>
    <n v="0"/>
    <m/>
    <m/>
    <n v="0"/>
    <n v="0.290076"/>
    <n v="149.77691504999999"/>
    <n v="0"/>
    <m/>
    <m/>
    <n v="0"/>
    <n v="3625.4583000000002"/>
    <n v="3860.8923113967348"/>
    <n v="0.89559088642930518"/>
    <n v="150.06699104999998"/>
    <n v="34.810250765483644"/>
  </r>
  <r>
    <x v="3137"/>
    <s v="École"/>
    <m/>
    <m/>
    <n v="5690"/>
    <n v="1346.5439999999999"/>
    <n v="2141.1639"/>
    <n v="0"/>
    <m/>
    <m/>
    <n v="0"/>
    <n v="0.56106000000000011"/>
    <n v="109.47993105"/>
    <n v="0"/>
    <m/>
    <m/>
    <n v="0"/>
    <n v="3487.7078999999999"/>
    <n v="3714.1965239284787"/>
    <n v="0.65275861580465355"/>
    <n v="110.04099105"/>
    <n v="19.339365738137083"/>
  </r>
  <r>
    <x v="3138"/>
    <s v="École"/>
    <m/>
    <m/>
    <n v="5025"/>
    <n v="617.86799999999994"/>
    <n v="2814.4692"/>
    <n v="0"/>
    <m/>
    <m/>
    <n v="0"/>
    <n v="0.25744499999999998"/>
    <n v="143.90672939999999"/>
    <n v="0"/>
    <m/>
    <m/>
    <n v="0"/>
    <n v="3432.3371999999999"/>
    <n v="3655.2301003161438"/>
    <n v="0.72740897518729231"/>
    <n v="144.16417439999998"/>
    <n v="28.689387940298506"/>
  </r>
  <r>
    <x v="3139"/>
    <s v="École"/>
    <m/>
    <m/>
    <n v="24266"/>
    <n v="9776.16"/>
    <n v="11102.9067"/>
    <n v="0"/>
    <m/>
    <m/>
    <n v="0"/>
    <n v="4.0734000000000004"/>
    <n v="567.70313564999992"/>
    <n v="0"/>
    <m/>
    <m/>
    <n v="0"/>
    <n v="20879.066699999999"/>
    <n v="22234.934571215341"/>
    <n v="0.91629994936187842"/>
    <n v="571.77653564999991"/>
    <n v="23.562867207203489"/>
  </r>
  <r>
    <x v="3140"/>
    <s v="École"/>
    <m/>
    <m/>
    <n v="25783"/>
    <n v="10162.799999999999"/>
    <n v="1996.8030000000001"/>
    <n v="0"/>
    <m/>
    <m/>
    <n v="0"/>
    <n v="4.2344999999999997"/>
    <n v="102.0986085"/>
    <n v="0"/>
    <m/>
    <m/>
    <n v="0"/>
    <n v="12159.602999999999"/>
    <n v="12949.23671645504"/>
    <n v="0.50223933275627508"/>
    <n v="106.33310849999999"/>
    <n v="4.1241557809409297"/>
  </r>
  <r>
    <x v="3141"/>
    <s v="École"/>
    <m/>
    <m/>
    <n v="7832"/>
    <n v="692.06399999999996"/>
    <n v="4095.5300999999999"/>
    <n v="0"/>
    <m/>
    <m/>
    <n v="0"/>
    <n v="0.28836000000000001"/>
    <n v="209.40870194999999"/>
    <n v="0"/>
    <m/>
    <m/>
    <n v="0"/>
    <n v="4787.5941000000003"/>
    <n v="5098.496168271573"/>
    <n v="0.65098265682732037"/>
    <n v="209.69706195000001"/>
    <n v="26.774395039581204"/>
  </r>
  <r>
    <x v="3142"/>
    <s v="École"/>
    <m/>
    <m/>
    <n v="24757"/>
    <n v="7320.24"/>
    <n v="6184.7847000000002"/>
    <n v="0"/>
    <m/>
    <m/>
    <n v="0"/>
    <n v="3.0501"/>
    <n v="316.23445665000003"/>
    <n v="0"/>
    <m/>
    <m/>
    <n v="0"/>
    <n v="13505.0247"/>
    <n v="14382.028895340762"/>
    <n v="0.58092777377472071"/>
    <n v="319.28455665000001"/>
    <n v="12.896738564850347"/>
  </r>
  <r>
    <x v="3143"/>
    <s v="École"/>
    <m/>
    <m/>
    <n v="11283"/>
    <n v="2133.2159999999999"/>
    <n v="2548.4814000000001"/>
    <n v="0"/>
    <m/>
    <m/>
    <n v="0"/>
    <n v="0.88884000000000007"/>
    <n v="130.30649729999999"/>
    <n v="0"/>
    <m/>
    <m/>
    <n v="0"/>
    <n v="4681.6974"/>
    <n v="4985.7226315211192"/>
    <n v="0.44187916613676498"/>
    <n v="131.19533729999998"/>
    <n v="11.62769984046796"/>
  </r>
  <r>
    <x v="3144"/>
    <s v="École"/>
    <m/>
    <m/>
    <n v="17037"/>
    <n v="5672.16"/>
    <n v="3944.7278999999999"/>
    <n v="0"/>
    <m/>
    <m/>
    <n v="0"/>
    <n v="2.3633999999999999"/>
    <n v="201.69802904999997"/>
    <n v="0"/>
    <m/>
    <m/>
    <n v="0"/>
    <n v="9616.8878999999997"/>
    <n v="10241.399977672972"/>
    <n v="0.60112695766114765"/>
    <n v="204.06142904999999"/>
    <n v="11.977544699771085"/>
  </r>
  <r>
    <x v="3145"/>
    <s v="École"/>
    <m/>
    <m/>
    <n v="11244"/>
    <n v="2220.0479999999998"/>
    <n v="4350.1508999999996"/>
    <n v="0"/>
    <m/>
    <m/>
    <n v="0"/>
    <n v="0.92501999999999995"/>
    <n v="222.42772754999999"/>
    <n v="0"/>
    <m/>
    <m/>
    <n v="0"/>
    <n v="6570.1988999999994"/>
    <n v="6996.8617256905927"/>
    <n v="0.62227514458294142"/>
    <n v="223.35274754999998"/>
    <n v="19.864171784951971"/>
  </r>
  <r>
    <x v="3146"/>
    <s v="École"/>
    <m/>
    <m/>
    <n v="24754"/>
    <n v="8644.32"/>
    <n v="15316.6536"/>
    <n v="0"/>
    <m/>
    <m/>
    <n v="0"/>
    <n v="3.6018000000000003"/>
    <n v="783.15638520000005"/>
    <n v="0"/>
    <m/>
    <m/>
    <n v="0"/>
    <n v="23960.973599999998"/>
    <n v="25516.977742047158"/>
    <n v="1.0308224021187347"/>
    <n v="786.75818520000007"/>
    <n v="31.783072844792763"/>
  </r>
  <r>
    <x v="3147"/>
    <s v="École"/>
    <m/>
    <m/>
    <n v="4871"/>
    <n v="656.24040000000002"/>
    <n v="2742.0992999999999"/>
    <n v="0"/>
    <m/>
    <m/>
    <n v="0"/>
    <n v="0.2734335"/>
    <n v="140.20638134999999"/>
    <n v="0"/>
    <m/>
    <m/>
    <n v="0"/>
    <n v="3398.3397"/>
    <n v="3619.024833148484"/>
    <n v="0.74297368777427308"/>
    <n v="140.47981485"/>
    <n v="28.840035896119893"/>
  </r>
  <r>
    <x v="3148"/>
    <s v="École"/>
    <m/>
    <m/>
    <n v="4204"/>
    <n v="820.43999999999994"/>
    <n v="3785.9688000000001"/>
    <n v="0"/>
    <m/>
    <m/>
    <n v="0"/>
    <n v="0.34185000000000004"/>
    <n v="193.58051159999999"/>
    <n v="0"/>
    <m/>
    <m/>
    <n v="0"/>
    <n v="4606.4088000000002"/>
    <n v="4905.5448573412805"/>
    <n v="1.1668755607376975"/>
    <n v="193.92236159999999"/>
    <n v="46.128059372026634"/>
  </r>
  <r>
    <x v="3149"/>
    <s v="École"/>
    <m/>
    <m/>
    <n v="6246"/>
    <n v="2112.48"/>
    <n v="4200.4853999999996"/>
    <n v="0"/>
    <m/>
    <m/>
    <n v="0"/>
    <n v="0.88020000000000009"/>
    <n v="214.7751753"/>
    <n v="0"/>
    <m/>
    <m/>
    <n v="0"/>
    <n v="6312.9653999999991"/>
    <n v="6722.9237128375216"/>
    <n v="1.0763566623178868"/>
    <n v="215.6553753"/>
    <n v="34.526957300672436"/>
  </r>
  <r>
    <x v="3150"/>
    <s v="École"/>
    <m/>
    <m/>
    <n v="1303"/>
    <n v="277.30079999999998"/>
    <n v="927.16830000000004"/>
    <n v="0"/>
    <m/>
    <m/>
    <n v="0"/>
    <n v="0.11554200000000001"/>
    <n v="47.407076849999996"/>
    <n v="0"/>
    <m/>
    <m/>
    <n v="0"/>
    <n v="1204.4691"/>
    <n v="1282.6862434205752"/>
    <n v="0.98441001029975073"/>
    <n v="47.522618849999994"/>
    <n v="36.471695203376818"/>
  </r>
  <r>
    <x v="3151"/>
    <s v="École"/>
    <m/>
    <m/>
    <n v="4457"/>
    <n v="1970.6399999999999"/>
    <n v="1836.1494"/>
    <n v="0"/>
    <m/>
    <m/>
    <n v="0"/>
    <n v="0.82110000000000005"/>
    <n v="93.884223300000002"/>
    <n v="0"/>
    <m/>
    <m/>
    <n v="0"/>
    <n v="3806.7893999999997"/>
    <n v="4053.9988904483021"/>
    <n v="0.90958018632450122"/>
    <n v="94.705323300000003"/>
    <n v="21.248670249046445"/>
  </r>
  <r>
    <x v="3152"/>
    <s v="École"/>
    <m/>
    <m/>
    <n v="3613"/>
    <n v="504.69479999999999"/>
    <n v="3635.9243999999999"/>
    <n v="0"/>
    <m/>
    <m/>
    <n v="0"/>
    <n v="0.21028949999999999"/>
    <n v="185.9085858"/>
    <n v="0"/>
    <m/>
    <m/>
    <n v="0"/>
    <n v="4140.6192000000001"/>
    <n v="4409.5072983467217"/>
    <n v="1.2204559364369558"/>
    <n v="186.11887529999998"/>
    <n v="51.513666011624686"/>
  </r>
  <r>
    <x v="3153"/>
    <s v="École"/>
    <m/>
    <m/>
    <n v="17677"/>
    <n v="9270.7199999999993"/>
    <n v="2747.0250000000001"/>
    <n v="0"/>
    <m/>
    <m/>
    <n v="0"/>
    <n v="3.8628"/>
    <n v="140.4582375"/>
    <n v="0"/>
    <m/>
    <m/>
    <n v="0"/>
    <n v="12017.744999999999"/>
    <n v="12798.166585125678"/>
    <n v="0.72400105137329174"/>
    <n v="144.32103749999999"/>
    <n v="8.1643399615319332"/>
  </r>
  <r>
    <x v="3154"/>
    <s v="École"/>
    <m/>
    <m/>
    <n v="4222"/>
    <n v="622.58399999999995"/>
    <n v="2255.2127999999998"/>
    <n v="0"/>
    <m/>
    <m/>
    <n v="0"/>
    <n v="0.25941000000000003"/>
    <n v="115.31136959999999"/>
    <n v="0"/>
    <m/>
    <m/>
    <n v="0"/>
    <n v="2877.7967999999996"/>
    <n v="3064.6783439440264"/>
    <n v="0.7258830753064961"/>
    <n v="115.57077959999999"/>
    <n v="27.373467456181903"/>
  </r>
  <r>
    <x v="3155"/>
    <s v="École"/>
    <m/>
    <m/>
    <n v="1029"/>
    <n v="75.167999999999992"/>
    <n v="0"/>
    <n v="0"/>
    <m/>
    <m/>
    <n v="0"/>
    <n v="3.1320000000000001E-2"/>
    <n v="0"/>
    <n v="0"/>
    <m/>
    <m/>
    <n v="0"/>
    <n v="75.167999999999992"/>
    <n v="80.049342523969926"/>
    <n v="7.7793335786170967E-2"/>
    <n v="3.1320000000000001E-2"/>
    <n v="3.0437317784256561E-2"/>
  </r>
  <r>
    <x v="3156"/>
    <s v="École"/>
    <m/>
    <m/>
    <n v="4400"/>
    <n v="1386.72"/>
    <n v="2086.2233999999999"/>
    <n v="0"/>
    <m/>
    <m/>
    <n v="0"/>
    <n v="0.57780000000000009"/>
    <n v="106.6707663"/>
    <n v="0"/>
    <m/>
    <m/>
    <n v="0"/>
    <n v="3472.9434000000001"/>
    <n v="3698.4732305364082"/>
    <n v="0.84056209784918368"/>
    <n v="107.24856629999999"/>
    <n v="24.374674159090908"/>
  </r>
  <r>
    <x v="3157"/>
    <s v="École"/>
    <m/>
    <m/>
    <n v="3342"/>
    <n v="646.19999999999993"/>
    <n v="1745.2134000000001"/>
    <n v="0"/>
    <m/>
    <m/>
    <n v="0"/>
    <n v="0.26924999999999999"/>
    <n v="89.234571299999999"/>
    <n v="0"/>
    <m/>
    <m/>
    <n v="0"/>
    <n v="2391.4133999999999"/>
    <n v="2546.7096420419798"/>
    <n v="0.76203161042548773"/>
    <n v="89.503821299999998"/>
    <n v="26.781514452423696"/>
  </r>
  <r>
    <x v="3158"/>
    <s v="École"/>
    <m/>
    <m/>
    <n v="4310"/>
    <n v="499.95"/>
    <n v="1608.8094000000001"/>
    <n v="0"/>
    <m/>
    <m/>
    <n v="0"/>
    <n v="0.20831250000000001"/>
    <n v="82.260093299999994"/>
    <n v="0"/>
    <m/>
    <m/>
    <n v="0"/>
    <n v="2108.7593999999999"/>
    <n v="2245.7003447110651"/>
    <n v="0.52104416350604754"/>
    <n v="82.468405799999999"/>
    <n v="19.134200881670534"/>
  </r>
  <r>
    <x v="3159"/>
    <s v="École"/>
    <m/>
    <m/>
    <n v="5973"/>
    <n v="832.31999999999994"/>
    <n v="3265.7390999999998"/>
    <n v="0"/>
    <m/>
    <m/>
    <n v="0"/>
    <n v="0.3468"/>
    <n v="166.98062744999999"/>
    <n v="0"/>
    <m/>
    <m/>
    <n v="0"/>
    <n v="4098.0590999999995"/>
    <n v="4364.1833836123342"/>
    <n v="0.73065183050599936"/>
    <n v="167.32742744999999"/>
    <n v="28.013967428427925"/>
  </r>
  <r>
    <x v="3160"/>
    <s v="École"/>
    <m/>
    <m/>
    <n v="5225"/>
    <n v="2731.2696000000001"/>
    <n v="1193.9139"/>
    <n v="0"/>
    <m/>
    <m/>
    <n v="0"/>
    <n v="1.138029"/>
    <n v="61.046056049999997"/>
    <n v="0"/>
    <m/>
    <m/>
    <n v="0"/>
    <n v="3925.1835000000001"/>
    <n v="4180.0813971495209"/>
    <n v="0.80001557840182214"/>
    <n v="62.18408505"/>
    <n v="11.901260296650719"/>
  </r>
  <r>
    <x v="3161"/>
    <s v="École"/>
    <m/>
    <m/>
    <n v="2659"/>
    <n v="585.79200000000003"/>
    <n v="1559.1735000000001"/>
    <n v="0"/>
    <m/>
    <m/>
    <n v="0"/>
    <n v="0.24408000000000002"/>
    <n v="79.722158249999993"/>
    <n v="0"/>
    <m/>
    <m/>
    <n v="0"/>
    <n v="2144.9655000000002"/>
    <n v="2284.2576363824828"/>
    <n v="0.85906642962861335"/>
    <n v="79.966238249999989"/>
    <n v="30.073801523128996"/>
  </r>
  <r>
    <x v="3162"/>
    <s v="École"/>
    <m/>
    <m/>
    <n v="9206"/>
    <n v="989.49599999999998"/>
    <n v="5953.6557000000003"/>
    <n v="0"/>
    <m/>
    <m/>
    <n v="0"/>
    <n v="0.41229000000000005"/>
    <n v="304.41659114999999"/>
    <n v="0"/>
    <m/>
    <m/>
    <n v="0"/>
    <n v="6943.1517000000003"/>
    <n v="7394.0337461311219"/>
    <n v="0.80317551011635047"/>
    <n v="304.82888114999997"/>
    <n v="33.111979268955025"/>
  </r>
  <r>
    <x v="3163"/>
    <s v="École"/>
    <m/>
    <m/>
    <n v="3385"/>
    <n v="814.31999999999994"/>
    <n v="623.29049999999995"/>
    <n v="0"/>
    <m/>
    <m/>
    <n v="0"/>
    <n v="0.33929999999999999"/>
    <n v="31.86948975"/>
    <n v="0"/>
    <m/>
    <m/>
    <n v="0"/>
    <n v="1437.6104999999998"/>
    <n v="1530.9676369007511"/>
    <n v="0.45227995181706088"/>
    <n v="32.208789750000001"/>
    <n v="9.5151520679468238"/>
  </r>
  <r>
    <x v="3164"/>
    <s v="École"/>
    <m/>
    <m/>
    <n v="3112"/>
    <n v="674.69759999999997"/>
    <n v="3153.5846999999999"/>
    <n v="0"/>
    <m/>
    <m/>
    <n v="0"/>
    <n v="0.28112400000000004"/>
    <n v="161.24605664999999"/>
    <n v="0"/>
    <m/>
    <m/>
    <n v="0"/>
    <n v="3828.2822999999999"/>
    <n v="4076.8875201036535"/>
    <n v="1.310053830367498"/>
    <n v="161.52718064999999"/>
    <n v="51.904621031491004"/>
  </r>
  <r>
    <x v="3165"/>
    <s v="École"/>
    <m/>
    <m/>
    <n v="7972"/>
    <n v="282.834"/>
    <n v="3050.5239000000001"/>
    <n v="0"/>
    <m/>
    <m/>
    <n v="0"/>
    <n v="0.11784749999999999"/>
    <n v="155.97645105000001"/>
    <n v="0"/>
    <m/>
    <m/>
    <n v="0"/>
    <n v="3333.3579"/>
    <n v="3549.8231733195125"/>
    <n v="0.44528639906165485"/>
    <n v="156.09429855000002"/>
    <n v="19.580318433266434"/>
  </r>
  <r>
    <x v="3166"/>
    <s v="École"/>
    <m/>
    <m/>
    <n v="3528"/>
    <n v="92.88"/>
    <n v="0"/>
    <n v="0"/>
    <m/>
    <m/>
    <n v="0"/>
    <n v="3.8700000000000005E-2"/>
    <n v="0"/>
    <n v="0"/>
    <m/>
    <m/>
    <n v="0"/>
    <n v="92.88"/>
    <n v="98.911543923296179"/>
    <n v="2.8036151905696197E-2"/>
    <n v="3.8700000000000005E-2"/>
    <n v="1.0969387755102042E-2"/>
  </r>
  <r>
    <x v="3167"/>
    <s v="École"/>
    <m/>
    <m/>
    <n v="8100"/>
    <n v="1216.944"/>
    <n v="5505.7959000000001"/>
    <n v="0"/>
    <m/>
    <m/>
    <n v="0"/>
    <n v="0.50705999999999996"/>
    <n v="281.51705504999995"/>
    <n v="0"/>
    <m/>
    <m/>
    <n v="0"/>
    <n v="6722.7399000000005"/>
    <n v="7159.3086014615192"/>
    <n v="0.88386525943969374"/>
    <n v="282.02411504999998"/>
    <n v="34.817791981481477"/>
  </r>
  <r>
    <x v="3168"/>
    <s v="École"/>
    <m/>
    <m/>
    <n v="10005"/>
    <n v="447.12"/>
    <n v="5582.3337000000001"/>
    <n v="0"/>
    <m/>
    <m/>
    <n v="0"/>
    <n v="0.18630000000000002"/>
    <n v="285.43051214999997"/>
    <n v="0"/>
    <m/>
    <m/>
    <n v="0"/>
    <n v="6029.4537"/>
    <n v="6421.001017237626"/>
    <n v="0.64177921211770372"/>
    <n v="285.61681214999999"/>
    <n v="28.54740751124438"/>
  </r>
  <r>
    <x v="3169"/>
    <s v="École"/>
    <m/>
    <m/>
    <n v="3788"/>
    <n v="790.02"/>
    <n v="1928.6010000000001"/>
    <n v="0"/>
    <m/>
    <m/>
    <n v="0"/>
    <n v="0.329175"/>
    <n v="98.611369499999995"/>
    <n v="0"/>
    <m/>
    <m/>
    <n v="0"/>
    <n v="2718.6210000000001"/>
    <n v="2895.1658102098991"/>
    <n v="0.7642993163172912"/>
    <n v="98.940544500000001"/>
    <n v="26.119467925026399"/>
  </r>
  <r>
    <x v="3170"/>
    <s v="École"/>
    <m/>
    <m/>
    <n v="6391"/>
    <n v="879.40800000000002"/>
    <n v="3377.8935000000001"/>
    <n v="0"/>
    <m/>
    <m/>
    <n v="0"/>
    <n v="0.36642000000000002"/>
    <n v="172.71519824999999"/>
    <n v="0"/>
    <m/>
    <m/>
    <n v="0"/>
    <n v="4257.3015000000005"/>
    <n v="4533.7668422907491"/>
    <n v="0.70939866097492554"/>
    <n v="173.08161824999999"/>
    <n v="27.082087036457519"/>
  </r>
  <r>
    <x v="3171"/>
    <s v="École"/>
    <m/>
    <m/>
    <n v="13121"/>
    <n v="3020.4"/>
    <n v="9165.9699000000001"/>
    <n v="0"/>
    <m/>
    <m/>
    <n v="0"/>
    <n v="1.2585"/>
    <n v="468.66554804999998"/>
    <n v="0"/>
    <m/>
    <m/>
    <n v="0"/>
    <n v="12186.3699"/>
    <n v="12977.741834941695"/>
    <n v="0.98908176472385445"/>
    <n v="469.92404805000001"/>
    <n v="35.81465193582806"/>
  </r>
  <r>
    <x v="3172"/>
    <s v="École"/>
    <m/>
    <m/>
    <n v="17958"/>
    <n v="4008.5279999999998"/>
    <n v="6026.7834000000003"/>
    <n v="0"/>
    <m/>
    <m/>
    <n v="0"/>
    <n v="1.67022"/>
    <n v="308.15568630000001"/>
    <n v="0"/>
    <m/>
    <m/>
    <n v="0"/>
    <n v="10035.311400000001"/>
    <n v="10686.995524602229"/>
    <n v="0.59511056490712932"/>
    <n v="309.82590629999999"/>
    <n v="17.252806899432006"/>
  </r>
  <r>
    <x v="3173"/>
    <s v="École"/>
    <m/>
    <m/>
    <n v="12758"/>
    <n v="1364.9795999999999"/>
    <n v="7419.6198000000004"/>
    <n v="0"/>
    <m/>
    <m/>
    <n v="0"/>
    <n v="0.56874150000000001"/>
    <n v="379.37285609999998"/>
    <n v="0"/>
    <m/>
    <m/>
    <n v="0"/>
    <n v="8784.599400000001"/>
    <n v="9355.0634087172857"/>
    <n v="0.73327037221486802"/>
    <n v="379.94159759999997"/>
    <n v="29.780655087004231"/>
  </r>
  <r>
    <x v="3174"/>
    <s v="École"/>
    <m/>
    <m/>
    <n v="4850"/>
    <n v="828.86400000000003"/>
    <n v="4135.3145999999997"/>
    <n v="0"/>
    <m/>
    <m/>
    <n v="0"/>
    <n v="0.34536"/>
    <n v="211.44292469999999"/>
    <n v="0"/>
    <m/>
    <m/>
    <n v="0"/>
    <n v="4964.1785999999993"/>
    <n v="5286.5479073749666"/>
    <n v="1.0900098778092715"/>
    <n v="211.78828469999999"/>
    <n v="43.667687567010304"/>
  </r>
  <r>
    <x v="3175"/>
    <s v="École"/>
    <m/>
    <m/>
    <n v="5565"/>
    <n v="4981.8239999999996"/>
    <n v="0"/>
    <n v="0"/>
    <m/>
    <m/>
    <n v="0"/>
    <n v="2.0757600000000003"/>
    <n v="0"/>
    <n v="0"/>
    <m/>
    <m/>
    <n v="0"/>
    <n v="4981.8239999999996"/>
    <n v="5305.3391838300076"/>
    <n v="0.9533403744528316"/>
    <n v="2.0757600000000003"/>
    <n v="0.3730026954177898"/>
  </r>
  <r>
    <x v="3176"/>
    <s v="École"/>
    <m/>
    <m/>
    <n v="4249"/>
    <n v="811.43999999999994"/>
    <n v="2153.6676000000002"/>
    <n v="0"/>
    <m/>
    <m/>
    <n v="0"/>
    <n v="0.33810000000000001"/>
    <n v="110.11925819999999"/>
    <n v="0"/>
    <m/>
    <m/>
    <n v="0"/>
    <n v="2965.1076000000003"/>
    <n v="3157.6590290126978"/>
    <n v="0.74315345469821081"/>
    <n v="110.45735819999999"/>
    <n v="25.99608336079077"/>
  </r>
  <r>
    <x v="3177"/>
    <s v="École"/>
    <m/>
    <m/>
    <n v="3199"/>
    <n v="748.22399999999993"/>
    <n v="0"/>
    <n v="1672.2799999999997"/>
    <m/>
    <m/>
    <n v="0"/>
    <n v="0.31175999999999998"/>
    <n v="0"/>
    <n v="119.0804728"/>
    <m/>
    <m/>
    <n v="0"/>
    <n v="2420.5039999999999"/>
    <n v="2577.6893595231923"/>
    <n v="0.80577973101694034"/>
    <n v="119.3922328"/>
    <n v="37.321735792435135"/>
  </r>
  <r>
    <x v="3178"/>
    <s v="École"/>
    <m/>
    <m/>
    <n v="3643"/>
    <n v="515.01599999999996"/>
    <n v="2046.8178"/>
    <n v="0"/>
    <m/>
    <m/>
    <n v="0"/>
    <n v="0.21459"/>
    <n v="104.6559171"/>
    <n v="0"/>
    <m/>
    <m/>
    <n v="0"/>
    <n v="2561.8337999999999"/>
    <n v="2728.1969900181393"/>
    <n v="0.748887452653895"/>
    <n v="104.8705071"/>
    <n v="28.786853444962944"/>
  </r>
  <r>
    <x v="3179"/>
    <s v="École"/>
    <m/>
    <m/>
    <n v="2880"/>
    <n v="546.48"/>
    <n v="1572.0561"/>
    <n v="0"/>
    <m/>
    <m/>
    <n v="0"/>
    <n v="0.22770000000000001"/>
    <n v="80.38085894999999"/>
    <n v="0"/>
    <m/>
    <m/>
    <n v="0"/>
    <n v="2118.5361000000003"/>
    <n v="2256.1119348432239"/>
    <n v="0.78337219959834159"/>
    <n v="80.608558949999988"/>
    <n v="27.989082968749997"/>
  </r>
  <r>
    <x v="3180"/>
    <s v="École"/>
    <m/>
    <m/>
    <n v="2992"/>
    <n v="1208.3039999999999"/>
    <n v="1113.2082"/>
    <n v="0"/>
    <m/>
    <m/>
    <n v="0"/>
    <n v="0.50346000000000002"/>
    <n v="56.919489900000002"/>
    <n v="0"/>
    <m/>
    <m/>
    <n v="0"/>
    <n v="2321.5122000000001"/>
    <n v="2472.2691207877688"/>
    <n v="0.82629315534350556"/>
    <n v="57.422949899999999"/>
    <n v="19.19216239973262"/>
  </r>
  <r>
    <x v="3181"/>
    <s v="École"/>
    <m/>
    <m/>
    <n v="4339"/>
    <n v="720.28800000000001"/>
    <n v="2241.9513000000002"/>
    <n v="0"/>
    <m/>
    <m/>
    <n v="0"/>
    <n v="0.30012"/>
    <n v="114.63329535"/>
    <n v="0"/>
    <m/>
    <m/>
    <n v="0"/>
    <n v="2962.2393000000002"/>
    <n v="3154.604464182431"/>
    <n v="0.72703490762443679"/>
    <n v="114.93341535"/>
    <n v="26.488457098409775"/>
  </r>
  <r>
    <x v="3182"/>
    <s v="École"/>
    <m/>
    <m/>
    <n v="2787"/>
    <n v="476.64"/>
    <n v="1504.9908"/>
    <n v="0"/>
    <m/>
    <m/>
    <n v="0"/>
    <n v="0.1986"/>
    <n v="76.951740600000008"/>
    <n v="0"/>
    <m/>
    <m/>
    <n v="0"/>
    <n v="1981.6307999999999"/>
    <n v="2110.3161274112463"/>
    <n v="0.75719990219276867"/>
    <n v="77.150340600000007"/>
    <n v="27.682217653390747"/>
  </r>
  <r>
    <x v="3183"/>
    <s v="École"/>
    <m/>
    <m/>
    <n v="3372"/>
    <n v="628.99199999999996"/>
    <n v="1199.5974000000001"/>
    <n v="0"/>
    <m/>
    <m/>
    <n v="0"/>
    <n v="0.26207999999999998"/>
    <n v="61.336659300000001"/>
    <n v="0"/>
    <m/>
    <m/>
    <n v="0"/>
    <n v="1828.5894000000001"/>
    <n v="1947.3363561129827"/>
    <n v="0.57750188496826294"/>
    <n v="61.598739299999998"/>
    <n v="18.267716281138789"/>
  </r>
  <r>
    <x v="3184"/>
    <s v="École"/>
    <m/>
    <m/>
    <n v="3558"/>
    <n v="578.952"/>
    <n v="1315.9196999999999"/>
    <n v="0"/>
    <m/>
    <m/>
    <n v="0"/>
    <n v="0.24123000000000003"/>
    <n v="67.284339149999994"/>
    <n v="0"/>
    <m/>
    <m/>
    <n v="0"/>
    <n v="1894.8716999999999"/>
    <n v="2017.9229692459185"/>
    <n v="0.5671509188437095"/>
    <n v="67.525569149999995"/>
    <n v="18.978518591905562"/>
  </r>
  <r>
    <x v="3185"/>
    <s v="École"/>
    <m/>
    <m/>
    <n v="3920"/>
    <n v="676.62"/>
    <n v="1790.6813999999999"/>
    <n v="0"/>
    <m/>
    <m/>
    <n v="0"/>
    <n v="0.28192500000000004"/>
    <n v="91.559397300000001"/>
    <n v="0"/>
    <m/>
    <m/>
    <n v="0"/>
    <n v="2467.3013999999998"/>
    <n v="2627.5257407203935"/>
    <n v="0.67028717875520238"/>
    <n v="91.841322300000002"/>
    <n v="23.428908750000002"/>
  </r>
  <r>
    <x v="3186"/>
    <s v="École"/>
    <m/>
    <m/>
    <n v="3308"/>
    <n v="1380.672"/>
    <n v="0"/>
    <n v="0"/>
    <m/>
    <m/>
    <n v="0"/>
    <n v="0.57528000000000001"/>
    <n v="0"/>
    <n v="0"/>
    <m/>
    <m/>
    <n v="0"/>
    <n v="1380.672"/>
    <n v="1470.3316017621146"/>
    <n v="0.44447750960160659"/>
    <n v="0.57528000000000001"/>
    <n v="0.17390568319226118"/>
  </r>
  <r>
    <x v="3187"/>
    <s v="École"/>
    <m/>
    <m/>
    <n v="3558"/>
    <n v="839.52"/>
    <n v="1171.9376999999999"/>
    <n v="0"/>
    <m/>
    <m/>
    <n v="0"/>
    <n v="0.3498"/>
    <n v="59.922390149999998"/>
    <n v="0"/>
    <m/>
    <m/>
    <n v="0"/>
    <n v="2011.4576999999999"/>
    <n v="2142.0799595542885"/>
    <n v="0.60204608194330766"/>
    <n v="60.27219015"/>
    <n v="16.939907293423271"/>
  </r>
  <r>
    <x v="3188"/>
    <s v="École"/>
    <m/>
    <m/>
    <n v="3605"/>
    <n v="1424.3039999999999"/>
    <n v="2028.2517"/>
    <n v="0"/>
    <m/>
    <m/>
    <n v="0"/>
    <n v="0.59345999999999999"/>
    <n v="103.70661315"/>
    <n v="0"/>
    <m/>
    <m/>
    <n v="0"/>
    <n v="3452.5556999999999"/>
    <n v="3676.761571578129"/>
    <n v="1.0199061224904657"/>
    <n v="104.30007314999999"/>
    <n v="28.932059126213588"/>
  </r>
  <r>
    <x v="3189"/>
    <s v="École"/>
    <m/>
    <m/>
    <n v="3809"/>
    <n v="295.2"/>
    <n v="1301.1425999999999"/>
    <n v="0"/>
    <m/>
    <m/>
    <n v="0"/>
    <n v="0.123"/>
    <n v="66.528770699999995"/>
    <n v="0"/>
    <m/>
    <m/>
    <n v="0"/>
    <n v="1596.3425999999999"/>
    <n v="1700.0076571547031"/>
    <n v="0.4463133780925973"/>
    <n v="66.6517707"/>
    <n v="17.49849585192964"/>
  </r>
  <r>
    <x v="3190"/>
    <s v="École"/>
    <m/>
    <m/>
    <n v="4134"/>
    <n v="842.81039999999996"/>
    <n v="2411.6985"/>
    <n v="0"/>
    <m/>
    <m/>
    <n v="0"/>
    <n v="0.35117100000000001"/>
    <n v="123.31264575"/>
    <n v="0"/>
    <m/>
    <m/>
    <n v="0"/>
    <n v="3254.5088999999998"/>
    <n v="3465.8537899559469"/>
    <n v="0.83837779147458802"/>
    <n v="123.66381675"/>
    <n v="29.913840529753266"/>
  </r>
  <r>
    <x v="3191"/>
    <s v="École"/>
    <m/>
    <m/>
    <n v="3963"/>
    <n v="1063.26"/>
    <n v="1487.5614"/>
    <n v="0"/>
    <m/>
    <m/>
    <n v="0"/>
    <n v="0.44302500000000006"/>
    <n v="76.060557299999999"/>
    <n v="0"/>
    <m/>
    <m/>
    <n v="0"/>
    <n v="2550.8213999999998"/>
    <n v="2716.4694546359156"/>
    <n v="0.68545784876000893"/>
    <n v="76.503582300000005"/>
    <n v="19.304461847085545"/>
  </r>
  <r>
    <x v="3192"/>
    <s v="École"/>
    <m/>
    <m/>
    <n v="3558"/>
    <n v="772.56"/>
    <n v="1371.6179999999999"/>
    <n v="0"/>
    <m/>
    <m/>
    <n v="0"/>
    <n v="0.32190000000000002"/>
    <n v="70.132251000000011"/>
    <n v="0"/>
    <m/>
    <m/>
    <n v="0"/>
    <n v="2144.1779999999999"/>
    <n v="2283.418996838559"/>
    <n v="0.64177037572753204"/>
    <n v="70.45415100000001"/>
    <n v="19.801616357504219"/>
  </r>
  <r>
    <x v="3193"/>
    <s v="École"/>
    <m/>
    <m/>
    <n v="10293"/>
    <n v="3500.9279999999999"/>
    <n v="0"/>
    <n v="149.76799999999997"/>
    <m/>
    <m/>
    <n v="0"/>
    <n v="1.45872"/>
    <n v="0"/>
    <n v="10.664747679999998"/>
    <m/>
    <m/>
    <n v="0"/>
    <n v="3650.6959999999999"/>
    <n v="3887.7689250064782"/>
    <n v="0.37770998979952181"/>
    <n v="12.123467679999997"/>
    <n v="1.1778361682696976"/>
  </r>
  <r>
    <x v="3194"/>
    <s v="École"/>
    <m/>
    <m/>
    <n v="18444"/>
    <n v="4836.5999999999995"/>
    <n v="6942.5847000000003"/>
    <n v="0"/>
    <m/>
    <m/>
    <n v="0"/>
    <n v="2.01525"/>
    <n v="354.98155664999996"/>
    <n v="0"/>
    <m/>
    <m/>
    <n v="0"/>
    <n v="11779.1847"/>
    <n v="12544.114393138118"/>
    <n v="0.68011897598883742"/>
    <n v="356.99680664999994"/>
    <n v="19.355714956083276"/>
  </r>
  <r>
    <x v="3195"/>
    <s v="École"/>
    <m/>
    <m/>
    <n v="20995"/>
    <n v="5626.8"/>
    <n v="7743.5793000000003"/>
    <n v="0"/>
    <m/>
    <m/>
    <n v="0"/>
    <n v="2.3445"/>
    <n v="395.93724134999997"/>
    <n v="0"/>
    <m/>
    <m/>
    <n v="0"/>
    <n v="13370.379300000001"/>
    <n v="14238.639743788546"/>
    <n v="0.67819193826094526"/>
    <n v="398.28174134999995"/>
    <n v="18.970313948559181"/>
  </r>
  <r>
    <x v="3196"/>
    <s v="École"/>
    <m/>
    <m/>
    <n v="17837"/>
    <n v="5316.192"/>
    <n v="3908.7323999999999"/>
    <n v="0"/>
    <m/>
    <m/>
    <n v="0"/>
    <n v="2.2150799999999999"/>
    <n v="199.85754180000001"/>
    <n v="0"/>
    <m/>
    <m/>
    <n v="0"/>
    <n v="9224.9243999999999"/>
    <n v="9823.9827194195386"/>
    <n v="0.55076429441159047"/>
    <n v="202.07262180000001"/>
    <n v="11.328845758815945"/>
  </r>
  <r>
    <x v="3197"/>
    <s v="École"/>
    <m/>
    <m/>
    <n v="10498"/>
    <n v="1707.84"/>
    <n v="5078.7755999999999"/>
    <n v="0"/>
    <m/>
    <m/>
    <n v="0"/>
    <n v="0.71160000000000001"/>
    <n v="259.68306419999999"/>
    <n v="0"/>
    <m/>
    <m/>
    <n v="0"/>
    <n v="6786.6156000000001"/>
    <n v="7227.3323321482249"/>
    <n v="0.68844849801373831"/>
    <n v="260.39466419999997"/>
    <n v="24.804216441226899"/>
  </r>
  <r>
    <x v="3198"/>
    <s v="École"/>
    <m/>
    <m/>
    <n v="3002"/>
    <n v="1702.944"/>
    <n v="0"/>
    <n v="0"/>
    <m/>
    <m/>
    <n v="0"/>
    <n v="0.70956000000000008"/>
    <n v="0"/>
    <n v="0"/>
    <m/>
    <m/>
    <n v="0"/>
    <n v="1702.944"/>
    <n v="1813.5316564913189"/>
    <n v="0.60410781362135879"/>
    <n v="0.70956000000000008"/>
    <n v="0.23636242504996671"/>
  </r>
  <r>
    <x v="3199"/>
    <s v="École"/>
    <m/>
    <m/>
    <n v="12500"/>
    <n v="2459.808"/>
    <n v="3999.2894999999999"/>
    <n v="0"/>
    <m/>
    <m/>
    <n v="0"/>
    <n v="1.0249200000000001"/>
    <n v="204.48782025"/>
    <n v="0"/>
    <m/>
    <m/>
    <n v="0"/>
    <n v="6459.0974999999999"/>
    <n v="6878.5455003887018"/>
    <n v="0.5502836400310962"/>
    <n v="205.51274025000001"/>
    <n v="16.441019220000001"/>
  </r>
  <r>
    <x v="3200"/>
    <s v="École"/>
    <m/>
    <m/>
    <n v="3405"/>
    <n v="1953.0719999999999"/>
    <n v="0"/>
    <n v="1110.8439999999998"/>
    <m/>
    <m/>
    <n v="0"/>
    <n v="0.81377999999999995"/>
    <n v="0"/>
    <n v="79.101483439999996"/>
    <m/>
    <m/>
    <n v="0"/>
    <n v="3063.9159999999997"/>
    <n v="3262.8839579165583"/>
    <n v="0.95826254270677191"/>
    <n v="79.91526343999999"/>
    <n v="23.469974578560937"/>
  </r>
  <r>
    <x v="3201"/>
    <s v="École"/>
    <m/>
    <m/>
    <n v="6823"/>
    <n v="2754"/>
    <n v="4568.0183999999999"/>
    <n v="0"/>
    <m/>
    <m/>
    <n v="0"/>
    <n v="1.1475"/>
    <n v="233.56751879999999"/>
    <n v="0"/>
    <m/>
    <m/>
    <n v="0"/>
    <n v="7322.0183999999999"/>
    <n v="7797.5037099352157"/>
    <n v="1.1428262802191433"/>
    <n v="234.7150188"/>
    <n v="34.400559695148758"/>
  </r>
  <r>
    <x v="3202"/>
    <s v="École"/>
    <m/>
    <m/>
    <n v="3290"/>
    <n v="452.55239999999998"/>
    <n v="1896.3945000000001"/>
    <n v="0"/>
    <m/>
    <m/>
    <n v="0"/>
    <n v="0.1885635"/>
    <n v="96.964617749999988"/>
    <n v="0"/>
    <m/>
    <m/>
    <n v="0"/>
    <n v="2348.9468999999999"/>
    <n v="2501.4854056076701"/>
    <n v="0.76032991051904864"/>
    <n v="97.153181249999989"/>
    <n v="29.52984232522796"/>
  </r>
  <r>
    <x v="3203"/>
    <s v="École"/>
    <m/>
    <m/>
    <n v="3299"/>
    <n v="1555.2"/>
    <n v="0"/>
    <n v="0"/>
    <m/>
    <m/>
    <n v="0"/>
    <n v="0.64800000000000002"/>
    <n v="0"/>
    <n v="0"/>
    <m/>
    <m/>
    <n v="0"/>
    <n v="1555.2"/>
    <n v="1656.1932935993782"/>
    <n v="0.50202888560150905"/>
    <n v="0.64800000000000002"/>
    <n v="0.19642315853288875"/>
  </r>
  <r>
    <x v="3204"/>
    <s v="École"/>
    <m/>
    <m/>
    <n v="4373"/>
    <n v="691.48799999999994"/>
    <n v="1738.7720999999999"/>
    <n v="0"/>
    <m/>
    <m/>
    <n v="0"/>
    <n v="0.28811999999999999"/>
    <n v="88.90522095"/>
    <n v="0"/>
    <m/>
    <m/>
    <n v="0"/>
    <n v="2430.2601"/>
    <n v="2588.079011909821"/>
    <n v="0.59183146853643287"/>
    <n v="89.193340950000007"/>
    <n v="20.396373416418939"/>
  </r>
  <r>
    <x v="3205"/>
    <s v="École"/>
    <m/>
    <m/>
    <n v="3113"/>
    <n v="1272.0239999999999"/>
    <n v="0"/>
    <n v="0"/>
    <m/>
    <m/>
    <n v="0"/>
    <n v="0.53000999999999998"/>
    <n v="0"/>
    <n v="0"/>
    <m/>
    <m/>
    <n v="0"/>
    <n v="1272.0239999999999"/>
    <n v="1354.6280980564911"/>
    <n v="0.43515197496193098"/>
    <n v="0.53000999999999998"/>
    <n v="0.170256986829425"/>
  </r>
  <r>
    <x v="3206"/>
    <s v="École"/>
    <m/>
    <m/>
    <n v="3659"/>
    <n v="814.10399999999993"/>
    <n v="1742.1822"/>
    <n v="0"/>
    <m/>
    <m/>
    <n v="0"/>
    <n v="0.33920999999999996"/>
    <n v="89.079582899999991"/>
    <n v="0"/>
    <m/>
    <m/>
    <n v="0"/>
    <n v="2556.2862"/>
    <n v="2722.2891338481472"/>
    <n v="0.74399812348951821"/>
    <n v="89.418792899999985"/>
    <n v="24.438041240776165"/>
  </r>
  <r>
    <x v="3207"/>
    <s v="École"/>
    <m/>
    <m/>
    <n v="4172"/>
    <n v="792"/>
    <n v="1747.8657000000001"/>
    <n v="0"/>
    <m/>
    <m/>
    <n v="0"/>
    <n v="0.33"/>
    <n v="89.370186149999995"/>
    <n v="0"/>
    <m/>
    <m/>
    <n v="0"/>
    <n v="2539.8657000000003"/>
    <n v="2704.8023013008556"/>
    <n v="0.64832269925715613"/>
    <n v="89.700186149999993"/>
    <n v="21.500524005273249"/>
  </r>
  <r>
    <x v="3208"/>
    <s v="École"/>
    <m/>
    <m/>
    <n v="36540"/>
    <n v="13335.84"/>
    <n v="6445.0889999999999"/>
    <n v="0"/>
    <m/>
    <m/>
    <n v="0"/>
    <n v="5.5566000000000004"/>
    <n v="329.54408549999999"/>
    <n v="0"/>
    <m/>
    <m/>
    <n v="0"/>
    <n v="19780.929"/>
    <n v="21065.484793573465"/>
    <n v="0.57650478362270019"/>
    <n v="335.1006855"/>
    <n v="9.1707905172413806"/>
  </r>
  <r>
    <x v="3209"/>
    <s v="École"/>
    <m/>
    <m/>
    <n v="5050"/>
    <n v="3601.152"/>
    <n v="2863.7262000000001"/>
    <n v="0"/>
    <m/>
    <m/>
    <n v="0"/>
    <n v="1.50048"/>
    <n v="146.42529089999999"/>
    <n v="0"/>
    <m/>
    <m/>
    <n v="0"/>
    <n v="6464.8782000000001"/>
    <n v="6884.7015938636951"/>
    <n v="1.3633072463096425"/>
    <n v="147.9257709"/>
    <n v="29.292231861386139"/>
  </r>
  <r>
    <x v="3210"/>
    <s v="École"/>
    <m/>
    <m/>
    <n v="3825"/>
    <n v="1000.0799999999999"/>
    <n v="1038.9438"/>
    <n v="0"/>
    <m/>
    <m/>
    <n v="0"/>
    <n v="0.41670000000000001"/>
    <n v="53.122274099999998"/>
    <n v="0"/>
    <m/>
    <m/>
    <n v="0"/>
    <n v="2039.0237999999999"/>
    <n v="2171.4361773723763"/>
    <n v="0.56769573264637285"/>
    <n v="53.538974099999997"/>
    <n v="13.997117411764705"/>
  </r>
  <r>
    <x v="3211"/>
    <s v="École"/>
    <m/>
    <m/>
    <n v="3472"/>
    <n v="511.3836"/>
    <n v="1684.2104999999999"/>
    <n v="0"/>
    <m/>
    <m/>
    <n v="0"/>
    <n v="0.2130765"/>
    <n v="86.11542974999999"/>
    <n v="0"/>
    <m/>
    <m/>
    <n v="0"/>
    <n v="2195.5940999999998"/>
    <n v="2338.1740122726092"/>
    <n v="0.67343721551630453"/>
    <n v="86.32850624999999"/>
    <n v="24.864201108870965"/>
  </r>
  <r>
    <x v="3212"/>
    <s v="École"/>
    <m/>
    <m/>
    <n v="6328"/>
    <n v="4064.2919999999999"/>
    <n v="0"/>
    <n v="0"/>
    <m/>
    <m/>
    <n v="0"/>
    <n v="1.6934549999999999"/>
    <n v="0"/>
    <n v="0"/>
    <m/>
    <m/>
    <n v="0"/>
    <n v="4064.2919999999999"/>
    <n v="4328.2234784140965"/>
    <n v="0.68397969001486991"/>
    <n v="1.6934549999999999"/>
    <n v="0.26761298988621995"/>
  </r>
  <r>
    <x v="3213"/>
    <s v="École"/>
    <m/>
    <m/>
    <n v="22843"/>
    <n v="5054.3999999999996"/>
    <n v="7975.4660999999996"/>
    <n v="0"/>
    <m/>
    <m/>
    <n v="0"/>
    <n v="2.1059999999999999"/>
    <n v="407.79385394999997"/>
    <n v="0"/>
    <m/>
    <m/>
    <n v="0"/>
    <n v="13029.866099999999"/>
    <n v="13876.013921886499"/>
    <n v="0.60745146967939845"/>
    <n v="409.89985394999997"/>
    <n v="17.944221597425905"/>
  </r>
  <r>
    <x v="3214"/>
    <s v="École"/>
    <m/>
    <m/>
    <n v="10149"/>
    <n v="4176.3599999999997"/>
    <n v="3685.1813999999999"/>
    <n v="0"/>
    <m/>
    <m/>
    <n v="0"/>
    <n v="1.7401500000000001"/>
    <n v="188.42714729999997"/>
    <n v="0"/>
    <m/>
    <m/>
    <n v="0"/>
    <n v="7861.5414000000001"/>
    <n v="8372.0628498160149"/>
    <n v="0.8249150507257873"/>
    <n v="190.16729729999997"/>
    <n v="18.737540378362397"/>
  </r>
  <r>
    <x v="3215"/>
    <s v="École"/>
    <m/>
    <m/>
    <n v="20729"/>
    <n v="6065.28"/>
    <n v="6935.0066999999999"/>
    <n v="0"/>
    <m/>
    <m/>
    <n v="0"/>
    <n v="2.5272000000000001"/>
    <n v="354.59408564999995"/>
    <n v="0"/>
    <m/>
    <m/>
    <n v="0"/>
    <n v="13000.286700000001"/>
    <n v="13844.513662171546"/>
    <n v="0.66788140586480516"/>
    <n v="357.12128564999995"/>
    <n v="17.228100036181193"/>
  </r>
  <r>
    <x v="3216"/>
    <s v="École"/>
    <m/>
    <m/>
    <n v="17177"/>
    <n v="8655.119999999999"/>
    <n v="5992.3035"/>
    <n v="0"/>
    <m/>
    <m/>
    <n v="0"/>
    <n v="3.6063000000000001"/>
    <n v="306.39269325000004"/>
    <n v="0"/>
    <m/>
    <m/>
    <n v="0"/>
    <n v="14647.423499999999"/>
    <n v="15598.614049131898"/>
    <n v="0.90811049945461364"/>
    <n v="309.99899325000001"/>
    <n v="18.047330339989522"/>
  </r>
  <r>
    <x v="3217"/>
    <s v="École"/>
    <m/>
    <m/>
    <n v="31354"/>
    <n v="10629.36"/>
    <n v="10859.652899999999"/>
    <n v="0"/>
    <m/>
    <m/>
    <n v="0"/>
    <n v="4.4289000000000005"/>
    <n v="555.26531654999997"/>
    <n v="0"/>
    <m/>
    <m/>
    <n v="0"/>
    <n v="21489.012900000002"/>
    <n v="22884.490130562324"/>
    <n v="0.72987466130517076"/>
    <n v="559.69421654999996"/>
    <n v="17.850807442431588"/>
  </r>
  <r>
    <x v="3218"/>
    <s v="École"/>
    <m/>
    <m/>
    <n v="4340"/>
    <n v="792.72"/>
    <n v="3166.4672999999998"/>
    <n v="0"/>
    <m/>
    <m/>
    <n v="0"/>
    <n v="0.33030000000000004"/>
    <n v="161.90475735000001"/>
    <n v="0"/>
    <m/>
    <m/>
    <n v="0"/>
    <n v="3959.1872999999996"/>
    <n v="4216.2933734335311"/>
    <n v="0.97149616899390112"/>
    <n v="162.23505735000001"/>
    <n v="37.381349619815673"/>
  </r>
  <r>
    <x v="3219"/>
    <s v="École"/>
    <m/>
    <m/>
    <n v="3893"/>
    <n v="653.76"/>
    <n v="2846.2968000000001"/>
    <n v="0"/>
    <m/>
    <m/>
    <n v="0"/>
    <n v="0.27239999999999998"/>
    <n v="145.5341076"/>
    <n v="0"/>
    <m/>
    <m/>
    <n v="0"/>
    <n v="3500.0568000000003"/>
    <n v="3727.3473504223894"/>
    <n v="0.95744858731630855"/>
    <n v="145.8065076"/>
    <n v="37.453508245568976"/>
  </r>
  <r>
    <x v="3220"/>
    <s v="École"/>
    <m/>
    <m/>
    <n v="2541"/>
    <n v="516.45600000000002"/>
    <n v="902.53980000000001"/>
    <n v="0"/>
    <m/>
    <m/>
    <n v="0"/>
    <n v="0.21518999999999999"/>
    <n v="46.147796100000001"/>
    <n v="0"/>
    <m/>
    <m/>
    <n v="0"/>
    <n v="1418.9958000000001"/>
    <n v="1511.1441149727909"/>
    <n v="0.59470449231514799"/>
    <n v="46.362986100000001"/>
    <n v="18.245960684769777"/>
  </r>
  <r>
    <x v="3221"/>
    <s v="École"/>
    <m/>
    <m/>
    <n v="3983"/>
    <n v="915.40800000000002"/>
    <n v="1216.269"/>
    <n v="0"/>
    <m/>
    <m/>
    <n v="0"/>
    <n v="0.38142000000000004"/>
    <n v="62.189095499999993"/>
    <n v="0"/>
    <m/>
    <m/>
    <n v="0"/>
    <n v="2131.6770000000001"/>
    <n v="2270.1061931070226"/>
    <n v="0.56994883080768832"/>
    <n v="62.570515499999992"/>
    <n v="15.709393798644237"/>
  </r>
  <r>
    <x v="3222"/>
    <s v="École"/>
    <m/>
    <m/>
    <n v="8705"/>
    <n v="1196.6399999999999"/>
    <n v="5500.4912999999997"/>
    <n v="0"/>
    <m/>
    <m/>
    <n v="0"/>
    <n v="0.49860000000000004"/>
    <n v="281.24582535000002"/>
    <n v="0"/>
    <m/>
    <m/>
    <n v="0"/>
    <n v="6697.1312999999991"/>
    <n v="7132.0370019383245"/>
    <n v="0.81930350395615448"/>
    <n v="281.74442535000003"/>
    <n v="32.365815663411837"/>
  </r>
  <r>
    <x v="3223"/>
    <s v="École"/>
    <m/>
    <m/>
    <n v="14311"/>
    <n v="2285.2799999999997"/>
    <n v="6493.9670999999998"/>
    <n v="0"/>
    <m/>
    <m/>
    <n v="0"/>
    <n v="0.95220000000000005"/>
    <n v="332.04327344999996"/>
    <n v="0"/>
    <m/>
    <m/>
    <n v="0"/>
    <n v="8779.2471000000005"/>
    <n v="9349.3635351541852"/>
    <n v="0.65329910803956293"/>
    <n v="332.99547344999996"/>
    <n v="23.268497900216616"/>
  </r>
  <r>
    <x v="3224"/>
    <s v="École"/>
    <m/>
    <m/>
    <n v="4856"/>
    <n v="804.95999999999992"/>
    <n v="2055.9114"/>
    <n v="0"/>
    <m/>
    <m/>
    <n v="0"/>
    <n v="0.33540000000000003"/>
    <n v="105.12088229999999"/>
    <n v="0"/>
    <m/>
    <m/>
    <n v="0"/>
    <n v="2860.8714"/>
    <n v="3046.6538236434308"/>
    <n v="0.62739988131042645"/>
    <n v="105.4562823"/>
    <n v="21.716697343492584"/>
  </r>
  <r>
    <x v="3225"/>
    <s v="École"/>
    <m/>
    <m/>
    <n v="3222"/>
    <n v="1797.12"/>
    <n v="0"/>
    <n v="0"/>
    <m/>
    <m/>
    <n v="0"/>
    <n v="0.74880000000000002"/>
    <n v="0"/>
    <n v="0"/>
    <m/>
    <m/>
    <n v="0"/>
    <n v="1797.12"/>
    <n v="1913.8233614926146"/>
    <n v="0.5939861457146538"/>
    <n v="0.74880000000000002"/>
    <n v="0.23240223463687154"/>
  </r>
  <r>
    <x v="3226"/>
    <s v="École"/>
    <m/>
    <m/>
    <n v="4746"/>
    <n v="899.98199999999997"/>
    <n v="1996.0452"/>
    <n v="0"/>
    <m/>
    <m/>
    <n v="0"/>
    <n v="0.37499250000000001"/>
    <n v="102.05986139999999"/>
    <n v="0"/>
    <m/>
    <m/>
    <n v="0"/>
    <n v="2896.0272"/>
    <n v="3084.0926097745528"/>
    <n v="0.64982987985135965"/>
    <n v="102.43485389999999"/>
    <n v="21.583407901390643"/>
  </r>
  <r>
    <x v="3227"/>
    <s v="École"/>
    <m/>
    <m/>
    <n v="110"/>
    <n v="118.76039999999999"/>
    <n v="0"/>
    <n v="0"/>
    <m/>
    <m/>
    <n v="0"/>
    <n v="4.94835E-2"/>
    <n v="0"/>
    <n v="0"/>
    <m/>
    <m/>
    <n v="0"/>
    <n v="118.76039999999999"/>
    <n v="126.47259389479139"/>
    <n v="1.1497508535890126"/>
    <n v="4.94835E-2"/>
    <n v="0.44984999999999997"/>
  </r>
  <r>
    <x v="3228"/>
    <s v="École"/>
    <m/>
    <m/>
    <n v="3331"/>
    <n v="1410.624"/>
    <n v="0"/>
    <n v="0"/>
    <m/>
    <m/>
    <n v="0"/>
    <n v="0.58775999999999995"/>
    <n v="0"/>
    <n v="0"/>
    <m/>
    <m/>
    <n v="0"/>
    <n v="1410.624"/>
    <n v="1502.2286577869913"/>
    <n v="0.45098428633653298"/>
    <n v="0.58775999999999995"/>
    <n v="0.17645151606124287"/>
  </r>
  <r>
    <x v="3229"/>
    <s v="École"/>
    <m/>
    <m/>
    <n v="3952"/>
    <n v="1537.7003999999999"/>
    <n v="0"/>
    <n v="0"/>
    <m/>
    <m/>
    <n v="0"/>
    <n v="0.6407084999999999"/>
    <n v="0"/>
    <n v="0"/>
    <m/>
    <m/>
    <n v="0"/>
    <n v="1537.7003999999999"/>
    <n v="1637.5572852656128"/>
    <n v="0.41436166125142027"/>
    <n v="0.6407084999999999"/>
    <n v="0.16212259615384614"/>
  </r>
  <r>
    <x v="3230"/>
    <s v="École"/>
    <m/>
    <m/>
    <n v="3904"/>
    <n v="1609.866"/>
    <n v="0"/>
    <n v="0"/>
    <m/>
    <m/>
    <n v="0"/>
    <n v="0.67077750000000003"/>
    <n v="0"/>
    <n v="0"/>
    <m/>
    <m/>
    <n v="0"/>
    <n v="1609.866"/>
    <n v="1714.4092546255506"/>
    <n v="0.43914171481187259"/>
    <n v="0.67077750000000003"/>
    <n v="0.17181800717213117"/>
  </r>
  <r>
    <x v="3231"/>
    <s v="École"/>
    <m/>
    <m/>
    <n v="5147"/>
    <n v="1109.9628"/>
    <n v="2734.1424000000002"/>
    <n v="0"/>
    <m/>
    <m/>
    <n v="0"/>
    <n v="0.46248450000000002"/>
    <n v="139.7995368"/>
    <n v="0"/>
    <m/>
    <m/>
    <n v="0"/>
    <n v="3844.1052"/>
    <n v="4093.737945042757"/>
    <n v="0.79536389062419988"/>
    <n v="140.26202129999999"/>
    <n v="27.251218437925004"/>
  </r>
  <r>
    <x v="3232"/>
    <s v="École"/>
    <m/>
    <m/>
    <n v="4130"/>
    <n v="727.11"/>
    <n v="1857.93615"/>
    <n v="0"/>
    <m/>
    <m/>
    <n v="0"/>
    <n v="0.30296250000000002"/>
    <n v="94.998202425000002"/>
    <n v="0"/>
    <m/>
    <m/>
    <n v="0"/>
    <n v="2585.0461500000001"/>
    <n v="2752.9167292148227"/>
    <n v="0.66656579399874638"/>
    <n v="95.301164925000009"/>
    <n v="23.075342596852302"/>
  </r>
  <r>
    <x v="3233"/>
    <s v="École"/>
    <m/>
    <m/>
    <n v="2504"/>
    <n v="1138.7411999999999"/>
    <n v="0"/>
    <n v="0"/>
    <m/>
    <m/>
    <n v="0"/>
    <n v="0.47447549999999999"/>
    <n v="0"/>
    <n v="0"/>
    <m/>
    <m/>
    <n v="0"/>
    <n v="1138.7411999999999"/>
    <n v="1212.6900325265613"/>
    <n v="0.48430113120070339"/>
    <n v="0.47447549999999999"/>
    <n v="0.18948702076677318"/>
  </r>
  <r>
    <x v="3234"/>
    <s v="École"/>
    <m/>
    <m/>
    <n v="4456"/>
    <n v="1057.9680000000001"/>
    <n v="1473.35265"/>
    <n v="0"/>
    <m/>
    <m/>
    <n v="0"/>
    <n v="0.44081999999999999"/>
    <n v="75.33404917499999"/>
    <n v="0"/>
    <m/>
    <m/>
    <n v="0"/>
    <n v="2531.3206500000001"/>
    <n v="2695.7023434153925"/>
    <n v="0.60496013092805034"/>
    <n v="75.774869174999992"/>
    <n v="17.005132220601432"/>
  </r>
  <r>
    <x v="3235"/>
    <s v="École"/>
    <m/>
    <m/>
    <n v="1076"/>
    <n v="450.36"/>
    <n v="0"/>
    <n v="0"/>
    <m/>
    <m/>
    <n v="0"/>
    <n v="0.18765000000000001"/>
    <n v="0"/>
    <n v="0"/>
    <m/>
    <m/>
    <n v="0"/>
    <n v="450.36"/>
    <n v="479.60597460481989"/>
    <n v="0.44573045966990699"/>
    <n v="0.18765000000000001"/>
    <n v="0.17439591078066916"/>
  </r>
  <r>
    <x v="3236"/>
    <s v="École"/>
    <m/>
    <m/>
    <n v="4122"/>
    <n v="1859.76"/>
    <n v="0"/>
    <n v="0"/>
    <m/>
    <m/>
    <n v="0"/>
    <n v="0.77489999999999992"/>
    <n v="0"/>
    <n v="0"/>
    <m/>
    <m/>
    <n v="0"/>
    <n v="1859.76"/>
    <n v="1980.5311469292562"/>
    <n v="0.48047820158400201"/>
    <n v="0.77489999999999992"/>
    <n v="0.18799126637554583"/>
  </r>
  <r>
    <x v="3237"/>
    <s v="École"/>
    <m/>
    <m/>
    <n v="2625"/>
    <n v="1059.5519999999999"/>
    <n v="1354.6811700000001"/>
    <n v="0"/>
    <m/>
    <m/>
    <n v="0"/>
    <n v="0.44148000000000004"/>
    <n v="69.266253315"/>
    <n v="0"/>
    <m/>
    <m/>
    <n v="0"/>
    <n v="2414.23317"/>
    <n v="2571.0113074454521"/>
    <n v="0.97943287902683884"/>
    <n v="69.707733314999999"/>
    <n v="26.555326977142858"/>
  </r>
  <r>
    <x v="3238"/>
    <s v="École"/>
    <m/>
    <m/>
    <n v="3335"/>
    <n v="1438.1279999999999"/>
    <n v="0"/>
    <n v="0"/>
    <m/>
    <m/>
    <n v="0"/>
    <n v="0.59921999999999997"/>
    <n v="0"/>
    <n v="0"/>
    <m/>
    <m/>
    <n v="0"/>
    <n v="1438.1279999999999"/>
    <n v="1531.5187428867582"/>
    <n v="0.45922600986109691"/>
    <n v="0.59921999999999997"/>
    <n v="0.17967616191904048"/>
  </r>
  <r>
    <x v="3239"/>
    <s v="École"/>
    <m/>
    <m/>
    <n v="3038"/>
    <n v="1287.576"/>
    <n v="0"/>
    <n v="0"/>
    <m/>
    <m/>
    <n v="0"/>
    <n v="0.53649000000000002"/>
    <n v="0"/>
    <n v="0"/>
    <m/>
    <m/>
    <n v="0"/>
    <n v="1287.576"/>
    <n v="1371.1900309924852"/>
    <n v="0.45134629064927095"/>
    <n v="0.53649000000000002"/>
    <n v="0.17659315339038842"/>
  </r>
  <r>
    <x v="3240"/>
    <s v="École"/>
    <m/>
    <m/>
    <n v="2105"/>
    <n v="1335.3119999999999"/>
    <n v="0"/>
    <n v="6.832679999999999"/>
    <m/>
    <m/>
    <n v="0"/>
    <n v="0.55637999999999999"/>
    <n v="0"/>
    <n v="0.48654457679999996"/>
    <m/>
    <m/>
    <n v="0"/>
    <n v="1342.1446799999999"/>
    <n v="1429.302352145115"/>
    <n v="0.67900349270551785"/>
    <n v="1.0429245767999999"/>
    <n v="0.49545110536817094"/>
  </r>
  <r>
    <x v="3241"/>
    <s v="École"/>
    <m/>
    <m/>
    <n v="15707"/>
    <n v="4196.88"/>
    <n v="0"/>
    <n v="0"/>
    <m/>
    <m/>
    <n v="0"/>
    <n v="1.7487000000000001"/>
    <n v="0"/>
    <n v="0"/>
    <m/>
    <m/>
    <n v="0"/>
    <n v="4196.88"/>
    <n v="4469.4216242549883"/>
    <n v="0.28454966729833758"/>
    <n v="1.7487000000000001"/>
    <n v="0.11133252689883491"/>
  </r>
  <r>
    <x v="3242"/>
    <s v="École"/>
    <m/>
    <m/>
    <n v="34182"/>
    <n v="15092.64"/>
    <n v="9830.4468300000008"/>
    <n v="0"/>
    <m/>
    <m/>
    <n v="0"/>
    <n v="6.2886000000000006"/>
    <n v="502.64094268499997"/>
    <n v="0"/>
    <m/>
    <m/>
    <n v="0"/>
    <n v="24923.08683"/>
    <n v="26541.569742567503"/>
    <n v="0.77647796333062735"/>
    <n v="508.92954268499994"/>
    <n v="14.888816999736701"/>
  </r>
  <r>
    <x v="3243"/>
    <s v="École"/>
    <m/>
    <m/>
    <n v="3789"/>
    <n v="1717.2"/>
    <n v="0"/>
    <n v="14.941879999999999"/>
    <m/>
    <m/>
    <n v="0"/>
    <n v="0.71550000000000002"/>
    <n v="0"/>
    <n v="1.0639881688000001"/>
    <m/>
    <m/>
    <n v="0"/>
    <n v="1732.1418800000001"/>
    <n v="1844.625620639544"/>
    <n v="0.48683706007905619"/>
    <n v="1.7794881688000002"/>
    <n v="0.46964586138822917"/>
  </r>
  <r>
    <x v="3244"/>
    <s v="École"/>
    <m/>
    <m/>
    <n v="3510"/>
    <n v="1850.6879999999999"/>
    <n v="0"/>
    <n v="0"/>
    <m/>
    <m/>
    <n v="0"/>
    <n v="0.77112000000000003"/>
    <n v="0"/>
    <n v="0"/>
    <m/>
    <m/>
    <n v="0"/>
    <n v="1850.6879999999999"/>
    <n v="1970.8700193832597"/>
    <n v="0.56150143002372066"/>
    <n v="0.77112000000000003"/>
    <n v="0.21969230769230769"/>
  </r>
  <r>
    <x v="3245"/>
    <s v="École"/>
    <m/>
    <m/>
    <n v="2349"/>
    <n v="772.41599999999994"/>
    <n v="0"/>
    <n v="0"/>
    <m/>
    <m/>
    <n v="0"/>
    <n v="0.32184000000000001"/>
    <n v="0"/>
    <n v="0"/>
    <m/>
    <m/>
    <n v="0"/>
    <n v="772.41599999999994"/>
    <n v="822.57600248769097"/>
    <n v="0.35018135482660323"/>
    <n v="0.32184000000000001"/>
    <n v="0.137011494252873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2FE769-C74C-4AAE-9E68-78BDA8230DA7}" name="Tableau croisé dynamique1" cacheId="58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4:B3251" firstHeaderRow="1" firstDataRow="1" firstDataCol="1"/>
  <pivotFields count="22">
    <pivotField axis="axisRow" dataField="1" showAll="0">
      <items count="5817">
        <item m="1" x="5107"/>
        <item m="1" x="4958"/>
        <item m="1" x="5123"/>
        <item m="1" x="3923"/>
        <item m="1" x="4124"/>
        <item m="1" x="4412"/>
        <item m="1" x="3869"/>
        <item m="1" x="4050"/>
        <item m="1" x="5751"/>
        <item m="1" x="4106"/>
        <item m="1" x="4508"/>
        <item m="1" x="3701"/>
        <item m="1" x="3826"/>
        <item m="1" x="3429"/>
        <item m="1" x="4216"/>
        <item m="1" x="4534"/>
        <item m="1" x="4117"/>
        <item m="1" x="4861"/>
        <item m="1" x="4415"/>
        <item m="1" x="4195"/>
        <item m="1" x="5532"/>
        <item m="1" x="4962"/>
        <item m="1" x="5190"/>
        <item m="1" x="3331"/>
        <item m="1" x="4480"/>
        <item m="1" x="4036"/>
        <item m="1" x="3326"/>
        <item m="1" x="4461"/>
        <item m="1" x="5314"/>
        <item m="1" x="5813"/>
        <item m="1" x="3408"/>
        <item m="1" x="4010"/>
        <item m="1" x="5386"/>
        <item m="1" x="3925"/>
        <item m="1" x="5565"/>
        <item m="1" x="3504"/>
        <item m="1" x="3422"/>
        <item m="1" x="5370"/>
        <item m="1" x="5763"/>
        <item m="1" x="4913"/>
        <item m="1" x="4134"/>
        <item m="1" x="4515"/>
        <item m="1" x="4637"/>
        <item m="1" x="5770"/>
        <item m="1" x="4688"/>
        <item m="1" x="3293"/>
        <item m="1" x="3559"/>
        <item m="1" x="3688"/>
        <item m="1" x="3640"/>
        <item m="1" x="4463"/>
        <item m="1" x="5085"/>
        <item m="1" x="3280"/>
        <item m="1" x="4205"/>
        <item m="1" x="4684"/>
        <item m="1" x="5393"/>
        <item m="1" x="5613"/>
        <item m="1" x="3390"/>
        <item m="1" x="5378"/>
        <item m="1" x="4350"/>
        <item m="1" x="4992"/>
        <item m="1" x="4788"/>
        <item m="1" x="5781"/>
        <item m="1" x="4633"/>
        <item m="1" x="3844"/>
        <item m="1" x="5170"/>
        <item m="1" x="4133"/>
        <item m="1" x="5189"/>
        <item m="1" x="4320"/>
        <item m="1" x="4295"/>
        <item m="1" x="5112"/>
        <item m="1" x="3905"/>
        <item m="1" x="3713"/>
        <item m="1" x="3334"/>
        <item m="1" x="4167"/>
        <item m="1" x="3782"/>
        <item m="1" x="4230"/>
        <item m="1" x="4237"/>
        <item m="1" x="4418"/>
        <item m="1" x="5693"/>
        <item m="1" x="4243"/>
        <item m="1" x="5255"/>
        <item m="1" x="4402"/>
        <item m="1" x="5704"/>
        <item m="1" x="5008"/>
        <item m="1" x="5161"/>
        <item m="1" x="4947"/>
        <item m="1" x="5658"/>
        <item m="1" x="5661"/>
        <item m="1" x="5786"/>
        <item m="1" x="3346"/>
        <item m="1" x="5782"/>
        <item m="1" x="4522"/>
        <item m="1" x="4730"/>
        <item m="1" x="5431"/>
        <item m="1" x="5419"/>
        <item m="1" x="5116"/>
        <item m="1" x="5804"/>
        <item m="1" x="5335"/>
        <item m="1" x="5269"/>
        <item m="1" x="3926"/>
        <item m="1" x="4190"/>
        <item m="1" x="5270"/>
        <item m="1" x="4158"/>
        <item m="1" x="4723"/>
        <item m="1" x="3794"/>
        <item m="1" x="5520"/>
        <item m="1" x="5767"/>
        <item m="1" x="4889"/>
        <item m="1" x="4224"/>
        <item m="1" x="5128"/>
        <item m="1" x="4611"/>
        <item m="1" x="5396"/>
        <item m="1" x="4541"/>
        <item m="1" x="4469"/>
        <item m="1" x="4294"/>
        <item m="1" x="3793"/>
        <item m="1" x="4884"/>
        <item m="1" x="3788"/>
        <item m="1" x="4873"/>
        <item m="1" x="3888"/>
        <item m="1" x="5494"/>
        <item m="1" x="4675"/>
        <item m="1" x="4470"/>
        <item m="1" x="3464"/>
        <item m="1" x="5367"/>
        <item m="1" x="5354"/>
        <item m="1" x="4039"/>
        <item m="1" x="3315"/>
        <item m="1" x="3317"/>
        <item m="1" x="3635"/>
        <item m="1" x="4882"/>
        <item m="1" x="5416"/>
        <item m="1" x="4048"/>
        <item m="1" x="4288"/>
        <item m="1" x="5609"/>
        <item m="1" x="5689"/>
        <item m="1" x="5663"/>
        <item m="1" x="4344"/>
        <item m="1" x="3478"/>
        <item m="1" x="5668"/>
        <item m="1" x="3735"/>
        <item m="1" x="4792"/>
        <item m="1" x="3497"/>
        <item m="1" x="4954"/>
        <item m="1" x="4852"/>
        <item m="1" x="4810"/>
        <item m="1" x="4306"/>
        <item m="1" x="3630"/>
        <item m="1" x="3910"/>
        <item m="1" x="3906"/>
        <item m="1" x="4007"/>
        <item m="1" x="4752"/>
        <item m="1" x="4018"/>
        <item m="1" x="5371"/>
        <item m="1" x="5678"/>
        <item m="1" x="3785"/>
        <item m="1" x="5461"/>
        <item m="1" x="3769"/>
        <item m="1" x="5491"/>
        <item m="1" x="4420"/>
        <item m="1" x="3894"/>
        <item m="1" x="4823"/>
        <item m="1" x="5002"/>
        <item m="1" x="4576"/>
        <item m="1" x="5454"/>
        <item m="1" x="3276"/>
        <item m="1" x="3631"/>
        <item m="1" x="3827"/>
        <item m="1" x="3485"/>
        <item m="1" x="3456"/>
        <item m="1" x="3541"/>
        <item m="1" x="4304"/>
        <item m="1" x="3602"/>
        <item m="1" x="4314"/>
        <item m="1" x="5261"/>
        <item m="1" x="3475"/>
        <item m="1" x="5488"/>
        <item m="1" x="3743"/>
        <item m="1" x="3842"/>
        <item m="1" x="3852"/>
        <item m="1" x="3831"/>
        <item m="1" x="3482"/>
        <item m="1" x="3851"/>
        <item m="1" x="5175"/>
        <item m="1" x="5216"/>
        <item m="1" x="4843"/>
        <item m="1" x="5557"/>
        <item m="1" x="4976"/>
        <item m="1" x="4665"/>
        <item m="1" x="5705"/>
        <item m="1" x="5492"/>
        <item m="1" x="3768"/>
        <item m="1" x="4907"/>
        <item m="1" x="4353"/>
        <item m="1" x="3269"/>
        <item m="1" x="4087"/>
        <item m="1" x="3856"/>
        <item m="1" x="3835"/>
        <item m="1" x="3361"/>
        <item m="1" x="4160"/>
        <item m="1" x="5546"/>
        <item m="1" x="4181"/>
        <item m="1" x="4435"/>
        <item m="1" x="3344"/>
        <item m="1" x="4606"/>
        <item m="1" x="5100"/>
        <item m="1" x="5412"/>
        <item m="1" x="4109"/>
        <item m="1" x="4439"/>
        <item m="1" x="3647"/>
        <item m="1" x="3258"/>
        <item m="1" x="4460"/>
        <item m="1" x="4575"/>
        <item m="1" x="5710"/>
        <item m="1" x="4126"/>
        <item m="1" x="3465"/>
        <item m="1" x="3692"/>
        <item m="1" x="5607"/>
        <item m="1" x="4817"/>
        <item m="1" x="5194"/>
        <item m="1" x="4313"/>
        <item m="1" x="3671"/>
        <item m="1" x="4453"/>
        <item m="1" x="5252"/>
        <item m="1" x="3990"/>
        <item m="1" x="3850"/>
        <item m="1" x="4394"/>
        <item m="1" x="5493"/>
        <item m="1" x="4326"/>
        <item m="1" x="3723"/>
        <item m="1" x="4612"/>
        <item m="1" x="4590"/>
        <item m="1" x="3766"/>
        <item m="1" x="4000"/>
        <item m="1" x="5219"/>
        <item m="1" x="3875"/>
        <item m="1" x="4289"/>
        <item m="1" x="3859"/>
        <item m="1" x="3777"/>
        <item m="1" x="4355"/>
        <item m="1" x="3908"/>
        <item m="1" x="3262"/>
        <item m="1" x="5722"/>
        <item m="1" x="4203"/>
        <item m="1" x="5542"/>
        <item m="1" x="5450"/>
        <item m="1" x="5775"/>
        <item m="1" x="4027"/>
        <item m="1" x="3674"/>
        <item m="1" x="3517"/>
        <item m="1" x="4108"/>
        <item m="1" x="4540"/>
        <item m="1" x="5345"/>
        <item m="1" x="5329"/>
        <item m="1" x="4774"/>
        <item m="1" x="4031"/>
        <item m="1" x="4427"/>
        <item m="1" x="4646"/>
        <item m="1" x="3252"/>
        <item m="1" x="3271"/>
        <item m="1" x="5697"/>
        <item m="1" x="5054"/>
        <item m="1" x="5093"/>
        <item m="1" x="3917"/>
        <item m="1" x="4837"/>
        <item m="1" x="4908"/>
        <item m="1" x="4186"/>
        <item m="1" x="3957"/>
        <item m="1" x="5062"/>
        <item m="1" x="5180"/>
        <item m="1" x="5096"/>
        <item m="1" x="4455"/>
        <item m="1" x="4917"/>
        <item m="1" x="5317"/>
        <item m="1" x="3356"/>
        <item m="1" x="5686"/>
        <item m="1" x="5521"/>
        <item m="1" x="3964"/>
        <item m="1" x="3553"/>
        <item m="1" x="3970"/>
        <item m="1" x="5233"/>
        <item m="1" x="3719"/>
        <item m="1" x="5771"/>
        <item m="1" x="5529"/>
        <item m="1" x="4553"/>
        <item m="1" x="5676"/>
        <item m="1" x="5126"/>
        <item m="1" x="3391"/>
        <item m="1" x="3467"/>
        <item m="1" x="5056"/>
        <item m="1" x="3634"/>
        <item m="1" x="3663"/>
        <item m="1" x="4287"/>
        <item m="1" x="3563"/>
        <item m="1" x="3481"/>
        <item m="1" x="3441"/>
        <item m="1" x="4813"/>
        <item m="1" x="3327"/>
        <item m="1" x="5777"/>
        <item m="1" x="5246"/>
        <item m="1" x="4970"/>
        <item m="1" x="4255"/>
        <item m="1" x="4052"/>
        <item m="1" x="3798"/>
        <item m="1" x="5652"/>
        <item m="1" x="5324"/>
        <item m="1" x="4790"/>
        <item m="1" x="4445"/>
        <item m="1" x="4945"/>
        <item m="1" x="5665"/>
        <item m="1" x="4713"/>
        <item m="1" x="4582"/>
        <item m="1" x="3764"/>
        <item m="1" x="4249"/>
        <item m="1" x="5475"/>
        <item m="1" x="3333"/>
        <item m="1" x="4695"/>
        <item m="1" x="4143"/>
        <item m="1" x="5088"/>
        <item m="1" x="5043"/>
        <item m="1" x="4719"/>
        <item m="1" x="4494"/>
        <item m="1" x="4818"/>
        <item m="1" x="5118"/>
        <item m="1" x="4988"/>
        <item m="1" x="3582"/>
        <item m="1" x="4425"/>
        <item m="1" x="3438"/>
        <item m="1" x="4724"/>
        <item m="1" x="5018"/>
        <item m="1" x="4204"/>
        <item m="1" x="3526"/>
        <item m="1" x="5485"/>
        <item m="1" x="3376"/>
        <item m="1" x="4863"/>
        <item m="1" x="5004"/>
        <item m="1" x="5444"/>
        <item m="1" x="4127"/>
        <item m="1" x="4452"/>
        <item m="1" x="3680"/>
        <item m="1" x="5086"/>
        <item m="1" x="5064"/>
        <item m="1" x="3841"/>
        <item m="1" x="4458"/>
        <item m="1" x="4095"/>
        <item m="1" x="4348"/>
        <item m="1" x="4509"/>
        <item m="1" x="3891"/>
        <item m="1" x="5311"/>
        <item m="1" x="3683"/>
        <item m="1" x="4368"/>
        <item m="1" x="5780"/>
        <item m="1" x="4659"/>
        <item m="1" x="4266"/>
        <item m="1" x="4068"/>
        <item m="1" x="5019"/>
        <item m="1" x="4484"/>
        <item m="1" x="3900"/>
        <item m="1" x="4678"/>
        <item m="1" x="3840"/>
        <item m="1" x="4165"/>
        <item m="1" x="5313"/>
        <item m="1" x="4094"/>
        <item m="1" x="3720"/>
        <item m="1" x="3661"/>
        <item m="1" x="4392"/>
        <item m="1" x="5790"/>
        <item m="1" x="4663"/>
        <item m="1" x="3323"/>
        <item m="1" x="4923"/>
        <item m="1" x="5496"/>
        <item m="1" x="5773"/>
        <item m="1" x="4972"/>
        <item m="1" x="4183"/>
        <item m="1" x="3491"/>
        <item m="1" x="4400"/>
        <item m="1" x="3710"/>
        <item m="1" x="4912"/>
        <item m="1" x="5135"/>
        <item m="1" x="3666"/>
        <item m="1" x="5641"/>
        <item m="1" x="4431"/>
        <item m="1" x="5558"/>
        <item m="1" x="4373"/>
        <item m="1" x="5348"/>
        <item m="1" x="4078"/>
        <item m="1" x="5812"/>
        <item m="1" x="3657"/>
        <item m="1" x="4875"/>
        <item m="1" x="3457"/>
        <item m="1" x="4232"/>
        <item m="1" x="3775"/>
        <item m="1" x="3807"/>
        <item m="1" x="3696"/>
        <item m="1" x="4166"/>
        <item m="1" x="3693"/>
        <item m="1" x="3492"/>
        <item m="1" x="4564"/>
        <item m="1" x="5643"/>
        <item m="1" x="5595"/>
        <item m="1" x="4194"/>
        <item m="1" x="3357"/>
        <item m="1" x="3824"/>
        <item m="1" x="5024"/>
        <item m="1" x="3306"/>
        <item m="1" x="4855"/>
        <item m="1" x="5395"/>
        <item m="1" x="5739"/>
        <item m="1" x="4763"/>
        <item m="1" x="5448"/>
        <item m="1" x="3897"/>
        <item m="1" x="3490"/>
        <item m="1" x="4850"/>
        <item m="1" x="4853"/>
        <item m="1" x="4948"/>
        <item m="1" x="5477"/>
        <item m="1" x="5629"/>
        <item m="1" x="4579"/>
        <item m="1" x="4849"/>
        <item m="1" x="3808"/>
        <item m="1" x="3319"/>
        <item m="1" x="3892"/>
        <item m="1" x="3386"/>
        <item m="1" x="4184"/>
        <item m="1" x="3300"/>
        <item m="1" x="4750"/>
        <item m="1" x="4973"/>
        <item m="1" x="3272"/>
        <item m="1" x="4934"/>
        <item m="1" x="4274"/>
        <item m="1" x="5577"/>
        <item m="1" x="4268"/>
        <item m="1" x="5155"/>
        <item m="1" x="5610"/>
        <item m="1" x="4870"/>
        <item m="1" x="3312"/>
        <item m="1" x="3772"/>
        <item m="1" x="4493"/>
        <item m="1" x="5662"/>
        <item m="1" x="3737"/>
        <item m="1" x="4928"/>
        <item m="1" x="3687"/>
        <item m="1" x="5273"/>
        <item m="1" x="5185"/>
        <item m="1" x="4285"/>
        <item m="1" x="3595"/>
        <item m="1" x="5188"/>
        <item m="1" x="4413"/>
        <item m="1" x="5679"/>
        <item m="1" x="3884"/>
        <item m="1" x="4915"/>
        <item m="1" x="3627"/>
        <item m="1" x="5428"/>
        <item m="1" x="4957"/>
        <item m="1" x="5234"/>
        <item m="1" x="3684"/>
        <item m="1" x="3804"/>
        <item m="1" x="3500"/>
        <item m="1" x="5325"/>
        <item m="1" x="3800"/>
        <item m="1" x="4360"/>
        <item m="1" x="4171"/>
        <item m="1" x="5044"/>
        <item m="1" x="3944"/>
        <item m="1" x="5342"/>
        <item m="1" x="4017"/>
        <item m="1" x="5011"/>
        <item m="1" x="3458"/>
        <item m="1" x="4773"/>
        <item m="1" x="4197"/>
        <item m="1" x="5191"/>
        <item m="1" x="4732"/>
        <item m="1" x="3572"/>
        <item m="1" x="4180"/>
        <item m="1" x="4434"/>
        <item m="1" x="5038"/>
        <item m="1" x="4868"/>
        <item m="1" x="3560"/>
        <item m="1" x="5070"/>
        <item m="1" x="3638"/>
        <item m="1" x="5472"/>
        <item m="1" x="5551"/>
        <item m="1" x="5633"/>
        <item m="1" x="4215"/>
        <item m="1" x="3646"/>
        <item m="1" x="3747"/>
        <item m="1" x="3304"/>
        <item m="1" x="4744"/>
        <item m="1" x="3986"/>
        <item m="1" x="5573"/>
        <item m="1" x="5312"/>
        <item m="1" x="3353"/>
        <item m="1" x="3779"/>
        <item m="1" x="4178"/>
        <item m="1" x="5341"/>
        <item m="1" x="5471"/>
        <item m="1" x="4283"/>
        <item m="1" x="4990"/>
        <item m="1" x="3289"/>
        <item m="1" x="3940"/>
        <item m="1" x="3568"/>
        <item m="1" x="5240"/>
        <item m="1" x="4987"/>
        <item m="1" x="4816"/>
        <item m="1" x="4174"/>
        <item m="1" x="4673"/>
        <item m="1" x="4690"/>
        <item m="1" x="4146"/>
        <item m="1" x="5406"/>
        <item m="1" x="4827"/>
        <item m="1" x="5023"/>
        <item m="1" x="4397"/>
        <item m="1" x="5020"/>
        <item m="1" x="4277"/>
        <item m="1" x="3802"/>
        <item m="1" x="5441"/>
        <item m="1" x="3919"/>
        <item m="1" x="3589"/>
        <item m="1" x="4653"/>
        <item m="1" x="3290"/>
        <item m="1" x="4635"/>
        <item m="1" x="5726"/>
        <item m="1" x="4554"/>
        <item m="1" x="3991"/>
        <item m="1" x="3678"/>
        <item m="1" x="4438"/>
        <item m="1" x="4222"/>
        <item m="1" x="3814"/>
        <item m="1" x="3301"/>
        <item m="1" x="3857"/>
        <item m="1" x="4466"/>
        <item m="1" x="4636"/>
        <item m="1" x="5590"/>
        <item m="1" x="4687"/>
        <item m="1" x="5756"/>
        <item m="1" x="4568"/>
        <item m="1" x="4809"/>
        <item m="1" x="4580"/>
        <item m="1" x="4004"/>
        <item m="1" x="5145"/>
        <item m="1" x="3935"/>
        <item m="1" x="3329"/>
        <item m="1" x="4699"/>
        <item m="1" x="4656"/>
        <item m="1" x="3876"/>
        <item m="1" x="4384"/>
        <item m="1" x="4475"/>
        <item m="1" x="4573"/>
        <item m="1" x="3702"/>
        <item m="1" x="4404"/>
        <item m="1" x="5447"/>
        <item m="1" x="5561"/>
        <item m="1" x="5500"/>
        <item m="1" x="5564"/>
        <item m="1" x="4815"/>
        <item m="1" x="4640"/>
        <item m="1" x="3880"/>
        <item m="1" x="3773"/>
        <item m="1" x="4047"/>
        <item m="1" x="3685"/>
        <item m="1" x="4927"/>
        <item m="1" x="5392"/>
        <item m="1" x="5745"/>
        <item m="1" x="5362"/>
        <item m="1" x="4310"/>
        <item m="1" x="4164"/>
        <item m="1" x="4256"/>
        <item m="1" x="5358"/>
        <item m="1" x="3669"/>
        <item m="1" x="4084"/>
        <item m="1" x="4916"/>
        <item m="1" x="4881"/>
        <item m="1" x="3454"/>
        <item m="1" x="4767"/>
        <item m="1" x="4523"/>
        <item m="1" x="3741"/>
        <item m="1" x="3756"/>
        <item m="1" x="5810"/>
        <item m="1" x="5316"/>
        <item m="1" x="5389"/>
        <item m="1" x="5007"/>
        <item m="1" x="5098"/>
        <item m="1" x="5247"/>
        <item m="1" x="3984"/>
        <item m="1" x="3651"/>
        <item m="1" x="3510"/>
        <item m="1" x="5696"/>
        <item m="1" x="5069"/>
        <item m="1" x="3681"/>
        <item m="1" x="3821"/>
        <item m="1" x="4648"/>
        <item m="1" x="4651"/>
        <item m="1" x="5410"/>
        <item m="1" x="5443"/>
        <item m="1" x="3396"/>
        <item m="1" x="5374"/>
        <item m="1" x="4845"/>
        <item m="1" x="4107"/>
        <item m="1" x="4172"/>
        <item m="1" x="3658"/>
        <item m="1" x="5667"/>
        <item m="1" x="4459"/>
        <item m="1" x="5303"/>
        <item m="1" x="4296"/>
        <item m="1" x="4226"/>
        <item m="1" x="4557"/>
        <item m="1" x="5731"/>
        <item m="1" x="5747"/>
        <item m="1" x="4280"/>
        <item m="1" x="5288"/>
        <item m="1" x="4076"/>
        <item m="1" x="3348"/>
        <item m="1" x="5224"/>
        <item m="1" x="5164"/>
        <item m="1" x="5383"/>
        <item m="1" x="3889"/>
        <item m="1" x="3918"/>
        <item m="1" x="3453"/>
        <item m="1" x="3928"/>
        <item m="1" x="5531"/>
        <item m="1" x="4847"/>
        <item m="1" x="4187"/>
        <item m="1" x="4504"/>
        <item m="1" x="5087"/>
        <item m="1" x="5231"/>
        <item m="1" x="5732"/>
        <item m="1" x="4192"/>
        <item m="1" x="3878"/>
        <item m="1" x="4851"/>
        <item m="1" x="4671"/>
        <item m="1" x="4607"/>
        <item m="1" x="3822"/>
        <item m="1" x="3823"/>
        <item m="1" x="3870"/>
        <item m="1" x="5455"/>
        <item m="1" x="3381"/>
        <item m="1" x="4410"/>
        <item m="1" x="4312"/>
        <item m="1" x="3695"/>
        <item m="1" x="4072"/>
        <item m="1" x="4874"/>
        <item m="1" x="4169"/>
        <item m="1" x="3405"/>
        <item m="1" x="3440"/>
        <item m="1" x="4902"/>
        <item m="1" x="4832"/>
        <item m="1" x="5734"/>
        <item m="1" x="4351"/>
        <item m="1" x="4897"/>
        <item m="1" x="3767"/>
        <item m="1" x="3759"/>
        <item m="1" x="3597"/>
        <item m="1" x="5052"/>
        <item m="1" x="4641"/>
        <item m="1" x="5460"/>
        <item m="1" x="5152"/>
        <item m="1" x="5322"/>
        <item m="1" x="3282"/>
        <item m="1" x="4327"/>
        <item m="1" x="4570"/>
        <item m="1" x="5379"/>
        <item m="1" x="3425"/>
        <item m="1" x="3722"/>
        <item m="1" x="4806"/>
        <item m="1" x="5381"/>
        <item m="1" x="4543"/>
        <item m="1" x="4198"/>
        <item m="1" x="3676"/>
        <item m="1" x="5081"/>
        <item m="1" x="4477"/>
        <item m="1" x="4061"/>
        <item m="1" x="4807"/>
        <item m="1" x="4844"/>
        <item m="1" x="4811"/>
        <item m="1" x="4196"/>
        <item m="1" x="4008"/>
        <item m="1" x="4260"/>
        <item m="1" x="5563"/>
        <item m="1" x="4803"/>
        <item m="1" x="4596"/>
        <item m="1" x="5414"/>
        <item m="1" x="3343"/>
        <item m="1" x="4901"/>
        <item m="1" x="4765"/>
        <item m="1" x="5794"/>
        <item m="1" x="4349"/>
        <item m="1" x="4532"/>
        <item m="1" x="5365"/>
        <item m="1" x="3843"/>
        <item m="1" x="4086"/>
        <item m="1" x="3583"/>
        <item m="1" x="5481"/>
        <item m="1" x="4601"/>
        <item m="1" x="4605"/>
        <item m="1" x="5193"/>
        <item m="1" x="5539"/>
        <item m="1" x="4272"/>
        <item m="1" x="4574"/>
        <item m="1" x="5095"/>
        <item m="1" x="3655"/>
        <item m="1" x="3675"/>
        <item m="1" x="3871"/>
        <item m="1" x="4566"/>
        <item m="1" x="5793"/>
        <item m="1" x="3268"/>
        <item m="1" x="4503"/>
        <item m="1" x="4622"/>
        <item m="1" x="5457"/>
        <item m="1" x="4334"/>
        <item m="1" x="3255"/>
        <item m="1" x="4053"/>
        <item m="1" x="5108"/>
        <item m="1" x="5753"/>
        <item m="1" x="4964"/>
        <item m="1" x="3443"/>
        <item m="1" x="3605"/>
        <item m="1" x="4709"/>
        <item m="1" x="4214"/>
        <item m="1" x="3729"/>
        <item m="1" x="4608"/>
        <item m="1" x="5203"/>
        <item m="1" x="5260"/>
        <item m="1" x="5815"/>
        <item m="1" x="4521"/>
        <item m="1" x="3830"/>
        <item m="1" x="3774"/>
        <item m="1" x="5211"/>
        <item m="1" x="3983"/>
        <item m="1" x="3486"/>
        <item m="1" x="5760"/>
        <item m="1" x="4609"/>
        <item m="1" x="4704"/>
        <item m="1" x="4996"/>
        <item m="1" x="4253"/>
        <item m="1" x="3629"/>
        <item m="1" x="5318"/>
        <item m="1" x="4428"/>
        <item m="1" x="5418"/>
        <item m="1" x="3796"/>
        <item m="1" x="5506"/>
        <item m="1" x="4694"/>
        <item m="1" x="3363"/>
        <item m="1" x="3571"/>
        <item m="1" x="3484"/>
        <item m="1" x="4013"/>
        <item m="1" x="5800"/>
        <item m="1" x="3558"/>
        <item m="1" x="3473"/>
        <item m="1" x="3968"/>
        <item m="1" x="4290"/>
        <item m="1" x="3834"/>
        <item m="1" x="3374"/>
        <item m="1" x="5421"/>
        <item m="1" x="3470"/>
        <item m="1" x="5017"/>
        <item m="1" x="4003"/>
        <item m="1" x="4784"/>
        <item m="1" x="4271"/>
        <item m="1" x="5401"/>
        <item m="1" x="4906"/>
        <item m="1" x="5740"/>
        <item m="1" x="3382"/>
        <item m="1" x="4734"/>
        <item m="1" x="3819"/>
        <item m="1" x="4505"/>
        <item m="1" x="3523"/>
        <item m="1" x="5422"/>
        <item m="1" x="5236"/>
        <item m="1" x="4993"/>
        <item m="1" x="4496"/>
        <item m="1" x="4879"/>
        <item m="1" x="4121"/>
        <item m="1" x="4093"/>
        <item m="1" x="3673"/>
        <item m="1" x="4498"/>
        <item m="1" x="4406"/>
        <item m="1" x="3739"/>
        <item m="1" x="5714"/>
        <item m="1" x="5201"/>
        <item m="1" x="5614"/>
        <item m="1" x="5124"/>
        <item m="1" x="5535"/>
        <item m="1" x="3352"/>
        <item m="1" x="5617"/>
        <item m="1" x="4188"/>
        <item m="1" x="5067"/>
        <item m="1" x="4562"/>
        <item m="1" x="3652"/>
        <item m="1" x="5432"/>
        <item m="1" x="5502"/>
        <item m="1" x="3895"/>
        <item m="1" x="4478"/>
        <item m="1" x="5172"/>
        <item m="1" x="5058"/>
        <item m="1" x="5467"/>
        <item m="1" x="5776"/>
        <item m="1" x="5518"/>
        <item m="1" x="4378"/>
        <item m="1" x="4703"/>
        <item m="1" x="4621"/>
        <item m="1" x="3285"/>
        <item m="1" x="4507"/>
        <item m="1" x="4487"/>
        <item m="1" x="4080"/>
        <item m="1" x="3308"/>
        <item m="1" x="4140"/>
        <item m="1" x="3400"/>
        <item m="1" x="4951"/>
        <item m="1" x="4319"/>
        <item m="1" x="3399"/>
        <item m="1" x="5628"/>
        <item m="1" x="4479"/>
        <item m="1" x="5388"/>
        <item m="1" x="4506"/>
        <item m="1" x="4838"/>
        <item m="1" x="4345"/>
        <item m="1" x="4535"/>
        <item m="1" x="4632"/>
        <item m="1" x="3539"/>
        <item m="1" x="4604"/>
        <item m="1" x="4542"/>
        <item m="1" x="3811"/>
        <item m="1" x="3279"/>
        <item m="1" x="4545"/>
        <item m="1" x="4202"/>
        <item m="1" x="4092"/>
        <item m="1" x="4955"/>
        <item m="1" x="5373"/>
        <item m="1" x="4783"/>
        <item m="1" x="3450"/>
        <item m="1" x="5025"/>
        <item m="1" x="3930"/>
        <item m="1" x="3495"/>
        <item m="1" x="4064"/>
        <item m="1" x="3519"/>
        <item m="1" x="3960"/>
        <item m="1" x="3409"/>
        <item m="1" x="5513"/>
        <item m="1" x="5639"/>
        <item m="1" x="3552"/>
        <item m="1" x="3988"/>
        <item m="1" x="3538"/>
        <item m="1" x="5241"/>
        <item m="1" x="4919"/>
        <item m="1" x="5526"/>
        <item m="1" x="5091"/>
        <item m="1" x="5146"/>
        <item m="1" x="4173"/>
        <item m="1" x="5426"/>
        <item m="1" x="4866"/>
        <item m="1" x="4938"/>
        <item m="1" x="3933"/>
        <item m="1" x="5238"/>
        <item m="1" x="3838"/>
        <item m="1" x="4587"/>
        <item m="1" x="4526"/>
        <item m="1" x="5302"/>
        <item m="1" x="3336"/>
        <item m="1" x="4944"/>
        <item m="1" x="4512"/>
        <item m="1" x="4252"/>
        <item m="1" x="4038"/>
        <item m="1" x="3955"/>
        <item m="1" x="4026"/>
        <item m="1" x="3575"/>
        <item m="1" x="4710"/>
        <item m="1" x="3995"/>
        <item m="1" x="4075"/>
        <item m="1" x="4589"/>
        <item m="1" x="3846"/>
        <item m="1" x="3350"/>
        <item m="1" x="5479"/>
        <item m="1" x="5585"/>
        <item m="1" x="4905"/>
        <item m="1" x="4631"/>
        <item m="1" x="5404"/>
        <item m="1" x="5249"/>
        <item m="1" x="5042"/>
        <item m="1" x="3689"/>
        <item m="1" x="4391"/>
        <item m="1" x="4058"/>
        <item m="1" x="5281"/>
        <item m="1" x="4876"/>
        <item m="1" x="5766"/>
        <item m="1" x="4846"/>
        <item m="1" x="3494"/>
        <item m="1" x="5104"/>
        <item m="1" x="4667"/>
        <item m="1" x="3576"/>
        <item m="1" x="5105"/>
        <item m="1" x="4652"/>
        <item m="1" x="4116"/>
        <item m="1" x="5166"/>
        <item m="1" x="5258"/>
        <item m="1" x="3426"/>
        <item m="1" x="4839"/>
        <item m="1" x="4135"/>
        <item m="1" x="5748"/>
        <item m="1" x="4282"/>
        <item m="1" x="3903"/>
        <item m="1" x="4209"/>
        <item m="1" x="4302"/>
        <item m="1" x="4125"/>
        <item m="1" x="5137"/>
        <item m="1" x="3987"/>
        <item m="1" x="4860"/>
        <item m="1" x="3377"/>
        <item m="1" x="3596"/>
        <item m="1" x="4602"/>
        <item m="1" x="3609"/>
        <item m="1" x="3389"/>
        <item m="1" x="5079"/>
        <item m="1" x="5642"/>
        <item m="1" x="3740"/>
        <item m="1" x="5225"/>
        <item m="1" x="4867"/>
        <item m="1" x="5287"/>
        <item m="1" x="3587"/>
        <item m="1" x="3784"/>
        <item m="1" x="4473"/>
        <item m="1" x="4997"/>
        <item m="1" x="4714"/>
        <item m="1" x="4676"/>
        <item m="1" x="4057"/>
        <item m="1" x="4921"/>
        <item m="1" x="5694"/>
        <item m="1" x="5655"/>
        <item m="1" x="3267"/>
        <item m="1" x="3679"/>
        <item m="1" x="3347"/>
        <item m="1" x="3825"/>
        <item m="1" x="5752"/>
        <item m="1" x="3261"/>
        <item m="1" x="5244"/>
        <item m="1" x="5306"/>
        <item m="1" x="4757"/>
        <item m="1" x="5802"/>
        <item m="1" x="3728"/>
        <item m="1" x="3251"/>
        <item m="1" x="3577"/>
        <item m="1" x="5449"/>
        <item m="1" x="3949"/>
        <item m="1" x="4325"/>
        <item m="1" x="3452"/>
        <item m="1" x="4409"/>
        <item m="1" x="3339"/>
        <item m="1" x="3954"/>
        <item m="1" x="5027"/>
        <item m="1" x="5749"/>
        <item m="1" x="4658"/>
        <item m="1" x="3637"/>
        <item m="1" x="3459"/>
        <item m="1" x="4482"/>
        <item m="1" x="4531"/>
        <item m="1" x="5102"/>
        <item m="1" x="4910"/>
        <item m="1" x="4748"/>
        <item m="1" x="5482"/>
        <item m="1" x="3612"/>
        <item m="1" x="3294"/>
        <item m="1" x="5380"/>
        <item m="1" x="4822"/>
        <item m="1" x="3866"/>
        <item m="1" x="3421"/>
        <item m="1" x="3335"/>
        <item m="1" x="4387"/>
        <item m="1" x="4154"/>
        <item m="1" x="3887"/>
        <item m="1" x="5323"/>
        <item m="1" x="5765"/>
        <item m="1" x="5511"/>
        <item m="1" x="4738"/>
        <item m="1" x="4898"/>
        <item m="1" x="5343"/>
        <item m="1" x="3379"/>
        <item m="1" x="4030"/>
        <item m="1" x="4442"/>
        <item m="1" x="3283"/>
        <item m="1" x="5603"/>
        <item m="1" x="5298"/>
        <item m="1" x="5808"/>
        <item m="1" x="5131"/>
        <item m="1" x="5647"/>
        <item m="1" x="4221"/>
        <item m="1" x="5033"/>
        <item m="1" x="3543"/>
        <item m="1" x="4940"/>
        <item m="1" x="3975"/>
        <item m="1" x="4500"/>
        <item m="1" x="3573"/>
        <item m="1" x="4284"/>
        <item m="1" x="3643"/>
        <item m="1" x="4617"/>
        <item m="1" x="4156"/>
        <item m="1" x="4357"/>
        <item m="1" x="4062"/>
        <item m="1" x="4953"/>
        <item m="1" x="5268"/>
        <item m="1" x="5402"/>
        <item m="1" x="4929"/>
        <item m="1" x="3915"/>
        <item m="1" x="3791"/>
        <item m="1" x="5778"/>
        <item m="1" x="4399"/>
        <item m="1" x="5429"/>
        <item m="1" x="5049"/>
        <item m="1" x="4372"/>
        <item m="1" x="4111"/>
        <item m="1" x="3419"/>
        <item m="1" x="4416"/>
        <item m="1" x="3432"/>
        <item m="1" x="5779"/>
        <item m="1" x="4206"/>
        <item m="1" x="3981"/>
        <item m="1" x="4069"/>
        <item m="1" x="4563"/>
        <item m="1" x="3704"/>
        <item m="1" x="5783"/>
        <item m="1" x="4666"/>
        <item m="1" x="3833"/>
        <item m="1" x="4363"/>
        <item m="1" x="5129"/>
        <item m="1" x="5016"/>
        <item m="1" x="5657"/>
        <item m="1" x="4074"/>
        <item m="1" x="4782"/>
        <item m="1" x="5168"/>
        <item m="1" x="3476"/>
        <item m="1" x="4979"/>
        <item m="1" x="3938"/>
        <item m="1" x="5114"/>
        <item m="1" x="5425"/>
        <item m="1" x="4307"/>
        <item m="1" x="4848"/>
        <item m="1" x="5243"/>
        <item m="1" x="4700"/>
        <item m="1" x="3410"/>
        <item m="1" x="3277"/>
        <item m="1" x="4417"/>
        <item m="1" x="5283"/>
        <item m="1" x="4555"/>
        <item m="1" x="4561"/>
        <item m="1" x="4578"/>
        <item m="1" x="4530"/>
        <item m="1" x="5295"/>
        <item m="1" x="5685"/>
        <item m="1" x="4801"/>
        <item m="1" x="5636"/>
        <item m="1" x="4379"/>
        <item m="1" x="5442"/>
        <item m="1" x="3952"/>
        <item m="1" x="5452"/>
        <item m="1" x="5162"/>
        <item m="1" x="3958"/>
        <item m="1" x="3601"/>
        <item m="1" x="4227"/>
        <item m="1" x="5785"/>
        <item m="1" x="4548"/>
        <item m="1" x="5186"/>
        <item m="1" x="3604"/>
        <item m="1" x="4029"/>
        <item m="1" x="3260"/>
        <item m="1" x="5606"/>
        <item m="1" x="5560"/>
        <item m="1" x="3404"/>
        <item m="1" x="4079"/>
        <item m="1" x="4591"/>
        <item m="1" x="4735"/>
        <item m="1" x="3403"/>
        <item m="1" x="3435"/>
        <item m="1" x="3270"/>
        <item m="1" x="4833"/>
        <item m="1" x="4520"/>
        <item m="1" x="5490"/>
        <item m="1" x="5149"/>
        <item m="1" x="5204"/>
        <item m="1" x="4449"/>
        <item m="1" x="5092"/>
        <item m="1" x="3549"/>
        <item m="1" x="4228"/>
        <item m="1" x="4366"/>
        <item m="1" x="5363"/>
        <item m="1" x="5798"/>
        <item m="1" x="4629"/>
        <item m="1" x="5032"/>
        <item m="1" x="5716"/>
        <item m="1" x="4112"/>
        <item m="1" x="4971"/>
        <item m="1" x="5437"/>
        <item m="1" x="3310"/>
        <item m="1" x="4556"/>
        <item m="1" x="3314"/>
        <item m="1" x="4330"/>
        <item m="1" x="5263"/>
        <item m="1" x="5214"/>
        <item m="1" x="3623"/>
        <item m="1" x="5774"/>
        <item m="1" x="4762"/>
        <item m="1" x="4794"/>
        <item m="1" x="5724"/>
        <item m="1" x="3770"/>
        <item m="1" x="3797"/>
        <item m="1" x="5687"/>
        <item m="1" x="5259"/>
        <item m="1" x="4581"/>
        <item m="1" x="5806"/>
        <item m="1" x="5407"/>
        <item m="1" x="3709"/>
        <item m="1" x="5755"/>
        <item m="1" x="3972"/>
        <item m="1" x="4429"/>
        <item m="1" x="5030"/>
        <item m="1" x="5559"/>
        <item m="1" x="4525"/>
        <item m="1" x="4679"/>
        <item m="1" x="4213"/>
        <item m="1" x="3974"/>
        <item m="1" x="3397"/>
        <item m="1" x="4623"/>
        <item m="1" x="4657"/>
        <item m="1" x="4263"/>
        <item m="1" x="4725"/>
        <item m="1" x="5677"/>
        <item m="1" x="5099"/>
        <item m="1" x="4352"/>
        <item m="1" x="4034"/>
        <item m="1" x="5115"/>
        <item m="1" x="5304"/>
        <item m="1" x="5280"/>
        <item m="1" x="4451"/>
        <item m="1" x="4045"/>
        <item m="1" x="3718"/>
        <item m="1" x="5291"/>
        <item m="1" x="4085"/>
        <item m="1" x="4812"/>
        <item m="1" x="4386"/>
        <item m="1" x="4968"/>
        <item m="1" x="4728"/>
        <item m="1" x="3371"/>
        <item m="1" x="4278"/>
        <item m="1" x="3931"/>
        <item m="1" x="5576"/>
        <item m="1" x="3257"/>
        <item m="1" x="4281"/>
        <item m="1" x="4032"/>
        <item m="1" x="4625"/>
        <item m="1" x="5080"/>
        <item m="1" x="4516"/>
        <item m="1" x="5237"/>
        <item m="1" x="4885"/>
        <item m="1" x="3712"/>
        <item m="1" x="5041"/>
        <item m="1" x="4967"/>
        <item m="1" x="3378"/>
        <item m="1" x="4141"/>
        <item m="1" x="5133"/>
        <item m="1" x="3342"/>
        <item m="1" x="4389"/>
        <item m="1" x="5445"/>
        <item m="1" x="4983"/>
        <item m="1" x="4317"/>
        <item m="1" x="5703"/>
        <item m="1" x="4055"/>
        <item m="1" x="5029"/>
        <item m="1" x="4618"/>
        <item m="1" x="5301"/>
        <item m="1" x="3751"/>
        <item m="1" x="4680"/>
        <item m="1" x="5589"/>
        <item m="1" x="4248"/>
        <item m="1" x="3489"/>
        <item m="1" x="4483"/>
        <item m="1" x="3340"/>
        <item m="1" x="4761"/>
        <item m="1" x="4270"/>
        <item m="1" x="4015"/>
        <item m="1" x="5433"/>
        <item m="1" x="5656"/>
        <item m="1" x="5063"/>
        <item m="1" x="4558"/>
        <item m="1" x="5466"/>
        <item m="1" x="5417"/>
        <item m="1" x="5293"/>
        <item m="1" x="4421"/>
        <item m="1" x="4153"/>
        <item m="1" x="5001"/>
        <item m="1" x="3256"/>
        <item m="1" x="3815"/>
        <item m="1" x="4305"/>
        <item m="1" x="4959"/>
        <item m="1" x="5476"/>
        <item m="1" x="3411"/>
        <item m="1" x="4932"/>
        <item m="1" x="5498"/>
        <item m="1" x="3920"/>
        <item m="1" x="4527"/>
        <item m="1" x="4144"/>
        <item m="1" x="5741"/>
        <item m="1" x="4233"/>
        <item m="1" x="5356"/>
        <item m="1" x="3904"/>
        <item m="1" x="3994"/>
        <item m="1" x="5484"/>
        <item m="1" x="4338"/>
        <item m="1" x="3318"/>
        <item m="1" x="5568"/>
        <item m="1" x="5674"/>
        <item m="1" x="5464"/>
        <item m="1" x="4321"/>
        <item m="1" x="4297"/>
        <item m="1" x="5009"/>
        <item m="1" x="5122"/>
        <item m="1" x="5695"/>
        <item m="1" x="4468"/>
        <item m="1" x="4791"/>
        <item m="1" x="5619"/>
        <item m="1" x="4235"/>
        <item m="1" x="3608"/>
        <item m="1" x="5167"/>
        <item m="1" x="4603"/>
        <item m="1" x="5501"/>
        <item m="1" x="3615"/>
        <item m="1" x="5536"/>
        <item m="1" x="3654"/>
        <item m="1" x="3600"/>
        <item m="1" x="4267"/>
        <item m="1" x="4396"/>
        <item m="1" x="4370"/>
        <item m="1" x="4059"/>
        <item m="1" x="4208"/>
        <item m="1" x="4743"/>
        <item m="1" x="5757"/>
        <item m="1" x="3367"/>
        <item m="1" x="3311"/>
        <item m="1" x="3616"/>
        <item m="1" x="5351"/>
        <item m="1" x="5759"/>
        <item m="1" x="5278"/>
        <item m="1" x="4456"/>
        <item m="1" x="4091"/>
        <item m="1" x="5645"/>
        <item m="1" x="4550"/>
        <item m="1" x="3893"/>
        <item m="1" x="5578"/>
        <item m="1" x="3368"/>
        <item m="1" x="4365"/>
        <item m="1" x="4586"/>
        <item m="1" x="3937"/>
        <item m="1" x="5364"/>
        <item m="1" x="3607"/>
        <item m="1" x="5754"/>
        <item m="1" x="3522"/>
        <item m="1" x="4756"/>
        <item m="1" x="3812"/>
        <item m="1" x="3370"/>
        <item m="1" x="3639"/>
        <item m="1" x="5071"/>
        <item m="1" x="3398"/>
        <item m="1" x="5469"/>
        <item m="1" x="5596"/>
        <item m="1" x="3694"/>
        <item m="1" x="4681"/>
        <item m="1" x="4619"/>
        <item m="1" x="3424"/>
        <item m="1" x="5438"/>
        <item m="1" x="5352"/>
        <item m="1" x="5347"/>
        <item m="1" x="4977"/>
        <item m="1" x="5620"/>
        <item m="1" x="4426"/>
        <item m="1" x="3565"/>
        <item m="1" x="5634"/>
        <item m="1" x="3406"/>
        <item m="1" x="3313"/>
        <item m="1" x="3636"/>
        <item m="1" x="3862"/>
        <item m="1" x="5486"/>
        <item m="1" x="4021"/>
        <item m="1" x="4588"/>
        <item m="1" x="4175"/>
        <item m="1" x="5181"/>
        <item m="1" x="4408"/>
        <item m="1" x="4136"/>
        <item m="1" x="5384"/>
        <item m="1" x="4016"/>
        <item m="1" x="4398"/>
        <item m="1" x="4291"/>
        <item m="1" x="3316"/>
        <item m="1" x="5245"/>
        <item m="1" x="3540"/>
        <item m="1" x="5286"/>
        <item m="1" x="3969"/>
        <item m="1" x="3956"/>
        <item m="1" x="3570"/>
        <item m="1" x="3864"/>
        <item m="1" x="5242"/>
        <item m="1" x="3786"/>
        <item m="1" x="3645"/>
        <item m="1" x="3753"/>
        <item m="1" x="3387"/>
        <item m="1" x="4340"/>
        <item m="1" x="5600"/>
        <item m="1" x="4492"/>
        <item m="1" x="3690"/>
        <item m="1" x="5094"/>
        <item m="1" x="4043"/>
        <item m="1" x="3618"/>
        <item m="1" x="3993"/>
        <item m="1" x="4546"/>
        <item m="1" x="5630"/>
        <item m="1" x="4149"/>
        <item m="1" x="3469"/>
        <item m="1" x="5003"/>
        <item m="1" x="3820"/>
        <item m="1" x="5005"/>
        <item m="1" x="4729"/>
        <item m="1" x="4638"/>
        <item m="1" x="5097"/>
        <item m="1" x="3590"/>
        <item m="1" x="3746"/>
        <item m="1" x="5440"/>
        <item m="1" x="4984"/>
        <item m="1" x="3672"/>
        <item m="1" x="4377"/>
        <item m="1" x="4686"/>
        <item m="1" x="3611"/>
        <item m="1" x="5814"/>
        <item m="1" x="5566"/>
        <item m="1" x="5604"/>
        <item m="1" x="3448"/>
        <item m="1" x="4511"/>
        <item m="1" x="5533"/>
        <item m="1" x="5537"/>
        <item m="1" x="4123"/>
        <item m="1" x="4035"/>
        <item m="1" x="3845"/>
        <item m="1" x="4804"/>
        <item m="1" x="5570"/>
        <item m="1" x="4207"/>
        <item m="1" x="3297"/>
        <item m="1" x="4946"/>
        <item m="1" x="4834"/>
        <item m="1" x="3423"/>
        <item m="1" x="3901"/>
        <item m="1" x="5541"/>
        <item m="1" x="5718"/>
        <item m="1" x="4989"/>
        <item m="1" x="5359"/>
        <item m="1" x="5256"/>
        <item m="1" x="5458"/>
        <item m="1" x="4825"/>
        <item m="1" x="4465"/>
        <item m="1" x="5355"/>
        <item m="1" x="3550"/>
        <item m="1" x="3358"/>
        <item m="1" x="3324"/>
        <item m="1" x="3809"/>
        <item m="1" x="4218"/>
        <item m="1" x="3532"/>
        <item m="1" x="5803"/>
        <item m="1" x="4155"/>
        <item m="1" x="4440"/>
        <item m="1" x="3264"/>
        <item m="1" x="4931"/>
        <item m="1" x="5158"/>
        <item m="1" x="4698"/>
        <item m="1" x="3860"/>
        <item m="1" x="4128"/>
        <item m="1" x="3992"/>
        <item m="1" x="5176"/>
        <item m="1" x="5090"/>
        <item m="1" x="3328"/>
        <item m="1" x="5015"/>
        <item m="1" x="4742"/>
        <item m="1" x="5424"/>
        <item m="1" x="5646"/>
        <item m="1" x="3461"/>
        <item m="1" x="4240"/>
        <item m="1" x="5199"/>
        <item m="1" x="3803"/>
        <item m="1" x="4374"/>
        <item m="1" x="4717"/>
        <item m="1" x="4935"/>
        <item m="1" x="4375"/>
        <item m="1" x="5139"/>
        <item m="1" x="5305"/>
        <item m="1" x="5376"/>
        <item m="1" x="4444"/>
        <item m="1" x="5072"/>
        <item m="1" x="5597"/>
        <item m="1" x="3322"/>
        <item m="1" x="4122"/>
        <item m="1" x="5332"/>
        <item m="1" x="3780"/>
        <item m="1" x="4865"/>
        <item m="1" x="4510"/>
        <item m="1" x="5744"/>
        <item m="1" x="4457"/>
        <item m="1" x="4242"/>
        <item m="1" x="3863"/>
        <item m="1" x="5489"/>
        <item m="1" x="5014"/>
        <item m="1" x="4712"/>
        <item m="1" x="3776"/>
        <item m="1" x="5675"/>
        <item m="1" x="3250"/>
        <item m="1" x="3971"/>
        <item m="1" x="3527"/>
        <item m="1" x="5205"/>
        <item m="1" x="5403"/>
        <item m="1" x="3551"/>
        <item m="1" x="4385"/>
        <item m="1" x="5082"/>
        <item m="1" x="4662"/>
        <item m="1" x="3799"/>
        <item m="1" x="5320"/>
        <item m="1" x="4571"/>
        <item m="1" x="4401"/>
        <item m="1" x="4707"/>
        <item m="1" x="3546"/>
        <item m="1" x="4292"/>
        <item m="1" x="5733"/>
        <item m="1" x="4991"/>
        <item m="1" x="4199"/>
        <item m="1" x="3431"/>
        <item m="1" x="4519"/>
        <item m="1" x="4668"/>
        <item m="1" x="3667"/>
        <item m="1" x="4437"/>
        <item m="1" x="3816"/>
        <item m="1" x="5235"/>
        <item m="1" x="3444"/>
        <item m="1" x="5068"/>
        <item m="1" x="3727"/>
        <item m="1" x="5337"/>
        <item m="1" x="5226"/>
        <item m="1" x="5344"/>
        <item m="1" x="3965"/>
        <item m="1" x="3480"/>
        <item m="1" x="5308"/>
        <item m="1" x="3483"/>
        <item m="1" x="5540"/>
        <item m="1" x="5538"/>
        <item m="1" x="5737"/>
        <item m="1" x="4960"/>
        <item m="1" x="4060"/>
        <item m="1" x="5702"/>
        <item m="1" x="5715"/>
        <item m="1" x="3451"/>
        <item m="1" x="4835"/>
        <item m="1" x="4720"/>
        <item m="1" x="3978"/>
        <item m="1" x="4655"/>
        <item m="1" x="3509"/>
        <item m="1" x="3882"/>
        <item m="1" x="4145"/>
        <item m="1" x="4006"/>
        <item m="1" x="5177"/>
        <item m="1" x="5366"/>
        <item m="1" x="4472"/>
        <item m="1" x="5519"/>
        <item m="1" x="4736"/>
        <item m="1" x="3384"/>
        <item m="1" x="4324"/>
        <item m="1" x="4776"/>
        <item m="1" x="4864"/>
        <item m="1" x="3437"/>
        <item m="1" x="3303"/>
        <item m="1" x="4777"/>
        <item m="1" x="5065"/>
        <item m="1" x="4067"/>
        <item m="1" x="3752"/>
        <item m="1" x="5160"/>
        <item m="1" x="3754"/>
        <item m="1" x="5140"/>
        <item m="1" x="5579"/>
        <item m="1" x="4683"/>
        <item m="1" x="5666"/>
        <item m="1" x="4499"/>
        <item m="1" x="4758"/>
        <item m="1" x="5077"/>
        <item m="1" x="3248"/>
        <item m="1" x="5700"/>
        <item m="1" x="3762"/>
        <item m="1" x="5552"/>
        <item m="1" x="3999"/>
        <item m="1" x="3493"/>
        <item m="1" x="3418"/>
        <item m="1" x="5622"/>
        <item m="1" x="5660"/>
        <item m="1" x="4275"/>
        <item m="1" x="3665"/>
        <item m="1" x="3511"/>
        <item m="1" x="4467"/>
        <item m="1" x="3829"/>
        <item m="1" x="5549"/>
        <item m="1" x="4942"/>
        <item m="1" x="4610"/>
        <item m="1" x="5789"/>
        <item m="1" x="5787"/>
        <item m="1" x="5602"/>
        <item m="1" x="5591"/>
        <item m="1" x="3566"/>
        <item m="1" x="5554"/>
        <item m="1" x="5021"/>
        <item m="1" x="5640"/>
        <item m="1" x="5594"/>
        <item m="1" x="5507"/>
        <item m="1" x="5134"/>
        <item m="1" x="4821"/>
        <item m="1" x="4599"/>
        <item m="1" x="4258"/>
        <item m="1" x="4446"/>
        <item m="1" x="4514"/>
        <item m="1" x="4871"/>
        <item m="1" x="5593"/>
        <item m="1" x="5294"/>
        <item m="1" x="5525"/>
        <item m="1" x="4011"/>
        <item m="1" x="4798"/>
        <item m="1" x="3372"/>
        <item m="1" x="5385"/>
        <item m="1" x="4088"/>
        <item m="1" x="3442"/>
        <item m="1" x="4975"/>
        <item m="1" x="3795"/>
        <item m="1" x="4900"/>
        <item m="1" x="4333"/>
        <item m="1" x="4985"/>
        <item m="1" x="4943"/>
        <item m="1" x="3760"/>
        <item m="1" x="4381"/>
        <item m="1" x="3953"/>
        <item m="1" x="3883"/>
        <item m="1" x="3708"/>
        <item m="1" x="3744"/>
        <item m="1" x="3902"/>
        <item m="1" x="4585"/>
        <item m="1" x="4616"/>
        <item m="1" x="3909"/>
        <item m="1" x="5353"/>
        <item m="1" x="4715"/>
        <item m="1" x="5720"/>
        <item m="1" x="5784"/>
        <item m="1" x="5772"/>
        <item m="1" x="3614"/>
        <item m="1" x="4033"/>
        <item m="1" x="5459"/>
        <item m="1" x="3698"/>
        <item m="1" x="4098"/>
        <item m="1" x="3896"/>
        <item m="1" x="5266"/>
        <item m="1" x="3868"/>
        <item m="1" x="3659"/>
        <item m="1" x="4024"/>
        <item m="1" x="5151"/>
        <item m="1" x="3621"/>
        <item m="1" x="4903"/>
        <item m="1" x="4393"/>
        <item m="1" x="5743"/>
        <item m="1" x="3966"/>
        <item m="1" x="4044"/>
        <item m="1" x="4650"/>
        <item m="1" x="5157"/>
        <item m="1" x="3515"/>
        <item m="1" x="5150"/>
        <item m="1" x="5147"/>
        <item m="1" x="4152"/>
        <item m="1" x="5691"/>
        <item m="1" x="5615"/>
        <item m="1" x="5221"/>
        <item m="1" x="5512"/>
        <item m="1" x="3498"/>
        <item m="1" x="5307"/>
        <item m="1" x="4536"/>
        <item m="1" x="5581"/>
        <item m="1" x="3518"/>
        <item m="1" x="4674"/>
        <item m="1" x="4926"/>
        <item m="1" x="4793"/>
        <item m="1" x="5465"/>
        <item m="1" x="5427"/>
        <item m="1" x="5220"/>
        <item m="1" x="5143"/>
        <item m="1" x="4100"/>
        <item m="1" x="5013"/>
        <item m="1" x="4831"/>
        <item m="1" x="3813"/>
        <item m="1" x="4544"/>
        <item m="1" x="3711"/>
        <item m="1" x="5296"/>
        <item m="1" x="5084"/>
        <item m="1" x="4899"/>
        <item m="1" x="5761"/>
        <item m="1" x="5669"/>
        <item m="1" x="4471"/>
        <item m="1" x="5651"/>
        <item m="1" x="3474"/>
        <item m="1" x="4759"/>
        <item m="1" x="5349"/>
        <item m="1" x="5159"/>
        <item m="1" x="4731"/>
        <item m="1" x="3569"/>
        <item m="1" x="4103"/>
        <item m="1" x="4369"/>
        <item m="1" x="5083"/>
        <item m="1" x="4066"/>
        <item m="1" x="3686"/>
        <item m="1" x="4051"/>
        <item m="1" x="3325"/>
        <item m="1" x="4769"/>
        <item m="1" x="3246"/>
        <item m="1" x="3707"/>
        <item m="1" x="4892"/>
        <item m="1" x="4780"/>
        <item m="1" x="5319"/>
        <item m="1" x="3338"/>
        <item m="1" x="5334"/>
        <item m="1" x="5436"/>
        <item m="1" x="4755"/>
        <item m="1" x="3341"/>
        <item m="1" x="3359"/>
        <item m="1" x="4740"/>
        <item m="1" x="3395"/>
        <item m="1" x="5006"/>
        <item m="1" x="4303"/>
        <item m="1" x="5267"/>
        <item m="1" x="5369"/>
        <item m="1" x="3309"/>
        <item m="1" x="3771"/>
        <item m="1" x="4630"/>
        <item m="1" x="3936"/>
        <item m="1" x="5397"/>
        <item m="1" x="4491"/>
        <item m="1" x="3625"/>
        <item m="1" x="4841"/>
        <item m="1" x="3924"/>
        <item m="1" x="4594"/>
        <item m="1" x="4747"/>
        <item m="1" x="5228"/>
        <item m="1" x="4664"/>
        <item m="1" x="5758"/>
        <item m="1" x="3554"/>
        <item m="1" x="5333"/>
        <item m="1" x="4132"/>
        <item m="1" x="4200"/>
        <item m="1" x="4329"/>
        <item m="1" x="4802"/>
        <item m="1" x="5262"/>
        <item m="1" x="5420"/>
        <item m="1" x="4219"/>
        <item m="1" x="5109"/>
        <item m="1" x="5272"/>
        <item m="1" x="3259"/>
        <item m="1" x="5413"/>
        <item m="1" x="3946"/>
        <item m="1" x="3890"/>
        <item m="1" x="4262"/>
        <item m="1" x="4486"/>
        <item m="1" x="5051"/>
        <item m="1" x="5200"/>
        <item m="1" x="4148"/>
        <item m="1" x="5076"/>
        <item m="1" x="4888"/>
        <item m="1" x="5171"/>
        <item m="1" x="4046"/>
        <item m="1" x="5582"/>
        <item m="1" x="4537"/>
        <item m="1" x="3273"/>
        <item m="1" x="4217"/>
        <item m="1" x="3745"/>
        <item m="1" x="3503"/>
        <item m="1" x="3307"/>
        <item m="1" x="5801"/>
        <item m="1" x="5264"/>
        <item m="1" x="3274"/>
        <item m="1" x="3436"/>
        <item m="1" x="3879"/>
        <item m="1" x="3455"/>
        <item m="1" x="4914"/>
        <item m="1" x="5618"/>
        <item m="1" x="4961"/>
        <item m="1" x="5040"/>
        <item m="1" x="5456"/>
        <item m="1" x="4909"/>
        <item m="1" x="5701"/>
        <item m="1" x="4779"/>
        <item m="1" x="5680"/>
        <item m="1" x="4963"/>
        <item m="1" x="5075"/>
        <item m="1" x="5148"/>
        <item m="1" x="4800"/>
        <item m="1" x="5605"/>
        <item m="1" x="3392"/>
        <item m="1" x="4705"/>
        <item m="1" x="5229"/>
        <item m="1" x="4450"/>
        <item m="1" x="3547"/>
        <item m="1" x="4347"/>
        <item m="1" x="4090"/>
        <item m="1" x="5727"/>
        <item m="1" x="4775"/>
        <item m="1" x="4517"/>
        <item m="1" x="4854"/>
        <item m="1" x="5382"/>
        <item m="1" x="5142"/>
        <item m="1" x="4639"/>
        <item m="1" x="4999"/>
        <item m="1" x="4083"/>
        <item m="1" x="3749"/>
        <item m="1" x="5706"/>
        <item m="1" x="5792"/>
        <item m="1" x="4577"/>
        <item m="1" x="4805"/>
        <item m="1" x="5528"/>
        <item m="1" x="5136"/>
        <item m="1" x="3292"/>
        <item m="1" x="4407"/>
        <item m="1" x="4904"/>
        <item m="1" x="4176"/>
        <item m="1" x="3417"/>
        <item m="1" x="5684"/>
        <item m="1" x="4642"/>
        <item m="1" x="5271"/>
        <item m="1" x="5121"/>
        <item m="1" x="4787"/>
        <item m="1" x="3393"/>
        <item m="1" x="5805"/>
        <item m="1" x="4754"/>
        <item m="1" x="3682"/>
        <item m="1" x="5592"/>
        <item m="1" x="4749"/>
        <item m="1" x="4259"/>
        <item m="1" x="5411"/>
        <item m="1" x="5036"/>
        <item m="1" x="4950"/>
        <item m="1" x="3579"/>
        <item m="1" x="4716"/>
        <item m="1" x="4941"/>
        <item m="1" x="4781"/>
        <item m="1" x="5048"/>
        <item m="1" x="5544"/>
        <item m="1" x="5047"/>
        <item m="1" x="5588"/>
        <item m="1" x="4101"/>
        <item m="1" x="3536"/>
        <item m="1" x="5127"/>
        <item m="1" x="3321"/>
        <item m="1" x="4626"/>
        <item m="1" x="5060"/>
        <item m="1" x="4918"/>
        <item m="1" x="3562"/>
        <item m="1" x="5567"/>
        <item m="1" x="4371"/>
        <item m="1" x="5487"/>
        <item m="1" x="4367"/>
        <item m="1" x="5338"/>
        <item m="1" x="4265"/>
        <item m="1" x="5034"/>
        <item m="1" x="3463"/>
        <item m="1" x="4828"/>
        <item m="1" x="4364"/>
        <item m="1" x="5738"/>
        <item m="1" x="3460"/>
        <item m="1" x="5282"/>
        <item m="1" x="3337"/>
        <item m="1" x="3291"/>
        <item m="1" x="3703"/>
        <item m="1" x="4819"/>
        <item m="1" x="5340"/>
        <item m="1" x="4565"/>
        <item m="1" x="4795"/>
        <item m="1" x="5251"/>
        <item m="1" x="5279"/>
        <item m="1" x="4339"/>
        <item m="1" x="5534"/>
        <item m="1" x="5179"/>
        <item m="1" x="4880"/>
        <item m="1" x="3945"/>
        <item m="1" x="4025"/>
        <item m="1" x="4436"/>
        <item m="1" x="5215"/>
        <item m="1" x="5106"/>
        <item m="1" x="4299"/>
        <item m="1" x="4201"/>
        <item m="1" x="4001"/>
        <item m="1" x="5227"/>
        <item m="1" x="4643"/>
        <item m="1" x="4474"/>
        <item m="1" x="4433"/>
        <item m="1" x="3247"/>
        <item m="1" x="5046"/>
        <item m="1" x="4924"/>
        <item m="1" x="5692"/>
        <item m="1" x="4009"/>
        <item m="1" x="3332"/>
        <item m="1" x="4300"/>
        <item m="1" x="3691"/>
        <item m="1" x="4974"/>
        <item m="1" x="4620"/>
        <item m="1" x="3961"/>
        <item m="1" x="4614"/>
        <item m="1" x="5648"/>
        <item m="1" x="3501"/>
        <item m="1" x="4613"/>
        <item m="1" x="5632"/>
        <item m="1" x="5796"/>
        <item m="1" x="5163"/>
        <item m="1" x="3567"/>
        <item m="1" x="4878"/>
        <item m="1" x="3439"/>
        <item m="1" x="5132"/>
        <item m="1" x="3606"/>
        <item m="1" x="5330"/>
        <item m="1" x="5719"/>
        <item m="1" x="3927"/>
        <item m="1" x="4538"/>
        <item m="1" x="3967"/>
        <item m="1" x="3706"/>
        <item m="1" x="4799"/>
        <item m="1" x="5527"/>
        <item m="1" x="3529"/>
        <item m="1" x="4077"/>
        <item m="1" x="4110"/>
        <item m="1" x="4883"/>
        <item m="1" x="4223"/>
        <item m="1" x="4309"/>
        <item m="1" x="3650"/>
        <item m="1" x="5103"/>
        <item m="1" x="5274"/>
        <item m="1" x="5478"/>
        <item m="1" x="5187"/>
        <item m="1" x="4185"/>
        <item m="1" x="4102"/>
        <item m="1" x="4893"/>
        <item m="1" x="4739"/>
        <item m="1" x="4741"/>
        <item m="1" x="4826"/>
        <item m="1" x="5736"/>
        <item m="1" x="4649"/>
        <item m="1" x="3512"/>
        <item m="1" x="4789"/>
        <item m="1" x="3610"/>
        <item m="1" x="5688"/>
        <item m="1" x="5742"/>
        <item m="1" x="4130"/>
        <item m="1" x="3286"/>
        <item m="1" x="3617"/>
        <item m="1" x="4528"/>
        <item m="1" x="3997"/>
        <item m="1" x="4490"/>
        <item m="1" x="4595"/>
        <item m="1" x="4615"/>
        <item m="1" x="3656"/>
        <item m="1" x="5627"/>
        <item m="1" x="3839"/>
        <item m="1" x="4361"/>
        <item m="1" x="3626"/>
        <item m="1" x="4891"/>
        <item m="1" x="3365"/>
        <item m="1" x="3506"/>
        <item m="1" x="3805"/>
        <item m="1" x="5499"/>
        <item m="1" x="4669"/>
        <item m="1" x="3755"/>
        <item m="1" x="3253"/>
        <item m="1" x="4481"/>
        <item m="1" x="3941"/>
        <item m="1" x="5409"/>
        <item m="1" x="3731"/>
        <item m="1" x="5623"/>
        <item m="1" x="5508"/>
        <item m="1" x="3732"/>
        <item m="1" x="3716"/>
        <item m="1" x="4722"/>
        <item m="1" x="4539"/>
        <item m="1" x="5483"/>
        <item m="1" x="5377"/>
        <item m="1" x="4485"/>
        <item m="1" x="5207"/>
        <item m="1" x="4388"/>
        <item m="1" x="3462"/>
        <item m="1" x="4785"/>
        <item m="1" x="4697"/>
        <item m="1" x="4298"/>
        <item m="1" x="4796"/>
        <item m="1" x="5708"/>
        <item m="1" x="3873"/>
        <item m="1" x="3781"/>
        <item m="1" x="5562"/>
        <item m="1" x="5569"/>
        <item m="1" x="5165"/>
        <item m="1" x="4647"/>
        <item m="1" x="3872"/>
        <item m="1" x="5232"/>
        <item m="1" x="5299"/>
        <item m="1" x="5173"/>
        <item m="1" x="3320"/>
        <item m="1" x="4896"/>
        <item m="1" x="4383"/>
        <item m="1" x="4447"/>
        <item m="1" x="4808"/>
        <item m="1" x="4949"/>
        <item m="1" x="5728"/>
        <item m="1" x="4930"/>
        <item m="1" x="5405"/>
        <item m="1" x="3624"/>
        <item m="1" x="4746"/>
        <item m="1" x="3628"/>
        <item m="1" x="4254"/>
        <item m="1" x="5169"/>
        <item m="1" x="5012"/>
        <item m="1" x="5709"/>
        <item m="1" x="3561"/>
        <item m="1" x="4335"/>
        <item m="1" x="4856"/>
        <item m="1" x="4980"/>
        <item m="1" x="3349"/>
        <item m="1" x="4533"/>
        <item m="1" x="4661"/>
        <item m="1" x="4766"/>
        <item m="1" x="3976"/>
        <item m="1" x="3886"/>
        <item m="1" x="4552"/>
        <item m="1" x="4231"/>
        <item m="1" x="4096"/>
        <item m="1" x="4998"/>
        <item m="1" x="3263"/>
        <item m="1" x="4706"/>
        <item m="1" x="4745"/>
        <item m="1" x="4711"/>
        <item m="1" x="3557"/>
        <item m="1" x="4147"/>
        <item m="1" x="4627"/>
        <item m="1" x="3934"/>
        <item m="1" x="3354"/>
        <item m="1" x="3670"/>
        <item m="1" x="4760"/>
        <item m="1" x="5548"/>
        <item m="1" x="3534"/>
        <item m="1" x="5174"/>
        <item m="1" x="4430"/>
        <item m="1" x="4244"/>
        <item m="1" x="5616"/>
        <item m="1" x="5515"/>
        <item m="1" x="4696"/>
        <item m="1" x="5583"/>
        <item m="1" x="3299"/>
        <item m="1" x="4157"/>
        <item m="1" x="4857"/>
        <item m="1" x="3593"/>
        <item m="1" x="4513"/>
        <item m="1" x="5524"/>
        <item m="1" x="3302"/>
        <item m="1" x="5031"/>
        <item m="1" x="5681"/>
        <item m="1" x="3649"/>
        <item m="1" x="5571"/>
        <item m="1" x="5504"/>
        <item m="1" x="3874"/>
        <item m="1" x="5509"/>
        <item m="1" x="4978"/>
        <item m="1" x="5331"/>
        <item m="1" x="5197"/>
        <item m="1" x="5555"/>
        <item m="1" x="3758"/>
        <item m="1" x="3505"/>
        <item m="1" x="4342"/>
        <item m="1" x="5435"/>
        <item m="1" x="5361"/>
        <item m="1" x="4670"/>
        <item m="1" x="5074"/>
        <item m="1" x="5022"/>
        <item m="1" x="5497"/>
        <item m="1" x="3705"/>
        <item m="1" x="5039"/>
        <item m="1" x="3477"/>
        <item m="1" x="3677"/>
        <item m="1" x="3266"/>
        <item m="1" x="4343"/>
        <item m="1" x="4952"/>
        <item m="1" x="4628"/>
        <item m="1" x="4778"/>
        <item m="1" x="4495"/>
        <item m="1" x="3730"/>
        <item m="1" x="3401"/>
        <item m="1" x="4049"/>
        <item m="1" x="5729"/>
        <item m="1" x="4041"/>
        <item m="1" x="3427"/>
        <item m="1" x="5547"/>
        <item m="1" x="4559"/>
        <item m="1" x="5807"/>
        <item m="1" x="5285"/>
        <item m="1" x="5788"/>
        <item m="1" x="3980"/>
        <item m="1" x="4229"/>
        <item m="1" x="4159"/>
        <item m="1" x="5480"/>
        <item m="1" x="5138"/>
        <item m="1" x="5057"/>
        <item m="1" x="4922"/>
        <item m="1" x="4395"/>
        <item m="1" x="4840"/>
        <item m="1" x="5625"/>
        <item m="1" x="4168"/>
        <item m="1" x="5196"/>
        <item m="1" x="4315"/>
        <item m="1" x="4023"/>
        <item m="1" x="4328"/>
        <item m="1" x="4583"/>
        <item m="1" x="3414"/>
        <item m="1" x="3591"/>
        <item m="1" x="4220"/>
        <item m="1" x="5474"/>
        <item m="1" x="3929"/>
        <item m="1" x="3742"/>
        <item m="1" x="3613"/>
        <item m="1" x="3700"/>
        <item m="1" x="5659"/>
        <item m="1" x="4179"/>
        <item m="1" x="5653"/>
        <item m="1" x="4584"/>
        <item m="1" x="5572"/>
        <item m="1" x="4936"/>
        <item m="1" x="5153"/>
        <item m="1" x="3249"/>
        <item m="1" x="4341"/>
        <item m="1" x="3603"/>
        <item m="1" x="3620"/>
        <item m="1" x="4501"/>
        <item m="1" x="5584"/>
        <item m="1" x="4994"/>
        <item m="1" x="5346"/>
        <item m="1" x="4830"/>
        <item m="1" x="4645"/>
        <item m="1" x="5275"/>
        <item m="1" x="3488"/>
        <item m="1" x="5178"/>
        <item m="1" x="4403"/>
        <item m="1" x="3383"/>
        <item m="1" x="5514"/>
        <item m="1" x="4422"/>
        <item m="1" x="5206"/>
        <item m="1" x="5230"/>
        <item m="1" x="4567"/>
        <item m="1" x="4105"/>
        <item m="1" x="3836"/>
        <item m="1" x="3433"/>
        <item m="1" x="4151"/>
        <item m="1" x="5612"/>
        <item m="1" x="4432"/>
        <item m="1" x="3810"/>
        <item m="1" x="5545"/>
        <item m="1" x="4356"/>
        <item m="1" x="5671"/>
        <item m="1" x="5650"/>
        <item m="1" x="4689"/>
        <item m="1" x="5289"/>
        <item m="1" x="5598"/>
        <item m="1" x="5575"/>
        <item m="1" x="3288"/>
        <item m="1" x="5505"/>
        <item m="1" x="3412"/>
        <item m="1" x="3537"/>
        <item m="1" x="5517"/>
        <item m="1" x="3594"/>
        <item m="1" x="3415"/>
        <item m="1" x="3499"/>
        <item m="1" x="5682"/>
        <item m="1" x="4020"/>
        <item m="1" x="3362"/>
        <item m="1" x="5495"/>
        <item m="1" x="4768"/>
        <item m="1" x="5453"/>
        <item m="1" x="4376"/>
        <item m="1" x="4250"/>
        <item m="1" x="3943"/>
        <item m="1" x="4644"/>
        <item m="1" x="5250"/>
        <item m="1" x="4877"/>
        <item m="1" x="5055"/>
        <item m="1" x="3996"/>
        <item m="1" x="4138"/>
        <item m="1" x="5649"/>
        <item m="1" x="3907"/>
        <item m="1" x="5791"/>
        <item m="1" x="3544"/>
        <item m="1" x="5446"/>
        <item m="1" x="5713"/>
        <item m="1" x="4764"/>
        <item m="1" x="3447"/>
        <item m="1" x="4677"/>
        <item m="1" x="4894"/>
        <item m="1" x="3622"/>
        <item m="1" x="4986"/>
        <item m="1" x="4598"/>
        <item m="1" x="5053"/>
        <item m="1" x="5210"/>
        <item m="1" x="4624"/>
        <item m="1" x="3524"/>
        <item m="1" x="4104"/>
        <item m="1" x="4269"/>
        <item m="1" x="5125"/>
        <item m="1" x="5530"/>
        <item m="1" x="5574"/>
        <item m="1" x="4276"/>
        <item m="1" x="5451"/>
        <item m="1" x="5066"/>
        <item m="1" x="5683"/>
        <item m="1" x="3369"/>
        <item m="1" x="4129"/>
        <item m="1" x="3837"/>
        <item m="1" x="5400"/>
        <item m="1" x="3660"/>
        <item m="1" x="3535"/>
        <item m="1" x="4040"/>
        <item m="1" x="4654"/>
        <item m="1" x="3998"/>
        <item m="1" x="4189"/>
        <item m="1" x="3763"/>
        <item m="1" x="4814"/>
        <item m="1" x="5277"/>
        <item m="1" x="3832"/>
        <item m="1" x="5795"/>
        <item m="1" x="4028"/>
        <item m="1" x="4177"/>
        <item m="1" x="3724"/>
        <item m="1" x="5223"/>
        <item m="1" x="3792"/>
        <item m="1" x="4012"/>
        <item m="1" x="5218"/>
        <item m="1" x="3513"/>
        <item m="1" x="5550"/>
        <item m="1" x="5721"/>
        <item m="1" x="5809"/>
        <item m="1" x="4593"/>
        <item m="1" x="3717"/>
        <item m="1" x="3468"/>
        <item m="1" x="5811"/>
        <item m="1" x="5462"/>
        <item m="1" x="3911"/>
        <item m="1" x="4718"/>
        <item m="1" x="3330"/>
        <item m="1" x="3633"/>
        <item m="1" x="3950"/>
        <item m="1" x="5202"/>
        <item m="1" x="4824"/>
        <item m="1" x="3545"/>
        <item m="1" x="3653"/>
        <item m="1" x="4318"/>
        <item m="1" x="4820"/>
        <item m="1" x="4234"/>
        <item m="1" x="4005"/>
        <item m="1" x="3973"/>
        <item m="1" x="4489"/>
        <item m="1" x="3364"/>
        <item m="1" x="5336"/>
        <item m="1" x="4019"/>
        <item m="1" x="5638"/>
        <item m="1" x="4981"/>
        <item m="1" x="3281"/>
        <item m="1" x="4390"/>
        <item m="1" x="4502"/>
        <item m="1" x="4346"/>
        <item m="1" x="3366"/>
        <item m="1" x="4995"/>
        <item m="1" x="4969"/>
        <item m="1" x="3416"/>
        <item m="1" x="5309"/>
        <item m="1" x="3585"/>
        <item m="1" x="4380"/>
        <item m="1" x="4597"/>
        <item m="1" x="4162"/>
        <item m="1" x="4672"/>
        <item m="1" x="5799"/>
        <item m="1" x="3542"/>
        <item m="1" x="3948"/>
        <item m="1" x="3588"/>
        <item m="1" x="4886"/>
        <item m="1" x="5089"/>
        <item m="1" x="3388"/>
        <item m="1" x="3849"/>
        <item m="1" x="3466"/>
        <item m="1" x="3641"/>
        <item m="1" x="4063"/>
        <item m="1" x="3556"/>
        <item m="1" x="3865"/>
        <item m="1" x="4279"/>
        <item m="1" x="5580"/>
        <item m="1" x="5394"/>
        <item m="1" x="3916"/>
        <item m="1" x="3736"/>
        <item m="1" x="5253"/>
        <item m="1" x="4236"/>
        <item m="1" x="4161"/>
        <item m="1" x="4311"/>
        <item m="1" x="4358"/>
        <item m="1" x="3531"/>
        <item m="1" x="3664"/>
        <item m="1" x="3734"/>
        <item m="1" x="4419"/>
        <item m="1" x="4115"/>
        <item m="1" x="3360"/>
        <item m="1" x="3445"/>
        <item m="1" x="4246"/>
        <item m="1" x="5712"/>
        <item m="1" x="3913"/>
        <item m="1" x="4772"/>
        <item m="1" x="3355"/>
        <item m="1" x="5372"/>
        <item m="1" x="4118"/>
        <item m="1" x="3471"/>
        <item m="1" x="3939"/>
        <item m="1" x="5156"/>
        <item m="1" x="5326"/>
        <item m="1" x="5434"/>
        <item m="1" x="5239"/>
        <item m="1" x="4682"/>
        <item m="1" x="3479"/>
        <item m="1" x="5522"/>
        <item m="1" x="3721"/>
        <item m="1" x="3564"/>
        <item m="1" x="4337"/>
        <item m="1" x="3912"/>
        <item m="1" x="5192"/>
        <item m="1" x="5611"/>
        <item m="1" x="3699"/>
        <item m="1" x="4549"/>
        <item m="1" x="3790"/>
        <item m="1" x="3985"/>
        <item m="1" x="3858"/>
        <item m="1" x="5654"/>
        <item m="1" x="5339"/>
        <item m="1" x="4113"/>
        <item m="1" x="4448"/>
        <item m="1" x="5723"/>
        <item m="1" x="3818"/>
        <item m="1" x="3592"/>
        <item m="1" x="4727"/>
        <item m="1" x="4382"/>
        <item m="1" x="4336"/>
        <item m="1" x="4721"/>
        <item m="1" x="3725"/>
        <item m="1" x="5360"/>
        <item m="1" x="5061"/>
        <item m="1" x="3385"/>
        <item m="1" x="3963"/>
        <item m="1" x="3668"/>
        <item m="1" x="4592"/>
        <item m="1" x="4786"/>
        <item m="1" x="3765"/>
        <item m="1" x="5315"/>
        <item m="1" x="4239"/>
        <item m="1" x="5073"/>
        <item m="1" x="5463"/>
        <item m="1" x="4411"/>
        <item m="1" x="4193"/>
        <item m="1" x="3982"/>
        <item m="1" x="3394"/>
        <item m="1" x="5631"/>
        <item m="1" x="4423"/>
        <item m="1" x="3287"/>
        <item m="1" x="4071"/>
        <item m="1" x="3898"/>
        <item m="1" x="3648"/>
        <item m="1" x="4081"/>
        <item m="1" x="5608"/>
        <item m="1" x="5297"/>
        <item m="1" x="4354"/>
        <item m="1" x="5101"/>
        <item m="1" x="5208"/>
        <item m="1" x="5762"/>
        <item m="1" x="3789"/>
        <item m="1" x="4251"/>
        <item m="1" x="5387"/>
        <item m="1" x="5391"/>
        <item m="1" x="4082"/>
        <item m="1" x="5310"/>
        <item m="1" x="5113"/>
        <item m="1" x="3921"/>
        <item m="1" x="4836"/>
        <item m="1" x="4191"/>
        <item m="1" x="3284"/>
        <item m="1" x="4726"/>
        <item m="1" x="4286"/>
        <item m="1" x="4131"/>
        <item m="1" x="3296"/>
        <item m="1" x="5368"/>
        <item m="1" x="3885"/>
        <item m="1" x="5516"/>
        <item m="1" x="3783"/>
        <item m="1" x="3525"/>
        <item m="1" x="5154"/>
        <item m="1" x="4965"/>
        <item m="1" x="4701"/>
        <item m="1" x="5764"/>
        <item m="1" x="5209"/>
        <item m="1" x="4054"/>
        <item m="1" x="5699"/>
        <item m="1" x="5195"/>
        <item m="1" x="3472"/>
        <item m="1" x="5415"/>
        <item m="1" x="4359"/>
        <item m="1" x="4685"/>
        <item m="1" x="4323"/>
        <item m="1" x="3580"/>
        <item m="1" x="5423"/>
        <item m="1" x="4150"/>
        <item m="1" x="5183"/>
        <item m="1" x="4211"/>
        <item m="1" x="5217"/>
        <item m="1" x="4308"/>
        <item m="1" x="4245"/>
        <item m="1" x="4464"/>
        <item m="1" x="5026"/>
        <item m="1" x="4702"/>
        <item m="1" x="3265"/>
        <item m="1" x="4002"/>
        <item m="1" x="3932"/>
        <item m="1" x="3787"/>
        <item m="1" x="3828"/>
        <item m="1" x="3380"/>
        <item m="1" x="4454"/>
        <item m="1" x="3578"/>
        <item m="1" x="5184"/>
        <item m="1" x="3502"/>
        <item m="1" x="4691"/>
        <item m="1" x="3738"/>
        <item m="1" x="4424"/>
        <item m="1" x="3581"/>
        <item m="1" x="4887"/>
        <item m="1" x="3446"/>
        <item m="1" x="4210"/>
        <item m="1" x="5357"/>
        <item m="1" x="5045"/>
        <item m="1" x="4119"/>
        <item m="1" x="3574"/>
        <item m="1" x="4753"/>
        <item m="1" x="3861"/>
        <item m="1" x="5408"/>
        <item m="1" x="3295"/>
        <item m="1" x="3508"/>
        <item m="1" x="5292"/>
        <item m="1" x="5059"/>
        <item m="1" x="5730"/>
        <item m="1" x="4518"/>
        <item m="1" x="5556"/>
        <item m="1" x="5198"/>
        <item m="1" x="4733"/>
        <item m="1" x="4524"/>
        <item m="1" x="4708"/>
        <item m="1" x="3726"/>
        <item m="1" x="5553"/>
        <item m="1" x="4331"/>
        <item m="1" x="4170"/>
        <item m="1" x="4692"/>
        <item m="1" x="3817"/>
        <item m="1" x="3599"/>
        <item m="1" x="5735"/>
        <item m="1" x="4238"/>
        <item m="1" x="4797"/>
        <item m="1" x="4316"/>
        <item m="1" x="5300"/>
        <item m="1" x="3351"/>
        <item m="1" x="5350"/>
        <item m="1" x="4890"/>
        <item m="1" x="4301"/>
        <item m="1" x="3533"/>
        <item m="1" x="4660"/>
        <item m="1" x="4137"/>
        <item m="1" x="3619"/>
        <item m="1" x="4257"/>
        <item m="1" x="3402"/>
        <item m="1" x="4065"/>
        <item m="1" x="4089"/>
        <item m="1" x="5717"/>
        <item m="1" x="5257"/>
        <item m="1" x="5000"/>
        <item m="1" x="5028"/>
        <item m="1" x="4859"/>
        <item m="1" x="3375"/>
        <item m="1" x="3428"/>
        <item m="1" x="3714"/>
        <item m="1" x="3848"/>
        <item m="1" x="3555"/>
        <item m="1" x="4293"/>
        <item m="1" x="5672"/>
        <item m="1" x="3420"/>
        <item m="1" x="5398"/>
        <item m="1" x="3275"/>
        <item m="1" x="5120"/>
        <item m="1" x="4139"/>
        <item m="1" x="3977"/>
        <item m="1" x="3761"/>
        <item m="1" x="5698"/>
        <item m="1" x="3507"/>
        <item m="1" x="4737"/>
        <item m="1" x="3733"/>
        <item m="1" x="5664"/>
        <item m="1" x="3487"/>
        <item m="1" x="5254"/>
        <item m="1" x="5265"/>
        <item m="1" x="4414"/>
        <item m="1" x="3847"/>
        <item m="1" x="3298"/>
        <item m="1" x="4073"/>
        <item m="1" x="4829"/>
        <item m="1" x="5141"/>
        <item m="1" x="3413"/>
        <item m="1" x="3778"/>
        <item m="1" x="4120"/>
        <item m="1" x="5399"/>
        <item m="1" x="3449"/>
        <item m="1" x="4925"/>
        <item m="1" x="4462"/>
        <item m="1" x="3530"/>
        <item m="1" x="3642"/>
        <item m="1" x="3644"/>
        <item m="1" x="5586"/>
        <item m="1" x="4488"/>
        <item m="1" x="4895"/>
        <item m="1" x="5670"/>
        <item m="1" x="4182"/>
        <item m="1" x="5050"/>
        <item m="1" x="5119"/>
        <item m="1" x="3496"/>
        <item m="1" x="4056"/>
        <item m="1" x="3697"/>
        <item m="1" x="4982"/>
        <item m="1" x="4497"/>
        <item m="1" x="5130"/>
        <item m="1" x="3434"/>
        <item m="1" x="5375"/>
        <item m="1" x="4097"/>
        <item m="1" x="4443"/>
        <item m="1" x="3806"/>
        <item m="1" x="5523"/>
        <item m="1" x="5644"/>
        <item m="1" x="3632"/>
        <item m="1" x="4225"/>
        <item m="1" x="5510"/>
        <item m="1" x="5321"/>
        <item m="1" x="3748"/>
        <item m="1" x="5673"/>
        <item m="1" x="5750"/>
        <item m="1" x="3959"/>
        <item m="1" x="3521"/>
        <item m="1" x="4939"/>
        <item m="1" x="5746"/>
        <item m="1" x="4869"/>
        <item m="1" x="4920"/>
        <item m="1" x="3278"/>
        <item m="1" x="5707"/>
        <item m="1" x="4547"/>
        <item m="1" x="5626"/>
        <item m="1" x="5599"/>
        <item m="1" x="4476"/>
        <item m="1" x="5276"/>
        <item m="1" x="5010"/>
        <item m="1" x="4362"/>
        <item m="1" x="4956"/>
        <item m="1" x="4634"/>
        <item m="1" x="5212"/>
        <item m="1" x="5725"/>
        <item m="1" x="5328"/>
        <item m="1" x="3373"/>
        <item m="1" x="4937"/>
        <item m="1" x="4771"/>
        <item m="1" x="4572"/>
        <item m="1" x="4163"/>
        <item m="1" x="4911"/>
        <item m="1" x="3951"/>
        <item m="1" x="4551"/>
        <item m="1" x="4751"/>
        <item m="1" x="3514"/>
        <item m="1" x="4261"/>
        <item m="1" x="4247"/>
        <item m="1" x="3407"/>
        <item m="1" x="3757"/>
        <item m="1" x="4212"/>
        <item m="1" x="5624"/>
        <item m="1" x="4241"/>
        <item m="1" x="3345"/>
        <item m="1" x="3548"/>
        <item m="1" x="3584"/>
        <item m="1" x="4264"/>
        <item m="1" x="5111"/>
        <item m="1" x="5768"/>
        <item m="1" x="3598"/>
        <item m="1" x="5587"/>
        <item m="1" x="4022"/>
        <item m="1" x="5690"/>
        <item m="1" x="4569"/>
        <item m="1" x="4322"/>
        <item m="1" x="4142"/>
        <item m="1" x="4600"/>
        <item m="1" x="3914"/>
        <item m="1" x="3877"/>
        <item m="1" x="5222"/>
        <item m="1" x="5182"/>
        <item m="1" x="4693"/>
        <item m="1" x="5769"/>
        <item m="1" x="5797"/>
        <item m="1" x="3430"/>
        <item m="1" x="4441"/>
        <item m="1" x="3942"/>
        <item m="1" x="5635"/>
        <item m="1" x="5290"/>
        <item m="1" x="3715"/>
        <item m="1" x="5601"/>
        <item m="1" x="3962"/>
        <item m="1" x="4070"/>
        <item m="1" x="3750"/>
        <item m="1" x="4933"/>
        <item m="1" x="3899"/>
        <item m="1" x="4273"/>
        <item m="1" x="3254"/>
        <item m="1" x="5037"/>
        <item m="1" x="5637"/>
        <item m="1" x="4114"/>
        <item m="1" x="4966"/>
        <item m="1" x="5621"/>
        <item m="1" x="5711"/>
        <item m="1" x="5144"/>
        <item m="1" x="4332"/>
        <item m="1" x="4042"/>
        <item m="1" x="3516"/>
        <item m="1" x="4560"/>
        <item m="1" x="5468"/>
        <item m="1" x="4872"/>
        <item m="1" x="3855"/>
        <item m="1" x="3662"/>
        <item m="1" x="5470"/>
        <item m="1" x="3989"/>
        <item m="1" x="3305"/>
        <item m="1" x="5213"/>
        <item m="1" x="5439"/>
        <item m="1" x="3586"/>
        <item m="1" x="3922"/>
        <item m="1" x="5035"/>
        <item m="1" x="5473"/>
        <item m="1" x="3528"/>
        <item m="1" x="3520"/>
        <item m="1" x="4014"/>
        <item m="1" x="5543"/>
        <item m="1" x="5503"/>
        <item m="1" x="3979"/>
        <item m="1" x="4858"/>
        <item m="1" x="3881"/>
        <item m="1" x="5248"/>
        <item m="1" x="5284"/>
        <item m="1" x="5110"/>
        <item m="1" x="4770"/>
        <item m="1" x="5390"/>
        <item m="1" x="3867"/>
        <item m="1" x="4405"/>
        <item m="1" x="3947"/>
        <item m="1" x="4037"/>
        <item m="1" x="4862"/>
        <item m="1" x="5327"/>
        <item m="1" x="3801"/>
        <item m="1" x="3854"/>
        <item m="1" x="4529"/>
        <item m="1" x="4099"/>
        <item m="1" x="5117"/>
        <item m="1" x="4842"/>
        <item m="1" x="5430"/>
        <item m="1" x="50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m="1" x="3853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84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15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t="default"/>
      </items>
    </pivotField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  <pivotField showAll="0"/>
    <pivotField numFmtId="165" showAll="0"/>
    <pivotField numFmtId="43" showAll="0"/>
    <pivotField numFmtId="165" showAll="0"/>
    <pivotField numFmtId="165" showAll="0"/>
    <pivotField showAll="0"/>
    <pivotField showAll="0"/>
    <pivotField numFmtId="165" showAll="0"/>
    <pivotField numFmtId="165" showAll="0"/>
    <pivotField numFmtId="165" showAll="0"/>
    <pivotField showAll="0"/>
    <pivotField showAll="0"/>
    <pivotField showAll="0"/>
  </pivotFields>
  <rowFields count="1">
    <field x="0"/>
  </rowFields>
  <rowItems count="3247"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 t="grand">
      <x/>
    </i>
  </rowItems>
  <colItems count="1">
    <i/>
  </colItems>
  <dataFields count="1">
    <dataField name="Nombre de Adresse" fld="0" subtotal="count" baseField="0" baseItem="0"/>
  </dataFields>
  <formats count="13">
    <format dxfId="12">
      <pivotArea dataOnly="0" fieldPosition="0">
        <references count="1">
          <reference field="0" count="1">
            <x v="26"/>
          </reference>
        </references>
      </pivotArea>
    </format>
    <format dxfId="11">
      <pivotArea collapsedLevelsAreSubtotals="1" fieldPosition="0">
        <references count="1">
          <reference field="0" count="1">
            <x v="2157"/>
          </reference>
        </references>
      </pivotArea>
    </format>
    <format dxfId="10">
      <pivotArea dataOnly="0" labelOnly="1" fieldPosition="0">
        <references count="1">
          <reference field="0" count="1">
            <x v="2157"/>
          </reference>
        </references>
      </pivotArea>
    </format>
    <format dxfId="9">
      <pivotArea collapsedLevelsAreSubtotals="1" fieldPosition="0">
        <references count="1">
          <reference field="0" count="1">
            <x v="1513"/>
          </reference>
        </references>
      </pivotArea>
    </format>
    <format dxfId="8">
      <pivotArea dataOnly="0" labelOnly="1" fieldPosition="0">
        <references count="1">
          <reference field="0" count="1">
            <x v="1513"/>
          </reference>
        </references>
      </pivotArea>
    </format>
    <format dxfId="7">
      <pivotArea dataOnly="0" labelOnly="1" fieldPosition="0">
        <references count="1">
          <reference field="0" count="2">
            <x v="144"/>
            <x v="145"/>
          </reference>
        </references>
      </pivotArea>
    </format>
    <format dxfId="6">
      <pivotArea dataOnly="0" labelOnly="1" fieldPosition="0">
        <references count="1">
          <reference field="0" count="1">
            <x v="2006"/>
          </reference>
        </references>
      </pivotArea>
    </format>
    <format dxfId="5">
      <pivotArea dataOnly="0" labelOnly="1" fieldPosition="0">
        <references count="1">
          <reference field="0" count="1">
            <x v="2560"/>
          </reference>
        </references>
      </pivotArea>
    </format>
    <format dxfId="4">
      <pivotArea dataOnly="0" labelOnly="1" fieldPosition="0">
        <references count="1">
          <reference field="0" count="1">
            <x v="2486"/>
          </reference>
        </references>
      </pivotArea>
    </format>
    <format dxfId="3">
      <pivotArea dataOnly="0" labelOnly="1" fieldPosition="0">
        <references count="1">
          <reference field="0" count="1">
            <x v="2447"/>
          </reference>
        </references>
      </pivotArea>
    </format>
    <format dxfId="2">
      <pivotArea dataOnly="0" labelOnly="1" fieldPosition="0">
        <references count="1">
          <reference field="0" count="1">
            <x v="2157"/>
          </reference>
        </references>
      </pivotArea>
    </format>
    <format dxfId="1">
      <pivotArea dataOnly="0" labelOnly="1" fieldPosition="0">
        <references count="1">
          <reference field="0" count="1">
            <x v="2124"/>
          </reference>
        </references>
      </pivotArea>
    </format>
    <format dxfId="0">
      <pivotArea dataOnly="0" fieldPosition="0">
        <references count="1">
          <reference field="0" count="1">
            <x v="3914"/>
          </reference>
        </references>
      </pivotArea>
    </format>
  </formats>
  <conditionalFormats count="1">
    <conditionalFormat priority="7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2568">
              <x v="2569"/>
              <x v="2570"/>
              <x v="2571"/>
              <x v="2572"/>
              <x v="2573"/>
              <x v="2574"/>
              <x v="2575"/>
              <x v="2576"/>
              <x v="2577"/>
              <x v="2578"/>
              <x v="2579"/>
              <x v="2580"/>
              <x v="2581"/>
              <x v="2582"/>
              <x v="2583"/>
              <x v="2584"/>
              <x v="2585"/>
              <x v="2586"/>
              <x v="2587"/>
              <x v="2588"/>
              <x v="2589"/>
              <x v="2590"/>
              <x v="2591"/>
              <x v="2592"/>
              <x v="2593"/>
              <x v="2594"/>
              <x v="2595"/>
              <x v="2596"/>
              <x v="2597"/>
              <x v="2598"/>
              <x v="2599"/>
              <x v="2600"/>
              <x v="2601"/>
              <x v="2602"/>
              <x v="2603"/>
              <x v="2604"/>
              <x v="2605"/>
              <x v="2606"/>
              <x v="2607"/>
              <x v="2608"/>
              <x v="2609"/>
              <x v="2610"/>
              <x v="2611"/>
              <x v="2612"/>
              <x v="2613"/>
              <x v="2614"/>
              <x v="2615"/>
              <x v="2616"/>
              <x v="2617"/>
              <x v="2618"/>
              <x v="2619"/>
              <x v="2620"/>
              <x v="2621"/>
              <x v="2622"/>
              <x v="2623"/>
              <x v="2624"/>
              <x v="2625"/>
              <x v="2626"/>
              <x v="2627"/>
              <x v="2628"/>
              <x v="2629"/>
              <x v="2630"/>
              <x v="2631"/>
              <x v="2632"/>
              <x v="2633"/>
              <x v="2634"/>
              <x v="2635"/>
              <x v="2636"/>
              <x v="2637"/>
              <x v="2638"/>
              <x v="2639"/>
              <x v="2640"/>
              <x v="2641"/>
              <x v="2642"/>
              <x v="2643"/>
              <x v="2644"/>
              <x v="2645"/>
              <x v="2646"/>
              <x v="2647"/>
              <x v="2648"/>
              <x v="2649"/>
              <x v="2650"/>
              <x v="2651"/>
              <x v="2652"/>
              <x v="2653"/>
              <x v="2654"/>
              <x v="2655"/>
              <x v="2656"/>
              <x v="2657"/>
              <x v="2658"/>
              <x v="2659"/>
              <x v="2660"/>
              <x v="2661"/>
              <x v="2662"/>
              <x v="2663"/>
              <x v="2664"/>
              <x v="2665"/>
              <x v="2666"/>
              <x v="2667"/>
              <x v="2668"/>
              <x v="2669"/>
              <x v="2670"/>
              <x v="2671"/>
              <x v="2672"/>
              <x v="2673"/>
              <x v="2674"/>
              <x v="2675"/>
              <x v="2676"/>
              <x v="2677"/>
              <x v="2678"/>
              <x v="2679"/>
              <x v="2680"/>
              <x v="2681"/>
              <x v="2682"/>
              <x v="2683"/>
              <x v="2684"/>
              <x v="2685"/>
              <x v="2686"/>
              <x v="2687"/>
              <x v="2688"/>
              <x v="2689"/>
              <x v="2690"/>
              <x v="2691"/>
              <x v="2692"/>
              <x v="2693"/>
              <x v="2694"/>
              <x v="2695"/>
              <x v="2696"/>
              <x v="2697"/>
              <x v="2698"/>
              <x v="2699"/>
              <x v="2700"/>
              <x v="2701"/>
              <x v="2702"/>
              <x v="2703"/>
              <x v="2704"/>
              <x v="2705"/>
              <x v="2706"/>
              <x v="2707"/>
              <x v="2708"/>
              <x v="2709"/>
              <x v="2710"/>
              <x v="2711"/>
              <x v="2712"/>
              <x v="2713"/>
              <x v="2714"/>
              <x v="2715"/>
              <x v="2716"/>
              <x v="2717"/>
              <x v="2718"/>
              <x v="2719"/>
              <x v="2720"/>
              <x v="2721"/>
              <x v="2722"/>
              <x v="2724"/>
              <x v="2725"/>
              <x v="2726"/>
              <x v="2727"/>
              <x v="2728"/>
              <x v="2729"/>
              <x v="2730"/>
              <x v="2731"/>
              <x v="2732"/>
              <x v="2733"/>
              <x v="2734"/>
              <x v="2735"/>
              <x v="2736"/>
              <x v="2737"/>
              <x v="2738"/>
              <x v="2739"/>
              <x v="2740"/>
              <x v="2741"/>
              <x v="2742"/>
              <x v="2743"/>
              <x v="2744"/>
              <x v="2745"/>
              <x v="2746"/>
              <x v="2747"/>
              <x v="2748"/>
              <x v="2749"/>
              <x v="2750"/>
              <x v="2751"/>
              <x v="2752"/>
              <x v="2753"/>
              <x v="2754"/>
              <x v="2755"/>
              <x v="2756"/>
              <x v="2757"/>
              <x v="2758"/>
              <x v="2759"/>
              <x v="2760"/>
              <x v="2761"/>
              <x v="2762"/>
              <x v="2763"/>
              <x v="2764"/>
              <x v="2765"/>
              <x v="2766"/>
              <x v="2767"/>
              <x v="2768"/>
              <x v="2769"/>
              <x v="2770"/>
              <x v="2771"/>
              <x v="2772"/>
              <x v="2773"/>
              <x v="2774"/>
              <x v="2775"/>
              <x v="2776"/>
              <x v="2777"/>
              <x v="2778"/>
              <x v="2779"/>
              <x v="2780"/>
              <x v="2781"/>
              <x v="2782"/>
              <x v="2783"/>
              <x v="2784"/>
              <x v="2785"/>
              <x v="2786"/>
              <x v="2787"/>
              <x v="2788"/>
              <x v="2789"/>
              <x v="2790"/>
              <x v="2791"/>
              <x v="2792"/>
              <x v="2793"/>
              <x v="2794"/>
              <x v="2795"/>
              <x v="2796"/>
              <x v="2797"/>
              <x v="2798"/>
              <x v="2799"/>
              <x v="2800"/>
              <x v="2801"/>
              <x v="2802"/>
              <x v="2803"/>
              <x v="2804"/>
              <x v="2805"/>
              <x v="2806"/>
              <x v="2807"/>
              <x v="2808"/>
              <x v="2809"/>
              <x v="2810"/>
              <x v="2811"/>
              <x v="2812"/>
              <x v="2813"/>
              <x v="2814"/>
              <x v="2815"/>
              <x v="2816"/>
              <x v="2817"/>
              <x v="2818"/>
              <x v="2819"/>
              <x v="2820"/>
              <x v="2821"/>
              <x v="2822"/>
              <x v="2823"/>
              <x v="2824"/>
              <x v="2825"/>
              <x v="2826"/>
              <x v="2827"/>
              <x v="2828"/>
              <x v="2829"/>
              <x v="2830"/>
              <x v="2831"/>
              <x v="2832"/>
              <x v="2833"/>
              <x v="2834"/>
              <x v="2835"/>
              <x v="2836"/>
              <x v="2837"/>
              <x v="2838"/>
              <x v="2839"/>
              <x v="2840"/>
              <x v="2841"/>
              <x v="2842"/>
              <x v="2843"/>
              <x v="2844"/>
              <x v="2845"/>
              <x v="2846"/>
              <x v="2847"/>
              <x v="2848"/>
              <x v="2849"/>
              <x v="2850"/>
              <x v="2851"/>
              <x v="2852"/>
              <x v="2853"/>
              <x v="2854"/>
              <x v="2855"/>
              <x v="2856"/>
              <x v="2857"/>
              <x v="2858"/>
              <x v="2859"/>
              <x v="2860"/>
              <x v="2861"/>
              <x v="2862"/>
              <x v="2863"/>
              <x v="2864"/>
              <x v="2865"/>
              <x v="2866"/>
              <x v="2867"/>
              <x v="2868"/>
              <x v="2869"/>
              <x v="2870"/>
              <x v="2871"/>
              <x v="2872"/>
              <x v="2873"/>
              <x v="2874"/>
              <x v="2875"/>
              <x v="2876"/>
              <x v="2877"/>
              <x v="2878"/>
              <x v="2879"/>
              <x v="2880"/>
              <x v="2881"/>
              <x v="2882"/>
              <x v="2883"/>
              <x v="2884"/>
              <x v="2885"/>
              <x v="2886"/>
              <x v="2887"/>
              <x v="2888"/>
              <x v="2889"/>
              <x v="2890"/>
              <x v="2891"/>
              <x v="2892"/>
              <x v="2893"/>
              <x v="2894"/>
              <x v="2895"/>
              <x v="2896"/>
              <x v="2897"/>
              <x v="2898"/>
              <x v="2899"/>
              <x v="2900"/>
              <x v="2901"/>
              <x v="2902"/>
              <x v="2903"/>
              <x v="2904"/>
              <x v="2905"/>
              <x v="2906"/>
              <x v="2907"/>
              <x v="2908"/>
              <x v="2909"/>
              <x v="2910"/>
              <x v="2911"/>
              <x v="2912"/>
              <x v="2913"/>
              <x v="2914"/>
              <x v="2915"/>
              <x v="2916"/>
              <x v="2917"/>
              <x v="2918"/>
              <x v="2919"/>
              <x v="2920"/>
              <x v="2921"/>
              <x v="2922"/>
              <x v="2923"/>
              <x v="2924"/>
              <x v="2925"/>
              <x v="2926"/>
              <x v="2927"/>
              <x v="2928"/>
              <x v="2929"/>
              <x v="2930"/>
              <x v="2931"/>
              <x v="2932"/>
              <x v="2933"/>
              <x v="2934"/>
              <x v="2935"/>
              <x v="2936"/>
              <x v="2937"/>
              <x v="2938"/>
              <x v="2939"/>
              <x v="2940"/>
              <x v="2941"/>
              <x v="2942"/>
              <x v="2943"/>
              <x v="2944"/>
              <x v="2945"/>
              <x v="2946"/>
              <x v="2947"/>
              <x v="2948"/>
              <x v="2949"/>
              <x v="2950"/>
              <x v="2951"/>
              <x v="2952"/>
              <x v="2953"/>
              <x v="2954"/>
              <x v="2955"/>
              <x v="2956"/>
              <x v="2957"/>
              <x v="2958"/>
              <x v="2959"/>
              <x v="2960"/>
              <x v="2961"/>
              <x v="2962"/>
              <x v="2963"/>
              <x v="2964"/>
              <x v="2965"/>
              <x v="2966"/>
              <x v="2967"/>
              <x v="2968"/>
              <x v="2969"/>
              <x v="2970"/>
              <x v="2971"/>
              <x v="2972"/>
              <x v="2973"/>
              <x v="2974"/>
              <x v="2975"/>
              <x v="2976"/>
              <x v="2977"/>
              <x v="2978"/>
              <x v="2979"/>
              <x v="2980"/>
              <x v="2981"/>
              <x v="2982"/>
              <x v="2983"/>
              <x v="2984"/>
              <x v="2985"/>
              <x v="2986"/>
              <x v="2987"/>
              <x v="2988"/>
              <x v="2989"/>
              <x v="2990"/>
              <x v="2991"/>
              <x v="2992"/>
              <x v="2993"/>
              <x v="2994"/>
              <x v="2995"/>
              <x v="2996"/>
              <x v="2997"/>
              <x v="2998"/>
              <x v="2999"/>
              <x v="3000"/>
              <x v="3001"/>
              <x v="3002"/>
              <x v="3003"/>
              <x v="3004"/>
              <x v="3005"/>
              <x v="3006"/>
              <x v="3007"/>
              <x v="3008"/>
              <x v="3009"/>
              <x v="3010"/>
              <x v="3011"/>
              <x v="3012"/>
              <x v="3013"/>
              <x v="3014"/>
              <x v="3015"/>
              <x v="3016"/>
              <x v="3017"/>
              <x v="3018"/>
              <x v="3019"/>
              <x v="3020"/>
              <x v="3021"/>
              <x v="3022"/>
              <x v="3023"/>
              <x v="3024"/>
              <x v="3025"/>
              <x v="3026"/>
              <x v="3027"/>
              <x v="3028"/>
              <x v="3029"/>
              <x v="3030"/>
              <x v="3031"/>
              <x v="3032"/>
              <x v="3033"/>
              <x v="3034"/>
              <x v="3035"/>
              <x v="3036"/>
              <x v="3037"/>
              <x v="3038"/>
              <x v="3039"/>
              <x v="3040"/>
              <x v="3041"/>
              <x v="3042"/>
              <x v="3043"/>
              <x v="3044"/>
              <x v="3045"/>
              <x v="3046"/>
              <x v="3047"/>
              <x v="3048"/>
              <x v="3049"/>
              <x v="3050"/>
              <x v="3051"/>
              <x v="3052"/>
              <x v="3053"/>
              <x v="3054"/>
              <x v="3055"/>
              <x v="3056"/>
              <x v="3057"/>
              <x v="3058"/>
              <x v="3059"/>
              <x v="3060"/>
              <x v="3061"/>
              <x v="3062"/>
              <x v="3063"/>
              <x v="3064"/>
              <x v="3065"/>
              <x v="3066"/>
              <x v="3067"/>
              <x v="3068"/>
              <x v="3069"/>
              <x v="3070"/>
              <x v="3071"/>
              <x v="3072"/>
              <x v="3073"/>
              <x v="3074"/>
              <x v="3075"/>
              <x v="3076"/>
              <x v="3077"/>
              <x v="3078"/>
              <x v="3079"/>
              <x v="3080"/>
              <x v="3081"/>
              <x v="3082"/>
              <x v="3083"/>
              <x v="3084"/>
              <x v="3085"/>
              <x v="3086"/>
              <x v="3087"/>
              <x v="3088"/>
              <x v="3089"/>
              <x v="3090"/>
              <x v="3091"/>
              <x v="3092"/>
              <x v="3093"/>
              <x v="3094"/>
              <x v="3095"/>
              <x v="3096"/>
              <x v="3097"/>
              <x v="3098"/>
              <x v="3099"/>
              <x v="3100"/>
              <x v="3101"/>
              <x v="3102"/>
              <x v="3103"/>
              <x v="3104"/>
              <x v="3105"/>
              <x v="3106"/>
              <x v="3107"/>
              <x v="3108"/>
              <x v="3109"/>
              <x v="3110"/>
              <x v="3111"/>
              <x v="3112"/>
              <x v="3113"/>
              <x v="3114"/>
              <x v="3115"/>
              <x v="3116"/>
              <x v="3117"/>
              <x v="3118"/>
              <x v="3119"/>
              <x v="3120"/>
              <x v="3121"/>
              <x v="3122"/>
              <x v="3123"/>
              <x v="3124"/>
              <x v="3125"/>
              <x v="3126"/>
              <x v="3127"/>
              <x v="3128"/>
              <x v="3129"/>
              <x v="3130"/>
              <x v="3131"/>
              <x v="3132"/>
              <x v="3133"/>
              <x v="3134"/>
              <x v="3135"/>
              <x v="3136"/>
              <x v="3137"/>
              <x v="3138"/>
              <x v="3139"/>
              <x v="3140"/>
              <x v="3141"/>
              <x v="3142"/>
              <x v="3143"/>
              <x v="3144"/>
              <x v="3145"/>
              <x v="3146"/>
              <x v="3147"/>
              <x v="3148"/>
              <x v="3149"/>
              <x v="3150"/>
              <x v="3151"/>
              <x v="3152"/>
              <x v="3153"/>
              <x v="3154"/>
              <x v="3155"/>
              <x v="3156"/>
              <x v="3157"/>
              <x v="3158"/>
              <x v="3159"/>
              <x v="3160"/>
              <x v="3161"/>
              <x v="3162"/>
              <x v="3163"/>
              <x v="3164"/>
              <x v="3165"/>
              <x v="3166"/>
              <x v="3167"/>
              <x v="3168"/>
              <x v="3169"/>
              <x v="3170"/>
              <x v="3171"/>
              <x v="3172"/>
              <x v="3173"/>
              <x v="3174"/>
              <x v="3175"/>
              <x v="3176"/>
              <x v="3177"/>
              <x v="3178"/>
              <x v="3179"/>
              <x v="3180"/>
              <x v="3181"/>
              <x v="3182"/>
              <x v="3183"/>
              <x v="3184"/>
              <x v="3185"/>
              <x v="3186"/>
              <x v="3187"/>
              <x v="3188"/>
              <x v="3189"/>
              <x v="3190"/>
              <x v="3191"/>
              <x v="3192"/>
              <x v="3193"/>
              <x v="3194"/>
              <x v="3195"/>
              <x v="3196"/>
              <x v="3197"/>
              <x v="3198"/>
              <x v="3199"/>
              <x v="3200"/>
              <x v="3201"/>
              <x v="3202"/>
              <x v="3203"/>
              <x v="3204"/>
              <x v="3205"/>
              <x v="3206"/>
              <x v="3207"/>
              <x v="3208"/>
              <x v="3209"/>
              <x v="3210"/>
              <x v="3211"/>
              <x v="3212"/>
              <x v="3213"/>
              <x v="3214"/>
              <x v="3215"/>
              <x v="3216"/>
              <x v="3217"/>
              <x v="3218"/>
              <x v="3219"/>
              <x v="3220"/>
              <x v="3221"/>
              <x v="3222"/>
              <x v="3223"/>
              <x v="3224"/>
              <x v="3225"/>
              <x v="3226"/>
              <x v="3227"/>
              <x v="3228"/>
              <x v="3229"/>
              <x v="3230"/>
              <x v="3231"/>
              <x v="3232"/>
              <x v="3233"/>
              <x v="3234"/>
              <x v="3235"/>
              <x v="3236"/>
              <x v="3237"/>
              <x v="3238"/>
              <x v="3239"/>
              <x v="3240"/>
              <x v="3241"/>
              <x v="3242"/>
              <x v="3243"/>
              <x v="3244"/>
              <x v="3245"/>
              <x v="3246"/>
              <x v="3247"/>
              <x v="3248"/>
              <x v="3249"/>
              <x v="3250"/>
              <x v="3251"/>
              <x v="3252"/>
              <x v="3253"/>
              <x v="3254"/>
              <x v="3255"/>
              <x v="3256"/>
              <x v="3257"/>
              <x v="3258"/>
              <x v="3259"/>
              <x v="3260"/>
              <x v="3261"/>
              <x v="3262"/>
              <x v="3263"/>
              <x v="3264"/>
              <x v="3265"/>
              <x v="3266"/>
              <x v="3267"/>
              <x v="3268"/>
              <x v="3269"/>
              <x v="3270"/>
              <x v="3271"/>
              <x v="3272"/>
              <x v="3273"/>
              <x v="3274"/>
              <x v="3275"/>
              <x v="3276"/>
              <x v="3277"/>
              <x v="3278"/>
              <x v="3279"/>
              <x v="3280"/>
              <x v="3281"/>
              <x v="3282"/>
              <x v="3283"/>
              <x v="3284"/>
              <x v="3285"/>
              <x v="3286"/>
              <x v="3287"/>
              <x v="3288"/>
              <x v="3289"/>
              <x v="3290"/>
              <x v="3291"/>
              <x v="3292"/>
              <x v="3293"/>
              <x v="3294"/>
              <x v="3295"/>
              <x v="3296"/>
              <x v="3297"/>
              <x v="3298"/>
              <x v="3299"/>
              <x v="3300"/>
              <x v="3301"/>
              <x v="3302"/>
              <x v="3303"/>
              <x v="3304"/>
              <x v="3305"/>
              <x v="3306"/>
              <x v="3307"/>
              <x v="3308"/>
              <x v="3309"/>
              <x v="3310"/>
              <x v="3311"/>
              <x v="3312"/>
              <x v="3313"/>
              <x v="3314"/>
              <x v="3315"/>
              <x v="3316"/>
              <x v="3317"/>
              <x v="3318"/>
              <x v="3319"/>
              <x v="3320"/>
              <x v="3321"/>
              <x v="3322"/>
              <x v="3323"/>
              <x v="3324"/>
              <x v="3325"/>
              <x v="3326"/>
              <x v="3327"/>
              <x v="3328"/>
              <x v="3329"/>
              <x v="3330"/>
              <x v="3331"/>
              <x v="3332"/>
              <x v="3333"/>
              <x v="3334"/>
              <x v="3335"/>
              <x v="3336"/>
              <x v="3337"/>
              <x v="3338"/>
              <x v="3339"/>
              <x v="3340"/>
              <x v="3341"/>
              <x v="3342"/>
              <x v="3343"/>
              <x v="3344"/>
              <x v="3345"/>
              <x v="3346"/>
              <x v="3347"/>
              <x v="3348"/>
              <x v="3349"/>
              <x v="3350"/>
              <x v="3351"/>
              <x v="3352"/>
              <x v="3353"/>
              <x v="3354"/>
              <x v="3355"/>
              <x v="3356"/>
              <x v="3357"/>
              <x v="3358"/>
              <x v="3359"/>
              <x v="3360"/>
              <x v="3361"/>
              <x v="3362"/>
              <x v="3363"/>
              <x v="3364"/>
              <x v="3365"/>
              <x v="3366"/>
              <x v="3367"/>
              <x v="3368"/>
              <x v="3369"/>
              <x v="3370"/>
              <x v="3371"/>
              <x v="3372"/>
              <x v="3373"/>
              <x v="3374"/>
              <x v="3375"/>
              <x v="3376"/>
              <x v="3377"/>
              <x v="3378"/>
              <x v="3379"/>
              <x v="3380"/>
              <x v="3381"/>
              <x v="3382"/>
              <x v="3383"/>
              <x v="3384"/>
              <x v="3385"/>
              <x v="3386"/>
              <x v="3387"/>
              <x v="3388"/>
              <x v="3389"/>
              <x v="3390"/>
              <x v="3391"/>
              <x v="3392"/>
              <x v="3393"/>
              <x v="3394"/>
              <x v="3395"/>
              <x v="3396"/>
              <x v="3397"/>
              <x v="3398"/>
              <x v="3399"/>
              <x v="3400"/>
              <x v="3401"/>
              <x v="3402"/>
              <x v="3403"/>
              <x v="3404"/>
              <x v="3405"/>
              <x v="3406"/>
              <x v="3407"/>
              <x v="3408"/>
              <x v="3409"/>
              <x v="3410"/>
              <x v="3411"/>
              <x v="3412"/>
              <x v="3413"/>
              <x v="3414"/>
              <x v="3415"/>
              <x v="3416"/>
              <x v="3417"/>
              <x v="3418"/>
              <x v="3419"/>
              <x v="3420"/>
              <x v="3421"/>
              <x v="3422"/>
              <x v="3423"/>
              <x v="3424"/>
              <x v="3425"/>
              <x v="3426"/>
              <x v="3427"/>
              <x v="3428"/>
              <x v="3429"/>
              <x v="3430"/>
              <x v="3431"/>
              <x v="3432"/>
              <x v="3433"/>
              <x v="3434"/>
              <x v="3435"/>
              <x v="3436"/>
              <x v="3437"/>
              <x v="3438"/>
              <x v="3439"/>
              <x v="3440"/>
              <x v="3441"/>
              <x v="3442"/>
              <x v="3443"/>
              <x v="3444"/>
              <x v="3445"/>
              <x v="3446"/>
              <x v="3447"/>
              <x v="3448"/>
              <x v="3449"/>
              <x v="3450"/>
              <x v="3451"/>
              <x v="3452"/>
              <x v="3453"/>
              <x v="3454"/>
              <x v="3455"/>
              <x v="3456"/>
              <x v="3457"/>
              <x v="3458"/>
              <x v="3459"/>
              <x v="3460"/>
              <x v="3461"/>
              <x v="3462"/>
              <x v="3463"/>
              <x v="3464"/>
              <x v="3465"/>
              <x v="3466"/>
              <x v="3467"/>
              <x v="3468"/>
              <x v="3469"/>
              <x v="3470"/>
              <x v="3471"/>
              <x v="3472"/>
              <x v="3473"/>
              <x v="3474"/>
              <x v="3475"/>
              <x v="3476"/>
              <x v="3477"/>
              <x v="3478"/>
              <x v="3479"/>
              <x v="3480"/>
              <x v="3481"/>
              <x v="3482"/>
              <x v="3483"/>
              <x v="3484"/>
              <x v="3485"/>
              <x v="3486"/>
              <x v="3487"/>
              <x v="3488"/>
              <x v="3489"/>
              <x v="3490"/>
              <x v="3491"/>
              <x v="3492"/>
              <x v="3493"/>
              <x v="3494"/>
              <x v="3495"/>
              <x v="3496"/>
              <x v="3497"/>
              <x v="3498"/>
              <x v="3499"/>
              <x v="3500"/>
              <x v="3501"/>
              <x v="3502"/>
              <x v="3503"/>
              <x v="3504"/>
              <x v="3505"/>
              <x v="3506"/>
              <x v="3507"/>
              <x v="3508"/>
              <x v="3509"/>
              <x v="3510"/>
              <x v="3511"/>
              <x v="3512"/>
              <x v="3513"/>
              <x v="3514"/>
              <x v="3515"/>
              <x v="3516"/>
              <x v="3517"/>
              <x v="3518"/>
              <x v="3519"/>
              <x v="3520"/>
              <x v="3521"/>
              <x v="3522"/>
              <x v="3523"/>
              <x v="3524"/>
              <x v="3525"/>
              <x v="3526"/>
              <x v="3527"/>
              <x v="3528"/>
              <x v="3529"/>
              <x v="3530"/>
              <x v="3531"/>
              <x v="3532"/>
              <x v="3533"/>
              <x v="3534"/>
              <x v="3535"/>
              <x v="3536"/>
              <x v="3537"/>
              <x v="3538"/>
              <x v="3539"/>
              <x v="3540"/>
              <x v="3541"/>
              <x v="3542"/>
              <x v="3543"/>
              <x v="3544"/>
              <x v="3545"/>
              <x v="3546"/>
              <x v="3547"/>
              <x v="3548"/>
              <x v="3549"/>
              <x v="3550"/>
              <x v="3551"/>
              <x v="3552"/>
              <x v="3553"/>
              <x v="3554"/>
              <x v="3555"/>
              <x v="3556"/>
              <x v="3557"/>
              <x v="3558"/>
              <x v="3559"/>
              <x v="3560"/>
              <x v="3561"/>
              <x v="3562"/>
              <x v="3563"/>
              <x v="3564"/>
              <x v="3565"/>
              <x v="3566"/>
              <x v="3567"/>
              <x v="3568"/>
              <x v="3569"/>
              <x v="3570"/>
              <x v="3571"/>
              <x v="3572"/>
              <x v="3573"/>
              <x v="3574"/>
              <x v="3575"/>
              <x v="3576"/>
              <x v="3577"/>
              <x v="3578"/>
              <x v="3579"/>
              <x v="3580"/>
              <x v="3581"/>
              <x v="3582"/>
              <x v="3583"/>
              <x v="3584"/>
              <x v="3585"/>
              <x v="3586"/>
              <x v="3587"/>
              <x v="3588"/>
              <x v="3589"/>
              <x v="3590"/>
              <x v="3591"/>
              <x v="3592"/>
              <x v="3593"/>
              <x v="3594"/>
              <x v="3595"/>
              <x v="3596"/>
              <x v="3597"/>
              <x v="3598"/>
              <x v="3599"/>
              <x v="3600"/>
              <x v="3601"/>
              <x v="3602"/>
              <x v="3603"/>
              <x v="3604"/>
              <x v="3605"/>
              <x v="3606"/>
              <x v="3607"/>
              <x v="3608"/>
              <x v="3609"/>
              <x v="3610"/>
              <x v="3611"/>
              <x v="3612"/>
              <x v="3613"/>
              <x v="3614"/>
              <x v="3615"/>
              <x v="3616"/>
              <x v="3617"/>
              <x v="3618"/>
              <x v="3619"/>
              <x v="3620"/>
              <x v="3621"/>
              <x v="3622"/>
              <x v="3623"/>
              <x v="3624"/>
              <x v="3625"/>
              <x v="3626"/>
              <x v="3627"/>
              <x v="3628"/>
              <x v="3629"/>
              <x v="3630"/>
              <x v="3631"/>
              <x v="3632"/>
              <x v="3633"/>
              <x v="3634"/>
              <x v="3635"/>
              <x v="3636"/>
              <x v="3637"/>
              <x v="3638"/>
              <x v="3639"/>
              <x v="3640"/>
              <x v="3641"/>
              <x v="3642"/>
              <x v="3643"/>
              <x v="3644"/>
              <x v="3645"/>
              <x v="3646"/>
              <x v="3647"/>
              <x v="3648"/>
              <x v="3649"/>
              <x v="3650"/>
              <x v="3651"/>
              <x v="3652"/>
              <x v="3653"/>
              <x v="3654"/>
              <x v="3655"/>
              <x v="3656"/>
              <x v="3657"/>
              <x v="3658"/>
              <x v="3659"/>
              <x v="3660"/>
              <x v="3661"/>
              <x v="3662"/>
              <x v="3663"/>
              <x v="3664"/>
              <x v="3665"/>
              <x v="3666"/>
              <x v="3667"/>
              <x v="3668"/>
              <x v="3669"/>
              <x v="3670"/>
              <x v="3671"/>
              <x v="3672"/>
              <x v="3673"/>
              <x v="3674"/>
              <x v="3675"/>
              <x v="3676"/>
              <x v="3677"/>
              <x v="3678"/>
              <x v="3679"/>
              <x v="3680"/>
              <x v="3681"/>
              <x v="3682"/>
              <x v="3683"/>
              <x v="3684"/>
              <x v="3685"/>
              <x v="3686"/>
              <x v="3687"/>
              <x v="3688"/>
              <x v="3689"/>
              <x v="3690"/>
              <x v="3691"/>
              <x v="3692"/>
              <x v="3693"/>
              <x v="3694"/>
              <x v="3695"/>
              <x v="3696"/>
              <x v="3697"/>
              <x v="3698"/>
              <x v="3699"/>
              <x v="3700"/>
              <x v="3701"/>
              <x v="3702"/>
              <x v="3703"/>
              <x v="3704"/>
              <x v="3705"/>
              <x v="3706"/>
              <x v="3707"/>
              <x v="3708"/>
              <x v="3709"/>
              <x v="3710"/>
              <x v="3711"/>
              <x v="3712"/>
              <x v="3713"/>
              <x v="3714"/>
              <x v="3715"/>
              <x v="3716"/>
              <x v="3717"/>
              <x v="3718"/>
              <x v="3719"/>
              <x v="3720"/>
              <x v="3721"/>
              <x v="3722"/>
              <x v="3723"/>
              <x v="3724"/>
              <x v="3725"/>
              <x v="3726"/>
              <x v="3727"/>
              <x v="3728"/>
              <x v="3729"/>
              <x v="3730"/>
              <x v="3731"/>
              <x v="3732"/>
              <x v="3733"/>
              <x v="3734"/>
              <x v="3735"/>
              <x v="3736"/>
              <x v="3737"/>
              <x v="3738"/>
              <x v="3739"/>
              <x v="3740"/>
              <x v="3741"/>
              <x v="3742"/>
              <x v="3743"/>
              <x v="3744"/>
              <x v="3745"/>
              <x v="3746"/>
              <x v="3747"/>
              <x v="3748"/>
              <x v="3749"/>
              <x v="3750"/>
              <x v="3751"/>
              <x v="3752"/>
              <x v="3753"/>
              <x v="3754"/>
              <x v="3755"/>
              <x v="3756"/>
              <x v="3757"/>
              <x v="3758"/>
              <x v="3759"/>
              <x v="3760"/>
              <x v="3761"/>
              <x v="3762"/>
              <x v="3763"/>
              <x v="3764"/>
              <x v="3765"/>
              <x v="3766"/>
              <x v="3767"/>
              <x v="3768"/>
              <x v="3769"/>
              <x v="3770"/>
              <x v="3771"/>
              <x v="3772"/>
              <x v="3773"/>
              <x v="3774"/>
              <x v="3775"/>
              <x v="3776"/>
              <x v="3777"/>
              <x v="3778"/>
              <x v="3779"/>
              <x v="3780"/>
              <x v="3781"/>
              <x v="3782"/>
              <x v="3783"/>
              <x v="3784"/>
              <x v="3785"/>
              <x v="3786"/>
              <x v="3787"/>
              <x v="3788"/>
              <x v="3789"/>
              <x v="3790"/>
              <x v="3791"/>
              <x v="3792"/>
              <x v="3793"/>
              <x v="3794"/>
              <x v="3795"/>
              <x v="3796"/>
              <x v="3797"/>
              <x v="3798"/>
              <x v="3799"/>
              <x v="3800"/>
              <x v="3801"/>
              <x v="3802"/>
              <x v="3803"/>
              <x v="3804"/>
              <x v="3805"/>
              <x v="3806"/>
              <x v="3807"/>
              <x v="3808"/>
              <x v="3809"/>
              <x v="3810"/>
              <x v="3811"/>
              <x v="3812"/>
              <x v="3813"/>
              <x v="3814"/>
              <x v="3815"/>
              <x v="3816"/>
              <x v="3817"/>
              <x v="3818"/>
              <x v="3819"/>
              <x v="3820"/>
              <x v="3821"/>
              <x v="3822"/>
              <x v="3823"/>
              <x v="3824"/>
              <x v="3825"/>
              <x v="3826"/>
              <x v="3827"/>
              <x v="3828"/>
              <x v="3829"/>
              <x v="3830"/>
              <x v="3831"/>
              <x v="3832"/>
              <x v="3833"/>
              <x v="3834"/>
              <x v="3835"/>
              <x v="3836"/>
              <x v="3837"/>
              <x v="3838"/>
              <x v="3839"/>
              <x v="3840"/>
              <x v="3841"/>
              <x v="3842"/>
              <x v="3843"/>
              <x v="3844"/>
              <x v="3845"/>
              <x v="3846"/>
              <x v="3847"/>
              <x v="3848"/>
              <x v="3849"/>
              <x v="3850"/>
              <x v="3851"/>
              <x v="3852"/>
              <x v="3853"/>
              <x v="3854"/>
              <x v="3855"/>
              <x v="3856"/>
              <x v="3857"/>
              <x v="3858"/>
              <x v="3859"/>
              <x v="3860"/>
              <x v="3861"/>
              <x v="3862"/>
              <x v="3863"/>
              <x v="3864"/>
              <x v="3865"/>
              <x v="3866"/>
              <x v="3867"/>
              <x v="3868"/>
              <x v="3869"/>
              <x v="3870"/>
              <x v="3871"/>
              <x v="3872"/>
              <x v="3873"/>
              <x v="3874"/>
              <x v="3875"/>
              <x v="3876"/>
              <x v="3877"/>
              <x v="3878"/>
              <x v="3879"/>
              <x v="3880"/>
              <x v="3881"/>
              <x v="3882"/>
              <x v="3883"/>
              <x v="3884"/>
              <x v="3885"/>
              <x v="3886"/>
              <x v="3887"/>
              <x v="3888"/>
              <x v="3889"/>
              <x v="3890"/>
              <x v="3891"/>
              <x v="3892"/>
              <x v="3893"/>
              <x v="3894"/>
              <x v="3895"/>
              <x v="3896"/>
              <x v="3897"/>
              <x v="3898"/>
              <x v="3899"/>
              <x v="3900"/>
              <x v="3901"/>
              <x v="3902"/>
              <x v="3903"/>
              <x v="3904"/>
              <x v="3905"/>
              <x v="3906"/>
              <x v="3907"/>
              <x v="3908"/>
              <x v="3909"/>
              <x v="3910"/>
              <x v="3911"/>
              <x v="3912"/>
              <x v="3913"/>
              <x v="3914"/>
              <x v="3915"/>
              <x v="3916"/>
              <x v="3917"/>
              <x v="3918"/>
              <x v="3919"/>
              <x v="3920"/>
              <x v="3921"/>
              <x v="3922"/>
              <x v="3923"/>
              <x v="3924"/>
              <x v="3925"/>
              <x v="3926"/>
              <x v="3927"/>
              <x v="3928"/>
              <x v="3929"/>
              <x v="3930"/>
              <x v="3931"/>
              <x v="3932"/>
              <x v="3933"/>
              <x v="3934"/>
              <x v="3935"/>
              <x v="3936"/>
              <x v="3937"/>
              <x v="3938"/>
              <x v="3939"/>
              <x v="3940"/>
              <x v="3941"/>
              <x v="3942"/>
              <x v="3943"/>
              <x v="3944"/>
              <x v="3945"/>
              <x v="3946"/>
              <x v="3947"/>
              <x v="3948"/>
              <x v="3949"/>
              <x v="3950"/>
              <x v="3951"/>
              <x v="3952"/>
              <x v="3953"/>
              <x v="3954"/>
              <x v="3955"/>
              <x v="3956"/>
              <x v="3957"/>
              <x v="3958"/>
              <x v="3959"/>
              <x v="3960"/>
              <x v="3961"/>
              <x v="3962"/>
              <x v="3963"/>
              <x v="3964"/>
              <x v="3965"/>
              <x v="3966"/>
              <x v="3967"/>
              <x v="3968"/>
              <x v="3969"/>
              <x v="3970"/>
              <x v="3971"/>
              <x v="3972"/>
              <x v="3973"/>
              <x v="3974"/>
              <x v="3975"/>
              <x v="3976"/>
              <x v="3977"/>
              <x v="3978"/>
              <x v="3979"/>
              <x v="3980"/>
              <x v="3981"/>
              <x v="3982"/>
              <x v="3983"/>
              <x v="3984"/>
              <x v="3985"/>
              <x v="3986"/>
              <x v="3987"/>
              <x v="3988"/>
              <x v="3989"/>
              <x v="3990"/>
              <x v="3991"/>
              <x v="3992"/>
              <x v="3993"/>
              <x v="3994"/>
              <x v="3995"/>
              <x v="3996"/>
              <x v="3997"/>
              <x v="3998"/>
              <x v="3999"/>
              <x v="4000"/>
              <x v="4001"/>
              <x v="4002"/>
              <x v="4003"/>
              <x v="4004"/>
              <x v="4005"/>
              <x v="4006"/>
              <x v="4007"/>
              <x v="4008"/>
              <x v="4009"/>
              <x v="4010"/>
              <x v="4011"/>
              <x v="4012"/>
              <x v="4013"/>
              <x v="4014"/>
              <x v="4015"/>
              <x v="4016"/>
              <x v="4017"/>
              <x v="4018"/>
              <x v="4019"/>
              <x v="4020"/>
              <x v="4021"/>
              <x v="4022"/>
              <x v="4023"/>
              <x v="4024"/>
              <x v="4025"/>
              <x v="4026"/>
              <x v="4027"/>
              <x v="4028"/>
              <x v="4029"/>
              <x v="4030"/>
              <x v="4031"/>
              <x v="4032"/>
              <x v="4033"/>
              <x v="4034"/>
              <x v="4035"/>
              <x v="4036"/>
              <x v="4037"/>
              <x v="4038"/>
              <x v="4039"/>
              <x v="4040"/>
              <x v="4041"/>
              <x v="4042"/>
              <x v="4043"/>
              <x v="4044"/>
              <x v="4045"/>
              <x v="4046"/>
              <x v="4047"/>
              <x v="4048"/>
              <x v="4049"/>
              <x v="4050"/>
              <x v="4051"/>
              <x v="4052"/>
              <x v="4053"/>
              <x v="4054"/>
              <x v="4055"/>
              <x v="4056"/>
              <x v="4057"/>
              <x v="4058"/>
              <x v="4059"/>
              <x v="4060"/>
              <x v="4061"/>
              <x v="4062"/>
              <x v="4063"/>
              <x v="4064"/>
              <x v="4065"/>
              <x v="4066"/>
              <x v="4067"/>
              <x v="4068"/>
              <x v="4069"/>
              <x v="4070"/>
              <x v="4071"/>
              <x v="4072"/>
              <x v="4073"/>
              <x v="4074"/>
              <x v="4075"/>
              <x v="4076"/>
              <x v="4077"/>
              <x v="4078"/>
              <x v="4079"/>
              <x v="4080"/>
              <x v="4081"/>
              <x v="4082"/>
              <x v="4083"/>
              <x v="4084"/>
              <x v="4085"/>
              <x v="4086"/>
              <x v="4087"/>
              <x v="4088"/>
              <x v="4089"/>
              <x v="4090"/>
              <x v="4091"/>
              <x v="4092"/>
              <x v="4093"/>
              <x v="4094"/>
              <x v="4095"/>
              <x v="4096"/>
              <x v="4097"/>
              <x v="4098"/>
              <x v="4099"/>
              <x v="4100"/>
              <x v="4101"/>
              <x v="4102"/>
              <x v="4103"/>
              <x v="4104"/>
              <x v="4105"/>
              <x v="4106"/>
              <x v="4107"/>
              <x v="4108"/>
              <x v="4109"/>
              <x v="4110"/>
              <x v="4111"/>
              <x v="4112"/>
              <x v="4113"/>
              <x v="4114"/>
              <x v="4115"/>
              <x v="4116"/>
              <x v="4117"/>
              <x v="4118"/>
              <x v="4119"/>
              <x v="4120"/>
              <x v="4121"/>
              <x v="4122"/>
              <x v="4123"/>
              <x v="4124"/>
              <x v="4125"/>
              <x v="4126"/>
              <x v="4127"/>
              <x v="4128"/>
              <x v="4129"/>
              <x v="4130"/>
              <x v="4131"/>
              <x v="4132"/>
              <x v="4133"/>
              <x v="4134"/>
              <x v="4135"/>
              <x v="4136"/>
              <x v="4137"/>
              <x v="4138"/>
              <x v="4139"/>
              <x v="4140"/>
              <x v="4141"/>
              <x v="4142"/>
              <x v="4143"/>
              <x v="4144"/>
              <x v="4145"/>
              <x v="4146"/>
              <x v="4147"/>
              <x v="4148"/>
              <x v="4149"/>
              <x v="4150"/>
              <x v="4151"/>
              <x v="4152"/>
              <x v="4153"/>
              <x v="4154"/>
              <x v="4155"/>
              <x v="4156"/>
              <x v="4157"/>
              <x v="4158"/>
              <x v="4159"/>
              <x v="4160"/>
              <x v="4161"/>
              <x v="4162"/>
              <x v="4163"/>
              <x v="4164"/>
              <x v="4165"/>
              <x v="4166"/>
              <x v="4167"/>
              <x v="4168"/>
              <x v="4169"/>
              <x v="4170"/>
              <x v="4171"/>
              <x v="4172"/>
              <x v="4173"/>
              <x v="4174"/>
              <x v="4175"/>
              <x v="4176"/>
              <x v="4177"/>
              <x v="4178"/>
              <x v="4179"/>
              <x v="4180"/>
              <x v="4181"/>
              <x v="4182"/>
              <x v="4183"/>
              <x v="4184"/>
              <x v="4185"/>
              <x v="4186"/>
              <x v="4187"/>
              <x v="4188"/>
              <x v="4189"/>
              <x v="4190"/>
              <x v="4191"/>
              <x v="4192"/>
              <x v="4193"/>
              <x v="4194"/>
              <x v="4195"/>
              <x v="4196"/>
              <x v="4197"/>
              <x v="4198"/>
              <x v="4199"/>
              <x v="4200"/>
              <x v="4201"/>
              <x v="4202"/>
              <x v="4203"/>
              <x v="4204"/>
              <x v="4205"/>
              <x v="4206"/>
              <x v="4207"/>
              <x v="4208"/>
              <x v="4209"/>
              <x v="4210"/>
              <x v="4211"/>
              <x v="4212"/>
              <x v="4213"/>
              <x v="4214"/>
              <x v="4215"/>
              <x v="4216"/>
              <x v="4217"/>
              <x v="4218"/>
              <x v="4219"/>
              <x v="4220"/>
              <x v="4221"/>
              <x v="4222"/>
              <x v="4223"/>
              <x v="4224"/>
              <x v="4225"/>
              <x v="4226"/>
              <x v="4227"/>
              <x v="4228"/>
              <x v="4229"/>
              <x v="4230"/>
              <x v="4231"/>
              <x v="4232"/>
              <x v="4233"/>
              <x v="4234"/>
              <x v="4235"/>
              <x v="4236"/>
              <x v="4237"/>
              <x v="4238"/>
              <x v="4239"/>
              <x v="4240"/>
              <x v="4241"/>
              <x v="4242"/>
              <x v="4243"/>
              <x v="4244"/>
              <x v="4245"/>
              <x v="4246"/>
              <x v="4247"/>
              <x v="4248"/>
              <x v="4249"/>
              <x v="4250"/>
              <x v="4251"/>
              <x v="4252"/>
              <x v="4253"/>
              <x v="4254"/>
              <x v="4255"/>
              <x v="4256"/>
              <x v="4257"/>
              <x v="4258"/>
              <x v="4259"/>
              <x v="4260"/>
              <x v="4261"/>
              <x v="4262"/>
              <x v="4263"/>
              <x v="4264"/>
              <x v="4265"/>
              <x v="4266"/>
              <x v="4267"/>
              <x v="4268"/>
              <x v="4269"/>
              <x v="4270"/>
              <x v="4271"/>
              <x v="4272"/>
              <x v="4273"/>
              <x v="4274"/>
              <x v="4275"/>
              <x v="4276"/>
              <x v="4277"/>
              <x v="4278"/>
              <x v="4279"/>
              <x v="4280"/>
              <x v="4281"/>
              <x v="4282"/>
              <x v="4283"/>
              <x v="4284"/>
              <x v="4285"/>
              <x v="4286"/>
              <x v="4287"/>
              <x v="4288"/>
              <x v="4289"/>
              <x v="4290"/>
              <x v="4291"/>
              <x v="4292"/>
              <x v="4293"/>
              <x v="4294"/>
              <x v="4295"/>
              <x v="4296"/>
              <x v="4297"/>
              <x v="4298"/>
              <x v="4299"/>
              <x v="4300"/>
              <x v="4301"/>
              <x v="4302"/>
              <x v="4303"/>
              <x v="4304"/>
              <x v="4305"/>
              <x v="4306"/>
              <x v="4307"/>
              <x v="4308"/>
              <x v="4309"/>
              <x v="4310"/>
              <x v="4311"/>
              <x v="4312"/>
              <x v="4313"/>
              <x v="4314"/>
              <x v="4315"/>
              <x v="4316"/>
              <x v="4317"/>
              <x v="4318"/>
              <x v="4319"/>
              <x v="4320"/>
              <x v="4321"/>
              <x v="4322"/>
              <x v="4323"/>
              <x v="4324"/>
              <x v="4325"/>
              <x v="4326"/>
              <x v="4327"/>
              <x v="4328"/>
              <x v="4329"/>
              <x v="4330"/>
              <x v="4331"/>
              <x v="4332"/>
              <x v="4333"/>
              <x v="4334"/>
              <x v="4335"/>
              <x v="4336"/>
              <x v="4337"/>
              <x v="4338"/>
              <x v="4339"/>
              <x v="4340"/>
              <x v="4341"/>
              <x v="4342"/>
              <x v="4343"/>
              <x v="4344"/>
              <x v="4345"/>
              <x v="4346"/>
              <x v="4347"/>
              <x v="4348"/>
              <x v="4349"/>
              <x v="4350"/>
              <x v="4351"/>
              <x v="4352"/>
              <x v="4353"/>
              <x v="4354"/>
              <x v="4355"/>
              <x v="4356"/>
              <x v="4357"/>
              <x v="4358"/>
              <x v="4359"/>
              <x v="4360"/>
              <x v="4361"/>
              <x v="4362"/>
              <x v="4363"/>
              <x v="4364"/>
              <x v="4365"/>
              <x v="4366"/>
              <x v="4367"/>
              <x v="4368"/>
              <x v="4369"/>
              <x v="4370"/>
              <x v="4371"/>
              <x v="4372"/>
              <x v="4373"/>
              <x v="4374"/>
              <x v="4375"/>
              <x v="4376"/>
              <x v="4377"/>
              <x v="4378"/>
              <x v="4379"/>
              <x v="4380"/>
              <x v="4381"/>
              <x v="4382"/>
              <x v="4383"/>
              <x v="4384"/>
              <x v="4385"/>
              <x v="4386"/>
              <x v="4387"/>
              <x v="4388"/>
              <x v="4389"/>
              <x v="4390"/>
              <x v="4391"/>
              <x v="4392"/>
              <x v="4393"/>
              <x v="4394"/>
              <x v="4395"/>
              <x v="4396"/>
              <x v="4397"/>
              <x v="4398"/>
              <x v="4399"/>
              <x v="4400"/>
              <x v="4401"/>
              <x v="4402"/>
              <x v="4403"/>
              <x v="4404"/>
              <x v="4405"/>
              <x v="4406"/>
              <x v="4407"/>
              <x v="4408"/>
              <x v="4409"/>
              <x v="4410"/>
              <x v="4411"/>
              <x v="4412"/>
              <x v="4413"/>
              <x v="4414"/>
              <x v="4415"/>
              <x v="4416"/>
              <x v="4417"/>
              <x v="4418"/>
              <x v="4419"/>
              <x v="4420"/>
              <x v="4421"/>
              <x v="4422"/>
              <x v="4423"/>
              <x v="4424"/>
              <x v="4425"/>
              <x v="4426"/>
              <x v="4427"/>
              <x v="4428"/>
              <x v="4429"/>
              <x v="4430"/>
              <x v="4431"/>
              <x v="4432"/>
              <x v="4433"/>
              <x v="4434"/>
              <x v="4435"/>
              <x v="4436"/>
              <x v="4437"/>
              <x v="4438"/>
              <x v="4439"/>
              <x v="4440"/>
              <x v="4441"/>
              <x v="4442"/>
              <x v="4443"/>
              <x v="4444"/>
              <x v="4445"/>
              <x v="4446"/>
              <x v="4447"/>
              <x v="4448"/>
              <x v="4449"/>
              <x v="4450"/>
              <x v="4451"/>
              <x v="4452"/>
              <x v="4453"/>
              <x v="4454"/>
              <x v="4455"/>
              <x v="4456"/>
              <x v="4457"/>
              <x v="4458"/>
              <x v="4459"/>
              <x v="4460"/>
              <x v="4461"/>
              <x v="4462"/>
              <x v="4463"/>
              <x v="4464"/>
              <x v="4465"/>
              <x v="4466"/>
              <x v="4467"/>
              <x v="4468"/>
              <x v="4469"/>
              <x v="4470"/>
              <x v="4471"/>
              <x v="4472"/>
              <x v="4473"/>
              <x v="4474"/>
              <x v="4475"/>
              <x v="4476"/>
              <x v="4477"/>
              <x v="4478"/>
              <x v="4479"/>
              <x v="4480"/>
              <x v="4481"/>
              <x v="4482"/>
              <x v="4483"/>
              <x v="4484"/>
              <x v="4485"/>
              <x v="4486"/>
              <x v="4487"/>
              <x v="4488"/>
              <x v="4489"/>
              <x v="4490"/>
              <x v="4491"/>
              <x v="4492"/>
              <x v="4493"/>
              <x v="4494"/>
              <x v="4495"/>
              <x v="4496"/>
              <x v="4497"/>
              <x v="4498"/>
              <x v="4499"/>
              <x v="4500"/>
              <x v="4501"/>
              <x v="4502"/>
              <x v="4503"/>
              <x v="4504"/>
              <x v="4505"/>
              <x v="4506"/>
              <x v="4507"/>
              <x v="4508"/>
              <x v="4509"/>
              <x v="4510"/>
              <x v="4511"/>
              <x v="4512"/>
              <x v="4513"/>
              <x v="4514"/>
              <x v="4515"/>
              <x v="4516"/>
              <x v="4517"/>
              <x v="4518"/>
              <x v="4519"/>
              <x v="4520"/>
              <x v="4521"/>
              <x v="4522"/>
              <x v="4523"/>
              <x v="4524"/>
              <x v="4525"/>
              <x v="4526"/>
              <x v="4527"/>
              <x v="4528"/>
              <x v="4529"/>
              <x v="4530"/>
              <x v="4531"/>
              <x v="4532"/>
              <x v="4533"/>
              <x v="4534"/>
              <x v="4535"/>
              <x v="4536"/>
              <x v="4537"/>
              <x v="4538"/>
              <x v="4539"/>
              <x v="4540"/>
              <x v="4541"/>
              <x v="4542"/>
              <x v="4543"/>
              <x v="4544"/>
              <x v="4545"/>
              <x v="4546"/>
              <x v="4547"/>
              <x v="4548"/>
              <x v="4549"/>
              <x v="4550"/>
              <x v="4551"/>
              <x v="4552"/>
              <x v="4553"/>
              <x v="4554"/>
              <x v="4555"/>
              <x v="4556"/>
              <x v="4557"/>
              <x v="4558"/>
              <x v="4559"/>
              <x v="4560"/>
              <x v="4561"/>
              <x v="4562"/>
              <x v="4563"/>
              <x v="4564"/>
              <x v="4565"/>
              <x v="4566"/>
              <x v="4567"/>
              <x v="4568"/>
              <x v="4569"/>
              <x v="4570"/>
              <x v="4571"/>
              <x v="4572"/>
              <x v="4573"/>
              <x v="4574"/>
              <x v="4575"/>
              <x v="4576"/>
              <x v="4577"/>
              <x v="4578"/>
              <x v="4579"/>
              <x v="4580"/>
              <x v="4581"/>
              <x v="4582"/>
              <x v="4583"/>
              <x v="4584"/>
              <x v="4585"/>
              <x v="4586"/>
              <x v="4587"/>
              <x v="4588"/>
              <x v="4589"/>
              <x v="4590"/>
              <x v="4591"/>
              <x v="4592"/>
              <x v="4593"/>
              <x v="4594"/>
              <x v="4595"/>
              <x v="4596"/>
              <x v="4597"/>
              <x v="4598"/>
              <x v="4599"/>
              <x v="4600"/>
              <x v="4601"/>
              <x v="4602"/>
              <x v="4603"/>
              <x v="4604"/>
              <x v="4605"/>
              <x v="4606"/>
              <x v="4607"/>
              <x v="4608"/>
              <x v="4609"/>
              <x v="4610"/>
              <x v="4611"/>
              <x v="4612"/>
              <x v="4613"/>
              <x v="4614"/>
              <x v="4615"/>
              <x v="4616"/>
              <x v="4617"/>
              <x v="4618"/>
              <x v="4619"/>
              <x v="4620"/>
              <x v="4621"/>
              <x v="4622"/>
              <x v="4623"/>
              <x v="4624"/>
              <x v="4625"/>
              <x v="4626"/>
              <x v="4627"/>
              <x v="4628"/>
              <x v="4629"/>
              <x v="4630"/>
              <x v="4631"/>
              <x v="4632"/>
              <x v="4633"/>
              <x v="4634"/>
              <x v="4635"/>
              <x v="4636"/>
              <x v="4637"/>
              <x v="4638"/>
              <x v="4639"/>
              <x v="4640"/>
              <x v="4641"/>
              <x v="4642"/>
              <x v="4643"/>
              <x v="4644"/>
              <x v="4645"/>
              <x v="4646"/>
              <x v="4647"/>
              <x v="4648"/>
              <x v="4649"/>
              <x v="4650"/>
              <x v="4651"/>
              <x v="4652"/>
              <x v="4653"/>
              <x v="4654"/>
              <x v="4655"/>
              <x v="4656"/>
              <x v="4657"/>
              <x v="4658"/>
              <x v="4659"/>
              <x v="4660"/>
              <x v="4661"/>
              <x v="4662"/>
              <x v="4663"/>
              <x v="4664"/>
              <x v="4665"/>
              <x v="4666"/>
              <x v="4667"/>
              <x v="4668"/>
              <x v="4669"/>
              <x v="4670"/>
              <x v="4671"/>
              <x v="4672"/>
              <x v="4673"/>
              <x v="4674"/>
              <x v="4675"/>
              <x v="4676"/>
              <x v="4677"/>
              <x v="4678"/>
              <x v="4679"/>
              <x v="4680"/>
              <x v="4681"/>
              <x v="4682"/>
              <x v="4683"/>
              <x v="4684"/>
              <x v="4685"/>
              <x v="4686"/>
              <x v="4687"/>
              <x v="4688"/>
              <x v="4689"/>
              <x v="4690"/>
              <x v="4691"/>
              <x v="4692"/>
              <x v="4693"/>
              <x v="4694"/>
              <x v="4695"/>
              <x v="4696"/>
              <x v="4697"/>
              <x v="4698"/>
              <x v="4699"/>
              <x v="4700"/>
              <x v="4701"/>
              <x v="4702"/>
              <x v="4703"/>
              <x v="4704"/>
              <x v="4705"/>
              <x v="4706"/>
              <x v="4707"/>
              <x v="4708"/>
              <x v="4709"/>
              <x v="4710"/>
              <x v="4711"/>
              <x v="4712"/>
              <x v="4713"/>
              <x v="4714"/>
              <x v="4715"/>
              <x v="4716"/>
              <x v="4717"/>
              <x v="4718"/>
              <x v="4719"/>
              <x v="4720"/>
              <x v="4721"/>
              <x v="4722"/>
              <x v="4723"/>
              <x v="4724"/>
              <x v="4725"/>
              <x v="4726"/>
              <x v="4727"/>
              <x v="4728"/>
              <x v="4729"/>
              <x v="4730"/>
              <x v="4731"/>
              <x v="4732"/>
              <x v="4733"/>
              <x v="4734"/>
              <x v="4735"/>
              <x v="4736"/>
              <x v="4737"/>
              <x v="4738"/>
              <x v="4739"/>
              <x v="4740"/>
              <x v="4741"/>
              <x v="4742"/>
              <x v="4743"/>
              <x v="4744"/>
              <x v="4745"/>
              <x v="4746"/>
              <x v="4747"/>
              <x v="4748"/>
              <x v="4749"/>
              <x v="4750"/>
              <x v="4751"/>
              <x v="4752"/>
              <x v="4753"/>
              <x v="4754"/>
              <x v="4755"/>
              <x v="4756"/>
              <x v="4757"/>
              <x v="4758"/>
              <x v="4759"/>
              <x v="4760"/>
              <x v="4761"/>
              <x v="4762"/>
              <x v="4763"/>
              <x v="4764"/>
              <x v="4765"/>
              <x v="4766"/>
              <x v="4767"/>
              <x v="4768"/>
              <x v="4769"/>
              <x v="4770"/>
              <x v="4771"/>
              <x v="4772"/>
              <x v="4773"/>
              <x v="4774"/>
              <x v="4775"/>
              <x v="4776"/>
              <x v="4777"/>
              <x v="4778"/>
              <x v="4779"/>
              <x v="4780"/>
              <x v="4781"/>
              <x v="4782"/>
              <x v="4783"/>
              <x v="4784"/>
              <x v="4785"/>
              <x v="4786"/>
              <x v="4787"/>
              <x v="4788"/>
              <x v="4789"/>
              <x v="4790"/>
              <x v="4791"/>
              <x v="4792"/>
              <x v="4793"/>
              <x v="4794"/>
              <x v="4795"/>
              <x v="4796"/>
              <x v="4797"/>
              <x v="4798"/>
              <x v="4799"/>
              <x v="4800"/>
              <x v="4801"/>
              <x v="4802"/>
              <x v="4803"/>
              <x v="4804"/>
              <x v="4805"/>
              <x v="4806"/>
              <x v="4807"/>
              <x v="4808"/>
              <x v="4809"/>
              <x v="4810"/>
              <x v="4811"/>
              <x v="4812"/>
              <x v="4813"/>
              <x v="4814"/>
              <x v="4815"/>
              <x v="4816"/>
              <x v="4817"/>
              <x v="4818"/>
              <x v="4819"/>
              <x v="4820"/>
              <x v="4821"/>
              <x v="4822"/>
              <x v="4823"/>
              <x v="4824"/>
              <x v="4825"/>
              <x v="4826"/>
              <x v="4827"/>
              <x v="4828"/>
              <x v="4829"/>
              <x v="4830"/>
              <x v="4831"/>
              <x v="4832"/>
              <x v="4833"/>
              <x v="4834"/>
              <x v="4835"/>
              <x v="4836"/>
              <x v="4837"/>
              <x v="4838"/>
              <x v="4839"/>
              <x v="4840"/>
              <x v="4841"/>
              <x v="4842"/>
              <x v="4843"/>
              <x v="4844"/>
              <x v="4845"/>
              <x v="4846"/>
              <x v="4847"/>
              <x v="4848"/>
              <x v="4849"/>
              <x v="4850"/>
              <x v="4851"/>
              <x v="4852"/>
              <x v="4853"/>
              <x v="4854"/>
              <x v="4855"/>
              <x v="4856"/>
              <x v="4857"/>
              <x v="4858"/>
              <x v="4859"/>
              <x v="4860"/>
              <x v="4861"/>
              <x v="4862"/>
              <x v="4863"/>
              <x v="4864"/>
              <x v="4865"/>
              <x v="4866"/>
              <x v="4867"/>
              <x v="4868"/>
              <x v="4869"/>
              <x v="4870"/>
              <x v="4871"/>
              <x v="4872"/>
              <x v="4873"/>
              <x v="4874"/>
              <x v="4875"/>
              <x v="4876"/>
              <x v="4877"/>
              <x v="4878"/>
              <x v="4879"/>
              <x v="4880"/>
              <x v="4881"/>
              <x v="4882"/>
              <x v="4883"/>
              <x v="4884"/>
              <x v="4885"/>
              <x v="4886"/>
              <x v="4887"/>
              <x v="4888"/>
              <x v="4889"/>
              <x v="4890"/>
              <x v="4891"/>
              <x v="4892"/>
              <x v="4893"/>
              <x v="4894"/>
              <x v="4895"/>
              <x v="4896"/>
              <x v="4897"/>
              <x v="4898"/>
              <x v="4899"/>
              <x v="4900"/>
              <x v="4901"/>
              <x v="4902"/>
              <x v="4903"/>
              <x v="4904"/>
              <x v="4905"/>
              <x v="4906"/>
              <x v="4907"/>
              <x v="4908"/>
              <x v="4909"/>
              <x v="4910"/>
              <x v="4911"/>
              <x v="4912"/>
              <x v="4913"/>
              <x v="4914"/>
              <x v="4915"/>
              <x v="4916"/>
              <x v="4917"/>
              <x v="4918"/>
              <x v="4919"/>
              <x v="4920"/>
              <x v="4921"/>
              <x v="4922"/>
              <x v="4923"/>
              <x v="4924"/>
              <x v="4925"/>
              <x v="4926"/>
              <x v="4927"/>
              <x v="4928"/>
              <x v="4929"/>
              <x v="4930"/>
              <x v="4931"/>
              <x v="4932"/>
              <x v="4933"/>
              <x v="4934"/>
              <x v="4935"/>
              <x v="4936"/>
              <x v="4937"/>
              <x v="4938"/>
              <x v="4939"/>
              <x v="4940"/>
              <x v="4941"/>
              <x v="4942"/>
              <x v="4943"/>
              <x v="4944"/>
              <x v="4945"/>
              <x v="4946"/>
              <x v="4947"/>
              <x v="4948"/>
              <x v="4949"/>
              <x v="4950"/>
              <x v="4951"/>
              <x v="4952"/>
              <x v="4953"/>
              <x v="4954"/>
              <x v="4955"/>
              <x v="4956"/>
              <x v="4957"/>
              <x v="4958"/>
              <x v="4959"/>
              <x v="4960"/>
              <x v="4961"/>
              <x v="4962"/>
              <x v="4963"/>
              <x v="4964"/>
              <x v="4965"/>
              <x v="4966"/>
              <x v="4967"/>
              <x v="4968"/>
              <x v="4969"/>
              <x v="4970"/>
              <x v="4971"/>
              <x v="4972"/>
              <x v="4973"/>
              <x v="4974"/>
              <x v="4975"/>
              <x v="4976"/>
              <x v="4977"/>
              <x v="4978"/>
              <x v="4979"/>
              <x v="4980"/>
              <x v="4981"/>
              <x v="4982"/>
              <x v="4983"/>
              <x v="4984"/>
              <x v="4985"/>
              <x v="4986"/>
              <x v="4987"/>
              <x v="4988"/>
              <x v="4989"/>
              <x v="4990"/>
              <x v="4991"/>
              <x v="4992"/>
              <x v="4993"/>
              <x v="4994"/>
              <x v="4995"/>
              <x v="4996"/>
              <x v="4997"/>
              <x v="4998"/>
              <x v="4999"/>
              <x v="5000"/>
              <x v="5001"/>
              <x v="5002"/>
              <x v="5003"/>
              <x v="5004"/>
              <x v="5005"/>
              <x v="5006"/>
              <x v="5007"/>
              <x v="5008"/>
              <x v="5009"/>
              <x v="5010"/>
              <x v="5011"/>
              <x v="5012"/>
              <x v="5013"/>
              <x v="5014"/>
              <x v="5015"/>
              <x v="5016"/>
              <x v="5017"/>
              <x v="5018"/>
              <x v="5019"/>
              <x v="5020"/>
              <x v="5021"/>
              <x v="5022"/>
              <x v="5023"/>
              <x v="5024"/>
              <x v="5025"/>
              <x v="5026"/>
              <x v="5027"/>
              <x v="5028"/>
              <x v="5029"/>
              <x v="5030"/>
              <x v="5031"/>
              <x v="5032"/>
              <x v="5033"/>
              <x v="5034"/>
              <x v="5035"/>
              <x v="5036"/>
              <x v="5037"/>
              <x v="5038"/>
              <x v="5039"/>
              <x v="5040"/>
              <x v="5041"/>
              <x v="5042"/>
              <x v="5043"/>
              <x v="5044"/>
              <x v="5045"/>
              <x v="5046"/>
              <x v="5047"/>
              <x v="5048"/>
              <x v="5049"/>
              <x v="5050"/>
              <x v="5051"/>
              <x v="5052"/>
              <x v="5053"/>
              <x v="5054"/>
              <x v="5055"/>
              <x v="5056"/>
              <x v="5057"/>
              <x v="5058"/>
              <x v="5059"/>
              <x v="5060"/>
              <x v="5061"/>
              <x v="5062"/>
              <x v="5063"/>
              <x v="5064"/>
              <x v="5065"/>
              <x v="5066"/>
              <x v="5067"/>
              <x v="5068"/>
              <x v="5069"/>
              <x v="5070"/>
              <x v="5071"/>
              <x v="5072"/>
              <x v="5073"/>
              <x v="5074"/>
              <x v="5075"/>
              <x v="5076"/>
              <x v="5077"/>
              <x v="5078"/>
              <x v="5079"/>
              <x v="5080"/>
              <x v="5081"/>
              <x v="5082"/>
              <x v="5083"/>
              <x v="5084"/>
              <x v="5085"/>
              <x v="5086"/>
              <x v="5087"/>
              <x v="5088"/>
              <x v="5089"/>
              <x v="5090"/>
              <x v="5091"/>
              <x v="5092"/>
              <x v="5093"/>
              <x v="5094"/>
              <x v="5095"/>
              <x v="5096"/>
              <x v="5097"/>
              <x v="5098"/>
              <x v="5099"/>
              <x v="5100"/>
              <x v="5101"/>
              <x v="5102"/>
              <x v="5103"/>
              <x v="5104"/>
              <x v="5105"/>
              <x v="5106"/>
              <x v="5107"/>
              <x v="5108"/>
              <x v="5109"/>
              <x v="5110"/>
              <x v="5111"/>
              <x v="5112"/>
              <x v="5113"/>
              <x v="5114"/>
              <x v="5115"/>
              <x v="5116"/>
              <x v="5117"/>
              <x v="5118"/>
              <x v="5119"/>
              <x v="5120"/>
              <x v="5121"/>
              <x v="5122"/>
              <x v="5123"/>
              <x v="5124"/>
              <x v="5125"/>
              <x v="5126"/>
              <x v="5127"/>
              <x v="5128"/>
              <x v="5129"/>
              <x v="5130"/>
              <x v="5131"/>
              <x v="5132"/>
              <x v="5133"/>
              <x v="5134"/>
              <x v="5135"/>
              <x v="5136"/>
              <x v="5137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20F64-A3E8-4C40-8902-151B43F34204}" name="Tableau croisé dynamique20" cacheId="57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M4:N102" firstHeaderRow="1" firstDataRow="1" firstDataCol="1"/>
  <pivotFields count="24">
    <pivotField showAll="0"/>
    <pivotField showAll="0"/>
    <pivotField axis="axisRow" dataField="1" showAll="0">
      <items count="98">
        <item x="54"/>
        <item x="93"/>
        <item x="18"/>
        <item x="33"/>
        <item x="36"/>
        <item x="85"/>
        <item x="55"/>
        <item x="35"/>
        <item x="3"/>
        <item x="38"/>
        <item x="45"/>
        <item x="78"/>
        <item x="17"/>
        <item x="48"/>
        <item x="22"/>
        <item x="9"/>
        <item x="28"/>
        <item x="64"/>
        <item x="67"/>
        <item x="25"/>
        <item x="47"/>
        <item x="90"/>
        <item x="84"/>
        <item x="92"/>
        <item x="42"/>
        <item x="39"/>
        <item x="94"/>
        <item x="32"/>
        <item x="59"/>
        <item x="63"/>
        <item x="40"/>
        <item x="20"/>
        <item x="65"/>
        <item x="70"/>
        <item x="75"/>
        <item x="27"/>
        <item x="6"/>
        <item x="50"/>
        <item x="83"/>
        <item x="77"/>
        <item x="79"/>
        <item x="4"/>
        <item x="68"/>
        <item x="57"/>
        <item x="82"/>
        <item x="34"/>
        <item x="15"/>
        <item x="44"/>
        <item x="26"/>
        <item x="91"/>
        <item x="30"/>
        <item x="0"/>
        <item x="43"/>
        <item x="69"/>
        <item x="60"/>
        <item x="5"/>
        <item x="14"/>
        <item x="21"/>
        <item x="76"/>
        <item x="87"/>
        <item x="71"/>
        <item x="58"/>
        <item x="74"/>
        <item x="72"/>
        <item x="46"/>
        <item x="12"/>
        <item x="10"/>
        <item x="31"/>
        <item x="13"/>
        <item x="29"/>
        <item x="52"/>
        <item x="73"/>
        <item x="89"/>
        <item x="23"/>
        <item x="24"/>
        <item x="62"/>
        <item x="19"/>
        <item x="53"/>
        <item x="81"/>
        <item x="88"/>
        <item x="16"/>
        <item x="8"/>
        <item x="7"/>
        <item x="11"/>
        <item x="49"/>
        <item x="41"/>
        <item x="51"/>
        <item x="66"/>
        <item x="80"/>
        <item x="56"/>
        <item x="86"/>
        <item x="37"/>
        <item x="2"/>
        <item x="1"/>
        <item x="61"/>
        <item x="95"/>
        <item x="96"/>
        <item t="default"/>
      </items>
    </pivotField>
    <pivotField showAll="0"/>
    <pivotField showAll="0"/>
    <pivotField showAll="0"/>
    <pivotField numFmtId="165"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showAll="0"/>
    <pivotField showAll="0"/>
    <pivotField numFmtId="43" showAll="0"/>
    <pivotField showAll="0"/>
    <pivotField showAll="0"/>
  </pivotFields>
  <rowFields count="1">
    <field x="2"/>
  </rowFields>
  <rowItems count="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 t="grand">
      <x/>
    </i>
  </rowItems>
  <colItems count="1">
    <i/>
  </colItems>
  <dataFields count="1">
    <dataField name="Nombre de Adresse" fld="2" subtotal="count" baseField="0" baseItem="0"/>
  </dataField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9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303A17-3F74-4A3C-A5F4-25325CCDFDF9}" name="Tableau croisé dynamique10" cacheId="56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Q28:U70" firstHeaderRow="0" firstDataRow="1" firstDataCol="1"/>
  <pivotFields count="24">
    <pivotField showAll="0"/>
    <pivotField showAll="0"/>
    <pivotField showAll="0"/>
    <pivotField axis="axisRow" dataField="1" showAll="0">
      <items count="11">
        <item x="6"/>
        <item x="0"/>
        <item x="7"/>
        <item x="8"/>
        <item x="3"/>
        <item x="4"/>
        <item x="2"/>
        <item x="9"/>
        <item x="5"/>
        <item x="1"/>
        <item t="default"/>
      </items>
    </pivotField>
    <pivotField axis="axisRow" dataField="1" showAll="0">
      <items count="14">
        <item x="8"/>
        <item x="3"/>
        <item x="6"/>
        <item x="4"/>
        <item x="10"/>
        <item x="12"/>
        <item x="7"/>
        <item x="9"/>
        <item x="0"/>
        <item x="2"/>
        <item x="5"/>
        <item x="11"/>
        <item x="1"/>
        <item t="default"/>
      </items>
    </pivotField>
    <pivotField axis="axisRow" dataField="1" showAll="0">
      <items count="3">
        <item x="1"/>
        <item x="0"/>
        <item t="default"/>
      </items>
    </pivotField>
    <pivotField numFmtId="165" showAll="0"/>
    <pivotField numFmtId="165" showAll="0"/>
    <pivotField numFmtId="165" showAll="0"/>
    <pivotField numFmtId="165" showAll="0"/>
    <pivotField numFmtId="165"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showAll="0"/>
    <pivotField numFmtId="165" showAll="0"/>
    <pivotField showAll="0"/>
  </pivotFields>
  <rowFields count="3">
    <field x="3"/>
    <field x="4"/>
    <field x="5"/>
  </rowFields>
  <rowItems count="42">
    <i>
      <x/>
    </i>
    <i r="1">
      <x v="2"/>
    </i>
    <i r="2">
      <x v="1"/>
    </i>
    <i>
      <x v="1"/>
    </i>
    <i r="1">
      <x v="3"/>
    </i>
    <i r="2">
      <x v="1"/>
    </i>
    <i r="1">
      <x v="8"/>
    </i>
    <i r="2">
      <x v="1"/>
    </i>
    <i>
      <x v="2"/>
    </i>
    <i r="1">
      <x v="7"/>
    </i>
    <i r="2">
      <x v="1"/>
    </i>
    <i>
      <x v="3"/>
    </i>
    <i r="1">
      <x v="4"/>
    </i>
    <i r="2">
      <x v="1"/>
    </i>
    <i>
      <x v="4"/>
    </i>
    <i r="1">
      <x v="1"/>
    </i>
    <i r="2">
      <x v="1"/>
    </i>
    <i r="1">
      <x v="5"/>
    </i>
    <i r="2">
      <x v="1"/>
    </i>
    <i>
      <x v="5"/>
    </i>
    <i r="1">
      <x/>
    </i>
    <i r="2">
      <x v="1"/>
    </i>
    <i r="1">
      <x v="6"/>
    </i>
    <i r="2">
      <x/>
    </i>
    <i r="2">
      <x v="1"/>
    </i>
    <i r="1">
      <x v="12"/>
    </i>
    <i r="2">
      <x v="1"/>
    </i>
    <i>
      <x v="6"/>
    </i>
    <i r="1">
      <x v="9"/>
    </i>
    <i r="2">
      <x v="1"/>
    </i>
    <i r="1">
      <x v="10"/>
    </i>
    <i r="2">
      <x v="1"/>
    </i>
    <i>
      <x v="7"/>
    </i>
    <i r="1">
      <x v="11"/>
    </i>
    <i r="2">
      <x v="1"/>
    </i>
    <i>
      <x v="8"/>
    </i>
    <i r="1">
      <x v="12"/>
    </i>
    <i r="2">
      <x v="1"/>
    </i>
    <i>
      <x v="9"/>
    </i>
    <i r="1">
      <x v="12"/>
    </i>
    <i r="2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ombre de Vocation" fld="3" subtotal="count" baseField="0" baseItem="0"/>
    <dataField name="Nombre de Sous-vocation" fld="4" subtotal="count" baseField="0" baseItem="0"/>
    <dataField name="Nombre de Sous-sous vocation" fld="5" subtotal="count" baseField="0" baseItem="0"/>
    <dataField name="Moyenne de GJnorm/m2" fld="21" subtotal="average" baseField="3" baseItem="0" numFmtId="2"/>
  </dataFields>
  <formats count="1">
    <format dxfId="1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910591-027E-46DB-9661-302CBD32B7C5}" name="Tableau croisé dynamique9" cacheId="56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J4:K371" firstHeaderRow="1" firstDataRow="1" firstDataCol="1"/>
  <pivotFields count="24">
    <pivotField showAll="0"/>
    <pivotField showAll="0"/>
    <pivotField axis="axisRow" dataField="1" showAll="0" sortType="ascending">
      <items count="369">
        <item x="146"/>
        <item x="63"/>
        <item x="34"/>
        <item x="299"/>
        <item x="36"/>
        <item x="274"/>
        <item x="47"/>
        <item x="128"/>
        <item x="39"/>
        <item x="328"/>
        <item x="148"/>
        <item x="18"/>
        <item x="358"/>
        <item x="137"/>
        <item x="156"/>
        <item x="138"/>
        <item x="184"/>
        <item x="365"/>
        <item x="201"/>
        <item x="297"/>
        <item x="225"/>
        <item x="152"/>
        <item x="290"/>
        <item x="247"/>
        <item x="200"/>
        <item x="173"/>
        <item x="289"/>
        <item x="348"/>
        <item x="6"/>
        <item x="350"/>
        <item x="22"/>
        <item x="126"/>
        <item x="151"/>
        <item x="10"/>
        <item x="202"/>
        <item x="362"/>
        <item x="278"/>
        <item x="265"/>
        <item x="267"/>
        <item x="266"/>
        <item x="334"/>
        <item x="268"/>
        <item x="294"/>
        <item x="357"/>
        <item x="272"/>
        <item x="90"/>
        <item x="244"/>
        <item x="135"/>
        <item x="258"/>
        <item x="8"/>
        <item x="361"/>
        <item x="98"/>
        <item x="93"/>
        <item x="48"/>
        <item x="84"/>
        <item x="232"/>
        <item x="194"/>
        <item x="252"/>
        <item x="226"/>
        <item x="174"/>
        <item x="181"/>
        <item x="360"/>
        <item x="281"/>
        <item x="3"/>
        <item x="302"/>
        <item x="168"/>
        <item x="189"/>
        <item x="312"/>
        <item x="130"/>
        <item x="223"/>
        <item x="74"/>
        <item x="147"/>
        <item x="224"/>
        <item x="231"/>
        <item x="356"/>
        <item x="72"/>
        <item x="178"/>
        <item x="238"/>
        <item x="76"/>
        <item x="277"/>
        <item x="331"/>
        <item x="262"/>
        <item x="237"/>
        <item x="83"/>
        <item x="32"/>
        <item x="64"/>
        <item x="213"/>
        <item x="21"/>
        <item x="306"/>
        <item x="236"/>
        <item x="276"/>
        <item x="288"/>
        <item x="67"/>
        <item x="68"/>
        <item x="219"/>
        <item x="140"/>
        <item x="347"/>
        <item x="315"/>
        <item x="318"/>
        <item x="316"/>
        <item x="66"/>
        <item x="106"/>
        <item x="107"/>
        <item x="141"/>
        <item x="195"/>
        <item x="69"/>
        <item x="273"/>
        <item x="270"/>
        <item x="303"/>
        <item x="55"/>
        <item x="188"/>
        <item x="11"/>
        <item x="2"/>
        <item x="104"/>
        <item x="56"/>
        <item x="91"/>
        <item x="253"/>
        <item x="351"/>
        <item x="115"/>
        <item x="134"/>
        <item x="269"/>
        <item x="183"/>
        <item x="359"/>
        <item x="251"/>
        <item x="234"/>
        <item x="155"/>
        <item x="254"/>
        <item x="42"/>
        <item x="4"/>
        <item x="45"/>
        <item x="116"/>
        <item x="95"/>
        <item x="305"/>
        <item x="283"/>
        <item x="159"/>
        <item x="344"/>
        <item x="307"/>
        <item x="291"/>
        <item x="54"/>
        <item x="40"/>
        <item x="182"/>
        <item x="53"/>
        <item x="230"/>
        <item x="346"/>
        <item x="354"/>
        <item x="179"/>
        <item x="227"/>
        <item x="97"/>
        <item x="187"/>
        <item x="38"/>
        <item x="221"/>
        <item x="352"/>
        <item x="329"/>
        <item x="222"/>
        <item x="41"/>
        <item x="332"/>
        <item x="245"/>
        <item x="246"/>
        <item x="203"/>
        <item x="132"/>
        <item x="249"/>
        <item x="145"/>
        <item x="333"/>
        <item x="241"/>
        <item x="233"/>
        <item x="215"/>
        <item x="88"/>
        <item x="309"/>
        <item x="109"/>
        <item x="24"/>
        <item x="192"/>
        <item x="310"/>
        <item x="198"/>
        <item x="210"/>
        <item x="301"/>
        <item x="311"/>
        <item x="125"/>
        <item x="86"/>
        <item x="185"/>
        <item x="12"/>
        <item x="166"/>
        <item x="190"/>
        <item x="102"/>
        <item x="99"/>
        <item x="209"/>
        <item x="108"/>
        <item x="214"/>
        <item x="317"/>
        <item x="117"/>
        <item x="325"/>
        <item x="172"/>
        <item x="199"/>
        <item x="61"/>
        <item x="143"/>
        <item x="44"/>
        <item x="157"/>
        <item x="330"/>
        <item x="206"/>
        <item x="92"/>
        <item x="175"/>
        <item x="191"/>
        <item x="0"/>
        <item x="51"/>
        <item x="150"/>
        <item x="13"/>
        <item x="136"/>
        <item x="229"/>
        <item x="240"/>
        <item x="164"/>
        <item x="324"/>
        <item x="211"/>
        <item x="65"/>
        <item x="259"/>
        <item x="82"/>
        <item x="279"/>
        <item x="120"/>
        <item x="260"/>
        <item x="29"/>
        <item x="295"/>
        <item x="17"/>
        <item x="204"/>
        <item x="256"/>
        <item x="75"/>
        <item x="59"/>
        <item x="282"/>
        <item x="287"/>
        <item x="89"/>
        <item x="43"/>
        <item x="139"/>
        <item x="46"/>
        <item x="9"/>
        <item x="113"/>
        <item x="335"/>
        <item x="275"/>
        <item x="127"/>
        <item x="327"/>
        <item x="326"/>
        <item x="101"/>
        <item x="293"/>
        <item x="80"/>
        <item x="33"/>
        <item x="77"/>
        <item x="78"/>
        <item x="284"/>
        <item x="208"/>
        <item x="176"/>
        <item x="343"/>
        <item x="20"/>
        <item x="345"/>
        <item x="319"/>
        <item x="296"/>
        <item x="19"/>
        <item x="314"/>
        <item m="1" x="367"/>
        <item m="1" x="366"/>
        <item x="94"/>
        <item x="212"/>
        <item x="163"/>
        <item x="242"/>
        <item x="217"/>
        <item x="62"/>
        <item x="149"/>
        <item x="81"/>
        <item x="79"/>
        <item x="228"/>
        <item x="170"/>
        <item x="154"/>
        <item x="342"/>
        <item x="304"/>
        <item x="255"/>
        <item x="280"/>
        <item x="16"/>
        <item x="193"/>
        <item x="349"/>
        <item x="321"/>
        <item x="50"/>
        <item x="105"/>
        <item x="341"/>
        <item x="103"/>
        <item x="25"/>
        <item x="320"/>
        <item x="239"/>
        <item x="322"/>
        <item x="218"/>
        <item x="340"/>
        <item x="7"/>
        <item x="70"/>
        <item x="71"/>
        <item x="37"/>
        <item x="58"/>
        <item x="216"/>
        <item x="5"/>
        <item x="73"/>
        <item x="28"/>
        <item x="339"/>
        <item x="180"/>
        <item x="292"/>
        <item x="112"/>
        <item x="123"/>
        <item x="23"/>
        <item x="338"/>
        <item x="114"/>
        <item x="264"/>
        <item x="308"/>
        <item x="110"/>
        <item x="144"/>
        <item x="257"/>
        <item x="186"/>
        <item x="111"/>
        <item x="160"/>
        <item x="131"/>
        <item x="337"/>
        <item x="122"/>
        <item x="119"/>
        <item x="27"/>
        <item x="118"/>
        <item x="121"/>
        <item x="161"/>
        <item x="35"/>
        <item x="169"/>
        <item x="142"/>
        <item x="165"/>
        <item x="177"/>
        <item x="336"/>
        <item x="363"/>
        <item x="286"/>
        <item x="300"/>
        <item x="129"/>
        <item x="60"/>
        <item x="196"/>
        <item x="220"/>
        <item x="15"/>
        <item x="235"/>
        <item x="85"/>
        <item x="207"/>
        <item x="52"/>
        <item x="162"/>
        <item x="1"/>
        <item x="355"/>
        <item x="30"/>
        <item x="14"/>
        <item x="263"/>
        <item x="261"/>
        <item x="100"/>
        <item x="31"/>
        <item x="49"/>
        <item x="323"/>
        <item x="124"/>
        <item x="364"/>
        <item x="243"/>
        <item x="171"/>
        <item x="250"/>
        <item x="298"/>
        <item x="26"/>
        <item x="197"/>
        <item x="57"/>
        <item x="271"/>
        <item x="285"/>
        <item x="133"/>
        <item x="153"/>
        <item x="87"/>
        <item x="167"/>
        <item x="96"/>
        <item x="313"/>
        <item x="158"/>
        <item x="248"/>
        <item x="353"/>
        <item x="20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 t="grand">
      <x/>
    </i>
  </rowItems>
  <colItems count="1">
    <i/>
  </colItems>
  <dataFields count="1">
    <dataField name="Nombre de Adresse" fld="2" subtotal="count" baseField="0" baseItem="0"/>
  </dataFields>
  <conditionalFormats count="1"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36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  <x v="237"/>
              <x v="238"/>
              <x v="239"/>
              <x v="240"/>
              <x v="241"/>
              <x v="242"/>
              <x v="243"/>
              <x v="244"/>
              <x v="245"/>
              <x v="246"/>
              <x v="247"/>
              <x v="248"/>
              <x v="249"/>
              <x v="250"/>
              <x v="251"/>
              <x v="252"/>
              <x v="253"/>
              <x v="255"/>
              <x v="256"/>
              <x v="257"/>
              <x v="258"/>
              <x v="259"/>
              <x v="260"/>
              <x v="261"/>
              <x v="262"/>
              <x v="263"/>
              <x v="264"/>
              <x v="265"/>
              <x v="266"/>
              <x v="267"/>
              <x v="268"/>
              <x v="269"/>
              <x v="270"/>
              <x v="271"/>
              <x v="272"/>
              <x v="273"/>
              <x v="274"/>
              <x v="275"/>
              <x v="276"/>
              <x v="277"/>
              <x v="278"/>
              <x v="279"/>
              <x v="280"/>
              <x v="281"/>
              <x v="282"/>
              <x v="283"/>
              <x v="284"/>
              <x v="285"/>
              <x v="286"/>
              <x v="287"/>
              <x v="288"/>
              <x v="289"/>
              <x v="290"/>
              <x v="291"/>
              <x v="292"/>
              <x v="293"/>
              <x v="294"/>
              <x v="295"/>
              <x v="296"/>
              <x v="297"/>
              <x v="298"/>
              <x v="299"/>
              <x v="300"/>
              <x v="301"/>
              <x v="302"/>
              <x v="303"/>
              <x v="304"/>
              <x v="305"/>
              <x v="306"/>
              <x v="307"/>
              <x v="308"/>
              <x v="309"/>
              <x v="310"/>
              <x v="311"/>
              <x v="312"/>
              <x v="313"/>
              <x v="314"/>
              <x v="315"/>
              <x v="316"/>
              <x v="317"/>
              <x v="318"/>
              <x v="319"/>
              <x v="320"/>
              <x v="321"/>
              <x v="322"/>
              <x v="323"/>
              <x v="324"/>
              <x v="325"/>
              <x v="326"/>
              <x v="327"/>
              <x v="328"/>
              <x v="329"/>
              <x v="330"/>
              <x v="331"/>
              <x v="332"/>
              <x v="333"/>
              <x v="334"/>
              <x v="335"/>
              <x v="336"/>
              <x v="337"/>
              <x v="338"/>
              <x v="339"/>
              <x v="340"/>
              <x v="341"/>
              <x v="342"/>
              <x v="343"/>
              <x v="344"/>
              <x v="345"/>
              <x v="346"/>
              <x v="347"/>
              <x v="348"/>
              <x v="349"/>
              <x v="350"/>
              <x v="351"/>
              <x v="352"/>
              <x v="353"/>
              <x v="354"/>
              <x v="355"/>
              <x v="356"/>
              <x v="357"/>
              <x v="358"/>
              <x v="359"/>
              <x v="360"/>
              <x v="361"/>
              <x v="362"/>
              <x v="363"/>
              <x v="364"/>
              <x v="365"/>
              <x v="366"/>
              <x v="367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FD0A4B-98EE-4F1E-8031-3A0FFE2D0486}" name="Tableau croisé dynamique7" cacheId="55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G4:H340" firstHeaderRow="1" firstDataRow="1" firstDataCol="1"/>
  <pivotFields count="24">
    <pivotField showAll="0"/>
    <pivotField showAll="0"/>
    <pivotField axis="axisRow" dataField="1" showAll="0">
      <items count="336">
        <item x="31"/>
        <item x="255"/>
        <item x="33"/>
        <item x="44"/>
        <item x="115"/>
        <item x="36"/>
        <item x="305"/>
        <item x="133"/>
        <item x="330"/>
        <item x="141"/>
        <item x="124"/>
        <item x="167"/>
        <item x="334"/>
        <item x="184"/>
        <item x="277"/>
        <item x="137"/>
        <item x="270"/>
        <item x="228"/>
        <item x="183"/>
        <item x="156"/>
        <item x="269"/>
        <item x="6"/>
        <item x="325"/>
        <item x="20"/>
        <item x="113"/>
        <item x="136"/>
        <item x="10"/>
        <item x="185"/>
        <item x="246"/>
        <item x="248"/>
        <item x="247"/>
        <item x="311"/>
        <item x="249"/>
        <item x="274"/>
        <item x="329"/>
        <item x="253"/>
        <item x="79"/>
        <item x="225"/>
        <item x="122"/>
        <item x="239"/>
        <item x="8"/>
        <item x="333"/>
        <item x="87"/>
        <item x="82"/>
        <item x="45"/>
        <item x="73"/>
        <item x="213"/>
        <item x="177"/>
        <item x="233"/>
        <item x="206"/>
        <item x="157"/>
        <item x="164"/>
        <item x="332"/>
        <item x="261"/>
        <item x="3"/>
        <item x="280"/>
        <item x="151"/>
        <item x="172"/>
        <item x="290"/>
        <item x="117"/>
        <item x="204"/>
        <item x="67"/>
        <item x="205"/>
        <item x="212"/>
        <item x="328"/>
        <item x="65"/>
        <item x="161"/>
        <item x="265"/>
        <item x="219"/>
        <item x="69"/>
        <item x="258"/>
        <item x="308"/>
        <item x="243"/>
        <item x="218"/>
        <item x="72"/>
        <item x="29"/>
        <item x="60"/>
        <item x="194"/>
        <item x="19"/>
        <item x="284"/>
        <item x="217"/>
        <item x="257"/>
        <item x="268"/>
        <item x="62"/>
        <item x="200"/>
        <item x="126"/>
        <item x="324"/>
        <item x="293"/>
        <item x="296"/>
        <item x="294"/>
        <item x="95"/>
        <item x="96"/>
        <item x="127"/>
        <item x="178"/>
        <item x="63"/>
        <item x="254"/>
        <item x="251"/>
        <item x="281"/>
        <item x="51"/>
        <item x="171"/>
        <item x="11"/>
        <item x="2"/>
        <item x="93"/>
        <item x="52"/>
        <item x="80"/>
        <item x="234"/>
        <item x="326"/>
        <item x="104"/>
        <item x="121"/>
        <item x="250"/>
        <item x="166"/>
        <item x="331"/>
        <item x="232"/>
        <item x="215"/>
        <item x="140"/>
        <item x="235"/>
        <item x="39"/>
        <item x="4"/>
        <item x="42"/>
        <item x="105"/>
        <item x="84"/>
        <item x="283"/>
        <item x="263"/>
        <item x="150"/>
        <item x="143"/>
        <item x="321"/>
        <item x="226"/>
        <item x="285"/>
        <item x="271"/>
        <item x="37"/>
        <item x="165"/>
        <item x="50"/>
        <item x="211"/>
        <item x="323"/>
        <item x="162"/>
        <item x="207"/>
        <item x="86"/>
        <item x="170"/>
        <item x="327"/>
        <item x="35"/>
        <item x="202"/>
        <item x="306"/>
        <item x="203"/>
        <item x="38"/>
        <item x="309"/>
        <item x="227"/>
        <item x="186"/>
        <item x="119"/>
        <item x="230"/>
        <item x="131"/>
        <item x="310"/>
        <item x="222"/>
        <item x="214"/>
        <item x="196"/>
        <item x="77"/>
        <item x="287"/>
        <item x="98"/>
        <item x="22"/>
        <item x="175"/>
        <item x="288"/>
        <item x="181"/>
        <item x="192"/>
        <item x="289"/>
        <item x="112"/>
        <item x="75"/>
        <item x="168"/>
        <item x="12"/>
        <item x="149"/>
        <item x="173"/>
        <item x="91"/>
        <item x="88"/>
        <item x="191"/>
        <item x="97"/>
        <item x="195"/>
        <item x="295"/>
        <item x="303"/>
        <item x="155"/>
        <item x="182"/>
        <item x="57"/>
        <item x="129"/>
        <item x="41"/>
        <item x="142"/>
        <item x="307"/>
        <item x="188"/>
        <item x="81"/>
        <item x="158"/>
        <item x="174"/>
        <item x="0"/>
        <item x="48"/>
        <item x="135"/>
        <item x="123"/>
        <item x="209"/>
        <item x="221"/>
        <item x="147"/>
        <item x="302"/>
        <item x="193"/>
        <item x="61"/>
        <item x="240"/>
        <item x="71"/>
        <item x="259"/>
        <item x="108"/>
        <item x="241"/>
        <item x="27"/>
        <item x="275"/>
        <item x="16"/>
        <item x="187"/>
        <item x="237"/>
        <item x="68"/>
        <item x="55"/>
        <item x="262"/>
        <item x="267"/>
        <item x="78"/>
        <item x="40"/>
        <item x="125"/>
        <item x="43"/>
        <item x="9"/>
        <item x="102"/>
        <item x="256"/>
        <item x="312"/>
        <item x="114"/>
        <item x="304"/>
        <item x="90"/>
        <item x="273"/>
        <item x="30"/>
        <item x="70"/>
        <item x="264"/>
        <item x="190"/>
        <item x="159"/>
        <item x="320"/>
        <item x="18"/>
        <item x="322"/>
        <item x="297"/>
        <item x="276"/>
        <item x="17"/>
        <item x="292"/>
        <item x="83"/>
        <item x="146"/>
        <item x="223"/>
        <item x="198"/>
        <item x="58"/>
        <item x="134"/>
        <item x="208"/>
        <item x="153"/>
        <item x="139"/>
        <item x="319"/>
        <item x="282"/>
        <item x="236"/>
        <item x="260"/>
        <item x="15"/>
        <item x="176"/>
        <item x="299"/>
        <item x="47"/>
        <item x="94"/>
        <item x="318"/>
        <item x="92"/>
        <item x="23"/>
        <item x="298"/>
        <item x="220"/>
        <item x="300"/>
        <item x="199"/>
        <item x="317"/>
        <item x="7"/>
        <item x="34"/>
        <item x="54"/>
        <item x="197"/>
        <item x="5"/>
        <item x="66"/>
        <item x="26"/>
        <item x="316"/>
        <item x="163"/>
        <item x="272"/>
        <item x="101"/>
        <item x="110"/>
        <item x="21"/>
        <item x="315"/>
        <item x="103"/>
        <item x="245"/>
        <item x="286"/>
        <item x="99"/>
        <item x="130"/>
        <item x="238"/>
        <item x="169"/>
        <item x="100"/>
        <item x="144"/>
        <item x="118"/>
        <item x="314"/>
        <item x="107"/>
        <item x="25"/>
        <item x="106"/>
        <item x="109"/>
        <item x="32"/>
        <item x="152"/>
        <item x="128"/>
        <item x="148"/>
        <item x="160"/>
        <item x="313"/>
        <item x="279"/>
        <item x="116"/>
        <item x="210"/>
        <item x="179"/>
        <item x="201"/>
        <item x="14"/>
        <item x="216"/>
        <item x="74"/>
        <item x="189"/>
        <item x="49"/>
        <item x="145"/>
        <item x="1"/>
        <item x="13"/>
        <item x="244"/>
        <item x="242"/>
        <item x="89"/>
        <item x="28"/>
        <item x="46"/>
        <item x="301"/>
        <item x="111"/>
        <item x="224"/>
        <item x="154"/>
        <item x="231"/>
        <item x="278"/>
        <item x="24"/>
        <item x="180"/>
        <item x="53"/>
        <item x="252"/>
        <item x="266"/>
        <item x="120"/>
        <item x="138"/>
        <item x="132"/>
        <item x="76"/>
        <item x="64"/>
        <item x="59"/>
        <item x="56"/>
        <item x="85"/>
        <item x="291"/>
        <item x="229"/>
        <item t="default"/>
      </items>
    </pivotField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43" showAll="0"/>
    <pivotField numFmtId="164" showAll="0"/>
    <pivotField numFmtId="164" showAll="0"/>
  </pivotFields>
  <rowFields count="1">
    <field x="2"/>
  </rowFields>
  <rowItems count="3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 t="grand">
      <x/>
    </i>
  </rowItems>
  <colItems count="1">
    <i/>
  </colItems>
  <dataFields count="1">
    <dataField name="Nombre de Adresse" fld="2" subtotal="count" baseField="0" baseItem="0"/>
  </dataFields>
  <conditionalFormats count="1">
    <conditionalFormat priority="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33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  <x v="237"/>
              <x v="238"/>
              <x v="239"/>
              <x v="240"/>
              <x v="241"/>
              <x v="242"/>
              <x v="243"/>
              <x v="244"/>
              <x v="245"/>
              <x v="246"/>
              <x v="247"/>
              <x v="248"/>
              <x v="249"/>
              <x v="250"/>
              <x v="251"/>
              <x v="252"/>
              <x v="253"/>
              <x v="254"/>
              <x v="255"/>
              <x v="256"/>
              <x v="257"/>
              <x v="258"/>
              <x v="259"/>
              <x v="260"/>
              <x v="261"/>
              <x v="262"/>
              <x v="263"/>
              <x v="264"/>
              <x v="265"/>
              <x v="266"/>
              <x v="267"/>
              <x v="268"/>
              <x v="269"/>
              <x v="270"/>
              <x v="271"/>
              <x v="272"/>
              <x v="273"/>
              <x v="274"/>
              <x v="275"/>
              <x v="276"/>
              <x v="277"/>
              <x v="278"/>
              <x v="279"/>
              <x v="280"/>
              <x v="281"/>
              <x v="282"/>
              <x v="283"/>
              <x v="284"/>
              <x v="285"/>
              <x v="286"/>
              <x v="287"/>
              <x v="288"/>
              <x v="289"/>
              <x v="290"/>
              <x v="291"/>
              <x v="292"/>
              <x v="293"/>
              <x v="294"/>
              <x v="295"/>
              <x v="296"/>
              <x v="297"/>
              <x v="298"/>
              <x v="299"/>
              <x v="300"/>
              <x v="301"/>
              <x v="302"/>
              <x v="303"/>
              <x v="304"/>
              <x v="305"/>
              <x v="306"/>
              <x v="307"/>
              <x v="308"/>
              <x v="309"/>
              <x v="310"/>
              <x v="311"/>
              <x v="312"/>
              <x v="313"/>
              <x v="314"/>
              <x v="315"/>
              <x v="316"/>
              <x v="317"/>
              <x v="318"/>
              <x v="319"/>
              <x v="320"/>
              <x v="321"/>
              <x v="322"/>
              <x v="323"/>
              <x v="324"/>
              <x v="325"/>
              <x v="326"/>
              <x v="327"/>
              <x v="328"/>
              <x v="329"/>
              <x v="330"/>
              <x v="331"/>
              <x v="332"/>
              <x v="333"/>
              <x v="334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374730-7464-48E2-A326-AA995F600C4B}" name="Tableau croisé dynamique6" cacheId="54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D4:E451" firstHeaderRow="1" firstDataRow="1" firstDataCol="1"/>
  <pivotFields count="22">
    <pivotField axis="axisRow" dataField="1" showAll="0">
      <items count="447">
        <item x="227"/>
        <item x="294"/>
        <item x="369"/>
        <item x="25"/>
        <item x="88"/>
        <item x="105"/>
        <item x="152"/>
        <item x="106"/>
        <item x="323"/>
        <item x="370"/>
        <item x="153"/>
        <item x="329"/>
        <item x="330"/>
        <item x="331"/>
        <item x="371"/>
        <item x="332"/>
        <item x="333"/>
        <item x="8"/>
        <item x="1"/>
        <item x="334"/>
        <item x="9"/>
        <item x="176"/>
        <item x="335"/>
        <item x="163"/>
        <item x="372"/>
        <item x="164"/>
        <item x="107"/>
        <item x="129"/>
        <item x="154"/>
        <item x="71"/>
        <item x="29"/>
        <item x="373"/>
        <item x="108"/>
        <item x="374"/>
        <item x="0"/>
        <item x="155"/>
        <item x="375"/>
        <item x="376"/>
        <item x="187"/>
        <item x="109"/>
        <item x="188"/>
        <item x="295"/>
        <item x="110"/>
        <item x="189"/>
        <item x="296"/>
        <item x="156"/>
        <item x="37"/>
        <item x="297"/>
        <item x="73"/>
        <item x="298"/>
        <item x="111"/>
        <item x="299"/>
        <item x="149"/>
        <item x="228"/>
        <item x="102"/>
        <item x="75"/>
        <item x="130"/>
        <item x="112"/>
        <item x="229"/>
        <item x="190"/>
        <item x="30"/>
        <item x="26"/>
        <item x="191"/>
        <item x="300"/>
        <item x="192"/>
        <item x="230"/>
        <item x="193"/>
        <item x="301"/>
        <item x="302"/>
        <item x="194"/>
        <item x="195"/>
        <item x="336"/>
        <item x="21"/>
        <item x="150"/>
        <item x="131"/>
        <item x="377"/>
        <item x="267"/>
        <item x="86"/>
        <item x="196"/>
        <item x="197"/>
        <item x="99"/>
        <item x="198"/>
        <item x="231"/>
        <item x="199"/>
        <item x="200"/>
        <item x="97"/>
        <item x="177"/>
        <item x="98"/>
        <item x="22"/>
        <item x="87"/>
        <item x="132"/>
        <item x="232"/>
        <item x="233"/>
        <item x="284"/>
        <item x="65"/>
        <item x="31"/>
        <item x="234"/>
        <item x="123"/>
        <item x="201"/>
        <item x="235"/>
        <item x="185"/>
        <item x="268"/>
        <item x="32"/>
        <item x="124"/>
        <item x="236"/>
        <item x="202"/>
        <item x="378"/>
        <item x="303"/>
        <item x="203"/>
        <item x="204"/>
        <item x="205"/>
        <item x="206"/>
        <item x="92"/>
        <item x="33"/>
        <item x="237"/>
        <item x="207"/>
        <item x="208"/>
        <item x="209"/>
        <item x="210"/>
        <item x="304"/>
        <item x="211"/>
        <item x="379"/>
        <item x="101"/>
        <item x="54"/>
        <item x="238"/>
        <item x="212"/>
        <item x="239"/>
        <item x="305"/>
        <item x="380"/>
        <item x="213"/>
        <item x="381"/>
        <item x="382"/>
        <item x="214"/>
        <item x="383"/>
        <item x="215"/>
        <item x="216"/>
        <item x="217"/>
        <item x="218"/>
        <item x="219"/>
        <item x="220"/>
        <item x="221"/>
        <item x="337"/>
        <item x="66"/>
        <item x="338"/>
        <item x="339"/>
        <item x="340"/>
        <item x="341"/>
        <item x="148"/>
        <item x="178"/>
        <item x="342"/>
        <item x="343"/>
        <item x="344"/>
        <item x="345"/>
        <item x="346"/>
        <item x="240"/>
        <item x="347"/>
        <item x="13"/>
        <item x="348"/>
        <item x="55"/>
        <item x="349"/>
        <item x="350"/>
        <item x="52"/>
        <item x="351"/>
        <item x="306"/>
        <item x="53"/>
        <item x="352"/>
        <item x="353"/>
        <item x="140"/>
        <item x="354"/>
        <item x="355"/>
        <item x="241"/>
        <item x="356"/>
        <item x="269"/>
        <item x="174"/>
        <item x="125"/>
        <item x="15"/>
        <item x="357"/>
        <item x="93"/>
        <item x="133"/>
        <item x="94"/>
        <item x="186"/>
        <item x="179"/>
        <item x="358"/>
        <item x="76"/>
        <item x="242"/>
        <item x="324"/>
        <item x="307"/>
        <item x="325"/>
        <item x="326"/>
        <item x="243"/>
        <item x="244"/>
        <item x="245"/>
        <item x="246"/>
        <item x="359"/>
        <item x="247"/>
        <item x="44"/>
        <item x="103"/>
        <item x="384"/>
        <item x="127"/>
        <item x="128"/>
        <item x="34"/>
        <item x="314"/>
        <item x="270"/>
        <item x="70"/>
        <item x="72"/>
        <item x="165"/>
        <item x="271"/>
        <item x="308"/>
        <item x="272"/>
        <item x="248"/>
        <item x="145"/>
        <item x="327"/>
        <item x="249"/>
        <item x="141"/>
        <item x="77"/>
        <item x="250"/>
        <item x="157"/>
        <item x="251"/>
        <item x="275"/>
        <item x="309"/>
        <item x="78"/>
        <item x="252"/>
        <item x="310"/>
        <item x="45"/>
        <item x="253"/>
        <item x="273"/>
        <item x="147"/>
        <item x="38"/>
        <item x="158"/>
        <item x="276"/>
        <item x="317"/>
        <item x="16"/>
        <item x="360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315"/>
        <item x="222"/>
        <item x="403"/>
        <item x="404"/>
        <item x="159"/>
        <item x="160"/>
        <item x="405"/>
        <item x="49"/>
        <item x="318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142"/>
        <item x="425"/>
        <item x="426"/>
        <item x="427"/>
        <item x="428"/>
        <item x="254"/>
        <item x="67"/>
        <item x="429"/>
        <item x="17"/>
        <item x="18"/>
        <item x="19"/>
        <item x="40"/>
        <item x="430"/>
        <item x="14"/>
        <item x="180"/>
        <item x="431"/>
        <item x="4"/>
        <item x="35"/>
        <item x="277"/>
        <item x="161"/>
        <item x="311"/>
        <item x="146"/>
        <item x="312"/>
        <item x="432"/>
        <item x="162"/>
        <item x="255"/>
        <item x="433"/>
        <item x="27"/>
        <item x="100"/>
        <item x="256"/>
        <item x="257"/>
        <item x="319"/>
        <item x="258"/>
        <item x="274"/>
        <item x="259"/>
        <item x="260"/>
        <item x="171"/>
        <item x="261"/>
        <item x="122"/>
        <item x="172"/>
        <item x="56"/>
        <item x="89"/>
        <item x="68"/>
        <item x="434"/>
        <item x="278"/>
        <item x="279"/>
        <item x="57"/>
        <item x="58"/>
        <item x="320"/>
        <item x="181"/>
        <item x="59"/>
        <item x="134"/>
        <item x="182"/>
        <item x="435"/>
        <item x="262"/>
        <item x="175"/>
        <item x="436"/>
        <item x="361"/>
        <item x="166"/>
        <item x="437"/>
        <item x="46"/>
        <item x="167"/>
        <item x="183"/>
        <item x="10"/>
        <item x="5"/>
        <item x="90"/>
        <item x="438"/>
        <item x="79"/>
        <item x="362"/>
        <item x="439"/>
        <item x="135"/>
        <item x="168"/>
        <item x="280"/>
        <item x="173"/>
        <item x="292"/>
        <item x="293"/>
        <item x="286"/>
        <item x="288"/>
        <item x="289"/>
        <item x="290"/>
        <item x="285"/>
        <item x="291"/>
        <item x="169"/>
        <item x="95"/>
        <item x="287"/>
        <item x="363"/>
        <item x="170"/>
        <item x="281"/>
        <item x="328"/>
        <item x="60"/>
        <item x="184"/>
        <item x="263"/>
        <item x="47"/>
        <item x="42"/>
        <item x="43"/>
        <item x="11"/>
        <item x="41"/>
        <item x="63"/>
        <item x="440"/>
        <item x="51"/>
        <item x="282"/>
        <item x="113"/>
        <item x="74"/>
        <item x="321"/>
        <item x="28"/>
        <item x="143"/>
        <item x="441"/>
        <item x="283"/>
        <item x="64"/>
        <item x="442"/>
        <item x="136"/>
        <item x="61"/>
        <item x="115"/>
        <item x="116"/>
        <item x="223"/>
        <item x="224"/>
        <item x="117"/>
        <item x="225"/>
        <item x="69"/>
        <item x="118"/>
        <item x="226"/>
        <item x="119"/>
        <item x="120"/>
        <item x="264"/>
        <item x="364"/>
        <item x="104"/>
        <item x="91"/>
        <item x="121"/>
        <item x="6"/>
        <item x="23"/>
        <item x="126"/>
        <item x="322"/>
        <item x="137"/>
        <item x="50"/>
        <item x="80"/>
        <item x="443"/>
        <item x="62"/>
        <item x="81"/>
        <item x="39"/>
        <item x="151"/>
        <item x="82"/>
        <item x="83"/>
        <item x="444"/>
        <item x="313"/>
        <item x="84"/>
        <item x="144"/>
        <item x="85"/>
        <item x="20"/>
        <item x="365"/>
        <item x="138"/>
        <item x="265"/>
        <item x="266"/>
        <item x="139"/>
        <item x="2"/>
        <item x="48"/>
        <item x="7"/>
        <item x="96"/>
        <item x="24"/>
        <item x="366"/>
        <item x="12"/>
        <item x="36"/>
        <item x="114"/>
        <item x="316"/>
        <item x="367"/>
        <item x="3"/>
        <item x="368"/>
        <item x="445"/>
        <item t="default"/>
      </items>
    </pivotField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  <pivotField showAll="0"/>
    <pivotField showAll="0"/>
  </pivotFields>
  <rowFields count="1">
    <field x="0"/>
  </rowFields>
  <rowItems count="4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 t="grand">
      <x/>
    </i>
  </rowItems>
  <colItems count="1">
    <i/>
  </colItems>
  <dataFields count="1">
    <dataField name="Nombre de Adresse" fld="0" subtotal="count" baseField="0" baseItem="0"/>
  </dataFields>
  <conditionalFormats count="1"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446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  <x v="237"/>
              <x v="238"/>
              <x v="239"/>
              <x v="240"/>
              <x v="241"/>
              <x v="242"/>
              <x v="243"/>
              <x v="244"/>
              <x v="245"/>
              <x v="246"/>
              <x v="247"/>
              <x v="248"/>
              <x v="249"/>
              <x v="250"/>
              <x v="251"/>
              <x v="252"/>
              <x v="253"/>
              <x v="254"/>
              <x v="255"/>
              <x v="256"/>
              <x v="257"/>
              <x v="258"/>
              <x v="259"/>
              <x v="260"/>
              <x v="261"/>
              <x v="262"/>
              <x v="263"/>
              <x v="264"/>
              <x v="265"/>
              <x v="266"/>
              <x v="267"/>
              <x v="268"/>
              <x v="269"/>
              <x v="270"/>
              <x v="271"/>
              <x v="272"/>
              <x v="273"/>
              <x v="274"/>
              <x v="275"/>
              <x v="276"/>
              <x v="277"/>
              <x v="278"/>
              <x v="279"/>
              <x v="280"/>
              <x v="281"/>
              <x v="282"/>
              <x v="283"/>
              <x v="284"/>
              <x v="285"/>
              <x v="286"/>
              <x v="287"/>
              <x v="288"/>
              <x v="289"/>
              <x v="290"/>
              <x v="291"/>
              <x v="292"/>
              <x v="293"/>
              <x v="294"/>
              <x v="295"/>
              <x v="296"/>
              <x v="297"/>
              <x v="298"/>
              <x v="299"/>
              <x v="300"/>
              <x v="301"/>
              <x v="302"/>
              <x v="303"/>
              <x v="304"/>
              <x v="305"/>
              <x v="306"/>
              <x v="307"/>
              <x v="308"/>
              <x v="309"/>
              <x v="310"/>
              <x v="311"/>
              <x v="312"/>
              <x v="313"/>
              <x v="314"/>
              <x v="315"/>
              <x v="316"/>
              <x v="317"/>
              <x v="318"/>
              <x v="319"/>
              <x v="320"/>
              <x v="321"/>
              <x v="322"/>
              <x v="323"/>
              <x v="324"/>
              <x v="325"/>
              <x v="326"/>
              <x v="327"/>
              <x v="328"/>
              <x v="329"/>
              <x v="330"/>
              <x v="331"/>
              <x v="332"/>
              <x v="333"/>
              <x v="334"/>
              <x v="335"/>
              <x v="336"/>
              <x v="337"/>
              <x v="338"/>
              <x v="339"/>
              <x v="340"/>
              <x v="341"/>
              <x v="342"/>
              <x v="343"/>
              <x v="344"/>
              <x v="345"/>
              <x v="346"/>
              <x v="347"/>
              <x v="348"/>
              <x v="349"/>
              <x v="350"/>
              <x v="351"/>
              <x v="352"/>
              <x v="353"/>
              <x v="354"/>
              <x v="355"/>
              <x v="356"/>
              <x v="357"/>
              <x v="358"/>
              <x v="359"/>
              <x v="360"/>
              <x v="361"/>
              <x v="362"/>
              <x v="363"/>
              <x v="364"/>
              <x v="365"/>
              <x v="366"/>
              <x v="367"/>
              <x v="368"/>
              <x v="369"/>
              <x v="370"/>
              <x v="371"/>
              <x v="372"/>
              <x v="373"/>
              <x v="374"/>
              <x v="375"/>
              <x v="376"/>
              <x v="377"/>
              <x v="378"/>
              <x v="379"/>
              <x v="380"/>
              <x v="381"/>
              <x v="382"/>
              <x v="383"/>
              <x v="384"/>
              <x v="385"/>
              <x v="386"/>
              <x v="387"/>
              <x v="388"/>
              <x v="389"/>
              <x v="390"/>
              <x v="391"/>
              <x v="392"/>
              <x v="393"/>
              <x v="394"/>
              <x v="395"/>
              <x v="396"/>
              <x v="397"/>
              <x v="398"/>
              <x v="399"/>
              <x v="400"/>
              <x v="401"/>
              <x v="402"/>
              <x v="403"/>
              <x v="404"/>
              <x v="405"/>
              <x v="406"/>
              <x v="407"/>
              <x v="408"/>
              <x v="409"/>
              <x v="410"/>
              <x v="411"/>
              <x v="412"/>
              <x v="413"/>
              <x v="414"/>
              <x v="415"/>
              <x v="416"/>
              <x v="417"/>
              <x v="418"/>
              <x v="419"/>
              <x v="420"/>
              <x v="421"/>
              <x v="422"/>
              <x v="423"/>
              <x v="424"/>
              <x v="425"/>
              <x v="426"/>
              <x v="427"/>
              <x v="428"/>
              <x v="429"/>
              <x v="430"/>
              <x v="431"/>
              <x v="432"/>
              <x v="433"/>
              <x v="434"/>
              <x v="435"/>
              <x v="436"/>
              <x v="437"/>
              <x v="438"/>
              <x v="439"/>
              <x v="440"/>
              <x v="441"/>
              <x v="442"/>
              <x v="443"/>
              <x v="444"/>
              <x v="44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BA182D-0B0E-4A73-AD8D-0FD7E6A1AF6E}" name="Tableau croisé dynamique19" cacheId="56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 chartFormat="1">
  <location ref="A3:C5" firstHeaderRow="0" firstDataRow="1" firstDataCol="1"/>
  <pivotFields count="24">
    <pivotField showAll="0"/>
    <pivotField showAll="0"/>
    <pivotField showAll="0"/>
    <pivotField axis="axisRow" showAll="0">
      <items count="11">
        <item h="1" x="6"/>
        <item h="1" x="0"/>
        <item h="1" x="7"/>
        <item h="1" x="8"/>
        <item h="1" x="3"/>
        <item h="1" x="4"/>
        <item h="1" x="2"/>
        <item x="9"/>
        <item h="1" x="5"/>
        <item h="1" x="1"/>
        <item t="default"/>
      </items>
    </pivotField>
    <pivotField showAll="0">
      <items count="14">
        <item x="8"/>
        <item x="3"/>
        <item x="6"/>
        <item x="4"/>
        <item x="10"/>
        <item x="12"/>
        <item x="7"/>
        <item x="9"/>
        <item x="0"/>
        <item x="2"/>
        <item x="5"/>
        <item x="11"/>
        <item x="1"/>
        <item t="default"/>
      </items>
    </pivotField>
    <pivotField showAll="0">
      <items count="3">
        <item x="1"/>
        <item x="0"/>
        <item t="default"/>
      </items>
    </pivotField>
    <pivotField dataField="1" numFmtId="165" showAll="0">
      <items count="371">
        <item x="82"/>
        <item x="222"/>
        <item x="89"/>
        <item x="207"/>
        <item x="217"/>
        <item x="354"/>
        <item x="186"/>
        <item x="313"/>
        <item x="198"/>
        <item x="42"/>
        <item x="341"/>
        <item x="282"/>
        <item x="50"/>
        <item x="320"/>
        <item x="350"/>
        <item x="278"/>
        <item x="275"/>
        <item x="220"/>
        <item x="221"/>
        <item x="112"/>
        <item x="367"/>
        <item x="49"/>
        <item x="234"/>
        <item x="246"/>
        <item x="130"/>
        <item x="204"/>
        <item x="135"/>
        <item x="337"/>
        <item x="213"/>
        <item x="53"/>
        <item x="299"/>
        <item x="353"/>
        <item x="352"/>
        <item x="214"/>
        <item x="80"/>
        <item x="298"/>
        <item x="151"/>
        <item x="27"/>
        <item x="79"/>
        <item x="131"/>
        <item x="263"/>
        <item x="356"/>
        <item x="200"/>
        <item x="335"/>
        <item x="71"/>
        <item x="94"/>
        <item x="63"/>
        <item x="262"/>
        <item x="290"/>
        <item x="103"/>
        <item x="162"/>
        <item x="255"/>
        <item x="256"/>
        <item x="179"/>
        <item x="291"/>
        <item x="59"/>
        <item x="124"/>
        <item x="170"/>
        <item x="293"/>
        <item x="270"/>
        <item x="264"/>
        <item x="76"/>
        <item x="129"/>
        <item x="91"/>
        <item x="86"/>
        <item x="126"/>
        <item x="308"/>
        <item x="48"/>
        <item x="297"/>
        <item x="64"/>
        <item x="315"/>
        <item x="211"/>
        <item x="65"/>
        <item x="300"/>
        <item x="224"/>
        <item x="160"/>
        <item x="327"/>
        <item x="153"/>
        <item x="125"/>
        <item x="95"/>
        <item x="247"/>
        <item x="152"/>
        <item x="66"/>
        <item x="60"/>
        <item x="281"/>
        <item x="111"/>
        <item x="121"/>
        <item x="107"/>
        <item x="108"/>
        <item x="87"/>
        <item x="58"/>
        <item x="269"/>
        <item x="77"/>
        <item x="294"/>
        <item x="117"/>
        <item x="305"/>
        <item x="229"/>
        <item x="75"/>
        <item x="357"/>
        <item x="184"/>
        <item x="55"/>
        <item x="205"/>
        <item x="366"/>
        <item x="109"/>
        <item x="118"/>
        <item x="253"/>
        <item x="51"/>
        <item x="183"/>
        <item x="257"/>
        <item x="296"/>
        <item x="105"/>
        <item x="81"/>
        <item x="104"/>
        <item x="127"/>
        <item x="240"/>
        <item x="97"/>
        <item x="333"/>
        <item x="268"/>
        <item x="289"/>
        <item x="70"/>
        <item x="116"/>
        <item x="37"/>
        <item x="35"/>
        <item x="148"/>
        <item x="106"/>
        <item x="261"/>
        <item x="68"/>
        <item x="232"/>
        <item x="101"/>
        <item x="139"/>
        <item x="57"/>
        <item x="85"/>
        <item x="110"/>
        <item x="52"/>
        <item x="72"/>
        <item x="120"/>
        <item x="302"/>
        <item x="133"/>
        <item x="128"/>
        <item x="365"/>
        <item x="340"/>
        <item x="248"/>
        <item x="78"/>
        <item x="295"/>
        <item x="323"/>
        <item x="92"/>
        <item x="93"/>
        <item x="149"/>
        <item x="233"/>
        <item x="218"/>
        <item x="344"/>
        <item x="138"/>
        <item x="3"/>
        <item x="349"/>
        <item x="259"/>
        <item x="90"/>
        <item x="237"/>
        <item x="147"/>
        <item x="132"/>
        <item x="74"/>
        <item x="331"/>
        <item x="326"/>
        <item x="238"/>
        <item x="137"/>
        <item x="140"/>
        <item x="245"/>
        <item x="145"/>
        <item x="136"/>
        <item x="318"/>
        <item x="306"/>
        <item x="62"/>
        <item x="236"/>
        <item x="244"/>
        <item x="67"/>
        <item x="123"/>
        <item x="56"/>
        <item x="171"/>
        <item x="119"/>
        <item x="321"/>
        <item x="84"/>
        <item x="254"/>
        <item x="21"/>
        <item x="322"/>
        <item x="14"/>
        <item x="69"/>
        <item x="134"/>
        <item x="150"/>
        <item x="319"/>
        <item x="226"/>
        <item x="146"/>
        <item x="54"/>
        <item x="102"/>
        <item x="47"/>
        <item x="11"/>
        <item x="336"/>
        <item x="176"/>
        <item x="317"/>
        <item x="328"/>
        <item x="332"/>
        <item x="368"/>
        <item x="187"/>
        <item x="251"/>
        <item x="33"/>
        <item x="114"/>
        <item x="312"/>
        <item x="210"/>
        <item x="180"/>
        <item x="283"/>
        <item x="345"/>
        <item x="194"/>
        <item x="346"/>
        <item x="113"/>
        <item x="307"/>
        <item x="88"/>
        <item x="190"/>
        <item x="0"/>
        <item x="189"/>
        <item x="36"/>
        <item x="230"/>
        <item x="329"/>
        <item x="235"/>
        <item x="316"/>
        <item x="225"/>
        <item x="325"/>
        <item x="44"/>
        <item x="83"/>
        <item x="96"/>
        <item x="173"/>
        <item x="178"/>
        <item x="25"/>
        <item x="182"/>
        <item x="10"/>
        <item x="361"/>
        <item x="355"/>
        <item x="142"/>
        <item x="324"/>
        <item x="223"/>
        <item x="6"/>
        <item x="212"/>
        <item x="196"/>
        <item x="156"/>
        <item x="28"/>
        <item x="15"/>
        <item x="172"/>
        <item x="219"/>
        <item x="266"/>
        <item x="286"/>
        <item x="155"/>
        <item x="280"/>
        <item x="303"/>
        <item x="231"/>
        <item x="364"/>
        <item x="141"/>
        <item x="191"/>
        <item x="208"/>
        <item x="163"/>
        <item x="18"/>
        <item x="216"/>
        <item x="38"/>
        <item x="273"/>
        <item x="30"/>
        <item x="249"/>
        <item x="241"/>
        <item x="17"/>
        <item x="258"/>
        <item x="197"/>
        <item x="369"/>
        <item x="279"/>
        <item x="4"/>
        <item x="272"/>
        <item x="98"/>
        <item x="157"/>
        <item x="215"/>
        <item x="32"/>
        <item x="242"/>
        <item x="338"/>
        <item x="166"/>
        <item x="161"/>
        <item x="73"/>
        <item x="285"/>
        <item x="358"/>
        <item x="174"/>
        <item x="360"/>
        <item x="61"/>
        <item x="284"/>
        <item x="228"/>
        <item x="202"/>
        <item x="24"/>
        <item x="143"/>
        <item x="252"/>
        <item x="201"/>
        <item x="122"/>
        <item x="363"/>
        <item x="26"/>
        <item x="164"/>
        <item x="12"/>
        <item x="287"/>
        <item x="192"/>
        <item x="46"/>
        <item x="310"/>
        <item x="314"/>
        <item x="22"/>
        <item x="330"/>
        <item x="40"/>
        <item x="167"/>
        <item x="209"/>
        <item x="227"/>
        <item x="301"/>
        <item x="13"/>
        <item x="265"/>
        <item x="1"/>
        <item x="5"/>
        <item x="99"/>
        <item x="2"/>
        <item x="243"/>
        <item x="29"/>
        <item x="144"/>
        <item x="271"/>
        <item x="206"/>
        <item x="115"/>
        <item x="309"/>
        <item x="288"/>
        <item x="20"/>
        <item x="359"/>
        <item x="339"/>
        <item x="188"/>
        <item x="158"/>
        <item x="267"/>
        <item x="250"/>
        <item x="16"/>
        <item x="347"/>
        <item x="23"/>
        <item x="351"/>
        <item x="185"/>
        <item x="311"/>
        <item x="195"/>
        <item x="41"/>
        <item x="43"/>
        <item x="159"/>
        <item x="199"/>
        <item x="45"/>
        <item x="260"/>
        <item x="276"/>
        <item x="9"/>
        <item x="177"/>
        <item x="334"/>
        <item x="7"/>
        <item x="342"/>
        <item x="292"/>
        <item x="34"/>
        <item x="274"/>
        <item x="203"/>
        <item x="168"/>
        <item x="348"/>
        <item x="304"/>
        <item x="100"/>
        <item x="343"/>
        <item x="19"/>
        <item x="362"/>
        <item x="169"/>
        <item x="154"/>
        <item x="175"/>
        <item x="165"/>
        <item x="31"/>
        <item x="181"/>
        <item x="277"/>
        <item x="239"/>
        <item x="193"/>
        <item x="8"/>
        <item x="39"/>
        <item t="default"/>
      </items>
    </pivotField>
    <pivotField numFmtId="165" showAll="0"/>
    <pivotField numFmtId="165" showAll="0"/>
    <pivotField numFmtId="165" showAll="0"/>
    <pivotField numFmtId="165"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showAll="0"/>
    <pivotField numFmtId="165" showAll="0"/>
    <pivotField showAll="0"/>
  </pivotFields>
  <rowFields count="1">
    <field x="3"/>
  </rowFields>
  <rowItems count="2"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Moyenne de GJnorm/m2" fld="21" subtotal="average" baseField="3" baseItem="0"/>
    <dataField name="Moyenne de Super_brute" fld="6" subtotal="average" baseField="3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E899-DF2E-470C-ADB3-AB12C820848D}">
  <dimension ref="A2:K73"/>
  <sheetViews>
    <sheetView showGridLines="0" tabSelected="1" zoomScaleNormal="100" zoomScaleSheetLayoutView="75" workbookViewId="0">
      <selection activeCell="E3" sqref="E3"/>
    </sheetView>
  </sheetViews>
  <sheetFormatPr baseColWidth="10" defaultColWidth="11.453125" defaultRowHeight="14" x14ac:dyDescent="0.3"/>
  <cols>
    <col min="1" max="1" width="4.453125" style="64" customWidth="1"/>
    <col min="2" max="2" width="2.453125" style="64" customWidth="1"/>
    <col min="3" max="3" width="5.453125" style="64" customWidth="1"/>
    <col min="4" max="4" width="17.54296875" style="64" customWidth="1"/>
    <col min="5" max="5" width="11.453125" style="64"/>
    <col min="6" max="6" width="24.1796875" style="64" customWidth="1"/>
    <col min="7" max="7" width="11.453125" style="64"/>
    <col min="8" max="9" width="21.81640625" style="64" customWidth="1"/>
    <col min="10" max="10" width="65.453125" style="64" customWidth="1"/>
    <col min="11" max="11" width="8.1796875" style="64" customWidth="1"/>
    <col min="12" max="16384" width="11.453125" style="64"/>
  </cols>
  <sheetData>
    <row r="2" spans="1:11" x14ac:dyDescent="0.3">
      <c r="A2" s="116"/>
      <c r="B2" s="116"/>
      <c r="C2" s="116"/>
      <c r="D2" s="116"/>
    </row>
    <row r="3" spans="1:11" ht="20" x14ac:dyDescent="0.4">
      <c r="A3" s="116"/>
      <c r="B3" s="116"/>
      <c r="C3" s="116"/>
      <c r="D3" s="116"/>
      <c r="E3" s="101" t="s">
        <v>5061</v>
      </c>
    </row>
    <row r="4" spans="1:11" s="22" customFormat="1" ht="9.75" customHeight="1" x14ac:dyDescent="0.3">
      <c r="A4" s="116"/>
      <c r="B4" s="116"/>
      <c r="C4" s="116"/>
      <c r="D4" s="116"/>
    </row>
    <row r="5" spans="1:11" s="22" customFormat="1" x14ac:dyDescent="0.3"/>
    <row r="6" spans="1:11" s="22" customFormat="1" ht="42" customHeight="1" x14ac:dyDescent="0.3">
      <c r="A6" s="112" t="s">
        <v>5082</v>
      </c>
      <c r="B6" s="112"/>
      <c r="C6" s="112"/>
      <c r="D6" s="112"/>
      <c r="E6" s="112"/>
      <c r="F6" s="112"/>
      <c r="G6" s="112"/>
      <c r="H6" s="112"/>
      <c r="I6" s="112"/>
      <c r="J6" s="112"/>
      <c r="K6" s="112"/>
    </row>
    <row r="7" spans="1:11" s="22" customFormat="1" ht="19.149999999999999" customHeight="1" x14ac:dyDescent="0.3">
      <c r="A7" s="117" t="s">
        <v>5062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</row>
    <row r="8" spans="1:11" s="103" customFormat="1" ht="22.9" customHeight="1" x14ac:dyDescent="0.45">
      <c r="B8" s="118" t="s">
        <v>5080</v>
      </c>
      <c r="C8" s="118"/>
      <c r="D8" s="118"/>
      <c r="E8" s="118"/>
      <c r="F8" s="118"/>
    </row>
    <row r="9" spans="1:11" s="103" customFormat="1" ht="7" customHeight="1" x14ac:dyDescent="0.35">
      <c r="A9" s="104"/>
      <c r="B9" s="105"/>
      <c r="C9" s="105"/>
      <c r="D9" s="105"/>
      <c r="E9" s="105"/>
      <c r="F9" s="105"/>
      <c r="G9" s="104"/>
      <c r="H9" s="104"/>
      <c r="I9" s="104"/>
      <c r="J9" s="104"/>
      <c r="K9" s="104"/>
    </row>
    <row r="10" spans="1:11" s="103" customFormat="1" ht="18.649999999999999" customHeight="1" x14ac:dyDescent="0.45">
      <c r="B10" s="115" t="s">
        <v>5077</v>
      </c>
      <c r="C10" s="115"/>
      <c r="D10" s="115"/>
      <c r="E10" s="115"/>
      <c r="F10" s="115"/>
    </row>
    <row r="11" spans="1:11" s="103" customFormat="1" ht="7" customHeight="1" x14ac:dyDescent="0.35">
      <c r="A11" s="104"/>
      <c r="B11" s="105"/>
      <c r="C11" s="105"/>
      <c r="D11" s="105"/>
      <c r="E11" s="105"/>
      <c r="F11" s="105"/>
      <c r="G11" s="104"/>
      <c r="H11" s="104"/>
      <c r="I11" s="104"/>
      <c r="J11" s="104"/>
      <c r="K11" s="104"/>
    </row>
    <row r="12" spans="1:11" s="103" customFormat="1" ht="21" customHeight="1" x14ac:dyDescent="0.45">
      <c r="B12" s="115" t="s">
        <v>5078</v>
      </c>
      <c r="C12" s="115"/>
      <c r="D12" s="115"/>
      <c r="E12" s="115"/>
      <c r="F12" s="115"/>
    </row>
    <row r="13" spans="1:11" s="103" customFormat="1" ht="7" customHeight="1" x14ac:dyDescent="0.35">
      <c r="A13" s="104"/>
      <c r="B13" s="105"/>
      <c r="C13" s="105"/>
      <c r="D13" s="105"/>
      <c r="E13" s="105"/>
      <c r="F13" s="105"/>
      <c r="G13" s="104"/>
      <c r="H13" s="104"/>
      <c r="I13" s="104"/>
      <c r="J13" s="104"/>
      <c r="K13" s="104"/>
    </row>
    <row r="14" spans="1:11" s="103" customFormat="1" ht="22.9" customHeight="1" x14ac:dyDescent="0.45">
      <c r="B14" s="115" t="s">
        <v>5079</v>
      </c>
      <c r="C14" s="115"/>
      <c r="D14" s="115"/>
      <c r="E14" s="115"/>
      <c r="F14" s="115"/>
    </row>
    <row r="15" spans="1:11" s="22" customFormat="1" x14ac:dyDescent="0.3"/>
    <row r="16" spans="1:11" s="22" customFormat="1" ht="18.649999999999999" customHeight="1" x14ac:dyDescent="0.3">
      <c r="A16" s="112" t="s">
        <v>5085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</row>
    <row r="17" spans="1:11" s="22" customFormat="1" x14ac:dyDescent="0.3">
      <c r="A17" s="65"/>
      <c r="F17" s="66"/>
      <c r="G17" s="66"/>
      <c r="H17" s="66"/>
    </row>
    <row r="18" spans="1:11" s="22" customFormat="1" x14ac:dyDescent="0.3">
      <c r="A18" s="67" t="s">
        <v>5081</v>
      </c>
    </row>
    <row r="19" spans="1:11" s="22" customFormat="1" x14ac:dyDescent="0.3">
      <c r="A19" s="67"/>
    </row>
    <row r="20" spans="1:11" s="22" customFormat="1" ht="16" customHeight="1" x14ac:dyDescent="0.3">
      <c r="A20" s="112" t="s">
        <v>5084</v>
      </c>
      <c r="B20" s="112"/>
      <c r="C20" s="112"/>
      <c r="D20" s="112"/>
      <c r="E20" s="112"/>
      <c r="F20" s="112"/>
      <c r="G20" s="112"/>
      <c r="H20" s="112"/>
      <c r="I20" s="112"/>
      <c r="J20" s="112"/>
      <c r="K20" s="112"/>
    </row>
    <row r="21" spans="1:11" s="22" customFormat="1" ht="7" customHeight="1" x14ac:dyDescent="0.3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</row>
    <row r="22" spans="1:11" s="68" customFormat="1" ht="16" customHeight="1" x14ac:dyDescent="0.3">
      <c r="A22" s="112" t="s">
        <v>0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</row>
    <row r="23" spans="1:11" s="23" customFormat="1" x14ac:dyDescent="0.3">
      <c r="B23" s="23" t="s">
        <v>5063</v>
      </c>
      <c r="C23" s="24"/>
    </row>
    <row r="24" spans="1:11" s="23" customFormat="1" x14ac:dyDescent="0.3">
      <c r="B24" s="23" t="s">
        <v>5064</v>
      </c>
      <c r="C24" s="24"/>
    </row>
    <row r="25" spans="1:11" s="23" customFormat="1" ht="16" x14ac:dyDescent="0.4">
      <c r="B25" s="23" t="s">
        <v>5065</v>
      </c>
      <c r="C25" s="24"/>
    </row>
    <row r="26" spans="1:11" s="23" customFormat="1" x14ac:dyDescent="0.3">
      <c r="B26" s="23" t="s">
        <v>1</v>
      </c>
      <c r="C26" s="24"/>
    </row>
    <row r="27" spans="1:11" s="23" customFormat="1" ht="16" x14ac:dyDescent="0.4">
      <c r="C27" s="23" t="s">
        <v>5066</v>
      </c>
    </row>
    <row r="28" spans="1:11" s="23" customFormat="1" ht="16.5" x14ac:dyDescent="0.3">
      <c r="C28" s="23" t="s">
        <v>5067</v>
      </c>
    </row>
    <row r="29" spans="1:11" s="23" customFormat="1" ht="17.5" x14ac:dyDescent="0.4">
      <c r="C29" s="23" t="s">
        <v>5068</v>
      </c>
    </row>
    <row r="30" spans="1:11" s="22" customFormat="1" ht="7" customHeight="1" x14ac:dyDescent="0.3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</row>
    <row r="31" spans="1:11" s="22" customFormat="1" ht="7" customHeight="1" x14ac:dyDescent="0.3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</row>
    <row r="32" spans="1:11" s="22" customFormat="1" ht="19.5" customHeight="1" x14ac:dyDescent="0.3">
      <c r="A32" s="114" t="s">
        <v>5069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</row>
    <row r="33" spans="1:11" s="22" customFormat="1" x14ac:dyDescent="0.3">
      <c r="B33" s="22" t="s">
        <v>5070</v>
      </c>
    </row>
    <row r="34" spans="1:11" s="22" customFormat="1" x14ac:dyDescent="0.3">
      <c r="B34" s="22" t="s">
        <v>5071</v>
      </c>
    </row>
    <row r="35" spans="1:11" s="22" customFormat="1" x14ac:dyDescent="0.3">
      <c r="C35" s="22" t="s">
        <v>5072</v>
      </c>
    </row>
    <row r="36" spans="1:11" s="22" customFormat="1" x14ac:dyDescent="0.3">
      <c r="C36" s="22" t="s">
        <v>5073</v>
      </c>
    </row>
    <row r="37" spans="1:11" s="22" customFormat="1" x14ac:dyDescent="0.3">
      <c r="C37" s="22" t="s">
        <v>5127</v>
      </c>
    </row>
    <row r="38" spans="1:11" s="22" customFormat="1" ht="29.5" customHeight="1" x14ac:dyDescent="0.3">
      <c r="A38" s="66"/>
      <c r="B38" s="113" t="s">
        <v>5074</v>
      </c>
      <c r="C38" s="113"/>
      <c r="D38" s="113"/>
      <c r="E38" s="113"/>
      <c r="F38" s="113"/>
      <c r="G38" s="113"/>
      <c r="H38" s="113"/>
      <c r="I38" s="113"/>
      <c r="J38" s="113"/>
    </row>
    <row r="39" spans="1:11" s="22" customFormat="1" ht="7" customHeight="1" x14ac:dyDescent="0.3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</row>
    <row r="40" spans="1:11" s="22" customFormat="1" ht="7" customHeight="1" x14ac:dyDescent="0.3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</row>
    <row r="41" spans="1:11" s="68" customFormat="1" ht="16" customHeight="1" x14ac:dyDescent="0.3">
      <c r="A41" s="112" t="s">
        <v>5075</v>
      </c>
      <c r="B41" s="112"/>
      <c r="C41" s="112"/>
      <c r="D41" s="112"/>
      <c r="E41" s="112"/>
      <c r="F41" s="112"/>
      <c r="G41" s="112"/>
      <c r="H41" s="112"/>
      <c r="I41" s="112"/>
      <c r="J41" s="112"/>
      <c r="K41" s="112"/>
    </row>
    <row r="42" spans="1:11" s="22" customFormat="1" ht="7" customHeight="1" x14ac:dyDescent="0.3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</row>
    <row r="43" spans="1:11" s="68" customFormat="1" ht="16" customHeight="1" x14ac:dyDescent="0.3">
      <c r="A43" s="112" t="s">
        <v>5083</v>
      </c>
      <c r="B43" s="112"/>
      <c r="C43" s="112"/>
      <c r="D43" s="112"/>
      <c r="E43" s="112"/>
      <c r="F43" s="112"/>
      <c r="G43" s="112"/>
      <c r="H43" s="112"/>
      <c r="I43" s="112"/>
      <c r="J43" s="112"/>
      <c r="K43" s="112"/>
    </row>
    <row r="44" spans="1:11" s="68" customFormat="1" ht="16" customHeight="1" x14ac:dyDescent="0.3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</row>
    <row r="45" spans="1:11" s="22" customFormat="1" x14ac:dyDescent="0.3">
      <c r="A45" s="106" t="s">
        <v>4937</v>
      </c>
    </row>
    <row r="46" spans="1:11" s="22" customFormat="1" x14ac:dyDescent="0.3">
      <c r="A46" s="112" t="s">
        <v>5126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</row>
    <row r="47" spans="1:11" s="22" customFormat="1" ht="33" customHeight="1" x14ac:dyDescent="0.3">
      <c r="A47" s="112" t="s">
        <v>5076</v>
      </c>
      <c r="B47" s="112"/>
      <c r="C47" s="112"/>
      <c r="D47" s="112"/>
      <c r="E47" s="112"/>
      <c r="F47" s="112"/>
      <c r="G47" s="112"/>
      <c r="H47" s="112"/>
      <c r="I47" s="112"/>
      <c r="J47" s="112"/>
      <c r="K47" s="112"/>
    </row>
    <row r="48" spans="1:11" s="22" customFormat="1" ht="16" customHeight="1" x14ac:dyDescent="0.3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</row>
    <row r="49" spans="1:11" s="68" customFormat="1" ht="16" customHeight="1" x14ac:dyDescent="0.3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</row>
    <row r="50" spans="1:11" s="22" customFormat="1" x14ac:dyDescent="0.3"/>
    <row r="51" spans="1:11" s="22" customFormat="1" x14ac:dyDescent="0.3"/>
    <row r="52" spans="1:11" s="22" customFormat="1" x14ac:dyDescent="0.3">
      <c r="A52" s="69"/>
    </row>
    <row r="53" spans="1:11" s="22" customFormat="1" x14ac:dyDescent="0.3"/>
    <row r="54" spans="1:11" s="22" customFormat="1" x14ac:dyDescent="0.3">
      <c r="A54" s="69"/>
    </row>
    <row r="55" spans="1:11" s="22" customFormat="1" x14ac:dyDescent="0.3">
      <c r="A55" s="23"/>
    </row>
    <row r="56" spans="1:11" s="22" customFormat="1" x14ac:dyDescent="0.3">
      <c r="A56" s="23"/>
    </row>
    <row r="57" spans="1:11" s="22" customFormat="1" x14ac:dyDescent="0.3"/>
    <row r="58" spans="1:11" s="22" customFormat="1" x14ac:dyDescent="0.3">
      <c r="A58" s="69"/>
    </row>
    <row r="59" spans="1:11" s="22" customFormat="1" x14ac:dyDescent="0.3"/>
    <row r="60" spans="1:11" s="22" customFormat="1" x14ac:dyDescent="0.3"/>
    <row r="61" spans="1:11" s="22" customFormat="1" x14ac:dyDescent="0.3"/>
    <row r="62" spans="1:11" s="22" customFormat="1" x14ac:dyDescent="0.3"/>
    <row r="63" spans="1:11" s="22" customFormat="1" x14ac:dyDescent="0.3"/>
    <row r="64" spans="1:11" s="22" customFormat="1" x14ac:dyDescent="0.3"/>
    <row r="65" s="22" customFormat="1" x14ac:dyDescent="0.3"/>
    <row r="66" s="22" customFormat="1" x14ac:dyDescent="0.3"/>
    <row r="67" s="22" customFormat="1" x14ac:dyDescent="0.3"/>
    <row r="68" s="22" customFormat="1" x14ac:dyDescent="0.3"/>
    <row r="69" s="22" customFormat="1" x14ac:dyDescent="0.3"/>
    <row r="70" s="22" customFormat="1" x14ac:dyDescent="0.3"/>
    <row r="71" s="22" customFormat="1" x14ac:dyDescent="0.3"/>
    <row r="72" s="22" customFormat="1" x14ac:dyDescent="0.3"/>
    <row r="73" s="22" customFormat="1" x14ac:dyDescent="0.3"/>
  </sheetData>
  <mergeCells count="17">
    <mergeCell ref="B10:F10"/>
    <mergeCell ref="B12:F12"/>
    <mergeCell ref="B14:F14"/>
    <mergeCell ref="A2:D4"/>
    <mergeCell ref="A43:K43"/>
    <mergeCell ref="A6:K6"/>
    <mergeCell ref="A7:K7"/>
    <mergeCell ref="A16:K16"/>
    <mergeCell ref="B8:F8"/>
    <mergeCell ref="A48:K48"/>
    <mergeCell ref="A20:K20"/>
    <mergeCell ref="A22:K22"/>
    <mergeCell ref="A41:K41"/>
    <mergeCell ref="A46:K46"/>
    <mergeCell ref="A47:K47"/>
    <mergeCell ref="B38:J38"/>
    <mergeCell ref="A32:K32"/>
  </mergeCells>
  <hyperlinks>
    <hyperlink ref="B8" location="'SQI_2020-2021'!A1" display="- Société québécoise des infrastructures (SQI)" xr:uid="{0FAB4A9B-5AAB-487D-8842-17194261883E}"/>
    <hyperlink ref="B10:F10" location="'MES_2018-2019'!A1" display="  Ministère de l'Enseignement supérieur (MES)" xr:uid="{A8AC51C4-E3F5-4A51-9E81-6B7F5D6DAAE6}"/>
    <hyperlink ref="B12:F12" location="'MEQ_2016-2017'!A1" display="  Ministère de l'Éducation (MEQ)" xr:uid="{32AF55CA-0EF4-4DA5-94FC-B0AABAA76271}"/>
    <hyperlink ref="B14:F14" location="'MSSS_2018-2019'!A1" display="  Ministère de la Santé et des Services sociaux (MSSS)" xr:uid="{A65DAA23-28BD-4B76-B1B2-D09A8BF1E6BE}"/>
    <hyperlink ref="B19:F19" location="'MSSS_2018-2019'!A1" display="  Ministère de la Santé et des Services sociaux (MSSS)" xr:uid="{B0CE8D3D-9EF6-4A54-8779-4CB0F0F425A9}"/>
  </hyperlinks>
  <pageMargins left="0.7" right="0.7" top="0.75" bottom="0.75" header="0.3" footer="0.3"/>
  <pageSetup scale="3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B56B5-C697-4171-814B-F7E000CAC584}">
  <dimension ref="A1:X363"/>
  <sheetViews>
    <sheetView workbookViewId="0">
      <selection activeCell="A2" sqref="A2"/>
    </sheetView>
  </sheetViews>
  <sheetFormatPr baseColWidth="10" defaultColWidth="11.453125" defaultRowHeight="14.5" x14ac:dyDescent="0.35"/>
  <cols>
    <col min="2" max="2" width="16" style="25" customWidth="1"/>
    <col min="3" max="3" width="68.54296875" style="25" customWidth="1"/>
    <col min="4" max="4" width="42.54296875" style="25" customWidth="1"/>
    <col min="5" max="5" width="13" style="25" customWidth="1"/>
    <col min="6" max="6" width="11.453125" style="25" bestFit="1" customWidth="1"/>
    <col min="7" max="17" width="11" style="25" bestFit="1" customWidth="1"/>
    <col min="18" max="22" width="13.453125" style="25" customWidth="1"/>
    <col min="24" max="24" width="18" bestFit="1" customWidth="1"/>
  </cols>
  <sheetData>
    <row r="1" spans="1:24" s="22" customFormat="1" ht="7" customHeight="1" x14ac:dyDescent="0.3">
      <c r="A1" s="79"/>
      <c r="B1" s="79"/>
      <c r="C1" s="79"/>
      <c r="D1" s="79"/>
      <c r="E1" s="80"/>
      <c r="F1" s="80"/>
      <c r="G1" s="80"/>
      <c r="H1" s="79"/>
      <c r="I1" s="79"/>
      <c r="J1" s="79"/>
    </row>
    <row r="2" spans="1:24" ht="15.5" x14ac:dyDescent="0.35">
      <c r="A2" s="70" t="s">
        <v>2</v>
      </c>
    </row>
    <row r="3" spans="1:24" s="71" customFormat="1" ht="19.5" customHeight="1" x14ac:dyDescent="0.45">
      <c r="C3" s="26" t="s">
        <v>3</v>
      </c>
      <c r="D3" s="8"/>
      <c r="E3" s="8"/>
      <c r="T3" s="81"/>
    </row>
    <row r="4" spans="1:24" ht="15" thickBot="1" x14ac:dyDescent="0.4"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</row>
    <row r="5" spans="1:24" ht="15" thickBot="1" x14ac:dyDescent="0.4">
      <c r="B5" s="27" t="s">
        <v>4</v>
      </c>
      <c r="C5" s="28"/>
      <c r="D5" s="28"/>
      <c r="E5" s="28"/>
      <c r="F5" s="29" t="s">
        <v>5</v>
      </c>
      <c r="G5" s="30"/>
      <c r="H5" s="30"/>
      <c r="I5" s="30"/>
      <c r="J5" s="30"/>
      <c r="K5" s="30"/>
      <c r="L5" s="29" t="s">
        <v>6</v>
      </c>
      <c r="M5" s="30"/>
      <c r="N5" s="30"/>
      <c r="O5" s="30"/>
      <c r="P5" s="30"/>
      <c r="Q5" s="30"/>
      <c r="R5" s="29" t="s">
        <v>7</v>
      </c>
      <c r="S5" s="30"/>
      <c r="T5" s="30"/>
      <c r="U5" s="31"/>
      <c r="V5" s="32"/>
    </row>
    <row r="6" spans="1:24" s="4" customFormat="1" ht="28.5" thickBot="1" x14ac:dyDescent="0.4">
      <c r="A6" s="17" t="s">
        <v>8</v>
      </c>
      <c r="B6" s="33" t="s">
        <v>9</v>
      </c>
      <c r="C6" s="34" t="s">
        <v>10</v>
      </c>
      <c r="D6" s="35" t="s">
        <v>11</v>
      </c>
      <c r="E6" s="35" t="s">
        <v>5124</v>
      </c>
      <c r="F6" s="36" t="s">
        <v>12</v>
      </c>
      <c r="G6" s="35" t="s">
        <v>13</v>
      </c>
      <c r="H6" s="35" t="s">
        <v>14</v>
      </c>
      <c r="I6" s="35" t="s">
        <v>15</v>
      </c>
      <c r="J6" s="35" t="s">
        <v>16</v>
      </c>
      <c r="K6" s="35" t="s">
        <v>17</v>
      </c>
      <c r="L6" s="36" t="s">
        <v>18</v>
      </c>
      <c r="M6" s="35" t="s">
        <v>19</v>
      </c>
      <c r="N6" s="35" t="s">
        <v>20</v>
      </c>
      <c r="O6" s="35" t="s">
        <v>4939</v>
      </c>
      <c r="P6" s="35" t="s">
        <v>22</v>
      </c>
      <c r="Q6" s="35" t="s">
        <v>23</v>
      </c>
      <c r="R6" s="37" t="s">
        <v>24</v>
      </c>
      <c r="S6" s="38" t="s">
        <v>25</v>
      </c>
      <c r="T6" s="38" t="s">
        <v>26</v>
      </c>
      <c r="U6" s="39" t="s">
        <v>27</v>
      </c>
      <c r="V6" s="40" t="s">
        <v>28</v>
      </c>
    </row>
    <row r="7" spans="1:24" x14ac:dyDescent="0.35">
      <c r="A7" s="1" t="s">
        <v>4940</v>
      </c>
      <c r="B7" s="44" t="s">
        <v>3391</v>
      </c>
      <c r="C7" s="82" t="s">
        <v>4941</v>
      </c>
      <c r="D7" s="83" t="s">
        <v>3500</v>
      </c>
      <c r="E7" s="84">
        <v>1450.08</v>
      </c>
      <c r="F7" s="85">
        <v>762.99681599993903</v>
      </c>
      <c r="G7" s="86">
        <v>0</v>
      </c>
      <c r="H7" s="86">
        <v>0</v>
      </c>
      <c r="I7" s="86">
        <v>0</v>
      </c>
      <c r="J7" s="86"/>
      <c r="K7" s="86">
        <v>0</v>
      </c>
      <c r="L7" s="87">
        <v>0.31791533999997401</v>
      </c>
      <c r="M7" s="86">
        <v>0</v>
      </c>
      <c r="N7" s="86">
        <v>0</v>
      </c>
      <c r="O7" s="86">
        <v>0</v>
      </c>
      <c r="P7" s="86"/>
      <c r="Q7" s="86">
        <v>0</v>
      </c>
      <c r="R7" s="85">
        <v>762.99681599993903</v>
      </c>
      <c r="S7" s="86">
        <v>784.7120355506969</v>
      </c>
      <c r="T7" s="88">
        <f>IFERROR(S7/E7,"-")</f>
        <v>0.54115085757385584</v>
      </c>
      <c r="U7" s="89">
        <v>0.31791533999997401</v>
      </c>
      <c r="V7" s="90">
        <f>IFERROR(U7*1000/E7,"-")</f>
        <v>0.2192398626282509</v>
      </c>
    </row>
    <row r="8" spans="1:24" x14ac:dyDescent="0.35">
      <c r="A8" s="1" t="s">
        <v>4940</v>
      </c>
      <c r="B8" s="44" t="s">
        <v>3391</v>
      </c>
      <c r="C8" s="91" t="s">
        <v>4942</v>
      </c>
      <c r="D8" s="92" t="s">
        <v>3500</v>
      </c>
      <c r="E8" s="93">
        <v>6971.73</v>
      </c>
      <c r="F8" s="85">
        <v>6890.0558039994503</v>
      </c>
      <c r="G8" s="86">
        <v>0</v>
      </c>
      <c r="H8" s="86">
        <v>597.63418720000004</v>
      </c>
      <c r="I8" s="86">
        <v>0</v>
      </c>
      <c r="J8" s="86"/>
      <c r="K8" s="89">
        <v>73.5331324</v>
      </c>
      <c r="L8" s="87">
        <v>2.8708565849997698</v>
      </c>
      <c r="M8" s="86">
        <v>0</v>
      </c>
      <c r="N8" s="89">
        <v>42.556606293933797</v>
      </c>
      <c r="O8" s="86">
        <v>0</v>
      </c>
      <c r="P8" s="86"/>
      <c r="Q8" s="89">
        <v>4.4914524782399896</v>
      </c>
      <c r="R8" s="85">
        <v>7561.2231235994504</v>
      </c>
      <c r="S8" s="86">
        <v>7776.4188056234261</v>
      </c>
      <c r="T8" s="88">
        <f t="shared" ref="T8:T71" si="0">IFERROR(S8/E8,"-")</f>
        <v>1.1154216823691432</v>
      </c>
      <c r="U8" s="89">
        <v>49.918915357173603</v>
      </c>
      <c r="V8" s="90">
        <f t="shared" ref="V8:V71" si="1">IFERROR(U8*1000/E8,"-")</f>
        <v>7.1601905634861946</v>
      </c>
    </row>
    <row r="9" spans="1:24" x14ac:dyDescent="0.35">
      <c r="A9" s="1" t="s">
        <v>4940</v>
      </c>
      <c r="B9" s="44" t="s">
        <v>3391</v>
      </c>
      <c r="C9" s="91" t="s">
        <v>4943</v>
      </c>
      <c r="D9" s="94" t="s">
        <v>3500</v>
      </c>
      <c r="E9" s="93">
        <v>10327.6</v>
      </c>
      <c r="F9" s="85">
        <v>5800.5979559995403</v>
      </c>
      <c r="G9" s="86">
        <v>0</v>
      </c>
      <c r="H9" s="86">
        <v>0</v>
      </c>
      <c r="I9" s="86">
        <v>0</v>
      </c>
      <c r="J9" s="86"/>
      <c r="K9" s="86">
        <v>0</v>
      </c>
      <c r="L9" s="87">
        <v>2.4169158149998098</v>
      </c>
      <c r="M9" s="86">
        <v>0</v>
      </c>
      <c r="N9" s="86">
        <v>0</v>
      </c>
      <c r="O9" s="86">
        <v>0</v>
      </c>
      <c r="P9" s="86"/>
      <c r="Q9" s="86">
        <v>0</v>
      </c>
      <c r="R9" s="85">
        <v>5800.5979559995403</v>
      </c>
      <c r="S9" s="86">
        <v>5965.6854838880145</v>
      </c>
      <c r="T9" s="88">
        <f t="shared" si="0"/>
        <v>0.57764490141833669</v>
      </c>
      <c r="U9" s="89">
        <v>2.4169158149998098</v>
      </c>
      <c r="V9" s="90">
        <f t="shared" si="1"/>
        <v>0.23402492495834556</v>
      </c>
    </row>
    <row r="10" spans="1:24" x14ac:dyDescent="0.35">
      <c r="A10" s="1" t="s">
        <v>4940</v>
      </c>
      <c r="B10" s="44" t="s">
        <v>3391</v>
      </c>
      <c r="C10" s="91" t="s">
        <v>3645</v>
      </c>
      <c r="D10" s="94" t="s">
        <v>4944</v>
      </c>
      <c r="E10" s="93">
        <v>865.06</v>
      </c>
      <c r="F10" s="85">
        <v>563.61599999995497</v>
      </c>
      <c r="G10" s="86">
        <v>0</v>
      </c>
      <c r="H10" s="86">
        <v>209.02678159999999</v>
      </c>
      <c r="I10" s="86">
        <v>0</v>
      </c>
      <c r="J10" s="86"/>
      <c r="K10" s="86">
        <v>0</v>
      </c>
      <c r="L10" s="87">
        <v>0.23483999999998101</v>
      </c>
      <c r="M10" s="86">
        <v>0</v>
      </c>
      <c r="N10" s="89">
        <v>14.8844738804448</v>
      </c>
      <c r="O10" s="86">
        <v>0</v>
      </c>
      <c r="P10" s="86"/>
      <c r="Q10" s="86">
        <v>0</v>
      </c>
      <c r="R10" s="85">
        <v>772.64278159995399</v>
      </c>
      <c r="S10" s="86">
        <v>794.63252950573371</v>
      </c>
      <c r="T10" s="88">
        <f t="shared" si="0"/>
        <v>0.91858660613799481</v>
      </c>
      <c r="U10" s="89">
        <v>15.1193138804448</v>
      </c>
      <c r="V10" s="90">
        <f t="shared" si="1"/>
        <v>17.477763253930132</v>
      </c>
    </row>
    <row r="11" spans="1:24" x14ac:dyDescent="0.35">
      <c r="A11" s="1" t="s">
        <v>4940</v>
      </c>
      <c r="B11" s="44" t="s">
        <v>3391</v>
      </c>
      <c r="C11" s="91" t="s">
        <v>3875</v>
      </c>
      <c r="D11" s="94" t="s">
        <v>4945</v>
      </c>
      <c r="E11" s="93">
        <v>3510.04</v>
      </c>
      <c r="F11" s="85">
        <v>1542.2399999998802</v>
      </c>
      <c r="G11" s="86">
        <v>1991.1047228999998</v>
      </c>
      <c r="H11" s="86">
        <v>0</v>
      </c>
      <c r="I11" s="86">
        <v>0</v>
      </c>
      <c r="J11" s="86"/>
      <c r="K11" s="86">
        <v>0</v>
      </c>
      <c r="L11" s="87">
        <v>0.64259999999994999</v>
      </c>
      <c r="M11" s="86">
        <v>101.807249681549</v>
      </c>
      <c r="N11" s="86">
        <v>0</v>
      </c>
      <c r="O11" s="86">
        <v>0</v>
      </c>
      <c r="P11" s="86"/>
      <c r="Q11" s="86">
        <v>0</v>
      </c>
      <c r="R11" s="85">
        <v>3533.3447228998798</v>
      </c>
      <c r="S11" s="86">
        <v>3633.9052426783642</v>
      </c>
      <c r="T11" s="88">
        <f t="shared" si="0"/>
        <v>1.0352888407762773</v>
      </c>
      <c r="U11" s="89">
        <v>102.449849681549</v>
      </c>
      <c r="V11" s="90">
        <f t="shared" si="1"/>
        <v>29.187658739373052</v>
      </c>
    </row>
    <row r="12" spans="1:24" x14ac:dyDescent="0.35">
      <c r="A12" s="1" t="s">
        <v>4940</v>
      </c>
      <c r="B12" s="44" t="s">
        <v>3391</v>
      </c>
      <c r="C12" s="91" t="s">
        <v>4358</v>
      </c>
      <c r="D12" s="94" t="s">
        <v>4946</v>
      </c>
      <c r="E12" s="93">
        <v>9180.92</v>
      </c>
      <c r="F12" s="85">
        <v>7529.6577239993994</v>
      </c>
      <c r="G12" s="86">
        <v>7026.2901512999997</v>
      </c>
      <c r="H12" s="86">
        <v>0</v>
      </c>
      <c r="I12" s="89">
        <v>20.339782400000001</v>
      </c>
      <c r="J12" s="86"/>
      <c r="K12" s="86">
        <v>0</v>
      </c>
      <c r="L12" s="87">
        <v>3.13735738499975</v>
      </c>
      <c r="M12" s="86">
        <v>359.26150319534997</v>
      </c>
      <c r="N12" s="86">
        <v>0</v>
      </c>
      <c r="O12" s="89">
        <v>1.4571107191630699</v>
      </c>
      <c r="P12" s="86"/>
      <c r="Q12" s="86">
        <v>0</v>
      </c>
      <c r="R12" s="85">
        <v>14576.2876576994</v>
      </c>
      <c r="S12" s="86">
        <v>14991.135111954005</v>
      </c>
      <c r="T12" s="88">
        <f t="shared" si="0"/>
        <v>1.6328576125218393</v>
      </c>
      <c r="U12" s="89">
        <v>363.85597129951202</v>
      </c>
      <c r="V12" s="90">
        <f t="shared" si="1"/>
        <v>39.63175491121936</v>
      </c>
      <c r="X12" s="95"/>
    </row>
    <row r="13" spans="1:24" x14ac:dyDescent="0.35">
      <c r="A13" s="1" t="s">
        <v>4940</v>
      </c>
      <c r="B13" s="44" t="s">
        <v>3391</v>
      </c>
      <c r="C13" s="91" t="s">
        <v>3490</v>
      </c>
      <c r="D13" s="94" t="s">
        <v>3487</v>
      </c>
      <c r="E13" s="93">
        <v>20012.64</v>
      </c>
      <c r="F13" s="85">
        <v>16701.1199999987</v>
      </c>
      <c r="G13" s="86">
        <v>0</v>
      </c>
      <c r="H13" s="86">
        <v>0</v>
      </c>
      <c r="I13" s="86">
        <v>25.7135046</v>
      </c>
      <c r="J13" s="86"/>
      <c r="K13" s="86">
        <v>0</v>
      </c>
      <c r="L13" s="87">
        <v>6.9587999999994601</v>
      </c>
      <c r="M13" s="86">
        <v>0</v>
      </c>
      <c r="N13" s="86">
        <v>0</v>
      </c>
      <c r="O13" s="86">
        <v>1.8420759103061499</v>
      </c>
      <c r="P13" s="86"/>
      <c r="Q13" s="86">
        <v>0</v>
      </c>
      <c r="R13" s="85">
        <v>16726.833504598701</v>
      </c>
      <c r="S13" s="86">
        <v>17202.886424249889</v>
      </c>
      <c r="T13" s="88">
        <f t="shared" si="0"/>
        <v>0.85960105334677928</v>
      </c>
      <c r="U13" s="89">
        <v>8.80087591030561</v>
      </c>
      <c r="V13" s="90">
        <f t="shared" si="1"/>
        <v>0.43976586348955515</v>
      </c>
    </row>
    <row r="14" spans="1:24" x14ac:dyDescent="0.35">
      <c r="A14" s="1" t="s">
        <v>4940</v>
      </c>
      <c r="B14" s="44" t="s">
        <v>3391</v>
      </c>
      <c r="C14" s="91" t="s">
        <v>4947</v>
      </c>
      <c r="D14" s="94" t="s">
        <v>3487</v>
      </c>
      <c r="E14" s="93">
        <v>177431.07</v>
      </c>
      <c r="F14" s="41">
        <v>116219.867319985</v>
      </c>
      <c r="G14" s="42">
        <v>0</v>
      </c>
      <c r="H14" s="86">
        <v>0</v>
      </c>
      <c r="I14" s="48">
        <v>93.604651000000004</v>
      </c>
      <c r="J14" s="86"/>
      <c r="K14" s="42">
        <v>0</v>
      </c>
      <c r="L14" s="87">
        <v>48.424944716660796</v>
      </c>
      <c r="M14" s="86">
        <v>0</v>
      </c>
      <c r="N14" s="86">
        <v>0</v>
      </c>
      <c r="O14" s="89">
        <v>6.7056931904846104</v>
      </c>
      <c r="P14" s="86"/>
      <c r="Q14" s="86">
        <v>0</v>
      </c>
      <c r="R14" s="85">
        <v>116313.47197098499</v>
      </c>
      <c r="S14" s="42">
        <v>119623.80371496576</v>
      </c>
      <c r="T14" s="88">
        <f t="shared" si="0"/>
        <v>0.67419873934686725</v>
      </c>
      <c r="U14" s="48">
        <v>55.130637907145399</v>
      </c>
      <c r="V14" s="90">
        <f t="shared" si="1"/>
        <v>0.3107158059022323</v>
      </c>
    </row>
    <row r="15" spans="1:24" x14ac:dyDescent="0.35">
      <c r="A15" s="1" t="s">
        <v>4940</v>
      </c>
      <c r="B15" s="44" t="s">
        <v>3391</v>
      </c>
      <c r="C15" s="91" t="s">
        <v>3583</v>
      </c>
      <c r="D15" s="94" t="s">
        <v>3487</v>
      </c>
      <c r="E15" s="93">
        <v>16307.67</v>
      </c>
      <c r="F15" s="85">
        <v>8763.1199999993005</v>
      </c>
      <c r="G15" s="86">
        <v>0</v>
      </c>
      <c r="H15" s="86">
        <v>0</v>
      </c>
      <c r="I15" s="89">
        <v>6.5392803000000006</v>
      </c>
      <c r="J15" s="86"/>
      <c r="K15" s="86">
        <v>0</v>
      </c>
      <c r="L15" s="87">
        <v>3.65129999999971</v>
      </c>
      <c r="M15" s="86">
        <v>0</v>
      </c>
      <c r="N15" s="86">
        <v>0</v>
      </c>
      <c r="O15" s="89">
        <v>0.46846398026076902</v>
      </c>
      <c r="P15" s="86"/>
      <c r="Q15" s="86">
        <v>0</v>
      </c>
      <c r="R15" s="85">
        <v>8769.6592802993</v>
      </c>
      <c r="S15" s="86">
        <v>9019.247578262859</v>
      </c>
      <c r="T15" s="88">
        <f t="shared" si="0"/>
        <v>0.55306782503342655</v>
      </c>
      <c r="U15" s="89">
        <v>4.1197639802604797</v>
      </c>
      <c r="V15" s="90">
        <f t="shared" si="1"/>
        <v>0.25262738210059926</v>
      </c>
    </row>
    <row r="16" spans="1:24" x14ac:dyDescent="0.35">
      <c r="A16" s="1" t="s">
        <v>4940</v>
      </c>
      <c r="B16" s="44" t="s">
        <v>3391</v>
      </c>
      <c r="C16" s="91" t="s">
        <v>4948</v>
      </c>
      <c r="D16" s="94" t="s">
        <v>3558</v>
      </c>
      <c r="E16" s="93">
        <v>1821.71</v>
      </c>
      <c r="F16" s="85">
        <v>374.39179199997</v>
      </c>
      <c r="G16" s="86">
        <v>507.26525759999998</v>
      </c>
      <c r="H16" s="86">
        <v>0</v>
      </c>
      <c r="I16" s="89">
        <v>0</v>
      </c>
      <c r="J16" s="86"/>
      <c r="K16" s="86">
        <v>0</v>
      </c>
      <c r="L16" s="87">
        <v>0.15599657999998701</v>
      </c>
      <c r="M16" s="86">
        <v>25.936998763199998</v>
      </c>
      <c r="N16" s="86">
        <v>0</v>
      </c>
      <c r="O16" s="89">
        <v>0</v>
      </c>
      <c r="P16" s="86"/>
      <c r="Q16" s="86">
        <v>0</v>
      </c>
      <c r="R16" s="85">
        <v>881.65704959997004</v>
      </c>
      <c r="S16" s="86">
        <v>906.74939074617248</v>
      </c>
      <c r="T16" s="88">
        <f t="shared" si="0"/>
        <v>0.49774628823806888</v>
      </c>
      <c r="U16" s="89">
        <v>26.092995343199899</v>
      </c>
      <c r="V16" s="90">
        <f t="shared" si="1"/>
        <v>14.323352972317162</v>
      </c>
    </row>
    <row r="17" spans="1:22" x14ac:dyDescent="0.35">
      <c r="A17" s="1" t="s">
        <v>4940</v>
      </c>
      <c r="B17" s="44" t="s">
        <v>3391</v>
      </c>
      <c r="C17" s="91" t="s">
        <v>4949</v>
      </c>
      <c r="D17" s="94" t="s">
        <v>4945</v>
      </c>
      <c r="E17" s="93">
        <v>1224.02</v>
      </c>
      <c r="F17" s="85">
        <v>798.33599999993601</v>
      </c>
      <c r="G17" s="86">
        <v>0</v>
      </c>
      <c r="H17" s="86">
        <v>0</v>
      </c>
      <c r="I17" s="86">
        <v>0</v>
      </c>
      <c r="J17" s="86"/>
      <c r="K17" s="86">
        <v>0</v>
      </c>
      <c r="L17" s="87">
        <v>0.33263999999997301</v>
      </c>
      <c r="M17" s="89">
        <v>0</v>
      </c>
      <c r="N17" s="86">
        <v>0</v>
      </c>
      <c r="O17" s="86">
        <v>0</v>
      </c>
      <c r="P17" s="86"/>
      <c r="Q17" s="86">
        <v>0</v>
      </c>
      <c r="R17" s="85">
        <v>798.33599999993601</v>
      </c>
      <c r="S17" s="86">
        <v>821.05698801946369</v>
      </c>
      <c r="T17" s="88">
        <f t="shared" si="0"/>
        <v>0.67078723225066883</v>
      </c>
      <c r="U17" s="89">
        <v>0.33263999999997301</v>
      </c>
      <c r="V17" s="90">
        <f t="shared" si="1"/>
        <v>0.27176026535511921</v>
      </c>
    </row>
    <row r="18" spans="1:22" x14ac:dyDescent="0.35">
      <c r="A18" s="1" t="s">
        <v>4940</v>
      </c>
      <c r="B18" s="44" t="s">
        <v>3391</v>
      </c>
      <c r="C18" s="91" t="s">
        <v>4950</v>
      </c>
      <c r="D18" s="94" t="s">
        <v>4951</v>
      </c>
      <c r="E18" s="93">
        <v>5255.05</v>
      </c>
      <c r="F18" s="85">
        <v>5582.5199999995502</v>
      </c>
      <c r="G18" s="86">
        <v>0</v>
      </c>
      <c r="H18" s="86">
        <v>0</v>
      </c>
      <c r="I18" s="86">
        <v>0</v>
      </c>
      <c r="J18" s="86"/>
      <c r="K18" s="86">
        <v>0</v>
      </c>
      <c r="L18" s="87">
        <v>2.3260499999998099</v>
      </c>
      <c r="M18" s="86">
        <v>0</v>
      </c>
      <c r="N18" s="86">
        <v>0</v>
      </c>
      <c r="O18" s="86">
        <v>0</v>
      </c>
      <c r="P18" s="86"/>
      <c r="Q18" s="86">
        <v>0</v>
      </c>
      <c r="R18" s="85">
        <v>5582.5199999995502</v>
      </c>
      <c r="S18" s="86">
        <v>5741.4009348925947</v>
      </c>
      <c r="T18" s="88">
        <f t="shared" si="0"/>
        <v>1.0925492497488309</v>
      </c>
      <c r="U18" s="89">
        <v>2.3260499999998099</v>
      </c>
      <c r="V18" s="90">
        <f t="shared" si="1"/>
        <v>0.44263137363104255</v>
      </c>
    </row>
    <row r="19" spans="1:22" x14ac:dyDescent="0.35">
      <c r="A19" s="1" t="s">
        <v>4940</v>
      </c>
      <c r="B19" s="44" t="s">
        <v>3391</v>
      </c>
      <c r="C19" s="91" t="s">
        <v>4952</v>
      </c>
      <c r="D19" s="94" t="s">
        <v>3500</v>
      </c>
      <c r="E19" s="93">
        <v>6889.48</v>
      </c>
      <c r="F19" s="85">
        <v>4540.3199999996395</v>
      </c>
      <c r="G19" s="86">
        <v>0</v>
      </c>
      <c r="H19" s="86">
        <v>226.61586399999999</v>
      </c>
      <c r="I19" s="86">
        <v>0</v>
      </c>
      <c r="J19" s="86"/>
      <c r="K19" s="86">
        <v>0</v>
      </c>
      <c r="L19" s="87">
        <v>1.89179999999985</v>
      </c>
      <c r="M19" s="86">
        <v>0</v>
      </c>
      <c r="N19" s="86">
        <v>16.136965238536899</v>
      </c>
      <c r="O19" s="86">
        <v>0</v>
      </c>
      <c r="P19" s="86"/>
      <c r="Q19" s="86">
        <v>0</v>
      </c>
      <c r="R19" s="85">
        <v>4766.9358639996399</v>
      </c>
      <c r="S19" s="86">
        <v>4902.6049214589075</v>
      </c>
      <c r="T19" s="88">
        <f t="shared" si="0"/>
        <v>0.71160739583523103</v>
      </c>
      <c r="U19" s="89">
        <v>18.0287652385367</v>
      </c>
      <c r="V19" s="90">
        <f t="shared" si="1"/>
        <v>2.6168542819685521</v>
      </c>
    </row>
    <row r="20" spans="1:22" x14ac:dyDescent="0.35">
      <c r="A20" s="1" t="s">
        <v>4940</v>
      </c>
      <c r="B20" s="44" t="s">
        <v>3391</v>
      </c>
      <c r="C20" s="91" t="s">
        <v>4953</v>
      </c>
      <c r="D20" s="94"/>
      <c r="E20" s="93">
        <v>0</v>
      </c>
      <c r="F20" s="85">
        <v>319.46662799997398</v>
      </c>
      <c r="G20" s="86">
        <v>0</v>
      </c>
      <c r="H20" s="86">
        <v>1030.7</v>
      </c>
      <c r="I20" s="86">
        <v>0</v>
      </c>
      <c r="J20" s="86"/>
      <c r="K20" s="86">
        <v>0</v>
      </c>
      <c r="L20" s="87">
        <v>0.13311109499998899</v>
      </c>
      <c r="M20" s="86">
        <v>0</v>
      </c>
      <c r="N20" s="89">
        <v>73.394553134020597</v>
      </c>
      <c r="O20" s="86">
        <v>0</v>
      </c>
      <c r="P20" s="86"/>
      <c r="Q20" s="86">
        <v>0</v>
      </c>
      <c r="R20" s="85">
        <v>1350.1666279999699</v>
      </c>
      <c r="S20" s="86">
        <v>1388.5929544829996</v>
      </c>
      <c r="T20" s="88" t="str">
        <f t="shared" si="0"/>
        <v>-</v>
      </c>
      <c r="U20" s="89">
        <v>73.527664229020601</v>
      </c>
      <c r="V20" s="90" t="str">
        <f t="shared" si="1"/>
        <v>-</v>
      </c>
    </row>
    <row r="21" spans="1:22" x14ac:dyDescent="0.35">
      <c r="A21" s="1" t="s">
        <v>4940</v>
      </c>
      <c r="B21" s="44" t="s">
        <v>3391</v>
      </c>
      <c r="C21" s="91" t="s">
        <v>4954</v>
      </c>
      <c r="D21" s="92" t="s">
        <v>3487</v>
      </c>
      <c r="E21" s="93">
        <v>2159.48</v>
      </c>
      <c r="F21" s="85">
        <v>2133.86399999983</v>
      </c>
      <c r="G21" s="86">
        <v>0</v>
      </c>
      <c r="H21" s="86">
        <v>0</v>
      </c>
      <c r="I21" s="86">
        <v>0</v>
      </c>
      <c r="J21" s="86"/>
      <c r="K21" s="86">
        <v>0</v>
      </c>
      <c r="L21" s="87">
        <v>0.88910999999993001</v>
      </c>
      <c r="M21" s="86">
        <v>0</v>
      </c>
      <c r="N21" s="89">
        <v>0</v>
      </c>
      <c r="O21" s="86">
        <v>0</v>
      </c>
      <c r="P21" s="86"/>
      <c r="Q21" s="86">
        <v>0</v>
      </c>
      <c r="R21" s="85">
        <v>2133.86399999983</v>
      </c>
      <c r="S21" s="86">
        <v>2194.5946928150124</v>
      </c>
      <c r="T21" s="88">
        <f t="shared" si="0"/>
        <v>1.016260716846191</v>
      </c>
      <c r="U21" s="89">
        <v>0.88910999999993001</v>
      </c>
      <c r="V21" s="90">
        <f t="shared" si="1"/>
        <v>0.41172411876930093</v>
      </c>
    </row>
    <row r="22" spans="1:22" x14ac:dyDescent="0.35">
      <c r="A22" s="1" t="s">
        <v>4940</v>
      </c>
      <c r="B22" s="44" t="s">
        <v>3391</v>
      </c>
      <c r="C22" s="91" t="s">
        <v>4955</v>
      </c>
      <c r="D22" s="94" t="s">
        <v>3500</v>
      </c>
      <c r="E22" s="93">
        <v>10436.31</v>
      </c>
      <c r="F22" s="85">
        <v>7743.11227199938</v>
      </c>
      <c r="G22" s="86">
        <v>1869.9499323</v>
      </c>
      <c r="H22" s="86">
        <v>0</v>
      </c>
      <c r="I22" s="86">
        <v>49.887125399999995</v>
      </c>
      <c r="J22" s="86"/>
      <c r="K22" s="86">
        <v>0</v>
      </c>
      <c r="L22" s="87">
        <v>3.22629677999974</v>
      </c>
      <c r="M22" s="86">
        <v>95.612479574849999</v>
      </c>
      <c r="N22" s="86">
        <v>0</v>
      </c>
      <c r="O22" s="86">
        <v>3.5738369142323001</v>
      </c>
      <c r="P22" s="86"/>
      <c r="Q22" s="86">
        <v>0</v>
      </c>
      <c r="R22" s="85">
        <v>9662.9493296993696</v>
      </c>
      <c r="S22" s="86">
        <v>9937.9610490173272</v>
      </c>
      <c r="T22" s="88">
        <f t="shared" si="0"/>
        <v>0.95224854848287643</v>
      </c>
      <c r="U22" s="89">
        <v>102.412613269082</v>
      </c>
      <c r="V22" s="90">
        <f t="shared" si="1"/>
        <v>9.8131057116051572</v>
      </c>
    </row>
    <row r="23" spans="1:22" x14ac:dyDescent="0.35">
      <c r="A23" s="1" t="s">
        <v>4940</v>
      </c>
      <c r="B23" s="44" t="s">
        <v>3391</v>
      </c>
      <c r="C23" s="91" t="s">
        <v>4956</v>
      </c>
      <c r="D23" s="94" t="s">
        <v>3487</v>
      </c>
      <c r="E23" s="93">
        <v>3280.65</v>
      </c>
      <c r="F23" s="85">
        <v>914.32799999992699</v>
      </c>
      <c r="G23" s="86">
        <v>888.77853089999996</v>
      </c>
      <c r="H23" s="86">
        <v>0</v>
      </c>
      <c r="I23" s="89">
        <v>0</v>
      </c>
      <c r="J23" s="86"/>
      <c r="K23" s="86">
        <v>0</v>
      </c>
      <c r="L23" s="87">
        <v>0.380969999999969</v>
      </c>
      <c r="M23" s="89">
        <v>45.444168137550001</v>
      </c>
      <c r="N23" s="86">
        <v>0</v>
      </c>
      <c r="O23" s="89">
        <v>0</v>
      </c>
      <c r="P23" s="86"/>
      <c r="Q23" s="86">
        <v>0</v>
      </c>
      <c r="R23" s="85">
        <v>1803.10653089992</v>
      </c>
      <c r="S23" s="86">
        <v>1854.4237230176657</v>
      </c>
      <c r="T23" s="88">
        <f t="shared" si="0"/>
        <v>0.5652610680864053</v>
      </c>
      <c r="U23" s="89">
        <v>45.825138137549899</v>
      </c>
      <c r="V23" s="90">
        <f t="shared" si="1"/>
        <v>13.968310590142165</v>
      </c>
    </row>
    <row r="24" spans="1:22" x14ac:dyDescent="0.35">
      <c r="A24" s="1" t="s">
        <v>4940</v>
      </c>
      <c r="B24" s="44" t="s">
        <v>3391</v>
      </c>
      <c r="C24" s="91" t="s">
        <v>4640</v>
      </c>
      <c r="D24" s="94" t="s">
        <v>3487</v>
      </c>
      <c r="E24" s="93">
        <v>3075.94</v>
      </c>
      <c r="F24" s="85">
        <v>1100.53393199991</v>
      </c>
      <c r="G24" s="86">
        <v>860.1382377000001</v>
      </c>
      <c r="H24" s="86">
        <v>0</v>
      </c>
      <c r="I24" s="86">
        <v>0</v>
      </c>
      <c r="J24" s="86"/>
      <c r="K24" s="86">
        <v>0</v>
      </c>
      <c r="L24" s="87">
        <v>0.45855580499996201</v>
      </c>
      <c r="M24" s="89">
        <v>43.97976024015</v>
      </c>
      <c r="N24" s="86">
        <v>0</v>
      </c>
      <c r="O24" s="86">
        <v>0</v>
      </c>
      <c r="P24" s="86"/>
      <c r="Q24" s="86">
        <v>0</v>
      </c>
      <c r="R24" s="85">
        <v>1960.67216969991</v>
      </c>
      <c r="S24" s="86">
        <v>2016.4737480804122</v>
      </c>
      <c r="T24" s="88">
        <f t="shared" si="0"/>
        <v>0.65556342063902806</v>
      </c>
      <c r="U24" s="89">
        <v>44.438316045149897</v>
      </c>
      <c r="V24" s="90">
        <f t="shared" si="1"/>
        <v>14.447068553076425</v>
      </c>
    </row>
    <row r="25" spans="1:22" x14ac:dyDescent="0.35">
      <c r="A25" s="1" t="s">
        <v>4940</v>
      </c>
      <c r="B25" s="44" t="s">
        <v>3391</v>
      </c>
      <c r="C25" s="91" t="s">
        <v>4957</v>
      </c>
      <c r="D25" s="94" t="s">
        <v>3500</v>
      </c>
      <c r="E25" s="93">
        <v>27704.44</v>
      </c>
      <c r="F25" s="85">
        <v>16304.780249998648</v>
      </c>
      <c r="G25" s="86">
        <v>2648.8871077020003</v>
      </c>
      <c r="H25" s="86">
        <v>0</v>
      </c>
      <c r="I25" s="86">
        <v>17.819807852000004</v>
      </c>
      <c r="J25" s="86"/>
      <c r="K25" s="86"/>
      <c r="L25" s="87">
        <v>6.7936584374994302</v>
      </c>
      <c r="M25" s="89">
        <v>135.44034527690698</v>
      </c>
      <c r="N25" s="86">
        <v>0</v>
      </c>
      <c r="O25" s="86">
        <v>1.2111242847472998</v>
      </c>
      <c r="P25" s="86"/>
      <c r="Q25" s="86"/>
      <c r="R25" s="85">
        <v>18971.487165552648</v>
      </c>
      <c r="S25" s="86">
        <v>19511.423899711172</v>
      </c>
      <c r="T25" s="88">
        <f t="shared" si="0"/>
        <v>0.70427064758252367</v>
      </c>
      <c r="U25" s="89">
        <v>143.44512799915373</v>
      </c>
      <c r="V25" s="90">
        <f t="shared" si="1"/>
        <v>5.1776945500126956</v>
      </c>
    </row>
    <row r="26" spans="1:22" x14ac:dyDescent="0.35">
      <c r="A26" s="1" t="s">
        <v>4940</v>
      </c>
      <c r="B26" s="44" t="s">
        <v>3391</v>
      </c>
      <c r="C26" s="91" t="s">
        <v>4958</v>
      </c>
      <c r="D26" s="92" t="s">
        <v>3593</v>
      </c>
      <c r="E26" s="93">
        <v>9803.09</v>
      </c>
      <c r="F26" s="85">
        <v>1581.3359999998702</v>
      </c>
      <c r="G26" s="86">
        <v>0</v>
      </c>
      <c r="H26" s="86">
        <v>0</v>
      </c>
      <c r="I26" s="89">
        <v>0</v>
      </c>
      <c r="J26" s="86"/>
      <c r="K26" s="86">
        <v>0</v>
      </c>
      <c r="L26" s="87">
        <v>0.65888999999994602</v>
      </c>
      <c r="M26" s="86">
        <v>0</v>
      </c>
      <c r="N26" s="86">
        <v>0</v>
      </c>
      <c r="O26" s="89">
        <v>0</v>
      </c>
      <c r="P26" s="86"/>
      <c r="Q26" s="86">
        <v>0</v>
      </c>
      <c r="R26" s="85">
        <v>1581.3359999998702</v>
      </c>
      <c r="S26" s="86">
        <v>1626.341506842663</v>
      </c>
      <c r="T26" s="88">
        <f t="shared" si="0"/>
        <v>0.16590090541274874</v>
      </c>
      <c r="U26" s="89">
        <v>0.65888999999994602</v>
      </c>
      <c r="V26" s="90">
        <f t="shared" si="1"/>
        <v>6.7212480962629745E-2</v>
      </c>
    </row>
    <row r="27" spans="1:22" x14ac:dyDescent="0.35">
      <c r="A27" s="1" t="s">
        <v>4940</v>
      </c>
      <c r="B27" s="44" t="s">
        <v>3391</v>
      </c>
      <c r="C27" s="91" t="s">
        <v>4959</v>
      </c>
      <c r="D27" s="94" t="s">
        <v>4944</v>
      </c>
      <c r="E27" s="93">
        <v>1027.22</v>
      </c>
      <c r="F27" s="85">
        <v>774.14399999993793</v>
      </c>
      <c r="G27" s="86">
        <v>0</v>
      </c>
      <c r="H27" s="86">
        <v>0</v>
      </c>
      <c r="I27" s="86">
        <v>3.2663498</v>
      </c>
      <c r="J27" s="86"/>
      <c r="K27" s="86">
        <v>0</v>
      </c>
      <c r="L27" s="87">
        <v>0.32255999999997398</v>
      </c>
      <c r="M27" s="86">
        <v>0</v>
      </c>
      <c r="N27" s="86">
        <v>0</v>
      </c>
      <c r="O27" s="86">
        <v>0.233996274518461</v>
      </c>
      <c r="P27" s="86"/>
      <c r="Q27" s="86">
        <v>0</v>
      </c>
      <c r="R27" s="85">
        <v>777.41034979993697</v>
      </c>
      <c r="S27" s="86">
        <v>799.53578475973165</v>
      </c>
      <c r="T27" s="88">
        <f t="shared" si="0"/>
        <v>0.77834912166793058</v>
      </c>
      <c r="U27" s="89">
        <v>0.55655627451843503</v>
      </c>
      <c r="V27" s="90">
        <f t="shared" si="1"/>
        <v>0.54180825384867415</v>
      </c>
    </row>
    <row r="28" spans="1:22" x14ac:dyDescent="0.35">
      <c r="A28" s="1" t="s">
        <v>4940</v>
      </c>
      <c r="B28" s="44" t="s">
        <v>3391</v>
      </c>
      <c r="C28" s="91" t="s">
        <v>4960</v>
      </c>
      <c r="D28" s="94" t="s">
        <v>3500</v>
      </c>
      <c r="E28" s="93">
        <v>6093.89</v>
      </c>
      <c r="F28" s="85">
        <v>3744.1439999997001</v>
      </c>
      <c r="G28" s="86">
        <v>5083.0723260000004</v>
      </c>
      <c r="H28" s="86">
        <v>0</v>
      </c>
      <c r="I28" s="89">
        <v>0</v>
      </c>
      <c r="J28" s="86"/>
      <c r="K28" s="86">
        <v>0</v>
      </c>
      <c r="L28" s="87">
        <v>1.5600599999998701</v>
      </c>
      <c r="M28" s="86">
        <v>259.90276025700001</v>
      </c>
      <c r="N28" s="86">
        <v>0</v>
      </c>
      <c r="O28" s="89">
        <v>0</v>
      </c>
      <c r="P28" s="86"/>
      <c r="Q28" s="86">
        <v>0</v>
      </c>
      <c r="R28" s="85">
        <v>8827.2163259996996</v>
      </c>
      <c r="S28" s="86">
        <v>9078.4427223902348</v>
      </c>
      <c r="T28" s="88">
        <f t="shared" si="0"/>
        <v>1.4897615024869557</v>
      </c>
      <c r="U28" s="89">
        <v>261.46282025699901</v>
      </c>
      <c r="V28" s="90">
        <f t="shared" si="1"/>
        <v>42.905733489938115</v>
      </c>
    </row>
    <row r="29" spans="1:22" x14ac:dyDescent="0.35">
      <c r="A29" s="1" t="s">
        <v>4940</v>
      </c>
      <c r="B29" s="44" t="s">
        <v>3391</v>
      </c>
      <c r="C29" s="91" t="s">
        <v>4961</v>
      </c>
      <c r="D29" s="94" t="s">
        <v>3500</v>
      </c>
      <c r="E29" s="93">
        <v>10649.17</v>
      </c>
      <c r="F29" s="85">
        <v>7024.3199999994404</v>
      </c>
      <c r="G29" s="86">
        <v>37.400082300000001</v>
      </c>
      <c r="H29" s="86">
        <v>0</v>
      </c>
      <c r="I29" s="86">
        <v>0</v>
      </c>
      <c r="J29" s="86"/>
      <c r="K29" s="86">
        <v>0</v>
      </c>
      <c r="L29" s="87">
        <v>2.9267999999997598</v>
      </c>
      <c r="M29" s="86">
        <v>1.9123049998499999</v>
      </c>
      <c r="N29" s="86">
        <v>0</v>
      </c>
      <c r="O29" s="86">
        <v>0</v>
      </c>
      <c r="P29" s="86"/>
      <c r="Q29" s="86">
        <v>0</v>
      </c>
      <c r="R29" s="85">
        <v>7061.72008229944</v>
      </c>
      <c r="S29" s="86">
        <v>7262.6996916208245</v>
      </c>
      <c r="T29" s="88">
        <f t="shared" si="0"/>
        <v>0.68199678393910745</v>
      </c>
      <c r="U29" s="89">
        <v>4.8391049998497699</v>
      </c>
      <c r="V29" s="90">
        <f t="shared" si="1"/>
        <v>0.45441147055120445</v>
      </c>
    </row>
    <row r="30" spans="1:22" x14ac:dyDescent="0.35">
      <c r="A30" s="1" t="s">
        <v>4940</v>
      </c>
      <c r="B30" s="44" t="s">
        <v>3391</v>
      </c>
      <c r="C30" s="91" t="s">
        <v>4962</v>
      </c>
      <c r="D30" s="94" t="s">
        <v>3500</v>
      </c>
      <c r="E30" s="93">
        <v>1886.25</v>
      </c>
      <c r="F30" s="85">
        <v>732.03098399994099</v>
      </c>
      <c r="G30" s="89">
        <v>0</v>
      </c>
      <c r="H30" s="86">
        <v>471.61353480000002</v>
      </c>
      <c r="I30" s="86">
        <v>0</v>
      </c>
      <c r="J30" s="86"/>
      <c r="K30" s="86">
        <v>0</v>
      </c>
      <c r="L30" s="87">
        <v>0.30501290999997499</v>
      </c>
      <c r="M30" s="89">
        <v>0</v>
      </c>
      <c r="N30" s="86">
        <v>33.582870513827302</v>
      </c>
      <c r="O30" s="86">
        <v>0</v>
      </c>
      <c r="P30" s="86"/>
      <c r="Q30" s="86">
        <v>0</v>
      </c>
      <c r="R30" s="85">
        <v>1203.64451879994</v>
      </c>
      <c r="S30" s="86">
        <v>1237.9007626514333</v>
      </c>
      <c r="T30" s="88">
        <f t="shared" si="0"/>
        <v>0.65627608357928868</v>
      </c>
      <c r="U30" s="89">
        <v>33.887883423827297</v>
      </c>
      <c r="V30" s="90">
        <f t="shared" si="1"/>
        <v>17.965743365846148</v>
      </c>
    </row>
    <row r="31" spans="1:22" x14ac:dyDescent="0.35">
      <c r="A31" s="1" t="s">
        <v>4940</v>
      </c>
      <c r="B31" s="44" t="s">
        <v>3391</v>
      </c>
      <c r="C31" s="91" t="s">
        <v>4643</v>
      </c>
      <c r="D31" s="94" t="s">
        <v>3500</v>
      </c>
      <c r="E31" s="93">
        <v>5022.88</v>
      </c>
      <c r="F31" s="85">
        <v>5101.5852359995897</v>
      </c>
      <c r="G31" s="86">
        <v>0</v>
      </c>
      <c r="H31" s="86">
        <v>0</v>
      </c>
      <c r="I31" s="86">
        <v>0</v>
      </c>
      <c r="J31" s="86"/>
      <c r="K31" s="86">
        <v>0</v>
      </c>
      <c r="L31" s="87">
        <v>2.1256605149998302</v>
      </c>
      <c r="M31" s="86">
        <v>0</v>
      </c>
      <c r="N31" s="86">
        <v>0</v>
      </c>
      <c r="O31" s="86">
        <v>0</v>
      </c>
      <c r="P31" s="86"/>
      <c r="Q31" s="86">
        <v>0</v>
      </c>
      <c r="R31" s="96">
        <v>5101.5852359995897</v>
      </c>
      <c r="S31" s="97">
        <v>5246.7785593969502</v>
      </c>
      <c r="T31" s="88">
        <f t="shared" si="0"/>
        <v>1.0445757333237007</v>
      </c>
      <c r="U31" s="98">
        <v>2.1256605149998302</v>
      </c>
      <c r="V31" s="90">
        <f t="shared" si="1"/>
        <v>0.42319556011687126</v>
      </c>
    </row>
    <row r="32" spans="1:22" x14ac:dyDescent="0.35">
      <c r="A32" s="1" t="s">
        <v>4940</v>
      </c>
      <c r="B32" s="44" t="s">
        <v>3391</v>
      </c>
      <c r="C32" s="91" t="s">
        <v>4963</v>
      </c>
      <c r="D32" s="94" t="s">
        <v>4964</v>
      </c>
      <c r="E32" s="93">
        <v>421.73</v>
      </c>
      <c r="F32" s="85">
        <v>68.398559999994504</v>
      </c>
      <c r="G32" s="86">
        <v>0</v>
      </c>
      <c r="H32" s="86">
        <v>0</v>
      </c>
      <c r="I32" s="86">
        <v>0</v>
      </c>
      <c r="J32" s="86"/>
      <c r="K32" s="86">
        <v>331.31543199999999</v>
      </c>
      <c r="L32" s="87">
        <v>2.8499399999997701E-2</v>
      </c>
      <c r="M32" s="86">
        <v>0</v>
      </c>
      <c r="N32" s="89">
        <v>0</v>
      </c>
      <c r="O32" s="86">
        <v>0</v>
      </c>
      <c r="P32" s="86"/>
      <c r="Q32" s="86">
        <v>20.236966243199898</v>
      </c>
      <c r="R32" s="85">
        <v>399.71399199999399</v>
      </c>
      <c r="S32" s="86">
        <v>411.09002517834267</v>
      </c>
      <c r="T32" s="88">
        <f t="shared" si="0"/>
        <v>0.97477064751936704</v>
      </c>
      <c r="U32" s="89">
        <v>20.265465643199899</v>
      </c>
      <c r="V32" s="90">
        <f t="shared" si="1"/>
        <v>48.053175356744596</v>
      </c>
    </row>
    <row r="33" spans="1:22" x14ac:dyDescent="0.35">
      <c r="A33" s="1" t="s">
        <v>4940</v>
      </c>
      <c r="B33" s="44" t="s">
        <v>3391</v>
      </c>
      <c r="C33" s="91" t="s">
        <v>4965</v>
      </c>
      <c r="D33" s="94" t="s">
        <v>3500</v>
      </c>
      <c r="E33" s="93">
        <v>2077</v>
      </c>
      <c r="F33" s="85">
        <v>1275.6959999999001</v>
      </c>
      <c r="G33" s="86">
        <v>0</v>
      </c>
      <c r="H33" s="86">
        <v>0</v>
      </c>
      <c r="I33" s="86">
        <v>0</v>
      </c>
      <c r="J33" s="86"/>
      <c r="K33" s="86">
        <v>0</v>
      </c>
      <c r="L33" s="87">
        <v>0.53153999999995805</v>
      </c>
      <c r="M33" s="86">
        <v>0</v>
      </c>
      <c r="N33" s="86">
        <v>0</v>
      </c>
      <c r="O33" s="86">
        <v>0</v>
      </c>
      <c r="P33" s="86"/>
      <c r="Q33" s="86">
        <v>0</v>
      </c>
      <c r="R33" s="85">
        <v>1275.6959999999001</v>
      </c>
      <c r="S33" s="86">
        <v>1312.0028601847839</v>
      </c>
      <c r="T33" s="88">
        <f t="shared" si="0"/>
        <v>0.63168168521173995</v>
      </c>
      <c r="U33" s="89">
        <v>0.53153999999995805</v>
      </c>
      <c r="V33" s="90">
        <f t="shared" si="1"/>
        <v>0.25591718825226673</v>
      </c>
    </row>
    <row r="34" spans="1:22" x14ac:dyDescent="0.35">
      <c r="A34" s="1" t="s">
        <v>4940</v>
      </c>
      <c r="B34" s="44" t="s">
        <v>3391</v>
      </c>
      <c r="C34" s="91" t="s">
        <v>4966</v>
      </c>
      <c r="D34" s="94" t="s">
        <v>3500</v>
      </c>
      <c r="E34" s="93">
        <v>7496.33</v>
      </c>
      <c r="F34" s="87">
        <v>5218.5394439995798</v>
      </c>
      <c r="G34" s="86">
        <v>0</v>
      </c>
      <c r="H34" s="86">
        <v>3266.3267031999999</v>
      </c>
      <c r="I34" s="86">
        <v>85.9605873</v>
      </c>
      <c r="J34" s="86"/>
      <c r="K34" s="86">
        <v>645.36824239999999</v>
      </c>
      <c r="L34" s="87">
        <v>2.1743914349998201</v>
      </c>
      <c r="M34" s="86">
        <v>0</v>
      </c>
      <c r="N34" s="86">
        <v>232.59007351419601</v>
      </c>
      <c r="O34" s="86">
        <v>6.1580842271146103</v>
      </c>
      <c r="P34" s="86"/>
      <c r="Q34" s="89">
        <v>39.419520114239901</v>
      </c>
      <c r="R34" s="85">
        <v>9216.1949768995801</v>
      </c>
      <c r="S34" s="86">
        <v>9478.4918740153098</v>
      </c>
      <c r="T34" s="88">
        <f t="shared" si="0"/>
        <v>1.2644176382330168</v>
      </c>
      <c r="U34" s="89">
        <v>280.34206929055102</v>
      </c>
      <c r="V34" s="90">
        <f t="shared" si="1"/>
        <v>37.397242289300365</v>
      </c>
    </row>
    <row r="35" spans="1:22" x14ac:dyDescent="0.35">
      <c r="A35" s="1" t="s">
        <v>4940</v>
      </c>
      <c r="B35" s="44" t="s">
        <v>3391</v>
      </c>
      <c r="C35" s="91" t="s">
        <v>4645</v>
      </c>
      <c r="D35" s="94" t="s">
        <v>3500</v>
      </c>
      <c r="E35" s="93">
        <v>3172.71</v>
      </c>
      <c r="F35" s="85">
        <v>2565.64799999979</v>
      </c>
      <c r="G35" s="86">
        <v>0</v>
      </c>
      <c r="H35" s="86">
        <v>1197.4927412</v>
      </c>
      <c r="I35" s="86">
        <v>0</v>
      </c>
      <c r="J35" s="86"/>
      <c r="K35" s="86">
        <v>0</v>
      </c>
      <c r="L35" s="87">
        <v>1.0690199999999099</v>
      </c>
      <c r="M35" s="86">
        <v>0</v>
      </c>
      <c r="N35" s="86">
        <v>85.271606307953206</v>
      </c>
      <c r="O35" s="86">
        <v>0</v>
      </c>
      <c r="P35" s="86"/>
      <c r="Q35" s="86">
        <v>0</v>
      </c>
      <c r="R35" s="85">
        <v>3763.1407411997902</v>
      </c>
      <c r="S35" s="86">
        <v>3870.2413550974525</v>
      </c>
      <c r="T35" s="88">
        <f t="shared" si="0"/>
        <v>1.2198534864823614</v>
      </c>
      <c r="U35" s="89">
        <v>86.340626307953102</v>
      </c>
      <c r="V35" s="90">
        <f t="shared" si="1"/>
        <v>27.213526073279027</v>
      </c>
    </row>
    <row r="36" spans="1:22" x14ac:dyDescent="0.35">
      <c r="A36" s="1" t="s">
        <v>4940</v>
      </c>
      <c r="B36" s="44" t="s">
        <v>3391</v>
      </c>
      <c r="C36" s="91" t="s">
        <v>4967</v>
      </c>
      <c r="D36" s="94" t="s">
        <v>3487</v>
      </c>
      <c r="E36" s="93">
        <v>57557.29</v>
      </c>
      <c r="F36" s="85">
        <v>0</v>
      </c>
      <c r="G36" s="86">
        <v>0</v>
      </c>
      <c r="H36" s="86">
        <v>0</v>
      </c>
      <c r="I36" s="89">
        <v>27.450809399999997</v>
      </c>
      <c r="J36" s="86"/>
      <c r="K36" s="86">
        <v>0</v>
      </c>
      <c r="L36" s="87">
        <v>0</v>
      </c>
      <c r="M36" s="86">
        <v>0</v>
      </c>
      <c r="N36" s="86">
        <v>0</v>
      </c>
      <c r="O36" s="89">
        <v>1.9665337534015299</v>
      </c>
      <c r="P36" s="86"/>
      <c r="Q36" s="89">
        <v>0</v>
      </c>
      <c r="R36" s="85">
        <v>27.450809399999997</v>
      </c>
      <c r="S36" s="86">
        <v>28.232071314161189</v>
      </c>
      <c r="T36" s="88">
        <f t="shared" si="0"/>
        <v>4.9050383216724049E-4</v>
      </c>
      <c r="U36" s="89">
        <v>1.9665337534015299</v>
      </c>
      <c r="V36" s="90">
        <f t="shared" si="1"/>
        <v>3.4166545252591461E-2</v>
      </c>
    </row>
    <row r="37" spans="1:22" x14ac:dyDescent="0.35">
      <c r="A37" s="1" t="s">
        <v>4940</v>
      </c>
      <c r="B37" s="44" t="s">
        <v>3391</v>
      </c>
      <c r="C37" s="91" t="s">
        <v>4646</v>
      </c>
      <c r="D37" s="94" t="s">
        <v>3500</v>
      </c>
      <c r="E37" s="93">
        <v>3828.05</v>
      </c>
      <c r="F37" s="85">
        <v>3079.48499999975</v>
      </c>
      <c r="G37" s="86">
        <v>0</v>
      </c>
      <c r="H37" s="86">
        <v>0</v>
      </c>
      <c r="I37" s="86">
        <v>0</v>
      </c>
      <c r="J37" s="86"/>
      <c r="K37" s="86">
        <v>0</v>
      </c>
      <c r="L37" s="87">
        <v>1.28311874999989</v>
      </c>
      <c r="M37" s="86">
        <v>0</v>
      </c>
      <c r="N37" s="89">
        <v>0</v>
      </c>
      <c r="O37" s="86">
        <v>0</v>
      </c>
      <c r="P37" s="86"/>
      <c r="Q37" s="86">
        <v>0</v>
      </c>
      <c r="R37" s="85">
        <v>3079.48499999975</v>
      </c>
      <c r="S37" s="86">
        <v>3167.1284756682849</v>
      </c>
      <c r="T37" s="88">
        <f t="shared" si="0"/>
        <v>0.82734772943621027</v>
      </c>
      <c r="U37" s="89">
        <v>1.28311874999989</v>
      </c>
      <c r="V37" s="90">
        <f t="shared" si="1"/>
        <v>0.33518860777677667</v>
      </c>
    </row>
    <row r="38" spans="1:22" x14ac:dyDescent="0.35">
      <c r="A38" s="1" t="s">
        <v>4940</v>
      </c>
      <c r="B38" s="44" t="s">
        <v>3391</v>
      </c>
      <c r="C38" s="91" t="s">
        <v>4647</v>
      </c>
      <c r="D38" s="92" t="s">
        <v>4964</v>
      </c>
      <c r="E38" s="93">
        <v>1465.82</v>
      </c>
      <c r="F38" s="85">
        <v>1233.1439999999002</v>
      </c>
      <c r="G38" s="86">
        <v>0</v>
      </c>
      <c r="H38" s="86">
        <v>0</v>
      </c>
      <c r="I38" s="89">
        <v>0</v>
      </c>
      <c r="J38" s="86"/>
      <c r="K38" s="86">
        <v>0</v>
      </c>
      <c r="L38" s="87">
        <v>0.51380999999995802</v>
      </c>
      <c r="M38" s="86">
        <v>0</v>
      </c>
      <c r="N38" s="86">
        <v>0</v>
      </c>
      <c r="O38" s="89">
        <v>0</v>
      </c>
      <c r="P38" s="86"/>
      <c r="Q38" s="86">
        <v>0</v>
      </c>
      <c r="R38" s="85">
        <v>1233.1439999999002</v>
      </c>
      <c r="S38" s="86">
        <v>1268.239811851492</v>
      </c>
      <c r="T38" s="88">
        <f t="shared" si="0"/>
        <v>0.86520842385251406</v>
      </c>
      <c r="U38" s="89">
        <v>0.51380999999995802</v>
      </c>
      <c r="V38" s="90">
        <f t="shared" si="1"/>
        <v>0.35052734987921985</v>
      </c>
    </row>
    <row r="39" spans="1:22" x14ac:dyDescent="0.35">
      <c r="A39" s="1" t="s">
        <v>4940</v>
      </c>
      <c r="B39" s="44" t="s">
        <v>3391</v>
      </c>
      <c r="C39" s="91" t="s">
        <v>4968</v>
      </c>
      <c r="D39" s="94" t="s">
        <v>3473</v>
      </c>
      <c r="E39" s="93">
        <v>18258.28</v>
      </c>
      <c r="F39" s="85">
        <v>11905.9199999991</v>
      </c>
      <c r="G39" s="86">
        <v>2285.2243322999998</v>
      </c>
      <c r="H39" s="86">
        <v>0</v>
      </c>
      <c r="I39" s="86">
        <v>11.572741599999999</v>
      </c>
      <c r="J39" s="86"/>
      <c r="K39" s="86">
        <v>0</v>
      </c>
      <c r="L39" s="87">
        <v>4.9607999999996197</v>
      </c>
      <c r="M39" s="86">
        <v>116.84589037484901</v>
      </c>
      <c r="N39" s="86">
        <v>0</v>
      </c>
      <c r="O39" s="86">
        <v>0.82905340400615302</v>
      </c>
      <c r="P39" s="86"/>
      <c r="Q39" s="86">
        <v>0</v>
      </c>
      <c r="R39" s="85">
        <v>14202.717073899099</v>
      </c>
      <c r="S39" s="86">
        <v>14606.932547685612</v>
      </c>
      <c r="T39" s="88">
        <f t="shared" si="0"/>
        <v>0.80001689905542106</v>
      </c>
      <c r="U39" s="89">
        <v>122.635743778855</v>
      </c>
      <c r="V39" s="90">
        <f t="shared" si="1"/>
        <v>6.7167194160049579</v>
      </c>
    </row>
    <row r="40" spans="1:22" x14ac:dyDescent="0.35">
      <c r="A40" s="1" t="s">
        <v>4940</v>
      </c>
      <c r="B40" s="44" t="s">
        <v>3391</v>
      </c>
      <c r="C40" s="91" t="s">
        <v>4649</v>
      </c>
      <c r="D40" s="94" t="s">
        <v>4969</v>
      </c>
      <c r="E40" s="93">
        <v>3677.74</v>
      </c>
      <c r="F40" s="85">
        <v>1453.4125559998799</v>
      </c>
      <c r="G40" s="86">
        <v>2528.6315868000002</v>
      </c>
      <c r="H40" s="86">
        <v>0</v>
      </c>
      <c r="I40" s="86">
        <v>0</v>
      </c>
      <c r="J40" s="86"/>
      <c r="K40" s="86">
        <v>0</v>
      </c>
      <c r="L40" s="87">
        <v>0.60558856499995295</v>
      </c>
      <c r="M40" s="86">
        <v>129.29155576260001</v>
      </c>
      <c r="N40" s="86">
        <v>0</v>
      </c>
      <c r="O40" s="86">
        <v>0</v>
      </c>
      <c r="P40" s="86"/>
      <c r="Q40" s="86">
        <v>0</v>
      </c>
      <c r="R40" s="85">
        <v>3982.0441427998799</v>
      </c>
      <c r="S40" s="86">
        <v>4095.3748422319409</v>
      </c>
      <c r="T40" s="88">
        <f t="shared" si="0"/>
        <v>1.1135574679645492</v>
      </c>
      <c r="U40" s="89">
        <v>129.89714432759899</v>
      </c>
      <c r="V40" s="90">
        <f t="shared" si="1"/>
        <v>35.319828026885801</v>
      </c>
    </row>
    <row r="41" spans="1:22" x14ac:dyDescent="0.35">
      <c r="A41" s="1" t="s">
        <v>4940</v>
      </c>
      <c r="B41" s="44" t="s">
        <v>3391</v>
      </c>
      <c r="C41" s="91" t="s">
        <v>4970</v>
      </c>
      <c r="D41" s="94" t="s">
        <v>3487</v>
      </c>
      <c r="E41" s="93">
        <v>3277.5499999999902</v>
      </c>
      <c r="F41" s="85">
        <v>1859.7599999998502</v>
      </c>
      <c r="G41" s="86">
        <v>958.25249819999999</v>
      </c>
      <c r="H41" s="86">
        <v>0</v>
      </c>
      <c r="I41" s="89">
        <v>0</v>
      </c>
      <c r="J41" s="86"/>
      <c r="K41" s="86">
        <v>0</v>
      </c>
      <c r="L41" s="87">
        <v>0.77489999999993797</v>
      </c>
      <c r="M41" s="86">
        <v>48.996444144899897</v>
      </c>
      <c r="N41" s="86">
        <v>0</v>
      </c>
      <c r="O41" s="89">
        <v>0</v>
      </c>
      <c r="P41" s="86"/>
      <c r="Q41" s="86">
        <v>0</v>
      </c>
      <c r="R41" s="85">
        <v>2818.0124981998497</v>
      </c>
      <c r="S41" s="86">
        <v>2898.2143533216072</v>
      </c>
      <c r="T41" s="88">
        <f t="shared" si="0"/>
        <v>0.88426243789465175</v>
      </c>
      <c r="U41" s="89">
        <v>49.771344144899899</v>
      </c>
      <c r="V41" s="90">
        <f t="shared" si="1"/>
        <v>15.185533140577581</v>
      </c>
    </row>
    <row r="42" spans="1:22" x14ac:dyDescent="0.35">
      <c r="A42" s="1" t="s">
        <v>4940</v>
      </c>
      <c r="B42" s="44" t="s">
        <v>3391</v>
      </c>
      <c r="C42" s="91" t="s">
        <v>4971</v>
      </c>
      <c r="D42" s="94" t="s">
        <v>3500</v>
      </c>
      <c r="E42" s="93">
        <v>148651.87</v>
      </c>
      <c r="F42" s="85">
        <v>92393.754749992338</v>
      </c>
      <c r="G42" s="86">
        <v>21431.904780498</v>
      </c>
      <c r="H42" s="86">
        <v>0</v>
      </c>
      <c r="I42" s="86">
        <v>17.819807852000004</v>
      </c>
      <c r="J42" s="86"/>
      <c r="K42" s="86"/>
      <c r="L42" s="87">
        <v>38.497397812496764</v>
      </c>
      <c r="M42" s="89">
        <v>1095.835520876793</v>
      </c>
      <c r="N42" s="86">
        <v>0</v>
      </c>
      <c r="O42" s="86">
        <v>9.7990964856826999</v>
      </c>
      <c r="P42" s="86"/>
      <c r="Q42" s="86"/>
      <c r="R42" s="85">
        <v>113843.47933834235</v>
      </c>
      <c r="S42" s="86">
        <v>117083.51402317184</v>
      </c>
      <c r="T42" s="88">
        <f t="shared" si="0"/>
        <v>0.7876356619205116</v>
      </c>
      <c r="U42" s="89">
        <v>1144.1320151749724</v>
      </c>
      <c r="V42" s="90">
        <f t="shared" si="1"/>
        <v>7.6967213071384331</v>
      </c>
    </row>
    <row r="43" spans="1:22" x14ac:dyDescent="0.35">
      <c r="A43" s="1" t="s">
        <v>4940</v>
      </c>
      <c r="B43" s="44" t="s">
        <v>3391</v>
      </c>
      <c r="C43" s="91" t="s">
        <v>4972</v>
      </c>
      <c r="D43" s="94" t="s">
        <v>3500</v>
      </c>
      <c r="E43" s="93">
        <v>6529.73</v>
      </c>
      <c r="F43" s="85">
        <v>2895.26399999977</v>
      </c>
      <c r="G43" s="86">
        <v>0</v>
      </c>
      <c r="H43" s="86">
        <v>547.37134319999996</v>
      </c>
      <c r="I43" s="86">
        <v>5.8219840000000005</v>
      </c>
      <c r="J43" s="86"/>
      <c r="K43" s="86">
        <v>0</v>
      </c>
      <c r="L43" s="87">
        <v>1.2063599999999</v>
      </c>
      <c r="M43" s="89">
        <v>0</v>
      </c>
      <c r="N43" s="86">
        <v>38.977466898741199</v>
      </c>
      <c r="O43" s="86">
        <v>0.41707797686153802</v>
      </c>
      <c r="P43" s="86"/>
      <c r="Q43" s="86">
        <v>0</v>
      </c>
      <c r="R43" s="85">
        <v>3448.4573271997701</v>
      </c>
      <c r="S43" s="86">
        <v>3546.6019149637755</v>
      </c>
      <c r="T43" s="88">
        <f t="shared" si="0"/>
        <v>0.5431467939660255</v>
      </c>
      <c r="U43" s="89">
        <v>40.600904875602701</v>
      </c>
      <c r="V43" s="90">
        <f t="shared" si="1"/>
        <v>6.217853552229986</v>
      </c>
    </row>
    <row r="44" spans="1:22" x14ac:dyDescent="0.35">
      <c r="A44" s="1" t="s">
        <v>4940</v>
      </c>
      <c r="B44" s="44" t="s">
        <v>3391</v>
      </c>
      <c r="C44" s="91" t="s">
        <v>4973</v>
      </c>
      <c r="D44" s="94" t="s">
        <v>3500</v>
      </c>
      <c r="E44" s="93">
        <v>13284.37</v>
      </c>
      <c r="F44" s="85">
        <v>11989.619999999</v>
      </c>
      <c r="G44" s="86">
        <v>0</v>
      </c>
      <c r="H44" s="86">
        <v>0</v>
      </c>
      <c r="I44" s="86">
        <v>17.3130475</v>
      </c>
      <c r="J44" s="86"/>
      <c r="K44" s="86">
        <v>0</v>
      </c>
      <c r="L44" s="87">
        <v>4.9956749999995802</v>
      </c>
      <c r="M44" s="89">
        <v>0</v>
      </c>
      <c r="N44" s="86">
        <v>0</v>
      </c>
      <c r="O44" s="86">
        <v>1.2402800874422999</v>
      </c>
      <c r="P44" s="86"/>
      <c r="Q44" s="86">
        <v>0</v>
      </c>
      <c r="R44" s="85">
        <v>12006.933047498998</v>
      </c>
      <c r="S44" s="86">
        <v>12348.655557724665</v>
      </c>
      <c r="T44" s="88">
        <f t="shared" si="0"/>
        <v>0.92956275365144636</v>
      </c>
      <c r="U44" s="89">
        <v>6.2359550874418899</v>
      </c>
      <c r="V44" s="90">
        <f t="shared" si="1"/>
        <v>0.46942046084548156</v>
      </c>
    </row>
    <row r="45" spans="1:22" x14ac:dyDescent="0.35">
      <c r="A45" s="1" t="s">
        <v>4940</v>
      </c>
      <c r="B45" s="44" t="s">
        <v>3391</v>
      </c>
      <c r="C45" s="91" t="s">
        <v>4654</v>
      </c>
      <c r="D45" s="94" t="s">
        <v>4974</v>
      </c>
      <c r="E45" s="93">
        <v>900.24</v>
      </c>
      <c r="F45" s="85">
        <v>160.49267999998702</v>
      </c>
      <c r="G45" s="86">
        <v>0</v>
      </c>
      <c r="H45" s="86">
        <v>0</v>
      </c>
      <c r="I45" s="86">
        <v>0</v>
      </c>
      <c r="J45" s="86"/>
      <c r="K45" s="86">
        <v>0</v>
      </c>
      <c r="L45" s="87">
        <v>6.6871949999994601E-2</v>
      </c>
      <c r="M45" s="89">
        <v>0</v>
      </c>
      <c r="N45" s="86">
        <v>0</v>
      </c>
      <c r="O45" s="86">
        <v>0</v>
      </c>
      <c r="P45" s="86"/>
      <c r="Q45" s="86">
        <v>0</v>
      </c>
      <c r="R45" s="85">
        <v>160.49267999998702</v>
      </c>
      <c r="S45" s="86">
        <v>165.06037112189796</v>
      </c>
      <c r="T45" s="88">
        <f t="shared" si="0"/>
        <v>0.18335151861936591</v>
      </c>
      <c r="U45" s="89">
        <v>6.6871949999994601E-2</v>
      </c>
      <c r="V45" s="90">
        <f t="shared" si="1"/>
        <v>7.4282358037850577E-2</v>
      </c>
    </row>
    <row r="46" spans="1:22" x14ac:dyDescent="0.35">
      <c r="A46" s="1" t="s">
        <v>4940</v>
      </c>
      <c r="B46" s="44" t="s">
        <v>3391</v>
      </c>
      <c r="C46" s="91" t="s">
        <v>4975</v>
      </c>
      <c r="D46" s="92" t="s">
        <v>3487</v>
      </c>
      <c r="E46" s="93">
        <v>13433.03</v>
      </c>
      <c r="F46" s="85">
        <v>5776.2719999995397</v>
      </c>
      <c r="G46" s="86">
        <v>3036.3674382000004</v>
      </c>
      <c r="H46" s="86">
        <v>0</v>
      </c>
      <c r="I46" s="86">
        <v>5.3686899000000006</v>
      </c>
      <c r="J46" s="86"/>
      <c r="K46" s="86">
        <v>0</v>
      </c>
      <c r="L46" s="87">
        <v>2.4067799999998098</v>
      </c>
      <c r="M46" s="86">
        <v>155.25261647490001</v>
      </c>
      <c r="N46" s="86">
        <v>0</v>
      </c>
      <c r="O46" s="89">
        <v>0.38460468491307598</v>
      </c>
      <c r="P46" s="86"/>
      <c r="Q46" s="86">
        <v>0</v>
      </c>
      <c r="R46" s="85">
        <v>8818.00812809954</v>
      </c>
      <c r="S46" s="86">
        <v>9068.972455193225</v>
      </c>
      <c r="T46" s="88">
        <f t="shared" si="0"/>
        <v>0.67512485680395451</v>
      </c>
      <c r="U46" s="89">
        <v>158.04400115981201</v>
      </c>
      <c r="V46" s="90">
        <f t="shared" si="1"/>
        <v>11.765327789769843</v>
      </c>
    </row>
    <row r="47" spans="1:22" x14ac:dyDescent="0.35">
      <c r="A47" s="1" t="s">
        <v>4940</v>
      </c>
      <c r="B47" s="44" t="s">
        <v>3391</v>
      </c>
      <c r="C47" s="91" t="s">
        <v>4656</v>
      </c>
      <c r="D47" s="94" t="s">
        <v>4969</v>
      </c>
      <c r="E47" s="93">
        <v>1683.02</v>
      </c>
      <c r="F47" s="85">
        <v>747.86515199994005</v>
      </c>
      <c r="G47" s="86">
        <v>0</v>
      </c>
      <c r="H47" s="86">
        <v>0</v>
      </c>
      <c r="I47" s="89">
        <v>0</v>
      </c>
      <c r="J47" s="86"/>
      <c r="K47" s="86">
        <v>449.537935</v>
      </c>
      <c r="L47" s="87">
        <v>0.31161047999997499</v>
      </c>
      <c r="M47" s="86">
        <v>0</v>
      </c>
      <c r="N47" s="89">
        <v>0</v>
      </c>
      <c r="O47" s="89">
        <v>0</v>
      </c>
      <c r="P47" s="86"/>
      <c r="Q47" s="86">
        <v>27.4580751059999</v>
      </c>
      <c r="R47" s="85">
        <v>1197.4030869999399</v>
      </c>
      <c r="S47" s="86">
        <v>1231.481697001585</v>
      </c>
      <c r="T47" s="88">
        <f t="shared" si="0"/>
        <v>0.73170948473671438</v>
      </c>
      <c r="U47" s="89">
        <v>27.769685585999898</v>
      </c>
      <c r="V47" s="90">
        <f t="shared" si="1"/>
        <v>16.499914193532994</v>
      </c>
    </row>
    <row r="48" spans="1:22" x14ac:dyDescent="0.35">
      <c r="A48" s="1" t="s">
        <v>4940</v>
      </c>
      <c r="B48" s="44" t="s">
        <v>3391</v>
      </c>
      <c r="C48" s="91" t="s">
        <v>4657</v>
      </c>
      <c r="D48" s="94" t="s">
        <v>3487</v>
      </c>
      <c r="E48" s="93">
        <v>14486.15</v>
      </c>
      <c r="F48" s="85">
        <v>8469.3599999993203</v>
      </c>
      <c r="G48" s="86">
        <v>0</v>
      </c>
      <c r="H48" s="86">
        <v>0</v>
      </c>
      <c r="I48" s="89">
        <v>8.8843321</v>
      </c>
      <c r="J48" s="86"/>
      <c r="K48" s="86">
        <v>0</v>
      </c>
      <c r="L48" s="87">
        <v>3.5288999999997199</v>
      </c>
      <c r="M48" s="86">
        <v>0</v>
      </c>
      <c r="N48" s="86">
        <v>0</v>
      </c>
      <c r="O48" s="89">
        <v>0.63645988344076898</v>
      </c>
      <c r="P48" s="86"/>
      <c r="Q48" s="86">
        <v>0</v>
      </c>
      <c r="R48" s="85">
        <v>8478.2443320993207</v>
      </c>
      <c r="S48" s="86">
        <v>8719.5388345347274</v>
      </c>
      <c r="T48" s="88">
        <f t="shared" si="0"/>
        <v>0.60192244554520891</v>
      </c>
      <c r="U48" s="89">
        <v>4.1653598834404804</v>
      </c>
      <c r="V48" s="90">
        <f t="shared" si="1"/>
        <v>0.28754084994567086</v>
      </c>
    </row>
    <row r="49" spans="1:22" x14ac:dyDescent="0.35">
      <c r="A49" s="1" t="s">
        <v>4940</v>
      </c>
      <c r="B49" s="44" t="s">
        <v>3391</v>
      </c>
      <c r="C49" s="91" t="s">
        <v>4658</v>
      </c>
      <c r="D49" s="94" t="s">
        <v>3500</v>
      </c>
      <c r="E49" s="93">
        <v>5433.59</v>
      </c>
      <c r="F49" s="85">
        <v>3222.7199999997401</v>
      </c>
      <c r="G49" s="86">
        <v>0</v>
      </c>
      <c r="H49" s="86">
        <v>0</v>
      </c>
      <c r="I49" s="86">
        <v>2.6051829999999998</v>
      </c>
      <c r="J49" s="86"/>
      <c r="K49" s="86">
        <v>0</v>
      </c>
      <c r="L49" s="87">
        <v>1.3427999999998901</v>
      </c>
      <c r="M49" s="86">
        <v>0</v>
      </c>
      <c r="N49" s="86">
        <v>0</v>
      </c>
      <c r="O49" s="86">
        <v>0.18663130214615301</v>
      </c>
      <c r="P49" s="86"/>
      <c r="Q49" s="86">
        <v>0</v>
      </c>
      <c r="R49" s="85">
        <v>3225.3251829997398</v>
      </c>
      <c r="S49" s="86">
        <v>3317.1193333850715</v>
      </c>
      <c r="T49" s="88">
        <f t="shared" si="0"/>
        <v>0.61048392193468248</v>
      </c>
      <c r="U49" s="89">
        <v>1.52943130214604</v>
      </c>
      <c r="V49" s="90">
        <f t="shared" si="1"/>
        <v>0.28147712693560611</v>
      </c>
    </row>
    <row r="50" spans="1:22" x14ac:dyDescent="0.35">
      <c r="A50" s="1" t="s">
        <v>4940</v>
      </c>
      <c r="B50" s="44" t="s">
        <v>3391</v>
      </c>
      <c r="C50" s="91" t="s">
        <v>4659</v>
      </c>
      <c r="D50" s="94" t="s">
        <v>4964</v>
      </c>
      <c r="E50" s="93">
        <v>2425.0100000000002</v>
      </c>
      <c r="F50" s="85">
        <v>1136.1599999999098</v>
      </c>
      <c r="G50" s="86">
        <v>1063.4809851</v>
      </c>
      <c r="H50" s="86">
        <v>0</v>
      </c>
      <c r="I50" s="89">
        <v>0</v>
      </c>
      <c r="J50" s="86"/>
      <c r="K50" s="86">
        <v>0</v>
      </c>
      <c r="L50" s="87">
        <v>0.47339999999996202</v>
      </c>
      <c r="M50" s="86">
        <v>54.3768858244499</v>
      </c>
      <c r="N50" s="86">
        <v>0</v>
      </c>
      <c r="O50" s="89">
        <v>0</v>
      </c>
      <c r="P50" s="86"/>
      <c r="Q50" s="86">
        <v>0</v>
      </c>
      <c r="R50" s="85">
        <v>2199.6409850999098</v>
      </c>
      <c r="S50" s="86">
        <v>2262.2437193743522</v>
      </c>
      <c r="T50" s="88">
        <f t="shared" si="0"/>
        <v>0.93288016106092431</v>
      </c>
      <c r="U50" s="89">
        <v>54.850285824449898</v>
      </c>
      <c r="V50" s="90">
        <f t="shared" si="1"/>
        <v>22.618581294283281</v>
      </c>
    </row>
    <row r="51" spans="1:22" x14ac:dyDescent="0.35">
      <c r="A51" s="1" t="s">
        <v>4940</v>
      </c>
      <c r="B51" s="44" t="s">
        <v>3391</v>
      </c>
      <c r="C51" s="91" t="s">
        <v>4976</v>
      </c>
      <c r="D51" s="94" t="s">
        <v>4969</v>
      </c>
      <c r="E51" s="93">
        <v>3018.33</v>
      </c>
      <c r="F51" s="85">
        <v>1267.6086719998898</v>
      </c>
      <c r="G51" s="86">
        <v>0</v>
      </c>
      <c r="H51" s="86">
        <v>509.91210519999998</v>
      </c>
      <c r="I51" s="86">
        <v>0</v>
      </c>
      <c r="J51" s="86"/>
      <c r="K51" s="86">
        <v>0</v>
      </c>
      <c r="L51" s="87">
        <v>0.52817027999995803</v>
      </c>
      <c r="M51" s="86">
        <v>0</v>
      </c>
      <c r="N51" s="86">
        <v>36.310052487417899</v>
      </c>
      <c r="O51" s="86">
        <v>0</v>
      </c>
      <c r="P51" s="86"/>
      <c r="Q51" s="89">
        <v>0</v>
      </c>
      <c r="R51" s="85">
        <v>1777.5207771998901</v>
      </c>
      <c r="S51" s="86">
        <v>1828.1097876957508</v>
      </c>
      <c r="T51" s="88">
        <f t="shared" si="0"/>
        <v>0.60566928987080637</v>
      </c>
      <c r="U51" s="89">
        <v>36.838222767417903</v>
      </c>
      <c r="V51" s="90">
        <f t="shared" si="1"/>
        <v>12.204836040929223</v>
      </c>
    </row>
    <row r="52" spans="1:22" x14ac:dyDescent="0.35">
      <c r="A52" s="1" t="s">
        <v>4940</v>
      </c>
      <c r="B52" s="44" t="s">
        <v>3391</v>
      </c>
      <c r="C52" s="91" t="s">
        <v>4977</v>
      </c>
      <c r="D52" s="94" t="s">
        <v>4969</v>
      </c>
      <c r="E52" s="93">
        <v>3001.93</v>
      </c>
      <c r="F52" s="85">
        <v>1115.2897199999102</v>
      </c>
      <c r="G52" s="86">
        <v>0</v>
      </c>
      <c r="H52" s="86">
        <v>559.68284640000002</v>
      </c>
      <c r="I52" s="89">
        <v>0</v>
      </c>
      <c r="J52" s="86"/>
      <c r="K52" s="86">
        <v>0</v>
      </c>
      <c r="L52" s="87">
        <v>0.46470404999996201</v>
      </c>
      <c r="M52" s="86">
        <v>0</v>
      </c>
      <c r="N52" s="86">
        <v>39.8541500032062</v>
      </c>
      <c r="O52" s="89">
        <v>0</v>
      </c>
      <c r="P52" s="86"/>
      <c r="Q52" s="86">
        <v>0</v>
      </c>
      <c r="R52" s="85">
        <v>1674.97256639991</v>
      </c>
      <c r="S52" s="86">
        <v>1722.6430104412823</v>
      </c>
      <c r="T52" s="88">
        <f t="shared" si="0"/>
        <v>0.57384516309217148</v>
      </c>
      <c r="U52" s="89">
        <v>40.318854053206202</v>
      </c>
      <c r="V52" s="90">
        <f t="shared" si="1"/>
        <v>13.430977422260414</v>
      </c>
    </row>
    <row r="53" spans="1:22" x14ac:dyDescent="0.35">
      <c r="A53" s="1" t="s">
        <v>4940</v>
      </c>
      <c r="B53" s="44" t="s">
        <v>3391</v>
      </c>
      <c r="C53" s="91" t="s">
        <v>4662</v>
      </c>
      <c r="D53" s="94" t="s">
        <v>4969</v>
      </c>
      <c r="E53" s="93">
        <v>1558.1399999999901</v>
      </c>
      <c r="F53" s="85">
        <v>1164.8699999999001</v>
      </c>
      <c r="G53" s="86">
        <v>0</v>
      </c>
      <c r="H53" s="86">
        <v>115.13729600000001</v>
      </c>
      <c r="I53" s="89">
        <v>0</v>
      </c>
      <c r="J53" s="86"/>
      <c r="K53" s="86">
        <v>0</v>
      </c>
      <c r="L53" s="87">
        <v>0.48536249999996101</v>
      </c>
      <c r="M53" s="86">
        <v>0</v>
      </c>
      <c r="N53" s="86">
        <v>8.19874880079505</v>
      </c>
      <c r="O53" s="89">
        <v>0</v>
      </c>
      <c r="P53" s="86"/>
      <c r="Q53" s="86">
        <v>0</v>
      </c>
      <c r="R53" s="85">
        <v>1280.0072959999</v>
      </c>
      <c r="S53" s="86">
        <v>1316.4368575345472</v>
      </c>
      <c r="T53" s="88">
        <f t="shared" si="0"/>
        <v>0.84487713397676434</v>
      </c>
      <c r="U53" s="89">
        <v>8.6841113007950099</v>
      </c>
      <c r="V53" s="90">
        <f t="shared" si="1"/>
        <v>5.5733832009928923</v>
      </c>
    </row>
    <row r="54" spans="1:22" x14ac:dyDescent="0.35">
      <c r="A54" s="1" t="s">
        <v>4940</v>
      </c>
      <c r="B54" s="44" t="s">
        <v>3391</v>
      </c>
      <c r="C54" s="91" t="s">
        <v>4978</v>
      </c>
      <c r="D54" s="94" t="s">
        <v>4969</v>
      </c>
      <c r="E54" s="93">
        <v>3825.8799999999901</v>
      </c>
      <c r="F54" s="85">
        <v>1247.7507119999</v>
      </c>
      <c r="G54" s="86">
        <v>0</v>
      </c>
      <c r="H54" s="86">
        <v>851.60040240000001</v>
      </c>
      <c r="I54" s="86">
        <v>0</v>
      </c>
      <c r="J54" s="86"/>
      <c r="K54" s="86">
        <v>0</v>
      </c>
      <c r="L54" s="87">
        <v>0.51989612999995805</v>
      </c>
      <c r="M54" s="89">
        <v>0</v>
      </c>
      <c r="N54" s="86">
        <v>60.641147747065197</v>
      </c>
      <c r="O54" s="86">
        <v>0</v>
      </c>
      <c r="P54" s="86"/>
      <c r="Q54" s="86">
        <v>0</v>
      </c>
      <c r="R54" s="85">
        <v>2099.3511143999003</v>
      </c>
      <c r="S54" s="86">
        <v>2159.0995555563386</v>
      </c>
      <c r="T54" s="88">
        <f t="shared" si="0"/>
        <v>0.56434063680939917</v>
      </c>
      <c r="U54" s="89">
        <v>61.161043877065197</v>
      </c>
      <c r="V54" s="90">
        <f t="shared" si="1"/>
        <v>15.986137536217903</v>
      </c>
    </row>
    <row r="55" spans="1:22" x14ac:dyDescent="0.35">
      <c r="A55" s="1" t="s">
        <v>4940</v>
      </c>
      <c r="B55" s="44" t="s">
        <v>3391</v>
      </c>
      <c r="C55" s="91" t="s">
        <v>4664</v>
      </c>
      <c r="D55" s="94" t="s">
        <v>4969</v>
      </c>
      <c r="E55" s="93">
        <v>8052.59</v>
      </c>
      <c r="F55" s="85">
        <v>2638.0799999997898</v>
      </c>
      <c r="G55" s="86">
        <v>6655.5694655999996</v>
      </c>
      <c r="H55" s="86">
        <v>0</v>
      </c>
      <c r="I55" s="86">
        <v>0</v>
      </c>
      <c r="J55" s="86"/>
      <c r="K55" s="86">
        <v>0</v>
      </c>
      <c r="L55" s="87">
        <v>1.09919999999991</v>
      </c>
      <c r="M55" s="86">
        <v>340.30617001919899</v>
      </c>
      <c r="N55" s="89">
        <v>0</v>
      </c>
      <c r="O55" s="86">
        <v>0</v>
      </c>
      <c r="P55" s="86"/>
      <c r="Q55" s="86">
        <v>0</v>
      </c>
      <c r="R55" s="85">
        <v>9293.6494655997903</v>
      </c>
      <c r="S55" s="86">
        <v>9558.1507509803814</v>
      </c>
      <c r="T55" s="88">
        <f t="shared" si="0"/>
        <v>1.186966025959397</v>
      </c>
      <c r="U55" s="89">
        <v>341.40537001919898</v>
      </c>
      <c r="V55" s="90">
        <f t="shared" si="1"/>
        <v>42.396964208931408</v>
      </c>
    </row>
    <row r="56" spans="1:22" x14ac:dyDescent="0.35">
      <c r="A56" s="1" t="s">
        <v>4940</v>
      </c>
      <c r="B56" s="44" t="s">
        <v>3391</v>
      </c>
      <c r="C56" s="91" t="s">
        <v>4979</v>
      </c>
      <c r="D56" s="94" t="s">
        <v>4969</v>
      </c>
      <c r="E56" s="93">
        <v>2779.25</v>
      </c>
      <c r="F56" s="87">
        <v>1022.5037879999099</v>
      </c>
      <c r="G56" s="86">
        <v>0</v>
      </c>
      <c r="H56" s="86">
        <v>1001.1782916</v>
      </c>
      <c r="I56" s="86">
        <v>0</v>
      </c>
      <c r="J56" s="86"/>
      <c r="K56" s="86">
        <v>0</v>
      </c>
      <c r="L56" s="87">
        <v>0.42604324499996599</v>
      </c>
      <c r="M56" s="86">
        <v>0</v>
      </c>
      <c r="N56" s="86">
        <v>71.292357930983002</v>
      </c>
      <c r="O56" s="86">
        <v>0</v>
      </c>
      <c r="P56" s="86"/>
      <c r="Q56" s="86">
        <v>0</v>
      </c>
      <c r="R56" s="85">
        <v>2023.6820795999099</v>
      </c>
      <c r="S56" s="86">
        <v>2081.2769472820964</v>
      </c>
      <c r="T56" s="88">
        <f t="shared" si="0"/>
        <v>0.7488628037355749</v>
      </c>
      <c r="U56" s="89">
        <v>71.718401175982905</v>
      </c>
      <c r="V56" s="90">
        <f t="shared" si="1"/>
        <v>25.804947801019303</v>
      </c>
    </row>
    <row r="57" spans="1:22" x14ac:dyDescent="0.35">
      <c r="A57" s="1" t="s">
        <v>4940</v>
      </c>
      <c r="B57" s="44" t="s">
        <v>3391</v>
      </c>
      <c r="C57" s="91" t="s">
        <v>4980</v>
      </c>
      <c r="D57" s="94" t="s">
        <v>4964</v>
      </c>
      <c r="E57" s="93">
        <v>1896.18</v>
      </c>
      <c r="F57" s="87">
        <v>361.47599999997101</v>
      </c>
      <c r="G57" s="86">
        <v>0</v>
      </c>
      <c r="H57" s="86">
        <v>648.81598559999998</v>
      </c>
      <c r="I57" s="86">
        <v>0</v>
      </c>
      <c r="J57" s="86"/>
      <c r="K57" s="86">
        <v>0</v>
      </c>
      <c r="L57" s="87">
        <v>0.15061499999998801</v>
      </c>
      <c r="M57" s="86">
        <v>0</v>
      </c>
      <c r="N57" s="86">
        <v>46.201183010886901</v>
      </c>
      <c r="O57" s="86">
        <v>0</v>
      </c>
      <c r="P57" s="86"/>
      <c r="Q57" s="86">
        <v>0</v>
      </c>
      <c r="R57" s="87">
        <v>1010.29198559997</v>
      </c>
      <c r="S57" s="89">
        <v>1039.045332688218</v>
      </c>
      <c r="T57" s="88">
        <f t="shared" si="0"/>
        <v>0.54796766798944085</v>
      </c>
      <c r="U57" s="89">
        <v>46.351798010886903</v>
      </c>
      <c r="V57" s="90">
        <f t="shared" si="1"/>
        <v>24.444830137901938</v>
      </c>
    </row>
    <row r="58" spans="1:22" x14ac:dyDescent="0.35">
      <c r="A58" s="1" t="s">
        <v>4940</v>
      </c>
      <c r="B58" s="44" t="s">
        <v>3391</v>
      </c>
      <c r="C58" s="91" t="s">
        <v>4981</v>
      </c>
      <c r="D58" s="94" t="s">
        <v>4969</v>
      </c>
      <c r="E58" s="93">
        <v>3261.65</v>
      </c>
      <c r="F58" s="85">
        <v>2289.4049159998199</v>
      </c>
      <c r="G58" s="86">
        <v>1001.0939634</v>
      </c>
      <c r="H58" s="86">
        <v>0</v>
      </c>
      <c r="I58" s="86">
        <v>6.5330867000000001</v>
      </c>
      <c r="J58" s="86"/>
      <c r="K58" s="86">
        <v>0</v>
      </c>
      <c r="L58" s="87">
        <v>0.95391871499992498</v>
      </c>
      <c r="M58" s="86">
        <v>51.186972696300003</v>
      </c>
      <c r="N58" s="86">
        <v>0</v>
      </c>
      <c r="O58" s="86">
        <v>0.468020280285384</v>
      </c>
      <c r="P58" s="86"/>
      <c r="Q58" s="86">
        <v>0</v>
      </c>
      <c r="R58" s="85">
        <v>3297.0319660998098</v>
      </c>
      <c r="S58" s="86">
        <v>3390.8669225614494</v>
      </c>
      <c r="T58" s="88">
        <f t="shared" si="0"/>
        <v>1.0396170412403076</v>
      </c>
      <c r="U58" s="89">
        <v>52.608911691585298</v>
      </c>
      <c r="V58" s="90">
        <f t="shared" si="1"/>
        <v>16.129539249025893</v>
      </c>
    </row>
    <row r="59" spans="1:22" x14ac:dyDescent="0.35">
      <c r="A59" s="1" t="s">
        <v>4940</v>
      </c>
      <c r="B59" s="44" t="s">
        <v>3391</v>
      </c>
      <c r="C59" s="91" t="s">
        <v>4982</v>
      </c>
      <c r="D59" s="94" t="s">
        <v>4969</v>
      </c>
      <c r="E59" s="93">
        <v>2138.2800000000002</v>
      </c>
      <c r="F59" s="85">
        <v>864.19497599992997</v>
      </c>
      <c r="G59" s="86">
        <v>0</v>
      </c>
      <c r="H59" s="86">
        <v>350.27931679999995</v>
      </c>
      <c r="I59" s="86">
        <v>0</v>
      </c>
      <c r="J59" s="86"/>
      <c r="K59" s="86">
        <v>349.25868600000001</v>
      </c>
      <c r="L59" s="87">
        <v>0.36008123999997099</v>
      </c>
      <c r="M59" s="86">
        <v>0</v>
      </c>
      <c r="N59" s="89">
        <v>24.942848480281398</v>
      </c>
      <c r="O59" s="86">
        <v>0</v>
      </c>
      <c r="P59" s="86"/>
      <c r="Q59" s="86">
        <v>21.3329520935999</v>
      </c>
      <c r="R59" s="85">
        <v>1563.7329787999302</v>
      </c>
      <c r="S59" s="86">
        <v>1608.2374960421146</v>
      </c>
      <c r="T59" s="88">
        <f t="shared" si="0"/>
        <v>0.75211735415479475</v>
      </c>
      <c r="U59" s="89">
        <v>46.635881813881298</v>
      </c>
      <c r="V59" s="90">
        <f t="shared" si="1"/>
        <v>21.809997668163803</v>
      </c>
    </row>
    <row r="60" spans="1:22" x14ac:dyDescent="0.35">
      <c r="A60" s="1" t="s">
        <v>4940</v>
      </c>
      <c r="B60" s="44" t="s">
        <v>3391</v>
      </c>
      <c r="C60" s="91" t="s">
        <v>4669</v>
      </c>
      <c r="D60" s="94" t="s">
        <v>3487</v>
      </c>
      <c r="E60" s="93">
        <v>4159.58</v>
      </c>
      <c r="F60" s="87">
        <v>6611.75999999947</v>
      </c>
      <c r="G60" s="86">
        <v>0</v>
      </c>
      <c r="H60" s="86">
        <v>0</v>
      </c>
      <c r="I60" s="86">
        <v>0</v>
      </c>
      <c r="J60" s="86"/>
      <c r="K60" s="86">
        <v>0</v>
      </c>
      <c r="L60" s="87">
        <v>2.7548999999997799</v>
      </c>
      <c r="M60" s="86">
        <v>0</v>
      </c>
      <c r="N60" s="86">
        <v>0</v>
      </c>
      <c r="O60" s="86">
        <v>0</v>
      </c>
      <c r="P60" s="86"/>
      <c r="Q60" s="86">
        <v>0</v>
      </c>
      <c r="R60" s="85">
        <v>6611.75999999947</v>
      </c>
      <c r="S60" s="86">
        <v>6799.9335506698553</v>
      </c>
      <c r="T60" s="88">
        <f t="shared" si="0"/>
        <v>1.634764459553574</v>
      </c>
      <c r="U60" s="89">
        <v>2.7548999999997799</v>
      </c>
      <c r="V60" s="90">
        <f t="shared" si="1"/>
        <v>0.6623024439966968</v>
      </c>
    </row>
    <row r="61" spans="1:22" x14ac:dyDescent="0.35">
      <c r="A61" s="1" t="s">
        <v>4940</v>
      </c>
      <c r="B61" s="44" t="s">
        <v>3391</v>
      </c>
      <c r="C61" s="91" t="s">
        <v>4983</v>
      </c>
      <c r="D61" s="94" t="s">
        <v>4951</v>
      </c>
      <c r="E61" s="93">
        <v>3157.33</v>
      </c>
      <c r="F61" s="85">
        <v>0</v>
      </c>
      <c r="G61" s="86">
        <v>0</v>
      </c>
      <c r="H61" s="86">
        <v>0</v>
      </c>
      <c r="I61" s="86">
        <v>0</v>
      </c>
      <c r="J61" s="86"/>
      <c r="K61" s="86">
        <v>0</v>
      </c>
      <c r="L61" s="87">
        <v>0</v>
      </c>
      <c r="M61" s="86">
        <v>0</v>
      </c>
      <c r="N61" s="86">
        <v>0</v>
      </c>
      <c r="O61" s="86">
        <v>0</v>
      </c>
      <c r="P61" s="86"/>
      <c r="Q61" s="86">
        <v>0</v>
      </c>
      <c r="R61" s="85">
        <v>0</v>
      </c>
      <c r="S61" s="86">
        <v>0</v>
      </c>
      <c r="T61" s="88">
        <f t="shared" si="0"/>
        <v>0</v>
      </c>
      <c r="U61" s="89">
        <v>0</v>
      </c>
      <c r="V61" s="90">
        <f t="shared" si="1"/>
        <v>0</v>
      </c>
    </row>
    <row r="62" spans="1:22" x14ac:dyDescent="0.35">
      <c r="A62" s="1" t="s">
        <v>4940</v>
      </c>
      <c r="B62" s="44" t="s">
        <v>3391</v>
      </c>
      <c r="C62" s="91" t="s">
        <v>4670</v>
      </c>
      <c r="D62" s="94" t="s">
        <v>4969</v>
      </c>
      <c r="E62" s="93">
        <v>3645.84</v>
      </c>
      <c r="F62" s="85">
        <v>2370.7545479998098</v>
      </c>
      <c r="G62" s="86">
        <v>0</v>
      </c>
      <c r="H62" s="86">
        <v>0</v>
      </c>
      <c r="I62" s="86">
        <v>0</v>
      </c>
      <c r="J62" s="86"/>
      <c r="K62" s="86">
        <v>0</v>
      </c>
      <c r="L62" s="87">
        <v>0.98781439499992096</v>
      </c>
      <c r="M62" s="86">
        <v>0</v>
      </c>
      <c r="N62" s="89">
        <v>0</v>
      </c>
      <c r="O62" s="86">
        <v>0</v>
      </c>
      <c r="P62" s="86"/>
      <c r="Q62" s="86">
        <v>0</v>
      </c>
      <c r="R62" s="85">
        <v>2370.7545479998098</v>
      </c>
      <c r="S62" s="86">
        <v>2438.2272483194106</v>
      </c>
      <c r="T62" s="88">
        <f t="shared" si="0"/>
        <v>0.66876967950305288</v>
      </c>
      <c r="U62" s="89">
        <v>0.98781439499992096</v>
      </c>
      <c r="V62" s="90">
        <f t="shared" si="1"/>
        <v>0.27094288147585216</v>
      </c>
    </row>
    <row r="63" spans="1:22" x14ac:dyDescent="0.35">
      <c r="A63" s="1" t="s">
        <v>4940</v>
      </c>
      <c r="B63" s="44" t="s">
        <v>3391</v>
      </c>
      <c r="C63" s="91" t="s">
        <v>4671</v>
      </c>
      <c r="D63" s="94" t="s">
        <v>4969</v>
      </c>
      <c r="E63" s="93">
        <v>2829.9</v>
      </c>
      <c r="F63" s="85">
        <v>1921.24015199984</v>
      </c>
      <c r="G63" s="86">
        <v>0</v>
      </c>
      <c r="H63" s="86">
        <v>81.055195999999995</v>
      </c>
      <c r="I63" s="86">
        <v>0</v>
      </c>
      <c r="J63" s="86"/>
      <c r="K63" s="86">
        <v>0</v>
      </c>
      <c r="L63" s="87">
        <v>0.80051672999993595</v>
      </c>
      <c r="M63" s="86">
        <v>0</v>
      </c>
      <c r="N63" s="89">
        <v>5.7718151640734003</v>
      </c>
      <c r="O63" s="86">
        <v>0</v>
      </c>
      <c r="P63" s="86"/>
      <c r="Q63" s="86">
        <v>0</v>
      </c>
      <c r="R63" s="85">
        <v>2002.29534799984</v>
      </c>
      <c r="S63" s="86">
        <v>2059.2815400461263</v>
      </c>
      <c r="T63" s="88">
        <f t="shared" si="0"/>
        <v>0.72768703489385711</v>
      </c>
      <c r="U63" s="89">
        <v>6.5723318940733302</v>
      </c>
      <c r="V63" s="90">
        <f t="shared" si="1"/>
        <v>2.3224608269102545</v>
      </c>
    </row>
    <row r="64" spans="1:22" x14ac:dyDescent="0.35">
      <c r="A64" s="1" t="s">
        <v>4940</v>
      </c>
      <c r="B64" s="44" t="s">
        <v>3391</v>
      </c>
      <c r="C64" s="91" t="s">
        <v>4672</v>
      </c>
      <c r="D64" s="94" t="s">
        <v>4969</v>
      </c>
      <c r="E64" s="93">
        <v>3679.71</v>
      </c>
      <c r="F64" s="85">
        <v>2123.3673359998197</v>
      </c>
      <c r="G64" s="86">
        <v>0</v>
      </c>
      <c r="H64" s="86">
        <v>211.76461319999999</v>
      </c>
      <c r="I64" s="86">
        <v>0</v>
      </c>
      <c r="J64" s="86"/>
      <c r="K64" s="86">
        <v>0</v>
      </c>
      <c r="L64" s="87">
        <v>0.88473638999992799</v>
      </c>
      <c r="M64" s="86">
        <v>0</v>
      </c>
      <c r="N64" s="86">
        <v>15.0794306349206</v>
      </c>
      <c r="O64" s="86">
        <v>0</v>
      </c>
      <c r="P64" s="86"/>
      <c r="Q64" s="86">
        <v>0</v>
      </c>
      <c r="R64" s="85">
        <v>2335.1319491998202</v>
      </c>
      <c r="S64" s="86">
        <v>2401.5908149428028</v>
      </c>
      <c r="T64" s="88">
        <f t="shared" si="0"/>
        <v>0.65265763197175941</v>
      </c>
      <c r="U64" s="89">
        <v>15.964167024920499</v>
      </c>
      <c r="V64" s="90">
        <f t="shared" si="1"/>
        <v>4.3384307526735801</v>
      </c>
    </row>
    <row r="65" spans="1:22" x14ac:dyDescent="0.35">
      <c r="A65" s="1" t="s">
        <v>4940</v>
      </c>
      <c r="B65" s="44" t="s">
        <v>3391</v>
      </c>
      <c r="C65" s="91" t="s">
        <v>4673</v>
      </c>
      <c r="D65" s="94" t="s">
        <v>4969</v>
      </c>
      <c r="E65" s="93">
        <v>3801.76</v>
      </c>
      <c r="F65" s="85">
        <v>2715.39046799978</v>
      </c>
      <c r="G65" s="86">
        <v>0</v>
      </c>
      <c r="H65" s="86">
        <v>126.79628720000001</v>
      </c>
      <c r="I65" s="86">
        <v>0</v>
      </c>
      <c r="J65" s="86"/>
      <c r="K65" s="86">
        <v>0</v>
      </c>
      <c r="L65" s="87">
        <v>1.1314126949998999</v>
      </c>
      <c r="M65" s="86">
        <v>0</v>
      </c>
      <c r="N65" s="89">
        <v>9.0289675347792109</v>
      </c>
      <c r="O65" s="86">
        <v>0</v>
      </c>
      <c r="P65" s="86"/>
      <c r="Q65" s="86">
        <v>0</v>
      </c>
      <c r="R65" s="85">
        <v>2842.1867551997802</v>
      </c>
      <c r="S65" s="86">
        <v>2923.0766201365486</v>
      </c>
      <c r="T65" s="88">
        <f t="shared" si="0"/>
        <v>0.76887457917820912</v>
      </c>
      <c r="U65" s="89">
        <v>10.160380229779101</v>
      </c>
      <c r="V65" s="90">
        <f t="shared" si="1"/>
        <v>2.6725464600024988</v>
      </c>
    </row>
    <row r="66" spans="1:22" x14ac:dyDescent="0.35">
      <c r="A66" s="1" t="s">
        <v>4940</v>
      </c>
      <c r="B66" s="44" t="s">
        <v>3391</v>
      </c>
      <c r="C66" s="91" t="s">
        <v>4483</v>
      </c>
      <c r="D66" s="94" t="s">
        <v>4964</v>
      </c>
      <c r="E66" s="93">
        <v>1510.22</v>
      </c>
      <c r="F66" s="85">
        <v>0</v>
      </c>
      <c r="G66" s="86">
        <v>0</v>
      </c>
      <c r="H66" s="86">
        <v>0</v>
      </c>
      <c r="I66" s="86">
        <v>0</v>
      </c>
      <c r="J66" s="86"/>
      <c r="K66" s="86">
        <v>0</v>
      </c>
      <c r="L66" s="87">
        <v>0</v>
      </c>
      <c r="M66" s="86">
        <v>0</v>
      </c>
      <c r="N66" s="86">
        <v>0</v>
      </c>
      <c r="O66" s="86">
        <v>0</v>
      </c>
      <c r="P66" s="86"/>
      <c r="Q66" s="86">
        <v>0</v>
      </c>
      <c r="R66" s="85">
        <v>0</v>
      </c>
      <c r="S66" s="86">
        <v>0</v>
      </c>
      <c r="T66" s="88">
        <f t="shared" si="0"/>
        <v>0</v>
      </c>
      <c r="U66" s="89">
        <v>0</v>
      </c>
      <c r="V66" s="90">
        <f t="shared" si="1"/>
        <v>0</v>
      </c>
    </row>
    <row r="67" spans="1:22" x14ac:dyDescent="0.35">
      <c r="A67" s="1" t="s">
        <v>4940</v>
      </c>
      <c r="B67" s="44" t="s">
        <v>3391</v>
      </c>
      <c r="C67" s="91" t="s">
        <v>4984</v>
      </c>
      <c r="D67" s="94" t="s">
        <v>4969</v>
      </c>
      <c r="E67" s="93">
        <v>4391.13</v>
      </c>
      <c r="F67" s="85">
        <v>1080.3253319999101</v>
      </c>
      <c r="G67" s="86">
        <v>2004.3912303</v>
      </c>
      <c r="H67" s="86">
        <v>0</v>
      </c>
      <c r="I67" s="86">
        <v>0</v>
      </c>
      <c r="J67" s="86"/>
      <c r="K67" s="86">
        <v>0</v>
      </c>
      <c r="L67" s="87">
        <v>0.45013555499996399</v>
      </c>
      <c r="M67" s="86">
        <v>102.48660258584999</v>
      </c>
      <c r="N67" s="89">
        <v>0</v>
      </c>
      <c r="O67" s="86">
        <v>0</v>
      </c>
      <c r="P67" s="86"/>
      <c r="Q67" s="86">
        <v>0</v>
      </c>
      <c r="R67" s="85">
        <v>3084.71656229991</v>
      </c>
      <c r="S67" s="86">
        <v>3172.5089304953322</v>
      </c>
      <c r="T67" s="88">
        <f t="shared" si="0"/>
        <v>0.72248121337681459</v>
      </c>
      <c r="U67" s="89">
        <v>102.936738140849</v>
      </c>
      <c r="V67" s="90">
        <f t="shared" si="1"/>
        <v>23.441970094451541</v>
      </c>
    </row>
    <row r="68" spans="1:22" x14ac:dyDescent="0.35">
      <c r="A68" s="1" t="s">
        <v>4940</v>
      </c>
      <c r="B68" s="44" t="s">
        <v>3391</v>
      </c>
      <c r="C68" s="91" t="s">
        <v>4675</v>
      </c>
      <c r="D68" s="94" t="s">
        <v>4969</v>
      </c>
      <c r="E68" s="93">
        <v>3090.58</v>
      </c>
      <c r="F68" s="85">
        <v>2592.9703079997903</v>
      </c>
      <c r="G68" s="86">
        <v>0</v>
      </c>
      <c r="H68" s="86">
        <v>0</v>
      </c>
      <c r="I68" s="86">
        <v>0</v>
      </c>
      <c r="J68" s="86"/>
      <c r="K68" s="86">
        <v>0</v>
      </c>
      <c r="L68" s="87">
        <v>1.08040429499991</v>
      </c>
      <c r="M68" s="86">
        <v>0</v>
      </c>
      <c r="N68" s="89">
        <v>0</v>
      </c>
      <c r="O68" s="86">
        <v>0</v>
      </c>
      <c r="P68" s="86"/>
      <c r="Q68" s="86">
        <v>0</v>
      </c>
      <c r="R68" s="85">
        <v>2592.9703079997903</v>
      </c>
      <c r="S68" s="86">
        <v>2666.7673650071897</v>
      </c>
      <c r="T68" s="88">
        <f t="shared" si="0"/>
        <v>0.86286954714234543</v>
      </c>
      <c r="U68" s="89">
        <v>1.08040429499991</v>
      </c>
      <c r="V68" s="90">
        <f t="shared" si="1"/>
        <v>0.34957978599483269</v>
      </c>
    </row>
    <row r="69" spans="1:22" x14ac:dyDescent="0.35">
      <c r="A69" s="1" t="s">
        <v>4940</v>
      </c>
      <c r="B69" s="44" t="s">
        <v>3391</v>
      </c>
      <c r="C69" s="91" t="s">
        <v>4480</v>
      </c>
      <c r="D69" s="94" t="s">
        <v>4964</v>
      </c>
      <c r="E69" s="93">
        <v>1735.39</v>
      </c>
      <c r="F69" s="85">
        <v>126.95086799999001</v>
      </c>
      <c r="G69" s="86">
        <v>0</v>
      </c>
      <c r="H69" s="86">
        <v>0</v>
      </c>
      <c r="I69" s="86">
        <v>0</v>
      </c>
      <c r="J69" s="86"/>
      <c r="K69" s="86">
        <v>0</v>
      </c>
      <c r="L69" s="87">
        <v>5.2896194999995802E-2</v>
      </c>
      <c r="M69" s="86">
        <v>0</v>
      </c>
      <c r="N69" s="86">
        <v>0</v>
      </c>
      <c r="O69" s="86">
        <v>0</v>
      </c>
      <c r="P69" s="86"/>
      <c r="Q69" s="86">
        <v>0</v>
      </c>
      <c r="R69" s="85">
        <v>126.95086799999001</v>
      </c>
      <c r="S69" s="86">
        <v>130.56394463801792</v>
      </c>
      <c r="T69" s="88">
        <f t="shared" si="0"/>
        <v>7.5236082170588692E-2</v>
      </c>
      <c r="U69" s="89">
        <v>5.2896194999995802E-2</v>
      </c>
      <c r="V69" s="90">
        <f t="shared" si="1"/>
        <v>3.0480868853684645E-2</v>
      </c>
    </row>
    <row r="70" spans="1:22" x14ac:dyDescent="0.35">
      <c r="A70" s="1" t="s">
        <v>4940</v>
      </c>
      <c r="B70" s="44" t="s">
        <v>3391</v>
      </c>
      <c r="C70" s="91" t="s">
        <v>4676</v>
      </c>
      <c r="D70" s="94" t="s">
        <v>4969</v>
      </c>
      <c r="E70" s="93">
        <v>2930.65</v>
      </c>
      <c r="F70" s="85">
        <v>898.41733199992802</v>
      </c>
      <c r="G70" s="86">
        <v>0</v>
      </c>
      <c r="H70" s="86">
        <v>2569.9410392</v>
      </c>
      <c r="I70" s="86">
        <v>0</v>
      </c>
      <c r="J70" s="86"/>
      <c r="K70" s="86">
        <v>0</v>
      </c>
      <c r="L70" s="87">
        <v>0.37434055499996999</v>
      </c>
      <c r="M70" s="86">
        <v>0</v>
      </c>
      <c r="N70" s="89">
        <v>183.00152726580399</v>
      </c>
      <c r="O70" s="86">
        <v>0</v>
      </c>
      <c r="P70" s="86"/>
      <c r="Q70" s="86">
        <v>0</v>
      </c>
      <c r="R70" s="85">
        <v>3468.3583711999199</v>
      </c>
      <c r="S70" s="86">
        <v>3567.0693512878383</v>
      </c>
      <c r="T70" s="88">
        <f t="shared" si="0"/>
        <v>1.2171597943418144</v>
      </c>
      <c r="U70" s="89">
        <v>183.37586782080399</v>
      </c>
      <c r="V70" s="90">
        <f t="shared" si="1"/>
        <v>62.571739314078435</v>
      </c>
    </row>
    <row r="71" spans="1:22" x14ac:dyDescent="0.35">
      <c r="A71" s="1" t="s">
        <v>4940</v>
      </c>
      <c r="B71" s="44" t="s">
        <v>3391</v>
      </c>
      <c r="C71" s="91" t="s">
        <v>4677</v>
      </c>
      <c r="D71" s="94" t="s">
        <v>3500</v>
      </c>
      <c r="E71" s="93">
        <v>658.18</v>
      </c>
      <c r="F71" s="87">
        <v>216.60191999998298</v>
      </c>
      <c r="G71" s="86">
        <v>0</v>
      </c>
      <c r="H71" s="86">
        <v>663.20037960000002</v>
      </c>
      <c r="I71" s="86">
        <v>0</v>
      </c>
      <c r="J71" s="86"/>
      <c r="K71" s="86">
        <v>0</v>
      </c>
      <c r="L71" s="87">
        <v>9.0250799999992998E-2</v>
      </c>
      <c r="M71" s="86">
        <v>0</v>
      </c>
      <c r="N71" s="89">
        <v>47.2254734637186</v>
      </c>
      <c r="O71" s="86">
        <v>0</v>
      </c>
      <c r="P71" s="86"/>
      <c r="Q71" s="86">
        <v>0</v>
      </c>
      <c r="R71" s="85">
        <v>879.80229959998303</v>
      </c>
      <c r="S71" s="86">
        <v>904.8418537585901</v>
      </c>
      <c r="T71" s="88">
        <f t="shared" si="0"/>
        <v>1.3747635202506763</v>
      </c>
      <c r="U71" s="89">
        <v>47.3157242637186</v>
      </c>
      <c r="V71" s="90">
        <f t="shared" si="1"/>
        <v>71.888729927555687</v>
      </c>
    </row>
    <row r="72" spans="1:22" x14ac:dyDescent="0.35">
      <c r="A72" s="1" t="s">
        <v>4940</v>
      </c>
      <c r="B72" s="44" t="s">
        <v>3391</v>
      </c>
      <c r="C72" s="91" t="s">
        <v>4985</v>
      </c>
      <c r="D72" s="94" t="s">
        <v>3558</v>
      </c>
      <c r="E72" s="93">
        <v>38898.14</v>
      </c>
      <c r="F72" s="85">
        <v>23255.271287998097</v>
      </c>
      <c r="G72" s="86">
        <v>1787.1235290000002</v>
      </c>
      <c r="H72" s="86">
        <v>0</v>
      </c>
      <c r="I72" s="86">
        <v>65.078861399999894</v>
      </c>
      <c r="J72" s="86"/>
      <c r="K72" s="86">
        <v>0</v>
      </c>
      <c r="L72" s="87">
        <v>9.6896963699992096</v>
      </c>
      <c r="M72" s="86">
        <v>91.377479665500005</v>
      </c>
      <c r="N72" s="89">
        <v>0</v>
      </c>
      <c r="O72" s="86">
        <v>4.6621495093707601</v>
      </c>
      <c r="P72" s="86"/>
      <c r="Q72" s="86">
        <v>0</v>
      </c>
      <c r="R72" s="85">
        <v>25107.473678398099</v>
      </c>
      <c r="S72" s="86">
        <v>25822.043243903772</v>
      </c>
      <c r="T72" s="88">
        <f t="shared" ref="T72:T135" si="2">IFERROR(S72/E72,"-")</f>
        <v>0.66383748024722444</v>
      </c>
      <c r="U72" s="89">
        <v>105.729325544869</v>
      </c>
      <c r="V72" s="90">
        <f t="shared" ref="V72:V135" si="3">IFERROR(U72*1000/E72,"-")</f>
        <v>2.7181074864985577</v>
      </c>
    </row>
    <row r="73" spans="1:22" x14ac:dyDescent="0.35">
      <c r="A73" s="1" t="s">
        <v>4940</v>
      </c>
      <c r="B73" s="44" t="s">
        <v>3391</v>
      </c>
      <c r="C73" s="91" t="s">
        <v>4679</v>
      </c>
      <c r="D73" s="94" t="s">
        <v>4964</v>
      </c>
      <c r="E73" s="93">
        <v>960.94</v>
      </c>
      <c r="F73" s="85">
        <v>649.70013599994797</v>
      </c>
      <c r="G73" s="86">
        <v>0</v>
      </c>
      <c r="H73" s="86">
        <v>0</v>
      </c>
      <c r="I73" s="86">
        <v>0</v>
      </c>
      <c r="J73" s="86"/>
      <c r="K73" s="86">
        <v>0</v>
      </c>
      <c r="L73" s="87">
        <v>0.27070838999997798</v>
      </c>
      <c r="M73" s="86">
        <v>0</v>
      </c>
      <c r="N73" s="89">
        <v>0</v>
      </c>
      <c r="O73" s="86">
        <v>0</v>
      </c>
      <c r="P73" s="86"/>
      <c r="Q73" s="86">
        <v>0</v>
      </c>
      <c r="R73" s="85">
        <v>649.70013599994797</v>
      </c>
      <c r="S73" s="86">
        <v>668.19088301165925</v>
      </c>
      <c r="T73" s="88">
        <f t="shared" si="2"/>
        <v>0.69535130498434783</v>
      </c>
      <c r="U73" s="89">
        <v>0.27070838999997798</v>
      </c>
      <c r="V73" s="90">
        <f t="shared" si="3"/>
        <v>0.28171206318810538</v>
      </c>
    </row>
    <row r="74" spans="1:22" x14ac:dyDescent="0.35">
      <c r="A74" s="1" t="s">
        <v>4940</v>
      </c>
      <c r="B74" s="44" t="s">
        <v>3391</v>
      </c>
      <c r="C74" s="91" t="s">
        <v>4986</v>
      </c>
      <c r="D74" s="94" t="s">
        <v>4964</v>
      </c>
      <c r="E74" s="93">
        <v>1652.26</v>
      </c>
      <c r="F74" s="85">
        <v>0</v>
      </c>
      <c r="G74" s="86">
        <v>0</v>
      </c>
      <c r="H74" s="86">
        <v>737.44614679999995</v>
      </c>
      <c r="I74" s="86">
        <v>1374.4117113999998</v>
      </c>
      <c r="J74" s="86"/>
      <c r="K74" s="86">
        <v>165.22617579999999</v>
      </c>
      <c r="L74" s="87">
        <v>0</v>
      </c>
      <c r="M74" s="86">
        <v>0</v>
      </c>
      <c r="N74" s="89">
        <v>52.512399732988598</v>
      </c>
      <c r="O74" s="86">
        <v>98.460740525139997</v>
      </c>
      <c r="P74" s="86"/>
      <c r="Q74" s="86">
        <v>10.0921243600799</v>
      </c>
      <c r="R74" s="85">
        <v>2277.0840339999904</v>
      </c>
      <c r="S74" s="86">
        <v>2341.8908309576323</v>
      </c>
      <c r="T74" s="88">
        <f t="shared" si="2"/>
        <v>1.4173863864994809</v>
      </c>
      <c r="U74" s="89">
        <v>161.065264618208</v>
      </c>
      <c r="V74" s="90">
        <f t="shared" si="3"/>
        <v>97.48179137557527</v>
      </c>
    </row>
    <row r="75" spans="1:22" x14ac:dyDescent="0.35">
      <c r="A75" s="1" t="s">
        <v>4940</v>
      </c>
      <c r="B75" s="44" t="s">
        <v>3391</v>
      </c>
      <c r="C75" s="91" t="s">
        <v>4680</v>
      </c>
      <c r="D75" s="94" t="s">
        <v>4964</v>
      </c>
      <c r="E75" s="93">
        <v>947.58</v>
      </c>
      <c r="F75" s="85">
        <v>615.16799999995101</v>
      </c>
      <c r="G75" s="86">
        <v>0</v>
      </c>
      <c r="H75" s="86">
        <v>40.001315999999996</v>
      </c>
      <c r="I75" s="86">
        <v>0</v>
      </c>
      <c r="J75" s="86"/>
      <c r="K75" s="86">
        <v>0</v>
      </c>
      <c r="L75" s="87">
        <v>0.25631999999997901</v>
      </c>
      <c r="M75" s="86">
        <v>0</v>
      </c>
      <c r="N75" s="89">
        <v>2.8484318546548399</v>
      </c>
      <c r="O75" s="86">
        <v>0</v>
      </c>
      <c r="P75" s="86"/>
      <c r="Q75" s="86">
        <v>0</v>
      </c>
      <c r="R75" s="85">
        <v>655.16931599995098</v>
      </c>
      <c r="S75" s="86">
        <v>673.8157182411104</v>
      </c>
      <c r="T75" s="88">
        <f t="shared" si="2"/>
        <v>0.71109111446116458</v>
      </c>
      <c r="U75" s="89">
        <v>3.1047518546548201</v>
      </c>
      <c r="V75" s="90">
        <f t="shared" si="3"/>
        <v>3.2765063157251313</v>
      </c>
    </row>
    <row r="76" spans="1:22" x14ac:dyDescent="0.35">
      <c r="A76" s="1" t="s">
        <v>4940</v>
      </c>
      <c r="B76" s="44" t="s">
        <v>3391</v>
      </c>
      <c r="C76" s="91" t="s">
        <v>4681</v>
      </c>
      <c r="D76" s="94" t="s">
        <v>4969</v>
      </c>
      <c r="E76" s="93">
        <v>2619.41</v>
      </c>
      <c r="F76" s="85">
        <v>866.25568799993107</v>
      </c>
      <c r="G76" s="86">
        <v>1333.7295156</v>
      </c>
      <c r="H76" s="86">
        <v>0</v>
      </c>
      <c r="I76" s="86">
        <v>0</v>
      </c>
      <c r="J76" s="86"/>
      <c r="K76" s="86">
        <v>0</v>
      </c>
      <c r="L76" s="87">
        <v>0.36093986999997102</v>
      </c>
      <c r="M76" s="89">
        <v>68.194973494199999</v>
      </c>
      <c r="N76" s="86">
        <v>0</v>
      </c>
      <c r="O76" s="86">
        <v>0</v>
      </c>
      <c r="P76" s="86"/>
      <c r="Q76" s="86">
        <v>0</v>
      </c>
      <c r="R76" s="85">
        <v>2199.9852035999297</v>
      </c>
      <c r="S76" s="86">
        <v>2262.5977344818343</v>
      </c>
      <c r="T76" s="88">
        <f t="shared" si="2"/>
        <v>0.86378143722511347</v>
      </c>
      <c r="U76" s="89">
        <v>68.555913364199895</v>
      </c>
      <c r="V76" s="90">
        <f t="shared" si="3"/>
        <v>26.172272902752869</v>
      </c>
    </row>
    <row r="77" spans="1:22" x14ac:dyDescent="0.35">
      <c r="A77" s="1" t="s">
        <v>4940</v>
      </c>
      <c r="B77" s="44" t="s">
        <v>3391</v>
      </c>
      <c r="C77" s="91" t="s">
        <v>4682</v>
      </c>
      <c r="D77" s="94" t="s">
        <v>4969</v>
      </c>
      <c r="E77" s="93">
        <v>3123.4199999999901</v>
      </c>
      <c r="F77" s="85">
        <v>1480.4639999998801</v>
      </c>
      <c r="G77" s="86">
        <v>0</v>
      </c>
      <c r="H77" s="86">
        <v>198.14420199999998</v>
      </c>
      <c r="I77" s="89">
        <v>0</v>
      </c>
      <c r="J77" s="86"/>
      <c r="K77" s="86">
        <v>0</v>
      </c>
      <c r="L77" s="87">
        <v>0.61685999999995</v>
      </c>
      <c r="M77" s="86">
        <v>0</v>
      </c>
      <c r="N77" s="86">
        <v>14.1095422158602</v>
      </c>
      <c r="O77" s="89">
        <v>0</v>
      </c>
      <c r="P77" s="86"/>
      <c r="Q77" s="86">
        <v>0</v>
      </c>
      <c r="R77" s="85">
        <v>1678.6082019998798</v>
      </c>
      <c r="S77" s="86">
        <v>1726.3821178036558</v>
      </c>
      <c r="T77" s="88">
        <f t="shared" si="2"/>
        <v>0.55272173380578382</v>
      </c>
      <c r="U77" s="89">
        <v>14.7264022158601</v>
      </c>
      <c r="V77" s="90">
        <f t="shared" si="3"/>
        <v>4.7148325284016073</v>
      </c>
    </row>
    <row r="78" spans="1:22" x14ac:dyDescent="0.35">
      <c r="A78" s="1" t="s">
        <v>4940</v>
      </c>
      <c r="B78" s="44" t="s">
        <v>3391</v>
      </c>
      <c r="C78" s="91" t="s">
        <v>4683</v>
      </c>
      <c r="D78" s="94" t="s">
        <v>4969</v>
      </c>
      <c r="E78" s="93">
        <v>2800.5699999999902</v>
      </c>
      <c r="F78" s="85">
        <v>1320.1789679998899</v>
      </c>
      <c r="G78" s="86">
        <v>0</v>
      </c>
      <c r="H78" s="86">
        <v>202.02121080000001</v>
      </c>
      <c r="I78" s="86">
        <v>0</v>
      </c>
      <c r="J78" s="86"/>
      <c r="K78" s="86">
        <v>0</v>
      </c>
      <c r="L78" s="87">
        <v>0.55007456999995497</v>
      </c>
      <c r="M78" s="89">
        <v>0</v>
      </c>
      <c r="N78" s="86">
        <v>14.3856180171337</v>
      </c>
      <c r="O78" s="86">
        <v>0</v>
      </c>
      <c r="P78" s="86"/>
      <c r="Q78" s="86">
        <v>0</v>
      </c>
      <c r="R78" s="85">
        <v>1522.20017879989</v>
      </c>
      <c r="S78" s="86">
        <v>1565.5226545818139</v>
      </c>
      <c r="T78" s="88">
        <f t="shared" si="2"/>
        <v>0.55900143705810579</v>
      </c>
      <c r="U78" s="89">
        <v>14.935692587133699</v>
      </c>
      <c r="V78" s="90">
        <f t="shared" si="3"/>
        <v>5.3330902591735798</v>
      </c>
    </row>
    <row r="79" spans="1:22" x14ac:dyDescent="0.35">
      <c r="A79" s="1" t="s">
        <v>4940</v>
      </c>
      <c r="B79" s="44" t="s">
        <v>3391</v>
      </c>
      <c r="C79" s="91" t="s">
        <v>4684</v>
      </c>
      <c r="D79" s="94" t="s">
        <v>4964</v>
      </c>
      <c r="E79" s="93">
        <v>1179.9099999999901</v>
      </c>
      <c r="F79" s="85">
        <v>224.51018399998199</v>
      </c>
      <c r="G79" s="86">
        <v>0</v>
      </c>
      <c r="H79" s="86">
        <v>0</v>
      </c>
      <c r="I79" s="86">
        <v>0</v>
      </c>
      <c r="J79" s="86"/>
      <c r="K79" s="86">
        <v>0</v>
      </c>
      <c r="L79" s="87">
        <v>9.3545909999992502E-2</v>
      </c>
      <c r="M79" s="86">
        <v>0</v>
      </c>
      <c r="N79" s="86">
        <v>0</v>
      </c>
      <c r="O79" s="86">
        <v>0</v>
      </c>
      <c r="P79" s="86"/>
      <c r="Q79" s="89">
        <v>0</v>
      </c>
      <c r="R79" s="85">
        <v>224.51018399998199</v>
      </c>
      <c r="S79" s="86">
        <v>230.89984098767385</v>
      </c>
      <c r="T79" s="88">
        <f t="shared" si="2"/>
        <v>0.1956927570642471</v>
      </c>
      <c r="U79" s="89">
        <v>9.3545909999992502E-2</v>
      </c>
      <c r="V79" s="90">
        <f t="shared" si="3"/>
        <v>7.9282241865899342E-2</v>
      </c>
    </row>
    <row r="80" spans="1:22" x14ac:dyDescent="0.35">
      <c r="A80" s="1" t="s">
        <v>4940</v>
      </c>
      <c r="B80" s="44" t="s">
        <v>3391</v>
      </c>
      <c r="C80" s="91" t="s">
        <v>4987</v>
      </c>
      <c r="D80" s="92" t="s">
        <v>4969</v>
      </c>
      <c r="E80" s="93">
        <v>14077.63</v>
      </c>
      <c r="F80" s="87">
        <v>7020.4352759994399</v>
      </c>
      <c r="G80" s="86">
        <v>5140.4002748999992</v>
      </c>
      <c r="H80" s="86">
        <v>199.4713648</v>
      </c>
      <c r="I80" s="86">
        <v>3.4986098000000001</v>
      </c>
      <c r="J80" s="86"/>
      <c r="K80" s="86">
        <v>0</v>
      </c>
      <c r="L80" s="87">
        <v>2.9251813649997702</v>
      </c>
      <c r="M80" s="86">
        <v>262.83399774554999</v>
      </c>
      <c r="N80" s="89">
        <v>14.204047426534499</v>
      </c>
      <c r="O80" s="86">
        <v>0.25063502359538398</v>
      </c>
      <c r="P80" s="86"/>
      <c r="Q80" s="86">
        <v>0</v>
      </c>
      <c r="R80" s="85">
        <v>12363.8055254994</v>
      </c>
      <c r="S80" s="86">
        <v>12715.684780876416</v>
      </c>
      <c r="T80" s="88">
        <f t="shared" si="2"/>
        <v>0.90325465159095786</v>
      </c>
      <c r="U80" s="89">
        <v>280.21386156067899</v>
      </c>
      <c r="V80" s="90">
        <f t="shared" si="3"/>
        <v>19.904903137863332</v>
      </c>
    </row>
    <row r="81" spans="1:22" x14ac:dyDescent="0.35">
      <c r="A81" s="1" t="s">
        <v>4940</v>
      </c>
      <c r="B81" s="44" t="s">
        <v>3391</v>
      </c>
      <c r="C81" s="91" t="s">
        <v>4686</v>
      </c>
      <c r="D81" s="94" t="s">
        <v>4969</v>
      </c>
      <c r="E81" s="93">
        <v>4140.59</v>
      </c>
      <c r="F81" s="85">
        <v>1507.24799999988</v>
      </c>
      <c r="G81" s="86">
        <v>0</v>
      </c>
      <c r="H81" s="86">
        <v>0</v>
      </c>
      <c r="I81" s="86">
        <v>0</v>
      </c>
      <c r="J81" s="86"/>
      <c r="K81" s="86">
        <v>603.24251960000004</v>
      </c>
      <c r="L81" s="87">
        <v>0.62801999999994995</v>
      </c>
      <c r="M81" s="86">
        <v>0</v>
      </c>
      <c r="N81" s="89">
        <v>0</v>
      </c>
      <c r="O81" s="86">
        <v>0</v>
      </c>
      <c r="P81" s="86"/>
      <c r="Q81" s="86">
        <v>36.84645303696</v>
      </c>
      <c r="R81" s="85">
        <v>2110.4905195998799</v>
      </c>
      <c r="S81" s="86">
        <v>2170.5559930486029</v>
      </c>
      <c r="T81" s="88">
        <f t="shared" si="2"/>
        <v>0.52421418035801726</v>
      </c>
      <c r="U81" s="89">
        <v>37.4744730369599</v>
      </c>
      <c r="V81" s="90">
        <f t="shared" si="3"/>
        <v>9.0505152736590428</v>
      </c>
    </row>
    <row r="82" spans="1:22" x14ac:dyDescent="0.35">
      <c r="A82" s="1" t="s">
        <v>4940</v>
      </c>
      <c r="B82" s="44" t="s">
        <v>3391</v>
      </c>
      <c r="C82" s="91" t="s">
        <v>4687</v>
      </c>
      <c r="D82" s="94" t="s">
        <v>4969</v>
      </c>
      <c r="E82" s="93">
        <v>1481.69999999999</v>
      </c>
      <c r="F82" s="85">
        <v>667.65599999994595</v>
      </c>
      <c r="G82" s="86">
        <v>576.02499840000007</v>
      </c>
      <c r="H82" s="86">
        <v>0</v>
      </c>
      <c r="I82" s="86">
        <v>0</v>
      </c>
      <c r="J82" s="86"/>
      <c r="K82" s="86">
        <v>0</v>
      </c>
      <c r="L82" s="87">
        <v>0.27818999999997701</v>
      </c>
      <c r="M82" s="86">
        <v>29.452755628799999</v>
      </c>
      <c r="N82" s="86">
        <v>0</v>
      </c>
      <c r="O82" s="86">
        <v>0</v>
      </c>
      <c r="P82" s="86"/>
      <c r="Q82" s="86">
        <v>0</v>
      </c>
      <c r="R82" s="85">
        <v>1243.6809983999401</v>
      </c>
      <c r="S82" s="86">
        <v>1279.0766977856142</v>
      </c>
      <c r="T82" s="88">
        <f t="shared" si="2"/>
        <v>0.86324944171264273</v>
      </c>
      <c r="U82" s="89">
        <v>29.730945628799901</v>
      </c>
      <c r="V82" s="90">
        <f t="shared" si="3"/>
        <v>20.065428648714384</v>
      </c>
    </row>
    <row r="83" spans="1:22" x14ac:dyDescent="0.35">
      <c r="A83" s="1" t="s">
        <v>4940</v>
      </c>
      <c r="B83" s="44" t="s">
        <v>3391</v>
      </c>
      <c r="C83" s="91" t="s">
        <v>4688</v>
      </c>
      <c r="D83" s="94" t="s">
        <v>3500</v>
      </c>
      <c r="E83" s="93">
        <v>4965.0600000000004</v>
      </c>
      <c r="F83" s="85">
        <v>3779.6376599996997</v>
      </c>
      <c r="G83" s="86">
        <v>0</v>
      </c>
      <c r="H83" s="86">
        <v>4458.7100424</v>
      </c>
      <c r="I83" s="86">
        <v>39.290262900000002</v>
      </c>
      <c r="J83" s="86"/>
      <c r="K83" s="86">
        <v>121.84409579999999</v>
      </c>
      <c r="L83" s="87">
        <v>1.5748490249998699</v>
      </c>
      <c r="M83" s="86">
        <v>0</v>
      </c>
      <c r="N83" s="86">
        <v>317.49784720686699</v>
      </c>
      <c r="O83" s="86">
        <v>2.81469398759769</v>
      </c>
      <c r="P83" s="86"/>
      <c r="Q83" s="86">
        <v>7.4423181520799897</v>
      </c>
      <c r="R83" s="85">
        <v>8399.4820610996903</v>
      </c>
      <c r="S83" s="86">
        <v>8638.5349552200842</v>
      </c>
      <c r="T83" s="88">
        <f t="shared" si="2"/>
        <v>1.7398651688438977</v>
      </c>
      <c r="U83" s="89">
        <v>329.32970837154397</v>
      </c>
      <c r="V83" s="90">
        <f t="shared" si="3"/>
        <v>66.3294518840747</v>
      </c>
    </row>
    <row r="84" spans="1:22" x14ac:dyDescent="0.35">
      <c r="A84" s="1" t="s">
        <v>4940</v>
      </c>
      <c r="B84" s="44" t="s">
        <v>3391</v>
      </c>
      <c r="C84" s="91" t="s">
        <v>4988</v>
      </c>
      <c r="D84" s="94" t="s">
        <v>4964</v>
      </c>
      <c r="E84" s="93">
        <v>1755.32</v>
      </c>
      <c r="F84" s="85">
        <v>741.79281599994101</v>
      </c>
      <c r="G84" s="86">
        <v>0</v>
      </c>
      <c r="H84" s="86">
        <v>0</v>
      </c>
      <c r="I84" s="86">
        <v>0</v>
      </c>
      <c r="J84" s="86"/>
      <c r="K84" s="86">
        <v>0</v>
      </c>
      <c r="L84" s="87">
        <v>0.30908033999997497</v>
      </c>
      <c r="M84" s="86">
        <v>0</v>
      </c>
      <c r="N84" s="86">
        <v>0</v>
      </c>
      <c r="O84" s="86">
        <v>0</v>
      </c>
      <c r="P84" s="86"/>
      <c r="Q84" s="86">
        <v>0</v>
      </c>
      <c r="R84" s="85">
        <v>741.79281599994101</v>
      </c>
      <c r="S84" s="86">
        <v>762.90456053520904</v>
      </c>
      <c r="T84" s="88">
        <f t="shared" si="2"/>
        <v>0.43462420557801945</v>
      </c>
      <c r="U84" s="89">
        <v>0.30908033999997497</v>
      </c>
      <c r="V84" s="90">
        <f t="shared" si="3"/>
        <v>0.1760820477177808</v>
      </c>
    </row>
    <row r="85" spans="1:22" x14ac:dyDescent="0.35">
      <c r="A85" s="1" t="s">
        <v>4940</v>
      </c>
      <c r="B85" s="44" t="s">
        <v>3391</v>
      </c>
      <c r="C85" s="91" t="s">
        <v>4690</v>
      </c>
      <c r="D85" s="94" t="s">
        <v>4969</v>
      </c>
      <c r="E85" s="93">
        <v>1886.9299999999901</v>
      </c>
      <c r="F85" s="85">
        <v>676.27562399994611</v>
      </c>
      <c r="G85" s="86">
        <v>0</v>
      </c>
      <c r="H85" s="86">
        <v>0</v>
      </c>
      <c r="I85" s="86">
        <v>0</v>
      </c>
      <c r="J85" s="86"/>
      <c r="K85" s="86">
        <v>0</v>
      </c>
      <c r="L85" s="87">
        <v>0.28178150999997698</v>
      </c>
      <c r="M85" s="86">
        <v>0</v>
      </c>
      <c r="N85" s="86">
        <v>0</v>
      </c>
      <c r="O85" s="86">
        <v>0</v>
      </c>
      <c r="P85" s="86"/>
      <c r="Q85" s="86">
        <v>0</v>
      </c>
      <c r="R85" s="85">
        <v>676.27562399994611</v>
      </c>
      <c r="S85" s="86">
        <v>695.52272090000156</v>
      </c>
      <c r="T85" s="88">
        <f t="shared" si="2"/>
        <v>0.36860017112452781</v>
      </c>
      <c r="U85" s="89">
        <v>0.28178150999997698</v>
      </c>
      <c r="V85" s="90">
        <f t="shared" si="3"/>
        <v>0.14933331390140517</v>
      </c>
    </row>
    <row r="86" spans="1:22" x14ac:dyDescent="0.35">
      <c r="A86" s="1" t="s">
        <v>4940</v>
      </c>
      <c r="B86" s="44" t="s">
        <v>3391</v>
      </c>
      <c r="C86" s="91" t="s">
        <v>4474</v>
      </c>
      <c r="D86" s="94" t="s">
        <v>4969</v>
      </c>
      <c r="E86" s="93">
        <v>2660.46</v>
      </c>
      <c r="F86" s="85">
        <v>1980.7524719998401</v>
      </c>
      <c r="G86" s="86">
        <v>0</v>
      </c>
      <c r="H86" s="86">
        <v>193.93433439999998</v>
      </c>
      <c r="I86" s="86">
        <v>0</v>
      </c>
      <c r="J86" s="86"/>
      <c r="K86" s="86">
        <v>0</v>
      </c>
      <c r="L86" s="87">
        <v>0.82531352999993401</v>
      </c>
      <c r="M86" s="86">
        <v>0</v>
      </c>
      <c r="N86" s="86">
        <v>13.809764054168699</v>
      </c>
      <c r="O86" s="86">
        <v>0</v>
      </c>
      <c r="P86" s="86"/>
      <c r="Q86" s="86">
        <v>0</v>
      </c>
      <c r="R86" s="85">
        <v>2174.68680639984</v>
      </c>
      <c r="S86" s="86">
        <v>2236.5793339501943</v>
      </c>
      <c r="T86" s="88">
        <f t="shared" si="2"/>
        <v>0.84067391877727693</v>
      </c>
      <c r="U86" s="89">
        <v>14.6350775841686</v>
      </c>
      <c r="V86" s="90">
        <f t="shared" si="3"/>
        <v>5.5009575728139497</v>
      </c>
    </row>
    <row r="87" spans="1:22" x14ac:dyDescent="0.35">
      <c r="A87" s="1" t="s">
        <v>4940</v>
      </c>
      <c r="B87" s="44" t="s">
        <v>3391</v>
      </c>
      <c r="C87" s="91" t="s">
        <v>4989</v>
      </c>
      <c r="D87" s="94" t="s">
        <v>4990</v>
      </c>
      <c r="E87" s="93">
        <v>162.56</v>
      </c>
      <c r="F87" s="85">
        <v>0</v>
      </c>
      <c r="G87" s="86">
        <v>0</v>
      </c>
      <c r="H87" s="86">
        <v>0</v>
      </c>
      <c r="I87" s="86">
        <v>0</v>
      </c>
      <c r="J87" s="86"/>
      <c r="K87" s="86">
        <v>0</v>
      </c>
      <c r="L87" s="87">
        <v>0</v>
      </c>
      <c r="M87" s="86">
        <v>0</v>
      </c>
      <c r="N87" s="89">
        <v>0</v>
      </c>
      <c r="O87" s="86">
        <v>0</v>
      </c>
      <c r="P87" s="86"/>
      <c r="Q87" s="86">
        <v>0</v>
      </c>
      <c r="R87" s="85">
        <v>0</v>
      </c>
      <c r="S87" s="86">
        <v>0</v>
      </c>
      <c r="T87" s="88">
        <f t="shared" si="2"/>
        <v>0</v>
      </c>
      <c r="U87" s="89">
        <v>0</v>
      </c>
      <c r="V87" s="90">
        <f t="shared" si="3"/>
        <v>0</v>
      </c>
    </row>
    <row r="88" spans="1:22" x14ac:dyDescent="0.35">
      <c r="A88" s="1" t="s">
        <v>4940</v>
      </c>
      <c r="B88" s="44" t="s">
        <v>3391</v>
      </c>
      <c r="C88" s="91" t="s">
        <v>4691</v>
      </c>
      <c r="D88" s="94" t="s">
        <v>4969</v>
      </c>
      <c r="E88" s="93">
        <v>1269.47</v>
      </c>
      <c r="F88" s="85">
        <v>444.26883599996398</v>
      </c>
      <c r="G88" s="86">
        <v>0</v>
      </c>
      <c r="H88" s="86">
        <v>592.94619920000002</v>
      </c>
      <c r="I88" s="86">
        <v>0</v>
      </c>
      <c r="J88" s="86"/>
      <c r="K88" s="86">
        <v>0</v>
      </c>
      <c r="L88" s="87">
        <v>0.185112014999985</v>
      </c>
      <c r="M88" s="86">
        <v>0</v>
      </c>
      <c r="N88" s="86">
        <v>42.222781917919797</v>
      </c>
      <c r="O88" s="86">
        <v>0</v>
      </c>
      <c r="P88" s="86"/>
      <c r="Q88" s="86">
        <v>0</v>
      </c>
      <c r="R88" s="85">
        <v>1037.2150351999601</v>
      </c>
      <c r="S88" s="86">
        <v>1066.7346239300864</v>
      </c>
      <c r="T88" s="88">
        <f t="shared" si="2"/>
        <v>0.84029919882319892</v>
      </c>
      <c r="U88" s="89">
        <v>42.407893932919798</v>
      </c>
      <c r="V88" s="90">
        <f t="shared" si="3"/>
        <v>33.405983546613783</v>
      </c>
    </row>
    <row r="89" spans="1:22" x14ac:dyDescent="0.35">
      <c r="A89" s="1" t="s">
        <v>4940</v>
      </c>
      <c r="B89" s="44" t="s">
        <v>3391</v>
      </c>
      <c r="C89" s="91" t="s">
        <v>4991</v>
      </c>
      <c r="D89" s="94" t="s">
        <v>4974</v>
      </c>
      <c r="E89" s="93">
        <v>1177.4000000000001</v>
      </c>
      <c r="F89" s="85">
        <v>357.68663999997102</v>
      </c>
      <c r="G89" s="86">
        <v>0</v>
      </c>
      <c r="H89" s="86">
        <v>0</v>
      </c>
      <c r="I89" s="86">
        <v>0</v>
      </c>
      <c r="J89" s="86"/>
      <c r="K89" s="86">
        <v>0</v>
      </c>
      <c r="L89" s="87">
        <v>0.14903609999998799</v>
      </c>
      <c r="M89" s="86">
        <v>0</v>
      </c>
      <c r="N89" s="86">
        <v>0</v>
      </c>
      <c r="O89" s="86">
        <v>0</v>
      </c>
      <c r="P89" s="86"/>
      <c r="Q89" s="86">
        <v>0</v>
      </c>
      <c r="R89" s="85">
        <v>357.68663999997102</v>
      </c>
      <c r="S89" s="86">
        <v>367.86655655413506</v>
      </c>
      <c r="T89" s="88">
        <f t="shared" si="2"/>
        <v>0.31243974567193394</v>
      </c>
      <c r="U89" s="89">
        <v>0.14903609999998799</v>
      </c>
      <c r="V89" s="90">
        <f t="shared" si="3"/>
        <v>0.12658068625784608</v>
      </c>
    </row>
    <row r="90" spans="1:22" x14ac:dyDescent="0.35">
      <c r="A90" s="1" t="s">
        <v>4940</v>
      </c>
      <c r="B90" s="44" t="s">
        <v>3391</v>
      </c>
      <c r="C90" s="91" t="s">
        <v>4693</v>
      </c>
      <c r="D90" s="94" t="s">
        <v>4969</v>
      </c>
      <c r="E90" s="93">
        <v>3219.74</v>
      </c>
      <c r="F90" s="85">
        <v>1189.9161359999</v>
      </c>
      <c r="G90" s="86">
        <v>1486.7994321000001</v>
      </c>
      <c r="H90" s="86">
        <v>0</v>
      </c>
      <c r="I90" s="86">
        <v>0</v>
      </c>
      <c r="J90" s="86"/>
      <c r="K90" s="86">
        <v>0</v>
      </c>
      <c r="L90" s="87">
        <v>0.49579838999996001</v>
      </c>
      <c r="M90" s="86">
        <v>76.021597090949996</v>
      </c>
      <c r="N90" s="86">
        <v>0</v>
      </c>
      <c r="O90" s="86">
        <v>0</v>
      </c>
      <c r="P90" s="86"/>
      <c r="Q90" s="86">
        <v>0</v>
      </c>
      <c r="R90" s="85">
        <v>2676.7155680999003</v>
      </c>
      <c r="S90" s="86">
        <v>2752.8960514483729</v>
      </c>
      <c r="T90" s="88">
        <f t="shared" si="2"/>
        <v>0.85500569966779094</v>
      </c>
      <c r="U90" s="89">
        <v>76.517395480949901</v>
      </c>
      <c r="V90" s="90">
        <f t="shared" si="3"/>
        <v>23.765085218356109</v>
      </c>
    </row>
    <row r="91" spans="1:22" x14ac:dyDescent="0.35">
      <c r="A91" s="1" t="s">
        <v>4940</v>
      </c>
      <c r="B91" s="44" t="s">
        <v>3391</v>
      </c>
      <c r="C91" s="91" t="s">
        <v>4694</v>
      </c>
      <c r="D91" s="94" t="s">
        <v>4974</v>
      </c>
      <c r="E91" s="99">
        <v>1534.43</v>
      </c>
      <c r="F91" s="87">
        <v>263.73599999997901</v>
      </c>
      <c r="G91" s="86">
        <v>0</v>
      </c>
      <c r="H91" s="86">
        <v>0</v>
      </c>
      <c r="I91" s="86">
        <v>0</v>
      </c>
      <c r="J91" s="86"/>
      <c r="K91" s="86">
        <v>0</v>
      </c>
      <c r="L91" s="87">
        <v>0.10988999999999099</v>
      </c>
      <c r="M91" s="86">
        <v>0</v>
      </c>
      <c r="N91" s="86">
        <v>0</v>
      </c>
      <c r="O91" s="86">
        <v>0</v>
      </c>
      <c r="P91" s="86"/>
      <c r="Q91" s="86">
        <v>0</v>
      </c>
      <c r="R91" s="85">
        <v>263.73599999997901</v>
      </c>
      <c r="S91" s="86">
        <v>271.2420406850016</v>
      </c>
      <c r="T91" s="88">
        <f t="shared" si="2"/>
        <v>0.17677055368117253</v>
      </c>
      <c r="U91" s="89">
        <v>0.10988999999999099</v>
      </c>
      <c r="V91" s="90">
        <f t="shared" si="3"/>
        <v>7.1616170173934943E-2</v>
      </c>
    </row>
    <row r="92" spans="1:22" x14ac:dyDescent="0.35">
      <c r="A92" s="1" t="s">
        <v>4940</v>
      </c>
      <c r="B92" s="44" t="s">
        <v>3391</v>
      </c>
      <c r="C92" s="91" t="s">
        <v>4695</v>
      </c>
      <c r="D92" s="94" t="s">
        <v>4969</v>
      </c>
      <c r="E92" s="99">
        <v>3281.99999999999</v>
      </c>
      <c r="F92" s="85">
        <v>1525.82399999988</v>
      </c>
      <c r="G92" s="86">
        <v>0</v>
      </c>
      <c r="H92" s="86">
        <v>464.72875640000001</v>
      </c>
      <c r="I92" s="86">
        <v>0</v>
      </c>
      <c r="J92" s="86"/>
      <c r="K92" s="86">
        <v>0</v>
      </c>
      <c r="L92" s="87">
        <v>0.63575999999995003</v>
      </c>
      <c r="M92" s="86">
        <v>0</v>
      </c>
      <c r="N92" s="89">
        <v>33.092616090527898</v>
      </c>
      <c r="O92" s="86">
        <v>0</v>
      </c>
      <c r="P92" s="86"/>
      <c r="Q92" s="86">
        <v>0</v>
      </c>
      <c r="R92" s="85">
        <v>1990.5527563998799</v>
      </c>
      <c r="S92" s="86">
        <v>2047.2047492079246</v>
      </c>
      <c r="T92" s="88">
        <f t="shared" si="2"/>
        <v>0.62376744339059442</v>
      </c>
      <c r="U92" s="89">
        <v>33.728376090527803</v>
      </c>
      <c r="V92" s="90">
        <f t="shared" si="3"/>
        <v>10.276775164694669</v>
      </c>
    </row>
    <row r="93" spans="1:22" x14ac:dyDescent="0.35">
      <c r="A93" s="1" t="s">
        <v>4940</v>
      </c>
      <c r="B93" s="44" t="s">
        <v>3391</v>
      </c>
      <c r="C93" s="91" t="s">
        <v>4992</v>
      </c>
      <c r="D93" s="94" t="s">
        <v>4969</v>
      </c>
      <c r="E93" s="99">
        <v>3992.68</v>
      </c>
      <c r="F93" s="87">
        <v>3082.1686919997501</v>
      </c>
      <c r="G93" s="86">
        <v>0</v>
      </c>
      <c r="H93" s="86">
        <v>0</v>
      </c>
      <c r="I93" s="86">
        <v>0</v>
      </c>
      <c r="J93" s="86"/>
      <c r="K93" s="86">
        <v>0</v>
      </c>
      <c r="L93" s="87">
        <v>1.2842369549999</v>
      </c>
      <c r="M93" s="86">
        <v>0</v>
      </c>
      <c r="N93" s="86">
        <v>0</v>
      </c>
      <c r="O93" s="86">
        <v>0</v>
      </c>
      <c r="P93" s="86"/>
      <c r="Q93" s="86">
        <v>0</v>
      </c>
      <c r="R93" s="85">
        <v>3082.1686919997501</v>
      </c>
      <c r="S93" s="86">
        <v>3169.888546703904</v>
      </c>
      <c r="T93" s="88">
        <f t="shared" si="2"/>
        <v>0.79392501946159078</v>
      </c>
      <c r="U93" s="89">
        <v>1.2842369549999</v>
      </c>
      <c r="V93" s="90">
        <f t="shared" si="3"/>
        <v>0.32164785432338683</v>
      </c>
    </row>
    <row r="94" spans="1:22" x14ac:dyDescent="0.35">
      <c r="A94" s="1" t="s">
        <v>4940</v>
      </c>
      <c r="B94" s="44" t="s">
        <v>3391</v>
      </c>
      <c r="C94" s="91" t="s">
        <v>4697</v>
      </c>
      <c r="D94" s="94" t="s">
        <v>4969</v>
      </c>
      <c r="E94" s="93">
        <v>3300.44</v>
      </c>
      <c r="F94" s="41">
        <v>1041.33599999992</v>
      </c>
      <c r="G94" s="42">
        <v>0</v>
      </c>
      <c r="H94" s="86">
        <v>540.47802000000001</v>
      </c>
      <c r="I94" s="42">
        <v>0</v>
      </c>
      <c r="J94" s="86"/>
      <c r="K94" s="42">
        <v>0</v>
      </c>
      <c r="L94" s="87">
        <v>0.43388999999996702</v>
      </c>
      <c r="M94" s="86">
        <v>0</v>
      </c>
      <c r="N94" s="86">
        <v>38.486604013447398</v>
      </c>
      <c r="O94" s="86">
        <v>0</v>
      </c>
      <c r="P94" s="86"/>
      <c r="Q94" s="86">
        <v>0</v>
      </c>
      <c r="R94" s="85">
        <v>1581.81401999992</v>
      </c>
      <c r="S94" s="42">
        <v>1626.8331314987652</v>
      </c>
      <c r="T94" s="88">
        <f t="shared" si="2"/>
        <v>0.49291401494914772</v>
      </c>
      <c r="U94" s="48">
        <v>38.920494013447303</v>
      </c>
      <c r="V94" s="90">
        <f t="shared" si="3"/>
        <v>11.792516759416108</v>
      </c>
    </row>
    <row r="95" spans="1:22" x14ac:dyDescent="0.35">
      <c r="A95" s="1" t="s">
        <v>4940</v>
      </c>
      <c r="B95" s="44" t="s">
        <v>3391</v>
      </c>
      <c r="C95" s="91" t="s">
        <v>4993</v>
      </c>
      <c r="D95" s="94" t="s">
        <v>4969</v>
      </c>
      <c r="E95" s="93">
        <v>4571.29</v>
      </c>
      <c r="F95" s="85">
        <v>2772.4508639997798</v>
      </c>
      <c r="G95" s="86">
        <v>0</v>
      </c>
      <c r="H95" s="86">
        <v>758.84504479999998</v>
      </c>
      <c r="I95" s="86">
        <v>62.933169599999999</v>
      </c>
      <c r="J95" s="86"/>
      <c r="K95" s="86">
        <v>0</v>
      </c>
      <c r="L95" s="87">
        <v>1.1551878599999099</v>
      </c>
      <c r="M95" s="86">
        <v>0</v>
      </c>
      <c r="N95" s="89">
        <v>54.036182168489198</v>
      </c>
      <c r="O95" s="86">
        <v>4.5084354498830699</v>
      </c>
      <c r="P95" s="86"/>
      <c r="Q95" s="86">
        <v>0</v>
      </c>
      <c r="R95" s="85">
        <v>3594.2290783997801</v>
      </c>
      <c r="S95" s="86">
        <v>3696.5223932819426</v>
      </c>
      <c r="T95" s="88">
        <f t="shared" si="2"/>
        <v>0.80863878539360723</v>
      </c>
      <c r="U95" s="89">
        <v>59.699805478372198</v>
      </c>
      <c r="V95" s="90">
        <f t="shared" si="3"/>
        <v>13.059728321408661</v>
      </c>
    </row>
    <row r="96" spans="1:22" x14ac:dyDescent="0.35">
      <c r="A96" s="1" t="s">
        <v>4940</v>
      </c>
      <c r="B96" s="44" t="s">
        <v>3391</v>
      </c>
      <c r="C96" s="91" t="s">
        <v>4486</v>
      </c>
      <c r="D96" s="94" t="s">
        <v>4964</v>
      </c>
      <c r="E96" s="93">
        <v>2821.4</v>
      </c>
      <c r="F96" s="87">
        <v>1261.6350839999</v>
      </c>
      <c r="G96" s="86">
        <v>0</v>
      </c>
      <c r="H96" s="86">
        <v>0</v>
      </c>
      <c r="I96" s="86">
        <v>0</v>
      </c>
      <c r="J96" s="86"/>
      <c r="K96" s="86">
        <v>0</v>
      </c>
      <c r="L96" s="87">
        <v>0.52568128499995803</v>
      </c>
      <c r="M96" s="86">
        <v>0</v>
      </c>
      <c r="N96" s="86">
        <v>0</v>
      </c>
      <c r="O96" s="86">
        <v>0</v>
      </c>
      <c r="P96" s="86"/>
      <c r="Q96" s="86">
        <v>0</v>
      </c>
      <c r="R96" s="85">
        <v>1261.6350839999</v>
      </c>
      <c r="S96" s="86">
        <v>1297.5417644309214</v>
      </c>
      <c r="T96" s="88">
        <f t="shared" si="2"/>
        <v>0.45989287744769308</v>
      </c>
      <c r="U96" s="89">
        <v>0.52568128499995803</v>
      </c>
      <c r="V96" s="90">
        <f t="shared" si="3"/>
        <v>0.18631930424610407</v>
      </c>
    </row>
    <row r="97" spans="1:22" x14ac:dyDescent="0.35">
      <c r="A97" s="1" t="s">
        <v>4940</v>
      </c>
      <c r="B97" s="44" t="s">
        <v>3391</v>
      </c>
      <c r="C97" s="91" t="s">
        <v>4698</v>
      </c>
      <c r="D97" s="92" t="s">
        <v>4969</v>
      </c>
      <c r="E97" s="93">
        <v>2146.48</v>
      </c>
      <c r="F97" s="85">
        <v>333.107999999973</v>
      </c>
      <c r="G97" s="86">
        <v>802.38440520000006</v>
      </c>
      <c r="H97" s="86">
        <v>0</v>
      </c>
      <c r="I97" s="86">
        <v>0</v>
      </c>
      <c r="J97" s="86"/>
      <c r="K97" s="86">
        <v>0</v>
      </c>
      <c r="L97" s="87">
        <v>0.13879499999998801</v>
      </c>
      <c r="M97" s="86">
        <v>41.026746881400001</v>
      </c>
      <c r="N97" s="86">
        <v>0</v>
      </c>
      <c r="O97" s="86">
        <v>0</v>
      </c>
      <c r="P97" s="86"/>
      <c r="Q97" s="86">
        <v>0</v>
      </c>
      <c r="R97" s="85">
        <v>1135.4924051999699</v>
      </c>
      <c r="S97" s="86">
        <v>1167.8090104073203</v>
      </c>
      <c r="T97" s="88">
        <f t="shared" si="2"/>
        <v>0.54405771794161617</v>
      </c>
      <c r="U97" s="89">
        <v>41.165541881399903</v>
      </c>
      <c r="V97" s="90">
        <f t="shared" si="3"/>
        <v>19.1781623315381</v>
      </c>
    </row>
    <row r="98" spans="1:22" x14ac:dyDescent="0.35">
      <c r="A98" s="1" t="s">
        <v>4940</v>
      </c>
      <c r="B98" s="44" t="s">
        <v>3391</v>
      </c>
      <c r="C98" s="91" t="s">
        <v>4699</v>
      </c>
      <c r="D98" s="92" t="s">
        <v>3558</v>
      </c>
      <c r="E98" s="93">
        <v>4731.67</v>
      </c>
      <c r="F98" s="85">
        <v>1778.07020399986</v>
      </c>
      <c r="G98" s="86">
        <v>0</v>
      </c>
      <c r="H98" s="86">
        <v>0</v>
      </c>
      <c r="I98" s="86">
        <v>0</v>
      </c>
      <c r="J98" s="86"/>
      <c r="K98" s="86">
        <v>0</v>
      </c>
      <c r="L98" s="87">
        <v>0.74086258499994195</v>
      </c>
      <c r="M98" s="86">
        <v>0</v>
      </c>
      <c r="N98" s="86">
        <v>0</v>
      </c>
      <c r="O98" s="86">
        <v>0</v>
      </c>
      <c r="P98" s="86"/>
      <c r="Q98" s="86">
        <v>0</v>
      </c>
      <c r="R98" s="85">
        <v>1778.07020399986</v>
      </c>
      <c r="S98" s="86">
        <v>1828.6748514201984</v>
      </c>
      <c r="T98" s="88">
        <f t="shared" si="2"/>
        <v>0.38647556812292455</v>
      </c>
      <c r="U98" s="89">
        <v>0.74086258499994195</v>
      </c>
      <c r="V98" s="90">
        <f t="shared" si="3"/>
        <v>0.15657528631539011</v>
      </c>
    </row>
    <row r="99" spans="1:22" x14ac:dyDescent="0.35">
      <c r="A99" s="1" t="s">
        <v>4940</v>
      </c>
      <c r="B99" s="44" t="s">
        <v>3391</v>
      </c>
      <c r="C99" s="91" t="s">
        <v>4994</v>
      </c>
      <c r="D99" s="94" t="s">
        <v>3487</v>
      </c>
      <c r="E99" s="93">
        <v>10259</v>
      </c>
      <c r="F99" s="85">
        <v>5228.0639999995801</v>
      </c>
      <c r="G99" s="86">
        <v>0</v>
      </c>
      <c r="H99" s="86">
        <v>7.9404496</v>
      </c>
      <c r="I99" s="86">
        <v>0</v>
      </c>
      <c r="J99" s="86"/>
      <c r="K99" s="86">
        <v>27.250382600000002</v>
      </c>
      <c r="L99" s="87">
        <v>2.1783599999998202</v>
      </c>
      <c r="M99" s="86">
        <v>0</v>
      </c>
      <c r="N99" s="86">
        <v>0.56542713697022595</v>
      </c>
      <c r="O99" s="86">
        <v>0</v>
      </c>
      <c r="P99" s="86"/>
      <c r="Q99" s="86">
        <v>1.6644714357599999</v>
      </c>
      <c r="R99" s="85">
        <v>5263.2548321995801</v>
      </c>
      <c r="S99" s="86">
        <v>5413.0493422631844</v>
      </c>
      <c r="T99" s="88">
        <f t="shared" si="2"/>
        <v>0.52763908200245491</v>
      </c>
      <c r="U99" s="89">
        <v>4.4082585727300501</v>
      </c>
      <c r="V99" s="90">
        <f t="shared" si="3"/>
        <v>0.42969671242129354</v>
      </c>
    </row>
    <row r="100" spans="1:22" x14ac:dyDescent="0.35">
      <c r="A100" s="1" t="s">
        <v>4940</v>
      </c>
      <c r="B100" s="44" t="s">
        <v>3391</v>
      </c>
      <c r="C100" s="91" t="s">
        <v>4995</v>
      </c>
      <c r="D100" s="94" t="s">
        <v>4969</v>
      </c>
      <c r="E100" s="93">
        <v>3570.41</v>
      </c>
      <c r="F100" s="87">
        <v>1312.4159999998901</v>
      </c>
      <c r="G100" s="86">
        <v>1796.7540303000001</v>
      </c>
      <c r="H100" s="86">
        <v>0</v>
      </c>
      <c r="I100" s="86">
        <v>0</v>
      </c>
      <c r="J100" s="86"/>
      <c r="K100" s="86">
        <v>0</v>
      </c>
      <c r="L100" s="87">
        <v>0.54683999999995403</v>
      </c>
      <c r="M100" s="86">
        <v>91.869897185849993</v>
      </c>
      <c r="N100" s="86">
        <v>0</v>
      </c>
      <c r="O100" s="86">
        <v>0</v>
      </c>
      <c r="P100" s="86"/>
      <c r="Q100" s="86">
        <v>0</v>
      </c>
      <c r="R100" s="85">
        <v>3109.1700302998897</v>
      </c>
      <c r="S100" s="86">
        <v>3197.6583547762057</v>
      </c>
      <c r="T100" s="88">
        <f t="shared" si="2"/>
        <v>0.89559976439014166</v>
      </c>
      <c r="U100" s="89">
        <v>92.416737185849897</v>
      </c>
      <c r="V100" s="90">
        <f t="shared" si="3"/>
        <v>25.884068548387972</v>
      </c>
    </row>
    <row r="101" spans="1:22" x14ac:dyDescent="0.35">
      <c r="A101" s="1" t="s">
        <v>4940</v>
      </c>
      <c r="B101" s="44" t="s">
        <v>3391</v>
      </c>
      <c r="C101" s="91" t="s">
        <v>4702</v>
      </c>
      <c r="D101" s="94" t="s">
        <v>4969</v>
      </c>
      <c r="E101" s="93">
        <v>5247.16</v>
      </c>
      <c r="F101" s="85">
        <v>2178.1439999998302</v>
      </c>
      <c r="G101" s="86">
        <v>0</v>
      </c>
      <c r="H101" s="86">
        <v>291.94707439999996</v>
      </c>
      <c r="I101" s="86">
        <v>11.070285799999999</v>
      </c>
      <c r="J101" s="86"/>
      <c r="K101" s="86">
        <v>0</v>
      </c>
      <c r="L101" s="87">
        <v>0.90755999999992998</v>
      </c>
      <c r="M101" s="86">
        <v>0</v>
      </c>
      <c r="N101" s="86">
        <v>20.789099703475902</v>
      </c>
      <c r="O101" s="86">
        <v>0.79305824350307597</v>
      </c>
      <c r="P101" s="86"/>
      <c r="Q101" s="86">
        <v>0</v>
      </c>
      <c r="R101" s="85">
        <v>2481.1613601998301</v>
      </c>
      <c r="S101" s="86">
        <v>2551.7762861703736</v>
      </c>
      <c r="T101" s="88">
        <f t="shared" si="2"/>
        <v>0.48631569957279247</v>
      </c>
      <c r="U101" s="89">
        <v>22.489717946978899</v>
      </c>
      <c r="V101" s="90">
        <f t="shared" si="3"/>
        <v>4.2860743615553751</v>
      </c>
    </row>
    <row r="102" spans="1:22" x14ac:dyDescent="0.35">
      <c r="A102" s="1" t="s">
        <v>4940</v>
      </c>
      <c r="B102" s="44" t="s">
        <v>3391</v>
      </c>
      <c r="C102" s="91" t="s">
        <v>4703</v>
      </c>
      <c r="D102" s="94" t="s">
        <v>4969</v>
      </c>
      <c r="E102" s="93">
        <v>3976.8499999999899</v>
      </c>
      <c r="F102" s="85">
        <v>1026.70199999992</v>
      </c>
      <c r="G102" s="86">
        <v>2627.9462025000003</v>
      </c>
      <c r="H102" s="86">
        <v>0</v>
      </c>
      <c r="I102" s="86">
        <v>0</v>
      </c>
      <c r="J102" s="86"/>
      <c r="K102" s="86">
        <v>0</v>
      </c>
      <c r="L102" s="87">
        <v>0.42779249999996699</v>
      </c>
      <c r="M102" s="86">
        <v>134.36961507375</v>
      </c>
      <c r="N102" s="86">
        <v>0</v>
      </c>
      <c r="O102" s="86">
        <v>0</v>
      </c>
      <c r="P102" s="86"/>
      <c r="Q102" s="86">
        <v>0</v>
      </c>
      <c r="R102" s="85">
        <v>3654.64820249992</v>
      </c>
      <c r="S102" s="86">
        <v>3758.6610717988065</v>
      </c>
      <c r="T102" s="88">
        <f t="shared" si="2"/>
        <v>0.94513523814044176</v>
      </c>
      <c r="U102" s="89">
        <v>134.79740757374901</v>
      </c>
      <c r="V102" s="90">
        <f t="shared" si="3"/>
        <v>33.895522228333824</v>
      </c>
    </row>
    <row r="103" spans="1:22" x14ac:dyDescent="0.35">
      <c r="A103" s="1" t="s">
        <v>4940</v>
      </c>
      <c r="B103" s="44" t="s">
        <v>3391</v>
      </c>
      <c r="C103" s="91" t="s">
        <v>4704</v>
      </c>
      <c r="D103" s="94" t="s">
        <v>4964</v>
      </c>
      <c r="E103" s="93">
        <v>2425.7600000000002</v>
      </c>
      <c r="F103" s="85">
        <v>441.503999999965</v>
      </c>
      <c r="G103" s="86">
        <v>0</v>
      </c>
      <c r="H103" s="86">
        <v>461.96373679999999</v>
      </c>
      <c r="I103" s="86">
        <v>0</v>
      </c>
      <c r="J103" s="86"/>
      <c r="K103" s="86">
        <v>0</v>
      </c>
      <c r="L103" s="87">
        <v>0.183959999999985</v>
      </c>
      <c r="M103" s="86">
        <v>0</v>
      </c>
      <c r="N103" s="86">
        <v>32.895723320615403</v>
      </c>
      <c r="O103" s="86">
        <v>0</v>
      </c>
      <c r="P103" s="86"/>
      <c r="Q103" s="86">
        <v>0</v>
      </c>
      <c r="R103" s="85">
        <v>903.467736799965</v>
      </c>
      <c r="S103" s="86">
        <v>929.18081954189756</v>
      </c>
      <c r="T103" s="88">
        <f t="shared" si="2"/>
        <v>0.38304730045095042</v>
      </c>
      <c r="U103" s="89">
        <v>33.079683320615402</v>
      </c>
      <c r="V103" s="90">
        <f t="shared" si="3"/>
        <v>13.636832712475844</v>
      </c>
    </row>
    <row r="104" spans="1:22" x14ac:dyDescent="0.35">
      <c r="A104" s="1" t="s">
        <v>4940</v>
      </c>
      <c r="B104" s="44" t="s">
        <v>3391</v>
      </c>
      <c r="C104" s="91" t="s">
        <v>4705</v>
      </c>
      <c r="D104" s="94" t="s">
        <v>4969</v>
      </c>
      <c r="E104" s="93">
        <v>4049.96</v>
      </c>
      <c r="F104" s="85">
        <v>2006.48383199983</v>
      </c>
      <c r="G104" s="86">
        <v>0</v>
      </c>
      <c r="H104" s="86">
        <v>31.539633600000002</v>
      </c>
      <c r="I104" s="86">
        <v>0</v>
      </c>
      <c r="J104" s="86"/>
      <c r="K104" s="86">
        <v>0</v>
      </c>
      <c r="L104" s="87">
        <v>0.83603492999993301</v>
      </c>
      <c r="M104" s="86">
        <v>0</v>
      </c>
      <c r="N104" s="86">
        <v>2.2458885360267198</v>
      </c>
      <c r="O104" s="86">
        <v>0</v>
      </c>
      <c r="P104" s="86"/>
      <c r="Q104" s="86">
        <v>0</v>
      </c>
      <c r="R104" s="85">
        <v>2038.0234655998299</v>
      </c>
      <c r="S104" s="86">
        <v>2096.0264953334431</v>
      </c>
      <c r="T104" s="88">
        <f t="shared" si="2"/>
        <v>0.51754251778621096</v>
      </c>
      <c r="U104" s="89">
        <v>3.0819234660266499</v>
      </c>
      <c r="V104" s="90">
        <f t="shared" si="3"/>
        <v>0.76097627285865777</v>
      </c>
    </row>
    <row r="105" spans="1:22" x14ac:dyDescent="0.35">
      <c r="A105" s="1" t="s">
        <v>4940</v>
      </c>
      <c r="B105" s="44" t="s">
        <v>3391</v>
      </c>
      <c r="C105" s="91" t="s">
        <v>4706</v>
      </c>
      <c r="D105" s="94" t="s">
        <v>4964</v>
      </c>
      <c r="E105" s="93">
        <v>222.96</v>
      </c>
      <c r="F105" s="85">
        <v>169.458083999986</v>
      </c>
      <c r="G105" s="86">
        <v>0</v>
      </c>
      <c r="H105" s="86">
        <v>0</v>
      </c>
      <c r="I105" s="86">
        <v>0</v>
      </c>
      <c r="J105" s="86"/>
      <c r="K105" s="86">
        <v>0</v>
      </c>
      <c r="L105" s="87">
        <v>7.0607534999994198E-2</v>
      </c>
      <c r="M105" s="86">
        <v>0</v>
      </c>
      <c r="N105" s="86">
        <v>0</v>
      </c>
      <c r="O105" s="86">
        <v>0</v>
      </c>
      <c r="P105" s="86"/>
      <c r="Q105" s="86">
        <v>0</v>
      </c>
      <c r="R105" s="85">
        <v>169.458083999986</v>
      </c>
      <c r="S105" s="86">
        <v>174.28093439928668</v>
      </c>
      <c r="T105" s="88">
        <f t="shared" si="2"/>
        <v>0.78166906350595022</v>
      </c>
      <c r="U105" s="89">
        <v>7.0607534999994198E-2</v>
      </c>
      <c r="V105" s="90">
        <f t="shared" si="3"/>
        <v>0.31668252152849929</v>
      </c>
    </row>
    <row r="106" spans="1:22" x14ac:dyDescent="0.35">
      <c r="A106" s="1" t="s">
        <v>4940</v>
      </c>
      <c r="B106" s="44" t="s">
        <v>3391</v>
      </c>
      <c r="C106" s="91" t="s">
        <v>4707</v>
      </c>
      <c r="D106" s="94" t="s">
        <v>4969</v>
      </c>
      <c r="E106" s="93">
        <v>2416.9899999999998</v>
      </c>
      <c r="F106" s="85">
        <v>1756.0377359998502</v>
      </c>
      <c r="G106" s="86">
        <v>0</v>
      </c>
      <c r="H106" s="86">
        <v>0</v>
      </c>
      <c r="I106" s="86">
        <v>0</v>
      </c>
      <c r="J106" s="86"/>
      <c r="K106" s="86">
        <v>0</v>
      </c>
      <c r="L106" s="87">
        <v>0.73168238999994195</v>
      </c>
      <c r="M106" s="86">
        <v>0</v>
      </c>
      <c r="N106" s="86">
        <v>0</v>
      </c>
      <c r="O106" s="86">
        <v>0</v>
      </c>
      <c r="P106" s="86"/>
      <c r="Q106" s="86">
        <v>0</v>
      </c>
      <c r="R106" s="85">
        <v>1756.0377359998502</v>
      </c>
      <c r="S106" s="86">
        <v>1806.0153298469199</v>
      </c>
      <c r="T106" s="88">
        <f t="shared" si="2"/>
        <v>0.74721671576916748</v>
      </c>
      <c r="U106" s="89">
        <v>0.73168238999994195</v>
      </c>
      <c r="V106" s="90">
        <f t="shared" si="3"/>
        <v>0.30272462442953507</v>
      </c>
    </row>
    <row r="107" spans="1:22" x14ac:dyDescent="0.35">
      <c r="A107" s="1" t="s">
        <v>4940</v>
      </c>
      <c r="B107" s="44" t="s">
        <v>3391</v>
      </c>
      <c r="C107" s="91" t="s">
        <v>4708</v>
      </c>
      <c r="D107" s="94" t="s">
        <v>3500</v>
      </c>
      <c r="E107" s="93">
        <v>32790.86</v>
      </c>
      <c r="F107" s="85">
        <v>20334.239999998401</v>
      </c>
      <c r="G107" s="86">
        <v>0</v>
      </c>
      <c r="H107" s="86">
        <v>0</v>
      </c>
      <c r="I107" s="86">
        <v>195.95427809999998</v>
      </c>
      <c r="J107" s="86"/>
      <c r="K107" s="86">
        <v>0</v>
      </c>
      <c r="L107" s="87">
        <v>8.4725999999993409</v>
      </c>
      <c r="M107" s="86">
        <v>0</v>
      </c>
      <c r="N107" s="86">
        <v>0</v>
      </c>
      <c r="O107" s="86">
        <v>14.037863014963801</v>
      </c>
      <c r="P107" s="86"/>
      <c r="Q107" s="86">
        <v>0</v>
      </c>
      <c r="R107" s="85">
        <v>20530.194278098399</v>
      </c>
      <c r="S107" s="86">
        <v>21114.492491170698</v>
      </c>
      <c r="T107" s="88">
        <f t="shared" si="2"/>
        <v>0.64391395929142137</v>
      </c>
      <c r="U107" s="89">
        <v>22.510463014963101</v>
      </c>
      <c r="V107" s="90">
        <f t="shared" si="3"/>
        <v>0.68648589927080594</v>
      </c>
    </row>
    <row r="108" spans="1:22" x14ac:dyDescent="0.35">
      <c r="A108" s="1" t="s">
        <v>4940</v>
      </c>
      <c r="B108" s="44" t="s">
        <v>3391</v>
      </c>
      <c r="C108" s="91" t="s">
        <v>4709</v>
      </c>
      <c r="D108" s="94" t="s">
        <v>3487</v>
      </c>
      <c r="E108" s="93">
        <v>2708.87</v>
      </c>
      <c r="F108" s="85">
        <v>145.72799999998801</v>
      </c>
      <c r="G108" s="86">
        <v>0</v>
      </c>
      <c r="H108" s="86">
        <v>0</v>
      </c>
      <c r="I108" s="86">
        <v>0</v>
      </c>
      <c r="J108" s="86"/>
      <c r="K108" s="86">
        <v>0</v>
      </c>
      <c r="L108" s="87">
        <v>6.0719999999995E-2</v>
      </c>
      <c r="M108" s="86">
        <v>0</v>
      </c>
      <c r="N108" s="89">
        <v>0</v>
      </c>
      <c r="O108" s="86">
        <v>0</v>
      </c>
      <c r="P108" s="86"/>
      <c r="Q108" s="86">
        <v>0</v>
      </c>
      <c r="R108" s="85">
        <v>145.72799999998801</v>
      </c>
      <c r="S108" s="86">
        <v>149.87548194006052</v>
      </c>
      <c r="T108" s="88">
        <f t="shared" si="2"/>
        <v>5.5327676093744081E-2</v>
      </c>
      <c r="U108" s="89">
        <v>6.0719999999995E-2</v>
      </c>
      <c r="V108" s="90">
        <f t="shared" si="3"/>
        <v>2.241525063956373E-2</v>
      </c>
    </row>
    <row r="109" spans="1:22" x14ac:dyDescent="0.35">
      <c r="A109" s="1" t="s">
        <v>4940</v>
      </c>
      <c r="B109" s="44" t="s">
        <v>3391</v>
      </c>
      <c r="C109" s="91" t="s">
        <v>4710</v>
      </c>
      <c r="D109" s="92" t="s">
        <v>3500</v>
      </c>
      <c r="E109" s="93">
        <v>2037.26</v>
      </c>
      <c r="F109" s="87">
        <v>494.29861199995997</v>
      </c>
      <c r="G109" s="86">
        <v>0</v>
      </c>
      <c r="H109" s="86">
        <v>1258.0194436000002</v>
      </c>
      <c r="I109" s="86">
        <v>0</v>
      </c>
      <c r="J109" s="86"/>
      <c r="K109" s="86">
        <v>0</v>
      </c>
      <c r="L109" s="87">
        <v>0.20595775499998301</v>
      </c>
      <c r="M109" s="86">
        <v>0</v>
      </c>
      <c r="N109" s="86">
        <v>89.581619187863794</v>
      </c>
      <c r="O109" s="86">
        <v>0</v>
      </c>
      <c r="P109" s="86"/>
      <c r="Q109" s="86">
        <v>0</v>
      </c>
      <c r="R109" s="85">
        <v>1752.31805559996</v>
      </c>
      <c r="S109" s="86">
        <v>1802.1897857332522</v>
      </c>
      <c r="T109" s="88">
        <f t="shared" si="2"/>
        <v>0.88461452427930265</v>
      </c>
      <c r="U109" s="89">
        <v>89.787576942863794</v>
      </c>
      <c r="V109" s="90">
        <f t="shared" si="3"/>
        <v>44.072713813093955</v>
      </c>
    </row>
    <row r="110" spans="1:22" x14ac:dyDescent="0.35">
      <c r="A110" s="1" t="s">
        <v>4940</v>
      </c>
      <c r="B110" s="44" t="s">
        <v>3391</v>
      </c>
      <c r="C110" s="91" t="s">
        <v>4711</v>
      </c>
      <c r="D110" s="92" t="s">
        <v>3500</v>
      </c>
      <c r="E110" s="93">
        <v>3767.99</v>
      </c>
      <c r="F110" s="85">
        <v>1551.73935599988</v>
      </c>
      <c r="G110" s="86">
        <v>0</v>
      </c>
      <c r="H110" s="86">
        <v>0</v>
      </c>
      <c r="I110" s="89">
        <v>0</v>
      </c>
      <c r="J110" s="86"/>
      <c r="K110" s="86">
        <v>0</v>
      </c>
      <c r="L110" s="87">
        <v>0.64655806499995006</v>
      </c>
      <c r="M110" s="89">
        <v>0</v>
      </c>
      <c r="N110" s="86">
        <v>0</v>
      </c>
      <c r="O110" s="89">
        <v>0</v>
      </c>
      <c r="P110" s="86"/>
      <c r="Q110" s="86">
        <v>0</v>
      </c>
      <c r="R110" s="85">
        <v>1551.73935599988</v>
      </c>
      <c r="S110" s="86">
        <v>1595.9025295472406</v>
      </c>
      <c r="T110" s="88">
        <f t="shared" si="2"/>
        <v>0.42354213507659011</v>
      </c>
      <c r="U110" s="89">
        <v>0.64655806499995006</v>
      </c>
      <c r="V110" s="90">
        <f t="shared" si="3"/>
        <v>0.17159229854642663</v>
      </c>
    </row>
    <row r="111" spans="1:22" x14ac:dyDescent="0.35">
      <c r="A111" s="1" t="s">
        <v>4940</v>
      </c>
      <c r="B111" s="44" t="s">
        <v>3391</v>
      </c>
      <c r="C111" s="91" t="s">
        <v>4712</v>
      </c>
      <c r="D111" s="94" t="s">
        <v>3500</v>
      </c>
      <c r="E111" s="93">
        <v>9588.5400000000009</v>
      </c>
      <c r="F111" s="85">
        <v>5063.0399999995898</v>
      </c>
      <c r="G111" s="86">
        <v>0</v>
      </c>
      <c r="H111" s="86">
        <v>0</v>
      </c>
      <c r="I111" s="89">
        <v>0</v>
      </c>
      <c r="J111" s="86"/>
      <c r="K111" s="86">
        <v>0</v>
      </c>
      <c r="L111" s="87">
        <v>2.1095999999998298</v>
      </c>
      <c r="M111" s="86">
        <v>0</v>
      </c>
      <c r="N111" s="86">
        <v>0</v>
      </c>
      <c r="O111" s="89">
        <v>0</v>
      </c>
      <c r="P111" s="86"/>
      <c r="Q111" s="86">
        <v>0</v>
      </c>
      <c r="R111" s="85">
        <v>5063.0399999995898</v>
      </c>
      <c r="S111" s="86">
        <v>5207.1363093009231</v>
      </c>
      <c r="T111" s="88">
        <f t="shared" si="2"/>
        <v>0.5430583080741096</v>
      </c>
      <c r="U111" s="89">
        <v>2.1095999999998298</v>
      </c>
      <c r="V111" s="90">
        <f t="shared" si="3"/>
        <v>0.22001264008908861</v>
      </c>
    </row>
    <row r="112" spans="1:22" x14ac:dyDescent="0.35">
      <c r="A112" s="1" t="s">
        <v>4940</v>
      </c>
      <c r="B112" s="44" t="s">
        <v>3391</v>
      </c>
      <c r="C112" s="91" t="s">
        <v>4713</v>
      </c>
      <c r="D112" s="94" t="s">
        <v>3500</v>
      </c>
      <c r="E112" s="93">
        <v>13540.45</v>
      </c>
      <c r="F112" s="85">
        <v>5815.9742039995299</v>
      </c>
      <c r="G112" s="86">
        <v>1546.2655136999999</v>
      </c>
      <c r="H112" s="86">
        <v>0</v>
      </c>
      <c r="I112" s="86">
        <v>0</v>
      </c>
      <c r="J112" s="86"/>
      <c r="K112" s="86">
        <v>0</v>
      </c>
      <c r="L112" s="87">
        <v>2.4233225849997999</v>
      </c>
      <c r="M112" s="86">
        <v>79.062159522149997</v>
      </c>
      <c r="N112" s="86">
        <v>0</v>
      </c>
      <c r="O112" s="86">
        <v>0</v>
      </c>
      <c r="P112" s="86"/>
      <c r="Q112" s="86">
        <v>0</v>
      </c>
      <c r="R112" s="85">
        <v>7362.23971769953</v>
      </c>
      <c r="S112" s="86">
        <v>7571.7722458866037</v>
      </c>
      <c r="T112" s="88">
        <f t="shared" si="2"/>
        <v>0.55919649981253228</v>
      </c>
      <c r="U112" s="89">
        <v>81.485482107149807</v>
      </c>
      <c r="V112" s="90">
        <f t="shared" si="3"/>
        <v>6.0179301357894159</v>
      </c>
    </row>
    <row r="113" spans="1:22" x14ac:dyDescent="0.35">
      <c r="A113" s="1" t="s">
        <v>4940</v>
      </c>
      <c r="B113" s="44" t="s">
        <v>3391</v>
      </c>
      <c r="C113" s="91" t="s">
        <v>4714</v>
      </c>
      <c r="D113" s="94" t="s">
        <v>3487</v>
      </c>
      <c r="E113" s="93">
        <v>590.79</v>
      </c>
      <c r="F113" s="85">
        <v>528.45278399995595</v>
      </c>
      <c r="G113" s="86">
        <v>0</v>
      </c>
      <c r="H113" s="86">
        <v>0</v>
      </c>
      <c r="I113" s="86">
        <v>0</v>
      </c>
      <c r="J113" s="86"/>
      <c r="K113" s="86">
        <v>0</v>
      </c>
      <c r="L113" s="87">
        <v>0.22018865999998199</v>
      </c>
      <c r="M113" s="86">
        <v>0</v>
      </c>
      <c r="N113" s="86">
        <v>0</v>
      </c>
      <c r="O113" s="89">
        <v>0</v>
      </c>
      <c r="P113" s="86"/>
      <c r="Q113" s="86">
        <v>0</v>
      </c>
      <c r="R113" s="85">
        <v>528.45278399995595</v>
      </c>
      <c r="S113" s="86">
        <v>543.49277890705025</v>
      </c>
      <c r="T113" s="88">
        <f t="shared" si="2"/>
        <v>0.91994241423695444</v>
      </c>
      <c r="U113" s="89">
        <v>0.22018865999998199</v>
      </c>
      <c r="V113" s="90">
        <f t="shared" si="3"/>
        <v>0.37270207688007922</v>
      </c>
    </row>
    <row r="114" spans="1:22" x14ac:dyDescent="0.35">
      <c r="A114" s="1" t="s">
        <v>4940</v>
      </c>
      <c r="B114" s="44" t="s">
        <v>3391</v>
      </c>
      <c r="C114" s="91" t="s">
        <v>4715</v>
      </c>
      <c r="D114" s="94" t="s">
        <v>3593</v>
      </c>
      <c r="E114" s="93">
        <v>9117.35</v>
      </c>
      <c r="F114" s="85">
        <v>7776.8759879993795</v>
      </c>
      <c r="G114" s="86">
        <v>6052.1613641999993</v>
      </c>
      <c r="H114" s="86">
        <v>0</v>
      </c>
      <c r="I114" s="86">
        <v>0</v>
      </c>
      <c r="J114" s="86"/>
      <c r="K114" s="86">
        <v>0</v>
      </c>
      <c r="L114" s="87">
        <v>3.24036499499974</v>
      </c>
      <c r="M114" s="86">
        <v>309.45328793189998</v>
      </c>
      <c r="N114" s="86">
        <v>0</v>
      </c>
      <c r="O114" s="86">
        <v>0</v>
      </c>
      <c r="P114" s="86"/>
      <c r="Q114" s="89">
        <v>0</v>
      </c>
      <c r="R114" s="85">
        <v>13829.037352199299</v>
      </c>
      <c r="S114" s="86">
        <v>14222.617739405872</v>
      </c>
      <c r="T114" s="88">
        <f t="shared" si="2"/>
        <v>1.5599508343329884</v>
      </c>
      <c r="U114" s="89">
        <v>312.69365292689901</v>
      </c>
      <c r="V114" s="90">
        <f t="shared" si="3"/>
        <v>34.296550305395648</v>
      </c>
    </row>
    <row r="115" spans="1:22" x14ac:dyDescent="0.35">
      <c r="A115" s="1" t="s">
        <v>4940</v>
      </c>
      <c r="B115" s="44" t="s">
        <v>3391</v>
      </c>
      <c r="C115" s="91" t="s">
        <v>4716</v>
      </c>
      <c r="D115" s="94" t="s">
        <v>3500</v>
      </c>
      <c r="E115" s="93">
        <v>3062.96</v>
      </c>
      <c r="F115" s="85">
        <v>1120.3919999999098</v>
      </c>
      <c r="G115" s="86">
        <v>1196.8492383</v>
      </c>
      <c r="H115" s="86">
        <v>0</v>
      </c>
      <c r="I115" s="86">
        <v>0</v>
      </c>
      <c r="J115" s="86"/>
      <c r="K115" s="86">
        <v>0</v>
      </c>
      <c r="L115" s="87">
        <v>0.466829999999962</v>
      </c>
      <c r="M115" s="86">
        <v>61.196142941849999</v>
      </c>
      <c r="N115" s="86">
        <v>0</v>
      </c>
      <c r="O115" s="86">
        <v>0</v>
      </c>
      <c r="P115" s="86"/>
      <c r="Q115" s="86">
        <v>0</v>
      </c>
      <c r="R115" s="85">
        <v>2317.24123829991</v>
      </c>
      <c r="S115" s="86">
        <v>2383.1909266689327</v>
      </c>
      <c r="T115" s="88">
        <f t="shared" si="2"/>
        <v>0.77806792340380959</v>
      </c>
      <c r="U115" s="89">
        <v>61.662972941849901</v>
      </c>
      <c r="V115" s="90">
        <f t="shared" si="3"/>
        <v>20.131824425343428</v>
      </c>
    </row>
    <row r="116" spans="1:22" x14ac:dyDescent="0.35">
      <c r="A116" s="1" t="s">
        <v>4940</v>
      </c>
      <c r="B116" s="44" t="s">
        <v>3391</v>
      </c>
      <c r="C116" s="91" t="s">
        <v>4717</v>
      </c>
      <c r="D116" s="94" t="s">
        <v>4996</v>
      </c>
      <c r="E116" s="93">
        <v>5573.39</v>
      </c>
      <c r="F116" s="85">
        <v>2917.2959999997702</v>
      </c>
      <c r="G116" s="86">
        <v>1003.656843</v>
      </c>
      <c r="H116" s="86">
        <v>0</v>
      </c>
      <c r="I116" s="86">
        <v>16.824140200000002</v>
      </c>
      <c r="J116" s="86"/>
      <c r="K116" s="86">
        <v>0</v>
      </c>
      <c r="L116" s="87">
        <v>1.2155399999998999</v>
      </c>
      <c r="M116" s="86">
        <v>51.318015388499902</v>
      </c>
      <c r="N116" s="86">
        <v>0</v>
      </c>
      <c r="O116" s="86">
        <v>1.2052555206353801</v>
      </c>
      <c r="P116" s="86"/>
      <c r="Q116" s="86">
        <v>0</v>
      </c>
      <c r="R116" s="85">
        <v>3937.7769831997598</v>
      </c>
      <c r="S116" s="86">
        <v>4049.8478201141179</v>
      </c>
      <c r="T116" s="88">
        <f t="shared" si="2"/>
        <v>0.72663994805928123</v>
      </c>
      <c r="U116" s="89">
        <v>53.738810909135204</v>
      </c>
      <c r="V116" s="90">
        <f t="shared" si="3"/>
        <v>9.6420331089579587</v>
      </c>
    </row>
    <row r="117" spans="1:22" x14ac:dyDescent="0.35">
      <c r="A117" s="1" t="s">
        <v>4940</v>
      </c>
      <c r="B117" s="44" t="s">
        <v>3391</v>
      </c>
      <c r="C117" s="91" t="s">
        <v>4997</v>
      </c>
      <c r="D117" s="94" t="s">
        <v>3487</v>
      </c>
      <c r="E117" s="93">
        <v>3307.09</v>
      </c>
      <c r="F117" s="85">
        <v>0</v>
      </c>
      <c r="G117" s="86">
        <v>0</v>
      </c>
      <c r="H117" s="86">
        <v>0</v>
      </c>
      <c r="I117" s="86">
        <v>0</v>
      </c>
      <c r="J117" s="86"/>
      <c r="K117" s="86">
        <v>0</v>
      </c>
      <c r="L117" s="87">
        <v>0</v>
      </c>
      <c r="M117" s="89">
        <v>0</v>
      </c>
      <c r="N117" s="86">
        <v>0</v>
      </c>
      <c r="O117" s="86">
        <v>0</v>
      </c>
      <c r="P117" s="86"/>
      <c r="Q117" s="86">
        <v>0</v>
      </c>
      <c r="R117" s="85">
        <v>0</v>
      </c>
      <c r="S117" s="86">
        <v>0</v>
      </c>
      <c r="T117" s="88">
        <f t="shared" si="2"/>
        <v>0</v>
      </c>
      <c r="U117" s="89">
        <v>0</v>
      </c>
      <c r="V117" s="90">
        <f t="shared" si="3"/>
        <v>0</v>
      </c>
    </row>
    <row r="118" spans="1:22" x14ac:dyDescent="0.35">
      <c r="A118" s="1" t="s">
        <v>4940</v>
      </c>
      <c r="B118" s="44" t="s">
        <v>3391</v>
      </c>
      <c r="C118" s="91" t="s">
        <v>4998</v>
      </c>
      <c r="D118" s="94" t="s">
        <v>3500</v>
      </c>
      <c r="E118" s="99">
        <v>4041.81</v>
      </c>
      <c r="F118" s="87">
        <v>2685.3119999997898</v>
      </c>
      <c r="G118" s="86">
        <v>48.535953300000003</v>
      </c>
      <c r="H118" s="86">
        <v>0</v>
      </c>
      <c r="I118" s="86">
        <v>5.1716559999999996</v>
      </c>
      <c r="J118" s="86"/>
      <c r="K118" s="86">
        <v>0</v>
      </c>
      <c r="L118" s="87">
        <v>1.1188799999999099</v>
      </c>
      <c r="M118" s="86">
        <v>2.48169363435</v>
      </c>
      <c r="N118" s="86">
        <v>0</v>
      </c>
      <c r="O118" s="86">
        <v>0.37048947944615301</v>
      </c>
      <c r="P118" s="86"/>
      <c r="Q118" s="86">
        <v>0</v>
      </c>
      <c r="R118" s="85">
        <v>2739.0196092997903</v>
      </c>
      <c r="S118" s="86">
        <v>2816.9732926212955</v>
      </c>
      <c r="T118" s="88">
        <f t="shared" si="2"/>
        <v>0.69695836583641868</v>
      </c>
      <c r="U118" s="98">
        <v>3.9710631137960601</v>
      </c>
      <c r="V118" s="90">
        <f t="shared" si="3"/>
        <v>0.982496236536616</v>
      </c>
    </row>
    <row r="119" spans="1:22" x14ac:dyDescent="0.35">
      <c r="A119" s="1" t="s">
        <v>4940</v>
      </c>
      <c r="B119" s="44" t="s">
        <v>3391</v>
      </c>
      <c r="C119" s="91" t="s">
        <v>4719</v>
      </c>
      <c r="D119" s="94" t="s">
        <v>3500</v>
      </c>
      <c r="E119" s="93">
        <v>6548.16</v>
      </c>
      <c r="F119" s="85">
        <v>2925.07199999977</v>
      </c>
      <c r="G119" s="86">
        <v>0</v>
      </c>
      <c r="H119" s="86">
        <v>0</v>
      </c>
      <c r="I119" s="86">
        <v>0</v>
      </c>
      <c r="J119" s="86"/>
      <c r="K119" s="86">
        <v>0</v>
      </c>
      <c r="L119" s="87">
        <v>1.2187799999999001</v>
      </c>
      <c r="M119" s="86">
        <v>0</v>
      </c>
      <c r="N119" s="86">
        <v>0</v>
      </c>
      <c r="O119" s="86">
        <v>0</v>
      </c>
      <c r="P119" s="86"/>
      <c r="Q119" s="86">
        <v>0</v>
      </c>
      <c r="R119" s="85">
        <v>2925.07199999977</v>
      </c>
      <c r="S119" s="86">
        <v>3008.3208148700201</v>
      </c>
      <c r="T119" s="88">
        <f t="shared" si="2"/>
        <v>0.45941467753842608</v>
      </c>
      <c r="U119" s="89">
        <v>1.2187799999999001</v>
      </c>
      <c r="V119" s="90">
        <f t="shared" si="3"/>
        <v>0.18612556809850403</v>
      </c>
    </row>
    <row r="120" spans="1:22" x14ac:dyDescent="0.35">
      <c r="A120" s="1" t="s">
        <v>4940</v>
      </c>
      <c r="B120" s="44" t="s">
        <v>3391</v>
      </c>
      <c r="C120" s="91" t="s">
        <v>4720</v>
      </c>
      <c r="D120" s="94" t="s">
        <v>3500</v>
      </c>
      <c r="E120" s="93">
        <v>24052.65</v>
      </c>
      <c r="F120" s="85">
        <v>8520.05030399932</v>
      </c>
      <c r="G120" s="86">
        <v>6656.3905418999993</v>
      </c>
      <c r="H120" s="86">
        <v>0</v>
      </c>
      <c r="I120" s="86">
        <v>47.975238499999996</v>
      </c>
      <c r="J120" s="86"/>
      <c r="K120" s="86">
        <v>0</v>
      </c>
      <c r="L120" s="87">
        <v>3.5500209599997099</v>
      </c>
      <c r="M120" s="86">
        <v>340.348152502049</v>
      </c>
      <c r="N120" s="86">
        <v>0</v>
      </c>
      <c r="O120" s="86">
        <v>3.4368722780807599</v>
      </c>
      <c r="P120" s="86"/>
      <c r="Q120" s="86">
        <v>0</v>
      </c>
      <c r="R120" s="96">
        <v>15224.4160843993</v>
      </c>
      <c r="S120" s="97">
        <v>15657.709554138819</v>
      </c>
      <c r="T120" s="88">
        <f t="shared" si="2"/>
        <v>0.65097648509161432</v>
      </c>
      <c r="U120" s="98">
        <v>347.33504574013</v>
      </c>
      <c r="V120" s="90">
        <f t="shared" si="3"/>
        <v>14.440614474501977</v>
      </c>
    </row>
    <row r="121" spans="1:22" x14ac:dyDescent="0.35">
      <c r="A121" s="1" t="s">
        <v>4940</v>
      </c>
      <c r="B121" s="44" t="s">
        <v>3391</v>
      </c>
      <c r="C121" s="91" t="s">
        <v>4999</v>
      </c>
      <c r="D121" s="94" t="s">
        <v>3593</v>
      </c>
      <c r="E121" s="93">
        <v>54797.95</v>
      </c>
      <c r="F121" s="85">
        <v>30133.205999997601</v>
      </c>
      <c r="G121" s="86">
        <v>62447.513463900003</v>
      </c>
      <c r="H121" s="86">
        <v>0</v>
      </c>
      <c r="I121" s="86">
        <v>0</v>
      </c>
      <c r="J121" s="86"/>
      <c r="K121" s="86">
        <v>0</v>
      </c>
      <c r="L121" s="87">
        <v>12.555502499998999</v>
      </c>
      <c r="M121" s="86">
        <v>3193.0061347810401</v>
      </c>
      <c r="N121" s="86">
        <v>0</v>
      </c>
      <c r="O121" s="86">
        <v>0</v>
      </c>
      <c r="P121" s="86"/>
      <c r="Q121" s="86">
        <v>0</v>
      </c>
      <c r="R121" s="85">
        <v>92580.719463897607</v>
      </c>
      <c r="S121" s="86">
        <v>95215.60680178371</v>
      </c>
      <c r="T121" s="88">
        <f t="shared" si="2"/>
        <v>1.737576073590047</v>
      </c>
      <c r="U121" s="89">
        <v>3205.56163728104</v>
      </c>
      <c r="V121" s="90">
        <f t="shared" si="3"/>
        <v>58.497838646902672</v>
      </c>
    </row>
    <row r="122" spans="1:22" x14ac:dyDescent="0.35">
      <c r="A122" s="1" t="s">
        <v>4940</v>
      </c>
      <c r="B122" s="44" t="s">
        <v>3391</v>
      </c>
      <c r="C122" s="91" t="s">
        <v>4722</v>
      </c>
      <c r="D122" s="94" t="s">
        <v>4944</v>
      </c>
      <c r="E122" s="93">
        <v>1158.05</v>
      </c>
      <c r="F122" s="85">
        <v>942.19199999992497</v>
      </c>
      <c r="G122" s="86">
        <v>0</v>
      </c>
      <c r="H122" s="86">
        <v>0</v>
      </c>
      <c r="I122" s="86">
        <v>0</v>
      </c>
      <c r="J122" s="86"/>
      <c r="K122" s="86">
        <v>0</v>
      </c>
      <c r="L122" s="87">
        <v>0.39257999999996901</v>
      </c>
      <c r="M122" s="86">
        <v>0</v>
      </c>
      <c r="N122" s="86">
        <v>0</v>
      </c>
      <c r="O122" s="86">
        <v>0</v>
      </c>
      <c r="P122" s="86"/>
      <c r="Q122" s="86">
        <v>0</v>
      </c>
      <c r="R122" s="85">
        <v>942.19199999992497</v>
      </c>
      <c r="S122" s="86">
        <v>969.00719202946505</v>
      </c>
      <c r="T122" s="88">
        <f t="shared" si="2"/>
        <v>0.83675764606836067</v>
      </c>
      <c r="U122" s="89">
        <v>0.39257999999996901</v>
      </c>
      <c r="V122" s="90">
        <f t="shared" si="3"/>
        <v>0.33900090669657529</v>
      </c>
    </row>
    <row r="123" spans="1:22" x14ac:dyDescent="0.35">
      <c r="A123" s="1" t="s">
        <v>4940</v>
      </c>
      <c r="B123" s="44" t="s">
        <v>3391</v>
      </c>
      <c r="C123" s="91" t="s">
        <v>4723</v>
      </c>
      <c r="D123" s="94" t="s">
        <v>3500</v>
      </c>
      <c r="E123" s="93">
        <v>2324.23</v>
      </c>
      <c r="F123" s="85">
        <v>1329.72386399989</v>
      </c>
      <c r="G123" s="86">
        <v>0</v>
      </c>
      <c r="H123" s="86">
        <v>0</v>
      </c>
      <c r="I123" s="86">
        <v>20.642494600000003</v>
      </c>
      <c r="J123" s="86"/>
      <c r="K123" s="86">
        <v>0</v>
      </c>
      <c r="L123" s="87">
        <v>0.55405160999995395</v>
      </c>
      <c r="M123" s="86">
        <v>0</v>
      </c>
      <c r="N123" s="86">
        <v>0</v>
      </c>
      <c r="O123" s="86">
        <v>1.47879655546</v>
      </c>
      <c r="P123" s="86"/>
      <c r="Q123" s="86">
        <v>0</v>
      </c>
      <c r="R123" s="85">
        <v>1350.36635859989</v>
      </c>
      <c r="S123" s="86">
        <v>1388.7983695022217</v>
      </c>
      <c r="T123" s="88">
        <f t="shared" si="2"/>
        <v>0.59753052387337813</v>
      </c>
      <c r="U123" s="89">
        <v>2.0328481654599502</v>
      </c>
      <c r="V123" s="90">
        <f t="shared" si="3"/>
        <v>0.87463296036104443</v>
      </c>
    </row>
    <row r="124" spans="1:22" x14ac:dyDescent="0.35">
      <c r="A124" s="1" t="s">
        <v>4940</v>
      </c>
      <c r="B124" s="44" t="s">
        <v>3391</v>
      </c>
      <c r="C124" s="91" t="s">
        <v>4724</v>
      </c>
      <c r="D124" s="94" t="s">
        <v>4945</v>
      </c>
      <c r="E124" s="93">
        <v>1896.58</v>
      </c>
      <c r="F124" s="85">
        <v>671.32799999994597</v>
      </c>
      <c r="G124" s="86">
        <v>0</v>
      </c>
      <c r="H124" s="86">
        <v>646.48985800000003</v>
      </c>
      <c r="I124" s="86">
        <v>0</v>
      </c>
      <c r="J124" s="86"/>
      <c r="K124" s="86">
        <v>0</v>
      </c>
      <c r="L124" s="87">
        <v>0.27971999999997699</v>
      </c>
      <c r="M124" s="86">
        <v>0</v>
      </c>
      <c r="N124" s="86">
        <v>46.035543061595398</v>
      </c>
      <c r="O124" s="86">
        <v>0</v>
      </c>
      <c r="P124" s="86"/>
      <c r="Q124" s="86">
        <v>0</v>
      </c>
      <c r="R124" s="85">
        <v>1317.8178579999399</v>
      </c>
      <c r="S124" s="86">
        <v>1355.3235244906639</v>
      </c>
      <c r="T124" s="88">
        <f t="shared" si="2"/>
        <v>0.71461447684287716</v>
      </c>
      <c r="U124" s="89">
        <v>46.315263061595402</v>
      </c>
      <c r="V124" s="90">
        <f t="shared" si="3"/>
        <v>24.420410982713836</v>
      </c>
    </row>
    <row r="125" spans="1:22" x14ac:dyDescent="0.35">
      <c r="A125" s="1" t="s">
        <v>4940</v>
      </c>
      <c r="B125" s="44" t="s">
        <v>3391</v>
      </c>
      <c r="C125" s="91" t="s">
        <v>4725</v>
      </c>
      <c r="D125" s="94" t="s">
        <v>3500</v>
      </c>
      <c r="E125" s="93">
        <v>4439.3900000000003</v>
      </c>
      <c r="F125" s="85">
        <v>2894.39999999977</v>
      </c>
      <c r="G125" s="86">
        <v>0</v>
      </c>
      <c r="H125" s="86">
        <v>0</v>
      </c>
      <c r="I125" s="86">
        <v>113.92353</v>
      </c>
      <c r="J125" s="86"/>
      <c r="K125" s="86">
        <v>0</v>
      </c>
      <c r="L125" s="87">
        <v>1.2059999999999</v>
      </c>
      <c r="M125" s="86">
        <v>0</v>
      </c>
      <c r="N125" s="86">
        <v>0</v>
      </c>
      <c r="O125" s="86">
        <v>8.1613064222307692</v>
      </c>
      <c r="P125" s="86"/>
      <c r="Q125" s="86">
        <v>0</v>
      </c>
      <c r="R125" s="85">
        <v>3008.32352999976</v>
      </c>
      <c r="S125" s="86">
        <v>3093.9417194387847</v>
      </c>
      <c r="T125" s="88">
        <f t="shared" si="2"/>
        <v>0.69692946991338556</v>
      </c>
      <c r="U125" s="89">
        <v>9.3673064222306692</v>
      </c>
      <c r="V125" s="90">
        <f t="shared" si="3"/>
        <v>2.1100435920769902</v>
      </c>
    </row>
    <row r="126" spans="1:22" x14ac:dyDescent="0.35">
      <c r="A126" s="1" t="s">
        <v>4940</v>
      </c>
      <c r="B126" s="44" t="s">
        <v>3391</v>
      </c>
      <c r="C126" s="91" t="s">
        <v>4726</v>
      </c>
      <c r="D126" s="94" t="s">
        <v>3593</v>
      </c>
      <c r="E126" s="93">
        <v>41851.08</v>
      </c>
      <c r="F126" s="85">
        <v>34751.731319997198</v>
      </c>
      <c r="G126" s="86">
        <v>23018.09922</v>
      </c>
      <c r="H126" s="86">
        <v>0</v>
      </c>
      <c r="I126" s="89">
        <v>0</v>
      </c>
      <c r="J126" s="86"/>
      <c r="K126" s="86">
        <v>0</v>
      </c>
      <c r="L126" s="87">
        <v>14.479888049998801</v>
      </c>
      <c r="M126" s="86">
        <v>1176.93928779</v>
      </c>
      <c r="N126" s="86">
        <v>0</v>
      </c>
      <c r="O126" s="89">
        <v>0</v>
      </c>
      <c r="P126" s="86"/>
      <c r="Q126" s="86">
        <v>0</v>
      </c>
      <c r="R126" s="85">
        <v>57769.830539997194</v>
      </c>
      <c r="S126" s="86">
        <v>59413.98491558533</v>
      </c>
      <c r="T126" s="88">
        <f t="shared" si="2"/>
        <v>1.4196523701559274</v>
      </c>
      <c r="U126" s="89">
        <v>1191.41917583999</v>
      </c>
      <c r="V126" s="90">
        <f t="shared" si="3"/>
        <v>28.468062851424381</v>
      </c>
    </row>
    <row r="127" spans="1:22" x14ac:dyDescent="0.35">
      <c r="A127" s="1" t="s">
        <v>4940</v>
      </c>
      <c r="B127" s="44" t="s">
        <v>3391</v>
      </c>
      <c r="C127" s="91" t="s">
        <v>4727</v>
      </c>
      <c r="D127" s="92" t="s">
        <v>3487</v>
      </c>
      <c r="E127" s="93">
        <v>25628.799999999999</v>
      </c>
      <c r="F127" s="85">
        <v>13763.5199999989</v>
      </c>
      <c r="G127" s="86">
        <v>8582.2130681999988</v>
      </c>
      <c r="H127" s="86">
        <v>0</v>
      </c>
      <c r="I127" s="86">
        <v>19.397193899999998</v>
      </c>
      <c r="J127" s="86"/>
      <c r="K127" s="86">
        <v>0</v>
      </c>
      <c r="L127" s="87">
        <v>5.7347999999995398</v>
      </c>
      <c r="M127" s="89">
        <v>438.81745575989999</v>
      </c>
      <c r="N127" s="86">
        <v>0</v>
      </c>
      <c r="O127" s="86">
        <v>1.38958512915923</v>
      </c>
      <c r="P127" s="86"/>
      <c r="Q127" s="86">
        <v>0</v>
      </c>
      <c r="R127" s="85">
        <v>22365.130262098799</v>
      </c>
      <c r="S127" s="86">
        <v>23001.651547297468</v>
      </c>
      <c r="T127" s="88">
        <f t="shared" si="2"/>
        <v>0.8974923346897814</v>
      </c>
      <c r="U127" s="89">
        <v>445.94184088905803</v>
      </c>
      <c r="V127" s="90">
        <f t="shared" si="3"/>
        <v>17.400028128084735</v>
      </c>
    </row>
    <row r="128" spans="1:22" x14ac:dyDescent="0.35">
      <c r="A128" s="1" t="s">
        <v>4940</v>
      </c>
      <c r="B128" s="44" t="s">
        <v>3391</v>
      </c>
      <c r="C128" s="91" t="s">
        <v>4888</v>
      </c>
      <c r="D128" s="92" t="s">
        <v>4969</v>
      </c>
      <c r="E128" s="93">
        <v>3721.53</v>
      </c>
      <c r="F128" s="85">
        <v>3123.35999999975</v>
      </c>
      <c r="G128" s="86">
        <v>0</v>
      </c>
      <c r="H128" s="86">
        <v>0</v>
      </c>
      <c r="I128" s="86">
        <v>0</v>
      </c>
      <c r="J128" s="86"/>
      <c r="K128" s="86">
        <v>112.06488299999999</v>
      </c>
      <c r="L128" s="87">
        <v>1.30139999999989</v>
      </c>
      <c r="M128" s="86">
        <v>0</v>
      </c>
      <c r="N128" s="86">
        <v>0</v>
      </c>
      <c r="O128" s="86">
        <v>0</v>
      </c>
      <c r="P128" s="86"/>
      <c r="Q128" s="86">
        <v>6.8449973507999902</v>
      </c>
      <c r="R128" s="85">
        <v>3235.42488299975</v>
      </c>
      <c r="S128" s="86">
        <v>3327.5064752174694</v>
      </c>
      <c r="T128" s="88">
        <f t="shared" si="2"/>
        <v>0.89412324372434704</v>
      </c>
      <c r="U128" s="89">
        <v>8.1463973507998908</v>
      </c>
      <c r="V128" s="90">
        <f t="shared" si="3"/>
        <v>2.1889914499681287</v>
      </c>
    </row>
    <row r="129" spans="1:22" x14ac:dyDescent="0.35">
      <c r="A129" s="1" t="s">
        <v>4940</v>
      </c>
      <c r="B129" s="44" t="s">
        <v>3391</v>
      </c>
      <c r="C129" s="91" t="s">
        <v>4729</v>
      </c>
      <c r="D129" s="92" t="s">
        <v>4964</v>
      </c>
      <c r="E129" s="93">
        <v>1128.23</v>
      </c>
      <c r="F129" s="87">
        <v>317.37697199997496</v>
      </c>
      <c r="G129" s="86">
        <v>0</v>
      </c>
      <c r="H129" s="86">
        <v>0</v>
      </c>
      <c r="I129" s="86">
        <v>0</v>
      </c>
      <c r="J129" s="86"/>
      <c r="K129" s="86">
        <v>0</v>
      </c>
      <c r="L129" s="87">
        <v>0.13224040499998899</v>
      </c>
      <c r="M129" s="86">
        <v>0</v>
      </c>
      <c r="N129" s="86">
        <v>0</v>
      </c>
      <c r="O129" s="86">
        <v>0</v>
      </c>
      <c r="P129" s="86"/>
      <c r="Q129" s="86">
        <v>0</v>
      </c>
      <c r="R129" s="85">
        <v>317.37697199997496</v>
      </c>
      <c r="S129" s="86">
        <v>326.40965795987904</v>
      </c>
      <c r="T129" s="88">
        <f t="shared" si="2"/>
        <v>0.28931127337500245</v>
      </c>
      <c r="U129" s="89">
        <v>0.13224040499998899</v>
      </c>
      <c r="V129" s="90">
        <f t="shared" si="3"/>
        <v>0.11721050229118972</v>
      </c>
    </row>
    <row r="130" spans="1:22" x14ac:dyDescent="0.35">
      <c r="A130" s="1" t="s">
        <v>4940</v>
      </c>
      <c r="B130" s="44" t="s">
        <v>3391</v>
      </c>
      <c r="C130" s="91" t="s">
        <v>4730</v>
      </c>
      <c r="D130" s="92" t="s">
        <v>4969</v>
      </c>
      <c r="E130" s="93">
        <v>3357.17</v>
      </c>
      <c r="F130" s="85">
        <v>1609.19999999987</v>
      </c>
      <c r="G130" s="86">
        <v>0</v>
      </c>
      <c r="H130" s="86">
        <v>0</v>
      </c>
      <c r="I130" s="86">
        <v>0</v>
      </c>
      <c r="J130" s="86"/>
      <c r="K130" s="86">
        <v>0</v>
      </c>
      <c r="L130" s="87">
        <v>0.67049999999994603</v>
      </c>
      <c r="M130" s="89">
        <v>0</v>
      </c>
      <c r="N130" s="86">
        <v>0</v>
      </c>
      <c r="O130" s="86">
        <v>0</v>
      </c>
      <c r="P130" s="86"/>
      <c r="Q130" s="86">
        <v>0</v>
      </c>
      <c r="R130" s="85">
        <v>1609.19999999987</v>
      </c>
      <c r="S130" s="86">
        <v>1654.9985283400977</v>
      </c>
      <c r="T130" s="88">
        <f t="shared" si="2"/>
        <v>0.49297429928782205</v>
      </c>
      <c r="U130" s="89">
        <v>0.67049999999994603</v>
      </c>
      <c r="V130" s="90">
        <f t="shared" si="3"/>
        <v>0.19972178948338809</v>
      </c>
    </row>
    <row r="131" spans="1:22" x14ac:dyDescent="0.35">
      <c r="A131" s="1" t="s">
        <v>4940</v>
      </c>
      <c r="B131" s="44" t="s">
        <v>3391</v>
      </c>
      <c r="C131" s="91" t="s">
        <v>4731</v>
      </c>
      <c r="D131" s="92" t="s">
        <v>3514</v>
      </c>
      <c r="E131" s="93">
        <v>47801.64</v>
      </c>
      <c r="F131" s="85">
        <v>75774.585359991994</v>
      </c>
      <c r="G131" s="86">
        <v>5849.3100798000005</v>
      </c>
      <c r="H131" s="86">
        <v>0</v>
      </c>
      <c r="I131" s="86">
        <v>174.9467482</v>
      </c>
      <c r="J131" s="86"/>
      <c r="K131" s="86">
        <v>42.314252400000001</v>
      </c>
      <c r="L131" s="87">
        <v>31.572743899996599</v>
      </c>
      <c r="M131" s="86">
        <v>299.081291360541</v>
      </c>
      <c r="N131" s="86">
        <v>0</v>
      </c>
      <c r="O131" s="86">
        <v>12.532915892204599</v>
      </c>
      <c r="P131" s="86"/>
      <c r="Q131" s="86">
        <v>2.5845825902399899</v>
      </c>
      <c r="R131" s="96">
        <v>81841.156440392006</v>
      </c>
      <c r="S131" s="97">
        <v>84170.391167357331</v>
      </c>
      <c r="T131" s="88">
        <f t="shared" si="2"/>
        <v>1.7608264312136013</v>
      </c>
      <c r="U131" s="98">
        <v>345.77153374298302</v>
      </c>
      <c r="V131" s="90">
        <f t="shared" si="3"/>
        <v>7.2334659175497542</v>
      </c>
    </row>
    <row r="132" spans="1:22" x14ac:dyDescent="0.35">
      <c r="A132" s="1" t="s">
        <v>4940</v>
      </c>
      <c r="B132" s="44" t="s">
        <v>3391</v>
      </c>
      <c r="C132" s="91" t="s">
        <v>4465</v>
      </c>
      <c r="D132" s="94" t="s">
        <v>5000</v>
      </c>
      <c r="E132" s="93">
        <v>554.91999999999996</v>
      </c>
      <c r="F132" s="85">
        <v>317.30399999997502</v>
      </c>
      <c r="G132" s="86">
        <v>0</v>
      </c>
      <c r="H132" s="86">
        <v>0</v>
      </c>
      <c r="I132" s="86">
        <v>0</v>
      </c>
      <c r="J132" s="86"/>
      <c r="K132" s="86">
        <v>0</v>
      </c>
      <c r="L132" s="87">
        <v>0.132209999999989</v>
      </c>
      <c r="M132" s="86">
        <v>0</v>
      </c>
      <c r="N132" s="86">
        <v>0</v>
      </c>
      <c r="O132" s="86">
        <v>0</v>
      </c>
      <c r="P132" s="86"/>
      <c r="Q132" s="89">
        <v>0</v>
      </c>
      <c r="R132" s="85">
        <v>317.30399999997502</v>
      </c>
      <c r="S132" s="86">
        <v>326.33460914518236</v>
      </c>
      <c r="T132" s="88">
        <f t="shared" si="2"/>
        <v>0.58807505432347429</v>
      </c>
      <c r="U132" s="89">
        <v>0.132209999999989</v>
      </c>
      <c r="V132" s="90">
        <f t="shared" si="3"/>
        <v>0.23825055863906333</v>
      </c>
    </row>
    <row r="133" spans="1:22" x14ac:dyDescent="0.35">
      <c r="A133" s="1" t="s">
        <v>4940</v>
      </c>
      <c r="B133" s="44" t="s">
        <v>3391</v>
      </c>
      <c r="C133" s="91" t="s">
        <v>4732</v>
      </c>
      <c r="D133" s="94" t="s">
        <v>3593</v>
      </c>
      <c r="E133" s="93">
        <v>18032.330000000002</v>
      </c>
      <c r="F133" s="85">
        <v>14592.9599999988</v>
      </c>
      <c r="G133" s="86">
        <v>12877.3620864</v>
      </c>
      <c r="H133" s="86">
        <v>0</v>
      </c>
      <c r="I133" s="86">
        <v>0</v>
      </c>
      <c r="J133" s="86"/>
      <c r="K133" s="86">
        <v>0</v>
      </c>
      <c r="L133" s="87">
        <v>6.0803999999995</v>
      </c>
      <c r="M133" s="86">
        <v>658.43288004479996</v>
      </c>
      <c r="N133" s="86">
        <v>0</v>
      </c>
      <c r="O133" s="86">
        <v>0</v>
      </c>
      <c r="P133" s="86"/>
      <c r="Q133" s="89">
        <v>0</v>
      </c>
      <c r="R133" s="85">
        <v>27470.322086398799</v>
      </c>
      <c r="S133" s="86">
        <v>28252.139340058518</v>
      </c>
      <c r="T133" s="88">
        <f t="shared" si="2"/>
        <v>1.5667492409499224</v>
      </c>
      <c r="U133" s="89">
        <v>664.51328004479899</v>
      </c>
      <c r="V133" s="90">
        <f t="shared" si="3"/>
        <v>36.851215569191496</v>
      </c>
    </row>
    <row r="134" spans="1:22" x14ac:dyDescent="0.35">
      <c r="A134" s="1" t="s">
        <v>4940</v>
      </c>
      <c r="B134" s="44" t="s">
        <v>3391</v>
      </c>
      <c r="C134" s="91" t="s">
        <v>4733</v>
      </c>
      <c r="D134" s="94" t="s">
        <v>4969</v>
      </c>
      <c r="E134" s="93">
        <v>2295.0300000000002</v>
      </c>
      <c r="F134" s="85">
        <v>1366.1404919998899</v>
      </c>
      <c r="G134" s="86">
        <v>0</v>
      </c>
      <c r="H134" s="86">
        <v>240.04013320000001</v>
      </c>
      <c r="I134" s="86">
        <v>0</v>
      </c>
      <c r="J134" s="86"/>
      <c r="K134" s="86">
        <v>0</v>
      </c>
      <c r="L134" s="87">
        <v>0.56922520499995699</v>
      </c>
      <c r="M134" s="89">
        <v>0</v>
      </c>
      <c r="N134" s="86">
        <v>17.092886689089699</v>
      </c>
      <c r="O134" s="86">
        <v>0</v>
      </c>
      <c r="P134" s="86"/>
      <c r="Q134" s="86">
        <v>0</v>
      </c>
      <c r="R134" s="85">
        <v>1606.1806251998901</v>
      </c>
      <c r="S134" s="86">
        <v>1651.8932208267529</v>
      </c>
      <c r="T134" s="88">
        <f t="shared" si="2"/>
        <v>0.71976977243293239</v>
      </c>
      <c r="U134" s="89">
        <v>17.662111894089598</v>
      </c>
      <c r="V134" s="90">
        <f t="shared" si="3"/>
        <v>7.6958087232365573</v>
      </c>
    </row>
    <row r="135" spans="1:22" x14ac:dyDescent="0.35">
      <c r="A135" s="1" t="s">
        <v>4940</v>
      </c>
      <c r="B135" s="44" t="s">
        <v>3391</v>
      </c>
      <c r="C135" s="91" t="s">
        <v>4734</v>
      </c>
      <c r="D135" s="94" t="s">
        <v>3487</v>
      </c>
      <c r="E135" s="93">
        <v>9522.94</v>
      </c>
      <c r="F135" s="85">
        <v>8028.7235639993605</v>
      </c>
      <c r="G135" s="86">
        <v>0</v>
      </c>
      <c r="H135" s="86">
        <v>0</v>
      </c>
      <c r="I135" s="86">
        <v>19.2369345</v>
      </c>
      <c r="J135" s="86"/>
      <c r="K135" s="86">
        <v>0</v>
      </c>
      <c r="L135" s="87">
        <v>3.3453014849997298</v>
      </c>
      <c r="M135" s="86">
        <v>0</v>
      </c>
      <c r="N135" s="86">
        <v>0</v>
      </c>
      <c r="O135" s="86">
        <v>1.37810439229615</v>
      </c>
      <c r="P135" s="86"/>
      <c r="Q135" s="86">
        <v>0</v>
      </c>
      <c r="R135" s="85">
        <v>8047.9604984993603</v>
      </c>
      <c r="S135" s="86">
        <v>8277.0089368361641</v>
      </c>
      <c r="T135" s="88">
        <f t="shared" si="2"/>
        <v>0.86916529315906266</v>
      </c>
      <c r="U135" s="89">
        <v>4.7234058772958898</v>
      </c>
      <c r="V135" s="90">
        <f t="shared" si="3"/>
        <v>0.49600290218103754</v>
      </c>
    </row>
    <row r="136" spans="1:22" x14ac:dyDescent="0.35">
      <c r="A136" s="1" t="s">
        <v>4940</v>
      </c>
      <c r="B136" s="44" t="s">
        <v>3391</v>
      </c>
      <c r="C136" s="91" t="s">
        <v>5001</v>
      </c>
      <c r="D136" s="94" t="s">
        <v>3487</v>
      </c>
      <c r="E136" s="93">
        <v>3124.91</v>
      </c>
      <c r="F136" s="85">
        <v>1381.4243639998899</v>
      </c>
      <c r="G136" s="86">
        <v>0</v>
      </c>
      <c r="H136" s="86">
        <v>862.69427159999998</v>
      </c>
      <c r="I136" s="89">
        <v>0</v>
      </c>
      <c r="J136" s="86"/>
      <c r="K136" s="86">
        <v>0</v>
      </c>
      <c r="L136" s="87">
        <v>0.575593484999955</v>
      </c>
      <c r="M136" s="86">
        <v>0</v>
      </c>
      <c r="N136" s="86">
        <v>61.4311250173294</v>
      </c>
      <c r="O136" s="89">
        <v>0</v>
      </c>
      <c r="P136" s="86"/>
      <c r="Q136" s="89">
        <v>0</v>
      </c>
      <c r="R136" s="85">
        <v>2244.1186355998898</v>
      </c>
      <c r="S136" s="86">
        <v>2307.9872230541296</v>
      </c>
      <c r="T136" s="88">
        <f t="shared" ref="T136:T199" si="4">IFERROR(S136/E136,"-")</f>
        <v>0.73857718240017467</v>
      </c>
      <c r="U136" s="89">
        <v>62.006718502329299</v>
      </c>
      <c r="V136" s="90">
        <f t="shared" ref="V136:V199" si="5">IFERROR(U136*1000/E136,"-")</f>
        <v>19.84272139112144</v>
      </c>
    </row>
    <row r="137" spans="1:22" x14ac:dyDescent="0.35">
      <c r="A137" s="1" t="s">
        <v>4940</v>
      </c>
      <c r="B137" s="44" t="s">
        <v>3391</v>
      </c>
      <c r="C137" s="91" t="s">
        <v>4736</v>
      </c>
      <c r="D137" s="94" t="s">
        <v>3487</v>
      </c>
      <c r="E137" s="93">
        <v>3106.86</v>
      </c>
      <c r="F137" s="85">
        <v>1480.67999999988</v>
      </c>
      <c r="G137" s="86">
        <v>1308.6717219</v>
      </c>
      <c r="H137" s="86">
        <v>0</v>
      </c>
      <c r="I137" s="86">
        <v>2.7360228000000002</v>
      </c>
      <c r="J137" s="86"/>
      <c r="K137" s="86">
        <v>0</v>
      </c>
      <c r="L137" s="87">
        <v>0.61694999999995004</v>
      </c>
      <c r="M137" s="86">
        <v>66.913742512049893</v>
      </c>
      <c r="N137" s="86">
        <v>0</v>
      </c>
      <c r="O137" s="86">
        <v>0.19600446412615299</v>
      </c>
      <c r="P137" s="86"/>
      <c r="Q137" s="86">
        <v>0</v>
      </c>
      <c r="R137" s="85">
        <v>2792.0877446998802</v>
      </c>
      <c r="S137" s="86">
        <v>2871.5517701187532</v>
      </c>
      <c r="T137" s="88">
        <f t="shared" si="4"/>
        <v>0.9242617208753382</v>
      </c>
      <c r="U137" s="89">
        <v>67.726696976176001</v>
      </c>
      <c r="V137" s="90">
        <f t="shared" si="5"/>
        <v>21.799082345575918</v>
      </c>
    </row>
    <row r="138" spans="1:22" x14ac:dyDescent="0.35">
      <c r="A138" s="1" t="s">
        <v>4940</v>
      </c>
      <c r="B138" s="44" t="s">
        <v>3391</v>
      </c>
      <c r="C138" s="91" t="s">
        <v>4737</v>
      </c>
      <c r="D138" s="94" t="s">
        <v>3500</v>
      </c>
      <c r="E138" s="93">
        <v>5417.49</v>
      </c>
      <c r="F138" s="85">
        <v>1954.15901999984</v>
      </c>
      <c r="G138" s="86">
        <v>2617.9330122000001</v>
      </c>
      <c r="H138" s="86">
        <v>0</v>
      </c>
      <c r="I138" s="86">
        <v>4.0606790000000004</v>
      </c>
      <c r="J138" s="86"/>
      <c r="K138" s="86">
        <v>0</v>
      </c>
      <c r="L138" s="87">
        <v>0.81423292499993405</v>
      </c>
      <c r="M138" s="86">
        <v>133.85763026789999</v>
      </c>
      <c r="N138" s="86">
        <v>0</v>
      </c>
      <c r="O138" s="86">
        <v>0.29090079636153798</v>
      </c>
      <c r="P138" s="86"/>
      <c r="Q138" s="86">
        <v>0</v>
      </c>
      <c r="R138" s="85">
        <v>4576.1527111998394</v>
      </c>
      <c r="S138" s="86">
        <v>4706.3919975738836</v>
      </c>
      <c r="T138" s="88">
        <f t="shared" si="4"/>
        <v>0.86874032025419223</v>
      </c>
      <c r="U138" s="89">
        <v>134.96276398926099</v>
      </c>
      <c r="V138" s="90">
        <f t="shared" si="5"/>
        <v>24.912415895416697</v>
      </c>
    </row>
    <row r="139" spans="1:22" x14ac:dyDescent="0.35">
      <c r="A139" s="1" t="s">
        <v>4940</v>
      </c>
      <c r="B139" s="44" t="s">
        <v>3391</v>
      </c>
      <c r="C139" s="91" t="s">
        <v>4738</v>
      </c>
      <c r="D139" s="94" t="s">
        <v>4996</v>
      </c>
      <c r="E139" s="93">
        <v>68511.289999999994</v>
      </c>
      <c r="F139" s="85">
        <v>73560.311999994097</v>
      </c>
      <c r="G139" s="86">
        <v>22829.25546</v>
      </c>
      <c r="H139" s="86">
        <v>0</v>
      </c>
      <c r="I139" s="86">
        <v>0</v>
      </c>
      <c r="J139" s="86"/>
      <c r="K139" s="86">
        <v>0</v>
      </c>
      <c r="L139" s="87">
        <v>30.6501299999975</v>
      </c>
      <c r="M139" s="86">
        <v>1167.28351047</v>
      </c>
      <c r="N139" s="86">
        <v>0</v>
      </c>
      <c r="O139" s="86">
        <v>0</v>
      </c>
      <c r="P139" s="86"/>
      <c r="Q139" s="86">
        <v>0</v>
      </c>
      <c r="R139" s="85">
        <v>96389.567459994098</v>
      </c>
      <c r="S139" s="86">
        <v>99132.85626003088</v>
      </c>
      <c r="T139" s="88">
        <f t="shared" si="4"/>
        <v>1.446956498119228</v>
      </c>
      <c r="U139" s="89">
        <v>1197.93364046999</v>
      </c>
      <c r="V139" s="90">
        <f t="shared" si="5"/>
        <v>17.485200475279186</v>
      </c>
    </row>
    <row r="140" spans="1:22" x14ac:dyDescent="0.35">
      <c r="A140" s="1" t="s">
        <v>4940</v>
      </c>
      <c r="B140" s="44" t="s">
        <v>3391</v>
      </c>
      <c r="C140" s="91" t="s">
        <v>4739</v>
      </c>
      <c r="D140" s="94" t="s">
        <v>4969</v>
      </c>
      <c r="E140" s="99">
        <v>3302.1</v>
      </c>
      <c r="F140" s="87">
        <v>990.86399999992091</v>
      </c>
      <c r="G140" s="86">
        <v>1165.568391</v>
      </c>
      <c r="H140" s="86">
        <v>0</v>
      </c>
      <c r="I140" s="86">
        <v>0</v>
      </c>
      <c r="J140" s="86"/>
      <c r="K140" s="86">
        <v>0</v>
      </c>
      <c r="L140" s="87">
        <v>0.41285999999996698</v>
      </c>
      <c r="M140" s="86">
        <v>59.5967207745</v>
      </c>
      <c r="N140" s="86">
        <v>0</v>
      </c>
      <c r="O140" s="86">
        <v>0</v>
      </c>
      <c r="P140" s="86"/>
      <c r="Q140" s="86">
        <v>0</v>
      </c>
      <c r="R140" s="85">
        <v>2156.4323909999202</v>
      </c>
      <c r="S140" s="86">
        <v>2217.8053899888605</v>
      </c>
      <c r="T140" s="88">
        <f t="shared" si="4"/>
        <v>0.67163483540439739</v>
      </c>
      <c r="U140" s="89">
        <v>60.009580774499902</v>
      </c>
      <c r="V140" s="90">
        <f t="shared" si="5"/>
        <v>18.173156710729508</v>
      </c>
    </row>
    <row r="141" spans="1:22" x14ac:dyDescent="0.35">
      <c r="A141" s="1" t="s">
        <v>4940</v>
      </c>
      <c r="B141" s="44" t="s">
        <v>3391</v>
      </c>
      <c r="C141" s="91" t="s">
        <v>4740</v>
      </c>
      <c r="D141" s="94" t="s">
        <v>3487</v>
      </c>
      <c r="E141" s="93">
        <v>12575.87</v>
      </c>
      <c r="F141" s="85">
        <v>3338.3519999997297</v>
      </c>
      <c r="G141" s="86">
        <v>3271.7158686000002</v>
      </c>
      <c r="H141" s="86">
        <v>0</v>
      </c>
      <c r="I141" s="86">
        <v>7.4656105999999998</v>
      </c>
      <c r="J141" s="86"/>
      <c r="K141" s="86">
        <v>0</v>
      </c>
      <c r="L141" s="87">
        <v>1.39097999999988</v>
      </c>
      <c r="M141" s="86">
        <v>167.28622582770001</v>
      </c>
      <c r="N141" s="86">
        <v>0</v>
      </c>
      <c r="O141" s="86">
        <v>0.53482485782922995</v>
      </c>
      <c r="P141" s="86"/>
      <c r="Q141" s="86">
        <v>0</v>
      </c>
      <c r="R141" s="85">
        <v>6617.5334791997302</v>
      </c>
      <c r="S141" s="86">
        <v>6805.8713455864809</v>
      </c>
      <c r="T141" s="88">
        <f t="shared" si="4"/>
        <v>0.5411849315861631</v>
      </c>
      <c r="U141" s="89">
        <v>169.21203068552899</v>
      </c>
      <c r="V141" s="90">
        <f t="shared" si="5"/>
        <v>13.455294201158964</v>
      </c>
    </row>
    <row r="142" spans="1:22" x14ac:dyDescent="0.35">
      <c r="A142" s="1" t="s">
        <v>4940</v>
      </c>
      <c r="B142" s="44" t="s">
        <v>3391</v>
      </c>
      <c r="C142" s="91" t="s">
        <v>5002</v>
      </c>
      <c r="D142" s="94" t="s">
        <v>3514</v>
      </c>
      <c r="E142" s="93">
        <v>2103.0899999999901</v>
      </c>
      <c r="F142" s="85">
        <v>2186.37460799982</v>
      </c>
      <c r="G142" s="86">
        <v>183.02423490000001</v>
      </c>
      <c r="H142" s="86">
        <v>0</v>
      </c>
      <c r="I142" s="86">
        <v>0</v>
      </c>
      <c r="J142" s="86"/>
      <c r="K142" s="86">
        <v>0</v>
      </c>
      <c r="L142" s="87">
        <v>0.910989419999925</v>
      </c>
      <c r="M142" s="86">
        <v>9.3582189655499999</v>
      </c>
      <c r="N142" s="86">
        <v>0</v>
      </c>
      <c r="O142" s="86">
        <v>0</v>
      </c>
      <c r="P142" s="86"/>
      <c r="Q142" s="86">
        <v>0</v>
      </c>
      <c r="R142" s="85">
        <v>2369.39884289982</v>
      </c>
      <c r="S142" s="86">
        <v>2436.8329592656282</v>
      </c>
      <c r="T142" s="88">
        <f t="shared" si="4"/>
        <v>1.1586917151741674</v>
      </c>
      <c r="U142" s="89">
        <v>10.2692083855499</v>
      </c>
      <c r="V142" s="90">
        <f t="shared" si="5"/>
        <v>4.8829143714962022</v>
      </c>
    </row>
    <row r="143" spans="1:22" x14ac:dyDescent="0.35">
      <c r="A143" s="1" t="s">
        <v>4940</v>
      </c>
      <c r="B143" s="44" t="s">
        <v>3391</v>
      </c>
      <c r="C143" s="91" t="s">
        <v>4742</v>
      </c>
      <c r="D143" s="94" t="s">
        <v>4969</v>
      </c>
      <c r="E143" s="93">
        <v>3628.68</v>
      </c>
      <c r="F143" s="85">
        <v>2500.6319999998004</v>
      </c>
      <c r="G143" s="86">
        <v>877.00004550000006</v>
      </c>
      <c r="H143" s="86">
        <v>0</v>
      </c>
      <c r="I143" s="86">
        <v>7.9127111000000001</v>
      </c>
      <c r="J143" s="86"/>
      <c r="K143" s="86">
        <v>0</v>
      </c>
      <c r="L143" s="87">
        <v>1.0419299999999101</v>
      </c>
      <c r="M143" s="86">
        <v>44.841921962249998</v>
      </c>
      <c r="N143" s="86">
        <v>0</v>
      </c>
      <c r="O143" s="86">
        <v>0.56685444980230704</v>
      </c>
      <c r="P143" s="86"/>
      <c r="Q143" s="86">
        <v>0</v>
      </c>
      <c r="R143" s="85">
        <v>3385.5447565998002</v>
      </c>
      <c r="S143" s="86">
        <v>3481.8988253807211</v>
      </c>
      <c r="T143" s="88">
        <f t="shared" si="4"/>
        <v>0.95954970550743557</v>
      </c>
      <c r="U143" s="89">
        <v>46.450706412052199</v>
      </c>
      <c r="V143" s="90">
        <f t="shared" si="5"/>
        <v>12.800992761018387</v>
      </c>
    </row>
    <row r="144" spans="1:22" x14ac:dyDescent="0.35">
      <c r="A144" s="1" t="s">
        <v>4940</v>
      </c>
      <c r="B144" s="44" t="s">
        <v>3391</v>
      </c>
      <c r="C144" s="91" t="s">
        <v>5003</v>
      </c>
      <c r="D144" s="94" t="s">
        <v>4964</v>
      </c>
      <c r="E144" s="93">
        <v>247.89999999999901</v>
      </c>
      <c r="F144" s="85">
        <v>24.224615999998072</v>
      </c>
      <c r="G144" s="86">
        <v>0</v>
      </c>
      <c r="H144" s="86">
        <v>0</v>
      </c>
      <c r="I144" s="86">
        <v>0</v>
      </c>
      <c r="J144" s="86"/>
      <c r="K144" s="86">
        <v>130.23746400000002</v>
      </c>
      <c r="L144" s="87">
        <v>3.28499999999974E-3</v>
      </c>
      <c r="M144" s="86">
        <v>0</v>
      </c>
      <c r="N144" s="86">
        <v>0</v>
      </c>
      <c r="O144" s="86">
        <v>0</v>
      </c>
      <c r="P144" s="86"/>
      <c r="Q144" s="86">
        <v>7.9549906463999998</v>
      </c>
      <c r="R144" s="85">
        <v>154.46207999999771</v>
      </c>
      <c r="S144" s="86">
        <v>158.85813763632072</v>
      </c>
      <c r="T144" s="88">
        <f t="shared" si="4"/>
        <v>0.64081539990448311</v>
      </c>
      <c r="U144" s="89">
        <v>7.9650842363999992</v>
      </c>
      <c r="V144" s="90">
        <f t="shared" si="5"/>
        <v>32.130230885034415</v>
      </c>
    </row>
    <row r="145" spans="1:22" x14ac:dyDescent="0.35">
      <c r="A145" s="1" t="s">
        <v>4940</v>
      </c>
      <c r="B145" s="44" t="s">
        <v>3391</v>
      </c>
      <c r="C145" s="91" t="s">
        <v>4743</v>
      </c>
      <c r="D145" s="94" t="s">
        <v>3487</v>
      </c>
      <c r="E145" s="93">
        <v>14382.37</v>
      </c>
      <c r="F145" s="85">
        <v>6701.9254919994601</v>
      </c>
      <c r="G145" s="86">
        <v>909.77679000000001</v>
      </c>
      <c r="H145" s="86">
        <v>0</v>
      </c>
      <c r="I145" s="86">
        <v>5.6156597000000001</v>
      </c>
      <c r="J145" s="86"/>
      <c r="K145" s="86">
        <v>0</v>
      </c>
      <c r="L145" s="87">
        <v>2.7924689549997699</v>
      </c>
      <c r="M145" s="86">
        <v>46.517830904999997</v>
      </c>
      <c r="N145" s="86">
        <v>0</v>
      </c>
      <c r="O145" s="86">
        <v>0.40229722143153801</v>
      </c>
      <c r="P145" s="86"/>
      <c r="Q145" s="86">
        <v>0</v>
      </c>
      <c r="R145" s="85">
        <v>7617.3179416994599</v>
      </c>
      <c r="S145" s="86">
        <v>7834.1101065201628</v>
      </c>
      <c r="T145" s="88">
        <f t="shared" si="4"/>
        <v>0.54470230612341097</v>
      </c>
      <c r="U145" s="89">
        <v>49.712597081431298</v>
      </c>
      <c r="V145" s="90">
        <f t="shared" si="5"/>
        <v>3.4564954928451495</v>
      </c>
    </row>
    <row r="146" spans="1:22" x14ac:dyDescent="0.35">
      <c r="A146" s="1" t="s">
        <v>4940</v>
      </c>
      <c r="B146" s="44" t="s">
        <v>3391</v>
      </c>
      <c r="C146" s="91" t="s">
        <v>4744</v>
      </c>
      <c r="D146" s="94" t="s">
        <v>4964</v>
      </c>
      <c r="E146" s="93">
        <v>1011.31</v>
      </c>
      <c r="F146" s="85">
        <v>265.24799999997902</v>
      </c>
      <c r="G146" s="86">
        <v>0</v>
      </c>
      <c r="H146" s="86">
        <v>0</v>
      </c>
      <c r="I146" s="86">
        <v>0</v>
      </c>
      <c r="J146" s="86"/>
      <c r="K146" s="86">
        <v>0</v>
      </c>
      <c r="L146" s="87">
        <v>0.110519999999991</v>
      </c>
      <c r="M146" s="86">
        <v>0</v>
      </c>
      <c r="N146" s="86">
        <v>0</v>
      </c>
      <c r="O146" s="86">
        <v>0</v>
      </c>
      <c r="P146" s="86"/>
      <c r="Q146" s="86">
        <v>0</v>
      </c>
      <c r="R146" s="85">
        <v>265.24799999997902</v>
      </c>
      <c r="S146" s="86">
        <v>272.797072859281</v>
      </c>
      <c r="T146" s="88">
        <f t="shared" si="4"/>
        <v>0.26974624285261789</v>
      </c>
      <c r="U146" s="89">
        <v>0.110519999999991</v>
      </c>
      <c r="V146" s="90">
        <f t="shared" si="5"/>
        <v>0.10928399798280547</v>
      </c>
    </row>
    <row r="147" spans="1:22" x14ac:dyDescent="0.35">
      <c r="A147" s="1" t="s">
        <v>4940</v>
      </c>
      <c r="B147" s="44" t="s">
        <v>3391</v>
      </c>
      <c r="C147" s="91" t="s">
        <v>5004</v>
      </c>
      <c r="D147" s="94" t="s">
        <v>3500</v>
      </c>
      <c r="E147" s="93">
        <v>4323.83</v>
      </c>
      <c r="F147" s="85">
        <v>0</v>
      </c>
      <c r="G147" s="86">
        <v>0</v>
      </c>
      <c r="H147" s="86">
        <v>0</v>
      </c>
      <c r="I147" s="86">
        <v>0</v>
      </c>
      <c r="J147" s="86"/>
      <c r="K147" s="86">
        <v>0</v>
      </c>
      <c r="L147" s="87">
        <v>0</v>
      </c>
      <c r="M147" s="86">
        <v>0</v>
      </c>
      <c r="N147" s="86">
        <v>0</v>
      </c>
      <c r="O147" s="86">
        <v>0</v>
      </c>
      <c r="P147" s="86"/>
      <c r="Q147" s="86">
        <v>0</v>
      </c>
      <c r="R147" s="85">
        <v>0</v>
      </c>
      <c r="S147" s="86">
        <v>0</v>
      </c>
      <c r="T147" s="88">
        <f t="shared" si="4"/>
        <v>0</v>
      </c>
      <c r="U147" s="89">
        <v>0</v>
      </c>
      <c r="V147" s="90">
        <f t="shared" si="5"/>
        <v>0</v>
      </c>
    </row>
    <row r="148" spans="1:22" x14ac:dyDescent="0.35">
      <c r="A148" s="1" t="s">
        <v>4940</v>
      </c>
      <c r="B148" s="44" t="s">
        <v>3391</v>
      </c>
      <c r="C148" s="91" t="s">
        <v>4745</v>
      </c>
      <c r="D148" s="94" t="s">
        <v>4996</v>
      </c>
      <c r="E148" s="99">
        <v>5263.98</v>
      </c>
      <c r="F148" s="87">
        <v>3055.9679999997602</v>
      </c>
      <c r="G148" s="86">
        <v>0</v>
      </c>
      <c r="H148" s="86">
        <v>0</v>
      </c>
      <c r="I148" s="86">
        <v>0</v>
      </c>
      <c r="J148" s="86"/>
      <c r="K148" s="86">
        <v>0</v>
      </c>
      <c r="L148" s="87">
        <v>1.2733199999999001</v>
      </c>
      <c r="M148" s="86">
        <v>0</v>
      </c>
      <c r="N148" s="86">
        <v>0</v>
      </c>
      <c r="O148" s="86">
        <v>0</v>
      </c>
      <c r="P148" s="86"/>
      <c r="Q148" s="86">
        <v>0</v>
      </c>
      <c r="R148" s="85">
        <v>3055.9679999997602</v>
      </c>
      <c r="S148" s="86">
        <v>3142.9421716719135</v>
      </c>
      <c r="T148" s="88">
        <f t="shared" si="4"/>
        <v>0.59706575094736558</v>
      </c>
      <c r="U148" s="89">
        <v>1.2733199999999001</v>
      </c>
      <c r="V148" s="90">
        <f t="shared" si="5"/>
        <v>0.24189301631083329</v>
      </c>
    </row>
    <row r="149" spans="1:22" x14ac:dyDescent="0.35">
      <c r="A149" s="1" t="s">
        <v>4940</v>
      </c>
      <c r="B149" s="44" t="s">
        <v>3391</v>
      </c>
      <c r="C149" s="91" t="s">
        <v>4746</v>
      </c>
      <c r="D149" s="94" t="s">
        <v>4996</v>
      </c>
      <c r="E149" s="93">
        <v>5613.44</v>
      </c>
      <c r="F149" s="85">
        <v>3696.5223359996999</v>
      </c>
      <c r="G149" s="86">
        <v>0</v>
      </c>
      <c r="H149" s="86">
        <v>0</v>
      </c>
      <c r="I149" s="86">
        <v>16.227232000000001</v>
      </c>
      <c r="J149" s="86"/>
      <c r="K149" s="86">
        <v>0</v>
      </c>
      <c r="L149" s="87">
        <v>1.5402176399998699</v>
      </c>
      <c r="M149" s="86">
        <v>0</v>
      </c>
      <c r="N149" s="86">
        <v>0</v>
      </c>
      <c r="O149" s="86">
        <v>1.16249393550769</v>
      </c>
      <c r="P149" s="86"/>
      <c r="Q149" s="86">
        <v>0</v>
      </c>
      <c r="R149" s="85">
        <v>3712.74956799969</v>
      </c>
      <c r="S149" s="86">
        <v>3818.4160273025832</v>
      </c>
      <c r="T149" s="88">
        <f t="shared" si="4"/>
        <v>0.68022745897392389</v>
      </c>
      <c r="U149" s="89">
        <v>2.7027115755075601</v>
      </c>
      <c r="V149" s="90">
        <f t="shared" si="5"/>
        <v>0.4814715353700334</v>
      </c>
    </row>
    <row r="150" spans="1:22" x14ac:dyDescent="0.35">
      <c r="A150" s="1" t="s">
        <v>4940</v>
      </c>
      <c r="B150" s="44" t="s">
        <v>3391</v>
      </c>
      <c r="C150" s="91" t="s">
        <v>4747</v>
      </c>
      <c r="D150" s="94" t="s">
        <v>4996</v>
      </c>
      <c r="E150" s="93">
        <v>22404.959999999999</v>
      </c>
      <c r="F150" s="85">
        <v>9955.9277639991997</v>
      </c>
      <c r="G150" s="86">
        <v>541.49546250000003</v>
      </c>
      <c r="H150" s="86">
        <v>0</v>
      </c>
      <c r="I150" s="86">
        <v>9.7278230000000008</v>
      </c>
      <c r="J150" s="86"/>
      <c r="K150" s="86">
        <v>0</v>
      </c>
      <c r="L150" s="87">
        <v>4.1483032349996698</v>
      </c>
      <c r="M150" s="89">
        <v>27.68722464375</v>
      </c>
      <c r="N150" s="86">
        <v>0</v>
      </c>
      <c r="O150" s="86">
        <v>0.69688627383846102</v>
      </c>
      <c r="P150" s="86"/>
      <c r="Q150" s="86">
        <v>0</v>
      </c>
      <c r="R150" s="85">
        <v>10507.1510494992</v>
      </c>
      <c r="S150" s="86">
        <v>10806.18911506941</v>
      </c>
      <c r="T150" s="88">
        <f t="shared" si="4"/>
        <v>0.48231235918606463</v>
      </c>
      <c r="U150" s="89">
        <v>32.532414152588103</v>
      </c>
      <c r="V150" s="90">
        <f t="shared" si="5"/>
        <v>1.4520183991664393</v>
      </c>
    </row>
    <row r="151" spans="1:22" x14ac:dyDescent="0.35">
      <c r="A151" s="1" t="s">
        <v>4940</v>
      </c>
      <c r="B151" s="44" t="s">
        <v>3391</v>
      </c>
      <c r="C151" s="91" t="s">
        <v>5005</v>
      </c>
      <c r="D151" s="94" t="s">
        <v>5000</v>
      </c>
      <c r="E151" s="93">
        <v>165.24</v>
      </c>
      <c r="F151" s="85">
        <v>63.073763999994995</v>
      </c>
      <c r="G151" s="86">
        <v>0</v>
      </c>
      <c r="H151" s="86">
        <v>0</v>
      </c>
      <c r="I151" s="86">
        <v>0</v>
      </c>
      <c r="J151" s="86"/>
      <c r="K151" s="86">
        <v>0</v>
      </c>
      <c r="L151" s="87">
        <v>2.62807349999979E-2</v>
      </c>
      <c r="M151" s="89">
        <v>0</v>
      </c>
      <c r="N151" s="86">
        <v>0</v>
      </c>
      <c r="O151" s="86">
        <v>0</v>
      </c>
      <c r="P151" s="86"/>
      <c r="Q151" s="86">
        <v>0</v>
      </c>
      <c r="R151" s="85">
        <v>63.073763999994995</v>
      </c>
      <c r="S151" s="86">
        <v>64.868870616996503</v>
      </c>
      <c r="T151" s="88">
        <f t="shared" si="4"/>
        <v>0.39257365418177498</v>
      </c>
      <c r="U151" s="89">
        <v>2.62807349999979E-2</v>
      </c>
      <c r="V151" s="90">
        <f t="shared" si="5"/>
        <v>0.15904584241102576</v>
      </c>
    </row>
    <row r="152" spans="1:22" x14ac:dyDescent="0.35">
      <c r="A152" s="1" t="s">
        <v>4940</v>
      </c>
      <c r="B152" s="44" t="s">
        <v>3391</v>
      </c>
      <c r="C152" s="91" t="s">
        <v>4748</v>
      </c>
      <c r="D152" s="94" t="s">
        <v>4944</v>
      </c>
      <c r="E152" s="93">
        <v>557.95000000000005</v>
      </c>
      <c r="F152" s="85">
        <v>555.33599999995602</v>
      </c>
      <c r="G152" s="86">
        <v>0</v>
      </c>
      <c r="H152" s="86">
        <v>0</v>
      </c>
      <c r="I152" s="86">
        <v>1.2414296999999999</v>
      </c>
      <c r="J152" s="86"/>
      <c r="K152" s="86">
        <v>0</v>
      </c>
      <c r="L152" s="87">
        <v>0.231389999999981</v>
      </c>
      <c r="M152" s="86">
        <v>0</v>
      </c>
      <c r="N152" s="86">
        <v>0</v>
      </c>
      <c r="O152" s="86">
        <v>8.8934113816153806E-2</v>
      </c>
      <c r="P152" s="86"/>
      <c r="Q152" s="86">
        <v>0</v>
      </c>
      <c r="R152" s="85">
        <v>556.57742969995593</v>
      </c>
      <c r="S152" s="86">
        <v>572.41786419389484</v>
      </c>
      <c r="T152" s="88">
        <f t="shared" si="4"/>
        <v>1.0259303955442152</v>
      </c>
      <c r="U152" s="89">
        <v>0.32032411381613501</v>
      </c>
      <c r="V152" s="90">
        <f t="shared" si="5"/>
        <v>0.57410899510016133</v>
      </c>
    </row>
    <row r="153" spans="1:22" x14ac:dyDescent="0.35">
      <c r="A153" s="1" t="s">
        <v>4940</v>
      </c>
      <c r="B153" s="44" t="s">
        <v>3391</v>
      </c>
      <c r="C153" s="91" t="s">
        <v>4749</v>
      </c>
      <c r="D153" s="94" t="s">
        <v>3514</v>
      </c>
      <c r="E153" s="93">
        <v>8007.36</v>
      </c>
      <c r="F153" s="85">
        <v>14475.040559998799</v>
      </c>
      <c r="G153" s="86">
        <v>5428.4624100000001</v>
      </c>
      <c r="H153" s="86">
        <v>0</v>
      </c>
      <c r="I153" s="86">
        <v>0</v>
      </c>
      <c r="J153" s="86"/>
      <c r="K153" s="86">
        <v>0</v>
      </c>
      <c r="L153" s="87">
        <v>6.0312668999995003</v>
      </c>
      <c r="M153" s="86">
        <v>277.56291349499998</v>
      </c>
      <c r="N153" s="86">
        <v>0</v>
      </c>
      <c r="O153" s="86">
        <v>0</v>
      </c>
      <c r="P153" s="86"/>
      <c r="Q153" s="86">
        <v>0</v>
      </c>
      <c r="R153" s="96">
        <v>19903.502969998801</v>
      </c>
      <c r="S153" s="97">
        <v>20469.965277257917</v>
      </c>
      <c r="T153" s="88">
        <f t="shared" si="4"/>
        <v>2.5563937773820484</v>
      </c>
      <c r="U153" s="98">
        <v>283.594180394999</v>
      </c>
      <c r="V153" s="90">
        <f t="shared" si="5"/>
        <v>35.416689195315186</v>
      </c>
    </row>
    <row r="154" spans="1:22" x14ac:dyDescent="0.35">
      <c r="A154" s="1" t="s">
        <v>4940</v>
      </c>
      <c r="B154" s="44" t="s">
        <v>3391</v>
      </c>
      <c r="C154" s="91" t="s">
        <v>4750</v>
      </c>
      <c r="D154" s="94" t="s">
        <v>4974</v>
      </c>
      <c r="E154" s="93">
        <v>654.52</v>
      </c>
      <c r="F154" s="85">
        <v>53.771291999995704</v>
      </c>
      <c r="G154" s="86">
        <v>0</v>
      </c>
      <c r="H154" s="86">
        <v>0</v>
      </c>
      <c r="I154" s="86">
        <v>0</v>
      </c>
      <c r="J154" s="86"/>
      <c r="K154" s="86">
        <v>0</v>
      </c>
      <c r="L154" s="87">
        <v>2.24047049999982E-2</v>
      </c>
      <c r="M154" s="86">
        <v>0</v>
      </c>
      <c r="N154" s="86">
        <v>0</v>
      </c>
      <c r="O154" s="86">
        <v>0</v>
      </c>
      <c r="P154" s="86"/>
      <c r="Q154" s="86">
        <v>0</v>
      </c>
      <c r="R154" s="85">
        <v>53.771291999995704</v>
      </c>
      <c r="S154" s="86">
        <v>55.301646238469893</v>
      </c>
      <c r="T154" s="88">
        <f t="shared" si="4"/>
        <v>8.4491911994239888E-2</v>
      </c>
      <c r="U154" s="89">
        <v>2.24047049999982E-2</v>
      </c>
      <c r="V154" s="90">
        <f t="shared" si="5"/>
        <v>3.4230741612171059E-2</v>
      </c>
    </row>
    <row r="155" spans="1:22" x14ac:dyDescent="0.35">
      <c r="A155" s="1" t="s">
        <v>4940</v>
      </c>
      <c r="B155" s="44" t="s">
        <v>3391</v>
      </c>
      <c r="C155" s="91" t="s">
        <v>4751</v>
      </c>
      <c r="D155" s="94" t="s">
        <v>3558</v>
      </c>
      <c r="E155" s="93">
        <v>3019.35</v>
      </c>
      <c r="F155" s="85">
        <v>280.59573599997799</v>
      </c>
      <c r="G155" s="86">
        <v>728.47541339999998</v>
      </c>
      <c r="H155" s="86">
        <v>0</v>
      </c>
      <c r="I155" s="86">
        <v>0</v>
      </c>
      <c r="J155" s="86"/>
      <c r="K155" s="86">
        <v>0</v>
      </c>
      <c r="L155" s="87">
        <v>0.11691488999999</v>
      </c>
      <c r="M155" s="86">
        <v>37.247703471299999</v>
      </c>
      <c r="N155" s="86">
        <v>0</v>
      </c>
      <c r="O155" s="86">
        <v>0</v>
      </c>
      <c r="P155" s="86"/>
      <c r="Q155" s="86">
        <v>0</v>
      </c>
      <c r="R155" s="85">
        <v>1009.07114939997</v>
      </c>
      <c r="S155" s="86">
        <v>1037.7897509616803</v>
      </c>
      <c r="T155" s="88">
        <f t="shared" si="4"/>
        <v>0.34371296834142456</v>
      </c>
      <c r="U155" s="89">
        <v>37.364618361299897</v>
      </c>
      <c r="V155" s="90">
        <f t="shared" si="5"/>
        <v>12.375053690794342</v>
      </c>
    </row>
    <row r="156" spans="1:22" x14ac:dyDescent="0.35">
      <c r="A156" s="1" t="s">
        <v>4940</v>
      </c>
      <c r="B156" s="44" t="s">
        <v>3391</v>
      </c>
      <c r="C156" s="91" t="s">
        <v>5006</v>
      </c>
      <c r="D156" s="94" t="s">
        <v>4974</v>
      </c>
      <c r="E156" s="93">
        <v>240.53</v>
      </c>
      <c r="F156" s="85">
        <v>0</v>
      </c>
      <c r="G156" s="86">
        <v>0</v>
      </c>
      <c r="H156" s="86">
        <v>0</v>
      </c>
      <c r="I156" s="86">
        <v>0</v>
      </c>
      <c r="J156" s="86"/>
      <c r="K156" s="86">
        <v>0</v>
      </c>
      <c r="L156" s="87">
        <v>0</v>
      </c>
      <c r="M156" s="86">
        <v>0</v>
      </c>
      <c r="N156" s="86">
        <v>0</v>
      </c>
      <c r="O156" s="86">
        <v>0</v>
      </c>
      <c r="P156" s="86"/>
      <c r="Q156" s="86">
        <v>0</v>
      </c>
      <c r="R156" s="85">
        <v>0</v>
      </c>
      <c r="S156" s="86">
        <v>0</v>
      </c>
      <c r="T156" s="88">
        <f t="shared" si="4"/>
        <v>0</v>
      </c>
      <c r="U156" s="89">
        <v>0</v>
      </c>
      <c r="V156" s="90">
        <f t="shared" si="5"/>
        <v>0</v>
      </c>
    </row>
    <row r="157" spans="1:22" x14ac:dyDescent="0.35">
      <c r="A157" s="1" t="s">
        <v>4940</v>
      </c>
      <c r="B157" s="44" t="s">
        <v>3391</v>
      </c>
      <c r="C157" s="91" t="s">
        <v>4753</v>
      </c>
      <c r="D157" s="94" t="s">
        <v>3500</v>
      </c>
      <c r="E157" s="99">
        <v>6624.37</v>
      </c>
      <c r="F157" s="87">
        <v>6375.0239999994892</v>
      </c>
      <c r="G157" s="86">
        <v>140.90457420000001</v>
      </c>
      <c r="H157" s="86">
        <v>0</v>
      </c>
      <c r="I157" s="86">
        <v>2.8382171999999999</v>
      </c>
      <c r="J157" s="86"/>
      <c r="K157" s="86">
        <v>0</v>
      </c>
      <c r="L157" s="87">
        <v>2.6562599999997798</v>
      </c>
      <c r="M157" s="86">
        <v>7.2045970269000001</v>
      </c>
      <c r="N157" s="86">
        <v>0</v>
      </c>
      <c r="O157" s="86">
        <v>0.20332551371999999</v>
      </c>
      <c r="P157" s="86"/>
      <c r="Q157" s="86">
        <v>0</v>
      </c>
      <c r="R157" s="85">
        <v>6518.7667913994801</v>
      </c>
      <c r="S157" s="86">
        <v>6704.2937151126716</v>
      </c>
      <c r="T157" s="88">
        <f t="shared" si="4"/>
        <v>1.012065104321267</v>
      </c>
      <c r="U157" s="89">
        <v>10.064182540619701</v>
      </c>
      <c r="V157" s="90">
        <f t="shared" si="5"/>
        <v>1.5192663665555668</v>
      </c>
    </row>
    <row r="158" spans="1:22" x14ac:dyDescent="0.35">
      <c r="A158" s="1" t="s">
        <v>4940</v>
      </c>
      <c r="B158" s="44" t="s">
        <v>3391</v>
      </c>
      <c r="C158" s="91" t="s">
        <v>4754</v>
      </c>
      <c r="D158" s="94" t="s">
        <v>3487</v>
      </c>
      <c r="E158" s="93">
        <v>1703.71</v>
      </c>
      <c r="F158" s="85">
        <v>1414.0301039998799</v>
      </c>
      <c r="G158" s="86">
        <v>0</v>
      </c>
      <c r="H158" s="86">
        <v>0</v>
      </c>
      <c r="I158" s="86">
        <v>0</v>
      </c>
      <c r="J158" s="86"/>
      <c r="K158" s="86">
        <v>0</v>
      </c>
      <c r="L158" s="87">
        <v>0.58917920999995299</v>
      </c>
      <c r="M158" s="86">
        <v>0</v>
      </c>
      <c r="N158" s="86">
        <v>0</v>
      </c>
      <c r="O158" s="86">
        <v>0</v>
      </c>
      <c r="P158" s="86"/>
      <c r="Q158" s="86">
        <v>0</v>
      </c>
      <c r="R158" s="85">
        <v>1414.0301039998799</v>
      </c>
      <c r="S158" s="86">
        <v>1454.2740126451563</v>
      </c>
      <c r="T158" s="88">
        <f t="shared" si="4"/>
        <v>0.85359246153697299</v>
      </c>
      <c r="U158" s="89">
        <v>0.58917920999995299</v>
      </c>
      <c r="V158" s="90">
        <f t="shared" si="5"/>
        <v>0.3458213017473355</v>
      </c>
    </row>
    <row r="159" spans="1:22" x14ac:dyDescent="0.35">
      <c r="A159" s="1" t="s">
        <v>4940</v>
      </c>
      <c r="B159" s="44" t="s">
        <v>3391</v>
      </c>
      <c r="C159" s="91" t="s">
        <v>4755</v>
      </c>
      <c r="D159" s="94" t="s">
        <v>3487</v>
      </c>
      <c r="E159" s="93">
        <v>1990.54</v>
      </c>
      <c r="F159" s="85">
        <v>3132.8639999997499</v>
      </c>
      <c r="G159" s="86">
        <v>0</v>
      </c>
      <c r="H159" s="86">
        <v>0</v>
      </c>
      <c r="I159" s="86">
        <v>17.119884600000002</v>
      </c>
      <c r="J159" s="86"/>
      <c r="K159" s="86">
        <v>0</v>
      </c>
      <c r="L159" s="87">
        <v>1.3053599999998899</v>
      </c>
      <c r="M159" s="86">
        <v>0</v>
      </c>
      <c r="N159" s="86">
        <v>0</v>
      </c>
      <c r="O159" s="86">
        <v>1.2264421944599999</v>
      </c>
      <c r="P159" s="86"/>
      <c r="Q159" s="86">
        <v>0</v>
      </c>
      <c r="R159" s="96">
        <v>3149.9838845997501</v>
      </c>
      <c r="S159" s="97">
        <v>3239.633789030594</v>
      </c>
      <c r="T159" s="88">
        <f t="shared" si="4"/>
        <v>1.6275150406576075</v>
      </c>
      <c r="U159" s="98">
        <v>2.5318021944598899</v>
      </c>
      <c r="V159" s="90">
        <f t="shared" si="5"/>
        <v>1.2719172658976408</v>
      </c>
    </row>
    <row r="160" spans="1:22" x14ac:dyDescent="0.35">
      <c r="A160" s="1" t="s">
        <v>4940</v>
      </c>
      <c r="B160" s="44" t="s">
        <v>3391</v>
      </c>
      <c r="C160" s="91" t="s">
        <v>4756</v>
      </c>
      <c r="D160" s="94" t="s">
        <v>4974</v>
      </c>
      <c r="E160" s="93">
        <v>1162.92</v>
      </c>
      <c r="F160" s="85">
        <v>131.11127999998999</v>
      </c>
      <c r="G160" s="86">
        <v>0</v>
      </c>
      <c r="H160" s="86">
        <v>142.2526652</v>
      </c>
      <c r="I160" s="89">
        <v>0</v>
      </c>
      <c r="J160" s="86"/>
      <c r="K160" s="86">
        <v>0</v>
      </c>
      <c r="L160" s="87">
        <v>5.4629699999995798E-2</v>
      </c>
      <c r="M160" s="86">
        <v>0</v>
      </c>
      <c r="N160" s="86">
        <v>10.1295923105437</v>
      </c>
      <c r="O160" s="89">
        <v>0</v>
      </c>
      <c r="P160" s="86"/>
      <c r="Q160" s="86">
        <v>0</v>
      </c>
      <c r="R160" s="85">
        <v>273.36394519998902</v>
      </c>
      <c r="S160" s="86">
        <v>281.14400137165143</v>
      </c>
      <c r="T160" s="88">
        <f t="shared" si="4"/>
        <v>0.24175695780591219</v>
      </c>
      <c r="U160" s="89">
        <v>10.184222010543699</v>
      </c>
      <c r="V160" s="90">
        <f t="shared" si="5"/>
        <v>8.7574570998380779</v>
      </c>
    </row>
    <row r="161" spans="1:22" x14ac:dyDescent="0.35">
      <c r="A161" s="1" t="s">
        <v>4940</v>
      </c>
      <c r="B161" s="44" t="s">
        <v>3391</v>
      </c>
      <c r="C161" s="91" t="s">
        <v>5007</v>
      </c>
      <c r="D161" s="94" t="s">
        <v>4996</v>
      </c>
      <c r="E161" s="93">
        <v>4258.67</v>
      </c>
      <c r="F161" s="85">
        <v>2825.78165999977</v>
      </c>
      <c r="G161" s="86">
        <v>0</v>
      </c>
      <c r="H161" s="86">
        <v>0</v>
      </c>
      <c r="I161" s="86">
        <v>6.5474093999999994</v>
      </c>
      <c r="J161" s="86"/>
      <c r="K161" s="86">
        <v>0</v>
      </c>
      <c r="L161" s="87">
        <v>1.1774090249999001</v>
      </c>
      <c r="M161" s="86">
        <v>0</v>
      </c>
      <c r="N161" s="86">
        <v>0</v>
      </c>
      <c r="O161" s="86">
        <v>0.469046336478461</v>
      </c>
      <c r="P161" s="86"/>
      <c r="Q161" s="86">
        <v>0</v>
      </c>
      <c r="R161" s="85">
        <v>2832.3290693997701</v>
      </c>
      <c r="S161" s="86">
        <v>2912.9383803330079</v>
      </c>
      <c r="T161" s="88">
        <f t="shared" si="4"/>
        <v>0.68400190208046363</v>
      </c>
      <c r="U161" s="89">
        <v>1.6464553614783599</v>
      </c>
      <c r="V161" s="90">
        <f t="shared" si="5"/>
        <v>0.38661257187768949</v>
      </c>
    </row>
    <row r="162" spans="1:22" x14ac:dyDescent="0.35">
      <c r="A162" s="1" t="s">
        <v>4940</v>
      </c>
      <c r="B162" s="44" t="s">
        <v>3391</v>
      </c>
      <c r="C162" s="91" t="s">
        <v>4758</v>
      </c>
      <c r="D162" s="94" t="s">
        <v>4974</v>
      </c>
      <c r="E162" s="99">
        <v>865.66</v>
      </c>
      <c r="F162" s="85">
        <v>199.607651999984</v>
      </c>
      <c r="G162" s="86">
        <v>0</v>
      </c>
      <c r="H162" s="86">
        <v>0</v>
      </c>
      <c r="I162" s="86">
        <v>0</v>
      </c>
      <c r="J162" s="86"/>
      <c r="K162" s="86">
        <v>0</v>
      </c>
      <c r="L162" s="87">
        <v>8.3169854999993395E-2</v>
      </c>
      <c r="M162" s="86">
        <v>0</v>
      </c>
      <c r="N162" s="86">
        <v>0</v>
      </c>
      <c r="O162" s="86">
        <v>0</v>
      </c>
      <c r="P162" s="86"/>
      <c r="Q162" s="86">
        <v>0</v>
      </c>
      <c r="R162" s="85">
        <v>199.607651999984</v>
      </c>
      <c r="S162" s="86">
        <v>205.28857215102073</v>
      </c>
      <c r="T162" s="88">
        <f t="shared" si="4"/>
        <v>0.23714688463255867</v>
      </c>
      <c r="U162" s="89">
        <v>8.3169854999993395E-2</v>
      </c>
      <c r="V162" s="90">
        <f t="shared" si="5"/>
        <v>9.6076814222666396E-2</v>
      </c>
    </row>
    <row r="163" spans="1:22" x14ac:dyDescent="0.35">
      <c r="A163" s="1" t="s">
        <v>4940</v>
      </c>
      <c r="B163" s="44" t="s">
        <v>3391</v>
      </c>
      <c r="C163" s="91" t="s">
        <v>4759</v>
      </c>
      <c r="D163" s="94" t="s">
        <v>4969</v>
      </c>
      <c r="E163" s="93">
        <v>4219.32</v>
      </c>
      <c r="F163" s="85">
        <v>2169.4650839998299</v>
      </c>
      <c r="G163" s="86">
        <v>1381.1102028</v>
      </c>
      <c r="H163" s="86">
        <v>0</v>
      </c>
      <c r="I163" s="86">
        <v>4.5941027999999999</v>
      </c>
      <c r="J163" s="86"/>
      <c r="K163" s="86">
        <v>0</v>
      </c>
      <c r="L163" s="87">
        <v>0.903943784999929</v>
      </c>
      <c r="M163" s="89">
        <v>70.617597174599993</v>
      </c>
      <c r="N163" s="86">
        <v>0</v>
      </c>
      <c r="O163" s="86">
        <v>0.329114456741538</v>
      </c>
      <c r="P163" s="86"/>
      <c r="Q163" s="86">
        <v>0</v>
      </c>
      <c r="R163" s="85">
        <v>3555.1693895998301</v>
      </c>
      <c r="S163" s="86">
        <v>3656.3510488366624</v>
      </c>
      <c r="T163" s="88">
        <f t="shared" si="4"/>
        <v>0.86657353527029535</v>
      </c>
      <c r="U163" s="89">
        <v>71.850655416341397</v>
      </c>
      <c r="V163" s="90">
        <f t="shared" si="5"/>
        <v>17.028965666586416</v>
      </c>
    </row>
    <row r="164" spans="1:22" x14ac:dyDescent="0.35">
      <c r="A164" s="1" t="s">
        <v>4940</v>
      </c>
      <c r="B164" s="44" t="s">
        <v>3391</v>
      </c>
      <c r="C164" s="91" t="s">
        <v>5008</v>
      </c>
      <c r="D164" s="94" t="s">
        <v>4974</v>
      </c>
      <c r="E164" s="93">
        <v>1052.19</v>
      </c>
      <c r="F164" s="85">
        <v>46.6194239999963</v>
      </c>
      <c r="G164" s="86">
        <v>0</v>
      </c>
      <c r="H164" s="86">
        <v>0</v>
      </c>
      <c r="I164" s="86">
        <v>0</v>
      </c>
      <c r="J164" s="86"/>
      <c r="K164" s="86">
        <v>0</v>
      </c>
      <c r="L164" s="87">
        <v>1.94247599999984E-2</v>
      </c>
      <c r="M164" s="86">
        <v>0</v>
      </c>
      <c r="N164" s="86">
        <v>0</v>
      </c>
      <c r="O164" s="86">
        <v>0</v>
      </c>
      <c r="P164" s="86"/>
      <c r="Q164" s="86">
        <v>0</v>
      </c>
      <c r="R164" s="85">
        <v>46.6194239999963</v>
      </c>
      <c r="S164" s="86">
        <v>47.946232980402151</v>
      </c>
      <c r="T164" s="88">
        <f t="shared" si="4"/>
        <v>4.5568037122955124E-2</v>
      </c>
      <c r="U164" s="89">
        <v>1.94247599999984E-2</v>
      </c>
      <c r="V164" s="90">
        <f t="shared" si="5"/>
        <v>1.8461266501295773E-2</v>
      </c>
    </row>
    <row r="165" spans="1:22" x14ac:dyDescent="0.35">
      <c r="A165" s="1" t="s">
        <v>4940</v>
      </c>
      <c r="B165" s="44" t="s">
        <v>3391</v>
      </c>
      <c r="C165" s="91" t="s">
        <v>5009</v>
      </c>
      <c r="D165" s="94" t="s">
        <v>4944</v>
      </c>
      <c r="E165" s="93">
        <v>848.1</v>
      </c>
      <c r="F165" s="85">
        <v>729.96847199994193</v>
      </c>
      <c r="G165" s="86">
        <v>0</v>
      </c>
      <c r="H165" s="86">
        <v>0</v>
      </c>
      <c r="I165" s="86">
        <v>0</v>
      </c>
      <c r="J165" s="86"/>
      <c r="K165" s="89">
        <v>0</v>
      </c>
      <c r="L165" s="87">
        <v>0.30415352999997602</v>
      </c>
      <c r="M165" s="86">
        <v>0</v>
      </c>
      <c r="N165" s="86">
        <v>0</v>
      </c>
      <c r="O165" s="86">
        <v>0</v>
      </c>
      <c r="P165" s="86"/>
      <c r="Q165" s="89">
        <v>0</v>
      </c>
      <c r="R165" s="85">
        <v>729.96847199994193</v>
      </c>
      <c r="S165" s="86">
        <v>750.74369058828688</v>
      </c>
      <c r="T165" s="88">
        <f t="shared" si="4"/>
        <v>0.88520656831539546</v>
      </c>
      <c r="U165" s="89">
        <v>0.30415352999997602</v>
      </c>
      <c r="V165" s="90">
        <f t="shared" si="5"/>
        <v>0.3586293243720976</v>
      </c>
    </row>
    <row r="166" spans="1:22" x14ac:dyDescent="0.35">
      <c r="A166" s="1" t="s">
        <v>4940</v>
      </c>
      <c r="B166" s="44" t="s">
        <v>3391</v>
      </c>
      <c r="C166" s="91" t="s">
        <v>4762</v>
      </c>
      <c r="D166" s="94" t="s">
        <v>4969</v>
      </c>
      <c r="E166" s="93">
        <v>4347.1099999999997</v>
      </c>
      <c r="F166" s="85">
        <v>2573.8559999997901</v>
      </c>
      <c r="G166" s="86">
        <v>0</v>
      </c>
      <c r="H166" s="86">
        <v>161.56973920000001</v>
      </c>
      <c r="I166" s="86">
        <v>0</v>
      </c>
      <c r="J166" s="86"/>
      <c r="K166" s="86">
        <v>0</v>
      </c>
      <c r="L166" s="87">
        <v>1.0724399999999099</v>
      </c>
      <c r="M166" s="89">
        <v>0</v>
      </c>
      <c r="N166" s="86">
        <v>11.5051312783198</v>
      </c>
      <c r="O166" s="86">
        <v>0</v>
      </c>
      <c r="P166" s="86"/>
      <c r="Q166" s="86">
        <v>0</v>
      </c>
      <c r="R166" s="85">
        <v>2735.4257391997903</v>
      </c>
      <c r="S166" s="86">
        <v>2813.2771394230936</v>
      </c>
      <c r="T166" s="88">
        <f t="shared" si="4"/>
        <v>0.64716032937355938</v>
      </c>
      <c r="U166" s="89">
        <v>12.5775712783197</v>
      </c>
      <c r="V166" s="90">
        <f t="shared" si="5"/>
        <v>2.8933179234755277</v>
      </c>
    </row>
    <row r="167" spans="1:22" x14ac:dyDescent="0.35">
      <c r="A167" s="1" t="s">
        <v>4940</v>
      </c>
      <c r="B167" s="44" t="s">
        <v>3391</v>
      </c>
      <c r="C167" s="91" t="s">
        <v>4763</v>
      </c>
      <c r="D167" s="94" t="s">
        <v>4945</v>
      </c>
      <c r="E167" s="93">
        <v>2435.16</v>
      </c>
      <c r="F167" s="85">
        <v>1494.2888279998801</v>
      </c>
      <c r="G167" s="86">
        <v>594.64452329999995</v>
      </c>
      <c r="H167" s="86">
        <v>0</v>
      </c>
      <c r="I167" s="89">
        <v>0</v>
      </c>
      <c r="J167" s="86"/>
      <c r="K167" s="86">
        <v>0</v>
      </c>
      <c r="L167" s="87">
        <v>0.62262034499995</v>
      </c>
      <c r="M167" s="86">
        <v>30.404791249349898</v>
      </c>
      <c r="N167" s="86">
        <v>0</v>
      </c>
      <c r="O167" s="89">
        <v>0</v>
      </c>
      <c r="P167" s="86"/>
      <c r="Q167" s="86">
        <v>0</v>
      </c>
      <c r="R167" s="85">
        <v>2088.9333512998801</v>
      </c>
      <c r="S167" s="86">
        <v>2148.3852984104706</v>
      </c>
      <c r="T167" s="88">
        <f t="shared" si="4"/>
        <v>0.88223578672878611</v>
      </c>
      <c r="U167" s="89">
        <v>31.0274115943499</v>
      </c>
      <c r="V167" s="90">
        <f t="shared" si="5"/>
        <v>12.7414262694648</v>
      </c>
    </row>
    <row r="168" spans="1:22" x14ac:dyDescent="0.35">
      <c r="A168" s="1" t="s">
        <v>4940</v>
      </c>
      <c r="B168" s="44" t="s">
        <v>3391</v>
      </c>
      <c r="C168" s="91" t="s">
        <v>4764</v>
      </c>
      <c r="D168" s="94" t="s">
        <v>4974</v>
      </c>
      <c r="E168" s="93">
        <v>761.4</v>
      </c>
      <c r="F168" s="85">
        <v>6.3552959999994902</v>
      </c>
      <c r="G168" s="86">
        <v>0</v>
      </c>
      <c r="H168" s="86">
        <v>0</v>
      </c>
      <c r="I168" s="86">
        <v>0</v>
      </c>
      <c r="J168" s="86"/>
      <c r="K168" s="86">
        <v>0</v>
      </c>
      <c r="L168" s="87">
        <v>2.64803999999979E-3</v>
      </c>
      <c r="M168" s="86">
        <v>0</v>
      </c>
      <c r="N168" s="86">
        <v>0</v>
      </c>
      <c r="O168" s="86">
        <v>0</v>
      </c>
      <c r="P168" s="86"/>
      <c r="Q168" s="86">
        <v>0</v>
      </c>
      <c r="R168" s="96">
        <v>6.3552959999994902</v>
      </c>
      <c r="S168" s="97">
        <v>6.5361704742516249</v>
      </c>
      <c r="T168" s="88">
        <f t="shared" si="4"/>
        <v>8.5844109196895526E-3</v>
      </c>
      <c r="U168" s="98">
        <v>2.64803999999979E-3</v>
      </c>
      <c r="V168" s="90">
        <f t="shared" si="5"/>
        <v>3.4778565799839637E-3</v>
      </c>
    </row>
    <row r="169" spans="1:22" x14ac:dyDescent="0.35">
      <c r="A169" s="1" t="s">
        <v>4940</v>
      </c>
      <c r="B169" s="44" t="s">
        <v>3391</v>
      </c>
      <c r="C169" s="91" t="s">
        <v>4765</v>
      </c>
      <c r="D169" s="94" t="s">
        <v>4969</v>
      </c>
      <c r="E169" s="93">
        <v>1044.56</v>
      </c>
      <c r="F169" s="85">
        <v>261.43970399997903</v>
      </c>
      <c r="G169" s="86">
        <v>0</v>
      </c>
      <c r="H169" s="86">
        <v>0</v>
      </c>
      <c r="I169" s="86">
        <v>0</v>
      </c>
      <c r="J169" s="86"/>
      <c r="K169" s="86">
        <v>0</v>
      </c>
      <c r="L169" s="87">
        <v>0.108933209999991</v>
      </c>
      <c r="M169" s="86">
        <v>0</v>
      </c>
      <c r="N169" s="86">
        <v>0</v>
      </c>
      <c r="O169" s="86">
        <v>0</v>
      </c>
      <c r="P169" s="86"/>
      <c r="Q169" s="86">
        <v>0</v>
      </c>
      <c r="R169" s="85">
        <v>261.43970399997903</v>
      </c>
      <c r="S169" s="86">
        <v>268.88039110717807</v>
      </c>
      <c r="T169" s="88">
        <f t="shared" si="4"/>
        <v>0.25741019291106121</v>
      </c>
      <c r="U169" s="89">
        <v>0.108933209999991</v>
      </c>
      <c r="V169" s="90">
        <f t="shared" si="5"/>
        <v>0.10428621620585797</v>
      </c>
    </row>
    <row r="170" spans="1:22" x14ac:dyDescent="0.35">
      <c r="A170" s="1" t="s">
        <v>4940</v>
      </c>
      <c r="B170" s="44" t="s">
        <v>3391</v>
      </c>
      <c r="C170" s="91" t="s">
        <v>4766</v>
      </c>
      <c r="D170" s="94" t="s">
        <v>4964</v>
      </c>
      <c r="E170" s="93">
        <v>3194.81</v>
      </c>
      <c r="F170" s="85">
        <v>1872.07199999985</v>
      </c>
      <c r="G170" s="86">
        <v>0</v>
      </c>
      <c r="H170" s="86">
        <v>1345.7217172000001</v>
      </c>
      <c r="I170" s="86">
        <v>0</v>
      </c>
      <c r="J170" s="86"/>
      <c r="K170" s="86">
        <v>0</v>
      </c>
      <c r="L170" s="87">
        <v>0.78002999999993805</v>
      </c>
      <c r="M170" s="86">
        <v>0</v>
      </c>
      <c r="N170" s="86">
        <v>95.826762468847207</v>
      </c>
      <c r="O170" s="86">
        <v>0</v>
      </c>
      <c r="P170" s="86"/>
      <c r="Q170" s="86">
        <v>0</v>
      </c>
      <c r="R170" s="85">
        <v>3217.7937171998501</v>
      </c>
      <c r="S170" s="86">
        <v>3309.373518809467</v>
      </c>
      <c r="T170" s="88">
        <f t="shared" si="4"/>
        <v>1.0358592588634277</v>
      </c>
      <c r="U170" s="89">
        <v>96.606792468847203</v>
      </c>
      <c r="V170" s="90">
        <f t="shared" si="5"/>
        <v>30.238665982905776</v>
      </c>
    </row>
    <row r="171" spans="1:22" x14ac:dyDescent="0.35">
      <c r="A171" s="1" t="s">
        <v>4940</v>
      </c>
      <c r="B171" s="44" t="s">
        <v>3391</v>
      </c>
      <c r="C171" s="91" t="s">
        <v>5010</v>
      </c>
      <c r="D171" s="94" t="s">
        <v>4944</v>
      </c>
      <c r="E171" s="93">
        <v>428.77</v>
      </c>
      <c r="F171" s="85">
        <v>294.38225999997604</v>
      </c>
      <c r="G171" s="86">
        <v>0</v>
      </c>
      <c r="H171" s="86">
        <v>0</v>
      </c>
      <c r="I171" s="86">
        <v>0</v>
      </c>
      <c r="J171" s="86"/>
      <c r="K171" s="86">
        <v>0</v>
      </c>
      <c r="L171" s="87">
        <v>0.12265927499999001</v>
      </c>
      <c r="M171" s="86">
        <v>0</v>
      </c>
      <c r="N171" s="86">
        <v>0</v>
      </c>
      <c r="O171" s="86">
        <v>0</v>
      </c>
      <c r="P171" s="86"/>
      <c r="Q171" s="86">
        <v>0</v>
      </c>
      <c r="R171" s="85">
        <v>294.38225999997604</v>
      </c>
      <c r="S171" s="86">
        <v>302.7605065059854</v>
      </c>
      <c r="T171" s="88">
        <f t="shared" si="4"/>
        <v>0.70611401568669785</v>
      </c>
      <c r="U171" s="89">
        <v>0.12265927499999001</v>
      </c>
      <c r="V171" s="90">
        <f t="shared" si="5"/>
        <v>0.28607242810828654</v>
      </c>
    </row>
    <row r="172" spans="1:22" x14ac:dyDescent="0.35">
      <c r="A172" s="1" t="s">
        <v>4940</v>
      </c>
      <c r="B172" s="44" t="s">
        <v>3391</v>
      </c>
      <c r="C172" s="91" t="s">
        <v>4768</v>
      </c>
      <c r="D172" s="94" t="s">
        <v>4944</v>
      </c>
      <c r="E172" s="93">
        <v>557.95000000000005</v>
      </c>
      <c r="F172" s="85">
        <v>490.865183999961</v>
      </c>
      <c r="G172" s="86">
        <v>0</v>
      </c>
      <c r="H172" s="86">
        <v>0</v>
      </c>
      <c r="I172" s="86">
        <v>0</v>
      </c>
      <c r="J172" s="86"/>
      <c r="K172" s="86">
        <v>0</v>
      </c>
      <c r="L172" s="87">
        <v>0.204527159999983</v>
      </c>
      <c r="M172" s="86">
        <v>0</v>
      </c>
      <c r="N172" s="86">
        <v>0</v>
      </c>
      <c r="O172" s="86">
        <v>0</v>
      </c>
      <c r="P172" s="86"/>
      <c r="Q172" s="86">
        <v>0</v>
      </c>
      <c r="R172" s="85">
        <v>490.865183999961</v>
      </c>
      <c r="S172" s="86">
        <v>504.83541954598081</v>
      </c>
      <c r="T172" s="88">
        <f t="shared" si="4"/>
        <v>0.90480404972843587</v>
      </c>
      <c r="U172" s="89">
        <v>0.204527159999983</v>
      </c>
      <c r="V172" s="90">
        <f t="shared" si="5"/>
        <v>0.36656897571463931</v>
      </c>
    </row>
    <row r="173" spans="1:22" x14ac:dyDescent="0.35">
      <c r="A173" s="1" t="s">
        <v>4940</v>
      </c>
      <c r="B173" s="44" t="s">
        <v>3391</v>
      </c>
      <c r="C173" s="91" t="s">
        <v>4769</v>
      </c>
      <c r="D173" s="94" t="s">
        <v>4944</v>
      </c>
      <c r="E173" s="93">
        <v>1627.22</v>
      </c>
      <c r="F173" s="85">
        <v>1755.4319999998602</v>
      </c>
      <c r="G173" s="86">
        <v>0</v>
      </c>
      <c r="H173" s="86">
        <v>0</v>
      </c>
      <c r="I173" s="86">
        <v>0</v>
      </c>
      <c r="J173" s="86"/>
      <c r="K173" s="86">
        <v>0</v>
      </c>
      <c r="L173" s="87">
        <v>0.73142999999994196</v>
      </c>
      <c r="M173" s="86">
        <v>0</v>
      </c>
      <c r="N173" s="86">
        <v>0</v>
      </c>
      <c r="O173" s="86">
        <v>0</v>
      </c>
      <c r="P173" s="86"/>
      <c r="Q173" s="86">
        <v>0</v>
      </c>
      <c r="R173" s="85">
        <v>1755.4319999998602</v>
      </c>
      <c r="S173" s="86">
        <v>1805.3923543382537</v>
      </c>
      <c r="T173" s="88">
        <f t="shared" si="4"/>
        <v>1.1094949388148214</v>
      </c>
      <c r="U173" s="89">
        <v>0.73142999999994196</v>
      </c>
      <c r="V173" s="90">
        <f t="shared" si="5"/>
        <v>0.44949668760213246</v>
      </c>
    </row>
    <row r="174" spans="1:22" x14ac:dyDescent="0.35">
      <c r="A174" s="1" t="s">
        <v>4940</v>
      </c>
      <c r="B174" s="44" t="s">
        <v>3391</v>
      </c>
      <c r="C174" s="91" t="s">
        <v>4770</v>
      </c>
      <c r="D174" s="94" t="s">
        <v>4944</v>
      </c>
      <c r="E174" s="93">
        <v>625.15</v>
      </c>
      <c r="F174" s="85">
        <v>509.11199999995904</v>
      </c>
      <c r="G174" s="86">
        <v>0</v>
      </c>
      <c r="H174" s="86">
        <v>0</v>
      </c>
      <c r="I174" s="86">
        <v>26.459833400000001</v>
      </c>
      <c r="J174" s="86"/>
      <c r="K174" s="86">
        <v>0</v>
      </c>
      <c r="L174" s="87">
        <v>0.212129999999983</v>
      </c>
      <c r="M174" s="86">
        <v>0</v>
      </c>
      <c r="N174" s="86">
        <v>0</v>
      </c>
      <c r="O174" s="86">
        <v>1.89554175734</v>
      </c>
      <c r="P174" s="86"/>
      <c r="Q174" s="86">
        <v>0</v>
      </c>
      <c r="R174" s="85">
        <v>535.57183339995902</v>
      </c>
      <c r="S174" s="86">
        <v>550.81443953356438</v>
      </c>
      <c r="T174" s="88">
        <f t="shared" si="4"/>
        <v>0.88109164125980066</v>
      </c>
      <c r="U174" s="89">
        <v>2.1076717573399799</v>
      </c>
      <c r="V174" s="90">
        <f t="shared" si="5"/>
        <v>3.3714656599855717</v>
      </c>
    </row>
    <row r="175" spans="1:22" x14ac:dyDescent="0.35">
      <c r="A175" s="1" t="s">
        <v>4940</v>
      </c>
      <c r="B175" s="44" t="s">
        <v>3391</v>
      </c>
      <c r="C175" s="91" t="s">
        <v>4771</v>
      </c>
      <c r="D175" s="94" t="s">
        <v>4944</v>
      </c>
      <c r="E175" s="93">
        <v>557.95000000000005</v>
      </c>
      <c r="F175" s="85">
        <v>428.118767999966</v>
      </c>
      <c r="G175" s="86">
        <v>0</v>
      </c>
      <c r="H175" s="86">
        <v>0</v>
      </c>
      <c r="I175" s="86">
        <v>0</v>
      </c>
      <c r="J175" s="86"/>
      <c r="K175" s="86">
        <v>0</v>
      </c>
      <c r="L175" s="87">
        <v>0.17838281999998501</v>
      </c>
      <c r="M175" s="86">
        <v>0</v>
      </c>
      <c r="N175" s="86">
        <v>0</v>
      </c>
      <c r="O175" s="86">
        <v>0</v>
      </c>
      <c r="P175" s="86"/>
      <c r="Q175" s="86">
        <v>0</v>
      </c>
      <c r="R175" s="85">
        <v>428.118767999966</v>
      </c>
      <c r="S175" s="86">
        <v>440.30321339471578</v>
      </c>
      <c r="T175" s="88">
        <f t="shared" si="4"/>
        <v>0.78914457100943769</v>
      </c>
      <c r="U175" s="89">
        <v>0.17838281999998501</v>
      </c>
      <c r="V175" s="90">
        <f t="shared" si="5"/>
        <v>0.31971112106816918</v>
      </c>
    </row>
    <row r="176" spans="1:22" x14ac:dyDescent="0.35">
      <c r="A176" s="1" t="s">
        <v>4940</v>
      </c>
      <c r="B176" s="44" t="s">
        <v>3391</v>
      </c>
      <c r="C176" s="91" t="s">
        <v>4772</v>
      </c>
      <c r="D176" s="94" t="s">
        <v>4944</v>
      </c>
      <c r="E176" s="93">
        <v>1183.7</v>
      </c>
      <c r="F176" s="85">
        <v>973.36144799992201</v>
      </c>
      <c r="G176" s="86">
        <v>0</v>
      </c>
      <c r="H176" s="86">
        <v>0</v>
      </c>
      <c r="I176" s="86">
        <v>0</v>
      </c>
      <c r="J176" s="86"/>
      <c r="K176" s="86">
        <v>0</v>
      </c>
      <c r="L176" s="87">
        <v>0.40556726999996701</v>
      </c>
      <c r="M176" s="86">
        <v>0</v>
      </c>
      <c r="N176" s="86">
        <v>0</v>
      </c>
      <c r="O176" s="86">
        <v>0</v>
      </c>
      <c r="P176" s="86"/>
      <c r="Q176" s="86">
        <v>0</v>
      </c>
      <c r="R176" s="85">
        <v>973.36144799992201</v>
      </c>
      <c r="S176" s="86">
        <v>1001.0637360073251</v>
      </c>
      <c r="T176" s="88">
        <f t="shared" si="4"/>
        <v>0.84570730422178342</v>
      </c>
      <c r="U176" s="89">
        <v>0.40556726999996701</v>
      </c>
      <c r="V176" s="90">
        <f t="shared" si="5"/>
        <v>0.34262673819377121</v>
      </c>
    </row>
    <row r="177" spans="1:22" x14ac:dyDescent="0.35">
      <c r="A177" s="1" t="s">
        <v>4940</v>
      </c>
      <c r="B177" s="44" t="s">
        <v>3391</v>
      </c>
      <c r="C177" s="91" t="s">
        <v>5011</v>
      </c>
      <c r="D177" s="94" t="s">
        <v>3500</v>
      </c>
      <c r="E177" s="93">
        <v>6718.17</v>
      </c>
      <c r="F177" s="85">
        <v>2513.0993039997998</v>
      </c>
      <c r="G177" s="86">
        <v>2262.2110830000001</v>
      </c>
      <c r="H177" s="86">
        <v>0</v>
      </c>
      <c r="I177" s="86">
        <v>0</v>
      </c>
      <c r="J177" s="86"/>
      <c r="K177" s="86">
        <v>0</v>
      </c>
      <c r="L177" s="87">
        <v>1.0471247099999099</v>
      </c>
      <c r="M177" s="86">
        <v>115.66919906850001</v>
      </c>
      <c r="N177" s="86">
        <v>0</v>
      </c>
      <c r="O177" s="86">
        <v>0</v>
      </c>
      <c r="P177" s="86"/>
      <c r="Q177" s="86">
        <v>0</v>
      </c>
      <c r="R177" s="85">
        <v>4775.3103869997994</v>
      </c>
      <c r="S177" s="86">
        <v>4911.217787007512</v>
      </c>
      <c r="T177" s="88">
        <f t="shared" si="4"/>
        <v>0.73103505672043312</v>
      </c>
      <c r="U177" s="89">
        <v>116.716323778499</v>
      </c>
      <c r="V177" s="90">
        <f t="shared" si="5"/>
        <v>17.373231665542701</v>
      </c>
    </row>
    <row r="178" spans="1:22" x14ac:dyDescent="0.35">
      <c r="A178" s="1" t="s">
        <v>4940</v>
      </c>
      <c r="B178" s="44" t="s">
        <v>3391</v>
      </c>
      <c r="C178" s="91" t="s">
        <v>4774</v>
      </c>
      <c r="D178" s="94" t="s">
        <v>4944</v>
      </c>
      <c r="E178" s="93">
        <v>428.77</v>
      </c>
      <c r="F178" s="85">
        <v>294.51599999997603</v>
      </c>
      <c r="G178" s="86">
        <v>0</v>
      </c>
      <c r="H178" s="86">
        <v>0</v>
      </c>
      <c r="I178" s="86">
        <v>0</v>
      </c>
      <c r="J178" s="86"/>
      <c r="K178" s="86">
        <v>0</v>
      </c>
      <c r="L178" s="87">
        <v>0.12271499999999</v>
      </c>
      <c r="M178" s="86">
        <v>0</v>
      </c>
      <c r="N178" s="86">
        <v>0</v>
      </c>
      <c r="O178" s="86">
        <v>0</v>
      </c>
      <c r="P178" s="86"/>
      <c r="Q178" s="86">
        <v>0</v>
      </c>
      <c r="R178" s="85">
        <v>294.51599999997603</v>
      </c>
      <c r="S178" s="86">
        <v>302.89805280425799</v>
      </c>
      <c r="T178" s="88">
        <f t="shared" si="4"/>
        <v>0.70643480841536954</v>
      </c>
      <c r="U178" s="89">
        <v>0.12271499999999</v>
      </c>
      <c r="V178" s="90">
        <f t="shared" si="5"/>
        <v>0.28620239289127036</v>
      </c>
    </row>
    <row r="179" spans="1:22" x14ac:dyDescent="0.35">
      <c r="A179" s="1" t="s">
        <v>4940</v>
      </c>
      <c r="B179" s="44" t="s">
        <v>3391</v>
      </c>
      <c r="C179" s="91" t="s">
        <v>4775</v>
      </c>
      <c r="D179" s="94" t="s">
        <v>4944</v>
      </c>
      <c r="E179" s="93">
        <v>557.95000000000005</v>
      </c>
      <c r="F179" s="85">
        <v>756.86399999993898</v>
      </c>
      <c r="G179" s="86">
        <v>0</v>
      </c>
      <c r="H179" s="86">
        <v>0</v>
      </c>
      <c r="I179" s="86">
        <v>6.1258575000000004</v>
      </c>
      <c r="J179" s="86"/>
      <c r="K179" s="86">
        <v>0</v>
      </c>
      <c r="L179" s="87">
        <v>0.31535999999997399</v>
      </c>
      <c r="M179" s="86">
        <v>0</v>
      </c>
      <c r="N179" s="86">
        <v>0</v>
      </c>
      <c r="O179" s="89">
        <v>0.43884700690384598</v>
      </c>
      <c r="P179" s="86"/>
      <c r="Q179" s="86">
        <v>0</v>
      </c>
      <c r="R179" s="85">
        <v>762.98985749993903</v>
      </c>
      <c r="S179" s="86">
        <v>784.70487900877572</v>
      </c>
      <c r="T179" s="88">
        <f t="shared" si="4"/>
        <v>1.406407167324627</v>
      </c>
      <c r="U179" s="89">
        <v>0.75420700690382103</v>
      </c>
      <c r="V179" s="90">
        <f t="shared" si="5"/>
        <v>1.3517465846470489</v>
      </c>
    </row>
    <row r="180" spans="1:22" x14ac:dyDescent="0.35">
      <c r="A180" s="1" t="s">
        <v>4940</v>
      </c>
      <c r="B180" s="44" t="s">
        <v>3391</v>
      </c>
      <c r="C180" s="91" t="s">
        <v>4776</v>
      </c>
      <c r="D180" s="94" t="s">
        <v>4996</v>
      </c>
      <c r="E180" s="93">
        <v>5092.2</v>
      </c>
      <c r="F180" s="85">
        <v>5062.7708999996003</v>
      </c>
      <c r="G180" s="86">
        <v>0</v>
      </c>
      <c r="H180" s="86">
        <v>0</v>
      </c>
      <c r="I180" s="86">
        <v>1.0467184</v>
      </c>
      <c r="J180" s="86"/>
      <c r="K180" s="86">
        <v>0</v>
      </c>
      <c r="L180" s="87">
        <v>2.10948787499983</v>
      </c>
      <c r="M180" s="86">
        <v>0</v>
      </c>
      <c r="N180" s="86">
        <v>0</v>
      </c>
      <c r="O180" s="86">
        <v>7.4985295839999994E-2</v>
      </c>
      <c r="P180" s="86"/>
      <c r="Q180" s="86">
        <v>0</v>
      </c>
      <c r="R180" s="85">
        <v>5063.8176183995993</v>
      </c>
      <c r="S180" s="86">
        <v>5207.9360590570914</v>
      </c>
      <c r="T180" s="88">
        <f t="shared" si="4"/>
        <v>1.0227281055451654</v>
      </c>
      <c r="U180" s="89">
        <v>2.1844731708398299</v>
      </c>
      <c r="V180" s="90">
        <f t="shared" si="5"/>
        <v>0.42898416614426571</v>
      </c>
    </row>
    <row r="181" spans="1:22" x14ac:dyDescent="0.35">
      <c r="A181" s="1" t="s">
        <v>4940</v>
      </c>
      <c r="B181" s="44" t="s">
        <v>3391</v>
      </c>
      <c r="C181" s="91" t="s">
        <v>4777</v>
      </c>
      <c r="D181" s="94" t="s">
        <v>3487</v>
      </c>
      <c r="E181" s="93">
        <v>545.85</v>
      </c>
      <c r="F181" s="85">
        <v>445.82399999996403</v>
      </c>
      <c r="G181" s="86">
        <v>0</v>
      </c>
      <c r="H181" s="86">
        <v>0</v>
      </c>
      <c r="I181" s="86">
        <v>0</v>
      </c>
      <c r="J181" s="86"/>
      <c r="K181" s="86">
        <v>0</v>
      </c>
      <c r="L181" s="87">
        <v>0.18575999999998499</v>
      </c>
      <c r="M181" s="86">
        <v>0</v>
      </c>
      <c r="N181" s="86">
        <v>0</v>
      </c>
      <c r="O181" s="86">
        <v>0</v>
      </c>
      <c r="P181" s="86"/>
      <c r="Q181" s="86">
        <v>0</v>
      </c>
      <c r="R181" s="85">
        <v>445.82399999996403</v>
      </c>
      <c r="S181" s="86">
        <v>458.51234395892106</v>
      </c>
      <c r="T181" s="88">
        <f t="shared" si="4"/>
        <v>0.83999696612424846</v>
      </c>
      <c r="U181" s="89">
        <v>0.18575999999998499</v>
      </c>
      <c r="V181" s="90">
        <f t="shared" si="5"/>
        <v>0.34031327287713653</v>
      </c>
    </row>
    <row r="182" spans="1:22" x14ac:dyDescent="0.35">
      <c r="A182" s="1" t="s">
        <v>4940</v>
      </c>
      <c r="B182" s="44" t="s">
        <v>3391</v>
      </c>
      <c r="C182" s="91" t="s">
        <v>4778</v>
      </c>
      <c r="D182" s="94" t="s">
        <v>4944</v>
      </c>
      <c r="E182" s="93">
        <v>1771.44</v>
      </c>
      <c r="F182" s="85">
        <v>1604.01599999987</v>
      </c>
      <c r="G182" s="86">
        <v>0</v>
      </c>
      <c r="H182" s="86">
        <v>0</v>
      </c>
      <c r="I182" s="86">
        <v>0</v>
      </c>
      <c r="J182" s="86"/>
      <c r="K182" s="86">
        <v>0</v>
      </c>
      <c r="L182" s="87">
        <v>0.66833999999994598</v>
      </c>
      <c r="M182" s="86">
        <v>0</v>
      </c>
      <c r="N182" s="86">
        <v>0</v>
      </c>
      <c r="O182" s="86">
        <v>0</v>
      </c>
      <c r="P182" s="86"/>
      <c r="Q182" s="86">
        <v>0</v>
      </c>
      <c r="R182" s="85">
        <v>1604.01599999987</v>
      </c>
      <c r="S182" s="86">
        <v>1649.666989456854</v>
      </c>
      <c r="T182" s="88">
        <f t="shared" si="4"/>
        <v>0.93125761496683712</v>
      </c>
      <c r="U182" s="89">
        <v>0.66833999999994598</v>
      </c>
      <c r="V182" s="90">
        <f t="shared" si="5"/>
        <v>0.3772862755723852</v>
      </c>
    </row>
    <row r="183" spans="1:22" x14ac:dyDescent="0.35">
      <c r="A183" s="1" t="s">
        <v>4940</v>
      </c>
      <c r="B183" s="44" t="s">
        <v>3391</v>
      </c>
      <c r="C183" s="91" t="s">
        <v>5012</v>
      </c>
      <c r="D183" s="94" t="s">
        <v>3593</v>
      </c>
      <c r="E183" s="93">
        <v>7535.38</v>
      </c>
      <c r="F183" s="85">
        <v>9178.9199999992597</v>
      </c>
      <c r="G183" s="86">
        <v>4188.7982295000002</v>
      </c>
      <c r="H183" s="86">
        <v>0</v>
      </c>
      <c r="I183" s="86">
        <v>0</v>
      </c>
      <c r="J183" s="86"/>
      <c r="K183" s="86">
        <v>0</v>
      </c>
      <c r="L183" s="87">
        <v>3.8245499999996899</v>
      </c>
      <c r="M183" s="86">
        <v>214.177598150249</v>
      </c>
      <c r="N183" s="86">
        <v>0</v>
      </c>
      <c r="O183" s="86">
        <v>0</v>
      </c>
      <c r="P183" s="86"/>
      <c r="Q183" s="86">
        <v>0</v>
      </c>
      <c r="R183" s="85">
        <v>13367.7182294992</v>
      </c>
      <c r="S183" s="86">
        <v>13748.169274849652</v>
      </c>
      <c r="T183" s="88">
        <f t="shared" si="4"/>
        <v>1.8244825443241948</v>
      </c>
      <c r="U183" s="89">
        <v>218.00214815024901</v>
      </c>
      <c r="V183" s="90">
        <f t="shared" si="5"/>
        <v>28.930478376704162</v>
      </c>
    </row>
    <row r="184" spans="1:22" x14ac:dyDescent="0.35">
      <c r="A184" s="1" t="s">
        <v>4940</v>
      </c>
      <c r="B184" s="44" t="s">
        <v>3391</v>
      </c>
      <c r="C184" s="91" t="s">
        <v>4780</v>
      </c>
      <c r="D184" s="94" t="s">
        <v>3487</v>
      </c>
      <c r="E184" s="93">
        <v>185.8</v>
      </c>
      <c r="F184" s="85">
        <v>59.219927999995299</v>
      </c>
      <c r="G184" s="86">
        <v>0</v>
      </c>
      <c r="H184" s="86">
        <v>0</v>
      </c>
      <c r="I184" s="86">
        <v>0</v>
      </c>
      <c r="J184" s="86"/>
      <c r="K184" s="86">
        <v>0</v>
      </c>
      <c r="L184" s="87">
        <v>2.4674969999997999E-2</v>
      </c>
      <c r="M184" s="89">
        <v>0</v>
      </c>
      <c r="N184" s="86">
        <v>0</v>
      </c>
      <c r="O184" s="86">
        <v>0</v>
      </c>
      <c r="P184" s="86"/>
      <c r="Q184" s="86">
        <v>0</v>
      </c>
      <c r="R184" s="85">
        <v>59.219927999995299</v>
      </c>
      <c r="S184" s="86">
        <v>60.905352776787645</v>
      </c>
      <c r="T184" s="88">
        <f t="shared" si="4"/>
        <v>0.32780060697948138</v>
      </c>
      <c r="U184" s="89">
        <v>2.4674969999997999E-2</v>
      </c>
      <c r="V184" s="90">
        <f t="shared" si="5"/>
        <v>0.13280392895585574</v>
      </c>
    </row>
    <row r="185" spans="1:22" x14ac:dyDescent="0.35">
      <c r="A185" s="1" t="s">
        <v>4940</v>
      </c>
      <c r="B185" s="44" t="s">
        <v>3391</v>
      </c>
      <c r="C185" s="91" t="s">
        <v>4781</v>
      </c>
      <c r="D185" s="94" t="s">
        <v>4944</v>
      </c>
      <c r="E185" s="93">
        <v>1524.79</v>
      </c>
      <c r="F185" s="85">
        <v>984.39562799992098</v>
      </c>
      <c r="G185" s="86">
        <v>0</v>
      </c>
      <c r="H185" s="86">
        <v>0</v>
      </c>
      <c r="I185" s="86">
        <v>5.0706229</v>
      </c>
      <c r="J185" s="86"/>
      <c r="K185" s="86">
        <v>0</v>
      </c>
      <c r="L185" s="87">
        <v>0.41016484499996703</v>
      </c>
      <c r="M185" s="86">
        <v>0</v>
      </c>
      <c r="N185" s="86">
        <v>0</v>
      </c>
      <c r="O185" s="86">
        <v>0.36325162359769197</v>
      </c>
      <c r="P185" s="86"/>
      <c r="Q185" s="86">
        <v>0</v>
      </c>
      <c r="R185" s="85">
        <v>989.46625089992006</v>
      </c>
      <c r="S185" s="86">
        <v>1017.6268885667995</v>
      </c>
      <c r="T185" s="88">
        <f t="shared" si="4"/>
        <v>0.66738822301221778</v>
      </c>
      <c r="U185" s="89">
        <v>0.773416468597659</v>
      </c>
      <c r="V185" s="90">
        <f t="shared" si="5"/>
        <v>0.50722818788007462</v>
      </c>
    </row>
    <row r="186" spans="1:22" x14ac:dyDescent="0.35">
      <c r="A186" s="1" t="s">
        <v>4940</v>
      </c>
      <c r="B186" s="44" t="s">
        <v>3391</v>
      </c>
      <c r="C186" s="91" t="s">
        <v>4782</v>
      </c>
      <c r="D186" s="94" t="s">
        <v>4944</v>
      </c>
      <c r="E186" s="99">
        <v>979.66</v>
      </c>
      <c r="F186" s="85">
        <v>1051.2719999999199</v>
      </c>
      <c r="G186" s="86">
        <v>0</v>
      </c>
      <c r="H186" s="86">
        <v>0</v>
      </c>
      <c r="I186" s="86">
        <v>0</v>
      </c>
      <c r="J186" s="86"/>
      <c r="K186" s="86">
        <v>0</v>
      </c>
      <c r="L186" s="87">
        <v>0.438029999999967</v>
      </c>
      <c r="M186" s="86">
        <v>0</v>
      </c>
      <c r="N186" s="86">
        <v>0</v>
      </c>
      <c r="O186" s="86">
        <v>0</v>
      </c>
      <c r="P186" s="86"/>
      <c r="Q186" s="86">
        <v>0</v>
      </c>
      <c r="R186" s="85">
        <v>1051.2719999999199</v>
      </c>
      <c r="S186" s="86">
        <v>1081.191656031046</v>
      </c>
      <c r="T186" s="88">
        <f t="shared" si="4"/>
        <v>1.1036396872701204</v>
      </c>
      <c r="U186" s="89">
        <v>0.438029999999967</v>
      </c>
      <c r="V186" s="90">
        <f t="shared" si="5"/>
        <v>0.44712451258596558</v>
      </c>
    </row>
    <row r="187" spans="1:22" x14ac:dyDescent="0.35">
      <c r="A187" s="1" t="s">
        <v>4940</v>
      </c>
      <c r="B187" s="44" t="s">
        <v>3391</v>
      </c>
      <c r="C187" s="91" t="s">
        <v>4783</v>
      </c>
      <c r="D187" s="94" t="s">
        <v>4944</v>
      </c>
      <c r="E187" s="93">
        <v>878.14</v>
      </c>
      <c r="F187" s="85">
        <v>802.65599999993594</v>
      </c>
      <c r="G187" s="86">
        <v>0</v>
      </c>
      <c r="H187" s="86">
        <v>0</v>
      </c>
      <c r="I187" s="86">
        <v>10.517507</v>
      </c>
      <c r="J187" s="86"/>
      <c r="K187" s="86">
        <v>0</v>
      </c>
      <c r="L187" s="87">
        <v>0.33443999999997298</v>
      </c>
      <c r="M187" s="86">
        <v>0</v>
      </c>
      <c r="N187" s="86">
        <v>0</v>
      </c>
      <c r="O187" s="86">
        <v>0.75345802070000001</v>
      </c>
      <c r="P187" s="86"/>
      <c r="Q187" s="86">
        <v>0</v>
      </c>
      <c r="R187" s="85">
        <v>813.17350699993597</v>
      </c>
      <c r="S187" s="86">
        <v>836.31677688923617</v>
      </c>
      <c r="T187" s="88">
        <f t="shared" si="4"/>
        <v>0.95237294382357729</v>
      </c>
      <c r="U187" s="89">
        <v>1.08789802069997</v>
      </c>
      <c r="V187" s="90">
        <f t="shared" si="5"/>
        <v>1.2388662635798049</v>
      </c>
    </row>
    <row r="188" spans="1:22" x14ac:dyDescent="0.35">
      <c r="A188" s="1" t="s">
        <v>4940</v>
      </c>
      <c r="B188" s="44" t="s">
        <v>3391</v>
      </c>
      <c r="C188" s="91" t="s">
        <v>4784</v>
      </c>
      <c r="D188" s="94" t="s">
        <v>4944</v>
      </c>
      <c r="E188" s="93">
        <v>991.43</v>
      </c>
      <c r="F188" s="85">
        <v>825.55199999993397</v>
      </c>
      <c r="G188" s="86">
        <v>0</v>
      </c>
      <c r="H188" s="86">
        <v>0</v>
      </c>
      <c r="I188" s="86">
        <v>17.609179000000001</v>
      </c>
      <c r="J188" s="86"/>
      <c r="K188" s="86">
        <v>0</v>
      </c>
      <c r="L188" s="87">
        <v>0.34397999999997197</v>
      </c>
      <c r="M188" s="89">
        <v>0</v>
      </c>
      <c r="N188" s="86">
        <v>0</v>
      </c>
      <c r="O188" s="86">
        <v>1.2614944925153799</v>
      </c>
      <c r="P188" s="86"/>
      <c r="Q188" s="86">
        <v>0</v>
      </c>
      <c r="R188" s="85">
        <v>843.16117899993401</v>
      </c>
      <c r="S188" s="86">
        <v>867.15791101075388</v>
      </c>
      <c r="T188" s="88">
        <f t="shared" si="4"/>
        <v>0.87465369316114494</v>
      </c>
      <c r="U188" s="89">
        <v>1.6054744925153499</v>
      </c>
      <c r="V188" s="90">
        <f t="shared" si="5"/>
        <v>1.6193523420870359</v>
      </c>
    </row>
    <row r="189" spans="1:22" x14ac:dyDescent="0.35">
      <c r="A189" s="1" t="s">
        <v>4940</v>
      </c>
      <c r="B189" s="44" t="s">
        <v>3391</v>
      </c>
      <c r="C189" s="91" t="s">
        <v>4785</v>
      </c>
      <c r="D189" s="94" t="s">
        <v>3500</v>
      </c>
      <c r="E189" s="93">
        <v>54807.25</v>
      </c>
      <c r="F189" s="85">
        <v>21931.107047998201</v>
      </c>
      <c r="G189" s="86">
        <v>0</v>
      </c>
      <c r="H189" s="86">
        <v>0</v>
      </c>
      <c r="I189" s="86">
        <v>22.518768300000001</v>
      </c>
      <c r="J189" s="86"/>
      <c r="K189" s="86">
        <v>0</v>
      </c>
      <c r="L189" s="87">
        <v>9.1379612699992592</v>
      </c>
      <c r="M189" s="89">
        <v>0</v>
      </c>
      <c r="N189" s="86">
        <v>0</v>
      </c>
      <c r="O189" s="86">
        <v>1.61320991675307</v>
      </c>
      <c r="P189" s="86"/>
      <c r="Q189" s="86">
        <v>0</v>
      </c>
      <c r="R189" s="85">
        <v>21953.625816298201</v>
      </c>
      <c r="S189" s="86">
        <v>22578.43550690134</v>
      </c>
      <c r="T189" s="88">
        <f t="shared" si="4"/>
        <v>0.41196074437052288</v>
      </c>
      <c r="U189" s="89">
        <v>10.7511711867523</v>
      </c>
      <c r="V189" s="90">
        <f t="shared" si="5"/>
        <v>0.19616330297090806</v>
      </c>
    </row>
    <row r="190" spans="1:22" x14ac:dyDescent="0.35">
      <c r="A190" s="1" t="s">
        <v>4940</v>
      </c>
      <c r="B190" s="44" t="s">
        <v>3391</v>
      </c>
      <c r="C190" s="91" t="s">
        <v>4786</v>
      </c>
      <c r="D190" s="94" t="s">
        <v>3487</v>
      </c>
      <c r="E190" s="93">
        <v>1149.79</v>
      </c>
      <c r="F190" s="85">
        <v>890.99999999992895</v>
      </c>
      <c r="G190" s="86">
        <v>0</v>
      </c>
      <c r="H190" s="86">
        <v>0</v>
      </c>
      <c r="I190" s="89">
        <v>0</v>
      </c>
      <c r="J190" s="86"/>
      <c r="K190" s="86">
        <v>0</v>
      </c>
      <c r="L190" s="87">
        <v>0.37124999999996999</v>
      </c>
      <c r="M190" s="89">
        <v>0</v>
      </c>
      <c r="N190" s="86">
        <v>0</v>
      </c>
      <c r="O190" s="89">
        <v>0</v>
      </c>
      <c r="P190" s="86"/>
      <c r="Q190" s="86">
        <v>0</v>
      </c>
      <c r="R190" s="85">
        <v>890.99999999992895</v>
      </c>
      <c r="S190" s="86">
        <v>916.35824555743761</v>
      </c>
      <c r="T190" s="88">
        <f t="shared" si="4"/>
        <v>0.79697879226418533</v>
      </c>
      <c r="U190" s="89">
        <v>0.37124999999996999</v>
      </c>
      <c r="V190" s="90">
        <f t="shared" si="5"/>
        <v>0.32288504857406136</v>
      </c>
    </row>
    <row r="191" spans="1:22" x14ac:dyDescent="0.35">
      <c r="A191" s="1" t="s">
        <v>4940</v>
      </c>
      <c r="B191" s="44" t="s">
        <v>3391</v>
      </c>
      <c r="C191" s="91" t="s">
        <v>4787</v>
      </c>
      <c r="D191" s="92" t="s">
        <v>4969</v>
      </c>
      <c r="E191" s="93">
        <v>4635.1899999999996</v>
      </c>
      <c r="F191" s="85">
        <v>2614.21016399979</v>
      </c>
      <c r="G191" s="86">
        <v>0</v>
      </c>
      <c r="H191" s="86">
        <v>0</v>
      </c>
      <c r="I191" s="89">
        <v>0</v>
      </c>
      <c r="J191" s="86"/>
      <c r="K191" s="86">
        <v>0</v>
      </c>
      <c r="L191" s="87">
        <v>1.0892542349999099</v>
      </c>
      <c r="M191" s="86">
        <v>0</v>
      </c>
      <c r="N191" s="86">
        <v>0</v>
      </c>
      <c r="O191" s="89">
        <v>0</v>
      </c>
      <c r="P191" s="86"/>
      <c r="Q191" s="86">
        <v>0</v>
      </c>
      <c r="R191" s="85">
        <v>2614.21016399979</v>
      </c>
      <c r="S191" s="86">
        <v>2688.611716499955</v>
      </c>
      <c r="T191" s="88">
        <f t="shared" si="4"/>
        <v>0.58004347534835798</v>
      </c>
      <c r="U191" s="89">
        <v>1.0892542349999099</v>
      </c>
      <c r="V191" s="90">
        <f t="shared" si="5"/>
        <v>0.23499667435421415</v>
      </c>
    </row>
    <row r="192" spans="1:22" x14ac:dyDescent="0.35">
      <c r="A192" s="1" t="s">
        <v>4940</v>
      </c>
      <c r="B192" s="44" t="s">
        <v>3391</v>
      </c>
      <c r="C192" s="91" t="s">
        <v>4788</v>
      </c>
      <c r="D192" s="94" t="s">
        <v>4944</v>
      </c>
      <c r="E192" s="93">
        <v>557.95000000000005</v>
      </c>
      <c r="F192" s="85">
        <v>447.98399999996406</v>
      </c>
      <c r="G192" s="89">
        <v>0</v>
      </c>
      <c r="H192" s="86">
        <v>0</v>
      </c>
      <c r="I192" s="89">
        <v>0</v>
      </c>
      <c r="J192" s="86"/>
      <c r="K192" s="86">
        <v>0</v>
      </c>
      <c r="L192" s="87">
        <v>0.186659999999985</v>
      </c>
      <c r="M192" s="89">
        <v>0</v>
      </c>
      <c r="N192" s="86">
        <v>0</v>
      </c>
      <c r="O192" s="89">
        <v>0</v>
      </c>
      <c r="P192" s="86"/>
      <c r="Q192" s="86">
        <v>0</v>
      </c>
      <c r="R192" s="85">
        <v>447.98399999996406</v>
      </c>
      <c r="S192" s="86">
        <v>460.73381849360595</v>
      </c>
      <c r="T192" s="88">
        <f t="shared" si="4"/>
        <v>0.82576183975912876</v>
      </c>
      <c r="U192" s="89">
        <v>0.186659999999985</v>
      </c>
      <c r="V192" s="90">
        <f t="shared" si="5"/>
        <v>0.33454610628189801</v>
      </c>
    </row>
    <row r="193" spans="1:22" x14ac:dyDescent="0.35">
      <c r="A193" s="1" t="s">
        <v>4940</v>
      </c>
      <c r="B193" s="44" t="s">
        <v>3391</v>
      </c>
      <c r="C193" s="91" t="s">
        <v>4789</v>
      </c>
      <c r="D193" s="94" t="s">
        <v>4996</v>
      </c>
      <c r="E193" s="93">
        <v>4163.75</v>
      </c>
      <c r="F193" s="85">
        <v>2685.3119999997803</v>
      </c>
      <c r="G193" s="86">
        <v>1780.6420656</v>
      </c>
      <c r="H193" s="86">
        <v>0</v>
      </c>
      <c r="I193" s="86">
        <v>0.321293</v>
      </c>
      <c r="J193" s="86"/>
      <c r="K193" s="86">
        <v>0</v>
      </c>
      <c r="L193" s="87">
        <v>1.1188799999999</v>
      </c>
      <c r="M193" s="86">
        <v>91.046075719200005</v>
      </c>
      <c r="N193" s="86">
        <v>0</v>
      </c>
      <c r="O193" s="86">
        <v>2.3016936223076899E-2</v>
      </c>
      <c r="P193" s="86"/>
      <c r="Q193" s="86">
        <v>0</v>
      </c>
      <c r="R193" s="85">
        <v>4466.2753585997798</v>
      </c>
      <c r="S193" s="86">
        <v>4593.3874879722061</v>
      </c>
      <c r="T193" s="88">
        <f t="shared" si="4"/>
        <v>1.1031852267720699</v>
      </c>
      <c r="U193" s="89">
        <v>92.187972655422897</v>
      </c>
      <c r="V193" s="90">
        <f t="shared" si="5"/>
        <v>22.140611865607422</v>
      </c>
    </row>
    <row r="194" spans="1:22" x14ac:dyDescent="0.35">
      <c r="A194" s="1" t="s">
        <v>4940</v>
      </c>
      <c r="B194" s="44" t="s">
        <v>3391</v>
      </c>
      <c r="C194" s="91" t="s">
        <v>4790</v>
      </c>
      <c r="D194" s="94" t="s">
        <v>3487</v>
      </c>
      <c r="E194" s="93">
        <v>7406.56</v>
      </c>
      <c r="F194" s="85">
        <v>7060.6079999994399</v>
      </c>
      <c r="G194" s="86">
        <v>0</v>
      </c>
      <c r="H194" s="86">
        <v>0</v>
      </c>
      <c r="I194" s="89">
        <v>9.5547892999999995</v>
      </c>
      <c r="J194" s="86"/>
      <c r="K194" s="86">
        <v>0</v>
      </c>
      <c r="L194" s="87">
        <v>2.9419199999997598</v>
      </c>
      <c r="M194" s="86">
        <v>0</v>
      </c>
      <c r="N194" s="86">
        <v>0</v>
      </c>
      <c r="O194" s="89">
        <v>0.68449040577615305</v>
      </c>
      <c r="P194" s="86"/>
      <c r="Q194" s="86">
        <v>0</v>
      </c>
      <c r="R194" s="85">
        <v>7070.1627892994393</v>
      </c>
      <c r="S194" s="86">
        <v>7271.3826817154095</v>
      </c>
      <c r="T194" s="88">
        <f t="shared" si="4"/>
        <v>0.98174897411421891</v>
      </c>
      <c r="U194" s="89">
        <v>3.6264104057759199</v>
      </c>
      <c r="V194" s="90">
        <f t="shared" si="5"/>
        <v>0.48962141746990773</v>
      </c>
    </row>
    <row r="195" spans="1:22" x14ac:dyDescent="0.35">
      <c r="A195" s="1" t="s">
        <v>4940</v>
      </c>
      <c r="B195" s="44" t="s">
        <v>3391</v>
      </c>
      <c r="C195" s="91" t="s">
        <v>4791</v>
      </c>
      <c r="D195" s="94" t="s">
        <v>4944</v>
      </c>
      <c r="E195" s="93">
        <v>984.1</v>
      </c>
      <c r="F195" s="85">
        <v>743.03999999994096</v>
      </c>
      <c r="G195" s="86">
        <v>0</v>
      </c>
      <c r="H195" s="86">
        <v>0</v>
      </c>
      <c r="I195" s="86">
        <v>0</v>
      </c>
      <c r="J195" s="86"/>
      <c r="K195" s="86">
        <v>0</v>
      </c>
      <c r="L195" s="87">
        <v>0.30959999999997501</v>
      </c>
      <c r="M195" s="86">
        <v>0</v>
      </c>
      <c r="N195" s="86">
        <v>0</v>
      </c>
      <c r="O195" s="86">
        <v>0</v>
      </c>
      <c r="P195" s="86"/>
      <c r="Q195" s="86">
        <v>0</v>
      </c>
      <c r="R195" s="85">
        <v>743.03999999994096</v>
      </c>
      <c r="S195" s="86">
        <v>764.18723993153606</v>
      </c>
      <c r="T195" s="88">
        <f t="shared" si="4"/>
        <v>0.77653413264052029</v>
      </c>
      <c r="U195" s="89">
        <v>0.30959999999997501</v>
      </c>
      <c r="V195" s="90">
        <f t="shared" si="5"/>
        <v>0.31460217457572909</v>
      </c>
    </row>
    <row r="196" spans="1:22" x14ac:dyDescent="0.35">
      <c r="A196" s="1" t="s">
        <v>4940</v>
      </c>
      <c r="B196" s="44" t="s">
        <v>3391</v>
      </c>
      <c r="C196" s="91" t="s">
        <v>4792</v>
      </c>
      <c r="D196" s="92" t="s">
        <v>4964</v>
      </c>
      <c r="E196" s="93">
        <v>939.39</v>
      </c>
      <c r="F196" s="85">
        <v>266.28767999997899</v>
      </c>
      <c r="G196" s="86">
        <v>0</v>
      </c>
      <c r="H196" s="86">
        <v>794.3378136</v>
      </c>
      <c r="I196" s="86">
        <v>0</v>
      </c>
      <c r="J196" s="86"/>
      <c r="K196" s="86">
        <v>0</v>
      </c>
      <c r="L196" s="87">
        <v>0.110953199999991</v>
      </c>
      <c r="M196" s="86">
        <v>0</v>
      </c>
      <c r="N196" s="86">
        <v>56.563567349012203</v>
      </c>
      <c r="O196" s="86">
        <v>0</v>
      </c>
      <c r="P196" s="86"/>
      <c r="Q196" s="86">
        <v>0</v>
      </c>
      <c r="R196" s="96">
        <v>1060.6254935999698</v>
      </c>
      <c r="S196" s="97">
        <v>1090.8113541064388</v>
      </c>
      <c r="T196" s="88">
        <f t="shared" si="4"/>
        <v>1.1611911496890948</v>
      </c>
      <c r="U196" s="98">
        <v>56.6745205490122</v>
      </c>
      <c r="V196" s="90">
        <f t="shared" si="5"/>
        <v>60.331194231375896</v>
      </c>
    </row>
    <row r="197" spans="1:22" x14ac:dyDescent="0.35">
      <c r="A197" s="1" t="s">
        <v>4940</v>
      </c>
      <c r="B197" s="44" t="s">
        <v>3391</v>
      </c>
      <c r="C197" s="91" t="s">
        <v>4793</v>
      </c>
      <c r="D197" s="94" t="s">
        <v>5013</v>
      </c>
      <c r="E197" s="93">
        <v>152.72</v>
      </c>
      <c r="F197" s="85">
        <v>19.1842919999985</v>
      </c>
      <c r="G197" s="86">
        <v>0</v>
      </c>
      <c r="H197" s="86">
        <v>213.28014999999999</v>
      </c>
      <c r="I197" s="86">
        <v>0</v>
      </c>
      <c r="J197" s="86"/>
      <c r="K197" s="86">
        <v>0</v>
      </c>
      <c r="L197" s="87">
        <v>7.9934549999993807E-3</v>
      </c>
      <c r="M197" s="86">
        <v>0</v>
      </c>
      <c r="N197" s="86">
        <v>15.187349666835001</v>
      </c>
      <c r="O197" s="86">
        <v>0</v>
      </c>
      <c r="P197" s="86"/>
      <c r="Q197" s="86">
        <v>0</v>
      </c>
      <c r="R197" s="85">
        <v>232.464441999998</v>
      </c>
      <c r="S197" s="86">
        <v>239.08048061237247</v>
      </c>
      <c r="T197" s="88">
        <f t="shared" si="4"/>
        <v>1.5654824555550844</v>
      </c>
      <c r="U197" s="89">
        <v>15.195343121835</v>
      </c>
      <c r="V197" s="90">
        <f t="shared" si="5"/>
        <v>99.498056062303561</v>
      </c>
    </row>
    <row r="198" spans="1:22" x14ac:dyDescent="0.35">
      <c r="A198" s="1" t="s">
        <v>4940</v>
      </c>
      <c r="B198" s="44" t="s">
        <v>3391</v>
      </c>
      <c r="C198" s="91" t="s">
        <v>4794</v>
      </c>
      <c r="D198" s="94" t="s">
        <v>3558</v>
      </c>
      <c r="E198" s="93">
        <v>513.29</v>
      </c>
      <c r="F198" s="85">
        <v>81.455039999993502</v>
      </c>
      <c r="G198" s="86">
        <v>0</v>
      </c>
      <c r="H198" s="86">
        <v>923.00696559999994</v>
      </c>
      <c r="I198" s="89">
        <v>0</v>
      </c>
      <c r="J198" s="86"/>
      <c r="K198" s="86">
        <v>0</v>
      </c>
      <c r="L198" s="87">
        <v>3.3939599999997301E-2</v>
      </c>
      <c r="M198" s="86">
        <v>0</v>
      </c>
      <c r="N198" s="86">
        <v>65.725898690016805</v>
      </c>
      <c r="O198" s="89">
        <v>0</v>
      </c>
      <c r="P198" s="86"/>
      <c r="Q198" s="86">
        <v>0</v>
      </c>
      <c r="R198" s="85">
        <v>1004.46200559999</v>
      </c>
      <c r="S198" s="86">
        <v>1033.0494289346636</v>
      </c>
      <c r="T198" s="88">
        <f t="shared" si="4"/>
        <v>2.0126038476001162</v>
      </c>
      <c r="U198" s="89">
        <v>65.759838290016802</v>
      </c>
      <c r="V198" s="90">
        <f t="shared" si="5"/>
        <v>128.11439593605331</v>
      </c>
    </row>
    <row r="199" spans="1:22" x14ac:dyDescent="0.35">
      <c r="A199" s="1" t="s">
        <v>4940</v>
      </c>
      <c r="B199" s="44" t="s">
        <v>3391</v>
      </c>
      <c r="C199" s="91" t="s">
        <v>4795</v>
      </c>
      <c r="D199" s="94" t="s">
        <v>3487</v>
      </c>
      <c r="E199" s="93">
        <v>802.68</v>
      </c>
      <c r="F199" s="85">
        <v>47.415023999996201</v>
      </c>
      <c r="G199" s="86">
        <v>0</v>
      </c>
      <c r="H199" s="86">
        <v>507.92466239999999</v>
      </c>
      <c r="I199" s="86">
        <v>0</v>
      </c>
      <c r="J199" s="86"/>
      <c r="K199" s="86">
        <v>0</v>
      </c>
      <c r="L199" s="87">
        <v>1.9756259999998398E-2</v>
      </c>
      <c r="M199" s="86">
        <v>0</v>
      </c>
      <c r="N199" s="86">
        <v>36.168529758995099</v>
      </c>
      <c r="O199" s="86">
        <v>0</v>
      </c>
      <c r="P199" s="86"/>
      <c r="Q199" s="86">
        <v>0</v>
      </c>
      <c r="R199" s="85">
        <v>555.33968639999603</v>
      </c>
      <c r="S199" s="86">
        <v>571.14489418401627</v>
      </c>
      <c r="T199" s="88">
        <f t="shared" si="4"/>
        <v>0.71154743382670094</v>
      </c>
      <c r="U199" s="89">
        <v>36.1882860189951</v>
      </c>
      <c r="V199" s="90">
        <f t="shared" si="5"/>
        <v>45.08432503487704</v>
      </c>
    </row>
    <row r="200" spans="1:22" x14ac:dyDescent="0.35">
      <c r="A200" s="1" t="s">
        <v>4940</v>
      </c>
      <c r="B200" s="44" t="s">
        <v>3391</v>
      </c>
      <c r="C200" s="91" t="s">
        <v>4796</v>
      </c>
      <c r="D200" s="94" t="s">
        <v>4944</v>
      </c>
      <c r="E200" s="93">
        <v>557.95000000000005</v>
      </c>
      <c r="F200" s="85">
        <v>654.91199999994797</v>
      </c>
      <c r="G200" s="86">
        <v>0</v>
      </c>
      <c r="H200" s="86">
        <v>0</v>
      </c>
      <c r="I200" s="86">
        <v>0</v>
      </c>
      <c r="J200" s="86"/>
      <c r="K200" s="86">
        <v>0</v>
      </c>
      <c r="L200" s="87">
        <v>0.27287999999997797</v>
      </c>
      <c r="M200" s="86">
        <v>0</v>
      </c>
      <c r="N200" s="86">
        <v>0</v>
      </c>
      <c r="O200" s="89">
        <v>0</v>
      </c>
      <c r="P200" s="86"/>
      <c r="Q200" s="86">
        <v>0</v>
      </c>
      <c r="R200" s="85">
        <v>654.91199999994797</v>
      </c>
      <c r="S200" s="86">
        <v>673.55107891640034</v>
      </c>
      <c r="T200" s="88">
        <f t="shared" ref="T200:T263" si="6">IFERROR(S200/E200,"-")</f>
        <v>1.2071889576420831</v>
      </c>
      <c r="U200" s="89">
        <v>0.27287999999997797</v>
      </c>
      <c r="V200" s="90">
        <f t="shared" ref="V200:V263" si="7">IFERROR(U200*1000/E200,"-")</f>
        <v>0.48907608208616898</v>
      </c>
    </row>
    <row r="201" spans="1:22" x14ac:dyDescent="0.35">
      <c r="A201" s="1" t="s">
        <v>4940</v>
      </c>
      <c r="B201" s="44" t="s">
        <v>3391</v>
      </c>
      <c r="C201" s="91" t="s">
        <v>5014</v>
      </c>
      <c r="D201" s="94" t="s">
        <v>4945</v>
      </c>
      <c r="E201" s="93">
        <v>3293.75</v>
      </c>
      <c r="F201" s="85">
        <v>2111.9151599998304</v>
      </c>
      <c r="G201" s="86">
        <v>0</v>
      </c>
      <c r="H201" s="86">
        <v>0</v>
      </c>
      <c r="I201" s="86">
        <v>0</v>
      </c>
      <c r="J201" s="86"/>
      <c r="K201" s="86">
        <v>0</v>
      </c>
      <c r="L201" s="87">
        <v>0.87996464999992996</v>
      </c>
      <c r="M201" s="86">
        <v>0</v>
      </c>
      <c r="N201" s="86">
        <v>0</v>
      </c>
      <c r="O201" s="86">
        <v>0</v>
      </c>
      <c r="P201" s="86"/>
      <c r="Q201" s="86">
        <v>0</v>
      </c>
      <c r="R201" s="85">
        <v>2111.9151599998304</v>
      </c>
      <c r="S201" s="86">
        <v>2172.0211793308126</v>
      </c>
      <c r="T201" s="88">
        <f t="shared" si="6"/>
        <v>0.65943717019531312</v>
      </c>
      <c r="U201" s="89">
        <v>0.87996464999992996</v>
      </c>
      <c r="V201" s="90">
        <f t="shared" si="7"/>
        <v>0.26716194307398256</v>
      </c>
    </row>
    <row r="202" spans="1:22" x14ac:dyDescent="0.35">
      <c r="A202" s="1" t="s">
        <v>4940</v>
      </c>
      <c r="B202" s="44" t="s">
        <v>3391</v>
      </c>
      <c r="C202" s="91" t="s">
        <v>5015</v>
      </c>
      <c r="D202" s="94"/>
      <c r="E202" s="93">
        <v>0</v>
      </c>
      <c r="F202" s="85">
        <v>2997.0484559997599</v>
      </c>
      <c r="G202" s="86">
        <v>0</v>
      </c>
      <c r="H202" s="86">
        <v>0</v>
      </c>
      <c r="I202" s="86">
        <v>0</v>
      </c>
      <c r="J202" s="86"/>
      <c r="K202" s="86">
        <v>0</v>
      </c>
      <c r="L202" s="87">
        <v>1.2487701899999</v>
      </c>
      <c r="M202" s="86">
        <v>0</v>
      </c>
      <c r="N202" s="86">
        <v>0</v>
      </c>
      <c r="O202" s="86">
        <v>0</v>
      </c>
      <c r="P202" s="86"/>
      <c r="Q202" s="86">
        <v>0</v>
      </c>
      <c r="R202" s="85">
        <v>2997.0484559997599</v>
      </c>
      <c r="S202" s="86">
        <v>3082.3457519537442</v>
      </c>
      <c r="T202" s="88" t="str">
        <f t="shared" si="6"/>
        <v>-</v>
      </c>
      <c r="U202" s="89">
        <v>1.2487701899999</v>
      </c>
      <c r="V202" s="90" t="str">
        <f t="shared" si="7"/>
        <v>-</v>
      </c>
    </row>
    <row r="203" spans="1:22" x14ac:dyDescent="0.35">
      <c r="A203" s="1" t="s">
        <v>4940</v>
      </c>
      <c r="B203" s="44" t="s">
        <v>3391</v>
      </c>
      <c r="C203" s="91" t="s">
        <v>5016</v>
      </c>
      <c r="D203" s="94" t="s">
        <v>3500</v>
      </c>
      <c r="E203" s="93">
        <v>10417.49</v>
      </c>
      <c r="F203" s="85">
        <v>7106.4512279994306</v>
      </c>
      <c r="G203" s="86">
        <v>487.40066729999995</v>
      </c>
      <c r="H203" s="86">
        <v>0</v>
      </c>
      <c r="I203" s="89">
        <v>22.140958699999999</v>
      </c>
      <c r="J203" s="86"/>
      <c r="K203" s="86">
        <v>0</v>
      </c>
      <c r="L203" s="87">
        <v>2.96102134499976</v>
      </c>
      <c r="M203" s="86">
        <v>24.9213016573499</v>
      </c>
      <c r="N203" s="86">
        <v>0</v>
      </c>
      <c r="O203" s="89">
        <v>1.5861442182546099</v>
      </c>
      <c r="P203" s="86"/>
      <c r="Q203" s="86">
        <v>0</v>
      </c>
      <c r="R203" s="85">
        <v>7615.9928539994307</v>
      </c>
      <c r="S203" s="86">
        <v>7832.7473062507934</v>
      </c>
      <c r="T203" s="88">
        <f t="shared" si="6"/>
        <v>0.75188431246401899</v>
      </c>
      <c r="U203" s="89">
        <v>29.4684672206043</v>
      </c>
      <c r="V203" s="90">
        <f t="shared" si="7"/>
        <v>2.828749268835804</v>
      </c>
    </row>
    <row r="204" spans="1:22" x14ac:dyDescent="0.35">
      <c r="A204" s="1" t="s">
        <v>4940</v>
      </c>
      <c r="B204" s="44" t="s">
        <v>3391</v>
      </c>
      <c r="C204" s="91" t="s">
        <v>4799</v>
      </c>
      <c r="D204" s="94" t="s">
        <v>3487</v>
      </c>
      <c r="E204" s="93">
        <v>1388.83</v>
      </c>
      <c r="F204" s="85">
        <v>1058.8319999999198</v>
      </c>
      <c r="G204" s="86">
        <v>0</v>
      </c>
      <c r="H204" s="86">
        <v>0</v>
      </c>
      <c r="I204" s="86">
        <v>0</v>
      </c>
      <c r="J204" s="86"/>
      <c r="K204" s="86">
        <v>0</v>
      </c>
      <c r="L204" s="87">
        <v>0.44117999999996699</v>
      </c>
      <c r="M204" s="86">
        <v>0</v>
      </c>
      <c r="N204" s="86">
        <v>0</v>
      </c>
      <c r="O204" s="86">
        <v>0</v>
      </c>
      <c r="P204" s="86"/>
      <c r="Q204" s="89">
        <v>0</v>
      </c>
      <c r="R204" s="85">
        <v>1058.8319999999198</v>
      </c>
      <c r="S204" s="86">
        <v>1088.966816902443</v>
      </c>
      <c r="T204" s="88">
        <f t="shared" si="6"/>
        <v>0.78408935355834986</v>
      </c>
      <c r="U204" s="89">
        <v>0.44117999999996699</v>
      </c>
      <c r="V204" s="90">
        <f t="shared" si="7"/>
        <v>0.31766306891409818</v>
      </c>
    </row>
    <row r="205" spans="1:22" x14ac:dyDescent="0.35">
      <c r="A205" s="1" t="s">
        <v>4940</v>
      </c>
      <c r="B205" s="44" t="s">
        <v>3391</v>
      </c>
      <c r="C205" s="91" t="s">
        <v>4800</v>
      </c>
      <c r="D205" s="94" t="s">
        <v>3487</v>
      </c>
      <c r="E205" s="93">
        <v>557.95000000000005</v>
      </c>
      <c r="F205" s="85">
        <v>336.31199999997301</v>
      </c>
      <c r="G205" s="86">
        <v>0</v>
      </c>
      <c r="H205" s="86">
        <v>0</v>
      </c>
      <c r="I205" s="86">
        <v>0</v>
      </c>
      <c r="J205" s="86"/>
      <c r="K205" s="86">
        <v>0</v>
      </c>
      <c r="L205" s="87">
        <v>0.14012999999998799</v>
      </c>
      <c r="M205" s="86">
        <v>0</v>
      </c>
      <c r="N205" s="86">
        <v>0</v>
      </c>
      <c r="O205" s="86">
        <v>0</v>
      </c>
      <c r="P205" s="86"/>
      <c r="Q205" s="86">
        <v>0</v>
      </c>
      <c r="R205" s="85">
        <v>336.31199999997301</v>
      </c>
      <c r="S205" s="86">
        <v>345.88358505040719</v>
      </c>
      <c r="T205" s="88">
        <f t="shared" si="6"/>
        <v>0.61991860390788989</v>
      </c>
      <c r="U205" s="89">
        <v>0.14012999999998799</v>
      </c>
      <c r="V205" s="90">
        <f t="shared" si="7"/>
        <v>0.25115153687604258</v>
      </c>
    </row>
    <row r="206" spans="1:22" x14ac:dyDescent="0.35">
      <c r="A206" s="1" t="s">
        <v>4940</v>
      </c>
      <c r="B206" s="44" t="s">
        <v>3391</v>
      </c>
      <c r="C206" s="91" t="s">
        <v>4801</v>
      </c>
      <c r="D206" s="94" t="s">
        <v>4944</v>
      </c>
      <c r="E206" s="93">
        <v>696.37</v>
      </c>
      <c r="F206" s="85">
        <v>908.92799999992701</v>
      </c>
      <c r="G206" s="86">
        <v>0</v>
      </c>
      <c r="H206" s="86">
        <v>0</v>
      </c>
      <c r="I206" s="86">
        <v>0</v>
      </c>
      <c r="J206" s="86"/>
      <c r="K206" s="86">
        <v>0</v>
      </c>
      <c r="L206" s="87">
        <v>0.37871999999996903</v>
      </c>
      <c r="M206" s="86">
        <v>0</v>
      </c>
      <c r="N206" s="86">
        <v>0</v>
      </c>
      <c r="O206" s="86">
        <v>0</v>
      </c>
      <c r="P206" s="86"/>
      <c r="Q206" s="86">
        <v>0</v>
      </c>
      <c r="R206" s="85">
        <v>908.92799999992701</v>
      </c>
      <c r="S206" s="86">
        <v>934.79648419532009</v>
      </c>
      <c r="T206" s="88">
        <f t="shared" si="6"/>
        <v>1.342384772743398</v>
      </c>
      <c r="U206" s="89">
        <v>0.37871999999996903</v>
      </c>
      <c r="V206" s="90">
        <f t="shared" si="7"/>
        <v>0.54384881600294244</v>
      </c>
    </row>
    <row r="207" spans="1:22" x14ac:dyDescent="0.35">
      <c r="A207" s="1" t="s">
        <v>4940</v>
      </c>
      <c r="B207" s="44" t="s">
        <v>3391</v>
      </c>
      <c r="C207" s="91" t="s">
        <v>4802</v>
      </c>
      <c r="D207" s="94" t="s">
        <v>3487</v>
      </c>
      <c r="E207" s="93">
        <v>4782.87</v>
      </c>
      <c r="F207" s="85">
        <v>2658.5558639997898</v>
      </c>
      <c r="G207" s="86">
        <v>1468.9767339</v>
      </c>
      <c r="H207" s="86">
        <v>0</v>
      </c>
      <c r="I207" s="86">
        <v>23.202774000000002</v>
      </c>
      <c r="J207" s="86"/>
      <c r="K207" s="86">
        <v>0</v>
      </c>
      <c r="L207" s="87">
        <v>1.1077316099999099</v>
      </c>
      <c r="M207" s="86">
        <v>75.110304046050004</v>
      </c>
      <c r="N207" s="86">
        <v>0</v>
      </c>
      <c r="O207" s="86">
        <v>1.66221103278461</v>
      </c>
      <c r="P207" s="86"/>
      <c r="Q207" s="86">
        <v>0</v>
      </c>
      <c r="R207" s="85">
        <v>4150.7353718997902</v>
      </c>
      <c r="S207" s="86">
        <v>4268.8670967088592</v>
      </c>
      <c r="T207" s="88">
        <f t="shared" si="6"/>
        <v>0.89253253730685955</v>
      </c>
      <c r="U207" s="89">
        <v>77.880246688834504</v>
      </c>
      <c r="V207" s="90">
        <f t="shared" si="7"/>
        <v>16.283161927636442</v>
      </c>
    </row>
    <row r="208" spans="1:22" x14ac:dyDescent="0.35">
      <c r="A208" s="1" t="s">
        <v>4940</v>
      </c>
      <c r="B208" s="44" t="s">
        <v>3391</v>
      </c>
      <c r="C208" s="91" t="s">
        <v>4803</v>
      </c>
      <c r="D208" s="94" t="s">
        <v>4964</v>
      </c>
      <c r="E208" s="93">
        <v>761.45</v>
      </c>
      <c r="F208" s="85">
        <v>1027.02221999992</v>
      </c>
      <c r="G208" s="86">
        <v>0</v>
      </c>
      <c r="H208" s="86">
        <v>0</v>
      </c>
      <c r="I208" s="86">
        <v>0</v>
      </c>
      <c r="J208" s="86"/>
      <c r="K208" s="89">
        <v>0</v>
      </c>
      <c r="L208" s="87">
        <v>0.42792592499996701</v>
      </c>
      <c r="M208" s="86">
        <v>0</v>
      </c>
      <c r="N208" s="86">
        <v>0</v>
      </c>
      <c r="O208" s="86">
        <v>0</v>
      </c>
      <c r="P208" s="86"/>
      <c r="Q208" s="89">
        <v>0</v>
      </c>
      <c r="R208" s="85">
        <v>1027.02221999992</v>
      </c>
      <c r="S208" s="86">
        <v>1056.2517167987726</v>
      </c>
      <c r="T208" s="88">
        <f t="shared" si="6"/>
        <v>1.3871583384316404</v>
      </c>
      <c r="U208" s="89">
        <v>0.42792592499996701</v>
      </c>
      <c r="V208" s="90">
        <f t="shared" si="7"/>
        <v>0.56198821327725657</v>
      </c>
    </row>
    <row r="209" spans="1:22" x14ac:dyDescent="0.35">
      <c r="A209" s="1" t="s">
        <v>4940</v>
      </c>
      <c r="B209" s="44" t="s">
        <v>3391</v>
      </c>
      <c r="C209" s="91" t="s">
        <v>5017</v>
      </c>
      <c r="D209" s="94"/>
      <c r="E209" s="93">
        <v>0</v>
      </c>
      <c r="F209" s="85">
        <v>64.622879999994808</v>
      </c>
      <c r="G209" s="86">
        <v>0</v>
      </c>
      <c r="H209" s="86">
        <v>0</v>
      </c>
      <c r="I209" s="86">
        <v>0</v>
      </c>
      <c r="J209" s="86"/>
      <c r="K209" s="86">
        <v>0</v>
      </c>
      <c r="L209" s="87">
        <v>2.6926199999997801E-2</v>
      </c>
      <c r="M209" s="86">
        <v>0</v>
      </c>
      <c r="N209" s="86">
        <v>0</v>
      </c>
      <c r="O209" s="89">
        <v>0</v>
      </c>
      <c r="P209" s="86"/>
      <c r="Q209" s="86">
        <v>0</v>
      </c>
      <c r="R209" s="85">
        <v>64.622879999994808</v>
      </c>
      <c r="S209" s="86">
        <v>66.462075128696725</v>
      </c>
      <c r="T209" s="88" t="str">
        <f t="shared" si="6"/>
        <v>-</v>
      </c>
      <c r="U209" s="89">
        <v>2.6926199999997801E-2</v>
      </c>
      <c r="V209" s="90" t="str">
        <f t="shared" si="7"/>
        <v>-</v>
      </c>
    </row>
    <row r="210" spans="1:22" x14ac:dyDescent="0.35">
      <c r="A210" s="1" t="s">
        <v>4940</v>
      </c>
      <c r="B210" s="44" t="s">
        <v>3391</v>
      </c>
      <c r="C210" s="91" t="s">
        <v>4804</v>
      </c>
      <c r="D210" s="94" t="s">
        <v>4944</v>
      </c>
      <c r="E210" s="93">
        <v>580.08000000000004</v>
      </c>
      <c r="F210" s="85">
        <v>590.43599999995297</v>
      </c>
      <c r="G210" s="86">
        <v>0</v>
      </c>
      <c r="H210" s="86">
        <v>0</v>
      </c>
      <c r="I210" s="86">
        <v>0</v>
      </c>
      <c r="J210" s="86"/>
      <c r="K210" s="86">
        <v>0</v>
      </c>
      <c r="L210" s="87">
        <v>0.24601499999998</v>
      </c>
      <c r="M210" s="86">
        <v>0</v>
      </c>
      <c r="N210" s="86">
        <v>0</v>
      </c>
      <c r="O210" s="86">
        <v>0</v>
      </c>
      <c r="P210" s="86"/>
      <c r="Q210" s="86">
        <v>0</v>
      </c>
      <c r="R210" s="85">
        <v>590.43599999995297</v>
      </c>
      <c r="S210" s="86">
        <v>607.24006405606201</v>
      </c>
      <c r="T210" s="88">
        <f t="shared" si="6"/>
        <v>1.0468212385465143</v>
      </c>
      <c r="U210" s="89">
        <v>0.24601499999998</v>
      </c>
      <c r="V210" s="90">
        <f t="shared" si="7"/>
        <v>0.42410529582123152</v>
      </c>
    </row>
    <row r="211" spans="1:22" x14ac:dyDescent="0.35">
      <c r="A211" s="1" t="s">
        <v>4940</v>
      </c>
      <c r="B211" s="44" t="s">
        <v>3391</v>
      </c>
      <c r="C211" s="91" t="s">
        <v>4805</v>
      </c>
      <c r="D211" s="94" t="s">
        <v>4944</v>
      </c>
      <c r="E211" s="93">
        <v>1082.3399999999999</v>
      </c>
      <c r="F211" s="85">
        <v>828.14399999993395</v>
      </c>
      <c r="G211" s="86">
        <v>0</v>
      </c>
      <c r="H211" s="86">
        <v>0</v>
      </c>
      <c r="I211" s="86">
        <v>0</v>
      </c>
      <c r="J211" s="86"/>
      <c r="K211" s="86">
        <v>0</v>
      </c>
      <c r="L211" s="87">
        <v>0.345059999999972</v>
      </c>
      <c r="M211" s="86">
        <v>0</v>
      </c>
      <c r="N211" s="86">
        <v>0</v>
      </c>
      <c r="O211" s="86">
        <v>0</v>
      </c>
      <c r="P211" s="86"/>
      <c r="Q211" s="86">
        <v>0</v>
      </c>
      <c r="R211" s="85">
        <v>828.14399999993395</v>
      </c>
      <c r="S211" s="86">
        <v>851.71333659811285</v>
      </c>
      <c r="T211" s="88">
        <f t="shared" si="6"/>
        <v>0.78691846979517799</v>
      </c>
      <c r="U211" s="89">
        <v>0.345059999999972</v>
      </c>
      <c r="V211" s="90">
        <f t="shared" si="7"/>
        <v>0.31880924663227084</v>
      </c>
    </row>
    <row r="212" spans="1:22" x14ac:dyDescent="0.35">
      <c r="A212" s="1" t="s">
        <v>4940</v>
      </c>
      <c r="B212" s="44" t="s">
        <v>3391</v>
      </c>
      <c r="C212" s="91" t="s">
        <v>5018</v>
      </c>
      <c r="D212" s="94" t="s">
        <v>4944</v>
      </c>
      <c r="E212" s="93">
        <v>754.39</v>
      </c>
      <c r="F212" s="87">
        <v>686.62915199994507</v>
      </c>
      <c r="G212" s="86">
        <v>0</v>
      </c>
      <c r="H212" s="86">
        <v>0</v>
      </c>
      <c r="I212" s="86">
        <v>0</v>
      </c>
      <c r="J212" s="86"/>
      <c r="K212" s="86">
        <v>0</v>
      </c>
      <c r="L212" s="87">
        <v>0.28609547999997698</v>
      </c>
      <c r="M212" s="86">
        <v>0</v>
      </c>
      <c r="N212" s="86">
        <v>0</v>
      </c>
      <c r="O212" s="86">
        <v>0</v>
      </c>
      <c r="P212" s="86"/>
      <c r="Q212" s="86">
        <v>0</v>
      </c>
      <c r="R212" s="85">
        <v>686.62915199994507</v>
      </c>
      <c r="S212" s="86">
        <v>706.17091478710552</v>
      </c>
      <c r="T212" s="88">
        <f t="shared" si="6"/>
        <v>0.93608201962791859</v>
      </c>
      <c r="U212" s="89">
        <v>0.28609547999997698</v>
      </c>
      <c r="V212" s="90">
        <f t="shared" si="7"/>
        <v>0.37924081708397117</v>
      </c>
    </row>
    <row r="213" spans="1:22" x14ac:dyDescent="0.35">
      <c r="A213" s="1" t="s">
        <v>4940</v>
      </c>
      <c r="B213" s="44" t="s">
        <v>3391</v>
      </c>
      <c r="C213" s="91" t="s">
        <v>4807</v>
      </c>
      <c r="D213" s="94" t="s">
        <v>4944</v>
      </c>
      <c r="E213" s="93">
        <v>557.95000000000005</v>
      </c>
      <c r="F213" s="85">
        <v>260.478935999979</v>
      </c>
      <c r="G213" s="86">
        <v>0</v>
      </c>
      <c r="H213" s="86">
        <v>412.85677120000003</v>
      </c>
      <c r="I213" s="86">
        <v>0</v>
      </c>
      <c r="J213" s="86"/>
      <c r="K213" s="86">
        <v>0</v>
      </c>
      <c r="L213" s="87">
        <v>0.108532889999991</v>
      </c>
      <c r="M213" s="86">
        <v>0</v>
      </c>
      <c r="N213" s="86">
        <v>29.398892238845999</v>
      </c>
      <c r="O213" s="86">
        <v>0</v>
      </c>
      <c r="P213" s="86"/>
      <c r="Q213" s="86">
        <v>0</v>
      </c>
      <c r="R213" s="85">
        <v>673.33570719997897</v>
      </c>
      <c r="S213" s="86">
        <v>692.49913279573332</v>
      </c>
      <c r="T213" s="88">
        <f t="shared" si="6"/>
        <v>1.2411490864696357</v>
      </c>
      <c r="U213" s="89">
        <v>29.507425128845998</v>
      </c>
      <c r="V213" s="90">
        <f t="shared" si="7"/>
        <v>52.885429032791464</v>
      </c>
    </row>
    <row r="214" spans="1:22" x14ac:dyDescent="0.35">
      <c r="A214" s="1" t="s">
        <v>4940</v>
      </c>
      <c r="B214" s="44" t="s">
        <v>3391</v>
      </c>
      <c r="C214" s="91" t="s">
        <v>4808</v>
      </c>
      <c r="D214" s="94" t="s">
        <v>3558</v>
      </c>
      <c r="E214" s="93">
        <v>695.79</v>
      </c>
      <c r="F214" s="85">
        <v>275.87357999997801</v>
      </c>
      <c r="G214" s="86">
        <v>0</v>
      </c>
      <c r="H214" s="86">
        <v>0</v>
      </c>
      <c r="I214" s="89">
        <v>0</v>
      </c>
      <c r="J214" s="86"/>
      <c r="K214" s="86">
        <v>0</v>
      </c>
      <c r="L214" s="87">
        <v>0.11494732499999</v>
      </c>
      <c r="M214" s="86">
        <v>0</v>
      </c>
      <c r="N214" s="86">
        <v>0</v>
      </c>
      <c r="O214" s="89">
        <v>0</v>
      </c>
      <c r="P214" s="86"/>
      <c r="Q214" s="86">
        <v>0</v>
      </c>
      <c r="R214" s="85">
        <v>275.87357999997801</v>
      </c>
      <c r="S214" s="86">
        <v>283.7250614640285</v>
      </c>
      <c r="T214" s="88">
        <f t="shared" si="6"/>
        <v>0.40777398563363731</v>
      </c>
      <c r="U214" s="89">
        <v>0.11494732499999</v>
      </c>
      <c r="V214" s="90">
        <f t="shared" si="7"/>
        <v>0.16520404863534977</v>
      </c>
    </row>
    <row r="215" spans="1:22" x14ac:dyDescent="0.35">
      <c r="A215" s="1" t="s">
        <v>4940</v>
      </c>
      <c r="B215" s="44" t="s">
        <v>3391</v>
      </c>
      <c r="C215" s="91" t="s">
        <v>4809</v>
      </c>
      <c r="D215" s="94" t="s">
        <v>3487</v>
      </c>
      <c r="E215" s="93">
        <v>305.89999999999998</v>
      </c>
      <c r="F215" s="85">
        <v>216.64803599998299</v>
      </c>
      <c r="G215" s="86">
        <v>0</v>
      </c>
      <c r="H215" s="86">
        <v>0</v>
      </c>
      <c r="I215" s="86">
        <v>0</v>
      </c>
      <c r="J215" s="86"/>
      <c r="K215" s="86">
        <v>0</v>
      </c>
      <c r="L215" s="87">
        <v>9.0270014999993001E-2</v>
      </c>
      <c r="M215" s="86">
        <v>0</v>
      </c>
      <c r="N215" s="86">
        <v>0</v>
      </c>
      <c r="O215" s="86">
        <v>0</v>
      </c>
      <c r="P215" s="86"/>
      <c r="Q215" s="86">
        <v>0</v>
      </c>
      <c r="R215" s="85">
        <v>216.64803599998299</v>
      </c>
      <c r="S215" s="86">
        <v>222.81393285345098</v>
      </c>
      <c r="T215" s="88">
        <f t="shared" si="6"/>
        <v>0.72838814270497221</v>
      </c>
      <c r="U215" s="89">
        <v>9.0270014999993001E-2</v>
      </c>
      <c r="V215" s="90">
        <f t="shared" si="7"/>
        <v>0.2950964857796437</v>
      </c>
    </row>
    <row r="216" spans="1:22" x14ac:dyDescent="0.35">
      <c r="A216" s="1" t="s">
        <v>4940</v>
      </c>
      <c r="B216" s="44" t="s">
        <v>3391</v>
      </c>
      <c r="C216" s="91" t="s">
        <v>4810</v>
      </c>
      <c r="D216" s="94" t="s">
        <v>4944</v>
      </c>
      <c r="E216" s="93">
        <v>591.33000000000004</v>
      </c>
      <c r="F216" s="85">
        <v>601.77599999995209</v>
      </c>
      <c r="G216" s="86">
        <v>0</v>
      </c>
      <c r="H216" s="86">
        <v>0</v>
      </c>
      <c r="I216" s="86">
        <v>0</v>
      </c>
      <c r="J216" s="86"/>
      <c r="K216" s="86">
        <v>0</v>
      </c>
      <c r="L216" s="87">
        <v>0.25073999999997998</v>
      </c>
      <c r="M216" s="86">
        <v>0</v>
      </c>
      <c r="N216" s="86">
        <v>0</v>
      </c>
      <c r="O216" s="86">
        <v>0</v>
      </c>
      <c r="P216" s="86"/>
      <c r="Q216" s="86">
        <v>0</v>
      </c>
      <c r="R216" s="85">
        <v>601.77599999995209</v>
      </c>
      <c r="S216" s="86">
        <v>618.90280536315674</v>
      </c>
      <c r="T216" s="88">
        <f t="shared" si="6"/>
        <v>1.0466284568061095</v>
      </c>
      <c r="U216" s="89">
        <v>0.25073999999997998</v>
      </c>
      <c r="V216" s="90">
        <f t="shared" si="7"/>
        <v>0.42402719293791952</v>
      </c>
    </row>
    <row r="217" spans="1:22" x14ac:dyDescent="0.35">
      <c r="A217" s="1" t="s">
        <v>4940</v>
      </c>
      <c r="B217" s="44" t="s">
        <v>3391</v>
      </c>
      <c r="C217" s="91" t="s">
        <v>4811</v>
      </c>
      <c r="D217" s="94" t="s">
        <v>3514</v>
      </c>
      <c r="E217" s="93">
        <v>3319.76</v>
      </c>
      <c r="F217" s="85">
        <v>6160.3199999995104</v>
      </c>
      <c r="G217" s="86">
        <v>342.86660999999998</v>
      </c>
      <c r="H217" s="86">
        <v>0</v>
      </c>
      <c r="I217" s="89">
        <v>26.912740399999997</v>
      </c>
      <c r="J217" s="86"/>
      <c r="K217" s="86">
        <v>0</v>
      </c>
      <c r="L217" s="87">
        <v>2.5667999999997901</v>
      </c>
      <c r="M217" s="89">
        <v>17.531125395</v>
      </c>
      <c r="N217" s="86">
        <v>0</v>
      </c>
      <c r="O217" s="89">
        <v>1.92798731803999</v>
      </c>
      <c r="P217" s="86"/>
      <c r="Q217" s="86">
        <v>0</v>
      </c>
      <c r="R217" s="85">
        <v>6530.0993503995096</v>
      </c>
      <c r="S217" s="86">
        <v>6715.9488036457178</v>
      </c>
      <c r="T217" s="88">
        <f t="shared" si="6"/>
        <v>2.0230223882587048</v>
      </c>
      <c r="U217" s="89">
        <v>22.025912713039698</v>
      </c>
      <c r="V217" s="90">
        <f t="shared" si="7"/>
        <v>6.6347906815672513</v>
      </c>
    </row>
    <row r="218" spans="1:22" x14ac:dyDescent="0.35">
      <c r="A218" s="1" t="s">
        <v>4940</v>
      </c>
      <c r="B218" s="44" t="s">
        <v>3391</v>
      </c>
      <c r="C218" s="91" t="s">
        <v>4812</v>
      </c>
      <c r="D218" s="94" t="s">
        <v>4944</v>
      </c>
      <c r="E218" s="93">
        <v>875.22</v>
      </c>
      <c r="F218" s="85">
        <v>982.79999999992094</v>
      </c>
      <c r="G218" s="86">
        <v>0</v>
      </c>
      <c r="H218" s="86">
        <v>0</v>
      </c>
      <c r="I218" s="89">
        <v>0</v>
      </c>
      <c r="J218" s="86"/>
      <c r="K218" s="86">
        <v>0</v>
      </c>
      <c r="L218" s="87">
        <v>0.409499999999967</v>
      </c>
      <c r="M218" s="86">
        <v>0</v>
      </c>
      <c r="N218" s="86">
        <v>0</v>
      </c>
      <c r="O218" s="89">
        <v>0</v>
      </c>
      <c r="P218" s="86"/>
      <c r="Q218" s="86">
        <v>0</v>
      </c>
      <c r="R218" s="85">
        <v>982.79999999992094</v>
      </c>
      <c r="S218" s="86">
        <v>1010.7709132815365</v>
      </c>
      <c r="T218" s="88">
        <f t="shared" si="6"/>
        <v>1.15487638911535</v>
      </c>
      <c r="U218" s="89">
        <v>0.409499999999967</v>
      </c>
      <c r="V218" s="90">
        <f t="shared" si="7"/>
        <v>0.46788236100633779</v>
      </c>
    </row>
    <row r="219" spans="1:22" x14ac:dyDescent="0.35">
      <c r="A219" s="1" t="s">
        <v>4940</v>
      </c>
      <c r="B219" s="44" t="s">
        <v>3391</v>
      </c>
      <c r="C219" s="91" t="s">
        <v>4813</v>
      </c>
      <c r="D219" s="94" t="s">
        <v>3500</v>
      </c>
      <c r="E219" s="93">
        <v>15897</v>
      </c>
      <c r="F219" s="85">
        <v>5686.1999999995505</v>
      </c>
      <c r="G219" s="86">
        <v>1089.9213849</v>
      </c>
      <c r="H219" s="86">
        <v>0</v>
      </c>
      <c r="I219" s="86">
        <v>9.3562069999999995</v>
      </c>
      <c r="J219" s="86"/>
      <c r="K219" s="86">
        <v>0</v>
      </c>
      <c r="L219" s="87">
        <v>2.36924999999981</v>
      </c>
      <c r="M219" s="86">
        <v>55.728810890549902</v>
      </c>
      <c r="N219" s="86">
        <v>0</v>
      </c>
      <c r="O219" s="86">
        <v>0.67026427531538402</v>
      </c>
      <c r="P219" s="86"/>
      <c r="Q219" s="86">
        <v>0</v>
      </c>
      <c r="R219" s="85">
        <v>6785.4775918995492</v>
      </c>
      <c r="S219" s="86">
        <v>6978.5952204072655</v>
      </c>
      <c r="T219" s="88">
        <f t="shared" si="6"/>
        <v>0.43898818773399167</v>
      </c>
      <c r="U219" s="89">
        <v>58.7683251658651</v>
      </c>
      <c r="V219" s="90">
        <f t="shared" si="7"/>
        <v>3.696818592556149</v>
      </c>
    </row>
    <row r="220" spans="1:22" x14ac:dyDescent="0.35">
      <c r="A220" s="1" t="s">
        <v>4940</v>
      </c>
      <c r="B220" s="44" t="s">
        <v>3391</v>
      </c>
      <c r="C220" s="91" t="s">
        <v>4814</v>
      </c>
      <c r="D220" s="94" t="s">
        <v>4964</v>
      </c>
      <c r="E220" s="93">
        <v>1512.86</v>
      </c>
      <c r="F220" s="85">
        <v>1081.2959999999098</v>
      </c>
      <c r="G220" s="86">
        <v>0</v>
      </c>
      <c r="H220" s="86">
        <v>0</v>
      </c>
      <c r="I220" s="86">
        <v>0</v>
      </c>
      <c r="J220" s="86"/>
      <c r="K220" s="86">
        <v>0</v>
      </c>
      <c r="L220" s="87">
        <v>0.45053999999996203</v>
      </c>
      <c r="M220" s="86">
        <v>0</v>
      </c>
      <c r="N220" s="86">
        <v>0</v>
      </c>
      <c r="O220" s="86">
        <v>0</v>
      </c>
      <c r="P220" s="86"/>
      <c r="Q220" s="86">
        <v>0</v>
      </c>
      <c r="R220" s="85">
        <v>1081.2959999999098</v>
      </c>
      <c r="S220" s="86">
        <v>1112.0701520631553</v>
      </c>
      <c r="T220" s="88">
        <f t="shared" si="6"/>
        <v>0.73507803237785085</v>
      </c>
      <c r="U220" s="89">
        <v>0.45053999999996203</v>
      </c>
      <c r="V220" s="90">
        <f t="shared" si="7"/>
        <v>0.29780680300884554</v>
      </c>
    </row>
    <row r="221" spans="1:22" x14ac:dyDescent="0.35">
      <c r="A221" s="1" t="s">
        <v>4940</v>
      </c>
      <c r="B221" s="44" t="s">
        <v>3391</v>
      </c>
      <c r="C221" s="91" t="s">
        <v>4815</v>
      </c>
      <c r="D221" s="94" t="s">
        <v>4974</v>
      </c>
      <c r="E221" s="93">
        <v>1284.8399999999999</v>
      </c>
      <c r="F221" s="85">
        <v>327.63607199997296</v>
      </c>
      <c r="G221" s="86">
        <v>0</v>
      </c>
      <c r="H221" s="86">
        <v>387.21421480000004</v>
      </c>
      <c r="I221" s="86">
        <v>0</v>
      </c>
      <c r="J221" s="86"/>
      <c r="K221" s="86">
        <v>0</v>
      </c>
      <c r="L221" s="87">
        <v>0.13651502999998899</v>
      </c>
      <c r="M221" s="89">
        <v>0</v>
      </c>
      <c r="N221" s="86">
        <v>27.572925451039701</v>
      </c>
      <c r="O221" s="86">
        <v>0</v>
      </c>
      <c r="P221" s="86"/>
      <c r="Q221" s="86">
        <v>0</v>
      </c>
      <c r="R221" s="85">
        <v>714.85028679997299</v>
      </c>
      <c r="S221" s="86">
        <v>735.19523529551805</v>
      </c>
      <c r="T221" s="88">
        <f t="shared" si="6"/>
        <v>0.57220761752087268</v>
      </c>
      <c r="U221" s="89">
        <v>27.709440481039699</v>
      </c>
      <c r="V221" s="90">
        <f t="shared" si="7"/>
        <v>21.566452228323918</v>
      </c>
    </row>
    <row r="222" spans="1:22" x14ac:dyDescent="0.35">
      <c r="A222" s="1" t="s">
        <v>4940</v>
      </c>
      <c r="B222" s="44" t="s">
        <v>3391</v>
      </c>
      <c r="C222" s="91" t="s">
        <v>5019</v>
      </c>
      <c r="D222" s="94" t="s">
        <v>5020</v>
      </c>
      <c r="E222" s="93">
        <v>355.91</v>
      </c>
      <c r="F222" s="41">
        <v>0</v>
      </c>
      <c r="G222" s="42">
        <v>13618.557070000001</v>
      </c>
      <c r="H222" s="86">
        <v>109.2728444</v>
      </c>
      <c r="I222" s="42">
        <v>0</v>
      </c>
      <c r="J222" s="86"/>
      <c r="K222" s="42">
        <v>0</v>
      </c>
      <c r="L222" s="87">
        <v>0</v>
      </c>
      <c r="M222" s="89">
        <v>696.33094833332905</v>
      </c>
      <c r="N222" s="86">
        <v>7.7811502710986398</v>
      </c>
      <c r="O222" s="86">
        <v>0</v>
      </c>
      <c r="P222" s="86"/>
      <c r="Q222" s="86">
        <v>0</v>
      </c>
      <c r="R222" s="85">
        <v>13727.829914399999</v>
      </c>
      <c r="S222" s="42">
        <v>14118.529894131869</v>
      </c>
      <c r="T222" s="88">
        <f t="shared" si="6"/>
        <v>39.668820471838018</v>
      </c>
      <c r="U222" s="48">
        <v>704.11209860442796</v>
      </c>
      <c r="V222" s="90">
        <f t="shared" si="7"/>
        <v>1978.3431165306622</v>
      </c>
    </row>
    <row r="223" spans="1:22" x14ac:dyDescent="0.35">
      <c r="A223" s="1" t="s">
        <v>4940</v>
      </c>
      <c r="B223" s="44" t="s">
        <v>3391</v>
      </c>
      <c r="C223" s="91" t="s">
        <v>5021</v>
      </c>
      <c r="D223" s="94" t="s">
        <v>3487</v>
      </c>
      <c r="E223" s="93">
        <v>6949.07</v>
      </c>
      <c r="F223" s="41">
        <v>5175.3599999995904</v>
      </c>
      <c r="G223" s="42">
        <v>0</v>
      </c>
      <c r="H223" s="86">
        <v>111.8681332</v>
      </c>
      <c r="I223" s="48">
        <v>3.4010605999999997</v>
      </c>
      <c r="J223" s="86"/>
      <c r="K223" s="42">
        <v>0</v>
      </c>
      <c r="L223" s="87">
        <v>2.15639999999983</v>
      </c>
      <c r="M223" s="86">
        <v>0</v>
      </c>
      <c r="N223" s="86">
        <v>7.9659567732134402</v>
      </c>
      <c r="O223" s="89">
        <v>0.24364674898307601</v>
      </c>
      <c r="P223" s="86"/>
      <c r="Q223" s="86">
        <v>0</v>
      </c>
      <c r="R223" s="85">
        <v>5290.6291937995902</v>
      </c>
      <c r="S223" s="42">
        <v>5441.2027900398871</v>
      </c>
      <c r="T223" s="88">
        <f t="shared" si="6"/>
        <v>0.78301165336367129</v>
      </c>
      <c r="U223" s="48">
        <v>10.3660035221963</v>
      </c>
      <c r="V223" s="90">
        <f t="shared" si="7"/>
        <v>1.4917109083944038</v>
      </c>
    </row>
    <row r="224" spans="1:22" x14ac:dyDescent="0.35">
      <c r="A224" s="1" t="s">
        <v>4940</v>
      </c>
      <c r="B224" s="44" t="s">
        <v>3391</v>
      </c>
      <c r="C224" s="91" t="s">
        <v>5022</v>
      </c>
      <c r="D224" s="94" t="s">
        <v>3593</v>
      </c>
      <c r="E224" s="93">
        <v>2500.83</v>
      </c>
      <c r="F224" s="85">
        <v>74.017223999994087</v>
      </c>
      <c r="G224" s="86">
        <v>0</v>
      </c>
      <c r="H224" s="86">
        <v>0</v>
      </c>
      <c r="I224" s="86">
        <v>0</v>
      </c>
      <c r="J224" s="86"/>
      <c r="K224" s="86">
        <v>0</v>
      </c>
      <c r="L224" s="87">
        <v>3.08405099999975E-2</v>
      </c>
      <c r="M224" s="89">
        <v>0</v>
      </c>
      <c r="N224" s="86">
        <v>0</v>
      </c>
      <c r="O224" s="86">
        <v>0</v>
      </c>
      <c r="P224" s="86"/>
      <c r="Q224" s="86">
        <v>0</v>
      </c>
      <c r="R224" s="85">
        <v>74.017223999994087</v>
      </c>
      <c r="S224" s="86">
        <v>76.123786224098595</v>
      </c>
      <c r="T224" s="88">
        <f t="shared" si="6"/>
        <v>3.0439408605982252E-2</v>
      </c>
      <c r="U224" s="89">
        <v>3.08405099999975E-2</v>
      </c>
      <c r="V224" s="90">
        <f t="shared" si="7"/>
        <v>1.2332109739565465E-2</v>
      </c>
    </row>
    <row r="225" spans="1:22" x14ac:dyDescent="0.35">
      <c r="A225" s="1" t="s">
        <v>4940</v>
      </c>
      <c r="B225" s="44" t="s">
        <v>3391</v>
      </c>
      <c r="C225" s="91" t="s">
        <v>4818</v>
      </c>
      <c r="D225" s="94" t="s">
        <v>3558</v>
      </c>
      <c r="E225" s="93">
        <v>556.91999999999996</v>
      </c>
      <c r="F225" s="85">
        <v>438.27371999996501</v>
      </c>
      <c r="G225" s="86">
        <v>0</v>
      </c>
      <c r="H225" s="86">
        <v>0</v>
      </c>
      <c r="I225" s="89">
        <v>0</v>
      </c>
      <c r="J225" s="86"/>
      <c r="K225" s="86">
        <v>0</v>
      </c>
      <c r="L225" s="87">
        <v>0.18261404999998501</v>
      </c>
      <c r="M225" s="89">
        <v>0</v>
      </c>
      <c r="N225" s="86">
        <v>0</v>
      </c>
      <c r="O225" s="89">
        <v>0</v>
      </c>
      <c r="P225" s="86"/>
      <c r="Q225" s="86">
        <v>0</v>
      </c>
      <c r="R225" s="85">
        <v>438.27371999996501</v>
      </c>
      <c r="S225" s="86">
        <v>450.74717972293109</v>
      </c>
      <c r="T225" s="88">
        <f t="shared" si="6"/>
        <v>0.80935714235964074</v>
      </c>
      <c r="U225" s="89">
        <v>0.18261404999998501</v>
      </c>
      <c r="V225" s="90">
        <f t="shared" si="7"/>
        <v>0.32789996767935253</v>
      </c>
    </row>
    <row r="226" spans="1:22" x14ac:dyDescent="0.35">
      <c r="A226" s="1" t="s">
        <v>4940</v>
      </c>
      <c r="B226" s="44" t="s">
        <v>3391</v>
      </c>
      <c r="C226" s="91" t="s">
        <v>4819</v>
      </c>
      <c r="D226" s="92" t="s">
        <v>4969</v>
      </c>
      <c r="E226" s="99">
        <v>4655.9399999999996</v>
      </c>
      <c r="F226" s="87">
        <v>2862.6442919997698</v>
      </c>
      <c r="G226" s="86">
        <v>2217.7706598</v>
      </c>
      <c r="H226" s="86">
        <v>0</v>
      </c>
      <c r="I226" s="86">
        <v>0</v>
      </c>
      <c r="J226" s="86"/>
      <c r="K226" s="86">
        <v>0</v>
      </c>
      <c r="L226" s="87">
        <v>1.1927684549999</v>
      </c>
      <c r="M226" s="86">
        <v>113.39691413609999</v>
      </c>
      <c r="N226" s="86">
        <v>0</v>
      </c>
      <c r="O226" s="86">
        <v>0</v>
      </c>
      <c r="P226" s="86"/>
      <c r="Q226" s="86">
        <v>0</v>
      </c>
      <c r="R226" s="85">
        <v>5080.4149517997703</v>
      </c>
      <c r="S226" s="86">
        <v>5225.0057597479044</v>
      </c>
      <c r="T226" s="88">
        <f t="shared" si="6"/>
        <v>1.1222236024836885</v>
      </c>
      <c r="U226" s="89">
        <v>114.58968259109901</v>
      </c>
      <c r="V226" s="90">
        <f t="shared" si="7"/>
        <v>24.611503282065279</v>
      </c>
    </row>
    <row r="227" spans="1:22" x14ac:dyDescent="0.35">
      <c r="A227" s="1" t="s">
        <v>4940</v>
      </c>
      <c r="B227" s="44" t="s">
        <v>3391</v>
      </c>
      <c r="C227" s="91" t="s">
        <v>5023</v>
      </c>
      <c r="D227" s="92" t="s">
        <v>3500</v>
      </c>
      <c r="E227" s="93">
        <v>19348.29</v>
      </c>
      <c r="F227" s="85">
        <v>5730.4799999995403</v>
      </c>
      <c r="G227" s="86">
        <v>1251.6366627</v>
      </c>
      <c r="H227" s="86">
        <v>0</v>
      </c>
      <c r="I227" s="86">
        <v>11.3199653</v>
      </c>
      <c r="J227" s="86"/>
      <c r="K227" s="86">
        <v>0</v>
      </c>
      <c r="L227" s="87">
        <v>2.3876999999998101</v>
      </c>
      <c r="M227" s="86">
        <v>63.997480777649997</v>
      </c>
      <c r="N227" s="86">
        <v>0</v>
      </c>
      <c r="O227" s="86">
        <v>0.81094489876076903</v>
      </c>
      <c r="P227" s="86"/>
      <c r="Q227" s="89">
        <v>0</v>
      </c>
      <c r="R227" s="85">
        <v>6993.4366279995402</v>
      </c>
      <c r="S227" s="86">
        <v>7192.4728606636272</v>
      </c>
      <c r="T227" s="88">
        <f t="shared" si="6"/>
        <v>0.37173687497260105</v>
      </c>
      <c r="U227" s="89">
        <v>67.196125676410503</v>
      </c>
      <c r="V227" s="90">
        <f t="shared" si="7"/>
        <v>3.4729749076745544</v>
      </c>
    </row>
    <row r="228" spans="1:22" x14ac:dyDescent="0.35">
      <c r="A228" s="1" t="s">
        <v>4940</v>
      </c>
      <c r="B228" s="44" t="s">
        <v>3391</v>
      </c>
      <c r="C228" s="91" t="s">
        <v>4822</v>
      </c>
      <c r="D228" s="92" t="s">
        <v>4969</v>
      </c>
      <c r="E228" s="93">
        <v>1290.8399999999999</v>
      </c>
      <c r="F228" s="87">
        <v>549.79199999995603</v>
      </c>
      <c r="G228" s="86">
        <v>0</v>
      </c>
      <c r="H228" s="86">
        <v>0</v>
      </c>
      <c r="I228" s="86">
        <v>0</v>
      </c>
      <c r="J228" s="86"/>
      <c r="K228" s="86">
        <v>451.35912079999997</v>
      </c>
      <c r="L228" s="87">
        <v>0.22907999999998099</v>
      </c>
      <c r="M228" s="86">
        <v>0</v>
      </c>
      <c r="N228" s="86">
        <v>0</v>
      </c>
      <c r="O228" s="86">
        <v>0</v>
      </c>
      <c r="P228" s="86"/>
      <c r="Q228" s="86">
        <v>27.569314342079899</v>
      </c>
      <c r="R228" s="85">
        <v>1001.1511207999499</v>
      </c>
      <c r="S228" s="86">
        <v>1029.6443149205136</v>
      </c>
      <c r="T228" s="88">
        <f t="shared" si="6"/>
        <v>0.79765448461506738</v>
      </c>
      <c r="U228" s="89">
        <v>27.798394342079899</v>
      </c>
      <c r="V228" s="90">
        <f t="shared" si="7"/>
        <v>21.535120031979098</v>
      </c>
    </row>
    <row r="229" spans="1:22" x14ac:dyDescent="0.35">
      <c r="A229" s="1" t="s">
        <v>4940</v>
      </c>
      <c r="B229" s="44" t="s">
        <v>3391</v>
      </c>
      <c r="C229" s="91" t="s">
        <v>4823</v>
      </c>
      <c r="D229" s="94" t="s">
        <v>4944</v>
      </c>
      <c r="E229" s="93">
        <v>510.2</v>
      </c>
      <c r="F229" s="85">
        <v>461.37599999996297</v>
      </c>
      <c r="G229" s="86">
        <v>0</v>
      </c>
      <c r="H229" s="86">
        <v>0</v>
      </c>
      <c r="I229" s="89">
        <v>3.4815773999999999</v>
      </c>
      <c r="J229" s="86"/>
      <c r="K229" s="86">
        <v>0</v>
      </c>
      <c r="L229" s="87">
        <v>0.19223999999998401</v>
      </c>
      <c r="M229" s="89">
        <v>0</v>
      </c>
      <c r="N229" s="86">
        <v>0</v>
      </c>
      <c r="O229" s="89">
        <v>0.24941484866307601</v>
      </c>
      <c r="P229" s="86"/>
      <c r="Q229" s="86">
        <v>0</v>
      </c>
      <c r="R229" s="85">
        <v>464.85757739996296</v>
      </c>
      <c r="S229" s="86">
        <v>478.08762520801884</v>
      </c>
      <c r="T229" s="88">
        <f t="shared" si="6"/>
        <v>0.93705924188165202</v>
      </c>
      <c r="U229" s="89">
        <v>0.44165484866306098</v>
      </c>
      <c r="V229" s="90">
        <f t="shared" si="7"/>
        <v>0.86565042858302821</v>
      </c>
    </row>
    <row r="230" spans="1:22" x14ac:dyDescent="0.35">
      <c r="A230" s="1" t="s">
        <v>4940</v>
      </c>
      <c r="B230" s="44" t="s">
        <v>3391</v>
      </c>
      <c r="C230" s="91" t="s">
        <v>4824</v>
      </c>
      <c r="D230" s="94" t="s">
        <v>5013</v>
      </c>
      <c r="E230" s="93">
        <v>341.6</v>
      </c>
      <c r="F230" s="85">
        <v>184.852763999985</v>
      </c>
      <c r="G230" s="86">
        <v>0</v>
      </c>
      <c r="H230" s="86">
        <v>0</v>
      </c>
      <c r="I230" s="86">
        <v>0</v>
      </c>
      <c r="J230" s="86"/>
      <c r="K230" s="86">
        <v>0</v>
      </c>
      <c r="L230" s="87">
        <v>7.7021984999993798E-2</v>
      </c>
      <c r="M230" s="86">
        <v>0</v>
      </c>
      <c r="N230" s="86">
        <v>0</v>
      </c>
      <c r="O230" s="86">
        <v>0</v>
      </c>
      <c r="P230" s="86"/>
      <c r="Q230" s="86">
        <v>0</v>
      </c>
      <c r="R230" s="85">
        <v>184.852763999985</v>
      </c>
      <c r="S230" s="86">
        <v>190.11375365374053</v>
      </c>
      <c r="T230" s="88">
        <f t="shared" si="6"/>
        <v>0.55653909149221459</v>
      </c>
      <c r="U230" s="89">
        <v>7.7021984999993798E-2</v>
      </c>
      <c r="V230" s="90">
        <f t="shared" si="7"/>
        <v>0.22547419496485305</v>
      </c>
    </row>
    <row r="231" spans="1:22" x14ac:dyDescent="0.35">
      <c r="A231" s="1" t="s">
        <v>4940</v>
      </c>
      <c r="B231" s="44" t="s">
        <v>3391</v>
      </c>
      <c r="C231" s="91" t="s">
        <v>4825</v>
      </c>
      <c r="D231" s="94" t="s">
        <v>3500</v>
      </c>
      <c r="E231" s="93">
        <v>7882.06</v>
      </c>
      <c r="F231" s="85">
        <v>7537.3687439994001</v>
      </c>
      <c r="G231" s="86">
        <v>3661.1322381</v>
      </c>
      <c r="H231" s="86">
        <v>0</v>
      </c>
      <c r="I231" s="86">
        <v>3.0275091000000001</v>
      </c>
      <c r="J231" s="86"/>
      <c r="K231" s="86">
        <v>0</v>
      </c>
      <c r="L231" s="87">
        <v>3.1405703099997502</v>
      </c>
      <c r="M231" s="86">
        <v>187.19748870794999</v>
      </c>
      <c r="N231" s="86">
        <v>0</v>
      </c>
      <c r="O231" s="86">
        <v>0.216886094217692</v>
      </c>
      <c r="P231" s="86"/>
      <c r="Q231" s="86">
        <v>0</v>
      </c>
      <c r="R231" s="85">
        <v>11201.5284911994</v>
      </c>
      <c r="S231" s="86">
        <v>11520.328839234515</v>
      </c>
      <c r="T231" s="88">
        <f t="shared" si="6"/>
        <v>1.4615885744633401</v>
      </c>
      <c r="U231" s="89">
        <v>190.55494511216699</v>
      </c>
      <c r="V231" s="90">
        <f t="shared" si="7"/>
        <v>24.175779569321595</v>
      </c>
    </row>
    <row r="232" spans="1:22" x14ac:dyDescent="0.35">
      <c r="A232" s="1" t="s">
        <v>4940</v>
      </c>
      <c r="B232" s="44" t="s">
        <v>3391</v>
      </c>
      <c r="C232" s="91" t="s">
        <v>5024</v>
      </c>
      <c r="D232" s="94" t="s">
        <v>3593</v>
      </c>
      <c r="E232" s="93">
        <v>4917.57</v>
      </c>
      <c r="F232" s="85">
        <v>6310.9904399994903</v>
      </c>
      <c r="G232" s="86">
        <v>0</v>
      </c>
      <c r="H232" s="86">
        <v>0</v>
      </c>
      <c r="I232" s="89">
        <v>4.4775856999999997</v>
      </c>
      <c r="J232" s="86"/>
      <c r="K232" s="86">
        <v>0</v>
      </c>
      <c r="L232" s="87">
        <v>2.6295793499997799</v>
      </c>
      <c r="M232" s="86">
        <v>0</v>
      </c>
      <c r="N232" s="86">
        <v>0</v>
      </c>
      <c r="O232" s="89">
        <v>0.320767350954615</v>
      </c>
      <c r="P232" s="86"/>
      <c r="Q232" s="86">
        <v>0</v>
      </c>
      <c r="R232" s="85">
        <v>6315.4680256994898</v>
      </c>
      <c r="S232" s="86">
        <v>6495.2089785685075</v>
      </c>
      <c r="T232" s="88">
        <f t="shared" si="6"/>
        <v>1.3208167811680378</v>
      </c>
      <c r="U232" s="89">
        <v>2.9503467009544</v>
      </c>
      <c r="V232" s="90">
        <f t="shared" si="7"/>
        <v>0.59996028545692293</v>
      </c>
    </row>
    <row r="233" spans="1:22" x14ac:dyDescent="0.35">
      <c r="A233" s="1" t="s">
        <v>4940</v>
      </c>
      <c r="B233" s="44" t="s">
        <v>3391</v>
      </c>
      <c r="C233" s="91" t="s">
        <v>4827</v>
      </c>
      <c r="D233" s="94" t="s">
        <v>4969</v>
      </c>
      <c r="E233" s="93">
        <v>4400.6099999999997</v>
      </c>
      <c r="F233" s="85">
        <v>3022.2719999997603</v>
      </c>
      <c r="G233" s="86">
        <v>1013.0975154</v>
      </c>
      <c r="H233" s="86">
        <v>0</v>
      </c>
      <c r="I233" s="89">
        <v>7.2194149999999997</v>
      </c>
      <c r="J233" s="86"/>
      <c r="K233" s="86">
        <v>0</v>
      </c>
      <c r="L233" s="87">
        <v>1.2592799999999</v>
      </c>
      <c r="M233" s="89">
        <v>51.800726760300002</v>
      </c>
      <c r="N233" s="86">
        <v>0</v>
      </c>
      <c r="O233" s="89">
        <v>0.51718778380769204</v>
      </c>
      <c r="P233" s="86"/>
      <c r="Q233" s="86">
        <v>0</v>
      </c>
      <c r="R233" s="85">
        <v>4042.5889303997601</v>
      </c>
      <c r="S233" s="86">
        <v>4157.6427606861253</v>
      </c>
      <c r="T233" s="88">
        <f t="shared" si="6"/>
        <v>0.94478782729806221</v>
      </c>
      <c r="U233" s="89">
        <v>53.577194544107599</v>
      </c>
      <c r="V233" s="90">
        <f t="shared" si="7"/>
        <v>12.174947233248936</v>
      </c>
    </row>
    <row r="234" spans="1:22" x14ac:dyDescent="0.35">
      <c r="A234" s="1" t="s">
        <v>4940</v>
      </c>
      <c r="B234" s="44" t="s">
        <v>3391</v>
      </c>
      <c r="C234" s="91" t="s">
        <v>4828</v>
      </c>
      <c r="D234" s="94" t="s">
        <v>3487</v>
      </c>
      <c r="E234" s="93">
        <v>19621.91</v>
      </c>
      <c r="F234" s="87">
        <v>39765.599999996804</v>
      </c>
      <c r="G234" s="86">
        <v>0</v>
      </c>
      <c r="H234" s="86">
        <v>1066.6508796000001</v>
      </c>
      <c r="I234" s="86">
        <v>272.7270469</v>
      </c>
      <c r="J234" s="86"/>
      <c r="K234" s="86">
        <v>0</v>
      </c>
      <c r="L234" s="87">
        <v>16.568999999998599</v>
      </c>
      <c r="M234" s="86">
        <v>0</v>
      </c>
      <c r="N234" s="86">
        <v>75.9545596761929</v>
      </c>
      <c r="O234" s="86">
        <v>19.537746059843801</v>
      </c>
      <c r="P234" s="86"/>
      <c r="Q234" s="86">
        <v>0</v>
      </c>
      <c r="R234" s="85">
        <v>41104.977926496795</v>
      </c>
      <c r="S234" s="86">
        <v>42274.843385415043</v>
      </c>
      <c r="T234" s="88">
        <f t="shared" si="6"/>
        <v>2.1544713733482133</v>
      </c>
      <c r="U234" s="89">
        <v>112.061305736035</v>
      </c>
      <c r="V234" s="90">
        <f t="shared" si="7"/>
        <v>5.7110294429051498</v>
      </c>
    </row>
    <row r="235" spans="1:22" x14ac:dyDescent="0.35">
      <c r="A235" s="1" t="s">
        <v>4940</v>
      </c>
      <c r="B235" s="44" t="s">
        <v>3391</v>
      </c>
      <c r="C235" s="91" t="s">
        <v>5025</v>
      </c>
      <c r="D235" s="94" t="s">
        <v>5013</v>
      </c>
      <c r="E235" s="93">
        <v>125.73</v>
      </c>
      <c r="F235" s="85">
        <v>192.558095999985</v>
      </c>
      <c r="G235" s="86">
        <v>0</v>
      </c>
      <c r="H235" s="86">
        <v>0</v>
      </c>
      <c r="I235" s="89">
        <v>0</v>
      </c>
      <c r="J235" s="86"/>
      <c r="K235" s="86">
        <v>0</v>
      </c>
      <c r="L235" s="87">
        <v>8.0232539999993802E-2</v>
      </c>
      <c r="M235" s="86">
        <v>0</v>
      </c>
      <c r="N235" s="86">
        <v>0</v>
      </c>
      <c r="O235" s="89">
        <v>0</v>
      </c>
      <c r="P235" s="86"/>
      <c r="Q235" s="86">
        <v>0</v>
      </c>
      <c r="R235" s="85">
        <v>192.558095999985</v>
      </c>
      <c r="S235" s="86">
        <v>198.03838273674631</v>
      </c>
      <c r="T235" s="88">
        <f t="shared" si="6"/>
        <v>1.5751084286705346</v>
      </c>
      <c r="U235" s="89">
        <v>8.0232539999993802E-2</v>
      </c>
      <c r="V235" s="90">
        <f t="shared" si="7"/>
        <v>0.63813361966112947</v>
      </c>
    </row>
    <row r="236" spans="1:22" x14ac:dyDescent="0.35">
      <c r="A236" s="1" t="s">
        <v>4940</v>
      </c>
      <c r="B236" s="44" t="s">
        <v>3391</v>
      </c>
      <c r="C236" s="91" t="s">
        <v>4830</v>
      </c>
      <c r="D236" s="94" t="s">
        <v>5013</v>
      </c>
      <c r="E236" s="93">
        <v>125.7</v>
      </c>
      <c r="F236" s="85">
        <v>187.31131199998498</v>
      </c>
      <c r="G236" s="86">
        <v>0</v>
      </c>
      <c r="H236" s="86">
        <v>0</v>
      </c>
      <c r="I236" s="86">
        <v>0</v>
      </c>
      <c r="J236" s="86"/>
      <c r="K236" s="86">
        <v>0</v>
      </c>
      <c r="L236" s="87">
        <v>7.8046379999993795E-2</v>
      </c>
      <c r="M236" s="86">
        <v>0</v>
      </c>
      <c r="N236" s="86">
        <v>0</v>
      </c>
      <c r="O236" s="86">
        <v>0</v>
      </c>
      <c r="P236" s="86"/>
      <c r="Q236" s="86">
        <v>0</v>
      </c>
      <c r="R236" s="85">
        <v>187.31131199998498</v>
      </c>
      <c r="S236" s="86">
        <v>192.64227299369443</v>
      </c>
      <c r="T236" s="88">
        <f t="shared" si="6"/>
        <v>1.5325558710715548</v>
      </c>
      <c r="U236" s="89">
        <v>7.8046379999993795E-2</v>
      </c>
      <c r="V236" s="90">
        <f t="shared" si="7"/>
        <v>0.62089403341283844</v>
      </c>
    </row>
    <row r="237" spans="1:22" x14ac:dyDescent="0.35">
      <c r="A237" s="1" t="s">
        <v>4940</v>
      </c>
      <c r="B237" s="44" t="s">
        <v>3391</v>
      </c>
      <c r="C237" s="91" t="s">
        <v>4831</v>
      </c>
      <c r="D237" s="94" t="s">
        <v>5013</v>
      </c>
      <c r="E237" s="93">
        <v>141.33000000000001</v>
      </c>
      <c r="F237" s="87">
        <v>154.07841599998801</v>
      </c>
      <c r="G237" s="86">
        <v>0</v>
      </c>
      <c r="H237" s="86">
        <v>0</v>
      </c>
      <c r="I237" s="86">
        <v>0</v>
      </c>
      <c r="J237" s="86"/>
      <c r="K237" s="86">
        <v>0</v>
      </c>
      <c r="L237" s="87">
        <v>6.4199339999994998E-2</v>
      </c>
      <c r="M237" s="86">
        <v>0</v>
      </c>
      <c r="N237" s="86">
        <v>0</v>
      </c>
      <c r="O237" s="86">
        <v>0</v>
      </c>
      <c r="P237" s="86"/>
      <c r="Q237" s="86">
        <v>0</v>
      </c>
      <c r="R237" s="85">
        <v>154.07841599998801</v>
      </c>
      <c r="S237" s="86">
        <v>158.46355439284994</v>
      </c>
      <c r="T237" s="88">
        <f t="shared" si="6"/>
        <v>1.12123083841258</v>
      </c>
      <c r="U237" s="89">
        <v>6.4199339999994998E-2</v>
      </c>
      <c r="V237" s="90">
        <f t="shared" si="7"/>
        <v>0.4542513266821977</v>
      </c>
    </row>
    <row r="238" spans="1:22" x14ac:dyDescent="0.35">
      <c r="A238" s="1" t="s">
        <v>4940</v>
      </c>
      <c r="B238" s="44" t="s">
        <v>3391</v>
      </c>
      <c r="C238" s="91" t="s">
        <v>5026</v>
      </c>
      <c r="D238" s="94" t="s">
        <v>3500</v>
      </c>
      <c r="E238" s="93">
        <v>25921.58</v>
      </c>
      <c r="F238" s="85">
        <v>11638.0799999991</v>
      </c>
      <c r="G238" s="86">
        <v>3258.2308176000001</v>
      </c>
      <c r="H238" s="86">
        <v>0</v>
      </c>
      <c r="I238" s="86">
        <v>11.0598341</v>
      </c>
      <c r="J238" s="86"/>
      <c r="K238" s="86">
        <v>0</v>
      </c>
      <c r="L238" s="87">
        <v>4.8491999999996196</v>
      </c>
      <c r="M238" s="89">
        <v>166.5967211832</v>
      </c>
      <c r="N238" s="86">
        <v>0</v>
      </c>
      <c r="O238" s="86">
        <v>0.79230949979461496</v>
      </c>
      <c r="P238" s="86"/>
      <c r="Q238" s="86">
        <v>0</v>
      </c>
      <c r="R238" s="85">
        <v>14907.370651699101</v>
      </c>
      <c r="S238" s="86">
        <v>15331.640871230653</v>
      </c>
      <c r="T238" s="88">
        <f t="shared" si="6"/>
        <v>0.59146243675079424</v>
      </c>
      <c r="U238" s="89">
        <v>172.23823068299399</v>
      </c>
      <c r="V238" s="90">
        <f t="shared" si="7"/>
        <v>6.6445884349254163</v>
      </c>
    </row>
    <row r="239" spans="1:22" x14ac:dyDescent="0.35">
      <c r="A239" s="1" t="s">
        <v>4940</v>
      </c>
      <c r="B239" s="44" t="s">
        <v>3391</v>
      </c>
      <c r="C239" s="91" t="s">
        <v>5027</v>
      </c>
      <c r="D239" s="92" t="s">
        <v>3487</v>
      </c>
      <c r="E239" s="99">
        <v>45762.67</v>
      </c>
      <c r="F239" s="85">
        <v>34105.703255997301</v>
      </c>
      <c r="G239" s="86">
        <v>0</v>
      </c>
      <c r="H239" s="86">
        <v>0</v>
      </c>
      <c r="I239" s="86">
        <v>38.173092299999993</v>
      </c>
      <c r="J239" s="86"/>
      <c r="K239" s="86">
        <v>0</v>
      </c>
      <c r="L239" s="87">
        <v>14.210709689998801</v>
      </c>
      <c r="M239" s="86">
        <v>0</v>
      </c>
      <c r="N239" s="86">
        <v>0</v>
      </c>
      <c r="O239" s="86">
        <v>2.7346616045376901</v>
      </c>
      <c r="P239" s="86"/>
      <c r="Q239" s="86">
        <v>0</v>
      </c>
      <c r="R239" s="96">
        <v>34143.876348297301</v>
      </c>
      <c r="S239" s="97">
        <v>35115.625844060938</v>
      </c>
      <c r="T239" s="88">
        <f t="shared" si="6"/>
        <v>0.76734215560545171</v>
      </c>
      <c r="U239" s="98">
        <v>16.9453712945365</v>
      </c>
      <c r="V239" s="90">
        <f t="shared" si="7"/>
        <v>0.37028808184785766</v>
      </c>
    </row>
    <row r="240" spans="1:22" x14ac:dyDescent="0.35">
      <c r="A240" s="1" t="s">
        <v>4940</v>
      </c>
      <c r="B240" s="44" t="s">
        <v>3391</v>
      </c>
      <c r="C240" s="91" t="s">
        <v>5028</v>
      </c>
      <c r="D240" s="94" t="s">
        <v>4974</v>
      </c>
      <c r="E240" s="93">
        <v>960.01</v>
      </c>
      <c r="F240" s="85">
        <v>107.602199999991</v>
      </c>
      <c r="G240" s="86">
        <v>0</v>
      </c>
      <c r="H240" s="86">
        <v>0</v>
      </c>
      <c r="I240" s="89">
        <v>0</v>
      </c>
      <c r="J240" s="86"/>
      <c r="K240" s="86">
        <v>0</v>
      </c>
      <c r="L240" s="87">
        <v>4.4834249999996197E-2</v>
      </c>
      <c r="M240" s="89">
        <v>0</v>
      </c>
      <c r="N240" s="86">
        <v>0</v>
      </c>
      <c r="O240" s="89">
        <v>0</v>
      </c>
      <c r="P240" s="86"/>
      <c r="Q240" s="86">
        <v>0</v>
      </c>
      <c r="R240" s="85">
        <v>107.602199999991</v>
      </c>
      <c r="S240" s="86">
        <v>110.66460517409666</v>
      </c>
      <c r="T240" s="88">
        <f t="shared" si="6"/>
        <v>0.11527442961437555</v>
      </c>
      <c r="U240" s="89">
        <v>4.4834249999996197E-2</v>
      </c>
      <c r="V240" s="90">
        <f t="shared" si="7"/>
        <v>4.670185727231612E-2</v>
      </c>
    </row>
    <row r="241" spans="1:22" x14ac:dyDescent="0.35">
      <c r="A241" s="1" t="s">
        <v>4940</v>
      </c>
      <c r="B241" s="44" t="s">
        <v>3391</v>
      </c>
      <c r="C241" s="91" t="s">
        <v>4835</v>
      </c>
      <c r="D241" s="94" t="s">
        <v>4944</v>
      </c>
      <c r="E241" s="93">
        <v>492.77</v>
      </c>
      <c r="F241" s="85">
        <v>325.51199999997397</v>
      </c>
      <c r="G241" s="86">
        <v>0</v>
      </c>
      <c r="H241" s="86">
        <v>0</v>
      </c>
      <c r="I241" s="86">
        <v>0</v>
      </c>
      <c r="J241" s="86"/>
      <c r="K241" s="86">
        <v>0</v>
      </c>
      <c r="L241" s="87">
        <v>0.13562999999998901</v>
      </c>
      <c r="M241" s="86">
        <v>0</v>
      </c>
      <c r="N241" s="86">
        <v>0</v>
      </c>
      <c r="O241" s="86">
        <v>0</v>
      </c>
      <c r="P241" s="86"/>
      <c r="Q241" s="86">
        <v>0</v>
      </c>
      <c r="R241" s="85">
        <v>325.51199999997397</v>
      </c>
      <c r="S241" s="86">
        <v>334.77621237698378</v>
      </c>
      <c r="T241" s="88">
        <f t="shared" si="6"/>
        <v>0.67937620467354709</v>
      </c>
      <c r="U241" s="89">
        <v>0.13562999999998901</v>
      </c>
      <c r="V241" s="90">
        <f t="shared" si="7"/>
        <v>0.27523996996568179</v>
      </c>
    </row>
    <row r="242" spans="1:22" x14ac:dyDescent="0.35">
      <c r="A242" s="1" t="s">
        <v>4940</v>
      </c>
      <c r="B242" s="44" t="s">
        <v>3391</v>
      </c>
      <c r="C242" s="91" t="s">
        <v>4836</v>
      </c>
      <c r="D242" s="92" t="s">
        <v>4944</v>
      </c>
      <c r="E242" s="93">
        <v>1059.8900000000001</v>
      </c>
      <c r="F242" s="85">
        <v>765.22528799993904</v>
      </c>
      <c r="G242" s="86">
        <v>0</v>
      </c>
      <c r="H242" s="86">
        <v>0</v>
      </c>
      <c r="I242" s="86">
        <v>0</v>
      </c>
      <c r="J242" s="86"/>
      <c r="K242" s="86">
        <v>0</v>
      </c>
      <c r="L242" s="87">
        <v>0.31884386999997399</v>
      </c>
      <c r="M242" s="86">
        <v>0</v>
      </c>
      <c r="N242" s="86">
        <v>0</v>
      </c>
      <c r="O242" s="86">
        <v>0</v>
      </c>
      <c r="P242" s="86"/>
      <c r="Q242" s="86">
        <v>0</v>
      </c>
      <c r="R242" s="85">
        <v>765.22528799993904</v>
      </c>
      <c r="S242" s="86">
        <v>787.00393082813127</v>
      </c>
      <c r="T242" s="88">
        <f t="shared" si="6"/>
        <v>0.7425335938900558</v>
      </c>
      <c r="U242" s="89">
        <v>0.31884386999997399</v>
      </c>
      <c r="V242" s="90">
        <f t="shared" si="7"/>
        <v>0.30082732170317106</v>
      </c>
    </row>
    <row r="243" spans="1:22" x14ac:dyDescent="0.35">
      <c r="A243" s="1" t="s">
        <v>4940</v>
      </c>
      <c r="B243" s="44" t="s">
        <v>3391</v>
      </c>
      <c r="C243" s="91" t="s">
        <v>4837</v>
      </c>
      <c r="D243" s="94" t="s">
        <v>3500</v>
      </c>
      <c r="E243" s="93">
        <v>3588.2799999999902</v>
      </c>
      <c r="F243" s="85">
        <v>2617.2719999997898</v>
      </c>
      <c r="G243" s="86">
        <v>0</v>
      </c>
      <c r="H243" s="86">
        <v>75.650998399999992</v>
      </c>
      <c r="I243" s="89">
        <v>0</v>
      </c>
      <c r="J243" s="86"/>
      <c r="K243" s="86">
        <v>0</v>
      </c>
      <c r="L243" s="87">
        <v>1.0905299999999101</v>
      </c>
      <c r="M243" s="86">
        <v>0</v>
      </c>
      <c r="N243" s="86">
        <v>5.3869906099840001</v>
      </c>
      <c r="O243" s="89">
        <v>0</v>
      </c>
      <c r="P243" s="86"/>
      <c r="Q243" s="86">
        <v>0</v>
      </c>
      <c r="R243" s="85">
        <v>2692.9229983997898</v>
      </c>
      <c r="S243" s="86">
        <v>2769.5647522279487</v>
      </c>
      <c r="T243" s="88">
        <f t="shared" si="6"/>
        <v>0.77183629823423927</v>
      </c>
      <c r="U243" s="89">
        <v>6.4775206099839098</v>
      </c>
      <c r="V243" s="90">
        <f t="shared" si="7"/>
        <v>1.8051881709297846</v>
      </c>
    </row>
    <row r="244" spans="1:22" x14ac:dyDescent="0.35">
      <c r="A244" s="1" t="s">
        <v>4940</v>
      </c>
      <c r="B244" s="44" t="s">
        <v>3391</v>
      </c>
      <c r="C244" s="91" t="s">
        <v>4838</v>
      </c>
      <c r="D244" s="94" t="s">
        <v>3593</v>
      </c>
      <c r="E244" s="93">
        <v>9056.1</v>
      </c>
      <c r="F244" s="85">
        <v>11822.399819999</v>
      </c>
      <c r="G244" s="86">
        <v>1055.5809201</v>
      </c>
      <c r="H244" s="86">
        <v>0</v>
      </c>
      <c r="I244" s="86">
        <v>112.9344895</v>
      </c>
      <c r="J244" s="86"/>
      <c r="K244" s="86">
        <v>0</v>
      </c>
      <c r="L244" s="87">
        <v>4.92599992499962</v>
      </c>
      <c r="M244" s="86">
        <v>53.972947306949997</v>
      </c>
      <c r="N244" s="86">
        <v>0</v>
      </c>
      <c r="O244" s="86">
        <v>8.0904530824115302</v>
      </c>
      <c r="P244" s="86"/>
      <c r="Q244" s="86">
        <v>0</v>
      </c>
      <c r="R244" s="85">
        <v>12990.915229599001</v>
      </c>
      <c r="S244" s="86">
        <v>13360.64229852041</v>
      </c>
      <c r="T244" s="88">
        <f t="shared" si="6"/>
        <v>1.4753196517839258</v>
      </c>
      <c r="U244" s="89">
        <v>66.989400314361106</v>
      </c>
      <c r="V244" s="90">
        <f t="shared" si="7"/>
        <v>7.3971577516106386</v>
      </c>
    </row>
    <row r="245" spans="1:22" x14ac:dyDescent="0.35">
      <c r="A245" s="1" t="s">
        <v>4940</v>
      </c>
      <c r="B245" s="44" t="s">
        <v>3391</v>
      </c>
      <c r="C245" s="91" t="s">
        <v>4492</v>
      </c>
      <c r="D245" s="94" t="s">
        <v>5013</v>
      </c>
      <c r="E245" s="93">
        <v>275.23</v>
      </c>
      <c r="F245" s="85">
        <v>221.66355599998101</v>
      </c>
      <c r="G245" s="86">
        <v>0</v>
      </c>
      <c r="H245" s="86">
        <v>0</v>
      </c>
      <c r="I245" s="86">
        <v>0</v>
      </c>
      <c r="J245" s="86"/>
      <c r="K245" s="86">
        <v>0</v>
      </c>
      <c r="L245" s="87">
        <v>9.2359814999992504E-2</v>
      </c>
      <c r="M245" s="86">
        <v>0</v>
      </c>
      <c r="N245" s="86">
        <v>0</v>
      </c>
      <c r="O245" s="86">
        <v>0</v>
      </c>
      <c r="P245" s="86"/>
      <c r="Q245" s="86">
        <v>0</v>
      </c>
      <c r="R245" s="96">
        <v>221.66355599998101</v>
      </c>
      <c r="S245" s="97">
        <v>227.97219672298723</v>
      </c>
      <c r="T245" s="88">
        <f t="shared" si="6"/>
        <v>0.82829704873373988</v>
      </c>
      <c r="U245" s="98">
        <v>9.2359814999992504E-2</v>
      </c>
      <c r="V245" s="90">
        <f t="shared" si="7"/>
        <v>0.3355732114958126</v>
      </c>
    </row>
    <row r="246" spans="1:22" x14ac:dyDescent="0.35">
      <c r="A246" s="1" t="s">
        <v>4940</v>
      </c>
      <c r="B246" s="44" t="s">
        <v>3391</v>
      </c>
      <c r="C246" s="91" t="s">
        <v>5029</v>
      </c>
      <c r="D246" s="94" t="s">
        <v>4944</v>
      </c>
      <c r="E246" s="93">
        <v>1391.91</v>
      </c>
      <c r="F246" s="85">
        <v>1439.5319999998801</v>
      </c>
      <c r="G246" s="86">
        <v>0</v>
      </c>
      <c r="H246" s="86">
        <v>0</v>
      </c>
      <c r="I246" s="89">
        <v>0</v>
      </c>
      <c r="J246" s="86"/>
      <c r="K246" s="86">
        <v>0</v>
      </c>
      <c r="L246" s="87">
        <v>0.59980499999994996</v>
      </c>
      <c r="M246" s="86">
        <v>0</v>
      </c>
      <c r="N246" s="86">
        <v>0</v>
      </c>
      <c r="O246" s="89">
        <v>0</v>
      </c>
      <c r="P246" s="86"/>
      <c r="Q246" s="86">
        <v>0</v>
      </c>
      <c r="R246" s="85">
        <v>1439.5319999998801</v>
      </c>
      <c r="S246" s="86">
        <v>1480.5017036406111</v>
      </c>
      <c r="T246" s="88">
        <f t="shared" si="6"/>
        <v>1.0636475804043444</v>
      </c>
      <c r="U246" s="89">
        <v>0.59980499999994996</v>
      </c>
      <c r="V246" s="90">
        <f t="shared" si="7"/>
        <v>0.43092225790456989</v>
      </c>
    </row>
    <row r="247" spans="1:22" x14ac:dyDescent="0.35">
      <c r="A247" s="1" t="s">
        <v>4940</v>
      </c>
      <c r="B247" s="44" t="s">
        <v>3391</v>
      </c>
      <c r="C247" s="91" t="s">
        <v>4840</v>
      </c>
      <c r="D247" s="94" t="s">
        <v>4996</v>
      </c>
      <c r="E247" s="93">
        <v>4870.0200000000004</v>
      </c>
      <c r="F247" s="85">
        <v>5454.8639999995603</v>
      </c>
      <c r="G247" s="86">
        <v>0</v>
      </c>
      <c r="H247" s="86">
        <v>0</v>
      </c>
      <c r="I247" s="86">
        <v>8.1778746000000009</v>
      </c>
      <c r="J247" s="86"/>
      <c r="K247" s="86">
        <v>0</v>
      </c>
      <c r="L247" s="87">
        <v>2.27285999999981</v>
      </c>
      <c r="M247" s="86">
        <v>0</v>
      </c>
      <c r="N247" s="86">
        <v>0</v>
      </c>
      <c r="O247" s="86">
        <v>0.58585035499846105</v>
      </c>
      <c r="P247" s="86"/>
      <c r="Q247" s="86">
        <v>0</v>
      </c>
      <c r="R247" s="85">
        <v>5463.0418745995603</v>
      </c>
      <c r="S247" s="86">
        <v>5618.5224103426117</v>
      </c>
      <c r="T247" s="88">
        <f t="shared" si="6"/>
        <v>1.1536959623045924</v>
      </c>
      <c r="U247" s="89">
        <v>2.85871035499828</v>
      </c>
      <c r="V247" s="90">
        <f t="shared" si="7"/>
        <v>0.58700176898622169</v>
      </c>
    </row>
    <row r="248" spans="1:22" x14ac:dyDescent="0.35">
      <c r="A248" s="1" t="s">
        <v>4940</v>
      </c>
      <c r="B248" s="44" t="s">
        <v>3391</v>
      </c>
      <c r="C248" s="91" t="s">
        <v>4841</v>
      </c>
      <c r="D248" s="94" t="s">
        <v>3593</v>
      </c>
      <c r="E248" s="93">
        <v>4281.45</v>
      </c>
      <c r="F248" s="85">
        <v>6723.3003839994608</v>
      </c>
      <c r="G248" s="86">
        <v>0</v>
      </c>
      <c r="H248" s="86">
        <v>0</v>
      </c>
      <c r="I248" s="89">
        <v>0</v>
      </c>
      <c r="J248" s="86"/>
      <c r="K248" s="86">
        <v>266.29223180000002</v>
      </c>
      <c r="L248" s="87">
        <v>2.80137515999977</v>
      </c>
      <c r="M248" s="89">
        <v>0</v>
      </c>
      <c r="N248" s="86">
        <v>0</v>
      </c>
      <c r="O248" s="89">
        <v>0</v>
      </c>
      <c r="P248" s="86"/>
      <c r="Q248" s="86">
        <v>16.265306065679901</v>
      </c>
      <c r="R248" s="85">
        <v>6989.59261579946</v>
      </c>
      <c r="S248" s="86">
        <v>7188.5194462129348</v>
      </c>
      <c r="T248" s="88">
        <f t="shared" si="6"/>
        <v>1.6789918009583051</v>
      </c>
      <c r="U248" s="89">
        <v>19.066681225679702</v>
      </c>
      <c r="V248" s="90">
        <f t="shared" si="7"/>
        <v>4.4533233427179351</v>
      </c>
    </row>
    <row r="249" spans="1:22" x14ac:dyDescent="0.35">
      <c r="A249" s="1" t="s">
        <v>4940</v>
      </c>
      <c r="B249" s="44" t="s">
        <v>3391</v>
      </c>
      <c r="C249" s="91" t="s">
        <v>4842</v>
      </c>
      <c r="D249" s="94" t="s">
        <v>4944</v>
      </c>
      <c r="E249" s="93">
        <v>2643.49</v>
      </c>
      <c r="F249" s="87">
        <v>2756.59199999978</v>
      </c>
      <c r="G249" s="86">
        <v>0</v>
      </c>
      <c r="H249" s="86">
        <v>0</v>
      </c>
      <c r="I249" s="86">
        <v>0</v>
      </c>
      <c r="J249" s="86"/>
      <c r="K249" s="86">
        <v>0</v>
      </c>
      <c r="L249" s="87">
        <v>1.1485799999999</v>
      </c>
      <c r="M249" s="86">
        <v>0</v>
      </c>
      <c r="N249" s="86">
        <v>0</v>
      </c>
      <c r="O249" s="86">
        <v>0</v>
      </c>
      <c r="P249" s="86"/>
      <c r="Q249" s="86">
        <v>0</v>
      </c>
      <c r="R249" s="85">
        <v>2756.59199999978</v>
      </c>
      <c r="S249" s="86">
        <v>2835.0458011646101</v>
      </c>
      <c r="T249" s="88">
        <f t="shared" si="6"/>
        <v>1.0724632214098069</v>
      </c>
      <c r="U249" s="89">
        <v>1.1485799999999</v>
      </c>
      <c r="V249" s="90">
        <f t="shared" si="7"/>
        <v>0.43449379418870515</v>
      </c>
    </row>
    <row r="250" spans="1:22" x14ac:dyDescent="0.35">
      <c r="A250" s="1" t="s">
        <v>4940</v>
      </c>
      <c r="B250" s="44" t="s">
        <v>3391</v>
      </c>
      <c r="C250" s="91" t="s">
        <v>5030</v>
      </c>
      <c r="D250" s="94" t="s">
        <v>3487</v>
      </c>
      <c r="E250" s="93">
        <v>5302.21</v>
      </c>
      <c r="F250" s="85">
        <v>2488.1309999998002</v>
      </c>
      <c r="G250" s="86">
        <v>1391.4359856000001</v>
      </c>
      <c r="H250" s="86">
        <v>0</v>
      </c>
      <c r="I250" s="86">
        <v>4.4473918999999995</v>
      </c>
      <c r="J250" s="86"/>
      <c r="K250" s="86">
        <v>0</v>
      </c>
      <c r="L250" s="87">
        <v>1.0367212499999101</v>
      </c>
      <c r="M250" s="86">
        <v>71.145565159200004</v>
      </c>
      <c r="N250" s="86">
        <v>0</v>
      </c>
      <c r="O250" s="86">
        <v>0.31860431357461499</v>
      </c>
      <c r="P250" s="86"/>
      <c r="Q250" s="86">
        <v>0</v>
      </c>
      <c r="R250" s="85">
        <v>3884.0143774998</v>
      </c>
      <c r="S250" s="86">
        <v>3994.5551073915417</v>
      </c>
      <c r="T250" s="88">
        <f t="shared" si="6"/>
        <v>0.75337549953539029</v>
      </c>
      <c r="U250" s="89">
        <v>72.5008907227745</v>
      </c>
      <c r="V250" s="90">
        <f t="shared" si="7"/>
        <v>13.673711664150325</v>
      </c>
    </row>
    <row r="251" spans="1:22" x14ac:dyDescent="0.35">
      <c r="A251" s="1" t="s">
        <v>4940</v>
      </c>
      <c r="B251" s="44" t="s">
        <v>3391</v>
      </c>
      <c r="C251" s="91" t="s">
        <v>5031</v>
      </c>
      <c r="D251" s="94" t="s">
        <v>3487</v>
      </c>
      <c r="E251" s="93">
        <v>8400.7999999999993</v>
      </c>
      <c r="F251" s="85">
        <v>3559.2479999997199</v>
      </c>
      <c r="G251" s="86">
        <v>0</v>
      </c>
      <c r="H251" s="86">
        <v>0</v>
      </c>
      <c r="I251" s="86">
        <v>0</v>
      </c>
      <c r="J251" s="86"/>
      <c r="K251" s="86">
        <v>0</v>
      </c>
      <c r="L251" s="87">
        <v>1.4830199999998801</v>
      </c>
      <c r="M251" s="86">
        <v>0</v>
      </c>
      <c r="N251" s="86">
        <v>0</v>
      </c>
      <c r="O251" s="86">
        <v>0</v>
      </c>
      <c r="P251" s="86"/>
      <c r="Q251" s="86">
        <v>0</v>
      </c>
      <c r="R251" s="85">
        <v>3559.2479999997199</v>
      </c>
      <c r="S251" s="86">
        <v>3660.5457382534478</v>
      </c>
      <c r="T251" s="88">
        <f t="shared" si="6"/>
        <v>0.43573775572010381</v>
      </c>
      <c r="U251" s="89">
        <v>1.4830199999998801</v>
      </c>
      <c r="V251" s="90">
        <f t="shared" si="7"/>
        <v>0.17653318731547951</v>
      </c>
    </row>
    <row r="252" spans="1:22" x14ac:dyDescent="0.35">
      <c r="A252" s="1" t="s">
        <v>4940</v>
      </c>
      <c r="B252" s="44" t="s">
        <v>3391</v>
      </c>
      <c r="C252" s="91" t="s">
        <v>4845</v>
      </c>
      <c r="D252" s="94" t="s">
        <v>4969</v>
      </c>
      <c r="E252" s="93">
        <v>1486.81</v>
      </c>
      <c r="F252" s="85">
        <v>624.47360399995</v>
      </c>
      <c r="G252" s="86">
        <v>0</v>
      </c>
      <c r="H252" s="86">
        <v>0</v>
      </c>
      <c r="I252" s="86">
        <v>0</v>
      </c>
      <c r="J252" s="86"/>
      <c r="K252" s="86">
        <v>0</v>
      </c>
      <c r="L252" s="87">
        <v>0.26019733499997899</v>
      </c>
      <c r="M252" s="89">
        <v>0</v>
      </c>
      <c r="N252" s="86">
        <v>0</v>
      </c>
      <c r="O252" s="86">
        <v>0</v>
      </c>
      <c r="P252" s="86"/>
      <c r="Q252" s="86">
        <v>0</v>
      </c>
      <c r="R252" s="85">
        <v>624.47360399995</v>
      </c>
      <c r="S252" s="86">
        <v>642.24639299480339</v>
      </c>
      <c r="T252" s="88">
        <f t="shared" si="6"/>
        <v>0.43196265359716668</v>
      </c>
      <c r="U252" s="89">
        <v>0.26019733499997899</v>
      </c>
      <c r="V252" s="90">
        <f t="shared" si="7"/>
        <v>0.17500375636428259</v>
      </c>
    </row>
    <row r="253" spans="1:22" x14ac:dyDescent="0.35">
      <c r="A253" s="1" t="s">
        <v>4940</v>
      </c>
      <c r="B253" s="44" t="s">
        <v>3391</v>
      </c>
      <c r="C253" s="91" t="s">
        <v>4846</v>
      </c>
      <c r="D253" s="94" t="s">
        <v>5013</v>
      </c>
      <c r="E253" s="99">
        <v>294.23</v>
      </c>
      <c r="F253" s="87">
        <v>289.60927199997701</v>
      </c>
      <c r="G253" s="86">
        <v>0</v>
      </c>
      <c r="H253" s="86">
        <v>0</v>
      </c>
      <c r="I253" s="86">
        <v>0</v>
      </c>
      <c r="J253" s="86"/>
      <c r="K253" s="86">
        <v>0</v>
      </c>
      <c r="L253" s="87">
        <v>0.12067052999999001</v>
      </c>
      <c r="M253" s="86">
        <v>0</v>
      </c>
      <c r="N253" s="86">
        <v>0</v>
      </c>
      <c r="O253" s="86">
        <v>0</v>
      </c>
      <c r="P253" s="86"/>
      <c r="Q253" s="86">
        <v>0</v>
      </c>
      <c r="R253" s="85">
        <v>289.60927199997701</v>
      </c>
      <c r="S253" s="86">
        <v>297.85167720211763</v>
      </c>
      <c r="T253" s="88">
        <f t="shared" si="6"/>
        <v>1.0123090004490283</v>
      </c>
      <c r="U253" s="89">
        <v>0.12067052999999001</v>
      </c>
      <c r="V253" s="90">
        <f t="shared" si="7"/>
        <v>0.41012313496241037</v>
      </c>
    </row>
    <row r="254" spans="1:22" x14ac:dyDescent="0.35">
      <c r="A254" s="1" t="s">
        <v>4940</v>
      </c>
      <c r="B254" s="44" t="s">
        <v>3391</v>
      </c>
      <c r="C254" s="91" t="s">
        <v>4847</v>
      </c>
      <c r="D254" s="94" t="s">
        <v>4944</v>
      </c>
      <c r="E254" s="99">
        <v>309.14</v>
      </c>
      <c r="F254" s="87">
        <v>587.00401199995292</v>
      </c>
      <c r="G254" s="86">
        <v>0</v>
      </c>
      <c r="H254" s="86">
        <v>0</v>
      </c>
      <c r="I254" s="86">
        <v>0</v>
      </c>
      <c r="J254" s="86"/>
      <c r="K254" s="86">
        <v>0</v>
      </c>
      <c r="L254" s="87">
        <v>0.24458500499998001</v>
      </c>
      <c r="M254" s="86">
        <v>0</v>
      </c>
      <c r="N254" s="86">
        <v>0</v>
      </c>
      <c r="O254" s="86">
        <v>0</v>
      </c>
      <c r="P254" s="86"/>
      <c r="Q254" s="86">
        <v>0</v>
      </c>
      <c r="R254" s="85">
        <v>587.00401199995292</v>
      </c>
      <c r="S254" s="86">
        <v>603.71040019247675</v>
      </c>
      <c r="T254" s="88">
        <f t="shared" si="6"/>
        <v>1.9528705447126764</v>
      </c>
      <c r="U254" s="89">
        <v>0.24458500499998001</v>
      </c>
      <c r="V254" s="90">
        <f t="shared" si="7"/>
        <v>0.79117877013644311</v>
      </c>
    </row>
    <row r="255" spans="1:22" x14ac:dyDescent="0.35">
      <c r="A255" s="1" t="s">
        <v>4940</v>
      </c>
      <c r="B255" s="44" t="s">
        <v>3391</v>
      </c>
      <c r="C255" s="91" t="s">
        <v>4848</v>
      </c>
      <c r="D255" s="94" t="s">
        <v>3593</v>
      </c>
      <c r="E255" s="93">
        <v>18032.39</v>
      </c>
      <c r="F255" s="87">
        <v>15193.992851998801</v>
      </c>
      <c r="G255" s="86">
        <v>13849.1523027</v>
      </c>
      <c r="H255" s="86">
        <v>0</v>
      </c>
      <c r="I255" s="86">
        <v>60.061661800000003</v>
      </c>
      <c r="J255" s="86"/>
      <c r="K255" s="86">
        <v>0</v>
      </c>
      <c r="L255" s="87">
        <v>6.3308303549994998</v>
      </c>
      <c r="M255" s="86">
        <v>708.12152175764902</v>
      </c>
      <c r="N255" s="86">
        <v>0</v>
      </c>
      <c r="O255" s="86">
        <v>4.3027250487953799</v>
      </c>
      <c r="P255" s="86"/>
      <c r="Q255" s="86">
        <v>0</v>
      </c>
      <c r="R255" s="85">
        <v>29103.206816498801</v>
      </c>
      <c r="S255" s="86">
        <v>29931.49667616636</v>
      </c>
      <c r="T255" s="88">
        <f t="shared" si="6"/>
        <v>1.6598740752704639</v>
      </c>
      <c r="U255" s="89">
        <v>718.75507716144398</v>
      </c>
      <c r="V255" s="90">
        <f t="shared" si="7"/>
        <v>39.859113359984121</v>
      </c>
    </row>
    <row r="256" spans="1:22" x14ac:dyDescent="0.35">
      <c r="A256" s="1" t="s">
        <v>4940</v>
      </c>
      <c r="B256" s="44" t="s">
        <v>3391</v>
      </c>
      <c r="C256" s="91" t="s">
        <v>4849</v>
      </c>
      <c r="D256" s="94" t="s">
        <v>5013</v>
      </c>
      <c r="E256" s="93">
        <v>332.9</v>
      </c>
      <c r="F256" s="85">
        <v>274.49920799997795</v>
      </c>
      <c r="G256" s="86">
        <v>0</v>
      </c>
      <c r="H256" s="86">
        <v>0</v>
      </c>
      <c r="I256" s="86">
        <v>0</v>
      </c>
      <c r="J256" s="86"/>
      <c r="K256" s="86">
        <v>0</v>
      </c>
      <c r="L256" s="87">
        <v>0.11437466999999001</v>
      </c>
      <c r="M256" s="86">
        <v>0</v>
      </c>
      <c r="N256" s="86">
        <v>0</v>
      </c>
      <c r="O256" s="86">
        <v>0</v>
      </c>
      <c r="P256" s="86"/>
      <c r="Q256" s="86">
        <v>0</v>
      </c>
      <c r="R256" s="85">
        <v>274.49920799997795</v>
      </c>
      <c r="S256" s="86">
        <v>282.31157424218407</v>
      </c>
      <c r="T256" s="88">
        <f t="shared" si="6"/>
        <v>0.84803717104891585</v>
      </c>
      <c r="U256" s="89">
        <v>0.11437466999999001</v>
      </c>
      <c r="V256" s="90">
        <f t="shared" si="7"/>
        <v>0.34357065184737162</v>
      </c>
    </row>
    <row r="257" spans="1:22" x14ac:dyDescent="0.35">
      <c r="A257" s="1" t="s">
        <v>4940</v>
      </c>
      <c r="B257" s="44" t="s">
        <v>3391</v>
      </c>
      <c r="C257" s="91" t="s">
        <v>4850</v>
      </c>
      <c r="D257" s="94" t="s">
        <v>5013</v>
      </c>
      <c r="E257" s="93">
        <v>332.9</v>
      </c>
      <c r="F257" s="87">
        <v>229.60112399998201</v>
      </c>
      <c r="G257" s="86">
        <v>0</v>
      </c>
      <c r="H257" s="86">
        <v>0</v>
      </c>
      <c r="I257" s="86">
        <v>0</v>
      </c>
      <c r="J257" s="86"/>
      <c r="K257" s="86">
        <v>0</v>
      </c>
      <c r="L257" s="87">
        <v>9.5667134999992506E-2</v>
      </c>
      <c r="M257" s="86">
        <v>0</v>
      </c>
      <c r="N257" s="86">
        <v>0</v>
      </c>
      <c r="O257" s="86">
        <v>0</v>
      </c>
      <c r="P257" s="86"/>
      <c r="Q257" s="86">
        <v>0</v>
      </c>
      <c r="R257" s="85">
        <v>229.60112399998201</v>
      </c>
      <c r="S257" s="86">
        <v>236.13567134304822</v>
      </c>
      <c r="T257" s="88">
        <f t="shared" si="6"/>
        <v>0.70932914191363239</v>
      </c>
      <c r="U257" s="89">
        <v>9.5667134999992506E-2</v>
      </c>
      <c r="V257" s="90">
        <f t="shared" si="7"/>
        <v>0.28737499249021486</v>
      </c>
    </row>
    <row r="258" spans="1:22" x14ac:dyDescent="0.35">
      <c r="A258" s="1" t="s">
        <v>4940</v>
      </c>
      <c r="B258" s="44" t="s">
        <v>3391</v>
      </c>
      <c r="C258" s="91" t="s">
        <v>4851</v>
      </c>
      <c r="D258" s="94" t="s">
        <v>4944</v>
      </c>
      <c r="E258" s="93">
        <v>520.9</v>
      </c>
      <c r="F258" s="85">
        <v>662.25599999994699</v>
      </c>
      <c r="G258" s="86">
        <v>0</v>
      </c>
      <c r="H258" s="86">
        <v>0</v>
      </c>
      <c r="I258" s="86">
        <v>6.8698636999999998</v>
      </c>
      <c r="J258" s="86"/>
      <c r="K258" s="86">
        <v>0</v>
      </c>
      <c r="L258" s="87">
        <v>0.27593999999997798</v>
      </c>
      <c r="M258" s="86">
        <v>0</v>
      </c>
      <c r="N258" s="86">
        <v>0</v>
      </c>
      <c r="O258" s="86">
        <v>0.492146466446923</v>
      </c>
      <c r="P258" s="86"/>
      <c r="Q258" s="86">
        <v>0</v>
      </c>
      <c r="R258" s="85">
        <v>669.12586369994699</v>
      </c>
      <c r="S258" s="86">
        <v>688.16947532798815</v>
      </c>
      <c r="T258" s="88">
        <f t="shared" si="6"/>
        <v>1.32111628974465</v>
      </c>
      <c r="U258" s="89">
        <v>0.76808646644690104</v>
      </c>
      <c r="V258" s="90">
        <f t="shared" si="7"/>
        <v>1.4745372748068748</v>
      </c>
    </row>
    <row r="259" spans="1:22" x14ac:dyDescent="0.35">
      <c r="A259" s="1" t="s">
        <v>4940</v>
      </c>
      <c r="B259" s="44" t="s">
        <v>3391</v>
      </c>
      <c r="C259" s="91" t="s">
        <v>4852</v>
      </c>
      <c r="D259" s="94" t="s">
        <v>4944</v>
      </c>
      <c r="E259" s="93">
        <v>846.02</v>
      </c>
      <c r="F259" s="85">
        <v>977.50799999992205</v>
      </c>
      <c r="G259" s="86">
        <v>0</v>
      </c>
      <c r="H259" s="86">
        <v>0</v>
      </c>
      <c r="I259" s="86">
        <v>3.2589949000000002</v>
      </c>
      <c r="J259" s="86"/>
      <c r="K259" s="86">
        <v>0</v>
      </c>
      <c r="L259" s="87">
        <v>0.40729499999996699</v>
      </c>
      <c r="M259" s="86">
        <v>0</v>
      </c>
      <c r="N259" s="86">
        <v>0</v>
      </c>
      <c r="O259" s="86">
        <v>0.233469380797692</v>
      </c>
      <c r="P259" s="86"/>
      <c r="Q259" s="86">
        <v>0</v>
      </c>
      <c r="R259" s="85">
        <v>980.766994899922</v>
      </c>
      <c r="S259" s="86">
        <v>1008.6800479766605</v>
      </c>
      <c r="T259" s="88">
        <f t="shared" si="6"/>
        <v>1.192265014983878</v>
      </c>
      <c r="U259" s="89">
        <v>0.64076438079765996</v>
      </c>
      <c r="V259" s="90">
        <f t="shared" si="7"/>
        <v>0.75738680030928351</v>
      </c>
    </row>
    <row r="260" spans="1:22" x14ac:dyDescent="0.35">
      <c r="A260" s="1" t="s">
        <v>4940</v>
      </c>
      <c r="B260" s="44" t="s">
        <v>3391</v>
      </c>
      <c r="C260" s="91" t="s">
        <v>4853</v>
      </c>
      <c r="D260" s="94" t="s">
        <v>4944</v>
      </c>
      <c r="E260" s="93">
        <v>552.46</v>
      </c>
      <c r="F260" s="85">
        <v>458.45999999996297</v>
      </c>
      <c r="G260" s="86">
        <v>0</v>
      </c>
      <c r="H260" s="86">
        <v>0</v>
      </c>
      <c r="I260" s="86">
        <v>4.0177109</v>
      </c>
      <c r="J260" s="86"/>
      <c r="K260" s="86">
        <v>0</v>
      </c>
      <c r="L260" s="87">
        <v>0.19102499999998401</v>
      </c>
      <c r="M260" s="86">
        <v>0</v>
      </c>
      <c r="N260" s="86">
        <v>0</v>
      </c>
      <c r="O260" s="86">
        <v>0.28782262778230699</v>
      </c>
      <c r="P260" s="86"/>
      <c r="Q260" s="86">
        <v>0</v>
      </c>
      <c r="R260" s="85">
        <v>462.47771089996297</v>
      </c>
      <c r="S260" s="86">
        <v>475.64002667760235</v>
      </c>
      <c r="T260" s="88">
        <f t="shared" si="6"/>
        <v>0.86094925728125538</v>
      </c>
      <c r="U260" s="89">
        <v>0.47884762778229201</v>
      </c>
      <c r="V260" s="90">
        <f t="shared" si="7"/>
        <v>0.86675529048671762</v>
      </c>
    </row>
    <row r="261" spans="1:22" x14ac:dyDescent="0.35">
      <c r="A261" s="1" t="s">
        <v>4940</v>
      </c>
      <c r="B261" s="44" t="s">
        <v>3391</v>
      </c>
      <c r="C261" s="91" t="s">
        <v>4854</v>
      </c>
      <c r="D261" s="94" t="s">
        <v>4944</v>
      </c>
      <c r="E261" s="93">
        <v>599.94000000000005</v>
      </c>
      <c r="F261" s="85">
        <v>561.8159999999549</v>
      </c>
      <c r="G261" s="86">
        <v>2.7371736000000002</v>
      </c>
      <c r="H261" s="86">
        <v>0</v>
      </c>
      <c r="I261" s="86">
        <v>3.8284189999999998</v>
      </c>
      <c r="J261" s="86"/>
      <c r="K261" s="86">
        <v>0</v>
      </c>
      <c r="L261" s="87">
        <v>0.23408999999998101</v>
      </c>
      <c r="M261" s="86">
        <v>0.13995452519999901</v>
      </c>
      <c r="N261" s="86">
        <v>0</v>
      </c>
      <c r="O261" s="86">
        <v>0.27426204728461501</v>
      </c>
      <c r="P261" s="86"/>
      <c r="Q261" s="86">
        <v>0</v>
      </c>
      <c r="R261" s="85">
        <v>568.38159259995405</v>
      </c>
      <c r="S261" s="86">
        <v>584.55797867797719</v>
      </c>
      <c r="T261" s="88">
        <f t="shared" si="6"/>
        <v>0.97436073387001554</v>
      </c>
      <c r="U261" s="89">
        <v>0.648306572484596</v>
      </c>
      <c r="V261" s="90">
        <f t="shared" si="7"/>
        <v>1.0806190160425975</v>
      </c>
    </row>
    <row r="262" spans="1:22" x14ac:dyDescent="0.35">
      <c r="A262" s="1" t="s">
        <v>4940</v>
      </c>
      <c r="B262" s="44" t="s">
        <v>3391</v>
      </c>
      <c r="C262" s="91" t="s">
        <v>4855</v>
      </c>
      <c r="D262" s="94" t="s">
        <v>3558</v>
      </c>
      <c r="E262" s="93">
        <v>394.28</v>
      </c>
      <c r="F262" s="85">
        <v>387.767411999969</v>
      </c>
      <c r="G262" s="86">
        <v>0</v>
      </c>
      <c r="H262" s="86">
        <v>0</v>
      </c>
      <c r="I262" s="89">
        <v>0</v>
      </c>
      <c r="J262" s="86"/>
      <c r="K262" s="86">
        <v>0</v>
      </c>
      <c r="L262" s="87">
        <v>0.16156975499998699</v>
      </c>
      <c r="M262" s="86">
        <v>0</v>
      </c>
      <c r="N262" s="86">
        <v>0</v>
      </c>
      <c r="O262" s="89">
        <v>0</v>
      </c>
      <c r="P262" s="86"/>
      <c r="Q262" s="86">
        <v>0</v>
      </c>
      <c r="R262" s="85">
        <v>387.767411999969</v>
      </c>
      <c r="S262" s="86">
        <v>398.80344034193939</v>
      </c>
      <c r="T262" s="88">
        <f t="shared" si="6"/>
        <v>1.011472659891294</v>
      </c>
      <c r="U262" s="89">
        <v>0.16156975499998699</v>
      </c>
      <c r="V262" s="90">
        <f t="shared" si="7"/>
        <v>0.40978430303334434</v>
      </c>
    </row>
    <row r="263" spans="1:22" x14ac:dyDescent="0.35">
      <c r="A263" s="1" t="s">
        <v>4940</v>
      </c>
      <c r="B263" s="44" t="s">
        <v>3391</v>
      </c>
      <c r="C263" s="91" t="s">
        <v>4856</v>
      </c>
      <c r="D263" s="94" t="s">
        <v>4944</v>
      </c>
      <c r="E263" s="93">
        <v>221.12</v>
      </c>
      <c r="F263" s="85">
        <v>128.80436399999002</v>
      </c>
      <c r="G263" s="86">
        <v>0</v>
      </c>
      <c r="H263" s="86">
        <v>0</v>
      </c>
      <c r="I263" s="86">
        <v>0</v>
      </c>
      <c r="J263" s="86"/>
      <c r="K263" s="86">
        <v>0</v>
      </c>
      <c r="L263" s="87">
        <v>5.3668484999995797E-2</v>
      </c>
      <c r="M263" s="86">
        <v>0</v>
      </c>
      <c r="N263" s="86">
        <v>0</v>
      </c>
      <c r="O263" s="86">
        <v>0</v>
      </c>
      <c r="P263" s="86"/>
      <c r="Q263" s="86">
        <v>0</v>
      </c>
      <c r="R263" s="85">
        <v>128.80436399999002</v>
      </c>
      <c r="S263" s="86">
        <v>132.470191936231</v>
      </c>
      <c r="T263" s="88">
        <f t="shared" si="6"/>
        <v>0.59908733690408378</v>
      </c>
      <c r="U263" s="89">
        <v>5.3668484999995797E-2</v>
      </c>
      <c r="V263" s="90">
        <f t="shared" si="7"/>
        <v>0.2427120341895613</v>
      </c>
    </row>
    <row r="264" spans="1:22" x14ac:dyDescent="0.35">
      <c r="A264" s="1" t="s">
        <v>4940</v>
      </c>
      <c r="B264" s="44" t="s">
        <v>3391</v>
      </c>
      <c r="C264" s="91" t="s">
        <v>4857</v>
      </c>
      <c r="D264" s="94" t="s">
        <v>5013</v>
      </c>
      <c r="E264" s="93">
        <v>209.6</v>
      </c>
      <c r="F264" s="85">
        <v>88.196183999992996</v>
      </c>
      <c r="G264" s="86">
        <v>0</v>
      </c>
      <c r="H264" s="86">
        <v>0</v>
      </c>
      <c r="I264" s="86">
        <v>0</v>
      </c>
      <c r="J264" s="86"/>
      <c r="K264" s="86">
        <v>0</v>
      </c>
      <c r="L264" s="87">
        <v>3.6748409999997102E-2</v>
      </c>
      <c r="M264" s="86">
        <v>0</v>
      </c>
      <c r="N264" s="86">
        <v>0</v>
      </c>
      <c r="O264" s="86">
        <v>0</v>
      </c>
      <c r="P264" s="86"/>
      <c r="Q264" s="86">
        <v>0</v>
      </c>
      <c r="R264" s="85">
        <v>88.196183999992996</v>
      </c>
      <c r="S264" s="86">
        <v>90.706285561280552</v>
      </c>
      <c r="T264" s="88">
        <f t="shared" ref="T264:T327" si="8">IFERROR(S264/E264,"-")</f>
        <v>0.43275899599847595</v>
      </c>
      <c r="U264" s="89">
        <v>3.6748409999997102E-2</v>
      </c>
      <c r="V264" s="90">
        <f t="shared" ref="V264:V327" si="9">IFERROR(U264*1000/E264,"-")</f>
        <v>0.17532638358777244</v>
      </c>
    </row>
    <row r="265" spans="1:22" x14ac:dyDescent="0.35">
      <c r="A265" s="1" t="s">
        <v>4940</v>
      </c>
      <c r="B265" s="44" t="s">
        <v>3391</v>
      </c>
      <c r="C265" s="91" t="s">
        <v>4858</v>
      </c>
      <c r="D265" s="94" t="s">
        <v>5013</v>
      </c>
      <c r="E265" s="93">
        <v>209.6</v>
      </c>
      <c r="F265" s="85">
        <v>140.12517599998901</v>
      </c>
      <c r="G265" s="86">
        <v>0</v>
      </c>
      <c r="H265" s="86">
        <v>0</v>
      </c>
      <c r="I265" s="86">
        <v>0</v>
      </c>
      <c r="J265" s="86"/>
      <c r="K265" s="86">
        <v>0</v>
      </c>
      <c r="L265" s="87">
        <v>5.8385489999995398E-2</v>
      </c>
      <c r="M265" s="86">
        <v>0</v>
      </c>
      <c r="N265" s="86">
        <v>0</v>
      </c>
      <c r="O265" s="86">
        <v>0</v>
      </c>
      <c r="P265" s="86"/>
      <c r="Q265" s="86">
        <v>0</v>
      </c>
      <c r="R265" s="85">
        <v>140.12517599998901</v>
      </c>
      <c r="S265" s="86">
        <v>144.11319914454245</v>
      </c>
      <c r="T265" s="88">
        <f t="shared" si="8"/>
        <v>0.68756297301785518</v>
      </c>
      <c r="U265" s="89">
        <v>5.8385489999995398E-2</v>
      </c>
      <c r="V265" s="90">
        <f t="shared" si="9"/>
        <v>0.2785567270992147</v>
      </c>
    </row>
    <row r="266" spans="1:22" x14ac:dyDescent="0.35">
      <c r="A266" s="1" t="s">
        <v>4940</v>
      </c>
      <c r="B266" s="44" t="s">
        <v>3391</v>
      </c>
      <c r="C266" s="91" t="s">
        <v>4859</v>
      </c>
      <c r="D266" s="94" t="s">
        <v>5013</v>
      </c>
      <c r="E266" s="93">
        <v>125.73</v>
      </c>
      <c r="F266" s="85">
        <v>136.332683999989</v>
      </c>
      <c r="G266" s="86">
        <v>0</v>
      </c>
      <c r="H266" s="86">
        <v>0</v>
      </c>
      <c r="I266" s="86">
        <v>0</v>
      </c>
      <c r="J266" s="86"/>
      <c r="K266" s="86">
        <v>0</v>
      </c>
      <c r="L266" s="87">
        <v>5.6805284999995397E-2</v>
      </c>
      <c r="M266" s="86">
        <v>0</v>
      </c>
      <c r="N266" s="86">
        <v>0</v>
      </c>
      <c r="O266" s="86">
        <v>0</v>
      </c>
      <c r="P266" s="86"/>
      <c r="Q266" s="86">
        <v>0</v>
      </c>
      <c r="R266" s="85">
        <v>136.332683999989</v>
      </c>
      <c r="S266" s="86">
        <v>140.21277118111831</v>
      </c>
      <c r="T266" s="88">
        <f t="shared" si="8"/>
        <v>1.1151894629851133</v>
      </c>
      <c r="U266" s="89">
        <v>5.6805284999995397E-2</v>
      </c>
      <c r="V266" s="90">
        <f t="shared" si="9"/>
        <v>0.4518037461226071</v>
      </c>
    </row>
    <row r="267" spans="1:22" x14ac:dyDescent="0.35">
      <c r="A267" s="1" t="s">
        <v>4940</v>
      </c>
      <c r="B267" s="44" t="s">
        <v>3391</v>
      </c>
      <c r="C267" s="91" t="s">
        <v>4860</v>
      </c>
      <c r="D267" s="94" t="s">
        <v>5013</v>
      </c>
      <c r="E267" s="93">
        <v>125.73</v>
      </c>
      <c r="F267" s="85">
        <v>178.005419999986</v>
      </c>
      <c r="G267" s="86">
        <v>0</v>
      </c>
      <c r="H267" s="86">
        <v>0</v>
      </c>
      <c r="I267" s="89">
        <v>0</v>
      </c>
      <c r="J267" s="86"/>
      <c r="K267" s="86">
        <v>0</v>
      </c>
      <c r="L267" s="87">
        <v>7.4168924999994196E-2</v>
      </c>
      <c r="M267" s="86">
        <v>0</v>
      </c>
      <c r="N267" s="86">
        <v>0</v>
      </c>
      <c r="O267" s="89">
        <v>0</v>
      </c>
      <c r="P267" s="86"/>
      <c r="Q267" s="86">
        <v>0</v>
      </c>
      <c r="R267" s="85">
        <v>178.005419999986</v>
      </c>
      <c r="S267" s="86">
        <v>183.07153128048822</v>
      </c>
      <c r="T267" s="88">
        <f t="shared" si="8"/>
        <v>1.456068808402833</v>
      </c>
      <c r="U267" s="89">
        <v>7.4168924999994196E-2</v>
      </c>
      <c r="V267" s="90">
        <f t="shared" si="9"/>
        <v>0.58990634693385979</v>
      </c>
    </row>
    <row r="268" spans="1:22" x14ac:dyDescent="0.35">
      <c r="A268" s="1" t="s">
        <v>4940</v>
      </c>
      <c r="B268" s="44" t="s">
        <v>3391</v>
      </c>
      <c r="C268" s="91" t="s">
        <v>4861</v>
      </c>
      <c r="D268" s="94" t="s">
        <v>5013</v>
      </c>
      <c r="E268" s="93">
        <v>125.73</v>
      </c>
      <c r="F268" s="85">
        <v>128.61698399999</v>
      </c>
      <c r="G268" s="86">
        <v>0</v>
      </c>
      <c r="H268" s="86">
        <v>0</v>
      </c>
      <c r="I268" s="89">
        <v>0</v>
      </c>
      <c r="J268" s="86"/>
      <c r="K268" s="86">
        <v>0</v>
      </c>
      <c r="L268" s="87">
        <v>5.35904099999958E-2</v>
      </c>
      <c r="M268" s="86">
        <v>0</v>
      </c>
      <c r="N268" s="86">
        <v>0</v>
      </c>
      <c r="O268" s="89">
        <v>0</v>
      </c>
      <c r="P268" s="86"/>
      <c r="Q268" s="86">
        <v>0</v>
      </c>
      <c r="R268" s="85">
        <v>128.61698399999</v>
      </c>
      <c r="S268" s="86">
        <v>132.27747902034707</v>
      </c>
      <c r="T268" s="88">
        <f t="shared" si="8"/>
        <v>1.0520757100162814</v>
      </c>
      <c r="U268" s="89">
        <v>5.35904099999958E-2</v>
      </c>
      <c r="V268" s="90">
        <f t="shared" si="9"/>
        <v>0.42623407301356714</v>
      </c>
    </row>
    <row r="269" spans="1:22" x14ac:dyDescent="0.35">
      <c r="A269" s="1" t="s">
        <v>4940</v>
      </c>
      <c r="B269" s="44" t="s">
        <v>3391</v>
      </c>
      <c r="C269" s="91" t="s">
        <v>4862</v>
      </c>
      <c r="D269" s="94" t="s">
        <v>3487</v>
      </c>
      <c r="E269" s="93">
        <v>427.53</v>
      </c>
      <c r="F269" s="85">
        <v>197.47994399998402</v>
      </c>
      <c r="G269" s="86">
        <v>104.17855499999999</v>
      </c>
      <c r="H269" s="86">
        <v>0</v>
      </c>
      <c r="I269" s="86">
        <v>0</v>
      </c>
      <c r="J269" s="86"/>
      <c r="K269" s="86">
        <v>0</v>
      </c>
      <c r="L269" s="87">
        <v>8.2283309999993406E-2</v>
      </c>
      <c r="M269" s="86">
        <v>5.3267575724999903</v>
      </c>
      <c r="N269" s="86">
        <v>0</v>
      </c>
      <c r="O269" s="86">
        <v>0</v>
      </c>
      <c r="P269" s="86"/>
      <c r="Q269" s="86">
        <v>0</v>
      </c>
      <c r="R269" s="85">
        <v>301.65849899998398</v>
      </c>
      <c r="S269" s="86">
        <v>310.24383041654028</v>
      </c>
      <c r="T269" s="88">
        <f t="shared" si="8"/>
        <v>0.72566563847341781</v>
      </c>
      <c r="U269" s="89">
        <v>5.4090408824999896</v>
      </c>
      <c r="V269" s="90">
        <f t="shared" si="9"/>
        <v>12.651839362150001</v>
      </c>
    </row>
    <row r="270" spans="1:22" x14ac:dyDescent="0.35">
      <c r="A270" s="1" t="s">
        <v>4940</v>
      </c>
      <c r="B270" s="44" t="s">
        <v>3391</v>
      </c>
      <c r="C270" s="91" t="s">
        <v>4863</v>
      </c>
      <c r="D270" s="94" t="s">
        <v>5013</v>
      </c>
      <c r="E270" s="93">
        <v>125.73</v>
      </c>
      <c r="F270" s="85">
        <v>155.97381599998801</v>
      </c>
      <c r="G270" s="86">
        <v>0</v>
      </c>
      <c r="H270" s="86">
        <v>0</v>
      </c>
      <c r="I270" s="86">
        <v>0</v>
      </c>
      <c r="J270" s="86"/>
      <c r="K270" s="86">
        <v>0</v>
      </c>
      <c r="L270" s="87">
        <v>6.4989089999995003E-2</v>
      </c>
      <c r="M270" s="86">
        <v>0</v>
      </c>
      <c r="N270" s="86">
        <v>0</v>
      </c>
      <c r="O270" s="86">
        <v>0</v>
      </c>
      <c r="P270" s="86"/>
      <c r="Q270" s="86">
        <v>0</v>
      </c>
      <c r="R270" s="85">
        <v>155.97381599998801</v>
      </c>
      <c r="S270" s="86">
        <v>160.41289829703589</v>
      </c>
      <c r="T270" s="88">
        <f t="shared" si="8"/>
        <v>1.275852209472965</v>
      </c>
      <c r="U270" s="89">
        <v>6.4989089999995003E-2</v>
      </c>
      <c r="V270" s="90">
        <f t="shared" si="9"/>
        <v>0.51689405869716853</v>
      </c>
    </row>
    <row r="271" spans="1:22" x14ac:dyDescent="0.35">
      <c r="A271" s="1" t="s">
        <v>4940</v>
      </c>
      <c r="B271" s="44" t="s">
        <v>3391</v>
      </c>
      <c r="C271" s="91" t="s">
        <v>4864</v>
      </c>
      <c r="D271" s="94" t="s">
        <v>5013</v>
      </c>
      <c r="E271" s="93">
        <v>125.7</v>
      </c>
      <c r="F271" s="85">
        <v>138.75242399998899</v>
      </c>
      <c r="G271" s="86">
        <v>0</v>
      </c>
      <c r="H271" s="86">
        <v>0</v>
      </c>
      <c r="I271" s="86">
        <v>0</v>
      </c>
      <c r="J271" s="86"/>
      <c r="K271" s="86">
        <v>0</v>
      </c>
      <c r="L271" s="87">
        <v>5.7813509999995398E-2</v>
      </c>
      <c r="M271" s="86">
        <v>0</v>
      </c>
      <c r="N271" s="86">
        <v>0</v>
      </c>
      <c r="O271" s="86">
        <v>0</v>
      </c>
      <c r="P271" s="86"/>
      <c r="Q271" s="86">
        <v>0</v>
      </c>
      <c r="R271" s="85">
        <v>138.75242399998899</v>
      </c>
      <c r="S271" s="86">
        <v>142.70137802859904</v>
      </c>
      <c r="T271" s="88">
        <f t="shared" si="8"/>
        <v>1.1352536040461338</v>
      </c>
      <c r="U271" s="89">
        <v>5.7813509999995398E-2</v>
      </c>
      <c r="V271" s="90">
        <f t="shared" si="9"/>
        <v>0.45993245823385359</v>
      </c>
    </row>
    <row r="272" spans="1:22" x14ac:dyDescent="0.35">
      <c r="A272" s="1" t="s">
        <v>4940</v>
      </c>
      <c r="B272" s="44" t="s">
        <v>3391</v>
      </c>
      <c r="C272" s="91" t="s">
        <v>4865</v>
      </c>
      <c r="D272" s="94" t="s">
        <v>5013</v>
      </c>
      <c r="E272" s="93">
        <v>125.73</v>
      </c>
      <c r="F272" s="85">
        <v>136.24513199998901</v>
      </c>
      <c r="G272" s="86">
        <v>0</v>
      </c>
      <c r="H272" s="86">
        <v>0</v>
      </c>
      <c r="I272" s="86">
        <v>0</v>
      </c>
      <c r="J272" s="86"/>
      <c r="K272" s="86">
        <v>0</v>
      </c>
      <c r="L272" s="87">
        <v>5.6768804999995398E-2</v>
      </c>
      <c r="M272" s="89">
        <v>0</v>
      </c>
      <c r="N272" s="86">
        <v>0</v>
      </c>
      <c r="O272" s="86">
        <v>0</v>
      </c>
      <c r="P272" s="86"/>
      <c r="Q272" s="86">
        <v>0</v>
      </c>
      <c r="R272" s="85">
        <v>136.24513199998901</v>
      </c>
      <c r="S272" s="86">
        <v>140.12272741331245</v>
      </c>
      <c r="T272" s="88">
        <f t="shared" si="8"/>
        <v>1.1144732952621685</v>
      </c>
      <c r="U272" s="89">
        <v>5.6768804999995398E-2</v>
      </c>
      <c r="V272" s="90">
        <f t="shared" si="9"/>
        <v>0.45151360057261908</v>
      </c>
    </row>
    <row r="273" spans="1:22" x14ac:dyDescent="0.35">
      <c r="A273" s="1" t="s">
        <v>4940</v>
      </c>
      <c r="B273" s="44" t="s">
        <v>3391</v>
      </c>
      <c r="C273" s="91" t="s">
        <v>4866</v>
      </c>
      <c r="D273" s="94" t="s">
        <v>4951</v>
      </c>
      <c r="E273" s="93">
        <v>6803.63</v>
      </c>
      <c r="F273" s="85">
        <v>1629.0719999998701</v>
      </c>
      <c r="G273" s="86">
        <v>2341.9395998999998</v>
      </c>
      <c r="H273" s="86">
        <v>0</v>
      </c>
      <c r="I273" s="86">
        <v>0</v>
      </c>
      <c r="J273" s="86"/>
      <c r="K273" s="86">
        <v>0</v>
      </c>
      <c r="L273" s="87">
        <v>0.67877999999994598</v>
      </c>
      <c r="M273" s="89">
        <v>119.745800833049</v>
      </c>
      <c r="N273" s="86">
        <v>0</v>
      </c>
      <c r="O273" s="86">
        <v>0</v>
      </c>
      <c r="P273" s="86"/>
      <c r="Q273" s="86">
        <v>0</v>
      </c>
      <c r="R273" s="85">
        <v>3971.0115998998699</v>
      </c>
      <c r="S273" s="86">
        <v>4084.0283083869454</v>
      </c>
      <c r="T273" s="88">
        <f t="shared" si="8"/>
        <v>0.60027195899643948</v>
      </c>
      <c r="U273" s="89">
        <v>120.42458083304901</v>
      </c>
      <c r="V273" s="90">
        <f t="shared" si="9"/>
        <v>17.700048478980928</v>
      </c>
    </row>
    <row r="274" spans="1:22" x14ac:dyDescent="0.35">
      <c r="A274" s="1" t="s">
        <v>4940</v>
      </c>
      <c r="B274" s="44" t="s">
        <v>3391</v>
      </c>
      <c r="C274" s="91" t="s">
        <v>4867</v>
      </c>
      <c r="D274" s="94" t="s">
        <v>4969</v>
      </c>
      <c r="E274" s="93">
        <v>1016.74</v>
      </c>
      <c r="F274" s="85">
        <v>1150.19999999991</v>
      </c>
      <c r="G274" s="86">
        <v>0</v>
      </c>
      <c r="H274" s="86">
        <v>0</v>
      </c>
      <c r="I274" s="86">
        <v>18.528541499999999</v>
      </c>
      <c r="J274" s="86"/>
      <c r="K274" s="86">
        <v>0</v>
      </c>
      <c r="L274" s="87">
        <v>0.47924999999996198</v>
      </c>
      <c r="M274" s="89">
        <v>0</v>
      </c>
      <c r="N274" s="86">
        <v>0</v>
      </c>
      <c r="O274" s="86">
        <v>1.3273562076115299</v>
      </c>
      <c r="P274" s="86"/>
      <c r="Q274" s="86">
        <v>0</v>
      </c>
      <c r="R274" s="85">
        <v>1168.7285414999099</v>
      </c>
      <c r="S274" s="86">
        <v>1201.9910615284464</v>
      </c>
      <c r="T274" s="88">
        <f t="shared" si="8"/>
        <v>1.1822010165120349</v>
      </c>
      <c r="U274" s="89">
        <v>1.8066062076114999</v>
      </c>
      <c r="V274" s="90">
        <f t="shared" si="9"/>
        <v>1.776861545342467</v>
      </c>
    </row>
    <row r="275" spans="1:22" x14ac:dyDescent="0.35">
      <c r="A275" s="1" t="s">
        <v>4940</v>
      </c>
      <c r="B275" s="44" t="s">
        <v>3391</v>
      </c>
      <c r="C275" s="91" t="s">
        <v>4868</v>
      </c>
      <c r="D275" s="94" t="s">
        <v>3487</v>
      </c>
      <c r="E275" s="93">
        <v>2825.92</v>
      </c>
      <c r="F275" s="85">
        <v>1077.1014239999099</v>
      </c>
      <c r="G275" s="86">
        <v>1354.2579387000001</v>
      </c>
      <c r="H275" s="86">
        <v>0</v>
      </c>
      <c r="I275" s="86">
        <v>0</v>
      </c>
      <c r="J275" s="86"/>
      <c r="K275" s="86">
        <v>0</v>
      </c>
      <c r="L275" s="87">
        <v>0.44879225999996197</v>
      </c>
      <c r="M275" s="89">
        <v>69.244613059649893</v>
      </c>
      <c r="N275" s="86">
        <v>0</v>
      </c>
      <c r="O275" s="86">
        <v>0</v>
      </c>
      <c r="P275" s="86"/>
      <c r="Q275" s="86">
        <v>0</v>
      </c>
      <c r="R275" s="85">
        <v>2431.35936269991</v>
      </c>
      <c r="S275" s="86">
        <v>2500.5569022710624</v>
      </c>
      <c r="T275" s="88">
        <f t="shared" si="8"/>
        <v>0.88486471742691308</v>
      </c>
      <c r="U275" s="89">
        <v>69.693405319649898</v>
      </c>
      <c r="V275" s="90">
        <f t="shared" si="9"/>
        <v>24.662200387714407</v>
      </c>
    </row>
    <row r="276" spans="1:22" x14ac:dyDescent="0.35">
      <c r="A276" s="1" t="s">
        <v>4940</v>
      </c>
      <c r="B276" s="44" t="s">
        <v>3391</v>
      </c>
      <c r="C276" s="91" t="s">
        <v>4869</v>
      </c>
      <c r="D276" s="94" t="s">
        <v>3487</v>
      </c>
      <c r="E276" s="93">
        <v>23382.560000000001</v>
      </c>
      <c r="F276" s="87">
        <v>16590.127175998699</v>
      </c>
      <c r="G276" s="86">
        <v>0</v>
      </c>
      <c r="H276" s="86">
        <v>0</v>
      </c>
      <c r="I276" s="86">
        <v>43.918430499999999</v>
      </c>
      <c r="J276" s="86"/>
      <c r="K276" s="86">
        <v>0</v>
      </c>
      <c r="L276" s="87">
        <v>6.91255298999946</v>
      </c>
      <c r="M276" s="86">
        <v>0</v>
      </c>
      <c r="N276" s="86">
        <v>0</v>
      </c>
      <c r="O276" s="86">
        <v>3.14624879420384</v>
      </c>
      <c r="P276" s="86"/>
      <c r="Q276" s="86">
        <v>0</v>
      </c>
      <c r="R276" s="85">
        <v>16634.045606498701</v>
      </c>
      <c r="S276" s="86">
        <v>17107.45774241837</v>
      </c>
      <c r="T276" s="88">
        <f t="shared" si="8"/>
        <v>0.73163322332620417</v>
      </c>
      <c r="U276" s="89">
        <v>10.0588017842033</v>
      </c>
      <c r="V276" s="90">
        <f t="shared" si="9"/>
        <v>0.43018393983393177</v>
      </c>
    </row>
    <row r="277" spans="1:22" x14ac:dyDescent="0.35">
      <c r="A277" s="1" t="s">
        <v>4940</v>
      </c>
      <c r="B277" s="44" t="s">
        <v>3391</v>
      </c>
      <c r="C277" s="91" t="s">
        <v>4870</v>
      </c>
      <c r="D277" s="94" t="s">
        <v>4944</v>
      </c>
      <c r="E277" s="93">
        <v>524.29999999999995</v>
      </c>
      <c r="F277" s="85">
        <v>467.04599999996299</v>
      </c>
      <c r="G277" s="86">
        <v>0</v>
      </c>
      <c r="H277" s="86">
        <v>0</v>
      </c>
      <c r="I277" s="89">
        <v>0</v>
      </c>
      <c r="J277" s="86"/>
      <c r="K277" s="86">
        <v>0</v>
      </c>
      <c r="L277" s="87">
        <v>0.194602499999984</v>
      </c>
      <c r="M277" s="86">
        <v>0</v>
      </c>
      <c r="N277" s="86">
        <v>0</v>
      </c>
      <c r="O277" s="89">
        <v>0</v>
      </c>
      <c r="P277" s="86"/>
      <c r="Q277" s="86">
        <v>0</v>
      </c>
      <c r="R277" s="85">
        <v>467.04599999996299</v>
      </c>
      <c r="S277" s="86">
        <v>480.33833126219889</v>
      </c>
      <c r="T277" s="88">
        <f t="shared" si="8"/>
        <v>0.91615169037230393</v>
      </c>
      <c r="U277" s="89">
        <v>0.194602499999984</v>
      </c>
      <c r="V277" s="90">
        <f t="shared" si="9"/>
        <v>0.37116631699405683</v>
      </c>
    </row>
    <row r="278" spans="1:22" x14ac:dyDescent="0.35">
      <c r="A278" s="1" t="s">
        <v>4940</v>
      </c>
      <c r="B278" s="44" t="s">
        <v>3391</v>
      </c>
      <c r="C278" s="91" t="s">
        <v>5032</v>
      </c>
      <c r="D278" s="94" t="s">
        <v>4944</v>
      </c>
      <c r="E278" s="93">
        <v>964.75</v>
      </c>
      <c r="F278" s="85">
        <v>607.91047199995103</v>
      </c>
      <c r="G278" s="86">
        <v>0</v>
      </c>
      <c r="H278" s="86">
        <v>0</v>
      </c>
      <c r="I278" s="86">
        <v>0</v>
      </c>
      <c r="J278" s="86"/>
      <c r="K278" s="86">
        <v>0</v>
      </c>
      <c r="L278" s="87">
        <v>0.25329602999997902</v>
      </c>
      <c r="M278" s="86">
        <v>0</v>
      </c>
      <c r="N278" s="86">
        <v>0</v>
      </c>
      <c r="O278" s="86">
        <v>0</v>
      </c>
      <c r="P278" s="86"/>
      <c r="Q278" s="86">
        <v>0</v>
      </c>
      <c r="R278" s="85">
        <v>607.91047199995103</v>
      </c>
      <c r="S278" s="86">
        <v>625.21186709081178</v>
      </c>
      <c r="T278" s="88">
        <f t="shared" si="8"/>
        <v>0.64805583528459376</v>
      </c>
      <c r="U278" s="89">
        <v>0.25329602999997902</v>
      </c>
      <c r="V278" s="90">
        <f t="shared" si="9"/>
        <v>0.26255095102355952</v>
      </c>
    </row>
    <row r="279" spans="1:22" x14ac:dyDescent="0.35">
      <c r="A279" s="1" t="s">
        <v>4940</v>
      </c>
      <c r="B279" s="44" t="s">
        <v>3391</v>
      </c>
      <c r="C279" s="91" t="s">
        <v>4872</v>
      </c>
      <c r="D279" s="94" t="s">
        <v>3487</v>
      </c>
      <c r="E279" s="93">
        <v>1383.12</v>
      </c>
      <c r="F279" s="85">
        <v>871.15517999992994</v>
      </c>
      <c r="G279" s="86">
        <v>0</v>
      </c>
      <c r="H279" s="86">
        <v>0</v>
      </c>
      <c r="I279" s="89">
        <v>0</v>
      </c>
      <c r="J279" s="86"/>
      <c r="K279" s="86">
        <v>0</v>
      </c>
      <c r="L279" s="87">
        <v>0.36298132499997099</v>
      </c>
      <c r="M279" s="86">
        <v>0</v>
      </c>
      <c r="N279" s="86">
        <v>0</v>
      </c>
      <c r="O279" s="89">
        <v>0</v>
      </c>
      <c r="P279" s="86"/>
      <c r="Q279" s="86">
        <v>0</v>
      </c>
      <c r="R279" s="85">
        <v>871.15517999992994</v>
      </c>
      <c r="S279" s="86">
        <v>895.94863339289918</v>
      </c>
      <c r="T279" s="88">
        <f t="shared" si="8"/>
        <v>0.64777360850316623</v>
      </c>
      <c r="U279" s="89">
        <v>0.36298132499997099</v>
      </c>
      <c r="V279" s="90">
        <f t="shared" si="9"/>
        <v>0.26243661070620844</v>
      </c>
    </row>
    <row r="280" spans="1:22" x14ac:dyDescent="0.35">
      <c r="A280" s="1" t="s">
        <v>4940</v>
      </c>
      <c r="B280" s="44" t="s">
        <v>3391</v>
      </c>
      <c r="C280" s="91" t="s">
        <v>4873</v>
      </c>
      <c r="D280" s="94" t="s">
        <v>4944</v>
      </c>
      <c r="E280" s="93">
        <v>579.75</v>
      </c>
      <c r="F280" s="85">
        <v>885.81599999992898</v>
      </c>
      <c r="G280" s="86">
        <v>0</v>
      </c>
      <c r="H280" s="86">
        <v>0</v>
      </c>
      <c r="I280" s="89">
        <v>0</v>
      </c>
      <c r="J280" s="86"/>
      <c r="K280" s="86">
        <v>0</v>
      </c>
      <c r="L280" s="87">
        <v>0.36908999999997</v>
      </c>
      <c r="M280" s="86">
        <v>0</v>
      </c>
      <c r="N280" s="86">
        <v>0</v>
      </c>
      <c r="O280" s="89">
        <v>0</v>
      </c>
      <c r="P280" s="86"/>
      <c r="Q280" s="86">
        <v>0</v>
      </c>
      <c r="R280" s="85">
        <v>885.81599999992898</v>
      </c>
      <c r="S280" s="86">
        <v>911.02670667419386</v>
      </c>
      <c r="T280" s="88">
        <f t="shared" si="8"/>
        <v>1.5714130343668717</v>
      </c>
      <c r="U280" s="89">
        <v>0.36908999999997</v>
      </c>
      <c r="V280" s="90">
        <f t="shared" si="9"/>
        <v>0.63663648124186289</v>
      </c>
    </row>
    <row r="281" spans="1:22" x14ac:dyDescent="0.35">
      <c r="A281" s="1" t="s">
        <v>4940</v>
      </c>
      <c r="B281" s="44" t="s">
        <v>3391</v>
      </c>
      <c r="C281" s="91" t="s">
        <v>5033</v>
      </c>
      <c r="D281" s="94" t="s">
        <v>3487</v>
      </c>
      <c r="E281" s="93">
        <v>14542.51</v>
      </c>
      <c r="F281" s="85">
        <v>0</v>
      </c>
      <c r="G281" s="86">
        <v>0</v>
      </c>
      <c r="H281" s="86">
        <v>0</v>
      </c>
      <c r="I281" s="89">
        <v>0</v>
      </c>
      <c r="J281" s="86"/>
      <c r="K281" s="86">
        <v>0</v>
      </c>
      <c r="L281" s="87">
        <v>0</v>
      </c>
      <c r="M281" s="86">
        <v>0</v>
      </c>
      <c r="N281" s="86">
        <v>0</v>
      </c>
      <c r="O281" s="89">
        <v>0</v>
      </c>
      <c r="P281" s="86"/>
      <c r="Q281" s="86">
        <v>0</v>
      </c>
      <c r="R281" s="85">
        <v>0</v>
      </c>
      <c r="S281" s="86">
        <v>0</v>
      </c>
      <c r="T281" s="88">
        <f t="shared" si="8"/>
        <v>0</v>
      </c>
      <c r="U281" s="89">
        <v>0</v>
      </c>
      <c r="V281" s="90">
        <f t="shared" si="9"/>
        <v>0</v>
      </c>
    </row>
    <row r="282" spans="1:22" x14ac:dyDescent="0.35">
      <c r="A282" s="1" t="s">
        <v>4940</v>
      </c>
      <c r="B282" s="44" t="s">
        <v>3391</v>
      </c>
      <c r="C282" s="91" t="s">
        <v>4875</v>
      </c>
      <c r="D282" s="94" t="s">
        <v>4944</v>
      </c>
      <c r="E282" s="93">
        <v>391.49</v>
      </c>
      <c r="F282" s="85">
        <v>393.11999999996897</v>
      </c>
      <c r="G282" s="86">
        <v>0</v>
      </c>
      <c r="H282" s="86">
        <v>0</v>
      </c>
      <c r="I282" s="86">
        <v>0</v>
      </c>
      <c r="J282" s="86"/>
      <c r="K282" s="86">
        <v>0</v>
      </c>
      <c r="L282" s="87">
        <v>0.16379999999998701</v>
      </c>
      <c r="M282" s="86">
        <v>0</v>
      </c>
      <c r="N282" s="86">
        <v>0</v>
      </c>
      <c r="O282" s="86">
        <v>0</v>
      </c>
      <c r="P282" s="86"/>
      <c r="Q282" s="86">
        <v>0</v>
      </c>
      <c r="R282" s="85">
        <v>393.11999999996897</v>
      </c>
      <c r="S282" s="86">
        <v>404.30836531261519</v>
      </c>
      <c r="T282" s="88">
        <f t="shared" si="8"/>
        <v>1.0327425101857395</v>
      </c>
      <c r="U282" s="89">
        <v>0.16379999999998701</v>
      </c>
      <c r="V282" s="90">
        <f t="shared" si="9"/>
        <v>0.41840149173666508</v>
      </c>
    </row>
    <row r="283" spans="1:22" x14ac:dyDescent="0.35">
      <c r="A283" s="1" t="s">
        <v>4940</v>
      </c>
      <c r="B283" s="44" t="s">
        <v>3391</v>
      </c>
      <c r="C283" s="91" t="s">
        <v>5034</v>
      </c>
      <c r="D283" s="94" t="s">
        <v>3487</v>
      </c>
      <c r="E283" s="93">
        <v>8212.57</v>
      </c>
      <c r="F283" s="85">
        <v>0</v>
      </c>
      <c r="G283" s="86">
        <v>0</v>
      </c>
      <c r="H283" s="86">
        <v>0</v>
      </c>
      <c r="I283" s="86">
        <v>68.736185700000007</v>
      </c>
      <c r="J283" s="86"/>
      <c r="K283" s="86">
        <v>0</v>
      </c>
      <c r="L283" s="87">
        <v>0</v>
      </c>
      <c r="M283" s="86">
        <v>0</v>
      </c>
      <c r="N283" s="86">
        <v>0</v>
      </c>
      <c r="O283" s="86">
        <v>4.9241545955700001</v>
      </c>
      <c r="P283" s="86"/>
      <c r="Q283" s="86">
        <v>0</v>
      </c>
      <c r="R283" s="85">
        <v>68.736185700000007</v>
      </c>
      <c r="S283" s="86">
        <v>70.692447288852136</v>
      </c>
      <c r="T283" s="88">
        <f t="shared" si="8"/>
        <v>8.6078349760004644E-3</v>
      </c>
      <c r="U283" s="89">
        <v>4.9241545955700001</v>
      </c>
      <c r="V283" s="90">
        <f t="shared" si="9"/>
        <v>0.59958753417870414</v>
      </c>
    </row>
    <row r="284" spans="1:22" x14ac:dyDescent="0.35">
      <c r="A284" s="1" t="s">
        <v>4940</v>
      </c>
      <c r="B284" s="44" t="s">
        <v>3391</v>
      </c>
      <c r="C284" s="91" t="s">
        <v>5035</v>
      </c>
      <c r="D284" s="94" t="s">
        <v>3500</v>
      </c>
      <c r="E284" s="93">
        <v>5591.52</v>
      </c>
      <c r="F284" s="85">
        <v>5804.3519999995397</v>
      </c>
      <c r="G284" s="86">
        <v>0</v>
      </c>
      <c r="H284" s="86">
        <v>0</v>
      </c>
      <c r="I284" s="86">
        <v>63.432528599999998</v>
      </c>
      <c r="J284" s="86"/>
      <c r="K284" s="86">
        <v>0</v>
      </c>
      <c r="L284" s="87">
        <v>2.4184799999998101</v>
      </c>
      <c r="M284" s="86">
        <v>0</v>
      </c>
      <c r="N284" s="86">
        <v>0</v>
      </c>
      <c r="O284" s="86">
        <v>4.54420876039846</v>
      </c>
      <c r="P284" s="86"/>
      <c r="Q284" s="86">
        <v>0</v>
      </c>
      <c r="R284" s="85">
        <v>5867.78452859954</v>
      </c>
      <c r="S284" s="86">
        <v>6034.784215417485</v>
      </c>
      <c r="T284" s="88">
        <f t="shared" si="8"/>
        <v>1.0792743682250059</v>
      </c>
      <c r="U284" s="89">
        <v>6.9626887603982697</v>
      </c>
      <c r="V284" s="90">
        <f t="shared" si="9"/>
        <v>1.2452229018939875</v>
      </c>
    </row>
    <row r="285" spans="1:22" x14ac:dyDescent="0.35">
      <c r="A285" s="1" t="s">
        <v>4940</v>
      </c>
      <c r="B285" s="44" t="s">
        <v>3391</v>
      </c>
      <c r="C285" s="91" t="s">
        <v>4877</v>
      </c>
      <c r="D285" s="94" t="s">
        <v>3558</v>
      </c>
      <c r="E285" s="93">
        <v>11866.32</v>
      </c>
      <c r="F285" s="85">
        <v>0</v>
      </c>
      <c r="G285" s="86">
        <v>365.34674699999999</v>
      </c>
      <c r="H285" s="86">
        <v>0</v>
      </c>
      <c r="I285" s="86">
        <v>7.9645825000000006</v>
      </c>
      <c r="J285" s="86"/>
      <c r="K285" s="86">
        <v>0</v>
      </c>
      <c r="L285" s="87">
        <v>0</v>
      </c>
      <c r="M285" s="86">
        <v>18.680558116499999</v>
      </c>
      <c r="N285" s="86">
        <v>0</v>
      </c>
      <c r="O285" s="86">
        <v>0.57057043709615296</v>
      </c>
      <c r="P285" s="86"/>
      <c r="Q285" s="86">
        <v>0</v>
      </c>
      <c r="R285" s="85">
        <v>373.3113295</v>
      </c>
      <c r="S285" s="86">
        <v>383.9359314785205</v>
      </c>
      <c r="T285" s="88">
        <f t="shared" si="8"/>
        <v>3.2355096734161939E-2</v>
      </c>
      <c r="U285" s="89">
        <v>19.2511285535961</v>
      </c>
      <c r="V285" s="90">
        <f t="shared" si="9"/>
        <v>1.6223335080796826</v>
      </c>
    </row>
    <row r="286" spans="1:22" x14ac:dyDescent="0.35">
      <c r="A286" s="1" t="s">
        <v>4940</v>
      </c>
      <c r="B286" s="44" t="s">
        <v>3391</v>
      </c>
      <c r="C286" s="91" t="s">
        <v>4878</v>
      </c>
      <c r="D286" s="94" t="s">
        <v>4969</v>
      </c>
      <c r="E286" s="93">
        <v>1286.76</v>
      </c>
      <c r="F286" s="85">
        <v>1110.9959999999098</v>
      </c>
      <c r="G286" s="86">
        <v>880.32375630000001</v>
      </c>
      <c r="H286" s="86">
        <v>0</v>
      </c>
      <c r="I286" s="89">
        <v>0</v>
      </c>
      <c r="J286" s="86"/>
      <c r="K286" s="86">
        <v>0</v>
      </c>
      <c r="L286" s="87">
        <v>0.462914999999962</v>
      </c>
      <c r="M286" s="89">
        <v>45.011866742849897</v>
      </c>
      <c r="N286" s="86">
        <v>0</v>
      </c>
      <c r="O286" s="89">
        <v>0</v>
      </c>
      <c r="P286" s="86"/>
      <c r="Q286" s="86">
        <v>0</v>
      </c>
      <c r="R286" s="85">
        <v>1991.3197562999098</v>
      </c>
      <c r="S286" s="86">
        <v>2047.9935782570089</v>
      </c>
      <c r="T286" s="88">
        <f t="shared" si="8"/>
        <v>1.5915894014866867</v>
      </c>
      <c r="U286" s="89">
        <v>45.474781742849899</v>
      </c>
      <c r="V286" s="90">
        <f t="shared" si="9"/>
        <v>35.340531056956927</v>
      </c>
    </row>
    <row r="287" spans="1:22" x14ac:dyDescent="0.35">
      <c r="A287" s="1" t="s">
        <v>4940</v>
      </c>
      <c r="B287" s="44" t="s">
        <v>3391</v>
      </c>
      <c r="C287" s="91" t="s">
        <v>4879</v>
      </c>
      <c r="D287" s="94" t="s">
        <v>3487</v>
      </c>
      <c r="E287" s="93">
        <v>60.08</v>
      </c>
      <c r="F287" s="85">
        <v>55.195703999995601</v>
      </c>
      <c r="G287" s="86">
        <v>0</v>
      </c>
      <c r="H287" s="86">
        <v>0</v>
      </c>
      <c r="I287" s="89">
        <v>0</v>
      </c>
      <c r="J287" s="86"/>
      <c r="K287" s="86">
        <v>0</v>
      </c>
      <c r="L287" s="87">
        <v>2.29982099999981E-2</v>
      </c>
      <c r="M287" s="86">
        <v>0</v>
      </c>
      <c r="N287" s="86">
        <v>0</v>
      </c>
      <c r="O287" s="89">
        <v>0</v>
      </c>
      <c r="P287" s="86"/>
      <c r="Q287" s="86">
        <v>0</v>
      </c>
      <c r="R287" s="85">
        <v>55.195703999995601</v>
      </c>
      <c r="S287" s="86">
        <v>56.766597620367726</v>
      </c>
      <c r="T287" s="88">
        <f t="shared" si="8"/>
        <v>0.94485016012596079</v>
      </c>
      <c r="U287" s="89">
        <v>2.29982099999981E-2</v>
      </c>
      <c r="V287" s="90">
        <f t="shared" si="9"/>
        <v>0.38279310918771803</v>
      </c>
    </row>
    <row r="288" spans="1:22" x14ac:dyDescent="0.35">
      <c r="A288" s="1" t="s">
        <v>4940</v>
      </c>
      <c r="B288" s="44" t="s">
        <v>3391</v>
      </c>
      <c r="C288" s="91" t="s">
        <v>4880</v>
      </c>
      <c r="D288" s="94" t="s">
        <v>3487</v>
      </c>
      <c r="E288" s="93">
        <v>5821.73</v>
      </c>
      <c r="F288" s="85">
        <v>4002.9681239996798</v>
      </c>
      <c r="G288" s="86">
        <v>0</v>
      </c>
      <c r="H288" s="86">
        <v>0</v>
      </c>
      <c r="I288" s="86">
        <v>0</v>
      </c>
      <c r="J288" s="86"/>
      <c r="K288" s="86">
        <v>0</v>
      </c>
      <c r="L288" s="87">
        <v>1.6679033849998599</v>
      </c>
      <c r="M288" s="86">
        <v>0</v>
      </c>
      <c r="N288" s="86">
        <v>0</v>
      </c>
      <c r="O288" s="86">
        <v>0</v>
      </c>
      <c r="P288" s="86"/>
      <c r="Q288" s="86">
        <v>0</v>
      </c>
      <c r="R288" s="85">
        <v>4002.9681239996798</v>
      </c>
      <c r="S288" s="86">
        <v>4116.8943289910058</v>
      </c>
      <c r="T288" s="88">
        <f t="shared" si="8"/>
        <v>0.70715995571608548</v>
      </c>
      <c r="U288" s="89">
        <v>1.6679033849998599</v>
      </c>
      <c r="V288" s="90">
        <f t="shared" si="9"/>
        <v>0.28649617639427799</v>
      </c>
    </row>
    <row r="289" spans="1:22" x14ac:dyDescent="0.35">
      <c r="A289" s="1" t="s">
        <v>4940</v>
      </c>
      <c r="B289" s="44" t="s">
        <v>3391</v>
      </c>
      <c r="C289" s="91" t="s">
        <v>4881</v>
      </c>
      <c r="D289" s="94" t="s">
        <v>3487</v>
      </c>
      <c r="E289" s="93">
        <v>400.39</v>
      </c>
      <c r="F289" s="85">
        <v>368.14607999997105</v>
      </c>
      <c r="G289" s="86">
        <v>0</v>
      </c>
      <c r="H289" s="86">
        <v>0</v>
      </c>
      <c r="I289" s="86">
        <v>0</v>
      </c>
      <c r="J289" s="86"/>
      <c r="K289" s="86">
        <v>0</v>
      </c>
      <c r="L289" s="87">
        <v>0.15339419999998799</v>
      </c>
      <c r="M289" s="86">
        <v>0</v>
      </c>
      <c r="N289" s="86">
        <v>0</v>
      </c>
      <c r="O289" s="86">
        <v>0</v>
      </c>
      <c r="P289" s="86"/>
      <c r="Q289" s="86">
        <v>0</v>
      </c>
      <c r="R289" s="85">
        <v>368.14607999997105</v>
      </c>
      <c r="S289" s="86">
        <v>378.62367674259082</v>
      </c>
      <c r="T289" s="88">
        <f t="shared" si="8"/>
        <v>0.94563719559077608</v>
      </c>
      <c r="U289" s="89">
        <v>0.15339419999998799</v>
      </c>
      <c r="V289" s="90">
        <f t="shared" si="9"/>
        <v>0.38311196583328255</v>
      </c>
    </row>
    <row r="290" spans="1:22" x14ac:dyDescent="0.35">
      <c r="A290" s="1" t="s">
        <v>4940</v>
      </c>
      <c r="B290" s="44" t="s">
        <v>3391</v>
      </c>
      <c r="C290" s="91" t="s">
        <v>4882</v>
      </c>
      <c r="D290" s="94" t="s">
        <v>4951</v>
      </c>
      <c r="E290" s="93">
        <v>1532.51</v>
      </c>
      <c r="F290" s="87">
        <v>643.247999999949</v>
      </c>
      <c r="G290" s="86">
        <v>517.60581750000006</v>
      </c>
      <c r="H290" s="86">
        <v>0</v>
      </c>
      <c r="I290" s="86">
        <v>0</v>
      </c>
      <c r="J290" s="86"/>
      <c r="K290" s="86">
        <v>0</v>
      </c>
      <c r="L290" s="87">
        <v>0.268019999999979</v>
      </c>
      <c r="M290" s="86">
        <v>26.465722316249899</v>
      </c>
      <c r="N290" s="86">
        <v>0</v>
      </c>
      <c r="O290" s="86">
        <v>0</v>
      </c>
      <c r="P290" s="86"/>
      <c r="Q290" s="86">
        <v>0</v>
      </c>
      <c r="R290" s="85">
        <v>1160.8538174999401</v>
      </c>
      <c r="S290" s="86">
        <v>1193.8922194758516</v>
      </c>
      <c r="T290" s="88">
        <f t="shared" si="8"/>
        <v>0.77904367310872458</v>
      </c>
      <c r="U290" s="89">
        <v>26.733742316249899</v>
      </c>
      <c r="V290" s="90">
        <f t="shared" si="9"/>
        <v>17.444416229747212</v>
      </c>
    </row>
    <row r="291" spans="1:22" x14ac:dyDescent="0.35">
      <c r="A291" s="1" t="s">
        <v>4940</v>
      </c>
      <c r="B291" s="44" t="s">
        <v>3391</v>
      </c>
      <c r="C291" s="91" t="s">
        <v>4883</v>
      </c>
      <c r="D291" s="94" t="s">
        <v>4944</v>
      </c>
      <c r="E291" s="93">
        <v>1533.65</v>
      </c>
      <c r="F291" s="87">
        <v>1740.97681199986</v>
      </c>
      <c r="G291" s="86">
        <v>0</v>
      </c>
      <c r="H291" s="86">
        <v>0</v>
      </c>
      <c r="I291" s="86">
        <v>6.0437922999999998</v>
      </c>
      <c r="J291" s="86"/>
      <c r="K291" s="86">
        <v>0</v>
      </c>
      <c r="L291" s="87">
        <v>0.72540700499994204</v>
      </c>
      <c r="M291" s="86">
        <v>0</v>
      </c>
      <c r="N291" s="86">
        <v>0</v>
      </c>
      <c r="O291" s="86">
        <v>0.43296798222999999</v>
      </c>
      <c r="P291" s="86"/>
      <c r="Q291" s="86">
        <v>0</v>
      </c>
      <c r="R291" s="85">
        <v>1747.02060429986</v>
      </c>
      <c r="S291" s="86">
        <v>1796.7415666768145</v>
      </c>
      <c r="T291" s="88">
        <f t="shared" si="8"/>
        <v>1.1715460285442014</v>
      </c>
      <c r="U291" s="89">
        <v>1.15837498722994</v>
      </c>
      <c r="V291" s="90">
        <f t="shared" si="9"/>
        <v>0.75530596109277859</v>
      </c>
    </row>
    <row r="292" spans="1:22" x14ac:dyDescent="0.35">
      <c r="A292" s="1" t="s">
        <v>4940</v>
      </c>
      <c r="B292" s="44" t="s">
        <v>3391</v>
      </c>
      <c r="C292" s="91" t="s">
        <v>5036</v>
      </c>
      <c r="D292" s="94" t="s">
        <v>4944</v>
      </c>
      <c r="E292" s="93">
        <v>658.03</v>
      </c>
      <c r="F292" s="87">
        <v>496.79996399995997</v>
      </c>
      <c r="G292" s="86">
        <v>0</v>
      </c>
      <c r="H292" s="86">
        <v>0</v>
      </c>
      <c r="I292" s="86">
        <v>0</v>
      </c>
      <c r="J292" s="86"/>
      <c r="K292" s="86">
        <v>0</v>
      </c>
      <c r="L292" s="87">
        <v>0.20699998499998301</v>
      </c>
      <c r="M292" s="86">
        <v>0</v>
      </c>
      <c r="N292" s="86">
        <v>0</v>
      </c>
      <c r="O292" s="86">
        <v>0</v>
      </c>
      <c r="P292" s="86"/>
      <c r="Q292" s="86">
        <v>0</v>
      </c>
      <c r="R292" s="85">
        <v>496.79996399995997</v>
      </c>
      <c r="S292" s="86">
        <v>510.93910595290436</v>
      </c>
      <c r="T292" s="88">
        <f t="shared" si="8"/>
        <v>0.77646779926888498</v>
      </c>
      <c r="U292" s="89">
        <v>0.20699998499998301</v>
      </c>
      <c r="V292" s="90">
        <f t="shared" si="9"/>
        <v>0.31457530051818766</v>
      </c>
    </row>
    <row r="293" spans="1:22" x14ac:dyDescent="0.35">
      <c r="A293" s="1" t="s">
        <v>4940</v>
      </c>
      <c r="B293" s="44" t="s">
        <v>3391</v>
      </c>
      <c r="C293" s="91" t="s">
        <v>4885</v>
      </c>
      <c r="D293" s="94" t="s">
        <v>4944</v>
      </c>
      <c r="E293" s="93">
        <v>1241.03</v>
      </c>
      <c r="F293" s="85">
        <v>1231.4091239999</v>
      </c>
      <c r="G293" s="86">
        <v>0</v>
      </c>
      <c r="H293" s="86">
        <v>0</v>
      </c>
      <c r="I293" s="86">
        <v>0</v>
      </c>
      <c r="J293" s="86"/>
      <c r="K293" s="86">
        <v>0</v>
      </c>
      <c r="L293" s="87">
        <v>0.51308713499995795</v>
      </c>
      <c r="M293" s="86">
        <v>0</v>
      </c>
      <c r="N293" s="86">
        <v>0</v>
      </c>
      <c r="O293" s="86">
        <v>0</v>
      </c>
      <c r="P293" s="86"/>
      <c r="Q293" s="86">
        <v>0</v>
      </c>
      <c r="R293" s="85">
        <v>1231.4091239999</v>
      </c>
      <c r="S293" s="86">
        <v>1266.4555605298085</v>
      </c>
      <c r="T293" s="88">
        <f t="shared" si="8"/>
        <v>1.0204874664833312</v>
      </c>
      <c r="U293" s="89">
        <v>0.51308713499995795</v>
      </c>
      <c r="V293" s="90">
        <f t="shared" si="9"/>
        <v>0.41343652852868823</v>
      </c>
    </row>
    <row r="294" spans="1:22" x14ac:dyDescent="0.35">
      <c r="A294" s="1" t="s">
        <v>4940</v>
      </c>
      <c r="B294" s="44" t="s">
        <v>3391</v>
      </c>
      <c r="C294" s="91" t="s">
        <v>4886</v>
      </c>
      <c r="D294" s="94" t="s">
        <v>4944</v>
      </c>
      <c r="E294" s="93">
        <v>958.95</v>
      </c>
      <c r="F294" s="85">
        <v>704.43867599994394</v>
      </c>
      <c r="G294" s="86">
        <v>0</v>
      </c>
      <c r="H294" s="86">
        <v>0</v>
      </c>
      <c r="I294" s="86">
        <v>0</v>
      </c>
      <c r="J294" s="86"/>
      <c r="K294" s="86">
        <v>0</v>
      </c>
      <c r="L294" s="87">
        <v>0.29351611499997599</v>
      </c>
      <c r="M294" s="86">
        <v>0</v>
      </c>
      <c r="N294" s="86">
        <v>0</v>
      </c>
      <c r="O294" s="86">
        <v>0</v>
      </c>
      <c r="P294" s="86"/>
      <c r="Q294" s="86">
        <v>0</v>
      </c>
      <c r="R294" s="85">
        <v>704.43867599994394</v>
      </c>
      <c r="S294" s="86">
        <v>724.48730554676126</v>
      </c>
      <c r="T294" s="88">
        <f t="shared" si="8"/>
        <v>0.75550060539836406</v>
      </c>
      <c r="U294" s="89">
        <v>0.29351611499997599</v>
      </c>
      <c r="V294" s="90">
        <f t="shared" si="9"/>
        <v>0.30608072892223365</v>
      </c>
    </row>
    <row r="295" spans="1:22" x14ac:dyDescent="0.35">
      <c r="A295" s="1" t="s">
        <v>4940</v>
      </c>
      <c r="B295" s="44" t="s">
        <v>3391</v>
      </c>
      <c r="C295" s="91" t="s">
        <v>4887</v>
      </c>
      <c r="D295" s="92" t="s">
        <v>4944</v>
      </c>
      <c r="E295" s="99">
        <v>1086.0899999999999</v>
      </c>
      <c r="F295" s="85">
        <v>804.64877999993598</v>
      </c>
      <c r="G295" s="86">
        <v>0</v>
      </c>
      <c r="H295" s="86">
        <v>0</v>
      </c>
      <c r="I295" s="86">
        <v>3.0561544999999999</v>
      </c>
      <c r="J295" s="86"/>
      <c r="K295" s="86">
        <v>0</v>
      </c>
      <c r="L295" s="87">
        <v>0.335270324999973</v>
      </c>
      <c r="M295" s="86">
        <v>0</v>
      </c>
      <c r="N295" s="86">
        <v>0</v>
      </c>
      <c r="O295" s="86">
        <v>0.218938206603846</v>
      </c>
      <c r="P295" s="86"/>
      <c r="Q295" s="86">
        <v>0</v>
      </c>
      <c r="R295" s="85">
        <v>807.70493449993592</v>
      </c>
      <c r="S295" s="86">
        <v>830.69256644950099</v>
      </c>
      <c r="T295" s="88">
        <f t="shared" si="8"/>
        <v>0.76484689707989306</v>
      </c>
      <c r="U295" s="89">
        <v>0.554208531603819</v>
      </c>
      <c r="V295" s="90">
        <f t="shared" si="9"/>
        <v>0.51027864320988037</v>
      </c>
    </row>
    <row r="296" spans="1:22" x14ac:dyDescent="0.35">
      <c r="A296" s="1" t="s">
        <v>4940</v>
      </c>
      <c r="B296" s="44" t="s">
        <v>3391</v>
      </c>
      <c r="C296" s="91" t="s">
        <v>5037</v>
      </c>
      <c r="D296" s="94" t="s">
        <v>4944</v>
      </c>
      <c r="E296" s="93">
        <v>503.11</v>
      </c>
      <c r="F296" s="85">
        <v>328.60799999997397</v>
      </c>
      <c r="G296" s="86">
        <v>276.3651132</v>
      </c>
      <c r="H296" s="86">
        <v>0</v>
      </c>
      <c r="I296" s="89">
        <v>10.326279599999999</v>
      </c>
      <c r="J296" s="86"/>
      <c r="K296" s="86">
        <v>0</v>
      </c>
      <c r="L296" s="87">
        <v>0.13691999999998899</v>
      </c>
      <c r="M296" s="89">
        <v>14.130834887400001</v>
      </c>
      <c r="N296" s="86">
        <v>0</v>
      </c>
      <c r="O296" s="89">
        <v>0.73975878395999894</v>
      </c>
      <c r="P296" s="86"/>
      <c r="Q296" s="86">
        <v>0</v>
      </c>
      <c r="R296" s="85">
        <v>615.29939279997393</v>
      </c>
      <c r="S296" s="86">
        <v>632.81107977417025</v>
      </c>
      <c r="T296" s="88">
        <f t="shared" si="8"/>
        <v>1.2577986519333153</v>
      </c>
      <c r="U296" s="89">
        <v>15.0075136713599</v>
      </c>
      <c r="V296" s="90">
        <f t="shared" si="9"/>
        <v>29.829487927808827</v>
      </c>
    </row>
    <row r="297" spans="1:22" x14ac:dyDescent="0.35">
      <c r="A297" s="1" t="s">
        <v>4940</v>
      </c>
      <c r="B297" s="44" t="s">
        <v>3391</v>
      </c>
      <c r="C297" s="91" t="s">
        <v>4888</v>
      </c>
      <c r="D297" s="94" t="s">
        <v>3487</v>
      </c>
      <c r="E297" s="93">
        <v>1270.43</v>
      </c>
      <c r="F297" s="85">
        <v>247.85999999998</v>
      </c>
      <c r="G297" s="86">
        <v>0</v>
      </c>
      <c r="H297" s="86">
        <v>0</v>
      </c>
      <c r="I297" s="86">
        <v>0</v>
      </c>
      <c r="J297" s="86"/>
      <c r="K297" s="86">
        <v>0</v>
      </c>
      <c r="L297" s="87">
        <v>0.103274999999991</v>
      </c>
      <c r="M297" s="86">
        <v>0</v>
      </c>
      <c r="N297" s="86">
        <v>0</v>
      </c>
      <c r="O297" s="86">
        <v>0</v>
      </c>
      <c r="P297" s="86"/>
      <c r="Q297" s="86">
        <v>0</v>
      </c>
      <c r="R297" s="85">
        <v>247.85999999998</v>
      </c>
      <c r="S297" s="86">
        <v>254.91420285506877</v>
      </c>
      <c r="T297" s="88">
        <f t="shared" si="8"/>
        <v>0.20065190750774836</v>
      </c>
      <c r="U297" s="89">
        <v>0.103274999999991</v>
      </c>
      <c r="V297" s="90">
        <f t="shared" si="9"/>
        <v>8.1291373786820983E-2</v>
      </c>
    </row>
    <row r="298" spans="1:22" x14ac:dyDescent="0.35">
      <c r="A298" s="1" t="s">
        <v>4940</v>
      </c>
      <c r="B298" s="44" t="s">
        <v>3391</v>
      </c>
      <c r="C298" s="91" t="s">
        <v>5038</v>
      </c>
      <c r="D298" s="94" t="s">
        <v>4944</v>
      </c>
      <c r="E298" s="93">
        <v>1079.48</v>
      </c>
      <c r="F298" s="85">
        <v>0</v>
      </c>
      <c r="G298" s="86">
        <v>0</v>
      </c>
      <c r="H298" s="86">
        <v>0</v>
      </c>
      <c r="I298" s="86">
        <v>1.5425935</v>
      </c>
      <c r="J298" s="86"/>
      <c r="K298" s="86">
        <v>0</v>
      </c>
      <c r="L298" s="87">
        <v>0</v>
      </c>
      <c r="M298" s="86">
        <v>0</v>
      </c>
      <c r="N298" s="86">
        <v>0</v>
      </c>
      <c r="O298" s="86">
        <v>0.11050902511923</v>
      </c>
      <c r="P298" s="86"/>
      <c r="Q298" s="86">
        <v>0</v>
      </c>
      <c r="R298" s="85">
        <v>1.5425935</v>
      </c>
      <c r="S298" s="86">
        <v>1.5864963785279682</v>
      </c>
      <c r="T298" s="88">
        <f t="shared" si="8"/>
        <v>1.4696857547411423E-3</v>
      </c>
      <c r="U298" s="89">
        <v>0.11050902511923</v>
      </c>
      <c r="V298" s="90">
        <f t="shared" si="9"/>
        <v>0.10237246185128951</v>
      </c>
    </row>
    <row r="299" spans="1:22" x14ac:dyDescent="0.35">
      <c r="A299" s="1" t="s">
        <v>4940</v>
      </c>
      <c r="B299" s="44" t="s">
        <v>3391</v>
      </c>
      <c r="C299" s="91" t="s">
        <v>4889</v>
      </c>
      <c r="D299" s="94" t="s">
        <v>4944</v>
      </c>
      <c r="E299" s="93">
        <v>1043.47</v>
      </c>
      <c r="F299" s="85">
        <v>1154.4595199999098</v>
      </c>
      <c r="G299" s="86">
        <v>0</v>
      </c>
      <c r="H299" s="86">
        <v>0</v>
      </c>
      <c r="I299" s="86">
        <v>6.1723094999999999</v>
      </c>
      <c r="J299" s="86"/>
      <c r="K299" s="86">
        <v>0</v>
      </c>
      <c r="L299" s="87">
        <v>0.481024799999962</v>
      </c>
      <c r="M299" s="86">
        <v>0</v>
      </c>
      <c r="N299" s="86">
        <v>0</v>
      </c>
      <c r="O299" s="86">
        <v>0.44217475671923001</v>
      </c>
      <c r="P299" s="86"/>
      <c r="Q299" s="86">
        <v>0</v>
      </c>
      <c r="R299" s="85">
        <v>1160.6318294999098</v>
      </c>
      <c r="S299" s="86">
        <v>1193.6639136012809</v>
      </c>
      <c r="T299" s="88">
        <f t="shared" si="8"/>
        <v>1.1439369733689333</v>
      </c>
      <c r="U299" s="89">
        <v>0.92319955671919296</v>
      </c>
      <c r="V299" s="90">
        <f t="shared" si="9"/>
        <v>0.88473991271353558</v>
      </c>
    </row>
    <row r="300" spans="1:22" x14ac:dyDescent="0.35">
      <c r="A300" s="1" t="s">
        <v>4940</v>
      </c>
      <c r="B300" s="44" t="s">
        <v>3391</v>
      </c>
      <c r="C300" s="91" t="s">
        <v>4890</v>
      </c>
      <c r="D300" s="94" t="s">
        <v>4944</v>
      </c>
      <c r="E300" s="93">
        <v>823.28</v>
      </c>
      <c r="F300" s="85">
        <v>847.27742399993201</v>
      </c>
      <c r="G300" s="86">
        <v>0</v>
      </c>
      <c r="H300" s="86">
        <v>0</v>
      </c>
      <c r="I300" s="89">
        <v>0.3805193</v>
      </c>
      <c r="J300" s="86"/>
      <c r="K300" s="86">
        <v>0</v>
      </c>
      <c r="L300" s="87">
        <v>0.35303225999997201</v>
      </c>
      <c r="M300" s="89">
        <v>0</v>
      </c>
      <c r="N300" s="86">
        <v>0</v>
      </c>
      <c r="O300" s="89">
        <v>2.7259817237692299E-2</v>
      </c>
      <c r="P300" s="86"/>
      <c r="Q300" s="86">
        <v>0</v>
      </c>
      <c r="R300" s="85">
        <v>847.65794329993207</v>
      </c>
      <c r="S300" s="86">
        <v>871.78265516858994</v>
      </c>
      <c r="T300" s="88">
        <f t="shared" si="8"/>
        <v>1.058913923778775</v>
      </c>
      <c r="U300" s="89">
        <v>0.38029207723766401</v>
      </c>
      <c r="V300" s="90">
        <f t="shared" si="9"/>
        <v>0.46192313336612573</v>
      </c>
    </row>
    <row r="301" spans="1:22" x14ac:dyDescent="0.35">
      <c r="A301" s="1" t="s">
        <v>4940</v>
      </c>
      <c r="B301" s="44" t="s">
        <v>3391</v>
      </c>
      <c r="C301" s="91" t="s">
        <v>4891</v>
      </c>
      <c r="D301" s="94" t="s">
        <v>4944</v>
      </c>
      <c r="E301" s="93">
        <v>1913.8</v>
      </c>
      <c r="F301" s="85">
        <v>1978.4381399998399</v>
      </c>
      <c r="G301" s="86">
        <v>114.74797049999999</v>
      </c>
      <c r="H301" s="86">
        <v>0</v>
      </c>
      <c r="I301" s="86">
        <v>0</v>
      </c>
      <c r="J301" s="86"/>
      <c r="K301" s="86">
        <v>0</v>
      </c>
      <c r="L301" s="87">
        <v>0.82434922499993402</v>
      </c>
      <c r="M301" s="86">
        <v>5.8671827497499898</v>
      </c>
      <c r="N301" s="86">
        <v>0</v>
      </c>
      <c r="O301" s="86">
        <v>0</v>
      </c>
      <c r="P301" s="86"/>
      <c r="Q301" s="86">
        <v>0</v>
      </c>
      <c r="R301" s="85">
        <v>2093.1861104998402</v>
      </c>
      <c r="S301" s="86">
        <v>2152.7590929775342</v>
      </c>
      <c r="T301" s="88">
        <f t="shared" si="8"/>
        <v>1.1248610580925564</v>
      </c>
      <c r="U301" s="89">
        <v>6.69153197474993</v>
      </c>
      <c r="V301" s="90">
        <f t="shared" si="9"/>
        <v>3.4964635671177393</v>
      </c>
    </row>
    <row r="302" spans="1:22" x14ac:dyDescent="0.35">
      <c r="A302" s="1" t="s">
        <v>4940</v>
      </c>
      <c r="B302" s="44" t="s">
        <v>3391</v>
      </c>
      <c r="C302" s="91" t="s">
        <v>4892</v>
      </c>
      <c r="D302" s="92" t="s">
        <v>3487</v>
      </c>
      <c r="E302" s="99">
        <v>1674.97</v>
      </c>
      <c r="F302" s="87">
        <v>1179.10915199991</v>
      </c>
      <c r="G302" s="86">
        <v>0</v>
      </c>
      <c r="H302" s="86">
        <v>0</v>
      </c>
      <c r="I302" s="86">
        <v>0</v>
      </c>
      <c r="J302" s="86"/>
      <c r="K302" s="86">
        <v>0</v>
      </c>
      <c r="L302" s="87">
        <v>0.49129547999996198</v>
      </c>
      <c r="M302" s="86">
        <v>0</v>
      </c>
      <c r="N302" s="86">
        <v>0</v>
      </c>
      <c r="O302" s="86">
        <v>0</v>
      </c>
      <c r="P302" s="86"/>
      <c r="Q302" s="86">
        <v>0</v>
      </c>
      <c r="R302" s="85">
        <v>1179.10915199991</v>
      </c>
      <c r="S302" s="86">
        <v>1212.6671086952208</v>
      </c>
      <c r="T302" s="88">
        <f t="shared" si="8"/>
        <v>0.72399333044485614</v>
      </c>
      <c r="U302" s="89">
        <v>0.49129547999996198</v>
      </c>
      <c r="V302" s="90">
        <f t="shared" si="9"/>
        <v>0.29331598774901158</v>
      </c>
    </row>
    <row r="303" spans="1:22" x14ac:dyDescent="0.35">
      <c r="A303" s="1" t="s">
        <v>4940</v>
      </c>
      <c r="B303" s="44" t="s">
        <v>3391</v>
      </c>
      <c r="C303" s="91" t="s">
        <v>4893</v>
      </c>
      <c r="D303" s="94" t="s">
        <v>4944</v>
      </c>
      <c r="E303" s="93">
        <v>909.54</v>
      </c>
      <c r="F303" s="85">
        <v>568.83952799995495</v>
      </c>
      <c r="G303" s="86">
        <v>0</v>
      </c>
      <c r="H303" s="86">
        <v>0</v>
      </c>
      <c r="I303" s="86">
        <v>1.6494331</v>
      </c>
      <c r="J303" s="86"/>
      <c r="K303" s="86">
        <v>0</v>
      </c>
      <c r="L303" s="87">
        <v>0.23701646999998099</v>
      </c>
      <c r="M303" s="86">
        <v>0</v>
      </c>
      <c r="N303" s="86">
        <v>0</v>
      </c>
      <c r="O303" s="86">
        <v>0.118162849694615</v>
      </c>
      <c r="P303" s="86"/>
      <c r="Q303" s="86">
        <v>0</v>
      </c>
      <c r="R303" s="85">
        <v>570.48896109995508</v>
      </c>
      <c r="S303" s="86">
        <v>586.72532379739823</v>
      </c>
      <c r="T303" s="88">
        <f t="shared" si="8"/>
        <v>0.64507918705873102</v>
      </c>
      <c r="U303" s="89">
        <v>0.35517931969459599</v>
      </c>
      <c r="V303" s="90">
        <f t="shared" si="9"/>
        <v>0.39050434251885124</v>
      </c>
    </row>
    <row r="304" spans="1:22" x14ac:dyDescent="0.35">
      <c r="A304" s="1" t="s">
        <v>4940</v>
      </c>
      <c r="B304" s="44" t="s">
        <v>3391</v>
      </c>
      <c r="C304" s="91" t="s">
        <v>4894</v>
      </c>
      <c r="D304" s="94" t="s">
        <v>4969</v>
      </c>
      <c r="E304" s="93">
        <v>439.28</v>
      </c>
      <c r="F304" s="85">
        <v>251.43944399998</v>
      </c>
      <c r="G304" s="86">
        <v>75.165045300000003</v>
      </c>
      <c r="H304" s="86">
        <v>0</v>
      </c>
      <c r="I304" s="86">
        <v>0</v>
      </c>
      <c r="J304" s="86"/>
      <c r="K304" s="86">
        <v>0</v>
      </c>
      <c r="L304" s="87">
        <v>0.104766434999991</v>
      </c>
      <c r="M304" s="86">
        <v>3.8432667283499899</v>
      </c>
      <c r="N304" s="86">
        <v>0</v>
      </c>
      <c r="O304" s="86">
        <v>0</v>
      </c>
      <c r="P304" s="86"/>
      <c r="Q304" s="86">
        <v>0</v>
      </c>
      <c r="R304" s="85">
        <v>326.60448929998</v>
      </c>
      <c r="S304" s="86">
        <v>335.89979439521483</v>
      </c>
      <c r="T304" s="88">
        <f t="shared" si="8"/>
        <v>0.764659885255907</v>
      </c>
      <c r="U304" s="89">
        <v>3.9480331633499901</v>
      </c>
      <c r="V304" s="90">
        <f t="shared" si="9"/>
        <v>8.9875094776679791</v>
      </c>
    </row>
    <row r="305" spans="1:22" x14ac:dyDescent="0.35">
      <c r="A305" s="1" t="s">
        <v>4940</v>
      </c>
      <c r="B305" s="44" t="s">
        <v>3391</v>
      </c>
      <c r="C305" s="91" t="s">
        <v>4895</v>
      </c>
      <c r="D305" s="94" t="s">
        <v>4951</v>
      </c>
      <c r="E305" s="93">
        <v>1242</v>
      </c>
      <c r="F305" s="85">
        <v>865.85335199993108</v>
      </c>
      <c r="G305" s="86">
        <v>3667.7557889999998</v>
      </c>
      <c r="H305" s="86">
        <v>0</v>
      </c>
      <c r="I305" s="86">
        <v>0</v>
      </c>
      <c r="J305" s="86"/>
      <c r="K305" s="86">
        <v>0</v>
      </c>
      <c r="L305" s="87">
        <v>0.36077222999997099</v>
      </c>
      <c r="M305" s="86">
        <v>187.53615773549899</v>
      </c>
      <c r="N305" s="86">
        <v>0</v>
      </c>
      <c r="O305" s="86">
        <v>0</v>
      </c>
      <c r="P305" s="86"/>
      <c r="Q305" s="86">
        <v>0</v>
      </c>
      <c r="R305" s="85">
        <v>4533.6091409999299</v>
      </c>
      <c r="S305" s="86">
        <v>4662.6376189564407</v>
      </c>
      <c r="T305" s="88">
        <f t="shared" si="8"/>
        <v>3.7541365692080841</v>
      </c>
      <c r="U305" s="89">
        <v>187.896929965499</v>
      </c>
      <c r="V305" s="90">
        <f t="shared" si="9"/>
        <v>151.28577291908132</v>
      </c>
    </row>
    <row r="306" spans="1:22" x14ac:dyDescent="0.35">
      <c r="A306" s="1" t="s">
        <v>4940</v>
      </c>
      <c r="B306" s="44" t="s">
        <v>3391</v>
      </c>
      <c r="C306" s="91" t="s">
        <v>5039</v>
      </c>
      <c r="D306" s="94" t="s">
        <v>4944</v>
      </c>
      <c r="E306" s="93">
        <v>1604.23999999999</v>
      </c>
      <c r="F306" s="85">
        <v>1411.6784399998901</v>
      </c>
      <c r="G306" s="86">
        <v>0</v>
      </c>
      <c r="H306" s="86">
        <v>0</v>
      </c>
      <c r="I306" s="86">
        <v>0</v>
      </c>
      <c r="J306" s="86"/>
      <c r="K306" s="86">
        <v>0</v>
      </c>
      <c r="L306" s="87">
        <v>0.58819934999995405</v>
      </c>
      <c r="M306" s="86">
        <v>0</v>
      </c>
      <c r="N306" s="86">
        <v>0</v>
      </c>
      <c r="O306" s="86">
        <v>0</v>
      </c>
      <c r="P306" s="86"/>
      <c r="Q306" s="86">
        <v>0</v>
      </c>
      <c r="R306" s="85">
        <v>1411.6784399998901</v>
      </c>
      <c r="S306" s="86">
        <v>1451.8554192701042</v>
      </c>
      <c r="T306" s="88">
        <f t="shared" si="8"/>
        <v>0.9050113569479088</v>
      </c>
      <c r="U306" s="89">
        <v>0.58819934999995405</v>
      </c>
      <c r="V306" s="90">
        <f t="shared" si="9"/>
        <v>0.36665296339697162</v>
      </c>
    </row>
    <row r="307" spans="1:22" x14ac:dyDescent="0.35">
      <c r="A307" s="1" t="s">
        <v>4940</v>
      </c>
      <c r="B307" s="44" t="s">
        <v>3391</v>
      </c>
      <c r="C307" s="91" t="s">
        <v>4897</v>
      </c>
      <c r="D307" s="94" t="s">
        <v>4996</v>
      </c>
      <c r="E307" s="93">
        <v>6415.25</v>
      </c>
      <c r="F307" s="85">
        <v>5725.3238279995394</v>
      </c>
      <c r="G307" s="86">
        <v>171.82357199999998</v>
      </c>
      <c r="H307" s="86">
        <v>0</v>
      </c>
      <c r="I307" s="86">
        <v>26.284864200000001</v>
      </c>
      <c r="J307" s="86"/>
      <c r="K307" s="86">
        <v>0</v>
      </c>
      <c r="L307" s="87">
        <v>2.3855515949998098</v>
      </c>
      <c r="M307" s="86">
        <v>8.7855174539999901</v>
      </c>
      <c r="N307" s="86">
        <v>0</v>
      </c>
      <c r="O307" s="86">
        <v>1.88300723303538</v>
      </c>
      <c r="P307" s="86"/>
      <c r="Q307" s="86">
        <v>0</v>
      </c>
      <c r="R307" s="85">
        <v>5923.4322641995295</v>
      </c>
      <c r="S307" s="86">
        <v>6092.0157096527873</v>
      </c>
      <c r="T307" s="88">
        <f t="shared" si="8"/>
        <v>0.94961470085386968</v>
      </c>
      <c r="U307" s="89">
        <v>13.0540762820351</v>
      </c>
      <c r="V307" s="90">
        <f t="shared" si="9"/>
        <v>2.0348507512622422</v>
      </c>
    </row>
    <row r="308" spans="1:22" x14ac:dyDescent="0.35">
      <c r="A308" s="1" t="s">
        <v>4940</v>
      </c>
      <c r="B308" s="44" t="s">
        <v>3391</v>
      </c>
      <c r="C308" s="91" t="s">
        <v>5040</v>
      </c>
      <c r="D308" s="94" t="s">
        <v>4944</v>
      </c>
      <c r="E308" s="93">
        <v>907.61</v>
      </c>
      <c r="F308" s="85">
        <v>785.48054399993703</v>
      </c>
      <c r="G308" s="86">
        <v>0</v>
      </c>
      <c r="H308" s="86">
        <v>0</v>
      </c>
      <c r="I308" s="86">
        <v>0</v>
      </c>
      <c r="J308" s="86"/>
      <c r="K308" s="86">
        <v>0</v>
      </c>
      <c r="L308" s="87">
        <v>0.32728355999997399</v>
      </c>
      <c r="M308" s="86">
        <v>0</v>
      </c>
      <c r="N308" s="86">
        <v>0</v>
      </c>
      <c r="O308" s="86">
        <v>0</v>
      </c>
      <c r="P308" s="86"/>
      <c r="Q308" s="86">
        <v>0</v>
      </c>
      <c r="R308" s="85">
        <v>785.48054399993703</v>
      </c>
      <c r="S308" s="86">
        <v>807.83566017883425</v>
      </c>
      <c r="T308" s="88">
        <f t="shared" si="8"/>
        <v>0.89006914884017829</v>
      </c>
      <c r="U308" s="89">
        <v>0.32728355999997399</v>
      </c>
      <c r="V308" s="90">
        <f t="shared" si="9"/>
        <v>0.36059933231230812</v>
      </c>
    </row>
    <row r="309" spans="1:22" x14ac:dyDescent="0.35">
      <c r="A309" s="1" t="s">
        <v>4940</v>
      </c>
      <c r="B309" s="44" t="s">
        <v>3391</v>
      </c>
      <c r="C309" s="91" t="s">
        <v>5041</v>
      </c>
      <c r="D309" s="94" t="s">
        <v>3487</v>
      </c>
      <c r="E309" s="93">
        <v>1246.69</v>
      </c>
      <c r="F309" s="85">
        <v>994.13654399992004</v>
      </c>
      <c r="G309" s="86">
        <v>0</v>
      </c>
      <c r="H309" s="86">
        <v>0</v>
      </c>
      <c r="I309" s="86">
        <v>0</v>
      </c>
      <c r="J309" s="86"/>
      <c r="K309" s="86">
        <v>0</v>
      </c>
      <c r="L309" s="87">
        <v>0.41422355999996702</v>
      </c>
      <c r="M309" s="86">
        <v>0</v>
      </c>
      <c r="N309" s="86">
        <v>0</v>
      </c>
      <c r="O309" s="86">
        <v>0</v>
      </c>
      <c r="P309" s="86"/>
      <c r="Q309" s="86">
        <v>0</v>
      </c>
      <c r="R309" s="85">
        <v>994.13654399992004</v>
      </c>
      <c r="S309" s="86">
        <v>1022.4301002293756</v>
      </c>
      <c r="T309" s="88">
        <f t="shared" si="8"/>
        <v>0.82011574668071097</v>
      </c>
      <c r="U309" s="89">
        <v>0.41422355999996702</v>
      </c>
      <c r="V309" s="90">
        <f t="shared" si="9"/>
        <v>0.33225866895536738</v>
      </c>
    </row>
    <row r="310" spans="1:22" x14ac:dyDescent="0.35">
      <c r="A310" s="1" t="s">
        <v>4940</v>
      </c>
      <c r="B310" s="44" t="s">
        <v>3391</v>
      </c>
      <c r="C310" s="91" t="s">
        <v>4489</v>
      </c>
      <c r="D310" s="94" t="s">
        <v>4964</v>
      </c>
      <c r="E310" s="93">
        <v>1006.75</v>
      </c>
      <c r="F310" s="85">
        <v>16.1279999999987</v>
      </c>
      <c r="G310" s="86">
        <v>0</v>
      </c>
      <c r="H310" s="86">
        <v>0</v>
      </c>
      <c r="I310" s="89">
        <v>14.969931200000001</v>
      </c>
      <c r="J310" s="86"/>
      <c r="K310" s="86">
        <v>0</v>
      </c>
      <c r="L310" s="87">
        <v>6.7199999999994599E-3</v>
      </c>
      <c r="M310" s="89">
        <v>0</v>
      </c>
      <c r="N310" s="86">
        <v>0</v>
      </c>
      <c r="O310" s="89">
        <v>1.0724228405046099</v>
      </c>
      <c r="P310" s="86"/>
      <c r="Q310" s="86">
        <v>0</v>
      </c>
      <c r="R310" s="85">
        <v>31.097931199998701</v>
      </c>
      <c r="S310" s="86">
        <v>31.982991778786737</v>
      </c>
      <c r="T310" s="88">
        <f t="shared" si="8"/>
        <v>3.1768554039023331E-2</v>
      </c>
      <c r="U310" s="89">
        <v>1.07914284050461</v>
      </c>
      <c r="V310" s="90">
        <f t="shared" si="9"/>
        <v>1.0719074651150831</v>
      </c>
    </row>
    <row r="311" spans="1:22" x14ac:dyDescent="0.35">
      <c r="A311" s="1" t="s">
        <v>4940</v>
      </c>
      <c r="B311" s="44" t="s">
        <v>3391</v>
      </c>
      <c r="C311" s="91" t="s">
        <v>4900</v>
      </c>
      <c r="D311" s="94" t="s">
        <v>3593</v>
      </c>
      <c r="E311" s="93">
        <v>17251.810000000001</v>
      </c>
      <c r="F311" s="85">
        <v>13992.340679998901</v>
      </c>
      <c r="G311" s="86">
        <v>6244.4000681999996</v>
      </c>
      <c r="H311" s="86">
        <v>0</v>
      </c>
      <c r="I311" s="86">
        <v>0</v>
      </c>
      <c r="J311" s="86"/>
      <c r="K311" s="86">
        <v>0</v>
      </c>
      <c r="L311" s="87">
        <v>5.8301419499995397</v>
      </c>
      <c r="M311" s="86">
        <v>319.28265225989998</v>
      </c>
      <c r="N311" s="86">
        <v>0</v>
      </c>
      <c r="O311" s="86">
        <v>0</v>
      </c>
      <c r="P311" s="86"/>
      <c r="Q311" s="86">
        <v>0</v>
      </c>
      <c r="R311" s="85">
        <v>20236.740748198899</v>
      </c>
      <c r="S311" s="86">
        <v>20812.687146825734</v>
      </c>
      <c r="T311" s="88">
        <f t="shared" si="8"/>
        <v>1.2064060030121901</v>
      </c>
      <c r="U311" s="89">
        <v>325.11279420989899</v>
      </c>
      <c r="V311" s="90">
        <f t="shared" si="9"/>
        <v>18.845141130692891</v>
      </c>
    </row>
    <row r="312" spans="1:22" x14ac:dyDescent="0.35">
      <c r="A312" s="1" t="s">
        <v>4940</v>
      </c>
      <c r="B312" s="44" t="s">
        <v>3391</v>
      </c>
      <c r="C312" s="91" t="s">
        <v>4901</v>
      </c>
      <c r="D312" s="94" t="s">
        <v>5013</v>
      </c>
      <c r="E312" s="93">
        <v>291.18</v>
      </c>
      <c r="F312" s="85">
        <v>77.183351999993803</v>
      </c>
      <c r="G312" s="86">
        <v>0</v>
      </c>
      <c r="H312" s="86">
        <v>229.05500000000001</v>
      </c>
      <c r="I312" s="89">
        <v>0</v>
      </c>
      <c r="J312" s="86"/>
      <c r="K312" s="86">
        <v>0</v>
      </c>
      <c r="L312" s="87">
        <v>3.2159729999997402E-2</v>
      </c>
      <c r="M312" s="89">
        <v>0</v>
      </c>
      <c r="N312" s="86">
        <v>16</v>
      </c>
      <c r="O312" s="89">
        <v>0</v>
      </c>
      <c r="P312" s="86"/>
      <c r="Q312" s="86">
        <v>0</v>
      </c>
      <c r="R312" s="85">
        <v>306.238551099993</v>
      </c>
      <c r="S312" s="86">
        <v>314.95423278121621</v>
      </c>
      <c r="T312" s="88">
        <f t="shared" si="8"/>
        <v>1.0816478905873212</v>
      </c>
      <c r="U312" s="89">
        <v>16.342826248840201</v>
      </c>
      <c r="V312" s="90">
        <f t="shared" si="9"/>
        <v>56.12619770877189</v>
      </c>
    </row>
    <row r="313" spans="1:22" x14ac:dyDescent="0.35">
      <c r="A313" s="1" t="s">
        <v>4940</v>
      </c>
      <c r="B313" s="44" t="s">
        <v>3391</v>
      </c>
      <c r="C313" s="91" t="s">
        <v>4902</v>
      </c>
      <c r="D313" s="94" t="s">
        <v>5013</v>
      </c>
      <c r="E313" s="93">
        <v>291.18</v>
      </c>
      <c r="F313" s="85">
        <v>73.688687999994102</v>
      </c>
      <c r="G313" s="86">
        <v>0</v>
      </c>
      <c r="H313" s="86">
        <v>285.78199999999998</v>
      </c>
      <c r="I313" s="86">
        <v>0</v>
      </c>
      <c r="J313" s="86"/>
      <c r="K313" s="86">
        <v>0</v>
      </c>
      <c r="L313" s="87">
        <v>3.0703619999997499E-2</v>
      </c>
      <c r="M313" s="86">
        <v>0</v>
      </c>
      <c r="N313" s="86">
        <v>20</v>
      </c>
      <c r="O313" s="86">
        <v>0</v>
      </c>
      <c r="P313" s="86"/>
      <c r="Q313" s="86">
        <v>0</v>
      </c>
      <c r="R313" s="85">
        <v>359.47029529999401</v>
      </c>
      <c r="S313" s="86">
        <v>369.70097545582803</v>
      </c>
      <c r="T313" s="88">
        <f t="shared" si="8"/>
        <v>1.2696647278515971</v>
      </c>
      <c r="U313" s="89">
        <v>20.380769945512402</v>
      </c>
      <c r="V313" s="90">
        <f t="shared" si="9"/>
        <v>69.993715040567352</v>
      </c>
    </row>
    <row r="314" spans="1:22" x14ac:dyDescent="0.35">
      <c r="A314" s="1" t="s">
        <v>4940</v>
      </c>
      <c r="B314" s="44" t="s">
        <v>3391</v>
      </c>
      <c r="C314" s="91" t="s">
        <v>4903</v>
      </c>
      <c r="D314" s="94" t="s">
        <v>4996</v>
      </c>
      <c r="E314" s="93">
        <v>1226.8599999999999</v>
      </c>
      <c r="F314" s="87">
        <v>1040.89705199992</v>
      </c>
      <c r="G314" s="86">
        <v>0</v>
      </c>
      <c r="H314" s="86">
        <v>0</v>
      </c>
      <c r="I314" s="86">
        <v>0</v>
      </c>
      <c r="J314" s="86"/>
      <c r="K314" s="86">
        <v>0</v>
      </c>
      <c r="L314" s="87">
        <v>0.43370710499996701</v>
      </c>
      <c r="M314" s="86">
        <v>0</v>
      </c>
      <c r="N314" s="86">
        <v>0</v>
      </c>
      <c r="O314" s="86">
        <v>0</v>
      </c>
      <c r="P314" s="86"/>
      <c r="Q314" s="86">
        <v>0</v>
      </c>
      <c r="R314" s="85">
        <v>1040.89705199992</v>
      </c>
      <c r="S314" s="86">
        <v>1070.521432521472</v>
      </c>
      <c r="T314" s="88">
        <f t="shared" si="8"/>
        <v>0.8725701649099914</v>
      </c>
      <c r="U314" s="89">
        <v>0.43370710499996701</v>
      </c>
      <c r="V314" s="90">
        <f t="shared" si="9"/>
        <v>0.35350985850053551</v>
      </c>
    </row>
    <row r="315" spans="1:22" x14ac:dyDescent="0.35">
      <c r="A315" s="1" t="s">
        <v>4940</v>
      </c>
      <c r="B315" s="44" t="s">
        <v>3391</v>
      </c>
      <c r="C315" s="91" t="s">
        <v>4904</v>
      </c>
      <c r="D315" s="94" t="s">
        <v>5013</v>
      </c>
      <c r="E315" s="93">
        <v>207.61</v>
      </c>
      <c r="F315" s="85">
        <v>33.298811999997298</v>
      </c>
      <c r="G315" s="86">
        <v>0</v>
      </c>
      <c r="H315" s="86">
        <v>212.15799999999999</v>
      </c>
      <c r="I315" s="86">
        <v>0</v>
      </c>
      <c r="J315" s="86"/>
      <c r="K315" s="86">
        <v>0</v>
      </c>
      <c r="L315" s="87">
        <v>1.38745049999988E-2</v>
      </c>
      <c r="M315" s="86">
        <v>0</v>
      </c>
      <c r="N315" s="86">
        <v>15</v>
      </c>
      <c r="O315" s="86">
        <v>0</v>
      </c>
      <c r="P315" s="86"/>
      <c r="Q315" s="86">
        <v>0</v>
      </c>
      <c r="R315" s="85">
        <v>245.45632189999702</v>
      </c>
      <c r="S315" s="86">
        <v>252.44211503622992</v>
      </c>
      <c r="T315" s="88">
        <f t="shared" si="8"/>
        <v>1.2159439094274356</v>
      </c>
      <c r="U315" s="89">
        <v>15.1212827063554</v>
      </c>
      <c r="V315" s="90">
        <f t="shared" si="9"/>
        <v>72.835040250254792</v>
      </c>
    </row>
    <row r="316" spans="1:22" x14ac:dyDescent="0.35">
      <c r="A316" s="1" t="s">
        <v>4940</v>
      </c>
      <c r="B316" s="44" t="s">
        <v>3391</v>
      </c>
      <c r="C316" s="91" t="s">
        <v>4905</v>
      </c>
      <c r="D316" s="92" t="s">
        <v>4969</v>
      </c>
      <c r="E316" s="93">
        <v>4799.42</v>
      </c>
      <c r="F316" s="85">
        <v>3413.70583199973</v>
      </c>
      <c r="G316" s="86">
        <v>0</v>
      </c>
      <c r="H316" s="86">
        <v>0</v>
      </c>
      <c r="I316" s="86">
        <v>0</v>
      </c>
      <c r="J316" s="86"/>
      <c r="K316" s="86">
        <v>0</v>
      </c>
      <c r="L316" s="87">
        <v>1.4223774299998799</v>
      </c>
      <c r="M316" s="86">
        <v>0</v>
      </c>
      <c r="N316" s="86">
        <v>0</v>
      </c>
      <c r="O316" s="86">
        <v>0</v>
      </c>
      <c r="P316" s="86"/>
      <c r="Q316" s="86">
        <v>0</v>
      </c>
      <c r="R316" s="85">
        <v>3413.70583199973</v>
      </c>
      <c r="S316" s="86">
        <v>3510.8613771725195</v>
      </c>
      <c r="T316" s="88">
        <f t="shared" si="8"/>
        <v>0.73151784531725073</v>
      </c>
      <c r="U316" s="89">
        <v>1.4223774299998799</v>
      </c>
      <c r="V316" s="90">
        <f t="shared" si="9"/>
        <v>0.29636444195337769</v>
      </c>
    </row>
    <row r="317" spans="1:22" x14ac:dyDescent="0.35">
      <c r="A317" s="1" t="s">
        <v>4940</v>
      </c>
      <c r="B317" s="44" t="s">
        <v>3391</v>
      </c>
      <c r="C317" s="91" t="s">
        <v>4906</v>
      </c>
      <c r="D317" s="94" t="s">
        <v>3593</v>
      </c>
      <c r="E317" s="93">
        <v>9691.64</v>
      </c>
      <c r="F317" s="85">
        <v>18062.895491998603</v>
      </c>
      <c r="G317" s="86">
        <v>0</v>
      </c>
      <c r="H317" s="86">
        <v>0</v>
      </c>
      <c r="I317" s="89">
        <v>69.958647500000012</v>
      </c>
      <c r="J317" s="86"/>
      <c r="K317" s="86">
        <v>0</v>
      </c>
      <c r="L317" s="87">
        <v>7.5262064549994196</v>
      </c>
      <c r="M317" s="86">
        <v>0</v>
      </c>
      <c r="N317" s="86">
        <v>0</v>
      </c>
      <c r="O317" s="89">
        <v>5.01172987821153</v>
      </c>
      <c r="P317" s="86"/>
      <c r="Q317" s="86">
        <v>0</v>
      </c>
      <c r="R317" s="85">
        <v>18132.854139498599</v>
      </c>
      <c r="S317" s="86">
        <v>18648.923014838587</v>
      </c>
      <c r="T317" s="88">
        <f t="shared" si="8"/>
        <v>1.9242277896040905</v>
      </c>
      <c r="U317" s="89">
        <v>12.537936333210901</v>
      </c>
      <c r="V317" s="90">
        <f t="shared" si="9"/>
        <v>1.2936857263797357</v>
      </c>
    </row>
    <row r="318" spans="1:22" x14ac:dyDescent="0.35">
      <c r="A318" s="1" t="s">
        <v>4940</v>
      </c>
      <c r="B318" s="44" t="s">
        <v>3391</v>
      </c>
      <c r="C318" s="91" t="s">
        <v>4907</v>
      </c>
      <c r="D318" s="94" t="s">
        <v>4944</v>
      </c>
      <c r="E318" s="93">
        <v>959.26</v>
      </c>
      <c r="F318" s="87">
        <v>1187.7839999999001</v>
      </c>
      <c r="G318" s="86">
        <v>0</v>
      </c>
      <c r="H318" s="86">
        <v>0</v>
      </c>
      <c r="I318" s="86">
        <v>0</v>
      </c>
      <c r="J318" s="86"/>
      <c r="K318" s="86">
        <v>0</v>
      </c>
      <c r="L318" s="87">
        <v>0.49490999999995799</v>
      </c>
      <c r="M318" s="86">
        <v>0</v>
      </c>
      <c r="N318" s="86">
        <v>0</v>
      </c>
      <c r="O318" s="86">
        <v>0</v>
      </c>
      <c r="P318" s="86"/>
      <c r="Q318" s="86">
        <v>0</v>
      </c>
      <c r="R318" s="85">
        <v>1187.7839999999001</v>
      </c>
      <c r="S318" s="86">
        <v>1221.5888466231097</v>
      </c>
      <c r="T318" s="88">
        <f t="shared" si="8"/>
        <v>1.2734700150356626</v>
      </c>
      <c r="U318" s="89">
        <v>0.49490999999995799</v>
      </c>
      <c r="V318" s="90">
        <f t="shared" si="9"/>
        <v>0.51592894522856991</v>
      </c>
    </row>
    <row r="319" spans="1:22" x14ac:dyDescent="0.35">
      <c r="A319" s="1" t="s">
        <v>4940</v>
      </c>
      <c r="B319" s="44" t="s">
        <v>3391</v>
      </c>
      <c r="C319" s="91" t="s">
        <v>4908</v>
      </c>
      <c r="D319" s="94" t="s">
        <v>3487</v>
      </c>
      <c r="E319" s="93">
        <v>65.5</v>
      </c>
      <c r="F319" s="85">
        <v>79.5535919999936</v>
      </c>
      <c r="G319" s="86">
        <v>0</v>
      </c>
      <c r="H319" s="86">
        <v>0</v>
      </c>
      <c r="I319" s="86">
        <v>0</v>
      </c>
      <c r="J319" s="86"/>
      <c r="K319" s="86">
        <v>0</v>
      </c>
      <c r="L319" s="87">
        <v>3.3147329999997303E-2</v>
      </c>
      <c r="M319" s="86">
        <v>0</v>
      </c>
      <c r="N319" s="86">
        <v>0</v>
      </c>
      <c r="O319" s="86">
        <v>0</v>
      </c>
      <c r="P319" s="86"/>
      <c r="Q319" s="86">
        <v>0</v>
      </c>
      <c r="R319" s="85">
        <v>79.5535919999936</v>
      </c>
      <c r="S319" s="86">
        <v>81.817721653100051</v>
      </c>
      <c r="T319" s="88">
        <f t="shared" si="8"/>
        <v>1.2491255214213748</v>
      </c>
      <c r="U319" s="89">
        <v>3.3147329999997303E-2</v>
      </c>
      <c r="V319" s="90">
        <f t="shared" si="9"/>
        <v>0.50606610687018783</v>
      </c>
    </row>
    <row r="320" spans="1:22" x14ac:dyDescent="0.35">
      <c r="A320" s="1" t="s">
        <v>4940</v>
      </c>
      <c r="B320" s="44" t="s">
        <v>3391</v>
      </c>
      <c r="C320" s="91" t="s">
        <v>5042</v>
      </c>
      <c r="D320" s="94" t="s">
        <v>3593</v>
      </c>
      <c r="E320" s="93">
        <v>17861.4899999999</v>
      </c>
      <c r="F320" s="85">
        <v>15521.822711998801</v>
      </c>
      <c r="G320" s="86">
        <v>3857.6335671000002</v>
      </c>
      <c r="H320" s="86">
        <v>0</v>
      </c>
      <c r="I320" s="86">
        <v>0</v>
      </c>
      <c r="J320" s="86"/>
      <c r="K320" s="86">
        <v>0</v>
      </c>
      <c r="L320" s="87">
        <v>6.4674261299994997</v>
      </c>
      <c r="M320" s="86">
        <v>197.24480547344999</v>
      </c>
      <c r="N320" s="86">
        <v>0</v>
      </c>
      <c r="O320" s="86">
        <v>0</v>
      </c>
      <c r="P320" s="86"/>
      <c r="Q320" s="86">
        <v>0</v>
      </c>
      <c r="R320" s="85">
        <v>19379.456279098802</v>
      </c>
      <c r="S320" s="86">
        <v>19931.003990767073</v>
      </c>
      <c r="T320" s="88">
        <f t="shared" si="8"/>
        <v>1.1158645774102376</v>
      </c>
      <c r="U320" s="89">
        <v>203.712231603449</v>
      </c>
      <c r="V320" s="90">
        <f t="shared" si="9"/>
        <v>11.405108510177492</v>
      </c>
    </row>
    <row r="321" spans="1:22" x14ac:dyDescent="0.35">
      <c r="A321" s="1" t="s">
        <v>4940</v>
      </c>
      <c r="B321" s="44" t="s">
        <v>3391</v>
      </c>
      <c r="C321" s="91" t="s">
        <v>4911</v>
      </c>
      <c r="D321" s="94" t="s">
        <v>4944</v>
      </c>
      <c r="E321" s="93">
        <v>854.69</v>
      </c>
      <c r="F321" s="85">
        <v>755.96522399994001</v>
      </c>
      <c r="G321" s="86">
        <v>0</v>
      </c>
      <c r="H321" s="86">
        <v>0</v>
      </c>
      <c r="I321" s="89">
        <v>0.17109819999999998</v>
      </c>
      <c r="J321" s="86"/>
      <c r="K321" s="86">
        <v>0</v>
      </c>
      <c r="L321" s="87">
        <v>0.31498550999997499</v>
      </c>
      <c r="M321" s="89">
        <v>0</v>
      </c>
      <c r="N321" s="86">
        <v>0</v>
      </c>
      <c r="O321" s="89">
        <v>1.22572118199999E-2</v>
      </c>
      <c r="P321" s="86"/>
      <c r="Q321" s="86">
        <v>0</v>
      </c>
      <c r="R321" s="85">
        <v>756.13632219993997</v>
      </c>
      <c r="S321" s="86">
        <v>777.65628912844625</v>
      </c>
      <c r="T321" s="88">
        <f t="shared" si="8"/>
        <v>0.90986941362183504</v>
      </c>
      <c r="U321" s="89">
        <v>0.32724272181997499</v>
      </c>
      <c r="V321" s="90">
        <f t="shared" si="9"/>
        <v>0.38287884709072872</v>
      </c>
    </row>
    <row r="322" spans="1:22" x14ac:dyDescent="0.35">
      <c r="A322" s="1" t="s">
        <v>4940</v>
      </c>
      <c r="B322" s="44" t="s">
        <v>3391</v>
      </c>
      <c r="C322" s="91" t="s">
        <v>4912</v>
      </c>
      <c r="D322" s="94" t="s">
        <v>4944</v>
      </c>
      <c r="E322" s="93">
        <v>1323</v>
      </c>
      <c r="F322" s="85">
        <v>1425.9762719998901</v>
      </c>
      <c r="G322" s="86">
        <v>0</v>
      </c>
      <c r="H322" s="86">
        <v>0</v>
      </c>
      <c r="I322" s="86">
        <v>20.292169099999999</v>
      </c>
      <c r="J322" s="86"/>
      <c r="K322" s="86">
        <v>0</v>
      </c>
      <c r="L322" s="87">
        <v>0.59415677999995398</v>
      </c>
      <c r="M322" s="86">
        <v>0</v>
      </c>
      <c r="N322" s="86">
        <v>0</v>
      </c>
      <c r="O322" s="86">
        <v>1.4536997756023</v>
      </c>
      <c r="P322" s="86"/>
      <c r="Q322" s="89">
        <v>0</v>
      </c>
      <c r="R322" s="85">
        <v>1446.26844109989</v>
      </c>
      <c r="S322" s="86">
        <v>1487.4298667693504</v>
      </c>
      <c r="T322" s="88">
        <f t="shared" si="8"/>
        <v>1.1242856135822754</v>
      </c>
      <c r="U322" s="89">
        <v>2.0478565556022601</v>
      </c>
      <c r="V322" s="90">
        <f t="shared" si="9"/>
        <v>1.5478885529873472</v>
      </c>
    </row>
    <row r="323" spans="1:22" x14ac:dyDescent="0.35">
      <c r="A323" s="1" t="s">
        <v>4940</v>
      </c>
      <c r="B323" s="44" t="s">
        <v>3391</v>
      </c>
      <c r="C323" s="91" t="s">
        <v>4913</v>
      </c>
      <c r="D323" s="94" t="s">
        <v>4944</v>
      </c>
      <c r="E323" s="93">
        <v>1362.96</v>
      </c>
      <c r="F323" s="85">
        <v>1289.9887199999</v>
      </c>
      <c r="G323" s="86">
        <v>0</v>
      </c>
      <c r="H323" s="86">
        <v>0</v>
      </c>
      <c r="I323" s="89">
        <v>0</v>
      </c>
      <c r="J323" s="86"/>
      <c r="K323" s="86">
        <v>0</v>
      </c>
      <c r="L323" s="87">
        <v>0.53749529999995804</v>
      </c>
      <c r="M323" s="86">
        <v>0</v>
      </c>
      <c r="N323" s="86">
        <v>0</v>
      </c>
      <c r="O323" s="89">
        <v>0</v>
      </c>
      <c r="P323" s="86"/>
      <c r="Q323" s="86">
        <v>0</v>
      </c>
      <c r="R323" s="85">
        <v>1289.9887199999</v>
      </c>
      <c r="S323" s="86">
        <v>1326.7023571807938</v>
      </c>
      <c r="T323" s="88">
        <f t="shared" si="8"/>
        <v>0.97339786727475042</v>
      </c>
      <c r="U323" s="89">
        <v>0.53749529999995804</v>
      </c>
      <c r="V323" s="90">
        <f t="shared" si="9"/>
        <v>0.39435882197566918</v>
      </c>
    </row>
    <row r="324" spans="1:22" x14ac:dyDescent="0.35">
      <c r="A324" s="1" t="s">
        <v>4940</v>
      </c>
      <c r="B324" s="44" t="s">
        <v>3391</v>
      </c>
      <c r="C324" s="91" t="s">
        <v>4914</v>
      </c>
      <c r="D324" s="94" t="s">
        <v>3487</v>
      </c>
      <c r="E324" s="93">
        <v>10437.33</v>
      </c>
      <c r="F324" s="85">
        <v>11407.121999999101</v>
      </c>
      <c r="G324" s="86">
        <v>0</v>
      </c>
      <c r="H324" s="86">
        <v>0</v>
      </c>
      <c r="I324" s="86">
        <v>12.6314601</v>
      </c>
      <c r="J324" s="86"/>
      <c r="K324" s="86">
        <v>0</v>
      </c>
      <c r="L324" s="87">
        <v>4.7529674999996203</v>
      </c>
      <c r="M324" s="86">
        <v>0</v>
      </c>
      <c r="N324" s="86">
        <v>0</v>
      </c>
      <c r="O324" s="86">
        <v>0.90489836854846095</v>
      </c>
      <c r="P324" s="86"/>
      <c r="Q324" s="86">
        <v>0</v>
      </c>
      <c r="R324" s="85">
        <v>11419.753460099098</v>
      </c>
      <c r="S324" s="86">
        <v>11744.764585180383</v>
      </c>
      <c r="T324" s="88">
        <f t="shared" si="8"/>
        <v>1.1252652340378606</v>
      </c>
      <c r="U324" s="89">
        <v>5.6578658685480896</v>
      </c>
      <c r="V324" s="90">
        <f t="shared" si="9"/>
        <v>0.54207981050211973</v>
      </c>
    </row>
    <row r="325" spans="1:22" x14ac:dyDescent="0.35">
      <c r="A325" s="1" t="s">
        <v>4940</v>
      </c>
      <c r="B325" s="44" t="s">
        <v>3391</v>
      </c>
      <c r="C325" s="91" t="s">
        <v>4915</v>
      </c>
      <c r="D325" s="94" t="s">
        <v>3487</v>
      </c>
      <c r="E325" s="93">
        <v>18675.68</v>
      </c>
      <c r="F325" s="85">
        <v>4207.6799999996601</v>
      </c>
      <c r="G325" s="86">
        <v>12549.951186300001</v>
      </c>
      <c r="H325" s="86">
        <v>0</v>
      </c>
      <c r="I325" s="89">
        <v>184.17443799999998</v>
      </c>
      <c r="J325" s="86"/>
      <c r="K325" s="86">
        <v>0</v>
      </c>
      <c r="L325" s="87">
        <v>1.75319999999986</v>
      </c>
      <c r="M325" s="86">
        <v>641.69202112785001</v>
      </c>
      <c r="N325" s="86">
        <v>0</v>
      </c>
      <c r="O325" s="89">
        <v>13.193973393030699</v>
      </c>
      <c r="P325" s="86"/>
      <c r="Q325" s="86">
        <v>0</v>
      </c>
      <c r="R325" s="85">
        <v>16941.805624299599</v>
      </c>
      <c r="S325" s="86">
        <v>17423.976743501174</v>
      </c>
      <c r="T325" s="88">
        <f t="shared" si="8"/>
        <v>0.93297683101772866</v>
      </c>
      <c r="U325" s="89">
        <v>656.63919452087998</v>
      </c>
      <c r="V325" s="90">
        <f t="shared" si="9"/>
        <v>35.160122390235856</v>
      </c>
    </row>
    <row r="326" spans="1:22" x14ac:dyDescent="0.35">
      <c r="A326" s="1" t="s">
        <v>4940</v>
      </c>
      <c r="B326" s="44" t="s">
        <v>3391</v>
      </c>
      <c r="C326" s="91" t="s">
        <v>4916</v>
      </c>
      <c r="D326" s="94" t="s">
        <v>4944</v>
      </c>
      <c r="E326" s="93">
        <v>869.37</v>
      </c>
      <c r="F326" s="85">
        <v>636.33599999994897</v>
      </c>
      <c r="G326" s="86">
        <v>0</v>
      </c>
      <c r="H326" s="86">
        <v>0</v>
      </c>
      <c r="I326" s="89">
        <v>0</v>
      </c>
      <c r="J326" s="86"/>
      <c r="K326" s="86">
        <v>0</v>
      </c>
      <c r="L326" s="87">
        <v>0.265139999999979</v>
      </c>
      <c r="M326" s="86">
        <v>0</v>
      </c>
      <c r="N326" s="86">
        <v>0</v>
      </c>
      <c r="O326" s="89">
        <v>0</v>
      </c>
      <c r="P326" s="86"/>
      <c r="Q326" s="86">
        <v>0</v>
      </c>
      <c r="R326" s="85">
        <v>636.33599999994897</v>
      </c>
      <c r="S326" s="86">
        <v>654.44639791811153</v>
      </c>
      <c r="T326" s="88">
        <f t="shared" si="8"/>
        <v>0.75278235724502973</v>
      </c>
      <c r="U326" s="89">
        <v>0.265139999999979</v>
      </c>
      <c r="V326" s="90">
        <f t="shared" si="9"/>
        <v>0.30497946789051728</v>
      </c>
    </row>
    <row r="327" spans="1:22" x14ac:dyDescent="0.35">
      <c r="A327" s="1" t="s">
        <v>4940</v>
      </c>
      <c r="B327" s="44" t="s">
        <v>3391</v>
      </c>
      <c r="C327" s="91" t="s">
        <v>4917</v>
      </c>
      <c r="D327" s="94"/>
      <c r="E327" s="93">
        <v>0</v>
      </c>
      <c r="F327" s="85">
        <v>4.1399999999996702</v>
      </c>
      <c r="G327" s="86">
        <v>0</v>
      </c>
      <c r="H327" s="86">
        <v>0</v>
      </c>
      <c r="I327" s="89">
        <v>0</v>
      </c>
      <c r="J327" s="86"/>
      <c r="K327" s="86">
        <v>0</v>
      </c>
      <c r="L327" s="87">
        <v>1.7249999999998599E-3</v>
      </c>
      <c r="M327" s="89">
        <v>0</v>
      </c>
      <c r="N327" s="86">
        <v>0</v>
      </c>
      <c r="O327" s="89">
        <v>0</v>
      </c>
      <c r="P327" s="86"/>
      <c r="Q327" s="86">
        <v>0</v>
      </c>
      <c r="R327" s="85">
        <v>4.1399999999996702</v>
      </c>
      <c r="S327" s="86">
        <v>4.257826191479003</v>
      </c>
      <c r="T327" s="88" t="str">
        <f t="shared" si="8"/>
        <v>-</v>
      </c>
      <c r="U327" s="89">
        <v>1.7249999999998599E-3</v>
      </c>
      <c r="V327" s="90" t="str">
        <f t="shared" si="9"/>
        <v>-</v>
      </c>
    </row>
    <row r="328" spans="1:22" x14ac:dyDescent="0.35">
      <c r="A328" s="1" t="s">
        <v>4940</v>
      </c>
      <c r="B328" s="44" t="s">
        <v>3391</v>
      </c>
      <c r="C328" s="91" t="s">
        <v>4918</v>
      </c>
      <c r="D328" s="94" t="s">
        <v>5013</v>
      </c>
      <c r="E328" s="93">
        <v>99.8</v>
      </c>
      <c r="F328" s="85">
        <v>72.839555999994204</v>
      </c>
      <c r="G328" s="86">
        <v>0</v>
      </c>
      <c r="H328" s="86">
        <v>0</v>
      </c>
      <c r="I328" s="86">
        <v>0</v>
      </c>
      <c r="J328" s="86"/>
      <c r="K328" s="86">
        <v>0</v>
      </c>
      <c r="L328" s="87">
        <v>3.0349814999997601E-2</v>
      </c>
      <c r="M328" s="86">
        <v>0</v>
      </c>
      <c r="N328" s="86">
        <v>0</v>
      </c>
      <c r="O328" s="89">
        <v>0</v>
      </c>
      <c r="P328" s="86"/>
      <c r="Q328" s="86">
        <v>0</v>
      </c>
      <c r="R328" s="85">
        <v>72.839555999994204</v>
      </c>
      <c r="S328" s="86">
        <v>74.91260128321295</v>
      </c>
      <c r="T328" s="88">
        <f t="shared" ref="T328:T363" si="10">IFERROR(S328/E328,"-")</f>
        <v>0.75062726736686325</v>
      </c>
      <c r="U328" s="89">
        <v>3.0349814999997601E-2</v>
      </c>
      <c r="V328" s="90">
        <f t="shared" ref="V328:V363" si="11">IFERROR(U328*1000/E328,"-")</f>
        <v>0.3041063627254269</v>
      </c>
    </row>
    <row r="329" spans="1:22" x14ac:dyDescent="0.35">
      <c r="A329" s="1" t="s">
        <v>4940</v>
      </c>
      <c r="B329" s="44" t="s">
        <v>3391</v>
      </c>
      <c r="C329" s="91" t="s">
        <v>4919</v>
      </c>
      <c r="D329" s="94" t="s">
        <v>3487</v>
      </c>
      <c r="E329" s="93">
        <v>10980.19</v>
      </c>
      <c r="F329" s="85">
        <v>4005.4139999996801</v>
      </c>
      <c r="G329" s="86">
        <v>3364.8619923000001</v>
      </c>
      <c r="H329" s="86">
        <v>0</v>
      </c>
      <c r="I329" s="86">
        <v>13.857018700000001</v>
      </c>
      <c r="J329" s="86"/>
      <c r="K329" s="86">
        <v>0</v>
      </c>
      <c r="L329" s="87">
        <v>1.66892249999986</v>
      </c>
      <c r="M329" s="86">
        <v>172.04888374485</v>
      </c>
      <c r="N329" s="86">
        <v>0</v>
      </c>
      <c r="O329" s="86">
        <v>0.99269550117769201</v>
      </c>
      <c r="P329" s="86"/>
      <c r="Q329" s="86">
        <v>0</v>
      </c>
      <c r="R329" s="85">
        <v>7384.1330109996798</v>
      </c>
      <c r="S329" s="86">
        <v>7594.2886317878392</v>
      </c>
      <c r="T329" s="88">
        <f t="shared" si="10"/>
        <v>0.69163544818330458</v>
      </c>
      <c r="U329" s="89">
        <v>174.71050174602701</v>
      </c>
      <c r="V329" s="90">
        <f t="shared" si="11"/>
        <v>15.911427921195079</v>
      </c>
    </row>
    <row r="330" spans="1:22" x14ac:dyDescent="0.35">
      <c r="A330" s="1" t="s">
        <v>4940</v>
      </c>
      <c r="B330" s="44" t="s">
        <v>3391</v>
      </c>
      <c r="C330" s="91" t="s">
        <v>4920</v>
      </c>
      <c r="D330" s="94" t="s">
        <v>5013</v>
      </c>
      <c r="E330" s="93">
        <v>225.15</v>
      </c>
      <c r="F330" s="85">
        <v>89.977643999992793</v>
      </c>
      <c r="G330" s="86">
        <v>0</v>
      </c>
      <c r="H330" s="86">
        <v>0</v>
      </c>
      <c r="I330" s="86">
        <v>0</v>
      </c>
      <c r="J330" s="86"/>
      <c r="K330" s="86">
        <v>0</v>
      </c>
      <c r="L330" s="87">
        <v>3.7490684999996998E-2</v>
      </c>
      <c r="M330" s="86">
        <v>0</v>
      </c>
      <c r="N330" s="86">
        <v>0</v>
      </c>
      <c r="O330" s="86">
        <v>0</v>
      </c>
      <c r="P330" s="86"/>
      <c r="Q330" s="86">
        <v>0</v>
      </c>
      <c r="R330" s="85">
        <v>89.977643999992793</v>
      </c>
      <c r="S330" s="86">
        <v>92.538446683761691</v>
      </c>
      <c r="T330" s="88">
        <f t="shared" si="10"/>
        <v>0.41100797994120225</v>
      </c>
      <c r="U330" s="89">
        <v>3.7490684999996998E-2</v>
      </c>
      <c r="V330" s="90">
        <f t="shared" si="11"/>
        <v>0.16651425716187876</v>
      </c>
    </row>
    <row r="331" spans="1:22" x14ac:dyDescent="0.35">
      <c r="A331" s="1" t="s">
        <v>4940</v>
      </c>
      <c r="B331" s="44" t="s">
        <v>3391</v>
      </c>
      <c r="C331" s="91" t="s">
        <v>4921</v>
      </c>
      <c r="D331" s="94" t="s">
        <v>5013</v>
      </c>
      <c r="E331" s="93">
        <v>225.15</v>
      </c>
      <c r="F331" s="85">
        <v>114.08291999999101</v>
      </c>
      <c r="G331" s="86">
        <v>0</v>
      </c>
      <c r="H331" s="86">
        <v>0</v>
      </c>
      <c r="I331" s="86">
        <v>0</v>
      </c>
      <c r="J331" s="86"/>
      <c r="K331" s="86">
        <v>0</v>
      </c>
      <c r="L331" s="87">
        <v>4.7534549999996199E-2</v>
      </c>
      <c r="M331" s="86">
        <v>0</v>
      </c>
      <c r="N331" s="86">
        <v>0</v>
      </c>
      <c r="O331" s="86">
        <v>0</v>
      </c>
      <c r="P331" s="86"/>
      <c r="Q331" s="86">
        <v>0</v>
      </c>
      <c r="R331" s="85">
        <v>114.08291999999101</v>
      </c>
      <c r="S331" s="86">
        <v>117.32976926966285</v>
      </c>
      <c r="T331" s="88">
        <f t="shared" si="10"/>
        <v>0.52111822904580429</v>
      </c>
      <c r="U331" s="89">
        <v>4.7534549999996199E-2</v>
      </c>
      <c r="V331" s="90">
        <f t="shared" si="11"/>
        <v>0.21112391738839084</v>
      </c>
    </row>
    <row r="332" spans="1:22" x14ac:dyDescent="0.35">
      <c r="A332" s="1" t="s">
        <v>4940</v>
      </c>
      <c r="B332" s="44" t="s">
        <v>3391</v>
      </c>
      <c r="C332" s="91" t="s">
        <v>4922</v>
      </c>
      <c r="D332" s="94" t="s">
        <v>5013</v>
      </c>
      <c r="E332" s="93">
        <v>225.15</v>
      </c>
      <c r="F332" s="85">
        <v>118.94943599999</v>
      </c>
      <c r="G332" s="86">
        <v>0</v>
      </c>
      <c r="H332" s="86">
        <v>0</v>
      </c>
      <c r="I332" s="89">
        <v>0</v>
      </c>
      <c r="J332" s="86"/>
      <c r="K332" s="86">
        <v>0</v>
      </c>
      <c r="L332" s="87">
        <v>4.9562264999995803E-2</v>
      </c>
      <c r="M332" s="86">
        <v>0</v>
      </c>
      <c r="N332" s="86">
        <v>0</v>
      </c>
      <c r="O332" s="89">
        <v>0</v>
      </c>
      <c r="P332" s="86"/>
      <c r="Q332" s="86">
        <v>0</v>
      </c>
      <c r="R332" s="85">
        <v>118.94943599999</v>
      </c>
      <c r="S332" s="86">
        <v>122.33478842088242</v>
      </c>
      <c r="T332" s="88">
        <f t="shared" si="10"/>
        <v>0.54334793880027721</v>
      </c>
      <c r="U332" s="89">
        <v>4.9562264999995803E-2</v>
      </c>
      <c r="V332" s="90">
        <f t="shared" si="11"/>
        <v>0.2201299800133058</v>
      </c>
    </row>
    <row r="333" spans="1:22" x14ac:dyDescent="0.35">
      <c r="A333" s="1" t="s">
        <v>4940</v>
      </c>
      <c r="B333" s="44" t="s">
        <v>3391</v>
      </c>
      <c r="C333" s="91" t="s">
        <v>4923</v>
      </c>
      <c r="D333" s="94" t="s">
        <v>5013</v>
      </c>
      <c r="E333" s="93">
        <v>223.75</v>
      </c>
      <c r="F333" s="85">
        <v>128.32603199998999</v>
      </c>
      <c r="G333" s="86">
        <v>0</v>
      </c>
      <c r="H333" s="86">
        <v>0</v>
      </c>
      <c r="I333" s="89">
        <v>0</v>
      </c>
      <c r="J333" s="86"/>
      <c r="K333" s="86">
        <v>0</v>
      </c>
      <c r="L333" s="87">
        <v>5.34691799999958E-2</v>
      </c>
      <c r="M333" s="86">
        <v>0</v>
      </c>
      <c r="N333" s="86">
        <v>0</v>
      </c>
      <c r="O333" s="89">
        <v>0</v>
      </c>
      <c r="P333" s="86"/>
      <c r="Q333" s="86">
        <v>0</v>
      </c>
      <c r="R333" s="85">
        <v>128.32603199998999</v>
      </c>
      <c r="S333" s="86">
        <v>131.97824640052502</v>
      </c>
      <c r="T333" s="88">
        <f t="shared" si="10"/>
        <v>0.58984691128726263</v>
      </c>
      <c r="U333" s="89">
        <v>5.34691799999958E-2</v>
      </c>
      <c r="V333" s="90">
        <f t="shared" si="11"/>
        <v>0.2389684022346181</v>
      </c>
    </row>
    <row r="334" spans="1:22" x14ac:dyDescent="0.35">
      <c r="A334" s="1" t="s">
        <v>4940</v>
      </c>
      <c r="B334" s="44" t="s">
        <v>3391</v>
      </c>
      <c r="C334" s="91" t="s">
        <v>4924</v>
      </c>
      <c r="D334" s="94" t="s">
        <v>5013</v>
      </c>
      <c r="E334" s="93">
        <v>223.75</v>
      </c>
      <c r="F334" s="85">
        <v>99.478079999992104</v>
      </c>
      <c r="G334" s="86">
        <v>0</v>
      </c>
      <c r="H334" s="86">
        <v>0</v>
      </c>
      <c r="I334" s="86">
        <v>0</v>
      </c>
      <c r="J334" s="86"/>
      <c r="K334" s="86">
        <v>0</v>
      </c>
      <c r="L334" s="87">
        <v>4.1449199999996703E-2</v>
      </c>
      <c r="M334" s="86">
        <v>0</v>
      </c>
      <c r="N334" s="86">
        <v>0</v>
      </c>
      <c r="O334" s="86">
        <v>0</v>
      </c>
      <c r="P334" s="86"/>
      <c r="Q334" s="86">
        <v>0</v>
      </c>
      <c r="R334" s="85">
        <v>99.478079999992104</v>
      </c>
      <c r="S334" s="86">
        <v>102.3092692033922</v>
      </c>
      <c r="T334" s="88">
        <f t="shared" si="10"/>
        <v>0.45724813051795399</v>
      </c>
      <c r="U334" s="89">
        <v>4.1449199999996703E-2</v>
      </c>
      <c r="V334" s="90">
        <f t="shared" si="11"/>
        <v>0.18524782122903555</v>
      </c>
    </row>
    <row r="335" spans="1:22" x14ac:dyDescent="0.35">
      <c r="A335" s="1" t="s">
        <v>4940</v>
      </c>
      <c r="B335" s="44" t="s">
        <v>3391</v>
      </c>
      <c r="C335" s="91" t="s">
        <v>4925</v>
      </c>
      <c r="D335" s="94" t="s">
        <v>5013</v>
      </c>
      <c r="E335" s="93">
        <v>223.75</v>
      </c>
      <c r="F335" s="85">
        <v>87.357635999992993</v>
      </c>
      <c r="G335" s="86">
        <v>0</v>
      </c>
      <c r="H335" s="86">
        <v>0</v>
      </c>
      <c r="I335" s="86">
        <v>0</v>
      </c>
      <c r="J335" s="86"/>
      <c r="K335" s="86">
        <v>0</v>
      </c>
      <c r="L335" s="87">
        <v>3.6399014999997099E-2</v>
      </c>
      <c r="M335" s="86">
        <v>0</v>
      </c>
      <c r="N335" s="86">
        <v>0</v>
      </c>
      <c r="O335" s="86">
        <v>0</v>
      </c>
      <c r="P335" s="86"/>
      <c r="Q335" s="86">
        <v>0</v>
      </c>
      <c r="R335" s="85">
        <v>87.357635999992993</v>
      </c>
      <c r="S335" s="86">
        <v>89.843872122340301</v>
      </c>
      <c r="T335" s="88">
        <f t="shared" si="10"/>
        <v>0.40153685864733096</v>
      </c>
      <c r="U335" s="89">
        <v>3.6399014999997099E-2</v>
      </c>
      <c r="V335" s="90">
        <f t="shared" si="11"/>
        <v>0.16267716201116023</v>
      </c>
    </row>
    <row r="336" spans="1:22" x14ac:dyDescent="0.35">
      <c r="A336" s="1" t="s">
        <v>4940</v>
      </c>
      <c r="B336" s="44" t="s">
        <v>3391</v>
      </c>
      <c r="C336" s="91" t="s">
        <v>4926</v>
      </c>
      <c r="D336" s="94" t="s">
        <v>5013</v>
      </c>
      <c r="E336" s="99">
        <v>223.75</v>
      </c>
      <c r="F336" s="85">
        <v>93.254795999992595</v>
      </c>
      <c r="G336" s="86">
        <v>0</v>
      </c>
      <c r="H336" s="86">
        <v>0</v>
      </c>
      <c r="I336" s="86">
        <v>0</v>
      </c>
      <c r="J336" s="86"/>
      <c r="K336" s="86">
        <v>0</v>
      </c>
      <c r="L336" s="87">
        <v>3.8856164999996903E-2</v>
      </c>
      <c r="M336" s="86">
        <v>0</v>
      </c>
      <c r="N336" s="86">
        <v>0</v>
      </c>
      <c r="O336" s="86">
        <v>0</v>
      </c>
      <c r="P336" s="86"/>
      <c r="Q336" s="86">
        <v>0</v>
      </c>
      <c r="R336" s="85">
        <v>93.254795999992595</v>
      </c>
      <c r="S336" s="86">
        <v>95.908867847785388</v>
      </c>
      <c r="T336" s="88">
        <f t="shared" si="10"/>
        <v>0.42864298479457158</v>
      </c>
      <c r="U336" s="89">
        <v>3.8856164999996903E-2</v>
      </c>
      <c r="V336" s="90">
        <f t="shared" si="11"/>
        <v>0.17365883798881299</v>
      </c>
    </row>
    <row r="337" spans="1:22" x14ac:dyDescent="0.35">
      <c r="A337" s="1" t="s">
        <v>4940</v>
      </c>
      <c r="B337" s="44" t="s">
        <v>3391</v>
      </c>
      <c r="C337" s="91" t="s">
        <v>4927</v>
      </c>
      <c r="D337" s="94" t="s">
        <v>5013</v>
      </c>
      <c r="E337" s="93">
        <v>223.75</v>
      </c>
      <c r="F337" s="85">
        <v>96.268499999992301</v>
      </c>
      <c r="G337" s="86">
        <v>0</v>
      </c>
      <c r="H337" s="86">
        <v>0</v>
      </c>
      <c r="I337" s="86">
        <v>0</v>
      </c>
      <c r="J337" s="86"/>
      <c r="K337" s="86">
        <v>0</v>
      </c>
      <c r="L337" s="87">
        <v>4.0111874999996799E-2</v>
      </c>
      <c r="M337" s="86">
        <v>0</v>
      </c>
      <c r="N337" s="86">
        <v>0</v>
      </c>
      <c r="O337" s="86">
        <v>0</v>
      </c>
      <c r="P337" s="86"/>
      <c r="Q337" s="86">
        <v>0</v>
      </c>
      <c r="R337" s="85">
        <v>96.268499999992301</v>
      </c>
      <c r="S337" s="86">
        <v>99.008343167728569</v>
      </c>
      <c r="T337" s="88">
        <f t="shared" si="10"/>
        <v>0.44249538845912212</v>
      </c>
      <c r="U337" s="89">
        <v>4.0111874999996799E-2</v>
      </c>
      <c r="V337" s="90">
        <f t="shared" si="11"/>
        <v>0.1792709497206561</v>
      </c>
    </row>
    <row r="338" spans="1:22" x14ac:dyDescent="0.35">
      <c r="A338" s="1" t="s">
        <v>4940</v>
      </c>
      <c r="B338" s="44" t="s">
        <v>3391</v>
      </c>
      <c r="C338" s="91" t="s">
        <v>4928</v>
      </c>
      <c r="D338" s="94" t="s">
        <v>5013</v>
      </c>
      <c r="E338" s="93">
        <v>223.75</v>
      </c>
      <c r="F338" s="85">
        <v>92.542211999992603</v>
      </c>
      <c r="G338" s="86">
        <v>0</v>
      </c>
      <c r="H338" s="86">
        <v>0</v>
      </c>
      <c r="I338" s="86">
        <v>0</v>
      </c>
      <c r="J338" s="86"/>
      <c r="K338" s="86">
        <v>0</v>
      </c>
      <c r="L338" s="87">
        <v>3.8559254999996899E-2</v>
      </c>
      <c r="M338" s="89">
        <v>0</v>
      </c>
      <c r="N338" s="86">
        <v>0</v>
      </c>
      <c r="O338" s="89">
        <v>0</v>
      </c>
      <c r="P338" s="86"/>
      <c r="Q338" s="86">
        <v>0</v>
      </c>
      <c r="R338" s="85">
        <v>92.542211999992603</v>
      </c>
      <c r="S338" s="86">
        <v>95.176003398792858</v>
      </c>
      <c r="T338" s="88">
        <f t="shared" si="10"/>
        <v>0.4253676129554988</v>
      </c>
      <c r="U338" s="89">
        <v>3.8559254999996899E-2</v>
      </c>
      <c r="V338" s="90">
        <f t="shared" si="11"/>
        <v>0.17233186592177385</v>
      </c>
    </row>
    <row r="339" spans="1:22" x14ac:dyDescent="0.35">
      <c r="A339" s="1" t="s">
        <v>4940</v>
      </c>
      <c r="B339" s="44" t="s">
        <v>3391</v>
      </c>
      <c r="C339" s="91" t="s">
        <v>4929</v>
      </c>
      <c r="D339" s="94" t="s">
        <v>4964</v>
      </c>
      <c r="E339" s="93">
        <v>394.23</v>
      </c>
      <c r="F339" s="85">
        <v>56.164211999995501</v>
      </c>
      <c r="G339" s="86">
        <v>0</v>
      </c>
      <c r="H339" s="86">
        <v>0</v>
      </c>
      <c r="I339" s="86">
        <v>0</v>
      </c>
      <c r="J339" s="86"/>
      <c r="K339" s="86">
        <v>0</v>
      </c>
      <c r="L339" s="87">
        <v>2.3401754999998099E-2</v>
      </c>
      <c r="M339" s="86">
        <v>0</v>
      </c>
      <c r="N339" s="86">
        <v>0</v>
      </c>
      <c r="O339" s="86">
        <v>0</v>
      </c>
      <c r="P339" s="86"/>
      <c r="Q339" s="86">
        <v>0</v>
      </c>
      <c r="R339" s="85">
        <v>56.164211999995501</v>
      </c>
      <c r="S339" s="86">
        <v>57.762669777144744</v>
      </c>
      <c r="T339" s="88">
        <f t="shared" si="10"/>
        <v>0.146520228742472</v>
      </c>
      <c r="U339" s="89">
        <v>2.3401754999998099E-2</v>
      </c>
      <c r="V339" s="90">
        <f t="shared" si="11"/>
        <v>5.9360665093975841E-2</v>
      </c>
    </row>
    <row r="340" spans="1:22" x14ac:dyDescent="0.35">
      <c r="A340" s="1" t="s">
        <v>4940</v>
      </c>
      <c r="B340" s="44" t="s">
        <v>3391</v>
      </c>
      <c r="C340" s="91" t="s">
        <v>4930</v>
      </c>
      <c r="D340" s="94" t="s">
        <v>4969</v>
      </c>
      <c r="E340" s="93">
        <v>2826.54</v>
      </c>
      <c r="F340" s="85">
        <v>938.5130519999251</v>
      </c>
      <c r="G340" s="86">
        <v>688.85725049999996</v>
      </c>
      <c r="H340" s="86">
        <v>0</v>
      </c>
      <c r="I340" s="86">
        <v>0</v>
      </c>
      <c r="J340" s="86"/>
      <c r="K340" s="86">
        <v>0</v>
      </c>
      <c r="L340" s="87">
        <v>0.39104710499996898</v>
      </c>
      <c r="M340" s="86">
        <v>35.221985709749902</v>
      </c>
      <c r="N340" s="86">
        <v>0</v>
      </c>
      <c r="O340" s="86">
        <v>0</v>
      </c>
      <c r="P340" s="86"/>
      <c r="Q340" s="86">
        <v>0</v>
      </c>
      <c r="R340" s="85">
        <v>1627.3703024999199</v>
      </c>
      <c r="S340" s="86">
        <v>1673.6859655120338</v>
      </c>
      <c r="T340" s="88">
        <f t="shared" si="10"/>
        <v>0.59213241826120766</v>
      </c>
      <c r="U340" s="89">
        <v>35.6130328147499</v>
      </c>
      <c r="V340" s="90">
        <f t="shared" si="11"/>
        <v>12.599514889140044</v>
      </c>
    </row>
    <row r="341" spans="1:22" x14ac:dyDescent="0.35">
      <c r="A341" s="1" t="s">
        <v>4940</v>
      </c>
      <c r="B341" s="44" t="s">
        <v>3391</v>
      </c>
      <c r="C341" s="91" t="s">
        <v>4931</v>
      </c>
      <c r="D341" s="94" t="s">
        <v>5013</v>
      </c>
      <c r="E341" s="93">
        <v>247.8</v>
      </c>
      <c r="F341" s="87">
        <v>183.40354799998499</v>
      </c>
      <c r="G341" s="86">
        <v>0</v>
      </c>
      <c r="H341" s="86">
        <v>0</v>
      </c>
      <c r="I341" s="86">
        <v>0</v>
      </c>
      <c r="J341" s="86"/>
      <c r="K341" s="86">
        <v>0</v>
      </c>
      <c r="L341" s="87">
        <v>7.6418144999993803E-2</v>
      </c>
      <c r="M341" s="86">
        <v>0</v>
      </c>
      <c r="N341" s="86">
        <v>0</v>
      </c>
      <c r="O341" s="86">
        <v>0</v>
      </c>
      <c r="P341" s="86"/>
      <c r="Q341" s="86">
        <v>0</v>
      </c>
      <c r="R341" s="85">
        <v>183.40354799998499</v>
      </c>
      <c r="S341" s="86">
        <v>188.62329233926928</v>
      </c>
      <c r="T341" s="88">
        <f t="shared" si="10"/>
        <v>0.76119165592925453</v>
      </c>
      <c r="U341" s="89">
        <v>7.6418144999993803E-2</v>
      </c>
      <c r="V341" s="90">
        <f t="shared" si="11"/>
        <v>0.30838638014525344</v>
      </c>
    </row>
    <row r="342" spans="1:22" x14ac:dyDescent="0.35">
      <c r="A342" s="1" t="s">
        <v>4940</v>
      </c>
      <c r="B342" s="44" t="s">
        <v>3391</v>
      </c>
      <c r="C342" s="91" t="s">
        <v>4932</v>
      </c>
      <c r="D342" s="94" t="s">
        <v>5013</v>
      </c>
      <c r="E342" s="93">
        <v>236.64</v>
      </c>
      <c r="F342" s="85">
        <v>28.098647999997802</v>
      </c>
      <c r="G342" s="86">
        <v>0</v>
      </c>
      <c r="H342" s="86">
        <v>142.24299999999999</v>
      </c>
      <c r="I342" s="86">
        <v>0</v>
      </c>
      <c r="J342" s="86"/>
      <c r="K342" s="86">
        <v>0</v>
      </c>
      <c r="L342" s="87">
        <v>1.1707769999999E-2</v>
      </c>
      <c r="M342" s="86">
        <v>0</v>
      </c>
      <c r="N342" s="86">
        <v>10</v>
      </c>
      <c r="O342" s="86">
        <v>0</v>
      </c>
      <c r="P342" s="86"/>
      <c r="Q342" s="86">
        <v>0</v>
      </c>
      <c r="R342" s="85">
        <v>170.34125269999703</v>
      </c>
      <c r="S342" s="86">
        <v>175.18923846266875</v>
      </c>
      <c r="T342" s="88">
        <f t="shared" si="10"/>
        <v>0.7403196351532656</v>
      </c>
      <c r="U342" s="89">
        <v>10.1405836878962</v>
      </c>
      <c r="V342" s="90">
        <f t="shared" si="11"/>
        <v>42.852365144929855</v>
      </c>
    </row>
    <row r="343" spans="1:22" x14ac:dyDescent="0.35">
      <c r="A343" s="1" t="s">
        <v>4940</v>
      </c>
      <c r="B343" s="44" t="s">
        <v>3391</v>
      </c>
      <c r="C343" s="91" t="s">
        <v>5043</v>
      </c>
      <c r="D343" s="94" t="s">
        <v>5044</v>
      </c>
      <c r="E343" s="93">
        <v>371.62</v>
      </c>
      <c r="F343" s="85">
        <v>0</v>
      </c>
      <c r="G343" s="86">
        <v>0</v>
      </c>
      <c r="H343" s="86">
        <v>0</v>
      </c>
      <c r="I343" s="89">
        <v>0</v>
      </c>
      <c r="J343" s="86"/>
      <c r="K343" s="86">
        <v>0</v>
      </c>
      <c r="L343" s="87">
        <v>0</v>
      </c>
      <c r="M343" s="86">
        <v>0</v>
      </c>
      <c r="N343" s="86">
        <v>0</v>
      </c>
      <c r="O343" s="89">
        <v>0</v>
      </c>
      <c r="P343" s="86"/>
      <c r="Q343" s="86">
        <v>0</v>
      </c>
      <c r="R343" s="85">
        <v>0</v>
      </c>
      <c r="S343" s="86">
        <v>0</v>
      </c>
      <c r="T343" s="88">
        <f t="shared" si="10"/>
        <v>0</v>
      </c>
      <c r="U343" s="89">
        <v>0</v>
      </c>
      <c r="V343" s="90">
        <f t="shared" si="11"/>
        <v>0</v>
      </c>
    </row>
    <row r="344" spans="1:22" x14ac:dyDescent="0.35">
      <c r="A344" s="1" t="s">
        <v>4940</v>
      </c>
      <c r="B344" s="44" t="s">
        <v>3391</v>
      </c>
      <c r="C344" s="91" t="s">
        <v>5045</v>
      </c>
      <c r="D344" s="94" t="s">
        <v>3540</v>
      </c>
      <c r="E344" s="93">
        <v>0</v>
      </c>
      <c r="F344" s="85">
        <v>1063.0686599999101</v>
      </c>
      <c r="G344" s="86">
        <v>0</v>
      </c>
      <c r="H344" s="86">
        <v>0</v>
      </c>
      <c r="I344" s="86">
        <v>0</v>
      </c>
      <c r="J344" s="86"/>
      <c r="K344" s="86">
        <v>0</v>
      </c>
      <c r="L344" s="87">
        <v>0.442945274999962</v>
      </c>
      <c r="M344" s="86">
        <v>0</v>
      </c>
      <c r="N344" s="86">
        <v>0</v>
      </c>
      <c r="O344" s="86">
        <v>0</v>
      </c>
      <c r="P344" s="86"/>
      <c r="Q344" s="89">
        <v>0</v>
      </c>
      <c r="R344" s="85">
        <v>1063.0686599999101</v>
      </c>
      <c r="S344" s="86">
        <v>1093.3240540793395</v>
      </c>
      <c r="T344" s="88" t="str">
        <f t="shared" si="10"/>
        <v>-</v>
      </c>
      <c r="U344" s="89">
        <v>0.442945274999962</v>
      </c>
      <c r="V344" s="90" t="str">
        <f t="shared" si="11"/>
        <v>-</v>
      </c>
    </row>
    <row r="345" spans="1:22" x14ac:dyDescent="0.35">
      <c r="A345" s="1" t="s">
        <v>4940</v>
      </c>
      <c r="B345" s="44" t="s">
        <v>3391</v>
      </c>
      <c r="C345" s="91" t="s">
        <v>5046</v>
      </c>
      <c r="D345" s="94" t="s">
        <v>3487</v>
      </c>
      <c r="E345" s="93">
        <v>1331.11</v>
      </c>
      <c r="F345" s="85">
        <v>556.34169599995596</v>
      </c>
      <c r="G345" s="86">
        <v>0</v>
      </c>
      <c r="H345" s="86">
        <v>0</v>
      </c>
      <c r="I345" s="86">
        <v>0</v>
      </c>
      <c r="J345" s="86"/>
      <c r="K345" s="86">
        <v>0</v>
      </c>
      <c r="L345" s="87">
        <v>0.23180903999998101</v>
      </c>
      <c r="M345" s="86">
        <v>0</v>
      </c>
      <c r="N345" s="86">
        <v>0</v>
      </c>
      <c r="O345" s="86">
        <v>0</v>
      </c>
      <c r="P345" s="86"/>
      <c r="Q345" s="86">
        <v>0</v>
      </c>
      <c r="R345" s="85">
        <v>556.34169599995596</v>
      </c>
      <c r="S345" s="86">
        <v>572.17542141078513</v>
      </c>
      <c r="T345" s="88">
        <f t="shared" si="10"/>
        <v>0.42984833816197399</v>
      </c>
      <c r="U345" s="89">
        <v>0.23180903999998101</v>
      </c>
      <c r="V345" s="90">
        <f t="shared" si="11"/>
        <v>0.17414717040663882</v>
      </c>
    </row>
    <row r="346" spans="1:22" x14ac:dyDescent="0.35">
      <c r="A346" s="1" t="s">
        <v>4940</v>
      </c>
      <c r="B346" s="44" t="s">
        <v>3391</v>
      </c>
      <c r="C346" s="91" t="s">
        <v>4933</v>
      </c>
      <c r="D346" s="94" t="s">
        <v>4990</v>
      </c>
      <c r="E346" s="93">
        <v>223.01</v>
      </c>
      <c r="F346" s="85">
        <v>0</v>
      </c>
      <c r="G346" s="86">
        <v>0</v>
      </c>
      <c r="H346" s="86">
        <v>0</v>
      </c>
      <c r="I346" s="89">
        <v>0</v>
      </c>
      <c r="J346" s="86"/>
      <c r="K346" s="86">
        <v>0</v>
      </c>
      <c r="L346" s="87">
        <v>0</v>
      </c>
      <c r="M346" s="89">
        <v>0</v>
      </c>
      <c r="N346" s="86">
        <v>0</v>
      </c>
      <c r="O346" s="89">
        <v>0</v>
      </c>
      <c r="P346" s="86"/>
      <c r="Q346" s="86">
        <v>0</v>
      </c>
      <c r="R346" s="85">
        <v>0</v>
      </c>
      <c r="S346" s="86">
        <v>0</v>
      </c>
      <c r="T346" s="88">
        <f t="shared" si="10"/>
        <v>0</v>
      </c>
      <c r="U346" s="89">
        <v>0</v>
      </c>
      <c r="V346" s="90">
        <f t="shared" si="11"/>
        <v>0</v>
      </c>
    </row>
    <row r="347" spans="1:22" x14ac:dyDescent="0.35">
      <c r="A347" s="1" t="s">
        <v>4940</v>
      </c>
      <c r="B347" s="44" t="s">
        <v>3391</v>
      </c>
      <c r="C347" s="91" t="s">
        <v>4934</v>
      </c>
      <c r="D347" s="94" t="s">
        <v>3487</v>
      </c>
      <c r="E347" s="93">
        <v>4378.1499999999996</v>
      </c>
      <c r="F347" s="85">
        <v>1532.24827199988</v>
      </c>
      <c r="G347" s="86">
        <v>1118.8322127000001</v>
      </c>
      <c r="H347" s="86">
        <v>0</v>
      </c>
      <c r="I347" s="86">
        <v>0</v>
      </c>
      <c r="J347" s="86"/>
      <c r="K347" s="86">
        <v>0</v>
      </c>
      <c r="L347" s="87">
        <v>0.63843677999994997</v>
      </c>
      <c r="M347" s="86">
        <v>57.207051502649897</v>
      </c>
      <c r="N347" s="86">
        <v>0</v>
      </c>
      <c r="O347" s="86">
        <v>0</v>
      </c>
      <c r="P347" s="86"/>
      <c r="Q347" s="86">
        <v>0</v>
      </c>
      <c r="R347" s="85">
        <v>2651.0804846998799</v>
      </c>
      <c r="S347" s="86">
        <v>2726.5313824818595</v>
      </c>
      <c r="T347" s="88">
        <f t="shared" si="10"/>
        <v>0.62275878681220598</v>
      </c>
      <c r="U347" s="89">
        <v>57.845488282649903</v>
      </c>
      <c r="V347" s="90">
        <f t="shared" si="11"/>
        <v>13.212313027797107</v>
      </c>
    </row>
    <row r="348" spans="1:22" x14ac:dyDescent="0.35">
      <c r="A348" s="1" t="s">
        <v>4940</v>
      </c>
      <c r="B348" s="44" t="s">
        <v>3391</v>
      </c>
      <c r="C348" s="91" t="s">
        <v>5047</v>
      </c>
      <c r="D348" s="94" t="s">
        <v>3487</v>
      </c>
      <c r="E348" s="93">
        <v>9382.8700000000008</v>
      </c>
      <c r="F348" s="85">
        <v>0</v>
      </c>
      <c r="G348" s="86">
        <v>5381.0472429000001</v>
      </c>
      <c r="H348" s="86">
        <v>0</v>
      </c>
      <c r="I348" s="86">
        <v>0</v>
      </c>
      <c r="J348" s="86"/>
      <c r="K348" s="86">
        <v>0</v>
      </c>
      <c r="L348" s="87">
        <v>0</v>
      </c>
      <c r="M348" s="86">
        <v>275.13852682154999</v>
      </c>
      <c r="N348" s="86">
        <v>0</v>
      </c>
      <c r="O348" s="86">
        <v>0</v>
      </c>
      <c r="P348" s="86"/>
      <c r="Q348" s="86">
        <v>0</v>
      </c>
      <c r="R348" s="85">
        <v>5381.0472429000001</v>
      </c>
      <c r="S348" s="86">
        <v>5534.1941759437977</v>
      </c>
      <c r="T348" s="88">
        <f t="shared" si="10"/>
        <v>0.58981891211791249</v>
      </c>
      <c r="U348" s="89">
        <v>275.13852682154999</v>
      </c>
      <c r="V348" s="90">
        <f t="shared" si="11"/>
        <v>29.323493432345323</v>
      </c>
    </row>
    <row r="349" spans="1:22" x14ac:dyDescent="0.35">
      <c r="A349" s="1" t="s">
        <v>4940</v>
      </c>
      <c r="B349" s="44" t="s">
        <v>3391</v>
      </c>
      <c r="C349" s="91" t="s">
        <v>5048</v>
      </c>
      <c r="D349" s="94" t="s">
        <v>4996</v>
      </c>
      <c r="E349" s="93">
        <v>1954.39</v>
      </c>
      <c r="F349" s="85">
        <v>1270.1179439999</v>
      </c>
      <c r="G349" s="86">
        <v>0</v>
      </c>
      <c r="H349" s="86">
        <v>0</v>
      </c>
      <c r="I349" s="86">
        <v>0</v>
      </c>
      <c r="J349" s="86"/>
      <c r="K349" s="86">
        <v>0</v>
      </c>
      <c r="L349" s="87">
        <v>0.52921580999995799</v>
      </c>
      <c r="M349" s="86">
        <v>0</v>
      </c>
      <c r="N349" s="86">
        <v>0</v>
      </c>
      <c r="O349" s="86">
        <v>0</v>
      </c>
      <c r="P349" s="86"/>
      <c r="Q349" s="86">
        <v>0</v>
      </c>
      <c r="R349" s="85">
        <v>1270.1179439999</v>
      </c>
      <c r="S349" s="86">
        <v>1306.2660502972626</v>
      </c>
      <c r="T349" s="88">
        <f t="shared" si="10"/>
        <v>0.6683753244220767</v>
      </c>
      <c r="U349" s="89">
        <v>0.52921580999995799</v>
      </c>
      <c r="V349" s="90">
        <f t="shared" si="11"/>
        <v>0.27078311391275944</v>
      </c>
    </row>
    <row r="350" spans="1:22" x14ac:dyDescent="0.35">
      <c r="A350" s="1" t="s">
        <v>4940</v>
      </c>
      <c r="B350" s="44" t="s">
        <v>3391</v>
      </c>
      <c r="C350" s="91" t="s">
        <v>5049</v>
      </c>
      <c r="D350" s="94"/>
      <c r="E350" s="93">
        <v>0</v>
      </c>
      <c r="F350" s="85">
        <v>0</v>
      </c>
      <c r="G350" s="86">
        <v>1157.6001240000001</v>
      </c>
      <c r="H350" s="86">
        <v>0</v>
      </c>
      <c r="I350" s="86">
        <v>0</v>
      </c>
      <c r="J350" s="86"/>
      <c r="K350" s="86">
        <v>0</v>
      </c>
      <c r="L350" s="87">
        <v>0</v>
      </c>
      <c r="M350" s="86">
        <v>59.189295018000003</v>
      </c>
      <c r="N350" s="86">
        <v>0</v>
      </c>
      <c r="O350" s="86">
        <v>0</v>
      </c>
      <c r="P350" s="86"/>
      <c r="Q350" s="86">
        <v>0</v>
      </c>
      <c r="R350" s="85">
        <v>1157.6001240000001</v>
      </c>
      <c r="S350" s="86">
        <v>1190.5459244509505</v>
      </c>
      <c r="T350" s="88" t="str">
        <f t="shared" si="10"/>
        <v>-</v>
      </c>
      <c r="U350" s="89">
        <v>59.189295018000003</v>
      </c>
      <c r="V350" s="90" t="str">
        <f t="shared" si="11"/>
        <v>-</v>
      </c>
    </row>
    <row r="351" spans="1:22" x14ac:dyDescent="0.35">
      <c r="A351" s="1" t="s">
        <v>4940</v>
      </c>
      <c r="B351" s="44" t="s">
        <v>3391</v>
      </c>
      <c r="C351" s="91" t="s">
        <v>5050</v>
      </c>
      <c r="D351" s="94" t="s">
        <v>5013</v>
      </c>
      <c r="E351" s="93">
        <v>225.32</v>
      </c>
      <c r="F351" s="85">
        <v>109.56808799999099</v>
      </c>
      <c r="G351" s="86">
        <v>0</v>
      </c>
      <c r="H351" s="86">
        <v>0</v>
      </c>
      <c r="I351" s="89">
        <v>0</v>
      </c>
      <c r="J351" s="86"/>
      <c r="K351" s="86">
        <v>0</v>
      </c>
      <c r="L351" s="87">
        <v>4.5653369999996203E-2</v>
      </c>
      <c r="M351" s="86">
        <v>0</v>
      </c>
      <c r="N351" s="86">
        <v>0</v>
      </c>
      <c r="O351" s="89">
        <v>0</v>
      </c>
      <c r="P351" s="86"/>
      <c r="Q351" s="86">
        <v>0</v>
      </c>
      <c r="R351" s="85">
        <v>109.56808799999099</v>
      </c>
      <c r="S351" s="86">
        <v>112.68644319726451</v>
      </c>
      <c r="T351" s="88">
        <f t="shared" si="10"/>
        <v>0.5001173584114349</v>
      </c>
      <c r="U351" s="89">
        <v>4.5653369999996203E-2</v>
      </c>
      <c r="V351" s="90">
        <f t="shared" si="11"/>
        <v>0.20261570211253419</v>
      </c>
    </row>
    <row r="352" spans="1:22" x14ac:dyDescent="0.35">
      <c r="A352" s="1" t="s">
        <v>4940</v>
      </c>
      <c r="B352" s="44" t="s">
        <v>3391</v>
      </c>
      <c r="C352" s="91" t="s">
        <v>5051</v>
      </c>
      <c r="D352" s="94" t="s">
        <v>5000</v>
      </c>
      <c r="E352" s="93">
        <v>103.54</v>
      </c>
      <c r="F352" s="85">
        <v>0</v>
      </c>
      <c r="G352" s="86">
        <v>0</v>
      </c>
      <c r="H352" s="86">
        <v>0</v>
      </c>
      <c r="I352" s="86">
        <v>0</v>
      </c>
      <c r="J352" s="86"/>
      <c r="K352" s="86">
        <v>0</v>
      </c>
      <c r="L352" s="87">
        <v>0</v>
      </c>
      <c r="M352" s="86">
        <v>0</v>
      </c>
      <c r="N352" s="86">
        <v>0</v>
      </c>
      <c r="O352" s="86">
        <v>0</v>
      </c>
      <c r="P352" s="86"/>
      <c r="Q352" s="86">
        <v>0</v>
      </c>
      <c r="R352" s="85">
        <v>0</v>
      </c>
      <c r="S352" s="86">
        <v>0</v>
      </c>
      <c r="T352" s="88">
        <f t="shared" si="10"/>
        <v>0</v>
      </c>
      <c r="U352" s="89">
        <v>0</v>
      </c>
      <c r="V352" s="90">
        <f t="shared" si="11"/>
        <v>0</v>
      </c>
    </row>
    <row r="353" spans="1:22" x14ac:dyDescent="0.35">
      <c r="A353" s="1" t="s">
        <v>4940</v>
      </c>
      <c r="B353" s="44" t="s">
        <v>3391</v>
      </c>
      <c r="C353" s="91" t="s">
        <v>5052</v>
      </c>
      <c r="D353" s="94" t="s">
        <v>3487</v>
      </c>
      <c r="E353" s="93">
        <v>7768.83</v>
      </c>
      <c r="F353" s="85">
        <v>7423.0142039994107</v>
      </c>
      <c r="G353" s="86">
        <v>0</v>
      </c>
      <c r="H353" s="86">
        <v>0</v>
      </c>
      <c r="I353" s="86">
        <v>0</v>
      </c>
      <c r="J353" s="86"/>
      <c r="K353" s="86">
        <v>0</v>
      </c>
      <c r="L353" s="87">
        <v>3.0929225849997501</v>
      </c>
      <c r="M353" s="86">
        <v>0</v>
      </c>
      <c r="N353" s="86">
        <v>0</v>
      </c>
      <c r="O353" s="86">
        <v>0</v>
      </c>
      <c r="P353" s="86"/>
      <c r="Q353" s="86">
        <v>0</v>
      </c>
      <c r="R353" s="85">
        <v>7423.0142039994107</v>
      </c>
      <c r="S353" s="86">
        <v>7634.2764003651864</v>
      </c>
      <c r="T353" s="88">
        <f t="shared" si="10"/>
        <v>0.98268032642819914</v>
      </c>
      <c r="U353" s="89">
        <v>3.0929225849997501</v>
      </c>
      <c r="V353" s="90">
        <f t="shared" si="11"/>
        <v>0.39811948324261826</v>
      </c>
    </row>
    <row r="354" spans="1:22" x14ac:dyDescent="0.35">
      <c r="A354" s="1" t="s">
        <v>4940</v>
      </c>
      <c r="B354" s="44" t="s">
        <v>3391</v>
      </c>
      <c r="C354" s="91" t="s">
        <v>5053</v>
      </c>
      <c r="D354" s="94" t="s">
        <v>3487</v>
      </c>
      <c r="E354" s="93">
        <v>3178.41</v>
      </c>
      <c r="F354" s="85">
        <v>2294.4656519998202</v>
      </c>
      <c r="G354" s="86">
        <v>0</v>
      </c>
      <c r="H354" s="86">
        <v>0</v>
      </c>
      <c r="I354" s="89">
        <v>0</v>
      </c>
      <c r="J354" s="86"/>
      <c r="K354" s="86">
        <v>0</v>
      </c>
      <c r="L354" s="87">
        <v>0.95602735499992497</v>
      </c>
      <c r="M354" s="86">
        <v>0</v>
      </c>
      <c r="N354" s="86">
        <v>0</v>
      </c>
      <c r="O354" s="89">
        <v>0</v>
      </c>
      <c r="P354" s="86"/>
      <c r="Q354" s="86">
        <v>0</v>
      </c>
      <c r="R354" s="85">
        <v>2294.4656519998202</v>
      </c>
      <c r="S354" s="86">
        <v>2359.7671373271887</v>
      </c>
      <c r="T354" s="88">
        <f t="shared" si="10"/>
        <v>0.7424363557021243</v>
      </c>
      <c r="U354" s="89">
        <v>0.95602735499992497</v>
      </c>
      <c r="V354" s="90">
        <f t="shared" si="11"/>
        <v>0.30078792698233553</v>
      </c>
    </row>
    <row r="355" spans="1:22" x14ac:dyDescent="0.35">
      <c r="A355" s="1" t="s">
        <v>4940</v>
      </c>
      <c r="B355" s="44" t="s">
        <v>3391</v>
      </c>
      <c r="C355" s="91" t="s">
        <v>4935</v>
      </c>
      <c r="D355" s="94" t="s">
        <v>3487</v>
      </c>
      <c r="E355" s="93">
        <v>30881.24</v>
      </c>
      <c r="F355" s="85">
        <v>17520.247727998598</v>
      </c>
      <c r="G355" s="86">
        <v>4578.8636546999996</v>
      </c>
      <c r="H355" s="86">
        <v>0</v>
      </c>
      <c r="I355" s="89">
        <v>0</v>
      </c>
      <c r="J355" s="86"/>
      <c r="K355" s="86">
        <v>0</v>
      </c>
      <c r="L355" s="87">
        <v>7.3001032199994196</v>
      </c>
      <c r="M355" s="86">
        <v>234.12204792164999</v>
      </c>
      <c r="N355" s="86">
        <v>0</v>
      </c>
      <c r="O355" s="89">
        <v>0</v>
      </c>
      <c r="P355" s="86"/>
      <c r="Q355" s="86">
        <v>0</v>
      </c>
      <c r="R355" s="85">
        <v>22099.1113826986</v>
      </c>
      <c r="S355" s="86">
        <v>22728.061655476657</v>
      </c>
      <c r="T355" s="88">
        <f t="shared" si="10"/>
        <v>0.735982805595781</v>
      </c>
      <c r="U355" s="89">
        <v>241.42215114164901</v>
      </c>
      <c r="V355" s="90">
        <f t="shared" si="11"/>
        <v>7.817760917037301</v>
      </c>
    </row>
    <row r="356" spans="1:22" x14ac:dyDescent="0.35">
      <c r="A356" s="1" t="s">
        <v>4940</v>
      </c>
      <c r="B356" s="44" t="s">
        <v>3391</v>
      </c>
      <c r="C356" s="91" t="s">
        <v>5054</v>
      </c>
      <c r="D356" s="94" t="s">
        <v>3487</v>
      </c>
      <c r="E356" s="93">
        <v>8604.86</v>
      </c>
      <c r="F356" s="85">
        <v>5467.1219999995601</v>
      </c>
      <c r="G356" s="86">
        <v>0</v>
      </c>
      <c r="H356" s="86">
        <v>0</v>
      </c>
      <c r="I356" s="89">
        <v>0</v>
      </c>
      <c r="J356" s="86"/>
      <c r="K356" s="86">
        <v>0</v>
      </c>
      <c r="L356" s="87">
        <v>2.2779674999998099</v>
      </c>
      <c r="M356" s="86">
        <v>0</v>
      </c>
      <c r="N356" s="86">
        <v>0</v>
      </c>
      <c r="O356" s="89">
        <v>0</v>
      </c>
      <c r="P356" s="86"/>
      <c r="Q356" s="86">
        <v>0</v>
      </c>
      <c r="R356" s="85">
        <v>5467.1219999995601</v>
      </c>
      <c r="S356" s="86">
        <v>5622.7186578770661</v>
      </c>
      <c r="T356" s="88">
        <f t="shared" si="10"/>
        <v>0.65343522821720113</v>
      </c>
      <c r="U356" s="89">
        <v>2.2779674999998099</v>
      </c>
      <c r="V356" s="90">
        <f t="shared" si="11"/>
        <v>0.2647303384366288</v>
      </c>
    </row>
    <row r="357" spans="1:22" x14ac:dyDescent="0.35">
      <c r="A357" s="1" t="s">
        <v>4940</v>
      </c>
      <c r="B357" s="44" t="s">
        <v>3391</v>
      </c>
      <c r="C357" s="91" t="s">
        <v>5055</v>
      </c>
      <c r="D357" s="94" t="s">
        <v>3487</v>
      </c>
      <c r="E357" s="93">
        <v>5085.01</v>
      </c>
      <c r="F357" s="85">
        <v>3120.7262039997499</v>
      </c>
      <c r="G357" s="89">
        <v>0</v>
      </c>
      <c r="H357" s="86">
        <v>0</v>
      </c>
      <c r="I357" s="89">
        <v>0</v>
      </c>
      <c r="J357" s="86"/>
      <c r="K357" s="86">
        <v>0</v>
      </c>
      <c r="L357" s="87">
        <v>1.3003025849998899</v>
      </c>
      <c r="M357" s="89">
        <v>0</v>
      </c>
      <c r="N357" s="86">
        <v>0</v>
      </c>
      <c r="O357" s="89">
        <v>0</v>
      </c>
      <c r="P357" s="86"/>
      <c r="Q357" s="86">
        <v>0</v>
      </c>
      <c r="R357" s="85">
        <v>3120.7262039997499</v>
      </c>
      <c r="S357" s="86">
        <v>3209.5434221802029</v>
      </c>
      <c r="T357" s="88">
        <f t="shared" si="10"/>
        <v>0.6311774061762323</v>
      </c>
      <c r="U357" s="89">
        <v>1.3003025849998899</v>
      </c>
      <c r="V357" s="90">
        <f t="shared" si="11"/>
        <v>0.25571288650364304</v>
      </c>
    </row>
    <row r="358" spans="1:22" x14ac:dyDescent="0.35">
      <c r="A358" s="1" t="s">
        <v>4940</v>
      </c>
      <c r="B358" s="44" t="s">
        <v>3391</v>
      </c>
      <c r="C358" s="91" t="s">
        <v>5056</v>
      </c>
      <c r="D358" s="94" t="s">
        <v>3487</v>
      </c>
      <c r="E358" s="93">
        <v>3292.71</v>
      </c>
      <c r="F358" s="85">
        <v>0</v>
      </c>
      <c r="G358" s="86">
        <v>0</v>
      </c>
      <c r="H358" s="86">
        <v>0</v>
      </c>
      <c r="I358" s="86">
        <v>0</v>
      </c>
      <c r="J358" s="86"/>
      <c r="K358" s="86">
        <v>0</v>
      </c>
      <c r="L358" s="87">
        <v>0</v>
      </c>
      <c r="M358" s="86">
        <v>0</v>
      </c>
      <c r="N358" s="86">
        <v>0</v>
      </c>
      <c r="O358" s="86">
        <v>0</v>
      </c>
      <c r="P358" s="86"/>
      <c r="Q358" s="86">
        <v>0</v>
      </c>
      <c r="R358" s="85">
        <v>0</v>
      </c>
      <c r="S358" s="86">
        <v>0</v>
      </c>
      <c r="T358" s="88">
        <f t="shared" si="10"/>
        <v>0</v>
      </c>
      <c r="U358" s="89">
        <v>0</v>
      </c>
      <c r="V358" s="90">
        <f t="shared" si="11"/>
        <v>0</v>
      </c>
    </row>
    <row r="359" spans="1:22" x14ac:dyDescent="0.35">
      <c r="A359" s="1" t="s">
        <v>4940</v>
      </c>
      <c r="B359" s="44" t="s">
        <v>3391</v>
      </c>
      <c r="C359" s="91" t="s">
        <v>5057</v>
      </c>
      <c r="D359" s="94" t="s">
        <v>3487</v>
      </c>
      <c r="E359" s="93">
        <v>1361.9</v>
      </c>
      <c r="F359" s="85">
        <v>865.88132399993094</v>
      </c>
      <c r="G359" s="86">
        <v>0</v>
      </c>
      <c r="H359" s="86">
        <v>199.32610320000001</v>
      </c>
      <c r="I359" s="86">
        <v>0</v>
      </c>
      <c r="J359" s="86"/>
      <c r="K359" s="86">
        <v>0</v>
      </c>
      <c r="L359" s="87">
        <v>0.36078388499997099</v>
      </c>
      <c r="M359" s="86">
        <v>0</v>
      </c>
      <c r="N359" s="86">
        <v>14.1937035726299</v>
      </c>
      <c r="O359" s="86">
        <v>0</v>
      </c>
      <c r="P359" s="86"/>
      <c r="Q359" s="86">
        <v>0</v>
      </c>
      <c r="R359" s="85">
        <v>1065.20742719993</v>
      </c>
      <c r="S359" s="86">
        <v>1095.5236915193689</v>
      </c>
      <c r="T359" s="88">
        <f t="shared" si="10"/>
        <v>0.80440832037548193</v>
      </c>
      <c r="U359" s="89">
        <v>14.5544874576299</v>
      </c>
      <c r="V359" s="90">
        <f t="shared" si="11"/>
        <v>10.686898786717013</v>
      </c>
    </row>
    <row r="360" spans="1:22" x14ac:dyDescent="0.35">
      <c r="A360" s="1" t="s">
        <v>4940</v>
      </c>
      <c r="B360" s="44" t="s">
        <v>3391</v>
      </c>
      <c r="C360" s="91" t="s">
        <v>5058</v>
      </c>
      <c r="D360" s="94" t="s">
        <v>4944</v>
      </c>
      <c r="E360" s="93">
        <v>957.26</v>
      </c>
      <c r="F360" s="87">
        <v>508.850351999959</v>
      </c>
      <c r="G360" s="86">
        <v>0</v>
      </c>
      <c r="H360" s="86">
        <v>155.36000000000001</v>
      </c>
      <c r="I360" s="86">
        <v>2.6787320000000001</v>
      </c>
      <c r="J360" s="86"/>
      <c r="K360" s="86">
        <v>0</v>
      </c>
      <c r="L360" s="87">
        <v>0</v>
      </c>
      <c r="M360" s="86">
        <v>0</v>
      </c>
      <c r="N360" s="86">
        <v>11.0629453525773</v>
      </c>
      <c r="O360" s="86">
        <v>0.19190023935384601</v>
      </c>
      <c r="P360" s="86"/>
      <c r="Q360" s="86">
        <v>0</v>
      </c>
      <c r="R360" s="85">
        <v>666.88908399995898</v>
      </c>
      <c r="S360" s="86">
        <v>685.86903590982911</v>
      </c>
      <c r="T360" s="88">
        <f t="shared" si="10"/>
        <v>0.71649189970314142</v>
      </c>
      <c r="U360" s="89">
        <v>11.466866571931082</v>
      </c>
      <c r="V360" s="90">
        <f t="shared" si="11"/>
        <v>11.978842291468442</v>
      </c>
    </row>
    <row r="361" spans="1:22" x14ac:dyDescent="0.35">
      <c r="A361" s="1" t="s">
        <v>4940</v>
      </c>
      <c r="B361" s="44" t="s">
        <v>3391</v>
      </c>
      <c r="C361" s="91" t="s">
        <v>5059</v>
      </c>
      <c r="D361" s="94" t="s">
        <v>4944</v>
      </c>
      <c r="E361" s="93">
        <v>234.6</v>
      </c>
      <c r="F361" s="85">
        <v>171.521315999986</v>
      </c>
      <c r="G361" s="86">
        <v>0</v>
      </c>
      <c r="H361" s="86">
        <v>0</v>
      </c>
      <c r="I361" s="86">
        <v>0</v>
      </c>
      <c r="J361" s="86"/>
      <c r="K361" s="86">
        <v>0</v>
      </c>
      <c r="L361" s="87">
        <v>7.14672149999942E-2</v>
      </c>
      <c r="M361" s="86">
        <v>0</v>
      </c>
      <c r="N361" s="86">
        <v>0</v>
      </c>
      <c r="O361" s="86">
        <v>0</v>
      </c>
      <c r="P361" s="86"/>
      <c r="Q361" s="86">
        <v>0</v>
      </c>
      <c r="R361" s="85">
        <v>171.521315999986</v>
      </c>
      <c r="S361" s="86">
        <v>176.40288687481768</v>
      </c>
      <c r="T361" s="88">
        <f t="shared" si="10"/>
        <v>0.7519304640870319</v>
      </c>
      <c r="U361" s="89">
        <v>7.14672149999942E-2</v>
      </c>
      <c r="V361" s="90">
        <f t="shared" si="11"/>
        <v>0.30463433503833842</v>
      </c>
    </row>
    <row r="362" spans="1:22" x14ac:dyDescent="0.35">
      <c r="A362" s="1" t="s">
        <v>4940</v>
      </c>
      <c r="B362" s="44" t="s">
        <v>3391</v>
      </c>
      <c r="C362" s="91" t="s">
        <v>5060</v>
      </c>
      <c r="D362" s="94" t="s">
        <v>3558</v>
      </c>
      <c r="E362" s="93">
        <v>2992.92</v>
      </c>
      <c r="F362" s="85">
        <v>281.71533599997701</v>
      </c>
      <c r="G362" s="86">
        <v>0</v>
      </c>
      <c r="H362" s="86">
        <v>0</v>
      </c>
      <c r="I362" s="86">
        <v>0</v>
      </c>
      <c r="J362" s="86"/>
      <c r="K362" s="86">
        <v>0</v>
      </c>
      <c r="L362" s="87">
        <v>0.11738138999999</v>
      </c>
      <c r="M362" s="86">
        <v>0</v>
      </c>
      <c r="N362" s="86">
        <v>0</v>
      </c>
      <c r="O362" s="86">
        <v>0</v>
      </c>
      <c r="P362" s="86"/>
      <c r="Q362" s="86">
        <v>0</v>
      </c>
      <c r="R362" s="85">
        <v>281.71533599997701</v>
      </c>
      <c r="S362" s="86">
        <v>289.73307636765833</v>
      </c>
      <c r="T362" s="88">
        <f t="shared" si="10"/>
        <v>9.6806154647520917E-2</v>
      </c>
      <c r="U362" s="89">
        <v>0.11738138999999</v>
      </c>
      <c r="V362" s="90">
        <f t="shared" si="11"/>
        <v>3.9219688464773528E-2</v>
      </c>
    </row>
    <row r="363" spans="1:22" x14ac:dyDescent="0.35">
      <c r="A363" s="1" t="s">
        <v>4940</v>
      </c>
      <c r="B363" s="44" t="s">
        <v>3391</v>
      </c>
      <c r="C363" s="91" t="s">
        <v>3416</v>
      </c>
      <c r="D363" s="100" t="s">
        <v>3487</v>
      </c>
      <c r="E363" s="93">
        <v>3405.64</v>
      </c>
      <c r="F363" s="85">
        <v>1573.77599999987</v>
      </c>
      <c r="G363" s="86">
        <v>1350.8114643000001</v>
      </c>
      <c r="H363" s="86">
        <v>0</v>
      </c>
      <c r="I363" s="86">
        <v>0</v>
      </c>
      <c r="J363" s="86"/>
      <c r="K363" s="86">
        <v>0</v>
      </c>
      <c r="L363" s="87">
        <v>0.65573999999994603</v>
      </c>
      <c r="M363" s="86">
        <v>69.068391248850006</v>
      </c>
      <c r="N363" s="86">
        <v>0</v>
      </c>
      <c r="O363" s="86">
        <v>0</v>
      </c>
      <c r="P363" s="86"/>
      <c r="Q363" s="86">
        <v>0</v>
      </c>
      <c r="R363" s="85">
        <v>2924.5874642998701</v>
      </c>
      <c r="S363" s="86">
        <v>3007.8224890744309</v>
      </c>
      <c r="T363" s="88">
        <f t="shared" si="10"/>
        <v>0.88318861919475666</v>
      </c>
      <c r="U363" s="89">
        <v>69.724131248849901</v>
      </c>
      <c r="V363" s="90">
        <f t="shared" si="11"/>
        <v>20.473136106238446</v>
      </c>
    </row>
  </sheetData>
  <sheetProtection sort="0" autoFilter="0"/>
  <autoFilter ref="A6:X363" xr:uid="{3C5B56B5-C697-4171-814B-F7E000CAC584}"/>
  <hyperlinks>
    <hyperlink ref="A2" location="Accueil!A1" display="Accueil" xr:uid="{E52F7793-0230-4FF0-BA30-C16945CCF59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36F1-CE66-4E73-8BDA-2A16AFDFA68E}">
  <dimension ref="A1:V3"/>
  <sheetViews>
    <sheetView workbookViewId="0">
      <selection activeCell="A2" sqref="A2"/>
    </sheetView>
  </sheetViews>
  <sheetFormatPr baseColWidth="10" defaultRowHeight="14.5" x14ac:dyDescent="0.35"/>
  <cols>
    <col min="2" max="2" width="31.453125" customWidth="1"/>
    <col min="3" max="3" width="78.81640625" bestFit="1" customWidth="1"/>
    <col min="4" max="4" width="32.81640625" customWidth="1"/>
    <col min="5" max="5" width="13" customWidth="1"/>
    <col min="6" max="6" width="14" bestFit="1" customWidth="1"/>
    <col min="7" max="7" width="12.81640625" bestFit="1" customWidth="1"/>
    <col min="8" max="9" width="11.453125" bestFit="1" customWidth="1"/>
    <col min="10" max="12" width="11.1796875" bestFit="1" customWidth="1"/>
    <col min="13" max="13" width="11.453125" bestFit="1" customWidth="1"/>
    <col min="14" max="17" width="11.1796875" bestFit="1" customWidth="1"/>
    <col min="18" max="19" width="12.54296875" bestFit="1" customWidth="1"/>
    <col min="20" max="20" width="11.1796875" bestFit="1" customWidth="1"/>
    <col min="21" max="21" width="11.453125" bestFit="1" customWidth="1"/>
    <col min="22" max="22" width="11.1796875" bestFit="1" customWidth="1"/>
    <col min="25" max="25" width="69.81640625" bestFit="1" customWidth="1"/>
    <col min="26" max="26" width="24.54296875" bestFit="1" customWidth="1"/>
    <col min="27" max="27" width="22.54296875" bestFit="1" customWidth="1"/>
    <col min="28" max="28" width="23.81640625" bestFit="1" customWidth="1"/>
    <col min="29" max="29" width="25.453125" bestFit="1" customWidth="1"/>
    <col min="30" max="30" width="30.453125" bestFit="1" customWidth="1"/>
    <col min="31" max="31" width="25.54296875" bestFit="1" customWidth="1"/>
    <col min="32" max="32" width="21.1796875" bestFit="1" customWidth="1"/>
    <col min="33" max="33" width="24.1796875" bestFit="1" customWidth="1"/>
    <col min="34" max="34" width="25.1796875" bestFit="1" customWidth="1"/>
    <col min="35" max="35" width="26.54296875" bestFit="1" customWidth="1"/>
    <col min="36" max="36" width="31.54296875" bestFit="1" customWidth="1"/>
    <col min="37" max="37" width="26.81640625" bestFit="1" customWidth="1"/>
    <col min="38" max="38" width="23.1796875" bestFit="1" customWidth="1"/>
    <col min="39" max="39" width="18.453125" bestFit="1" customWidth="1"/>
    <col min="40" max="40" width="23.81640625" bestFit="1" customWidth="1"/>
    <col min="41" max="41" width="28.54296875" bestFit="1" customWidth="1"/>
    <col min="42" max="42" width="18" bestFit="1" customWidth="1"/>
    <col min="43" max="43" width="24.453125" bestFit="1" customWidth="1"/>
    <col min="44" max="44" width="18.81640625" bestFit="1" customWidth="1"/>
    <col min="45" max="45" width="19.453125" bestFit="1" customWidth="1"/>
    <col min="46" max="46" width="21.54296875" bestFit="1" customWidth="1"/>
    <col min="47" max="47" width="21.81640625" bestFit="1" customWidth="1"/>
    <col min="48" max="48" width="17.54296875" bestFit="1" customWidth="1"/>
    <col min="49" max="49" width="20.1796875" bestFit="1" customWidth="1"/>
    <col min="50" max="50" width="19.54296875" bestFit="1" customWidth="1"/>
    <col min="51" max="51" width="19.453125" bestFit="1" customWidth="1"/>
    <col min="52" max="52" width="21.453125" bestFit="1" customWidth="1"/>
    <col min="53" max="53" width="17.54296875" bestFit="1" customWidth="1"/>
    <col min="54" max="54" width="22.1796875" bestFit="1" customWidth="1"/>
    <col min="55" max="55" width="19.54296875" bestFit="1" customWidth="1"/>
    <col min="56" max="56" width="20.54296875" bestFit="1" customWidth="1"/>
    <col min="57" max="57" width="23.81640625" bestFit="1" customWidth="1"/>
    <col min="58" max="58" width="24.1796875" bestFit="1" customWidth="1"/>
    <col min="59" max="59" width="29" bestFit="1" customWidth="1"/>
    <col min="60" max="60" width="19.453125" bestFit="1" customWidth="1"/>
    <col min="61" max="61" width="17.81640625" bestFit="1" customWidth="1"/>
    <col min="62" max="62" width="14.54296875" bestFit="1" customWidth="1"/>
    <col min="63" max="63" width="19" bestFit="1" customWidth="1"/>
    <col min="64" max="64" width="20.1796875" bestFit="1" customWidth="1"/>
    <col min="65" max="65" width="19.54296875" bestFit="1" customWidth="1"/>
    <col min="66" max="66" width="27.54296875" bestFit="1" customWidth="1"/>
    <col min="67" max="67" width="29" bestFit="1" customWidth="1"/>
    <col min="68" max="68" width="26" bestFit="1" customWidth="1"/>
    <col min="69" max="69" width="14.453125" bestFit="1" customWidth="1"/>
    <col min="70" max="70" width="15.1796875" bestFit="1" customWidth="1"/>
    <col min="71" max="71" width="15.54296875" bestFit="1" customWidth="1"/>
    <col min="72" max="72" width="18.453125" bestFit="1" customWidth="1"/>
    <col min="73" max="73" width="30" bestFit="1" customWidth="1"/>
    <col min="74" max="74" width="47.54296875" bestFit="1" customWidth="1"/>
    <col min="75" max="75" width="38.81640625" bestFit="1" customWidth="1"/>
    <col min="76" max="76" width="30.81640625" bestFit="1" customWidth="1"/>
    <col min="77" max="77" width="40.81640625" bestFit="1" customWidth="1"/>
    <col min="78" max="78" width="14.54296875" bestFit="1" customWidth="1"/>
    <col min="79" max="79" width="18.453125" bestFit="1" customWidth="1"/>
    <col min="80" max="80" width="19.54296875" bestFit="1" customWidth="1"/>
    <col min="81" max="81" width="22" bestFit="1" customWidth="1"/>
    <col min="82" max="82" width="24" bestFit="1" customWidth="1"/>
    <col min="83" max="83" width="32.81640625" bestFit="1" customWidth="1"/>
    <col min="84" max="84" width="32.453125" bestFit="1" customWidth="1"/>
    <col min="85" max="85" width="30.81640625" bestFit="1" customWidth="1"/>
    <col min="86" max="86" width="34" bestFit="1" customWidth="1"/>
    <col min="87" max="87" width="34.81640625" bestFit="1" customWidth="1"/>
    <col min="88" max="88" width="44.81640625" bestFit="1" customWidth="1"/>
    <col min="89" max="89" width="33" bestFit="1" customWidth="1"/>
    <col min="90" max="90" width="15.1796875" bestFit="1" customWidth="1"/>
    <col min="91" max="91" width="16.54296875" bestFit="1" customWidth="1"/>
    <col min="92" max="92" width="14" bestFit="1" customWidth="1"/>
    <col min="93" max="93" width="24" bestFit="1" customWidth="1"/>
    <col min="94" max="94" width="24.54296875" bestFit="1" customWidth="1"/>
    <col min="95" max="95" width="16.54296875" bestFit="1" customWidth="1"/>
    <col min="96" max="96" width="21.81640625" bestFit="1" customWidth="1"/>
    <col min="97" max="97" width="25.81640625" bestFit="1" customWidth="1"/>
    <col min="98" max="98" width="19.453125" bestFit="1" customWidth="1"/>
    <col min="99" max="99" width="23.81640625" bestFit="1" customWidth="1"/>
    <col min="100" max="100" width="31" bestFit="1" customWidth="1"/>
    <col min="101" max="101" width="18.54296875" bestFit="1" customWidth="1"/>
    <col min="102" max="102" width="29.54296875" bestFit="1" customWidth="1"/>
    <col min="103" max="103" width="20.54296875" bestFit="1" customWidth="1"/>
    <col min="104" max="104" width="32" bestFit="1" customWidth="1"/>
    <col min="105" max="105" width="21.453125" bestFit="1" customWidth="1"/>
    <col min="106" max="106" width="20" bestFit="1" customWidth="1"/>
    <col min="107" max="107" width="22.1796875" bestFit="1" customWidth="1"/>
    <col min="108" max="108" width="16.54296875" bestFit="1" customWidth="1"/>
    <col min="109" max="109" width="18" bestFit="1" customWidth="1"/>
    <col min="110" max="110" width="24.453125" bestFit="1" customWidth="1"/>
    <col min="111" max="111" width="18.81640625" bestFit="1" customWidth="1"/>
    <col min="112" max="112" width="19.453125" bestFit="1" customWidth="1"/>
    <col min="113" max="113" width="21.54296875" bestFit="1" customWidth="1"/>
    <col min="114" max="114" width="21.81640625" bestFit="1" customWidth="1"/>
    <col min="115" max="115" width="17.54296875" bestFit="1" customWidth="1"/>
    <col min="116" max="116" width="20.1796875" bestFit="1" customWidth="1"/>
    <col min="117" max="117" width="19.54296875" bestFit="1" customWidth="1"/>
    <col min="118" max="118" width="19.453125" bestFit="1" customWidth="1"/>
    <col min="119" max="119" width="21.453125" bestFit="1" customWidth="1"/>
    <col min="120" max="120" width="17.54296875" bestFit="1" customWidth="1"/>
    <col min="121" max="121" width="22.1796875" bestFit="1" customWidth="1"/>
    <col min="122" max="122" width="19.54296875" bestFit="1" customWidth="1"/>
    <col min="123" max="123" width="20.54296875" bestFit="1" customWidth="1"/>
    <col min="124" max="124" width="23.81640625" bestFit="1" customWidth="1"/>
    <col min="125" max="125" width="24.1796875" bestFit="1" customWidth="1"/>
    <col min="126" max="126" width="29" bestFit="1" customWidth="1"/>
    <col min="127" max="127" width="19.453125" bestFit="1" customWidth="1"/>
    <col min="128" max="128" width="17.81640625" bestFit="1" customWidth="1"/>
    <col min="129" max="129" width="14.54296875" bestFit="1" customWidth="1"/>
    <col min="130" max="130" width="19" bestFit="1" customWidth="1"/>
    <col min="131" max="131" width="20.1796875" bestFit="1" customWidth="1"/>
    <col min="132" max="132" width="19.54296875" bestFit="1" customWidth="1"/>
    <col min="133" max="133" width="27.54296875" bestFit="1" customWidth="1"/>
    <col min="134" max="134" width="29" bestFit="1" customWidth="1"/>
    <col min="135" max="135" width="26" bestFit="1" customWidth="1"/>
    <col min="136" max="136" width="14.453125" bestFit="1" customWidth="1"/>
    <col min="137" max="137" width="15.1796875" bestFit="1" customWidth="1"/>
    <col min="138" max="138" width="15.54296875" bestFit="1" customWidth="1"/>
    <col min="139" max="139" width="18.453125" bestFit="1" customWidth="1"/>
    <col min="140" max="140" width="30" bestFit="1" customWidth="1"/>
    <col min="141" max="141" width="47.54296875" bestFit="1" customWidth="1"/>
    <col min="142" max="142" width="38.81640625" bestFit="1" customWidth="1"/>
    <col min="143" max="143" width="30.81640625" bestFit="1" customWidth="1"/>
    <col min="144" max="144" width="40.81640625" bestFit="1" customWidth="1"/>
    <col min="145" max="145" width="14.54296875" bestFit="1" customWidth="1"/>
    <col min="146" max="146" width="18.453125" bestFit="1" customWidth="1"/>
    <col min="147" max="147" width="19.54296875" bestFit="1" customWidth="1"/>
    <col min="148" max="148" width="22" bestFit="1" customWidth="1"/>
    <col min="149" max="149" width="24" bestFit="1" customWidth="1"/>
    <col min="150" max="150" width="32.81640625" bestFit="1" customWidth="1"/>
    <col min="151" max="151" width="32.453125" bestFit="1" customWidth="1"/>
    <col min="152" max="152" width="30.81640625" bestFit="1" customWidth="1"/>
    <col min="153" max="153" width="34" bestFit="1" customWidth="1"/>
    <col min="154" max="154" width="34.81640625" bestFit="1" customWidth="1"/>
    <col min="155" max="155" width="44.81640625" bestFit="1" customWidth="1"/>
    <col min="156" max="156" width="33" bestFit="1" customWidth="1"/>
    <col min="157" max="157" width="15.1796875" bestFit="1" customWidth="1"/>
    <col min="158" max="158" width="16.54296875" bestFit="1" customWidth="1"/>
    <col min="159" max="159" width="14" bestFit="1" customWidth="1"/>
    <col min="160" max="160" width="25.453125" bestFit="1" customWidth="1"/>
    <col min="161" max="161" width="24.54296875" bestFit="1" customWidth="1"/>
    <col min="162" max="162" width="16.54296875" bestFit="1" customWidth="1"/>
    <col min="163" max="163" width="21.81640625" bestFit="1" customWidth="1"/>
    <col min="164" max="164" width="25.81640625" bestFit="1" customWidth="1"/>
    <col min="165" max="165" width="19.453125" bestFit="1" customWidth="1"/>
    <col min="166" max="166" width="23.81640625" bestFit="1" customWidth="1"/>
    <col min="167" max="167" width="31" bestFit="1" customWidth="1"/>
    <col min="168" max="168" width="18.54296875" bestFit="1" customWidth="1"/>
    <col min="169" max="169" width="29.54296875" bestFit="1" customWidth="1"/>
    <col min="170" max="170" width="20.54296875" bestFit="1" customWidth="1"/>
    <col min="171" max="171" width="32" bestFit="1" customWidth="1"/>
    <col min="172" max="172" width="21.453125" bestFit="1" customWidth="1"/>
    <col min="173" max="173" width="20" bestFit="1" customWidth="1"/>
    <col min="174" max="174" width="22.1796875" bestFit="1" customWidth="1"/>
    <col min="175" max="175" width="16.54296875" bestFit="1" customWidth="1"/>
    <col min="176" max="176" width="18" bestFit="1" customWidth="1"/>
    <col min="177" max="177" width="24.453125" bestFit="1" customWidth="1"/>
    <col min="178" max="178" width="18.81640625" bestFit="1" customWidth="1"/>
    <col min="179" max="179" width="19.453125" bestFit="1" customWidth="1"/>
    <col min="180" max="180" width="21.54296875" bestFit="1" customWidth="1"/>
    <col min="181" max="181" width="21.81640625" bestFit="1" customWidth="1"/>
    <col min="182" max="182" width="17.54296875" bestFit="1" customWidth="1"/>
    <col min="183" max="183" width="20.1796875" bestFit="1" customWidth="1"/>
    <col min="184" max="184" width="19.54296875" bestFit="1" customWidth="1"/>
    <col min="185" max="185" width="19.453125" bestFit="1" customWidth="1"/>
    <col min="186" max="186" width="21.453125" bestFit="1" customWidth="1"/>
    <col min="187" max="187" width="17.54296875" bestFit="1" customWidth="1"/>
    <col min="188" max="188" width="22.1796875" bestFit="1" customWidth="1"/>
    <col min="189" max="189" width="19.54296875" bestFit="1" customWidth="1"/>
    <col min="190" max="190" width="20.54296875" bestFit="1" customWidth="1"/>
    <col min="191" max="191" width="23.81640625" bestFit="1" customWidth="1"/>
    <col min="192" max="192" width="24.1796875" bestFit="1" customWidth="1"/>
    <col min="193" max="193" width="29" bestFit="1" customWidth="1"/>
    <col min="194" max="194" width="19.453125" bestFit="1" customWidth="1"/>
    <col min="195" max="195" width="17.81640625" bestFit="1" customWidth="1"/>
    <col min="196" max="196" width="14.54296875" bestFit="1" customWidth="1"/>
    <col min="197" max="197" width="19" bestFit="1" customWidth="1"/>
    <col min="198" max="198" width="20.1796875" bestFit="1" customWidth="1"/>
    <col min="199" max="199" width="19.54296875" bestFit="1" customWidth="1"/>
    <col min="200" max="200" width="27.54296875" bestFit="1" customWidth="1"/>
    <col min="201" max="201" width="29" bestFit="1" customWidth="1"/>
    <col min="202" max="202" width="26" bestFit="1" customWidth="1"/>
    <col min="203" max="203" width="14.453125" bestFit="1" customWidth="1"/>
    <col min="204" max="204" width="15.1796875" bestFit="1" customWidth="1"/>
    <col min="205" max="205" width="15.54296875" bestFit="1" customWidth="1"/>
    <col min="206" max="206" width="18.453125" bestFit="1" customWidth="1"/>
    <col min="207" max="207" width="30" bestFit="1" customWidth="1"/>
    <col min="208" max="208" width="47.54296875" bestFit="1" customWidth="1"/>
    <col min="209" max="209" width="38.81640625" bestFit="1" customWidth="1"/>
    <col min="210" max="210" width="30.81640625" bestFit="1" customWidth="1"/>
    <col min="211" max="211" width="40.81640625" bestFit="1" customWidth="1"/>
    <col min="212" max="212" width="14.54296875" bestFit="1" customWidth="1"/>
    <col min="213" max="213" width="18.453125" bestFit="1" customWidth="1"/>
    <col min="214" max="214" width="19.54296875" bestFit="1" customWidth="1"/>
    <col min="215" max="215" width="22" bestFit="1" customWidth="1"/>
    <col min="216" max="216" width="24" bestFit="1" customWidth="1"/>
    <col min="217" max="217" width="32.81640625" bestFit="1" customWidth="1"/>
    <col min="218" max="218" width="32.453125" bestFit="1" customWidth="1"/>
    <col min="219" max="219" width="30.81640625" bestFit="1" customWidth="1"/>
    <col min="220" max="220" width="34" bestFit="1" customWidth="1"/>
    <col min="221" max="221" width="34.81640625" bestFit="1" customWidth="1"/>
    <col min="222" max="222" width="44.81640625" bestFit="1" customWidth="1"/>
    <col min="223" max="223" width="33" bestFit="1" customWidth="1"/>
    <col min="224" max="224" width="15.1796875" bestFit="1" customWidth="1"/>
    <col min="225" max="225" width="16.54296875" bestFit="1" customWidth="1"/>
    <col min="226" max="226" width="14" bestFit="1" customWidth="1"/>
    <col min="227" max="227" width="27" bestFit="1" customWidth="1"/>
    <col min="228" max="228" width="24.54296875" bestFit="1" customWidth="1"/>
    <col min="229" max="229" width="16.54296875" bestFit="1" customWidth="1"/>
    <col min="230" max="230" width="21.81640625" bestFit="1" customWidth="1"/>
    <col min="231" max="231" width="25.81640625" bestFit="1" customWidth="1"/>
    <col min="232" max="232" width="19.453125" bestFit="1" customWidth="1"/>
    <col min="233" max="233" width="23.81640625" bestFit="1" customWidth="1"/>
    <col min="234" max="234" width="31" bestFit="1" customWidth="1"/>
    <col min="235" max="235" width="18.54296875" bestFit="1" customWidth="1"/>
    <col min="236" max="236" width="29.54296875" bestFit="1" customWidth="1"/>
    <col min="237" max="237" width="20.54296875" bestFit="1" customWidth="1"/>
    <col min="238" max="238" width="32" bestFit="1" customWidth="1"/>
    <col min="239" max="239" width="21.453125" bestFit="1" customWidth="1"/>
    <col min="240" max="240" width="20" bestFit="1" customWidth="1"/>
    <col min="241" max="241" width="22.1796875" bestFit="1" customWidth="1"/>
    <col min="242" max="242" width="16.54296875" bestFit="1" customWidth="1"/>
    <col min="243" max="243" width="18" bestFit="1" customWidth="1"/>
    <col min="244" max="244" width="24.453125" bestFit="1" customWidth="1"/>
    <col min="245" max="245" width="18.81640625" bestFit="1" customWidth="1"/>
    <col min="246" max="246" width="19.453125" bestFit="1" customWidth="1"/>
    <col min="247" max="247" width="21.54296875" bestFit="1" customWidth="1"/>
    <col min="248" max="248" width="21.81640625" bestFit="1" customWidth="1"/>
    <col min="249" max="249" width="17.54296875" bestFit="1" customWidth="1"/>
    <col min="250" max="250" width="20.1796875" bestFit="1" customWidth="1"/>
    <col min="251" max="251" width="19.54296875" bestFit="1" customWidth="1"/>
    <col min="252" max="252" width="19.453125" bestFit="1" customWidth="1"/>
    <col min="253" max="253" width="21.453125" bestFit="1" customWidth="1"/>
    <col min="254" max="254" width="17.54296875" bestFit="1" customWidth="1"/>
    <col min="255" max="255" width="22.1796875" bestFit="1" customWidth="1"/>
    <col min="256" max="256" width="19.54296875" bestFit="1" customWidth="1"/>
    <col min="257" max="257" width="20.54296875" bestFit="1" customWidth="1"/>
    <col min="258" max="258" width="23.81640625" bestFit="1" customWidth="1"/>
    <col min="259" max="259" width="24.1796875" bestFit="1" customWidth="1"/>
    <col min="260" max="260" width="29" bestFit="1" customWidth="1"/>
    <col min="261" max="261" width="19.453125" bestFit="1" customWidth="1"/>
    <col min="262" max="262" width="17.81640625" bestFit="1" customWidth="1"/>
    <col min="263" max="263" width="14.54296875" bestFit="1" customWidth="1"/>
    <col min="264" max="264" width="19" bestFit="1" customWidth="1"/>
    <col min="265" max="265" width="20.1796875" bestFit="1" customWidth="1"/>
    <col min="266" max="266" width="19.54296875" bestFit="1" customWidth="1"/>
    <col min="267" max="267" width="27.54296875" bestFit="1" customWidth="1"/>
    <col min="268" max="268" width="29" bestFit="1" customWidth="1"/>
    <col min="269" max="269" width="26" bestFit="1" customWidth="1"/>
    <col min="270" max="270" width="14.453125" bestFit="1" customWidth="1"/>
    <col min="271" max="271" width="15.1796875" bestFit="1" customWidth="1"/>
    <col min="272" max="272" width="15.54296875" bestFit="1" customWidth="1"/>
    <col min="273" max="273" width="18.453125" bestFit="1" customWidth="1"/>
    <col min="274" max="274" width="30" bestFit="1" customWidth="1"/>
    <col min="275" max="275" width="47.54296875" bestFit="1" customWidth="1"/>
    <col min="276" max="276" width="38.81640625" bestFit="1" customWidth="1"/>
    <col min="277" max="277" width="30.81640625" bestFit="1" customWidth="1"/>
    <col min="278" max="278" width="40.81640625" bestFit="1" customWidth="1"/>
    <col min="279" max="279" width="14.54296875" bestFit="1" customWidth="1"/>
    <col min="280" max="280" width="18.453125" bestFit="1" customWidth="1"/>
    <col min="281" max="281" width="19.54296875" bestFit="1" customWidth="1"/>
    <col min="282" max="282" width="22" bestFit="1" customWidth="1"/>
    <col min="283" max="283" width="24" bestFit="1" customWidth="1"/>
    <col min="284" max="284" width="32.81640625" bestFit="1" customWidth="1"/>
    <col min="285" max="285" width="32.453125" bestFit="1" customWidth="1"/>
    <col min="286" max="286" width="30.81640625" bestFit="1" customWidth="1"/>
    <col min="287" max="287" width="34" bestFit="1" customWidth="1"/>
    <col min="288" max="288" width="34.81640625" bestFit="1" customWidth="1"/>
    <col min="289" max="289" width="44.81640625" bestFit="1" customWidth="1"/>
    <col min="290" max="290" width="33" bestFit="1" customWidth="1"/>
    <col min="291" max="291" width="15.1796875" bestFit="1" customWidth="1"/>
    <col min="292" max="292" width="16.54296875" bestFit="1" customWidth="1"/>
    <col min="293" max="293" width="14" bestFit="1" customWidth="1"/>
    <col min="294" max="294" width="32.1796875" bestFit="1" customWidth="1"/>
    <col min="295" max="295" width="24.54296875" bestFit="1" customWidth="1"/>
    <col min="296" max="296" width="16.54296875" bestFit="1" customWidth="1"/>
    <col min="297" max="297" width="21.81640625" bestFit="1" customWidth="1"/>
    <col min="298" max="298" width="25.81640625" bestFit="1" customWidth="1"/>
    <col min="299" max="299" width="19.453125" bestFit="1" customWidth="1"/>
    <col min="300" max="300" width="23.81640625" bestFit="1" customWidth="1"/>
    <col min="301" max="301" width="31" bestFit="1" customWidth="1"/>
    <col min="302" max="302" width="18.54296875" bestFit="1" customWidth="1"/>
    <col min="303" max="303" width="29.54296875" bestFit="1" customWidth="1"/>
    <col min="304" max="304" width="20.54296875" bestFit="1" customWidth="1"/>
    <col min="305" max="305" width="32" bestFit="1" customWidth="1"/>
    <col min="306" max="306" width="21.453125" bestFit="1" customWidth="1"/>
    <col min="307" max="307" width="20" bestFit="1" customWidth="1"/>
    <col min="308" max="308" width="22.1796875" bestFit="1" customWidth="1"/>
    <col min="309" max="309" width="16.54296875" bestFit="1" customWidth="1"/>
    <col min="310" max="310" width="18" bestFit="1" customWidth="1"/>
    <col min="311" max="311" width="24.453125" bestFit="1" customWidth="1"/>
    <col min="312" max="312" width="18.81640625" bestFit="1" customWidth="1"/>
    <col min="313" max="313" width="19.453125" bestFit="1" customWidth="1"/>
    <col min="314" max="314" width="21.54296875" bestFit="1" customWidth="1"/>
    <col min="315" max="315" width="21.81640625" bestFit="1" customWidth="1"/>
    <col min="316" max="316" width="17.54296875" bestFit="1" customWidth="1"/>
    <col min="317" max="317" width="20.1796875" bestFit="1" customWidth="1"/>
    <col min="318" max="318" width="19.54296875" bestFit="1" customWidth="1"/>
    <col min="319" max="319" width="19.453125" bestFit="1" customWidth="1"/>
    <col min="320" max="320" width="21.453125" bestFit="1" customWidth="1"/>
    <col min="321" max="321" width="17.54296875" bestFit="1" customWidth="1"/>
    <col min="322" max="322" width="22.1796875" bestFit="1" customWidth="1"/>
    <col min="323" max="323" width="19.54296875" bestFit="1" customWidth="1"/>
    <col min="324" max="324" width="20.54296875" bestFit="1" customWidth="1"/>
    <col min="325" max="325" width="23.81640625" bestFit="1" customWidth="1"/>
    <col min="326" max="326" width="24.1796875" bestFit="1" customWidth="1"/>
    <col min="327" max="327" width="29" bestFit="1" customWidth="1"/>
    <col min="328" max="328" width="19.453125" bestFit="1" customWidth="1"/>
    <col min="329" max="329" width="17.81640625" bestFit="1" customWidth="1"/>
    <col min="330" max="330" width="14.54296875" bestFit="1" customWidth="1"/>
    <col min="331" max="331" width="19" bestFit="1" customWidth="1"/>
    <col min="332" max="332" width="20.1796875" bestFit="1" customWidth="1"/>
    <col min="333" max="333" width="19.54296875" bestFit="1" customWidth="1"/>
    <col min="334" max="334" width="27.54296875" bestFit="1" customWidth="1"/>
    <col min="335" max="335" width="29" bestFit="1" customWidth="1"/>
    <col min="336" max="336" width="26" bestFit="1" customWidth="1"/>
    <col min="337" max="337" width="14.453125" bestFit="1" customWidth="1"/>
    <col min="338" max="338" width="15.1796875" bestFit="1" customWidth="1"/>
    <col min="339" max="339" width="15.54296875" bestFit="1" customWidth="1"/>
    <col min="340" max="340" width="18.453125" bestFit="1" customWidth="1"/>
    <col min="341" max="341" width="30" bestFit="1" customWidth="1"/>
    <col min="342" max="342" width="47.54296875" bestFit="1" customWidth="1"/>
    <col min="343" max="343" width="38.81640625" bestFit="1" customWidth="1"/>
    <col min="344" max="344" width="30.81640625" bestFit="1" customWidth="1"/>
    <col min="345" max="345" width="40.81640625" bestFit="1" customWidth="1"/>
    <col min="346" max="346" width="14.54296875" bestFit="1" customWidth="1"/>
    <col min="347" max="347" width="18.453125" bestFit="1" customWidth="1"/>
    <col min="348" max="348" width="19.54296875" bestFit="1" customWidth="1"/>
    <col min="349" max="349" width="22" bestFit="1" customWidth="1"/>
    <col min="350" max="350" width="24" bestFit="1" customWidth="1"/>
    <col min="351" max="351" width="32.81640625" bestFit="1" customWidth="1"/>
    <col min="352" max="352" width="32.453125" bestFit="1" customWidth="1"/>
    <col min="353" max="353" width="30.81640625" bestFit="1" customWidth="1"/>
    <col min="354" max="354" width="34" bestFit="1" customWidth="1"/>
    <col min="355" max="355" width="34.81640625" bestFit="1" customWidth="1"/>
    <col min="356" max="356" width="44.81640625" bestFit="1" customWidth="1"/>
    <col min="357" max="357" width="33" bestFit="1" customWidth="1"/>
    <col min="358" max="358" width="15.1796875" bestFit="1" customWidth="1"/>
    <col min="359" max="359" width="16.54296875" bestFit="1" customWidth="1"/>
    <col min="360" max="360" width="14" bestFit="1" customWidth="1"/>
    <col min="361" max="361" width="27.1796875" bestFit="1" customWidth="1"/>
    <col min="362" max="362" width="24.54296875" bestFit="1" customWidth="1"/>
    <col min="363" max="363" width="16.54296875" bestFit="1" customWidth="1"/>
    <col min="364" max="364" width="21.81640625" bestFit="1" customWidth="1"/>
    <col min="365" max="365" width="25.81640625" bestFit="1" customWidth="1"/>
    <col min="366" max="366" width="19.453125" bestFit="1" customWidth="1"/>
    <col min="367" max="367" width="23.81640625" bestFit="1" customWidth="1"/>
    <col min="368" max="368" width="31" bestFit="1" customWidth="1"/>
    <col min="369" max="369" width="18.54296875" bestFit="1" customWidth="1"/>
    <col min="370" max="370" width="29.54296875" bestFit="1" customWidth="1"/>
    <col min="371" max="371" width="20.54296875" bestFit="1" customWidth="1"/>
    <col min="372" max="372" width="32" bestFit="1" customWidth="1"/>
    <col min="373" max="373" width="21.453125" bestFit="1" customWidth="1"/>
    <col min="374" max="374" width="20" bestFit="1" customWidth="1"/>
    <col min="375" max="375" width="22.1796875" bestFit="1" customWidth="1"/>
    <col min="376" max="376" width="16.54296875" bestFit="1" customWidth="1"/>
    <col min="377" max="377" width="18" bestFit="1" customWidth="1"/>
    <col min="378" max="378" width="24.453125" bestFit="1" customWidth="1"/>
    <col min="379" max="379" width="18.81640625" bestFit="1" customWidth="1"/>
    <col min="380" max="380" width="19.453125" bestFit="1" customWidth="1"/>
    <col min="381" max="381" width="21.54296875" bestFit="1" customWidth="1"/>
    <col min="382" max="382" width="21.81640625" bestFit="1" customWidth="1"/>
    <col min="383" max="383" width="17.54296875" bestFit="1" customWidth="1"/>
    <col min="384" max="384" width="20.1796875" bestFit="1" customWidth="1"/>
    <col min="385" max="385" width="19.54296875" bestFit="1" customWidth="1"/>
    <col min="386" max="386" width="19.453125" bestFit="1" customWidth="1"/>
    <col min="387" max="387" width="21.453125" bestFit="1" customWidth="1"/>
    <col min="388" max="388" width="17.54296875" bestFit="1" customWidth="1"/>
    <col min="389" max="389" width="22.1796875" bestFit="1" customWidth="1"/>
    <col min="390" max="390" width="19.54296875" bestFit="1" customWidth="1"/>
    <col min="391" max="391" width="20.54296875" bestFit="1" customWidth="1"/>
    <col min="392" max="392" width="23.81640625" bestFit="1" customWidth="1"/>
    <col min="393" max="393" width="24.1796875" bestFit="1" customWidth="1"/>
    <col min="394" max="394" width="29" bestFit="1" customWidth="1"/>
    <col min="395" max="395" width="19.453125" bestFit="1" customWidth="1"/>
    <col min="396" max="396" width="17.81640625" bestFit="1" customWidth="1"/>
    <col min="397" max="397" width="14.54296875" bestFit="1" customWidth="1"/>
    <col min="398" max="398" width="19" bestFit="1" customWidth="1"/>
    <col min="399" max="399" width="20.1796875" bestFit="1" customWidth="1"/>
    <col min="400" max="400" width="19.54296875" bestFit="1" customWidth="1"/>
    <col min="401" max="401" width="27.54296875" bestFit="1" customWidth="1"/>
    <col min="402" max="402" width="29" bestFit="1" customWidth="1"/>
    <col min="403" max="403" width="26" bestFit="1" customWidth="1"/>
    <col min="404" max="404" width="14.453125" bestFit="1" customWidth="1"/>
    <col min="405" max="405" width="15.1796875" bestFit="1" customWidth="1"/>
    <col min="406" max="406" width="15.54296875" bestFit="1" customWidth="1"/>
    <col min="407" max="407" width="18.453125" bestFit="1" customWidth="1"/>
    <col min="408" max="408" width="30" bestFit="1" customWidth="1"/>
    <col min="409" max="409" width="47.54296875" bestFit="1" customWidth="1"/>
    <col min="410" max="410" width="38.81640625" bestFit="1" customWidth="1"/>
    <col min="411" max="411" width="30.81640625" bestFit="1" customWidth="1"/>
    <col min="412" max="412" width="40.81640625" bestFit="1" customWidth="1"/>
    <col min="413" max="413" width="14.54296875" bestFit="1" customWidth="1"/>
    <col min="414" max="414" width="18.453125" bestFit="1" customWidth="1"/>
    <col min="415" max="415" width="19.54296875" bestFit="1" customWidth="1"/>
    <col min="416" max="416" width="22" bestFit="1" customWidth="1"/>
    <col min="417" max="417" width="24" bestFit="1" customWidth="1"/>
    <col min="418" max="418" width="32.81640625" bestFit="1" customWidth="1"/>
    <col min="419" max="419" width="32.453125" bestFit="1" customWidth="1"/>
    <col min="420" max="420" width="30.81640625" bestFit="1" customWidth="1"/>
    <col min="421" max="421" width="34" bestFit="1" customWidth="1"/>
    <col min="422" max="422" width="34.81640625" bestFit="1" customWidth="1"/>
    <col min="423" max="423" width="44.81640625" bestFit="1" customWidth="1"/>
    <col min="424" max="424" width="33" bestFit="1" customWidth="1"/>
    <col min="425" max="425" width="15.1796875" bestFit="1" customWidth="1"/>
    <col min="426" max="426" width="16.54296875" bestFit="1" customWidth="1"/>
    <col min="427" max="427" width="14" bestFit="1" customWidth="1"/>
    <col min="428" max="428" width="23.81640625" bestFit="1" customWidth="1"/>
    <col min="429" max="429" width="24.54296875" bestFit="1" customWidth="1"/>
    <col min="430" max="430" width="16.54296875" bestFit="1" customWidth="1"/>
    <col min="431" max="431" width="21.81640625" bestFit="1" customWidth="1"/>
    <col min="432" max="432" width="25.81640625" bestFit="1" customWidth="1"/>
    <col min="433" max="433" width="19.453125" bestFit="1" customWidth="1"/>
    <col min="434" max="434" width="23.81640625" bestFit="1" customWidth="1"/>
    <col min="435" max="435" width="31" bestFit="1" customWidth="1"/>
    <col min="436" max="436" width="18.54296875" bestFit="1" customWidth="1"/>
    <col min="437" max="437" width="29.54296875" bestFit="1" customWidth="1"/>
    <col min="438" max="438" width="20.54296875" bestFit="1" customWidth="1"/>
    <col min="439" max="439" width="32" bestFit="1" customWidth="1"/>
    <col min="440" max="440" width="21.453125" bestFit="1" customWidth="1"/>
    <col min="441" max="441" width="20" bestFit="1" customWidth="1"/>
    <col min="442" max="442" width="22.1796875" bestFit="1" customWidth="1"/>
    <col min="443" max="443" width="16.54296875" bestFit="1" customWidth="1"/>
    <col min="444" max="444" width="18" bestFit="1" customWidth="1"/>
    <col min="445" max="445" width="24.453125" bestFit="1" customWidth="1"/>
    <col min="446" max="446" width="18.81640625" bestFit="1" customWidth="1"/>
    <col min="447" max="447" width="19.453125" bestFit="1" customWidth="1"/>
    <col min="448" max="448" width="21.54296875" bestFit="1" customWidth="1"/>
    <col min="449" max="449" width="21.81640625" bestFit="1" customWidth="1"/>
    <col min="450" max="450" width="17.54296875" bestFit="1" customWidth="1"/>
    <col min="451" max="451" width="20.1796875" bestFit="1" customWidth="1"/>
    <col min="452" max="452" width="19.54296875" bestFit="1" customWidth="1"/>
    <col min="453" max="453" width="19.453125" bestFit="1" customWidth="1"/>
    <col min="454" max="454" width="21.453125" bestFit="1" customWidth="1"/>
    <col min="455" max="455" width="17.54296875" bestFit="1" customWidth="1"/>
    <col min="456" max="456" width="22.1796875" bestFit="1" customWidth="1"/>
    <col min="457" max="457" width="19.54296875" bestFit="1" customWidth="1"/>
    <col min="458" max="458" width="20.54296875" bestFit="1" customWidth="1"/>
    <col min="459" max="459" width="23.81640625" bestFit="1" customWidth="1"/>
    <col min="460" max="460" width="24.1796875" bestFit="1" customWidth="1"/>
    <col min="461" max="461" width="29" bestFit="1" customWidth="1"/>
    <col min="462" max="462" width="19.453125" bestFit="1" customWidth="1"/>
    <col min="463" max="463" width="17.81640625" bestFit="1" customWidth="1"/>
    <col min="464" max="464" width="14.54296875" bestFit="1" customWidth="1"/>
    <col min="465" max="465" width="19" bestFit="1" customWidth="1"/>
    <col min="466" max="466" width="20.1796875" bestFit="1" customWidth="1"/>
    <col min="467" max="467" width="19.54296875" bestFit="1" customWidth="1"/>
    <col min="468" max="468" width="27.54296875" bestFit="1" customWidth="1"/>
    <col min="469" max="469" width="29" bestFit="1" customWidth="1"/>
    <col min="470" max="470" width="26" bestFit="1" customWidth="1"/>
    <col min="471" max="471" width="14.453125" bestFit="1" customWidth="1"/>
    <col min="472" max="472" width="15.1796875" bestFit="1" customWidth="1"/>
    <col min="473" max="473" width="15.54296875" bestFit="1" customWidth="1"/>
    <col min="474" max="474" width="18.453125" bestFit="1" customWidth="1"/>
    <col min="475" max="475" width="30" bestFit="1" customWidth="1"/>
    <col min="476" max="476" width="47.54296875" bestFit="1" customWidth="1"/>
    <col min="477" max="477" width="38.81640625" bestFit="1" customWidth="1"/>
    <col min="478" max="478" width="30.81640625" bestFit="1" customWidth="1"/>
    <col min="479" max="479" width="40.81640625" bestFit="1" customWidth="1"/>
    <col min="480" max="480" width="14.54296875" bestFit="1" customWidth="1"/>
    <col min="481" max="481" width="18.453125" bestFit="1" customWidth="1"/>
    <col min="482" max="482" width="19.54296875" bestFit="1" customWidth="1"/>
    <col min="483" max="483" width="22" bestFit="1" customWidth="1"/>
    <col min="484" max="484" width="24" bestFit="1" customWidth="1"/>
    <col min="485" max="485" width="32.81640625" bestFit="1" customWidth="1"/>
    <col min="486" max="486" width="32.453125" bestFit="1" customWidth="1"/>
    <col min="487" max="487" width="30.81640625" bestFit="1" customWidth="1"/>
    <col min="488" max="488" width="34" bestFit="1" customWidth="1"/>
    <col min="489" max="489" width="34.81640625" bestFit="1" customWidth="1"/>
    <col min="490" max="490" width="44.81640625" bestFit="1" customWidth="1"/>
    <col min="491" max="491" width="33" bestFit="1" customWidth="1"/>
    <col min="492" max="492" width="15.1796875" bestFit="1" customWidth="1"/>
    <col min="493" max="493" width="16.54296875" bestFit="1" customWidth="1"/>
    <col min="494" max="494" width="14" bestFit="1" customWidth="1"/>
    <col min="495" max="495" width="25.453125" bestFit="1" customWidth="1"/>
    <col min="496" max="496" width="24.54296875" bestFit="1" customWidth="1"/>
    <col min="497" max="497" width="16.54296875" bestFit="1" customWidth="1"/>
    <col min="498" max="498" width="21.81640625" bestFit="1" customWidth="1"/>
    <col min="499" max="499" width="25.81640625" bestFit="1" customWidth="1"/>
    <col min="500" max="500" width="19.453125" bestFit="1" customWidth="1"/>
    <col min="501" max="501" width="23.81640625" bestFit="1" customWidth="1"/>
    <col min="502" max="502" width="31" bestFit="1" customWidth="1"/>
    <col min="503" max="503" width="18.54296875" bestFit="1" customWidth="1"/>
    <col min="504" max="504" width="29.54296875" bestFit="1" customWidth="1"/>
    <col min="505" max="505" width="20.54296875" bestFit="1" customWidth="1"/>
    <col min="506" max="506" width="32" bestFit="1" customWidth="1"/>
    <col min="507" max="507" width="21.453125" bestFit="1" customWidth="1"/>
    <col min="508" max="508" width="20" bestFit="1" customWidth="1"/>
    <col min="509" max="509" width="22.1796875" bestFit="1" customWidth="1"/>
    <col min="510" max="510" width="16.54296875" bestFit="1" customWidth="1"/>
    <col min="511" max="511" width="18" bestFit="1" customWidth="1"/>
    <col min="512" max="512" width="24.453125" bestFit="1" customWidth="1"/>
    <col min="513" max="513" width="18.81640625" bestFit="1" customWidth="1"/>
    <col min="514" max="514" width="19.453125" bestFit="1" customWidth="1"/>
    <col min="515" max="515" width="21.54296875" bestFit="1" customWidth="1"/>
    <col min="516" max="516" width="21.81640625" bestFit="1" customWidth="1"/>
    <col min="517" max="517" width="17.54296875" bestFit="1" customWidth="1"/>
    <col min="518" max="518" width="20.1796875" bestFit="1" customWidth="1"/>
    <col min="519" max="519" width="19.54296875" bestFit="1" customWidth="1"/>
    <col min="520" max="520" width="19.453125" bestFit="1" customWidth="1"/>
    <col min="521" max="521" width="21.453125" bestFit="1" customWidth="1"/>
    <col min="522" max="522" width="17.54296875" bestFit="1" customWidth="1"/>
    <col min="523" max="523" width="22.1796875" bestFit="1" customWidth="1"/>
    <col min="524" max="524" width="19.54296875" bestFit="1" customWidth="1"/>
    <col min="525" max="525" width="20.54296875" bestFit="1" customWidth="1"/>
    <col min="526" max="526" width="23.81640625" bestFit="1" customWidth="1"/>
    <col min="527" max="527" width="24.1796875" bestFit="1" customWidth="1"/>
    <col min="528" max="528" width="29" bestFit="1" customWidth="1"/>
    <col min="529" max="529" width="19.453125" bestFit="1" customWidth="1"/>
    <col min="530" max="530" width="17.81640625" bestFit="1" customWidth="1"/>
    <col min="531" max="531" width="14.54296875" bestFit="1" customWidth="1"/>
    <col min="532" max="532" width="19" bestFit="1" customWidth="1"/>
    <col min="533" max="533" width="20.1796875" bestFit="1" customWidth="1"/>
    <col min="534" max="534" width="19.54296875" bestFit="1" customWidth="1"/>
    <col min="535" max="535" width="27.54296875" bestFit="1" customWidth="1"/>
    <col min="536" max="536" width="29" bestFit="1" customWidth="1"/>
    <col min="537" max="537" width="26" bestFit="1" customWidth="1"/>
    <col min="538" max="538" width="14.453125" bestFit="1" customWidth="1"/>
    <col min="539" max="539" width="15.1796875" bestFit="1" customWidth="1"/>
    <col min="540" max="540" width="15.54296875" bestFit="1" customWidth="1"/>
    <col min="541" max="541" width="18.453125" bestFit="1" customWidth="1"/>
    <col min="542" max="542" width="30" bestFit="1" customWidth="1"/>
    <col min="543" max="543" width="47.54296875" bestFit="1" customWidth="1"/>
    <col min="544" max="544" width="38.81640625" bestFit="1" customWidth="1"/>
    <col min="545" max="545" width="30.81640625" bestFit="1" customWidth="1"/>
    <col min="546" max="546" width="40.81640625" bestFit="1" customWidth="1"/>
    <col min="547" max="547" width="14.54296875" bestFit="1" customWidth="1"/>
    <col min="548" max="548" width="18.453125" bestFit="1" customWidth="1"/>
    <col min="549" max="549" width="19.54296875" bestFit="1" customWidth="1"/>
    <col min="550" max="550" width="22" bestFit="1" customWidth="1"/>
    <col min="551" max="551" width="24" bestFit="1" customWidth="1"/>
    <col min="552" max="552" width="32.81640625" bestFit="1" customWidth="1"/>
    <col min="553" max="553" width="32.453125" bestFit="1" customWidth="1"/>
    <col min="554" max="554" width="30.81640625" bestFit="1" customWidth="1"/>
    <col min="555" max="555" width="34" bestFit="1" customWidth="1"/>
    <col min="556" max="556" width="34.81640625" bestFit="1" customWidth="1"/>
    <col min="557" max="557" width="44.81640625" bestFit="1" customWidth="1"/>
    <col min="558" max="558" width="33" bestFit="1" customWidth="1"/>
    <col min="559" max="559" width="15.1796875" bestFit="1" customWidth="1"/>
    <col min="560" max="560" width="16.54296875" bestFit="1" customWidth="1"/>
    <col min="561" max="561" width="14" bestFit="1" customWidth="1"/>
    <col min="562" max="562" width="26.54296875" bestFit="1" customWidth="1"/>
    <col min="563" max="563" width="24.54296875" bestFit="1" customWidth="1"/>
    <col min="564" max="564" width="16.54296875" bestFit="1" customWidth="1"/>
    <col min="565" max="565" width="21.81640625" bestFit="1" customWidth="1"/>
    <col min="566" max="566" width="25.81640625" bestFit="1" customWidth="1"/>
    <col min="567" max="567" width="19.453125" bestFit="1" customWidth="1"/>
    <col min="568" max="568" width="23.81640625" bestFit="1" customWidth="1"/>
    <col min="569" max="569" width="31" bestFit="1" customWidth="1"/>
    <col min="570" max="570" width="18.54296875" bestFit="1" customWidth="1"/>
    <col min="571" max="571" width="29.54296875" bestFit="1" customWidth="1"/>
    <col min="572" max="572" width="20.54296875" bestFit="1" customWidth="1"/>
    <col min="573" max="573" width="32" bestFit="1" customWidth="1"/>
    <col min="574" max="574" width="21.453125" bestFit="1" customWidth="1"/>
    <col min="575" max="575" width="20" bestFit="1" customWidth="1"/>
    <col min="576" max="576" width="22.1796875" bestFit="1" customWidth="1"/>
    <col min="577" max="577" width="16.54296875" bestFit="1" customWidth="1"/>
    <col min="578" max="578" width="18" bestFit="1" customWidth="1"/>
    <col min="579" max="579" width="24.453125" bestFit="1" customWidth="1"/>
    <col min="580" max="580" width="18.81640625" bestFit="1" customWidth="1"/>
    <col min="581" max="581" width="19.453125" bestFit="1" customWidth="1"/>
    <col min="582" max="582" width="21.54296875" bestFit="1" customWidth="1"/>
    <col min="583" max="583" width="21.81640625" bestFit="1" customWidth="1"/>
    <col min="584" max="584" width="17.54296875" bestFit="1" customWidth="1"/>
    <col min="585" max="585" width="20.1796875" bestFit="1" customWidth="1"/>
    <col min="586" max="586" width="19.54296875" bestFit="1" customWidth="1"/>
    <col min="587" max="587" width="19.453125" bestFit="1" customWidth="1"/>
    <col min="588" max="588" width="21.453125" bestFit="1" customWidth="1"/>
    <col min="589" max="589" width="17.54296875" bestFit="1" customWidth="1"/>
    <col min="590" max="590" width="22.1796875" bestFit="1" customWidth="1"/>
    <col min="591" max="591" width="19.54296875" bestFit="1" customWidth="1"/>
    <col min="592" max="592" width="20.54296875" bestFit="1" customWidth="1"/>
    <col min="593" max="593" width="23.81640625" bestFit="1" customWidth="1"/>
    <col min="594" max="594" width="24.1796875" bestFit="1" customWidth="1"/>
    <col min="595" max="595" width="29" bestFit="1" customWidth="1"/>
    <col min="596" max="596" width="19.453125" bestFit="1" customWidth="1"/>
    <col min="597" max="597" width="17.81640625" bestFit="1" customWidth="1"/>
    <col min="598" max="598" width="14.54296875" bestFit="1" customWidth="1"/>
    <col min="599" max="599" width="19" bestFit="1" customWidth="1"/>
    <col min="600" max="600" width="20.1796875" bestFit="1" customWidth="1"/>
    <col min="601" max="601" width="19.54296875" bestFit="1" customWidth="1"/>
    <col min="602" max="602" width="27.54296875" bestFit="1" customWidth="1"/>
    <col min="603" max="603" width="29" bestFit="1" customWidth="1"/>
    <col min="604" max="604" width="26" bestFit="1" customWidth="1"/>
    <col min="605" max="605" width="14.453125" bestFit="1" customWidth="1"/>
    <col min="606" max="606" width="15.1796875" bestFit="1" customWidth="1"/>
    <col min="607" max="607" width="15.54296875" bestFit="1" customWidth="1"/>
    <col min="608" max="608" width="18.453125" bestFit="1" customWidth="1"/>
    <col min="609" max="609" width="30" bestFit="1" customWidth="1"/>
    <col min="610" max="610" width="47.54296875" bestFit="1" customWidth="1"/>
    <col min="611" max="611" width="38.81640625" bestFit="1" customWidth="1"/>
    <col min="612" max="612" width="30.81640625" bestFit="1" customWidth="1"/>
    <col min="613" max="613" width="40.81640625" bestFit="1" customWidth="1"/>
    <col min="614" max="614" width="14.54296875" bestFit="1" customWidth="1"/>
    <col min="615" max="615" width="18.453125" bestFit="1" customWidth="1"/>
    <col min="616" max="616" width="19.54296875" bestFit="1" customWidth="1"/>
    <col min="617" max="617" width="22" bestFit="1" customWidth="1"/>
    <col min="618" max="618" width="24" bestFit="1" customWidth="1"/>
    <col min="619" max="619" width="32.81640625" bestFit="1" customWidth="1"/>
    <col min="620" max="620" width="32.453125" bestFit="1" customWidth="1"/>
    <col min="621" max="621" width="30.81640625" bestFit="1" customWidth="1"/>
    <col min="622" max="622" width="34" bestFit="1" customWidth="1"/>
    <col min="623" max="623" width="34.81640625" bestFit="1" customWidth="1"/>
    <col min="624" max="624" width="44.81640625" bestFit="1" customWidth="1"/>
    <col min="625" max="625" width="33" bestFit="1" customWidth="1"/>
    <col min="626" max="626" width="15.1796875" bestFit="1" customWidth="1"/>
    <col min="627" max="627" width="16.54296875" bestFit="1" customWidth="1"/>
    <col min="628" max="628" width="14" bestFit="1" customWidth="1"/>
    <col min="629" max="629" width="28.453125" bestFit="1" customWidth="1"/>
    <col min="630" max="630" width="24.54296875" bestFit="1" customWidth="1"/>
    <col min="631" max="631" width="16.54296875" bestFit="1" customWidth="1"/>
    <col min="632" max="632" width="21.81640625" bestFit="1" customWidth="1"/>
    <col min="633" max="633" width="25.81640625" bestFit="1" customWidth="1"/>
    <col min="634" max="634" width="19.453125" bestFit="1" customWidth="1"/>
    <col min="635" max="635" width="23.81640625" bestFit="1" customWidth="1"/>
    <col min="636" max="636" width="31" bestFit="1" customWidth="1"/>
    <col min="637" max="637" width="18.54296875" bestFit="1" customWidth="1"/>
    <col min="638" max="638" width="29.54296875" bestFit="1" customWidth="1"/>
    <col min="639" max="639" width="20.54296875" bestFit="1" customWidth="1"/>
    <col min="640" max="640" width="32" bestFit="1" customWidth="1"/>
    <col min="641" max="641" width="21.453125" bestFit="1" customWidth="1"/>
    <col min="642" max="642" width="20" bestFit="1" customWidth="1"/>
    <col min="643" max="643" width="22.1796875" bestFit="1" customWidth="1"/>
    <col min="644" max="644" width="16.54296875" bestFit="1" customWidth="1"/>
    <col min="645" max="645" width="18" bestFit="1" customWidth="1"/>
    <col min="646" max="646" width="24.453125" bestFit="1" customWidth="1"/>
    <col min="647" max="647" width="18.81640625" bestFit="1" customWidth="1"/>
    <col min="648" max="648" width="19.453125" bestFit="1" customWidth="1"/>
    <col min="649" max="649" width="21.54296875" bestFit="1" customWidth="1"/>
    <col min="650" max="650" width="21.81640625" bestFit="1" customWidth="1"/>
    <col min="651" max="651" width="17.54296875" bestFit="1" customWidth="1"/>
    <col min="652" max="652" width="20.1796875" bestFit="1" customWidth="1"/>
    <col min="653" max="653" width="19.54296875" bestFit="1" customWidth="1"/>
    <col min="654" max="654" width="19.453125" bestFit="1" customWidth="1"/>
    <col min="655" max="655" width="21.453125" bestFit="1" customWidth="1"/>
    <col min="656" max="656" width="17.54296875" bestFit="1" customWidth="1"/>
    <col min="657" max="657" width="22.1796875" bestFit="1" customWidth="1"/>
    <col min="658" max="658" width="19.54296875" bestFit="1" customWidth="1"/>
    <col min="659" max="659" width="20.54296875" bestFit="1" customWidth="1"/>
    <col min="660" max="660" width="23.81640625" bestFit="1" customWidth="1"/>
    <col min="661" max="661" width="24.1796875" bestFit="1" customWidth="1"/>
    <col min="662" max="662" width="29" bestFit="1" customWidth="1"/>
    <col min="663" max="663" width="19.453125" bestFit="1" customWidth="1"/>
    <col min="664" max="664" width="17.81640625" bestFit="1" customWidth="1"/>
    <col min="665" max="665" width="14.54296875" bestFit="1" customWidth="1"/>
    <col min="666" max="666" width="19" bestFit="1" customWidth="1"/>
    <col min="667" max="667" width="20.1796875" bestFit="1" customWidth="1"/>
    <col min="668" max="668" width="19.54296875" bestFit="1" customWidth="1"/>
    <col min="669" max="669" width="27.54296875" bestFit="1" customWidth="1"/>
    <col min="670" max="670" width="29" bestFit="1" customWidth="1"/>
    <col min="671" max="671" width="26" bestFit="1" customWidth="1"/>
    <col min="672" max="672" width="14.453125" bestFit="1" customWidth="1"/>
    <col min="673" max="673" width="15.1796875" bestFit="1" customWidth="1"/>
    <col min="674" max="674" width="15.54296875" bestFit="1" customWidth="1"/>
    <col min="675" max="675" width="18.453125" bestFit="1" customWidth="1"/>
    <col min="676" max="676" width="30" bestFit="1" customWidth="1"/>
    <col min="677" max="677" width="47.54296875" bestFit="1" customWidth="1"/>
    <col min="678" max="678" width="38.81640625" bestFit="1" customWidth="1"/>
    <col min="679" max="679" width="30.81640625" bestFit="1" customWidth="1"/>
    <col min="680" max="680" width="40.81640625" bestFit="1" customWidth="1"/>
    <col min="681" max="681" width="14.54296875" bestFit="1" customWidth="1"/>
    <col min="682" max="682" width="18.453125" bestFit="1" customWidth="1"/>
    <col min="683" max="683" width="19.54296875" bestFit="1" customWidth="1"/>
    <col min="684" max="684" width="22" bestFit="1" customWidth="1"/>
    <col min="685" max="685" width="24" bestFit="1" customWidth="1"/>
    <col min="686" max="686" width="32.81640625" bestFit="1" customWidth="1"/>
    <col min="687" max="687" width="32.453125" bestFit="1" customWidth="1"/>
    <col min="688" max="688" width="30.81640625" bestFit="1" customWidth="1"/>
    <col min="689" max="689" width="34" bestFit="1" customWidth="1"/>
    <col min="690" max="690" width="34.81640625" bestFit="1" customWidth="1"/>
    <col min="691" max="691" width="44.81640625" bestFit="1" customWidth="1"/>
    <col min="692" max="692" width="33" bestFit="1" customWidth="1"/>
    <col min="693" max="693" width="15.1796875" bestFit="1" customWidth="1"/>
    <col min="694" max="694" width="16.54296875" bestFit="1" customWidth="1"/>
    <col min="695" max="695" width="14" bestFit="1" customWidth="1"/>
    <col min="696" max="696" width="33.453125" bestFit="1" customWidth="1"/>
    <col min="697" max="697" width="24.54296875" bestFit="1" customWidth="1"/>
    <col min="698" max="698" width="16.54296875" bestFit="1" customWidth="1"/>
    <col min="699" max="699" width="21.81640625" bestFit="1" customWidth="1"/>
    <col min="700" max="700" width="25.81640625" bestFit="1" customWidth="1"/>
    <col min="701" max="701" width="19.453125" bestFit="1" customWidth="1"/>
    <col min="702" max="702" width="23.81640625" bestFit="1" customWidth="1"/>
    <col min="703" max="703" width="31" bestFit="1" customWidth="1"/>
    <col min="704" max="704" width="18.54296875" bestFit="1" customWidth="1"/>
    <col min="705" max="705" width="29.54296875" bestFit="1" customWidth="1"/>
    <col min="706" max="706" width="20.54296875" bestFit="1" customWidth="1"/>
    <col min="707" max="707" width="32" bestFit="1" customWidth="1"/>
    <col min="708" max="708" width="21.453125" bestFit="1" customWidth="1"/>
    <col min="709" max="709" width="20" bestFit="1" customWidth="1"/>
    <col min="710" max="710" width="22.1796875" bestFit="1" customWidth="1"/>
    <col min="711" max="711" width="16.54296875" bestFit="1" customWidth="1"/>
    <col min="712" max="712" width="18" bestFit="1" customWidth="1"/>
    <col min="713" max="713" width="24.453125" bestFit="1" customWidth="1"/>
    <col min="714" max="714" width="18.81640625" bestFit="1" customWidth="1"/>
    <col min="715" max="715" width="19.453125" bestFit="1" customWidth="1"/>
    <col min="716" max="716" width="21.54296875" bestFit="1" customWidth="1"/>
    <col min="717" max="717" width="21.81640625" bestFit="1" customWidth="1"/>
    <col min="718" max="718" width="17.54296875" bestFit="1" customWidth="1"/>
    <col min="719" max="719" width="20.1796875" bestFit="1" customWidth="1"/>
    <col min="720" max="720" width="19.54296875" bestFit="1" customWidth="1"/>
    <col min="721" max="721" width="19.453125" bestFit="1" customWidth="1"/>
    <col min="722" max="722" width="21.453125" bestFit="1" customWidth="1"/>
    <col min="723" max="723" width="17.54296875" bestFit="1" customWidth="1"/>
    <col min="724" max="724" width="22.1796875" bestFit="1" customWidth="1"/>
    <col min="725" max="725" width="19.54296875" bestFit="1" customWidth="1"/>
    <col min="726" max="726" width="20.54296875" bestFit="1" customWidth="1"/>
    <col min="727" max="727" width="23.81640625" bestFit="1" customWidth="1"/>
    <col min="728" max="728" width="24.1796875" bestFit="1" customWidth="1"/>
    <col min="729" max="729" width="29" bestFit="1" customWidth="1"/>
    <col min="730" max="730" width="19.453125" bestFit="1" customWidth="1"/>
    <col min="731" max="731" width="17.81640625" bestFit="1" customWidth="1"/>
    <col min="732" max="732" width="14.54296875" bestFit="1" customWidth="1"/>
    <col min="733" max="733" width="19" bestFit="1" customWidth="1"/>
    <col min="734" max="734" width="20.1796875" bestFit="1" customWidth="1"/>
    <col min="735" max="735" width="19.54296875" bestFit="1" customWidth="1"/>
    <col min="736" max="736" width="27.54296875" bestFit="1" customWidth="1"/>
    <col min="737" max="737" width="29" bestFit="1" customWidth="1"/>
    <col min="738" max="738" width="26" bestFit="1" customWidth="1"/>
    <col min="739" max="739" width="14.453125" bestFit="1" customWidth="1"/>
    <col min="740" max="740" width="15.1796875" bestFit="1" customWidth="1"/>
    <col min="741" max="741" width="15.54296875" bestFit="1" customWidth="1"/>
    <col min="742" max="742" width="18.453125" bestFit="1" customWidth="1"/>
    <col min="743" max="743" width="30" bestFit="1" customWidth="1"/>
    <col min="744" max="744" width="47.54296875" bestFit="1" customWidth="1"/>
    <col min="745" max="745" width="38.81640625" bestFit="1" customWidth="1"/>
    <col min="746" max="746" width="30.81640625" bestFit="1" customWidth="1"/>
    <col min="747" max="747" width="40.81640625" bestFit="1" customWidth="1"/>
    <col min="748" max="748" width="14.54296875" bestFit="1" customWidth="1"/>
    <col min="749" max="749" width="18.453125" bestFit="1" customWidth="1"/>
    <col min="750" max="750" width="19.54296875" bestFit="1" customWidth="1"/>
    <col min="751" max="751" width="22" bestFit="1" customWidth="1"/>
    <col min="752" max="752" width="24" bestFit="1" customWidth="1"/>
    <col min="753" max="753" width="32.81640625" bestFit="1" customWidth="1"/>
    <col min="754" max="754" width="32.453125" bestFit="1" customWidth="1"/>
    <col min="755" max="755" width="30.81640625" bestFit="1" customWidth="1"/>
    <col min="756" max="756" width="34" bestFit="1" customWidth="1"/>
    <col min="757" max="757" width="34.81640625" bestFit="1" customWidth="1"/>
    <col min="758" max="758" width="44.81640625" bestFit="1" customWidth="1"/>
    <col min="759" max="759" width="33" bestFit="1" customWidth="1"/>
    <col min="760" max="760" width="15.1796875" bestFit="1" customWidth="1"/>
    <col min="761" max="761" width="16.54296875" bestFit="1" customWidth="1"/>
    <col min="762" max="762" width="14" bestFit="1" customWidth="1"/>
    <col min="763" max="763" width="28.453125" bestFit="1" customWidth="1"/>
    <col min="764" max="764" width="24.54296875" bestFit="1" customWidth="1"/>
    <col min="765" max="765" width="16.54296875" bestFit="1" customWidth="1"/>
    <col min="766" max="766" width="21.81640625" bestFit="1" customWidth="1"/>
    <col min="767" max="767" width="25.81640625" bestFit="1" customWidth="1"/>
    <col min="768" max="768" width="19.453125" bestFit="1" customWidth="1"/>
    <col min="769" max="769" width="23.81640625" bestFit="1" customWidth="1"/>
    <col min="770" max="770" width="31" bestFit="1" customWidth="1"/>
    <col min="771" max="771" width="18.54296875" bestFit="1" customWidth="1"/>
    <col min="772" max="772" width="29.54296875" bestFit="1" customWidth="1"/>
    <col min="773" max="773" width="20.54296875" bestFit="1" customWidth="1"/>
    <col min="774" max="774" width="32" bestFit="1" customWidth="1"/>
    <col min="775" max="775" width="21.453125" bestFit="1" customWidth="1"/>
    <col min="776" max="776" width="20" bestFit="1" customWidth="1"/>
    <col min="777" max="777" width="22.1796875" bestFit="1" customWidth="1"/>
    <col min="778" max="778" width="16.54296875" bestFit="1" customWidth="1"/>
    <col min="779" max="779" width="18" bestFit="1" customWidth="1"/>
    <col min="780" max="780" width="24.453125" bestFit="1" customWidth="1"/>
    <col min="781" max="781" width="18.81640625" bestFit="1" customWidth="1"/>
    <col min="782" max="782" width="19.453125" bestFit="1" customWidth="1"/>
    <col min="783" max="783" width="21.54296875" bestFit="1" customWidth="1"/>
    <col min="784" max="784" width="21.81640625" bestFit="1" customWidth="1"/>
    <col min="785" max="785" width="17.54296875" bestFit="1" customWidth="1"/>
    <col min="786" max="786" width="20.1796875" bestFit="1" customWidth="1"/>
    <col min="787" max="787" width="19.54296875" bestFit="1" customWidth="1"/>
    <col min="788" max="788" width="19.453125" bestFit="1" customWidth="1"/>
    <col min="789" max="789" width="21.453125" bestFit="1" customWidth="1"/>
    <col min="790" max="790" width="17.54296875" bestFit="1" customWidth="1"/>
    <col min="791" max="791" width="22.1796875" bestFit="1" customWidth="1"/>
    <col min="792" max="792" width="19.54296875" bestFit="1" customWidth="1"/>
    <col min="793" max="793" width="20.54296875" bestFit="1" customWidth="1"/>
    <col min="794" max="794" width="23.81640625" bestFit="1" customWidth="1"/>
    <col min="795" max="795" width="24.1796875" bestFit="1" customWidth="1"/>
    <col min="796" max="796" width="29" bestFit="1" customWidth="1"/>
    <col min="797" max="797" width="19.453125" bestFit="1" customWidth="1"/>
    <col min="798" max="798" width="17.81640625" bestFit="1" customWidth="1"/>
    <col min="799" max="799" width="14.54296875" bestFit="1" customWidth="1"/>
    <col min="800" max="800" width="19" bestFit="1" customWidth="1"/>
    <col min="801" max="801" width="20.1796875" bestFit="1" customWidth="1"/>
    <col min="802" max="802" width="19.54296875" bestFit="1" customWidth="1"/>
    <col min="803" max="803" width="27.54296875" bestFit="1" customWidth="1"/>
    <col min="804" max="804" width="29" bestFit="1" customWidth="1"/>
    <col min="805" max="805" width="26" bestFit="1" customWidth="1"/>
    <col min="806" max="806" width="14.453125" bestFit="1" customWidth="1"/>
    <col min="807" max="807" width="15.1796875" bestFit="1" customWidth="1"/>
    <col min="808" max="808" width="15.54296875" bestFit="1" customWidth="1"/>
    <col min="809" max="809" width="18.453125" bestFit="1" customWidth="1"/>
    <col min="810" max="810" width="30" bestFit="1" customWidth="1"/>
    <col min="811" max="811" width="47.54296875" bestFit="1" customWidth="1"/>
    <col min="812" max="812" width="38.81640625" bestFit="1" customWidth="1"/>
    <col min="813" max="813" width="30.81640625" bestFit="1" customWidth="1"/>
    <col min="814" max="814" width="40.81640625" bestFit="1" customWidth="1"/>
    <col min="815" max="815" width="14.54296875" bestFit="1" customWidth="1"/>
    <col min="816" max="816" width="18.453125" bestFit="1" customWidth="1"/>
    <col min="817" max="817" width="19.54296875" bestFit="1" customWidth="1"/>
    <col min="818" max="818" width="22" bestFit="1" customWidth="1"/>
    <col min="819" max="819" width="24" bestFit="1" customWidth="1"/>
    <col min="820" max="820" width="32.81640625" bestFit="1" customWidth="1"/>
    <col min="821" max="821" width="32.453125" bestFit="1" customWidth="1"/>
    <col min="822" max="822" width="30.81640625" bestFit="1" customWidth="1"/>
    <col min="823" max="823" width="34" bestFit="1" customWidth="1"/>
    <col min="824" max="824" width="34.81640625" bestFit="1" customWidth="1"/>
    <col min="825" max="825" width="44.81640625" bestFit="1" customWidth="1"/>
    <col min="826" max="826" width="33" bestFit="1" customWidth="1"/>
    <col min="827" max="827" width="15.1796875" bestFit="1" customWidth="1"/>
    <col min="828" max="828" width="16.54296875" bestFit="1" customWidth="1"/>
    <col min="829" max="829" width="14" bestFit="1" customWidth="1"/>
    <col min="830" max="831" width="24.54296875" bestFit="1" customWidth="1"/>
    <col min="832" max="832" width="16.54296875" bestFit="1" customWidth="1"/>
    <col min="833" max="833" width="21.81640625" bestFit="1" customWidth="1"/>
    <col min="834" max="834" width="25.81640625" bestFit="1" customWidth="1"/>
    <col min="835" max="835" width="19.453125" bestFit="1" customWidth="1"/>
    <col min="836" max="836" width="23.81640625" bestFit="1" customWidth="1"/>
    <col min="837" max="837" width="31" bestFit="1" customWidth="1"/>
    <col min="838" max="838" width="18.54296875" bestFit="1" customWidth="1"/>
    <col min="839" max="839" width="29.54296875" bestFit="1" customWidth="1"/>
    <col min="840" max="840" width="20.54296875" bestFit="1" customWidth="1"/>
    <col min="841" max="841" width="32" bestFit="1" customWidth="1"/>
    <col min="842" max="842" width="21.453125" bestFit="1" customWidth="1"/>
    <col min="843" max="843" width="20" bestFit="1" customWidth="1"/>
    <col min="844" max="844" width="22.1796875" bestFit="1" customWidth="1"/>
    <col min="845" max="845" width="16.54296875" bestFit="1" customWidth="1"/>
    <col min="846" max="846" width="18" bestFit="1" customWidth="1"/>
    <col min="847" max="847" width="24.453125" bestFit="1" customWidth="1"/>
    <col min="848" max="848" width="18.81640625" bestFit="1" customWidth="1"/>
    <col min="849" max="849" width="19.453125" bestFit="1" customWidth="1"/>
    <col min="850" max="850" width="21.54296875" bestFit="1" customWidth="1"/>
    <col min="851" max="851" width="21.81640625" bestFit="1" customWidth="1"/>
    <col min="852" max="852" width="17.54296875" bestFit="1" customWidth="1"/>
    <col min="853" max="853" width="20.1796875" bestFit="1" customWidth="1"/>
    <col min="854" max="854" width="19.54296875" bestFit="1" customWidth="1"/>
    <col min="855" max="855" width="19.453125" bestFit="1" customWidth="1"/>
    <col min="856" max="856" width="21.453125" bestFit="1" customWidth="1"/>
    <col min="857" max="857" width="17.54296875" bestFit="1" customWidth="1"/>
    <col min="858" max="858" width="22.1796875" bestFit="1" customWidth="1"/>
    <col min="859" max="859" width="19.54296875" bestFit="1" customWidth="1"/>
    <col min="860" max="860" width="20.54296875" bestFit="1" customWidth="1"/>
    <col min="861" max="861" width="23.81640625" bestFit="1" customWidth="1"/>
    <col min="862" max="862" width="24.1796875" bestFit="1" customWidth="1"/>
    <col min="863" max="863" width="29" bestFit="1" customWidth="1"/>
    <col min="864" max="864" width="19.453125" bestFit="1" customWidth="1"/>
    <col min="865" max="865" width="17.81640625" bestFit="1" customWidth="1"/>
    <col min="866" max="866" width="14.54296875" bestFit="1" customWidth="1"/>
    <col min="867" max="867" width="19" bestFit="1" customWidth="1"/>
    <col min="868" max="868" width="20.1796875" bestFit="1" customWidth="1"/>
    <col min="869" max="869" width="19.54296875" bestFit="1" customWidth="1"/>
    <col min="870" max="870" width="27.54296875" bestFit="1" customWidth="1"/>
    <col min="871" max="871" width="29" bestFit="1" customWidth="1"/>
    <col min="872" max="872" width="26" bestFit="1" customWidth="1"/>
    <col min="873" max="873" width="14.453125" bestFit="1" customWidth="1"/>
    <col min="874" max="874" width="15.1796875" bestFit="1" customWidth="1"/>
    <col min="875" max="875" width="15.54296875" bestFit="1" customWidth="1"/>
    <col min="876" max="876" width="18.453125" bestFit="1" customWidth="1"/>
    <col min="877" max="877" width="30" bestFit="1" customWidth="1"/>
    <col min="878" max="878" width="47.54296875" bestFit="1" customWidth="1"/>
    <col min="879" max="879" width="38.81640625" bestFit="1" customWidth="1"/>
    <col min="880" max="880" width="30.81640625" bestFit="1" customWidth="1"/>
    <col min="881" max="881" width="40.81640625" bestFit="1" customWidth="1"/>
    <col min="882" max="882" width="14.54296875" bestFit="1" customWidth="1"/>
    <col min="883" max="883" width="18.453125" bestFit="1" customWidth="1"/>
    <col min="884" max="884" width="19.54296875" bestFit="1" customWidth="1"/>
    <col min="885" max="885" width="22" bestFit="1" customWidth="1"/>
    <col min="886" max="886" width="24" bestFit="1" customWidth="1"/>
    <col min="887" max="887" width="32.81640625" bestFit="1" customWidth="1"/>
    <col min="888" max="888" width="32.453125" bestFit="1" customWidth="1"/>
    <col min="889" max="889" width="30.81640625" bestFit="1" customWidth="1"/>
    <col min="890" max="890" width="34" bestFit="1" customWidth="1"/>
    <col min="891" max="891" width="34.81640625" bestFit="1" customWidth="1"/>
    <col min="892" max="892" width="44.81640625" bestFit="1" customWidth="1"/>
    <col min="893" max="893" width="33" bestFit="1" customWidth="1"/>
    <col min="894" max="894" width="15.1796875" bestFit="1" customWidth="1"/>
    <col min="895" max="895" width="16.54296875" bestFit="1" customWidth="1"/>
    <col min="896" max="896" width="14" bestFit="1" customWidth="1"/>
    <col min="897" max="897" width="23.81640625" bestFit="1" customWidth="1"/>
    <col min="898" max="898" width="24.54296875" bestFit="1" customWidth="1"/>
    <col min="899" max="899" width="16.54296875" bestFit="1" customWidth="1"/>
    <col min="900" max="900" width="21.81640625" bestFit="1" customWidth="1"/>
    <col min="901" max="901" width="25.81640625" bestFit="1" customWidth="1"/>
    <col min="902" max="902" width="19.453125" bestFit="1" customWidth="1"/>
    <col min="903" max="903" width="23.81640625" bestFit="1" customWidth="1"/>
    <col min="904" max="904" width="31" bestFit="1" customWidth="1"/>
    <col min="905" max="905" width="18.54296875" bestFit="1" customWidth="1"/>
    <col min="906" max="906" width="29.54296875" bestFit="1" customWidth="1"/>
    <col min="907" max="907" width="20.54296875" bestFit="1" customWidth="1"/>
    <col min="908" max="908" width="32" bestFit="1" customWidth="1"/>
    <col min="909" max="909" width="21.453125" bestFit="1" customWidth="1"/>
    <col min="910" max="910" width="20" bestFit="1" customWidth="1"/>
    <col min="911" max="911" width="22.1796875" bestFit="1" customWidth="1"/>
    <col min="912" max="912" width="16.54296875" bestFit="1" customWidth="1"/>
    <col min="913" max="913" width="18" bestFit="1" customWidth="1"/>
    <col min="914" max="914" width="24.453125" bestFit="1" customWidth="1"/>
    <col min="915" max="915" width="18.81640625" bestFit="1" customWidth="1"/>
    <col min="916" max="916" width="19.453125" bestFit="1" customWidth="1"/>
    <col min="917" max="917" width="21.54296875" bestFit="1" customWidth="1"/>
    <col min="918" max="918" width="21.81640625" bestFit="1" customWidth="1"/>
    <col min="919" max="919" width="17.54296875" bestFit="1" customWidth="1"/>
    <col min="920" max="920" width="20.1796875" bestFit="1" customWidth="1"/>
    <col min="921" max="921" width="19.54296875" bestFit="1" customWidth="1"/>
    <col min="922" max="922" width="19.453125" bestFit="1" customWidth="1"/>
    <col min="923" max="923" width="21.453125" bestFit="1" customWidth="1"/>
    <col min="924" max="924" width="17.54296875" bestFit="1" customWidth="1"/>
    <col min="925" max="925" width="22.1796875" bestFit="1" customWidth="1"/>
    <col min="926" max="926" width="19.54296875" bestFit="1" customWidth="1"/>
    <col min="927" max="927" width="20.54296875" bestFit="1" customWidth="1"/>
    <col min="928" max="928" width="23.81640625" bestFit="1" customWidth="1"/>
    <col min="929" max="929" width="24.1796875" bestFit="1" customWidth="1"/>
    <col min="930" max="930" width="29" bestFit="1" customWidth="1"/>
    <col min="931" max="931" width="19.453125" bestFit="1" customWidth="1"/>
    <col min="932" max="932" width="17.81640625" bestFit="1" customWidth="1"/>
    <col min="933" max="933" width="14.54296875" bestFit="1" customWidth="1"/>
    <col min="934" max="934" width="19" bestFit="1" customWidth="1"/>
    <col min="935" max="935" width="20.1796875" bestFit="1" customWidth="1"/>
    <col min="936" max="936" width="19.54296875" bestFit="1" customWidth="1"/>
    <col min="937" max="937" width="27.54296875" bestFit="1" customWidth="1"/>
    <col min="938" max="938" width="29" bestFit="1" customWidth="1"/>
    <col min="939" max="939" width="26" bestFit="1" customWidth="1"/>
    <col min="940" max="940" width="14.453125" bestFit="1" customWidth="1"/>
    <col min="941" max="941" width="15.1796875" bestFit="1" customWidth="1"/>
    <col min="942" max="942" width="15.54296875" bestFit="1" customWidth="1"/>
    <col min="943" max="943" width="18.453125" bestFit="1" customWidth="1"/>
    <col min="944" max="944" width="30" bestFit="1" customWidth="1"/>
    <col min="945" max="945" width="47.54296875" bestFit="1" customWidth="1"/>
    <col min="946" max="946" width="38.81640625" bestFit="1" customWidth="1"/>
    <col min="947" max="947" width="30.81640625" bestFit="1" customWidth="1"/>
    <col min="948" max="948" width="40.81640625" bestFit="1" customWidth="1"/>
    <col min="949" max="949" width="14.54296875" bestFit="1" customWidth="1"/>
    <col min="950" max="950" width="18.453125" bestFit="1" customWidth="1"/>
    <col min="951" max="951" width="19.54296875" bestFit="1" customWidth="1"/>
    <col min="952" max="952" width="22" bestFit="1" customWidth="1"/>
    <col min="953" max="953" width="24" bestFit="1" customWidth="1"/>
    <col min="954" max="954" width="32.81640625" bestFit="1" customWidth="1"/>
    <col min="955" max="955" width="32.453125" bestFit="1" customWidth="1"/>
    <col min="956" max="956" width="30.81640625" bestFit="1" customWidth="1"/>
    <col min="957" max="957" width="34" bestFit="1" customWidth="1"/>
    <col min="958" max="958" width="34.81640625" bestFit="1" customWidth="1"/>
    <col min="959" max="959" width="44.81640625" bestFit="1" customWidth="1"/>
    <col min="960" max="960" width="33" bestFit="1" customWidth="1"/>
    <col min="961" max="961" width="15.1796875" bestFit="1" customWidth="1"/>
    <col min="962" max="962" width="16.54296875" bestFit="1" customWidth="1"/>
    <col min="963" max="963" width="14" bestFit="1" customWidth="1"/>
    <col min="964" max="964" width="25.453125" bestFit="1" customWidth="1"/>
    <col min="965" max="965" width="24.54296875" bestFit="1" customWidth="1"/>
    <col min="966" max="966" width="16.54296875" bestFit="1" customWidth="1"/>
    <col min="967" max="967" width="21.81640625" bestFit="1" customWidth="1"/>
    <col min="968" max="968" width="25.81640625" bestFit="1" customWidth="1"/>
    <col min="969" max="969" width="19.453125" bestFit="1" customWidth="1"/>
    <col min="970" max="970" width="23.81640625" bestFit="1" customWidth="1"/>
    <col min="971" max="971" width="31" bestFit="1" customWidth="1"/>
    <col min="972" max="972" width="18.54296875" bestFit="1" customWidth="1"/>
    <col min="973" max="973" width="29.54296875" bestFit="1" customWidth="1"/>
    <col min="974" max="974" width="20.54296875" bestFit="1" customWidth="1"/>
    <col min="975" max="975" width="32" bestFit="1" customWidth="1"/>
    <col min="976" max="976" width="21.453125" bestFit="1" customWidth="1"/>
    <col min="977" max="977" width="20" bestFit="1" customWidth="1"/>
    <col min="978" max="978" width="22.1796875" bestFit="1" customWidth="1"/>
    <col min="979" max="979" width="16.54296875" bestFit="1" customWidth="1"/>
    <col min="980" max="980" width="18" bestFit="1" customWidth="1"/>
    <col min="981" max="981" width="24.453125" bestFit="1" customWidth="1"/>
    <col min="982" max="982" width="18.81640625" bestFit="1" customWidth="1"/>
    <col min="983" max="983" width="19.453125" bestFit="1" customWidth="1"/>
    <col min="984" max="984" width="21.54296875" bestFit="1" customWidth="1"/>
    <col min="985" max="985" width="21.81640625" bestFit="1" customWidth="1"/>
    <col min="986" max="986" width="17.54296875" bestFit="1" customWidth="1"/>
    <col min="987" max="987" width="20.1796875" bestFit="1" customWidth="1"/>
    <col min="988" max="988" width="19.54296875" bestFit="1" customWidth="1"/>
    <col min="989" max="989" width="19.453125" bestFit="1" customWidth="1"/>
    <col min="990" max="990" width="21.453125" bestFit="1" customWidth="1"/>
    <col min="991" max="991" width="17.54296875" bestFit="1" customWidth="1"/>
    <col min="992" max="992" width="22.1796875" bestFit="1" customWidth="1"/>
    <col min="993" max="993" width="19.54296875" bestFit="1" customWidth="1"/>
    <col min="994" max="994" width="20.54296875" bestFit="1" customWidth="1"/>
    <col min="995" max="995" width="23.81640625" bestFit="1" customWidth="1"/>
    <col min="996" max="996" width="24.1796875" bestFit="1" customWidth="1"/>
    <col min="997" max="997" width="29" bestFit="1" customWidth="1"/>
    <col min="998" max="998" width="19.453125" bestFit="1" customWidth="1"/>
    <col min="999" max="999" width="17.81640625" bestFit="1" customWidth="1"/>
    <col min="1000" max="1000" width="14.54296875" bestFit="1" customWidth="1"/>
    <col min="1001" max="1001" width="19" bestFit="1" customWidth="1"/>
    <col min="1002" max="1002" width="20.1796875" bestFit="1" customWidth="1"/>
    <col min="1003" max="1003" width="19.54296875" bestFit="1" customWidth="1"/>
    <col min="1004" max="1004" width="27.54296875" bestFit="1" customWidth="1"/>
    <col min="1005" max="1005" width="29" bestFit="1" customWidth="1"/>
    <col min="1006" max="1006" width="26" bestFit="1" customWidth="1"/>
    <col min="1007" max="1007" width="14.453125" bestFit="1" customWidth="1"/>
    <col min="1008" max="1008" width="15.1796875" bestFit="1" customWidth="1"/>
    <col min="1009" max="1009" width="15.54296875" bestFit="1" customWidth="1"/>
    <col min="1010" max="1010" width="18.453125" bestFit="1" customWidth="1"/>
    <col min="1011" max="1011" width="30" bestFit="1" customWidth="1"/>
    <col min="1012" max="1012" width="47.54296875" bestFit="1" customWidth="1"/>
    <col min="1013" max="1013" width="38.81640625" bestFit="1" customWidth="1"/>
    <col min="1014" max="1014" width="30.81640625" bestFit="1" customWidth="1"/>
    <col min="1015" max="1015" width="40.81640625" bestFit="1" customWidth="1"/>
    <col min="1016" max="1016" width="14.54296875" bestFit="1" customWidth="1"/>
    <col min="1017" max="1017" width="18.453125" bestFit="1" customWidth="1"/>
    <col min="1018" max="1018" width="19.54296875" bestFit="1" customWidth="1"/>
    <col min="1019" max="1019" width="22" bestFit="1" customWidth="1"/>
    <col min="1020" max="1020" width="24" bestFit="1" customWidth="1"/>
    <col min="1021" max="1021" width="32.81640625" bestFit="1" customWidth="1"/>
    <col min="1022" max="1022" width="32.453125" bestFit="1" customWidth="1"/>
    <col min="1023" max="1023" width="30.81640625" bestFit="1" customWidth="1"/>
    <col min="1024" max="1024" width="34" bestFit="1" customWidth="1"/>
    <col min="1025" max="1025" width="34.81640625" bestFit="1" customWidth="1"/>
    <col min="1026" max="1026" width="44.81640625" bestFit="1" customWidth="1"/>
    <col min="1027" max="1027" width="33" bestFit="1" customWidth="1"/>
    <col min="1028" max="1028" width="15.1796875" bestFit="1" customWidth="1"/>
    <col min="1029" max="1029" width="16.54296875" bestFit="1" customWidth="1"/>
    <col min="1030" max="1030" width="14" bestFit="1" customWidth="1"/>
    <col min="1031" max="1031" width="31" bestFit="1" customWidth="1"/>
    <col min="1032" max="1032" width="29" bestFit="1" customWidth="1"/>
    <col min="1033" max="1033" width="30.453125" bestFit="1" customWidth="1"/>
    <col min="1034" max="1034" width="32" bestFit="1" customWidth="1"/>
    <col min="1035" max="1035" width="37.1796875" bestFit="1" customWidth="1"/>
    <col min="1036" max="1036" width="32.1796875" bestFit="1" customWidth="1"/>
    <col min="1037" max="1037" width="27.54296875" bestFit="1" customWidth="1"/>
    <col min="1038" max="1038" width="30.453125" bestFit="1" customWidth="1"/>
    <col min="1039" max="1039" width="31.54296875" bestFit="1" customWidth="1"/>
    <col min="1040" max="1040" width="33.453125" bestFit="1" customWidth="1"/>
    <col min="1041" max="1041" width="38.453125" bestFit="1" customWidth="1"/>
    <col min="1042" max="1042" width="33.453125" bestFit="1" customWidth="1"/>
    <col min="1043" max="1043" width="29.54296875" bestFit="1" customWidth="1"/>
    <col min="1044" max="1044" width="24.453125" bestFit="1" customWidth="1"/>
    <col min="1045" max="1045" width="30.453125" bestFit="1" customWidth="1"/>
  </cols>
  <sheetData>
    <row r="1" spans="1:22" s="22" customFormat="1" ht="7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</row>
    <row r="2" spans="1:22" ht="15.5" x14ac:dyDescent="0.35">
      <c r="A2" s="70" t="s">
        <v>2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</row>
    <row r="3" spans="1:22" ht="19.5" customHeight="1" x14ac:dyDescent="0.35"/>
  </sheetData>
  <hyperlinks>
    <hyperlink ref="A2" location="Accueil!A1" display="Accueil" xr:uid="{6021DA1F-72CC-4FDB-8E62-DD98884BB34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7DA1-62B8-4103-B9DD-D47DC2D7D718}">
  <dimension ref="A1:W3320"/>
  <sheetViews>
    <sheetView zoomScaleNormal="100" workbookViewId="0">
      <pane ySplit="6" topLeftCell="A7" activePane="bottomLeft" state="frozen"/>
      <selection activeCell="F1" sqref="F1"/>
      <selection pane="bottomLeft" activeCell="A2" sqref="A2"/>
    </sheetView>
  </sheetViews>
  <sheetFormatPr baseColWidth="10" defaultColWidth="11.453125" defaultRowHeight="14.5" x14ac:dyDescent="0.35"/>
  <cols>
    <col min="2" max="2" width="41.81640625" style="25" customWidth="1"/>
    <col min="3" max="3" width="98.453125" style="25" customWidth="1"/>
    <col min="4" max="4" width="32.81640625" style="25" customWidth="1"/>
    <col min="5" max="5" width="15.453125" style="25" customWidth="1"/>
    <col min="6" max="7" width="13.453125" style="25" bestFit="1" customWidth="1"/>
    <col min="8" max="8" width="12" style="25" bestFit="1" customWidth="1"/>
    <col min="9" max="10" width="11.1796875" style="25" bestFit="1" customWidth="1"/>
    <col min="11" max="11" width="11" style="25" customWidth="1"/>
    <col min="12" max="12" width="11.1796875" style="25" bestFit="1" customWidth="1"/>
    <col min="13" max="13" width="13.1796875" style="25" customWidth="1"/>
    <col min="14" max="14" width="12" style="25" bestFit="1" customWidth="1"/>
    <col min="15" max="17" width="11.1796875" style="25" bestFit="1" customWidth="1"/>
    <col min="18" max="18" width="11.453125" style="25" bestFit="1" customWidth="1"/>
    <col min="19" max="19" width="13.81640625" style="25" customWidth="1"/>
    <col min="20" max="20" width="11" style="25" bestFit="1" customWidth="1"/>
    <col min="21" max="21" width="11.453125" style="25" customWidth="1"/>
    <col min="22" max="22" width="11" style="25" bestFit="1" customWidth="1"/>
  </cols>
  <sheetData>
    <row r="1" spans="1:22" s="22" customFormat="1" ht="7" customHeight="1" x14ac:dyDescent="0.3">
      <c r="A1" s="63"/>
      <c r="B1" s="63"/>
      <c r="C1" s="63"/>
      <c r="D1" s="63"/>
      <c r="E1" s="63"/>
      <c r="F1" s="63"/>
      <c r="G1" s="63"/>
      <c r="H1" s="63"/>
      <c r="I1" s="63"/>
      <c r="J1" s="63"/>
    </row>
    <row r="2" spans="1:22" ht="15.5" x14ac:dyDescent="0.35">
      <c r="A2" s="70" t="s">
        <v>2</v>
      </c>
    </row>
    <row r="3" spans="1:22" s="71" customFormat="1" ht="19.5" customHeight="1" x14ac:dyDescent="0.45">
      <c r="C3" s="26" t="s">
        <v>3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72"/>
      <c r="U3" s="8"/>
      <c r="V3" s="8"/>
    </row>
    <row r="4" spans="1:22" ht="15" thickBot="1" x14ac:dyDescent="0.4"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</row>
    <row r="5" spans="1:22" ht="15" thickBot="1" x14ac:dyDescent="0.4">
      <c r="B5" s="27" t="s">
        <v>4</v>
      </c>
      <c r="C5" s="28"/>
      <c r="D5" s="28"/>
      <c r="E5" s="28"/>
      <c r="F5" s="29" t="s">
        <v>5</v>
      </c>
      <c r="G5" s="30"/>
      <c r="H5" s="30"/>
      <c r="I5" s="30"/>
      <c r="J5" s="30"/>
      <c r="K5" s="30"/>
      <c r="L5" s="29" t="s">
        <v>6</v>
      </c>
      <c r="M5" s="30"/>
      <c r="N5" s="30"/>
      <c r="O5" s="30"/>
      <c r="P5" s="30"/>
      <c r="Q5" s="30"/>
      <c r="R5" s="29" t="s">
        <v>7</v>
      </c>
      <c r="S5" s="30"/>
      <c r="T5" s="30"/>
      <c r="U5" s="31"/>
      <c r="V5" s="32"/>
    </row>
    <row r="6" spans="1:22" s="4" customFormat="1" ht="28.5" thickBot="1" x14ac:dyDescent="0.4">
      <c r="A6" s="17" t="s">
        <v>8</v>
      </c>
      <c r="B6" s="33" t="s">
        <v>9</v>
      </c>
      <c r="C6" s="34" t="s">
        <v>10</v>
      </c>
      <c r="D6" s="35" t="s">
        <v>11</v>
      </c>
      <c r="E6" s="35" t="s">
        <v>5125</v>
      </c>
      <c r="F6" s="36" t="s">
        <v>12</v>
      </c>
      <c r="G6" s="35" t="s">
        <v>13</v>
      </c>
      <c r="H6" s="35" t="s">
        <v>14</v>
      </c>
      <c r="I6" s="35" t="s">
        <v>15</v>
      </c>
      <c r="J6" s="35" t="s">
        <v>16</v>
      </c>
      <c r="K6" s="35" t="s">
        <v>17</v>
      </c>
      <c r="L6" s="36" t="s">
        <v>18</v>
      </c>
      <c r="M6" s="35" t="s">
        <v>19</v>
      </c>
      <c r="N6" s="35" t="s">
        <v>20</v>
      </c>
      <c r="O6" s="35" t="s">
        <v>21</v>
      </c>
      <c r="P6" s="35" t="s">
        <v>22</v>
      </c>
      <c r="Q6" s="35" t="s">
        <v>23</v>
      </c>
      <c r="R6" s="37" t="s">
        <v>24</v>
      </c>
      <c r="S6" s="38" t="s">
        <v>25</v>
      </c>
      <c r="T6" s="38" t="s">
        <v>26</v>
      </c>
      <c r="U6" s="39" t="s">
        <v>27</v>
      </c>
      <c r="V6" s="40" t="s">
        <v>28</v>
      </c>
    </row>
    <row r="7" spans="1:22" x14ac:dyDescent="0.35">
      <c r="A7" s="1" t="s">
        <v>29</v>
      </c>
      <c r="B7" s="44" t="s">
        <v>30</v>
      </c>
      <c r="C7" s="25" t="s">
        <v>31</v>
      </c>
      <c r="D7" s="25" t="s">
        <v>32</v>
      </c>
      <c r="E7" s="45">
        <v>2633</v>
      </c>
      <c r="F7" s="41">
        <v>903.096</v>
      </c>
      <c r="G7" s="42">
        <v>0</v>
      </c>
      <c r="H7" s="42">
        <v>140.45599999999999</v>
      </c>
      <c r="I7" s="42"/>
      <c r="J7" s="42"/>
      <c r="K7" s="42">
        <v>0</v>
      </c>
      <c r="L7" s="46">
        <v>0.37629000000000001</v>
      </c>
      <c r="M7" s="42">
        <v>0</v>
      </c>
      <c r="N7" s="48">
        <v>10.001654559999999</v>
      </c>
      <c r="O7" s="42"/>
      <c r="P7" s="42"/>
      <c r="Q7" s="42">
        <v>0</v>
      </c>
      <c r="R7" s="47">
        <v>1043.5519999999999</v>
      </c>
      <c r="S7" s="42">
        <v>1111.319331225706</v>
      </c>
      <c r="T7" s="73">
        <v>0.42207342621561189</v>
      </c>
      <c r="U7" s="48">
        <v>10.37794456</v>
      </c>
      <c r="V7" s="49">
        <v>3.9414905279149259</v>
      </c>
    </row>
    <row r="8" spans="1:22" x14ac:dyDescent="0.35">
      <c r="A8" s="1" t="s">
        <v>29</v>
      </c>
      <c r="B8" s="44" t="s">
        <v>30</v>
      </c>
      <c r="C8" s="25" t="s">
        <v>34</v>
      </c>
      <c r="D8" s="25" t="s">
        <v>32</v>
      </c>
      <c r="E8" s="50">
        <v>3784</v>
      </c>
      <c r="F8" s="41">
        <v>2066.6880000000001</v>
      </c>
      <c r="G8" s="42">
        <v>0</v>
      </c>
      <c r="H8" s="42">
        <v>320.09999999999997</v>
      </c>
      <c r="I8" s="42"/>
      <c r="J8" s="42"/>
      <c r="K8" s="42">
        <v>0</v>
      </c>
      <c r="L8" s="46">
        <v>0.86112</v>
      </c>
      <c r="M8" s="42">
        <v>0</v>
      </c>
      <c r="N8" s="48">
        <v>22.793825999999996</v>
      </c>
      <c r="O8" s="42"/>
      <c r="P8" s="42"/>
      <c r="Q8" s="42">
        <v>0</v>
      </c>
      <c r="R8" s="47">
        <v>2386.788</v>
      </c>
      <c r="S8" s="42">
        <v>2541.783872713138</v>
      </c>
      <c r="T8" s="73">
        <v>0.67171878242947625</v>
      </c>
      <c r="U8" s="48">
        <v>23.654945999999995</v>
      </c>
      <c r="V8" s="49">
        <v>6.2513070824524304</v>
      </c>
    </row>
    <row r="9" spans="1:22" x14ac:dyDescent="0.35">
      <c r="A9" s="1" t="s">
        <v>29</v>
      </c>
      <c r="B9" s="44" t="s">
        <v>30</v>
      </c>
      <c r="C9" s="25" t="s">
        <v>35</v>
      </c>
      <c r="D9" s="25" t="s">
        <v>32</v>
      </c>
      <c r="E9" s="50">
        <v>771</v>
      </c>
      <c r="F9" s="60">
        <v>33.479999999999997</v>
      </c>
      <c r="G9" s="42">
        <v>0</v>
      </c>
      <c r="H9" s="42">
        <v>306.13199999999995</v>
      </c>
      <c r="I9" s="42"/>
      <c r="J9" s="42"/>
      <c r="K9" s="42">
        <v>0</v>
      </c>
      <c r="L9" s="46">
        <v>1.3950000000000001E-2</v>
      </c>
      <c r="M9" s="42">
        <v>0</v>
      </c>
      <c r="N9" s="48">
        <v>21.799186319999997</v>
      </c>
      <c r="O9" s="42"/>
      <c r="P9" s="42"/>
      <c r="Q9" s="42">
        <v>0</v>
      </c>
      <c r="R9" s="47">
        <v>339.61199999999997</v>
      </c>
      <c r="S9" s="42">
        <v>361.66609878206782</v>
      </c>
      <c r="T9" s="73">
        <v>0.46908702825170923</v>
      </c>
      <c r="U9" s="48">
        <v>21.813136319999998</v>
      </c>
      <c r="V9" s="49">
        <v>28.292005603112838</v>
      </c>
    </row>
    <row r="10" spans="1:22" x14ac:dyDescent="0.35">
      <c r="A10" s="1" t="s">
        <v>29</v>
      </c>
      <c r="B10" s="44" t="s">
        <v>30</v>
      </c>
      <c r="C10" s="25" t="s">
        <v>36</v>
      </c>
      <c r="D10" s="25" t="s">
        <v>32</v>
      </c>
      <c r="E10" s="50">
        <v>791</v>
      </c>
      <c r="F10" s="41">
        <v>526.33439999999996</v>
      </c>
      <c r="G10" s="42">
        <v>0</v>
      </c>
      <c r="H10" s="42">
        <v>0</v>
      </c>
      <c r="I10" s="42"/>
      <c r="J10" s="42"/>
      <c r="K10" s="42">
        <v>0</v>
      </c>
      <c r="L10" s="46">
        <v>0.219306</v>
      </c>
      <c r="M10" s="42">
        <v>0</v>
      </c>
      <c r="N10" s="48">
        <v>0</v>
      </c>
      <c r="O10" s="42"/>
      <c r="P10" s="42"/>
      <c r="Q10" s="42">
        <v>0</v>
      </c>
      <c r="R10" s="47">
        <v>526.33439999999996</v>
      </c>
      <c r="S10" s="42">
        <v>560.51408402176719</v>
      </c>
      <c r="T10" s="73">
        <v>0.70861451835874489</v>
      </c>
      <c r="U10" s="48">
        <v>0.219306</v>
      </c>
      <c r="V10" s="49">
        <v>0.27725158027812896</v>
      </c>
    </row>
    <row r="11" spans="1:22" x14ac:dyDescent="0.35">
      <c r="A11" s="1" t="s">
        <v>29</v>
      </c>
      <c r="B11" s="44" t="s">
        <v>30</v>
      </c>
      <c r="C11" s="25" t="s">
        <v>37</v>
      </c>
      <c r="D11" s="25" t="s">
        <v>32</v>
      </c>
      <c r="E11" s="50">
        <v>1181</v>
      </c>
      <c r="F11" s="41">
        <v>460.55879999999996</v>
      </c>
      <c r="G11" s="42">
        <v>0</v>
      </c>
      <c r="H11" s="42">
        <v>0</v>
      </c>
      <c r="I11" s="42"/>
      <c r="J11" s="42"/>
      <c r="K11" s="42">
        <v>0</v>
      </c>
      <c r="L11" s="46">
        <v>0.19189950000000003</v>
      </c>
      <c r="M11" s="42">
        <v>0</v>
      </c>
      <c r="N11" s="48">
        <v>0</v>
      </c>
      <c r="O11" s="42"/>
      <c r="P11" s="42"/>
      <c r="Q11" s="42">
        <v>0</v>
      </c>
      <c r="R11" s="47">
        <v>460.55879999999996</v>
      </c>
      <c r="S11" s="42">
        <v>490.46707553252133</v>
      </c>
      <c r="T11" s="73">
        <v>0.4152981164542941</v>
      </c>
      <c r="U11" s="48">
        <v>0.19189950000000003</v>
      </c>
      <c r="V11" s="49">
        <v>0.16248899237933956</v>
      </c>
    </row>
    <row r="12" spans="1:22" x14ac:dyDescent="0.35">
      <c r="A12" s="1" t="s">
        <v>29</v>
      </c>
      <c r="B12" s="44" t="s">
        <v>30</v>
      </c>
      <c r="C12" s="25" t="s">
        <v>38</v>
      </c>
      <c r="D12" s="25" t="s">
        <v>32</v>
      </c>
      <c r="E12" s="50">
        <v>5798</v>
      </c>
      <c r="F12" s="41">
        <v>2642.1839999999997</v>
      </c>
      <c r="G12" s="42">
        <v>0</v>
      </c>
      <c r="H12" s="42">
        <v>372.86799999999994</v>
      </c>
      <c r="I12" s="42"/>
      <c r="J12" s="42"/>
      <c r="K12" s="42">
        <v>0</v>
      </c>
      <c r="L12" s="46">
        <v>1.1009100000000001</v>
      </c>
      <c r="M12" s="42">
        <v>0</v>
      </c>
      <c r="N12" s="48">
        <v>26.551353679999998</v>
      </c>
      <c r="O12" s="42"/>
      <c r="P12" s="42"/>
      <c r="Q12" s="42">
        <v>0</v>
      </c>
      <c r="R12" s="47">
        <v>3015.0519999999997</v>
      </c>
      <c r="S12" s="42">
        <v>3210.8467735682816</v>
      </c>
      <c r="T12" s="73">
        <v>0.55378523172961047</v>
      </c>
      <c r="U12" s="48">
        <v>27.652263679999997</v>
      </c>
      <c r="V12" s="49">
        <v>4.7692762469817174</v>
      </c>
    </row>
    <row r="13" spans="1:22" x14ac:dyDescent="0.35">
      <c r="A13" s="1" t="s">
        <v>29</v>
      </c>
      <c r="B13" s="44" t="s">
        <v>30</v>
      </c>
      <c r="C13" s="25" t="s">
        <v>39</v>
      </c>
      <c r="D13" s="25" t="s">
        <v>32</v>
      </c>
      <c r="E13" s="50">
        <v>522</v>
      </c>
      <c r="F13" s="41">
        <v>247.95359999999999</v>
      </c>
      <c r="G13" s="42">
        <v>0</v>
      </c>
      <c r="H13" s="42">
        <v>0</v>
      </c>
      <c r="I13" s="42"/>
      <c r="J13" s="42"/>
      <c r="K13" s="42">
        <v>0</v>
      </c>
      <c r="L13" s="46">
        <v>0.103314</v>
      </c>
      <c r="M13" s="42">
        <v>0</v>
      </c>
      <c r="N13" s="48">
        <v>0</v>
      </c>
      <c r="O13" s="42"/>
      <c r="P13" s="42"/>
      <c r="Q13" s="42">
        <v>0</v>
      </c>
      <c r="R13" s="47">
        <v>247.95359999999999</v>
      </c>
      <c r="S13" s="42">
        <v>264.05548446747861</v>
      </c>
      <c r="T13" s="73">
        <v>0.50585341852007393</v>
      </c>
      <c r="U13" s="48">
        <v>0.103314</v>
      </c>
      <c r="V13" s="49">
        <v>0.19791954022988506</v>
      </c>
    </row>
    <row r="14" spans="1:22" x14ac:dyDescent="0.35">
      <c r="A14" s="1" t="s">
        <v>29</v>
      </c>
      <c r="B14" s="44" t="s">
        <v>30</v>
      </c>
      <c r="C14" s="25" t="s">
        <v>40</v>
      </c>
      <c r="D14" s="25" t="s">
        <v>32</v>
      </c>
      <c r="E14" s="50">
        <v>3070</v>
      </c>
      <c r="F14" s="41">
        <v>1358.8344</v>
      </c>
      <c r="G14" s="42">
        <v>0</v>
      </c>
      <c r="H14" s="42">
        <v>0</v>
      </c>
      <c r="I14" s="42"/>
      <c r="J14" s="42"/>
      <c r="K14" s="42">
        <v>0</v>
      </c>
      <c r="L14" s="46">
        <v>0.56618100000000005</v>
      </c>
      <c r="M14" s="42">
        <v>0</v>
      </c>
      <c r="N14" s="48">
        <v>0</v>
      </c>
      <c r="O14" s="42"/>
      <c r="P14" s="42"/>
      <c r="Q14" s="42">
        <v>0</v>
      </c>
      <c r="R14" s="47">
        <v>1358.8344</v>
      </c>
      <c r="S14" s="42">
        <v>1447.0758875978231</v>
      </c>
      <c r="T14" s="73">
        <v>0.4713602239732323</v>
      </c>
      <c r="U14" s="48">
        <v>0.56618100000000005</v>
      </c>
      <c r="V14" s="49">
        <v>0.18442377850162867</v>
      </c>
    </row>
    <row r="15" spans="1:22" x14ac:dyDescent="0.35">
      <c r="A15" s="1" t="s">
        <v>29</v>
      </c>
      <c r="B15" s="44" t="s">
        <v>30</v>
      </c>
      <c r="C15" s="25" t="s">
        <v>41</v>
      </c>
      <c r="D15" s="25" t="s">
        <v>32</v>
      </c>
      <c r="E15" s="50">
        <v>3860</v>
      </c>
      <c r="F15" s="41">
        <v>1386.1728000000001</v>
      </c>
      <c r="G15" s="42">
        <v>0</v>
      </c>
      <c r="H15" s="42">
        <v>0</v>
      </c>
      <c r="I15" s="42"/>
      <c r="J15" s="42"/>
      <c r="K15" s="42">
        <v>0</v>
      </c>
      <c r="L15" s="46">
        <v>0.57757199999999997</v>
      </c>
      <c r="M15" s="42">
        <v>0</v>
      </c>
      <c r="N15" s="48">
        <v>0</v>
      </c>
      <c r="O15" s="42"/>
      <c r="P15" s="42"/>
      <c r="Q15" s="42">
        <v>0</v>
      </c>
      <c r="R15" s="47">
        <v>1426.9528</v>
      </c>
      <c r="S15" s="42">
        <v>1519.6178354185022</v>
      </c>
      <c r="T15" s="73">
        <v>0.39368337705142542</v>
      </c>
      <c r="U15" s="48">
        <v>2.5195396871576889</v>
      </c>
      <c r="V15" s="49">
        <v>0.65273048890095575</v>
      </c>
    </row>
    <row r="16" spans="1:22" x14ac:dyDescent="0.35">
      <c r="A16" s="1" t="s">
        <v>29</v>
      </c>
      <c r="B16" s="44" t="s">
        <v>30</v>
      </c>
      <c r="C16" s="25" t="s">
        <v>42</v>
      </c>
      <c r="D16" s="25" t="s">
        <v>32</v>
      </c>
      <c r="E16" s="50">
        <v>1301</v>
      </c>
      <c r="F16" s="41">
        <v>437.18399999999997</v>
      </c>
      <c r="G16" s="42">
        <v>0</v>
      </c>
      <c r="H16" s="42">
        <v>0</v>
      </c>
      <c r="I16" s="42"/>
      <c r="J16" s="42"/>
      <c r="K16" s="42">
        <v>0</v>
      </c>
      <c r="L16" s="46">
        <v>0.18215999999999999</v>
      </c>
      <c r="M16" s="42">
        <v>0</v>
      </c>
      <c r="N16" s="48">
        <v>0</v>
      </c>
      <c r="O16" s="42"/>
      <c r="P16" s="42"/>
      <c r="Q16" s="42">
        <v>0</v>
      </c>
      <c r="R16" s="47">
        <v>437.18399999999997</v>
      </c>
      <c r="S16" s="42">
        <v>465.57433697849177</v>
      </c>
      <c r="T16" s="73">
        <v>0.35785882934549712</v>
      </c>
      <c r="U16" s="48">
        <v>0.18215999999999999</v>
      </c>
      <c r="V16" s="49">
        <v>0.14001537279016141</v>
      </c>
    </row>
    <row r="17" spans="1:22" x14ac:dyDescent="0.35">
      <c r="A17" s="1" t="s">
        <v>29</v>
      </c>
      <c r="B17" s="44" t="s">
        <v>30</v>
      </c>
      <c r="C17" s="25" t="s">
        <v>43</v>
      </c>
      <c r="D17" s="25" t="s">
        <v>32</v>
      </c>
      <c r="E17" s="50">
        <v>1167</v>
      </c>
      <c r="F17" s="41">
        <v>499.01759999999996</v>
      </c>
      <c r="G17" s="42">
        <v>0</v>
      </c>
      <c r="H17" s="48">
        <v>3.4919999999999995</v>
      </c>
      <c r="I17" s="42"/>
      <c r="J17" s="42"/>
      <c r="K17" s="42">
        <v>0</v>
      </c>
      <c r="L17" s="46">
        <v>0.207924</v>
      </c>
      <c r="M17" s="42">
        <v>0</v>
      </c>
      <c r="N17" s="48">
        <v>0.24865991999999998</v>
      </c>
      <c r="O17" s="42"/>
      <c r="P17" s="42"/>
      <c r="Q17" s="42">
        <v>0</v>
      </c>
      <c r="R17" s="47">
        <v>502.50959999999998</v>
      </c>
      <c r="S17" s="42">
        <v>535.14212287121018</v>
      </c>
      <c r="T17" s="73">
        <v>0.4585622303952101</v>
      </c>
      <c r="U17" s="48">
        <v>0.45658391999999998</v>
      </c>
      <c r="V17" s="49">
        <v>0.39124586118251925</v>
      </c>
    </row>
    <row r="18" spans="1:22" x14ac:dyDescent="0.35">
      <c r="A18" s="1" t="s">
        <v>29</v>
      </c>
      <c r="B18" s="44" t="s">
        <v>30</v>
      </c>
      <c r="C18" s="25" t="s">
        <v>44</v>
      </c>
      <c r="D18" s="25" t="s">
        <v>32</v>
      </c>
      <c r="E18" s="50">
        <v>2089</v>
      </c>
      <c r="F18" s="41">
        <v>733.56479999999999</v>
      </c>
      <c r="G18" s="42">
        <v>0</v>
      </c>
      <c r="H18" s="48">
        <v>58.587999999999994</v>
      </c>
      <c r="I18" s="42"/>
      <c r="J18" s="42"/>
      <c r="K18" s="42">
        <v>0</v>
      </c>
      <c r="L18" s="46">
        <v>0.30565199999999998</v>
      </c>
      <c r="M18" s="42">
        <v>0</v>
      </c>
      <c r="N18" s="48">
        <v>4.1719608799999994</v>
      </c>
      <c r="O18" s="42"/>
      <c r="P18" s="42"/>
      <c r="Q18" s="42">
        <v>0</v>
      </c>
      <c r="R18" s="47">
        <v>792.15279999999996</v>
      </c>
      <c r="S18" s="42">
        <v>843.59449258357085</v>
      </c>
      <c r="T18" s="73">
        <v>0.40382694714388268</v>
      </c>
      <c r="U18" s="48">
        <v>4.4776128799999997</v>
      </c>
      <c r="V18" s="49">
        <v>2.1434240689325033</v>
      </c>
    </row>
    <row r="19" spans="1:22" x14ac:dyDescent="0.35">
      <c r="A19" s="1" t="s">
        <v>29</v>
      </c>
      <c r="B19" s="44" t="s">
        <v>30</v>
      </c>
      <c r="C19" s="25" t="s">
        <v>45</v>
      </c>
      <c r="D19" s="25" t="s">
        <v>32</v>
      </c>
      <c r="E19" s="50">
        <v>2805</v>
      </c>
      <c r="F19" s="41">
        <v>1191.0239999999999</v>
      </c>
      <c r="G19" s="42">
        <v>0</v>
      </c>
      <c r="H19" s="42">
        <v>117.95199999999998</v>
      </c>
      <c r="I19" s="42"/>
      <c r="J19" s="42"/>
      <c r="K19" s="42">
        <v>0</v>
      </c>
      <c r="L19" s="46">
        <v>0.49625999999999998</v>
      </c>
      <c r="M19" s="42">
        <v>0</v>
      </c>
      <c r="N19" s="48">
        <v>8.3991795200000006</v>
      </c>
      <c r="O19" s="42"/>
      <c r="P19" s="42"/>
      <c r="Q19" s="42">
        <v>0</v>
      </c>
      <c r="R19" s="47">
        <v>1308.9759999999999</v>
      </c>
      <c r="S19" s="42">
        <v>1393.9797278051308</v>
      </c>
      <c r="T19" s="73">
        <v>0.49696246980575071</v>
      </c>
      <c r="U19" s="48">
        <v>8.89543952</v>
      </c>
      <c r="V19" s="49">
        <v>3.1712796862745098</v>
      </c>
    </row>
    <row r="20" spans="1:22" x14ac:dyDescent="0.35">
      <c r="A20" s="1" t="s">
        <v>29</v>
      </c>
      <c r="B20" s="44" t="s">
        <v>30</v>
      </c>
      <c r="C20" s="25" t="s">
        <v>46</v>
      </c>
      <c r="D20" s="25" t="s">
        <v>32</v>
      </c>
      <c r="E20" s="50">
        <v>2234</v>
      </c>
      <c r="F20" s="41">
        <v>981.76319999999998</v>
      </c>
      <c r="G20" s="42">
        <v>0</v>
      </c>
      <c r="H20" s="48">
        <v>6.9839999999999991</v>
      </c>
      <c r="I20" s="42"/>
      <c r="J20" s="42"/>
      <c r="K20" s="42">
        <v>0</v>
      </c>
      <c r="L20" s="46">
        <v>0.40906799999999999</v>
      </c>
      <c r="M20" s="42">
        <v>0</v>
      </c>
      <c r="N20" s="48">
        <v>0.49731983999999996</v>
      </c>
      <c r="O20" s="42"/>
      <c r="P20" s="42"/>
      <c r="Q20" s="42">
        <v>0</v>
      </c>
      <c r="R20" s="47">
        <v>988.74720000000002</v>
      </c>
      <c r="S20" s="42">
        <v>1052.9555566519823</v>
      </c>
      <c r="T20" s="73">
        <v>0.47133194120500549</v>
      </c>
      <c r="U20" s="48">
        <v>0.90638783999999994</v>
      </c>
      <c r="V20" s="49">
        <v>0.40572418979409131</v>
      </c>
    </row>
    <row r="21" spans="1:22" x14ac:dyDescent="0.35">
      <c r="A21" s="1" t="s">
        <v>29</v>
      </c>
      <c r="B21" s="44" t="s">
        <v>30</v>
      </c>
      <c r="C21" s="25" t="s">
        <v>47</v>
      </c>
      <c r="D21" s="25" t="s">
        <v>32</v>
      </c>
      <c r="E21" s="50">
        <v>24240</v>
      </c>
      <c r="F21" s="41">
        <v>9262.08</v>
      </c>
      <c r="G21" s="42">
        <v>0</v>
      </c>
      <c r="H21" s="42">
        <v>686.75999999999988</v>
      </c>
      <c r="I21" s="42"/>
      <c r="J21" s="42"/>
      <c r="K21" s="42">
        <v>0</v>
      </c>
      <c r="L21" s="46">
        <v>3.8592000000000004</v>
      </c>
      <c r="M21" s="42">
        <v>0</v>
      </c>
      <c r="N21" s="48">
        <v>48.903117599999995</v>
      </c>
      <c r="O21" s="42"/>
      <c r="P21" s="42"/>
      <c r="Q21" s="42">
        <v>0</v>
      </c>
      <c r="R21" s="47">
        <v>9948.84</v>
      </c>
      <c r="S21" s="42">
        <v>10594.908749416947</v>
      </c>
      <c r="T21" s="73">
        <v>0.43708369428287736</v>
      </c>
      <c r="U21" s="48">
        <v>52.762317599999996</v>
      </c>
      <c r="V21" s="49">
        <v>2.1766632673267323</v>
      </c>
    </row>
    <row r="22" spans="1:22" x14ac:dyDescent="0.35">
      <c r="A22" s="1" t="s">
        <v>29</v>
      </c>
      <c r="B22" s="44" t="s">
        <v>30</v>
      </c>
      <c r="C22" s="25" t="s">
        <v>48</v>
      </c>
      <c r="D22" s="25" t="s">
        <v>32</v>
      </c>
      <c r="E22" s="50">
        <v>6564</v>
      </c>
      <c r="F22" s="41">
        <v>3300.48</v>
      </c>
      <c r="G22" s="42">
        <v>0</v>
      </c>
      <c r="H22" s="42">
        <v>179.64399999999998</v>
      </c>
      <c r="I22" s="42"/>
      <c r="J22" s="42"/>
      <c r="K22" s="42">
        <v>0</v>
      </c>
      <c r="L22" s="46">
        <v>1.3752</v>
      </c>
      <c r="M22" s="42">
        <v>0</v>
      </c>
      <c r="N22" s="48">
        <v>12.792171439999999</v>
      </c>
      <c r="O22" s="42"/>
      <c r="P22" s="42"/>
      <c r="Q22" s="42">
        <v>0</v>
      </c>
      <c r="R22" s="47">
        <v>3480.1239999999998</v>
      </c>
      <c r="S22" s="42">
        <v>3706.1201322622437</v>
      </c>
      <c r="T22" s="73">
        <v>0.56461306097840402</v>
      </c>
      <c r="U22" s="48">
        <v>14.167371439999998</v>
      </c>
      <c r="V22" s="49">
        <v>2.1583442169408897</v>
      </c>
    </row>
    <row r="23" spans="1:22" x14ac:dyDescent="0.35">
      <c r="A23" s="1" t="s">
        <v>29</v>
      </c>
      <c r="B23" s="44" t="s">
        <v>30</v>
      </c>
      <c r="C23" s="25" t="s">
        <v>49</v>
      </c>
      <c r="D23" s="25" t="s">
        <v>32</v>
      </c>
      <c r="E23" s="50">
        <v>1303</v>
      </c>
      <c r="F23" s="41">
        <v>416.80439999999999</v>
      </c>
      <c r="G23" s="42">
        <v>0</v>
      </c>
      <c r="H23" s="48">
        <v>1.1639999999999999</v>
      </c>
      <c r="I23" s="42"/>
      <c r="J23" s="42"/>
      <c r="K23" s="42">
        <v>0</v>
      </c>
      <c r="L23" s="46">
        <v>0.1736685</v>
      </c>
      <c r="M23" s="42">
        <v>0</v>
      </c>
      <c r="N23" s="48">
        <v>8.2886639999999998E-2</v>
      </c>
      <c r="O23" s="42"/>
      <c r="P23" s="42"/>
      <c r="Q23" s="42">
        <v>0</v>
      </c>
      <c r="R23" s="47">
        <v>417.96839999999997</v>
      </c>
      <c r="S23" s="42">
        <v>445.11089314330133</v>
      </c>
      <c r="T23" s="73">
        <v>0.34160467624198104</v>
      </c>
      <c r="U23" s="48">
        <v>0.25655514000000001</v>
      </c>
      <c r="V23" s="49">
        <v>0.19689573292402149</v>
      </c>
    </row>
    <row r="24" spans="1:22" x14ac:dyDescent="0.35">
      <c r="A24" s="1" t="s">
        <v>29</v>
      </c>
      <c r="B24" s="44" t="s">
        <v>30</v>
      </c>
      <c r="C24" s="25" t="s">
        <v>50</v>
      </c>
      <c r="D24" s="25" t="s">
        <v>32</v>
      </c>
      <c r="E24" s="50">
        <v>3520</v>
      </c>
      <c r="F24" s="41">
        <v>357.048</v>
      </c>
      <c r="G24" s="42">
        <v>0</v>
      </c>
      <c r="H24" s="42">
        <v>0</v>
      </c>
      <c r="I24" s="42"/>
      <c r="J24" s="42"/>
      <c r="K24" s="42">
        <v>0</v>
      </c>
      <c r="L24" s="46">
        <v>0.14877000000000001</v>
      </c>
      <c r="M24" s="42">
        <v>0</v>
      </c>
      <c r="N24" s="48">
        <v>0</v>
      </c>
      <c r="O24" s="42"/>
      <c r="P24" s="42"/>
      <c r="Q24" s="42">
        <v>0</v>
      </c>
      <c r="R24" s="47">
        <v>1533.528</v>
      </c>
      <c r="S24" s="42">
        <v>1633.1139333506089</v>
      </c>
      <c r="T24" s="73">
        <v>0.4639528219746048</v>
      </c>
      <c r="U24" s="48">
        <v>56.173442500914113</v>
      </c>
      <c r="V24" s="49">
        <v>15.958364346850599</v>
      </c>
    </row>
    <row r="25" spans="1:22" x14ac:dyDescent="0.35">
      <c r="A25" s="1" t="s">
        <v>29</v>
      </c>
      <c r="B25" s="44" t="s">
        <v>30</v>
      </c>
      <c r="C25" s="25" t="s">
        <v>51</v>
      </c>
      <c r="D25" s="25" t="s">
        <v>32</v>
      </c>
      <c r="E25" s="50">
        <v>1365</v>
      </c>
      <c r="F25" s="41">
        <v>456.72479999999996</v>
      </c>
      <c r="G25" s="42">
        <v>0</v>
      </c>
      <c r="H25" s="48">
        <v>70.615999999999985</v>
      </c>
      <c r="I25" s="42"/>
      <c r="J25" s="42"/>
      <c r="K25" s="42">
        <v>0</v>
      </c>
      <c r="L25" s="46">
        <v>0.190302</v>
      </c>
      <c r="M25" s="42">
        <v>0</v>
      </c>
      <c r="N25" s="48">
        <v>5.0284561599999993</v>
      </c>
      <c r="O25" s="42"/>
      <c r="P25" s="42"/>
      <c r="Q25" s="42">
        <v>0</v>
      </c>
      <c r="R25" s="47">
        <v>527.34079999999994</v>
      </c>
      <c r="S25" s="42">
        <v>561.58583873542364</v>
      </c>
      <c r="T25" s="73">
        <v>0.41141819687576825</v>
      </c>
      <c r="U25" s="48">
        <v>5.2187581599999993</v>
      </c>
      <c r="V25" s="49">
        <v>3.8232660512820509</v>
      </c>
    </row>
    <row r="26" spans="1:22" x14ac:dyDescent="0.35">
      <c r="A26" s="1" t="s">
        <v>29</v>
      </c>
      <c r="B26" s="44" t="s">
        <v>30</v>
      </c>
      <c r="C26" s="25" t="s">
        <v>52</v>
      </c>
      <c r="D26" s="25" t="s">
        <v>32</v>
      </c>
      <c r="E26" s="50">
        <v>3377</v>
      </c>
      <c r="F26" s="41">
        <v>317.30399999999997</v>
      </c>
      <c r="G26" s="42">
        <v>0</v>
      </c>
      <c r="H26" s="42">
        <v>0</v>
      </c>
      <c r="I26" s="42"/>
      <c r="J26" s="42"/>
      <c r="K26" s="42">
        <v>0</v>
      </c>
      <c r="L26" s="46">
        <v>0.13220999999999999</v>
      </c>
      <c r="M26" s="42">
        <v>0</v>
      </c>
      <c r="N26" s="48">
        <v>0</v>
      </c>
      <c r="O26" s="42"/>
      <c r="P26" s="42"/>
      <c r="Q26" s="42">
        <v>0</v>
      </c>
      <c r="R26" s="47">
        <v>2044.7139999999999</v>
      </c>
      <c r="S26" s="42">
        <v>2177.4958938585123</v>
      </c>
      <c r="T26" s="73">
        <v>0.64480186374252657</v>
      </c>
      <c r="U26" s="48">
        <v>82.392494513807335</v>
      </c>
      <c r="V26" s="49">
        <v>24.398132814275197</v>
      </c>
    </row>
    <row r="27" spans="1:22" x14ac:dyDescent="0.35">
      <c r="A27" s="1" t="s">
        <v>29</v>
      </c>
      <c r="B27" s="44" t="s">
        <v>30</v>
      </c>
      <c r="C27" s="25" t="s">
        <v>53</v>
      </c>
      <c r="D27" s="25" t="s">
        <v>32</v>
      </c>
      <c r="E27" s="50">
        <v>857</v>
      </c>
      <c r="F27" s="41">
        <v>156.96</v>
      </c>
      <c r="G27" s="42">
        <v>0</v>
      </c>
      <c r="H27" s="42">
        <v>358.12399999999997</v>
      </c>
      <c r="I27" s="42"/>
      <c r="J27" s="42"/>
      <c r="K27" s="42">
        <v>0</v>
      </c>
      <c r="L27" s="46">
        <v>6.54E-2</v>
      </c>
      <c r="M27" s="42">
        <v>0</v>
      </c>
      <c r="N27" s="48">
        <v>25.50145624</v>
      </c>
      <c r="O27" s="42"/>
      <c r="P27" s="42"/>
      <c r="Q27" s="42">
        <v>0</v>
      </c>
      <c r="R27" s="47">
        <v>515.08399999999995</v>
      </c>
      <c r="S27" s="42">
        <v>548.53309313293596</v>
      </c>
      <c r="T27" s="73">
        <v>0.64006195231381091</v>
      </c>
      <c r="U27" s="48">
        <v>25.56685624</v>
      </c>
      <c r="V27" s="49">
        <v>29.832971108518088</v>
      </c>
    </row>
    <row r="28" spans="1:22" x14ac:dyDescent="0.35">
      <c r="A28" s="1" t="s">
        <v>29</v>
      </c>
      <c r="B28" s="44" t="s">
        <v>30</v>
      </c>
      <c r="C28" s="25" t="s">
        <v>54</v>
      </c>
      <c r="D28" s="25" t="s">
        <v>32</v>
      </c>
      <c r="E28" s="50">
        <v>1234</v>
      </c>
      <c r="F28" s="41">
        <v>552.52800000000002</v>
      </c>
      <c r="G28" s="42">
        <v>0</v>
      </c>
      <c r="H28" s="42">
        <v>0</v>
      </c>
      <c r="I28" s="42"/>
      <c r="J28" s="42"/>
      <c r="K28" s="42">
        <v>0</v>
      </c>
      <c r="L28" s="46">
        <v>0.23022000000000001</v>
      </c>
      <c r="M28" s="42">
        <v>0</v>
      </c>
      <c r="N28" s="48">
        <v>0</v>
      </c>
      <c r="O28" s="42"/>
      <c r="P28" s="42"/>
      <c r="Q28" s="42">
        <v>0</v>
      </c>
      <c r="R28" s="47">
        <v>552.52800000000002</v>
      </c>
      <c r="S28" s="42">
        <v>588.40867292044572</v>
      </c>
      <c r="T28" s="73">
        <v>0.47683036703439685</v>
      </c>
      <c r="U28" s="48">
        <v>0.23022000000000001</v>
      </c>
      <c r="V28" s="49">
        <v>0.18656401944894652</v>
      </c>
    </row>
    <row r="29" spans="1:22" x14ac:dyDescent="0.35">
      <c r="A29" s="1" t="s">
        <v>29</v>
      </c>
      <c r="B29" s="44" t="s">
        <v>30</v>
      </c>
      <c r="C29" s="25" t="s">
        <v>55</v>
      </c>
      <c r="D29" s="25" t="s">
        <v>32</v>
      </c>
      <c r="E29" s="50">
        <v>1098</v>
      </c>
      <c r="F29" s="41">
        <v>385.54199999999997</v>
      </c>
      <c r="G29" s="42">
        <v>0</v>
      </c>
      <c r="H29" s="48">
        <v>8.5359999999999996</v>
      </c>
      <c r="I29" s="42"/>
      <c r="J29" s="42"/>
      <c r="K29" s="42">
        <v>0</v>
      </c>
      <c r="L29" s="46">
        <v>0.16064250000000002</v>
      </c>
      <c r="M29" s="42">
        <v>0</v>
      </c>
      <c r="N29" s="48">
        <v>0.60783535999999994</v>
      </c>
      <c r="O29" s="42"/>
      <c r="P29" s="42"/>
      <c r="Q29" s="42">
        <v>0</v>
      </c>
      <c r="R29" s="47">
        <v>394.07799999999997</v>
      </c>
      <c r="S29" s="42">
        <v>419.66907198756149</v>
      </c>
      <c r="T29" s="73">
        <v>0.38221226956972815</v>
      </c>
      <c r="U29" s="48">
        <v>0.76847785999999996</v>
      </c>
      <c r="V29" s="49">
        <v>0.69988876138433509</v>
      </c>
    </row>
    <row r="30" spans="1:22" x14ac:dyDescent="0.35">
      <c r="A30" s="1" t="s">
        <v>29</v>
      </c>
      <c r="B30" s="44" t="s">
        <v>30</v>
      </c>
      <c r="C30" s="25" t="s">
        <v>56</v>
      </c>
      <c r="D30" s="25" t="s">
        <v>32</v>
      </c>
      <c r="E30" s="50">
        <v>2066</v>
      </c>
      <c r="F30" s="41">
        <v>1022.544</v>
      </c>
      <c r="G30" s="42">
        <v>0</v>
      </c>
      <c r="H30" s="42">
        <v>0</v>
      </c>
      <c r="I30" s="42"/>
      <c r="J30" s="42"/>
      <c r="K30" s="42">
        <v>0</v>
      </c>
      <c r="L30" s="46">
        <v>0.42605999999999999</v>
      </c>
      <c r="M30" s="42">
        <v>0</v>
      </c>
      <c r="N30" s="48">
        <v>0</v>
      </c>
      <c r="O30" s="42"/>
      <c r="P30" s="42"/>
      <c r="Q30" s="42">
        <v>0</v>
      </c>
      <c r="R30" s="47">
        <v>1022.544</v>
      </c>
      <c r="S30" s="42">
        <v>1088.947090541591</v>
      </c>
      <c r="T30" s="73">
        <v>0.52707990829699469</v>
      </c>
      <c r="U30" s="48">
        <v>0.42605999999999999</v>
      </c>
      <c r="V30" s="49">
        <v>0.2062245885769603</v>
      </c>
    </row>
    <row r="31" spans="1:22" x14ac:dyDescent="0.35">
      <c r="A31" s="1" t="s">
        <v>29</v>
      </c>
      <c r="B31" s="44" t="s">
        <v>30</v>
      </c>
      <c r="C31" s="25" t="s">
        <v>57</v>
      </c>
      <c r="D31" s="25" t="s">
        <v>32</v>
      </c>
      <c r="E31" s="50">
        <v>6102</v>
      </c>
      <c r="F31" s="41">
        <v>2568.9348</v>
      </c>
      <c r="G31" s="42">
        <v>0</v>
      </c>
      <c r="H31" s="42">
        <v>340.66399999999993</v>
      </c>
      <c r="I31" s="42"/>
      <c r="J31" s="42"/>
      <c r="K31" s="42">
        <v>0</v>
      </c>
      <c r="L31" s="46">
        <v>1.0703895000000001</v>
      </c>
      <c r="M31" s="42">
        <v>0</v>
      </c>
      <c r="N31" s="48">
        <v>24.258156639999996</v>
      </c>
      <c r="O31" s="42"/>
      <c r="P31" s="42"/>
      <c r="Q31" s="42">
        <v>0</v>
      </c>
      <c r="R31" s="47">
        <v>2909.5987999999998</v>
      </c>
      <c r="S31" s="42">
        <v>3098.5455373101836</v>
      </c>
      <c r="T31" s="73">
        <v>0.5077917956916066</v>
      </c>
      <c r="U31" s="48">
        <v>25.328546139999997</v>
      </c>
      <c r="V31" s="49">
        <v>4.1508597410685013</v>
      </c>
    </row>
    <row r="32" spans="1:22" x14ac:dyDescent="0.35">
      <c r="A32" s="1" t="s">
        <v>29</v>
      </c>
      <c r="B32" s="44" t="s">
        <v>30</v>
      </c>
      <c r="C32" s="25" t="s">
        <v>58</v>
      </c>
      <c r="D32" s="25" t="s">
        <v>32</v>
      </c>
      <c r="E32" s="50">
        <v>1822</v>
      </c>
      <c r="F32" s="41">
        <v>809.9316</v>
      </c>
      <c r="G32" s="42">
        <v>0</v>
      </c>
      <c r="H32" s="48">
        <v>7.422439999999999</v>
      </c>
      <c r="I32" s="42"/>
      <c r="J32" s="42"/>
      <c r="K32" s="42">
        <v>0</v>
      </c>
      <c r="L32" s="46">
        <v>0.33747149999999998</v>
      </c>
      <c r="M32" s="42">
        <v>0</v>
      </c>
      <c r="N32" s="48">
        <v>0.52854047439999996</v>
      </c>
      <c r="O32" s="42"/>
      <c r="P32" s="42"/>
      <c r="Q32" s="42">
        <v>0</v>
      </c>
      <c r="R32" s="47">
        <v>817.35404000000005</v>
      </c>
      <c r="S32" s="42">
        <v>870.43227851360462</v>
      </c>
      <c r="T32" s="73">
        <v>0.47773451070999157</v>
      </c>
      <c r="U32" s="48">
        <v>0.86601197439999988</v>
      </c>
      <c r="V32" s="49">
        <v>0.47530843819978041</v>
      </c>
    </row>
    <row r="33" spans="1:23" x14ac:dyDescent="0.35">
      <c r="A33" s="1" t="s">
        <v>29</v>
      </c>
      <c r="B33" s="44" t="s">
        <v>30</v>
      </c>
      <c r="C33" s="25" t="s">
        <v>59</v>
      </c>
      <c r="D33" s="25" t="s">
        <v>32</v>
      </c>
      <c r="E33" s="50">
        <v>5888</v>
      </c>
      <c r="F33" s="41">
        <v>1920.672</v>
      </c>
      <c r="G33" s="42">
        <v>0</v>
      </c>
      <c r="H33" s="42">
        <v>0</v>
      </c>
      <c r="I33" s="42"/>
      <c r="J33" s="42"/>
      <c r="K33" s="42">
        <v>0</v>
      </c>
      <c r="L33" s="46">
        <v>0.80027999999999999</v>
      </c>
      <c r="M33" s="42">
        <v>0</v>
      </c>
      <c r="N33" s="48">
        <v>0</v>
      </c>
      <c r="O33" s="42"/>
      <c r="P33" s="42"/>
      <c r="Q33" s="42">
        <v>0</v>
      </c>
      <c r="R33" s="47">
        <v>1920.672</v>
      </c>
      <c r="S33" s="42">
        <v>2045.3987175952318</v>
      </c>
      <c r="T33" s="73" t="s">
        <v>4938</v>
      </c>
      <c r="U33" s="48">
        <v>0.80027999999999999</v>
      </c>
      <c r="V33" s="49">
        <v>0.13591711956521738</v>
      </c>
    </row>
    <row r="34" spans="1:23" x14ac:dyDescent="0.35">
      <c r="A34" s="1" t="s">
        <v>29</v>
      </c>
      <c r="B34" s="44" t="s">
        <v>30</v>
      </c>
      <c r="C34" s="25" t="s">
        <v>60</v>
      </c>
      <c r="D34" s="25" t="s">
        <v>32</v>
      </c>
      <c r="E34" s="50">
        <v>10777</v>
      </c>
      <c r="F34" s="41">
        <v>4536</v>
      </c>
      <c r="G34" s="42">
        <v>0</v>
      </c>
      <c r="H34" s="42">
        <v>0</v>
      </c>
      <c r="I34" s="42"/>
      <c r="J34" s="42"/>
      <c r="K34" s="42">
        <v>0</v>
      </c>
      <c r="L34" s="46">
        <v>1.89</v>
      </c>
      <c r="M34" s="42">
        <v>0</v>
      </c>
      <c r="N34" s="48">
        <v>0</v>
      </c>
      <c r="O34" s="42"/>
      <c r="P34" s="42"/>
      <c r="Q34" s="42">
        <v>0</v>
      </c>
      <c r="R34" s="47">
        <v>4536</v>
      </c>
      <c r="S34" s="42">
        <v>4830.5637729981863</v>
      </c>
      <c r="T34" s="73">
        <v>0.44822898515339948</v>
      </c>
      <c r="U34" s="48">
        <v>1.89</v>
      </c>
      <c r="V34" s="49">
        <v>0.17537348056045282</v>
      </c>
    </row>
    <row r="35" spans="1:23" x14ac:dyDescent="0.35">
      <c r="A35" s="1" t="s">
        <v>29</v>
      </c>
      <c r="B35" s="44" t="s">
        <v>30</v>
      </c>
      <c r="C35" s="25" t="s">
        <v>61</v>
      </c>
      <c r="D35" s="25" t="s">
        <v>32</v>
      </c>
      <c r="E35" s="50">
        <v>1365</v>
      </c>
      <c r="F35" s="41">
        <v>645.62400000000002</v>
      </c>
      <c r="G35" s="42">
        <v>0</v>
      </c>
      <c r="H35" s="42">
        <v>0</v>
      </c>
      <c r="I35" s="42"/>
      <c r="J35" s="42"/>
      <c r="K35" s="42">
        <v>0</v>
      </c>
      <c r="L35" s="46">
        <v>0.26900999999999997</v>
      </c>
      <c r="M35" s="42">
        <v>0</v>
      </c>
      <c r="N35" s="48">
        <v>0</v>
      </c>
      <c r="O35" s="42"/>
      <c r="P35" s="42"/>
      <c r="Q35" s="42">
        <v>0</v>
      </c>
      <c r="R35" s="47">
        <v>645.62400000000002</v>
      </c>
      <c r="S35" s="42">
        <v>687.55024369007515</v>
      </c>
      <c r="T35" s="73">
        <v>0.50369981222716131</v>
      </c>
      <c r="U35" s="48">
        <v>0.26900999999999997</v>
      </c>
      <c r="V35" s="49">
        <v>0.19707692307692307</v>
      </c>
    </row>
    <row r="36" spans="1:23" x14ac:dyDescent="0.35">
      <c r="A36" s="1" t="s">
        <v>29</v>
      </c>
      <c r="B36" s="44" t="s">
        <v>30</v>
      </c>
      <c r="C36" s="25" t="s">
        <v>62</v>
      </c>
      <c r="D36" s="25" t="s">
        <v>32</v>
      </c>
      <c r="E36" s="50">
        <v>586</v>
      </c>
      <c r="F36" s="60">
        <v>5.6627999999999998</v>
      </c>
      <c r="G36" s="42">
        <v>0</v>
      </c>
      <c r="H36" s="42">
        <v>0</v>
      </c>
      <c r="I36" s="42"/>
      <c r="J36" s="42"/>
      <c r="K36" s="42">
        <v>0</v>
      </c>
      <c r="L36" s="46">
        <v>2.3595000000000001E-3</v>
      </c>
      <c r="M36" s="42">
        <v>0</v>
      </c>
      <c r="N36" s="48">
        <v>0</v>
      </c>
      <c r="O36" s="42"/>
      <c r="P36" s="42"/>
      <c r="Q36" s="42">
        <v>0</v>
      </c>
      <c r="R36" s="62">
        <v>5.6627999999999998</v>
      </c>
      <c r="S36" s="48">
        <v>6.0305371547032909</v>
      </c>
      <c r="T36" s="73">
        <v>1.0291019035329849E-2</v>
      </c>
      <c r="U36" s="48">
        <v>2.3595000000000001E-3</v>
      </c>
      <c r="V36" s="49">
        <v>4.0264505119453923E-3</v>
      </c>
    </row>
    <row r="37" spans="1:23" x14ac:dyDescent="0.35">
      <c r="A37" s="1" t="s">
        <v>29</v>
      </c>
      <c r="B37" s="44" t="s">
        <v>30</v>
      </c>
      <c r="C37" s="25" t="s">
        <v>63</v>
      </c>
      <c r="D37" s="25" t="s">
        <v>32</v>
      </c>
      <c r="E37" s="50">
        <v>2246</v>
      </c>
      <c r="F37" s="41">
        <v>775.78559999999993</v>
      </c>
      <c r="G37" s="42">
        <v>0</v>
      </c>
      <c r="H37" s="48">
        <v>1.5519999999999998</v>
      </c>
      <c r="I37" s="42"/>
      <c r="J37" s="42"/>
      <c r="K37" s="42">
        <v>0</v>
      </c>
      <c r="L37" s="46">
        <v>0.32324400000000003</v>
      </c>
      <c r="M37" s="42">
        <v>0</v>
      </c>
      <c r="N37" s="48">
        <v>0.11051551999999999</v>
      </c>
      <c r="O37" s="42"/>
      <c r="P37" s="42"/>
      <c r="Q37" s="42">
        <v>0</v>
      </c>
      <c r="R37" s="47">
        <v>777.33759999999995</v>
      </c>
      <c r="S37" s="42">
        <v>827.81720677895817</v>
      </c>
      <c r="T37" s="73">
        <v>0.36857400123729217</v>
      </c>
      <c r="U37" s="48">
        <v>0.43375952000000001</v>
      </c>
      <c r="V37" s="49">
        <v>0.1931253428317008</v>
      </c>
    </row>
    <row r="38" spans="1:23" x14ac:dyDescent="0.35">
      <c r="A38" s="1" t="s">
        <v>29</v>
      </c>
      <c r="B38" s="44" t="s">
        <v>30</v>
      </c>
      <c r="C38" s="25" t="s">
        <v>64</v>
      </c>
      <c r="D38" s="25" t="s">
        <v>32</v>
      </c>
      <c r="E38" s="50">
        <v>985</v>
      </c>
      <c r="F38" s="41">
        <v>345.86279999999999</v>
      </c>
      <c r="G38" s="42">
        <v>0</v>
      </c>
      <c r="H38" s="48">
        <v>88.075999999999993</v>
      </c>
      <c r="I38" s="42"/>
      <c r="J38" s="42"/>
      <c r="K38" s="42">
        <v>0</v>
      </c>
      <c r="L38" s="46">
        <v>0.1441095</v>
      </c>
      <c r="M38" s="42">
        <v>0</v>
      </c>
      <c r="N38" s="48">
        <v>6.2717557599999987</v>
      </c>
      <c r="O38" s="42"/>
      <c r="P38" s="42"/>
      <c r="Q38" s="42">
        <v>0</v>
      </c>
      <c r="R38" s="47">
        <v>433.93880000000001</v>
      </c>
      <c r="S38" s="42">
        <v>462.11839660015551</v>
      </c>
      <c r="T38" s="73">
        <v>0.46915573258899035</v>
      </c>
      <c r="U38" s="48">
        <v>6.4158652599999986</v>
      </c>
      <c r="V38" s="49">
        <v>6.5135687918781713</v>
      </c>
    </row>
    <row r="39" spans="1:23" x14ac:dyDescent="0.35">
      <c r="A39" s="1" t="s">
        <v>29</v>
      </c>
      <c r="B39" s="44" t="s">
        <v>30</v>
      </c>
      <c r="C39" s="25" t="s">
        <v>65</v>
      </c>
      <c r="D39" s="25" t="s">
        <v>32</v>
      </c>
      <c r="E39" s="50">
        <v>892</v>
      </c>
      <c r="F39" s="60">
        <v>8.8559999999999999</v>
      </c>
      <c r="G39" s="42">
        <v>0</v>
      </c>
      <c r="H39" s="42">
        <v>400.02799999999996</v>
      </c>
      <c r="I39" s="42"/>
      <c r="J39" s="42"/>
      <c r="K39" s="42">
        <v>0</v>
      </c>
      <c r="L39" s="46">
        <v>3.6900000000000001E-3</v>
      </c>
      <c r="M39" s="42">
        <v>0</v>
      </c>
      <c r="N39" s="48">
        <v>28.485375279999996</v>
      </c>
      <c r="O39" s="42"/>
      <c r="P39" s="42"/>
      <c r="Q39" s="42">
        <v>0</v>
      </c>
      <c r="R39" s="47">
        <v>408.88399999999996</v>
      </c>
      <c r="S39" s="42">
        <v>435.43656035242287</v>
      </c>
      <c r="T39" s="73">
        <v>0.48815757887042921</v>
      </c>
      <c r="U39" s="48">
        <v>28.489065279999995</v>
      </c>
      <c r="V39" s="49">
        <v>31.938413991031386</v>
      </c>
    </row>
    <row r="40" spans="1:23" x14ac:dyDescent="0.35">
      <c r="A40" s="1" t="s">
        <v>29</v>
      </c>
      <c r="B40" s="44" t="s">
        <v>30</v>
      </c>
      <c r="C40" s="25" t="s">
        <v>66</v>
      </c>
      <c r="D40" s="25" t="s">
        <v>32</v>
      </c>
      <c r="E40" s="50">
        <v>25410</v>
      </c>
      <c r="F40" s="41">
        <v>10125.2196</v>
      </c>
      <c r="G40" s="42">
        <v>0</v>
      </c>
      <c r="H40" s="48">
        <v>77.211999999999989</v>
      </c>
      <c r="I40" s="42"/>
      <c r="J40" s="42"/>
      <c r="K40" s="42">
        <v>0</v>
      </c>
      <c r="L40" s="46">
        <v>4.2188415000000008</v>
      </c>
      <c r="M40" s="42">
        <v>0</v>
      </c>
      <c r="N40" s="48">
        <v>5.4981471199999996</v>
      </c>
      <c r="O40" s="42"/>
      <c r="P40" s="42"/>
      <c r="Q40" s="42">
        <v>0</v>
      </c>
      <c r="R40" s="47">
        <v>10202.4316</v>
      </c>
      <c r="S40" s="42">
        <v>10864.968360549365</v>
      </c>
      <c r="T40" s="73">
        <v>0.42758631879375697</v>
      </c>
      <c r="U40" s="48">
        <v>9.7169886200000004</v>
      </c>
      <c r="V40" s="49">
        <v>0.38240805273514367</v>
      </c>
    </row>
    <row r="41" spans="1:23" x14ac:dyDescent="0.35">
      <c r="A41" s="1" t="s">
        <v>29</v>
      </c>
      <c r="B41" s="44" t="s">
        <v>30</v>
      </c>
      <c r="C41" s="25" t="s">
        <v>67</v>
      </c>
      <c r="D41" s="25" t="s">
        <v>32</v>
      </c>
      <c r="E41" s="50">
        <v>1645</v>
      </c>
      <c r="F41" s="41">
        <v>990.22320000000002</v>
      </c>
      <c r="G41" s="42">
        <v>0</v>
      </c>
      <c r="H41" s="42">
        <v>0</v>
      </c>
      <c r="I41" s="42"/>
      <c r="J41" s="42"/>
      <c r="K41" s="42">
        <v>0</v>
      </c>
      <c r="L41" s="46">
        <v>0.41259300000000004</v>
      </c>
      <c r="M41" s="42">
        <v>0</v>
      </c>
      <c r="N41" s="48">
        <v>0</v>
      </c>
      <c r="O41" s="42"/>
      <c r="P41" s="42"/>
      <c r="Q41" s="42">
        <v>0</v>
      </c>
      <c r="R41" s="47">
        <v>990.22320000000002</v>
      </c>
      <c r="S41" s="42">
        <v>1054.527406768593</v>
      </c>
      <c r="T41" s="74">
        <v>0.64105009530005652</v>
      </c>
      <c r="U41" s="48">
        <v>0.41259300000000004</v>
      </c>
      <c r="V41" s="51">
        <v>0.25081641337386018</v>
      </c>
    </row>
    <row r="42" spans="1:23" x14ac:dyDescent="0.35">
      <c r="A42" s="1" t="s">
        <v>29</v>
      </c>
      <c r="B42" s="44" t="s">
        <v>30</v>
      </c>
      <c r="C42" s="25" t="s">
        <v>68</v>
      </c>
      <c r="D42" s="25" t="s">
        <v>32</v>
      </c>
      <c r="E42" s="50">
        <v>6032</v>
      </c>
      <c r="F42" s="41">
        <v>1894.4639999999999</v>
      </c>
      <c r="G42" s="42">
        <v>0</v>
      </c>
      <c r="H42" s="42">
        <v>1307.9479999999999</v>
      </c>
      <c r="I42" s="42"/>
      <c r="J42" s="42"/>
      <c r="K42" s="42">
        <v>0</v>
      </c>
      <c r="L42" s="46">
        <v>0.78936000000000006</v>
      </c>
      <c r="M42" s="42">
        <v>0</v>
      </c>
      <c r="N42" s="48">
        <v>93.136954479999986</v>
      </c>
      <c r="O42" s="42"/>
      <c r="P42" s="42"/>
      <c r="Q42" s="42">
        <v>0</v>
      </c>
      <c r="R42" s="47">
        <v>3202.4119999999998</v>
      </c>
      <c r="S42" s="42">
        <v>3410.3737639803053</v>
      </c>
      <c r="T42" s="73">
        <v>0.56538026591185431</v>
      </c>
      <c r="U42" s="48">
        <v>93.926314479999988</v>
      </c>
      <c r="V42" s="49">
        <v>15.571338607427053</v>
      </c>
    </row>
    <row r="43" spans="1:23" x14ac:dyDescent="0.35">
      <c r="A43" s="1" t="s">
        <v>29</v>
      </c>
      <c r="B43" s="44" t="s">
        <v>30</v>
      </c>
      <c r="C43" s="25" t="s">
        <v>69</v>
      </c>
      <c r="D43" s="25" t="s">
        <v>32</v>
      </c>
      <c r="E43" s="50">
        <v>2202</v>
      </c>
      <c r="F43" s="41">
        <v>1045.44</v>
      </c>
      <c r="G43" s="42">
        <v>0</v>
      </c>
      <c r="H43" s="42">
        <v>0</v>
      </c>
      <c r="I43" s="42"/>
      <c r="J43" s="42"/>
      <c r="K43" s="42">
        <v>0</v>
      </c>
      <c r="L43" s="46">
        <v>0.43560000000000004</v>
      </c>
      <c r="M43" s="42">
        <v>0</v>
      </c>
      <c r="N43" s="48">
        <v>0</v>
      </c>
      <c r="O43" s="42"/>
      <c r="P43" s="42"/>
      <c r="Q43" s="42">
        <v>0</v>
      </c>
      <c r="R43" s="47">
        <v>1045.44</v>
      </c>
      <c r="S43" s="42">
        <v>1113.3299362529153</v>
      </c>
      <c r="T43" s="73">
        <v>0.5055994260912422</v>
      </c>
      <c r="U43" s="48">
        <v>0.43560000000000004</v>
      </c>
      <c r="V43" s="49">
        <v>0.19782016348773843</v>
      </c>
    </row>
    <row r="44" spans="1:23" x14ac:dyDescent="0.35">
      <c r="A44" s="1" t="s">
        <v>29</v>
      </c>
      <c r="B44" s="44" t="s">
        <v>70</v>
      </c>
      <c r="C44" s="25" t="s">
        <v>71</v>
      </c>
      <c r="D44" s="25" t="s">
        <v>32</v>
      </c>
      <c r="E44" s="50">
        <v>1126</v>
      </c>
      <c r="F44" s="41">
        <v>440.00279999999998</v>
      </c>
      <c r="G44" s="42">
        <v>0</v>
      </c>
      <c r="H44" s="48">
        <v>28.323999999999995</v>
      </c>
      <c r="I44" s="42"/>
      <c r="J44" s="42"/>
      <c r="K44" s="42">
        <v>0</v>
      </c>
      <c r="L44" s="46">
        <v>0.18333449999999998</v>
      </c>
      <c r="M44" s="42">
        <v>0</v>
      </c>
      <c r="N44" s="48">
        <v>2.0169082399999998</v>
      </c>
      <c r="O44" s="42"/>
      <c r="P44" s="42"/>
      <c r="Q44" s="42">
        <v>0</v>
      </c>
      <c r="R44" s="47">
        <v>468.32679999999999</v>
      </c>
      <c r="S44" s="42">
        <v>498.73952248769109</v>
      </c>
      <c r="T44" s="73">
        <v>0.44293030416313595</v>
      </c>
      <c r="U44" s="48">
        <v>2.2002427399999998</v>
      </c>
      <c r="V44" s="49">
        <v>1.9540344049733567</v>
      </c>
    </row>
    <row r="45" spans="1:23" x14ac:dyDescent="0.35">
      <c r="A45" s="1" t="s">
        <v>29</v>
      </c>
      <c r="B45" s="44" t="s">
        <v>70</v>
      </c>
      <c r="C45" s="25" t="s">
        <v>72</v>
      </c>
      <c r="D45" s="25" t="s">
        <v>32</v>
      </c>
      <c r="E45" s="50">
        <v>624</v>
      </c>
      <c r="F45" s="41">
        <v>336.40559999999999</v>
      </c>
      <c r="G45" s="42">
        <v>0</v>
      </c>
      <c r="H45" s="42">
        <v>0</v>
      </c>
      <c r="I45" s="42"/>
      <c r="J45" s="42"/>
      <c r="K45" s="42">
        <v>0</v>
      </c>
      <c r="L45" s="46">
        <v>0.14016900000000002</v>
      </c>
      <c r="M45" s="42">
        <v>0</v>
      </c>
      <c r="N45" s="48">
        <v>0</v>
      </c>
      <c r="O45" s="42"/>
      <c r="P45" s="42"/>
      <c r="Q45" s="42">
        <v>0</v>
      </c>
      <c r="R45" s="47">
        <v>336.40559999999999</v>
      </c>
      <c r="S45" s="42">
        <v>358.25147804094325</v>
      </c>
      <c r="T45" s="73">
        <v>0.5741209583989475</v>
      </c>
      <c r="U45" s="48">
        <v>0.14016900000000002</v>
      </c>
      <c r="V45" s="49">
        <v>0.2246298076923077</v>
      </c>
    </row>
    <row r="46" spans="1:23" x14ac:dyDescent="0.35">
      <c r="A46" s="1" t="s">
        <v>29</v>
      </c>
      <c r="B46" s="44" t="s">
        <v>70</v>
      </c>
      <c r="C46" s="25" t="s">
        <v>73</v>
      </c>
      <c r="D46" s="25" t="s">
        <v>32</v>
      </c>
      <c r="E46" s="50">
        <v>1068</v>
      </c>
      <c r="F46" s="41">
        <v>551.21039999999994</v>
      </c>
      <c r="G46" s="42">
        <v>0</v>
      </c>
      <c r="H46" s="48">
        <v>0.77599999999999991</v>
      </c>
      <c r="I46" s="42"/>
      <c r="J46" s="42"/>
      <c r="K46" s="42">
        <v>0</v>
      </c>
      <c r="L46" s="46">
        <v>0.22967099999999999</v>
      </c>
      <c r="M46" s="42">
        <v>0</v>
      </c>
      <c r="N46" s="48">
        <v>5.5257759999999996E-2</v>
      </c>
      <c r="O46" s="42"/>
      <c r="P46" s="42"/>
      <c r="Q46" s="42">
        <v>0</v>
      </c>
      <c r="R46" s="47">
        <v>551.98639999999989</v>
      </c>
      <c r="S46" s="42">
        <v>587.83190190204698</v>
      </c>
      <c r="T46" s="73">
        <v>0.55040440253000655</v>
      </c>
      <c r="U46" s="48">
        <v>0.28492876</v>
      </c>
      <c r="V46" s="49">
        <v>0.26678722846441949</v>
      </c>
      <c r="W46" s="109"/>
    </row>
    <row r="47" spans="1:23" x14ac:dyDescent="0.35">
      <c r="A47" s="1" t="s">
        <v>29</v>
      </c>
      <c r="B47" s="44" t="s">
        <v>70</v>
      </c>
      <c r="C47" s="25" t="s">
        <v>74</v>
      </c>
      <c r="D47" s="25" t="s">
        <v>32</v>
      </c>
      <c r="E47" s="50">
        <v>1448</v>
      </c>
      <c r="F47" s="41">
        <v>752.38919999999996</v>
      </c>
      <c r="G47" s="42">
        <v>0</v>
      </c>
      <c r="H47" s="42">
        <v>0</v>
      </c>
      <c r="I47" s="42"/>
      <c r="J47" s="42"/>
      <c r="K47" s="42">
        <v>0</v>
      </c>
      <c r="L47" s="46">
        <v>0.31349549999999998</v>
      </c>
      <c r="M47" s="42">
        <v>0</v>
      </c>
      <c r="N47" s="48">
        <v>0</v>
      </c>
      <c r="O47" s="42"/>
      <c r="P47" s="42"/>
      <c r="Q47" s="42">
        <v>0</v>
      </c>
      <c r="R47" s="47">
        <v>752.38919999999996</v>
      </c>
      <c r="S47" s="42">
        <v>801.2486800518268</v>
      </c>
      <c r="T47" s="73">
        <v>0.55334853594739419</v>
      </c>
      <c r="U47" s="48">
        <v>0.31349549999999998</v>
      </c>
      <c r="V47" s="49">
        <v>0.21650241712707183</v>
      </c>
      <c r="W47" s="109"/>
    </row>
    <row r="48" spans="1:23" x14ac:dyDescent="0.35">
      <c r="A48" s="1" t="s">
        <v>29</v>
      </c>
      <c r="B48" s="44" t="s">
        <v>70</v>
      </c>
      <c r="C48" s="25" t="s">
        <v>75</v>
      </c>
      <c r="D48" s="25" t="s">
        <v>32</v>
      </c>
      <c r="E48" s="50">
        <v>265</v>
      </c>
      <c r="F48" s="41">
        <v>151.97399999999999</v>
      </c>
      <c r="G48" s="42">
        <v>0</v>
      </c>
      <c r="H48" s="42">
        <v>0</v>
      </c>
      <c r="I48" s="42"/>
      <c r="J48" s="42"/>
      <c r="K48" s="42">
        <v>0</v>
      </c>
      <c r="L48" s="46">
        <v>6.3322500000000004E-2</v>
      </c>
      <c r="M48" s="42">
        <v>0</v>
      </c>
      <c r="N48" s="48">
        <v>0</v>
      </c>
      <c r="O48" s="42"/>
      <c r="P48" s="42"/>
      <c r="Q48" s="42">
        <v>0</v>
      </c>
      <c r="R48" s="47">
        <v>151.97399999999999</v>
      </c>
      <c r="S48" s="42">
        <v>161.84305529930032</v>
      </c>
      <c r="T48" s="73">
        <v>0.61072851056339739</v>
      </c>
      <c r="U48" s="48">
        <v>6.3322500000000004E-2</v>
      </c>
      <c r="V48" s="49">
        <v>0.23895283018867927</v>
      </c>
      <c r="W48" s="109"/>
    </row>
    <row r="49" spans="1:23" x14ac:dyDescent="0.35">
      <c r="A49" s="1" t="s">
        <v>29</v>
      </c>
      <c r="B49" s="44" t="s">
        <v>70</v>
      </c>
      <c r="C49" s="25" t="s">
        <v>76</v>
      </c>
      <c r="D49" s="25" t="s">
        <v>32</v>
      </c>
      <c r="E49" s="50">
        <v>2169</v>
      </c>
      <c r="F49" s="41">
        <v>1590.732</v>
      </c>
      <c r="G49" s="42">
        <v>0</v>
      </c>
      <c r="H49" s="42">
        <v>0</v>
      </c>
      <c r="I49" s="42"/>
      <c r="J49" s="42"/>
      <c r="K49" s="42">
        <v>0</v>
      </c>
      <c r="L49" s="46">
        <v>0.66280500000000009</v>
      </c>
      <c r="M49" s="42">
        <v>0</v>
      </c>
      <c r="N49" s="48">
        <v>0</v>
      </c>
      <c r="O49" s="42"/>
      <c r="P49" s="42"/>
      <c r="Q49" s="42">
        <v>0</v>
      </c>
      <c r="R49" s="47">
        <v>1590.732</v>
      </c>
      <c r="S49" s="42">
        <v>1694.0327098211972</v>
      </c>
      <c r="T49" s="73">
        <v>0.78102015206140951</v>
      </c>
      <c r="U49" s="48">
        <v>0.66280500000000009</v>
      </c>
      <c r="V49" s="49">
        <v>0.30558091286307054</v>
      </c>
      <c r="W49" s="109"/>
    </row>
    <row r="50" spans="1:23" x14ac:dyDescent="0.35">
      <c r="A50" s="1" t="s">
        <v>29</v>
      </c>
      <c r="B50" s="44" t="s">
        <v>70</v>
      </c>
      <c r="C50" s="25" t="s">
        <v>77</v>
      </c>
      <c r="D50" s="25" t="s">
        <v>32</v>
      </c>
      <c r="E50" s="50">
        <v>2488</v>
      </c>
      <c r="F50" s="41">
        <v>1703.5668000000001</v>
      </c>
      <c r="G50" s="42">
        <v>0</v>
      </c>
      <c r="H50" s="48">
        <v>11.251999999999999</v>
      </c>
      <c r="I50" s="42"/>
      <c r="J50" s="42"/>
      <c r="K50" s="42">
        <v>0</v>
      </c>
      <c r="L50" s="46">
        <v>0.70981950000000005</v>
      </c>
      <c r="M50" s="42">
        <v>0</v>
      </c>
      <c r="N50" s="48">
        <v>0.80123751999999993</v>
      </c>
      <c r="O50" s="42"/>
      <c r="P50" s="42"/>
      <c r="Q50" s="42">
        <v>0</v>
      </c>
      <c r="R50" s="47">
        <v>1714.8188</v>
      </c>
      <c r="S50" s="42">
        <v>1826.1775953563099</v>
      </c>
      <c r="T50" s="73">
        <v>0.73399421035221457</v>
      </c>
      <c r="U50" s="48">
        <v>1.51105702</v>
      </c>
      <c r="V50" s="49">
        <v>0.60733803054662383</v>
      </c>
      <c r="W50" s="109"/>
    </row>
    <row r="51" spans="1:23" x14ac:dyDescent="0.35">
      <c r="A51" s="1" t="s">
        <v>29</v>
      </c>
      <c r="B51" s="44" t="s">
        <v>70</v>
      </c>
      <c r="C51" s="25" t="s">
        <v>78</v>
      </c>
      <c r="D51" s="25" t="s">
        <v>32</v>
      </c>
      <c r="E51" s="50">
        <v>5291</v>
      </c>
      <c r="F51" s="41">
        <v>2774.1095999999998</v>
      </c>
      <c r="G51" s="42">
        <v>0</v>
      </c>
      <c r="H51" s="48">
        <v>71.391999999999996</v>
      </c>
      <c r="I51" s="42"/>
      <c r="J51" s="42"/>
      <c r="K51" s="42">
        <v>0</v>
      </c>
      <c r="L51" s="46">
        <v>1.1558790000000001</v>
      </c>
      <c r="M51" s="42">
        <v>0</v>
      </c>
      <c r="N51" s="48">
        <v>5.0837139199999992</v>
      </c>
      <c r="O51" s="42"/>
      <c r="P51" s="42"/>
      <c r="Q51" s="42">
        <v>0</v>
      </c>
      <c r="R51" s="47">
        <v>2845.5015999999996</v>
      </c>
      <c r="S51" s="42">
        <v>3030.285922612075</v>
      </c>
      <c r="T51" s="73">
        <v>0.57272461209829428</v>
      </c>
      <c r="U51" s="48">
        <v>6.2395929199999998</v>
      </c>
      <c r="V51" s="49">
        <v>1.1792842411642412</v>
      </c>
      <c r="W51" s="109"/>
    </row>
    <row r="52" spans="1:23" x14ac:dyDescent="0.35">
      <c r="A52" s="1" t="s">
        <v>29</v>
      </c>
      <c r="B52" s="44" t="s">
        <v>70</v>
      </c>
      <c r="C52" s="25" t="s">
        <v>79</v>
      </c>
      <c r="D52" s="25" t="s">
        <v>32</v>
      </c>
      <c r="E52" s="50">
        <v>1872</v>
      </c>
      <c r="F52" s="41">
        <v>906.43319999999994</v>
      </c>
      <c r="G52" s="42">
        <v>0</v>
      </c>
      <c r="H52" s="48">
        <v>9.3119999999999994</v>
      </c>
      <c r="I52" s="42"/>
      <c r="J52" s="42"/>
      <c r="K52" s="42">
        <v>0</v>
      </c>
      <c r="L52" s="46">
        <v>0.37768049999999997</v>
      </c>
      <c r="M52" s="42">
        <v>0</v>
      </c>
      <c r="N52" s="48">
        <v>0.66309311999999998</v>
      </c>
      <c r="O52" s="42"/>
      <c r="P52" s="42"/>
      <c r="Q52" s="42">
        <v>0</v>
      </c>
      <c r="R52" s="47">
        <v>915.74519999999995</v>
      </c>
      <c r="S52" s="42">
        <v>975.21287222596516</v>
      </c>
      <c r="T52" s="73">
        <v>0.52094704712925488</v>
      </c>
      <c r="U52" s="48">
        <v>1.04077362</v>
      </c>
      <c r="V52" s="49">
        <v>0.55596881410256405</v>
      </c>
      <c r="W52" s="109"/>
    </row>
    <row r="53" spans="1:23" x14ac:dyDescent="0.35">
      <c r="A53" s="1" t="s">
        <v>29</v>
      </c>
      <c r="B53" s="44" t="s">
        <v>70</v>
      </c>
      <c r="C53" s="25" t="s">
        <v>80</v>
      </c>
      <c r="D53" s="25" t="s">
        <v>32</v>
      </c>
      <c r="E53" s="50">
        <v>1408</v>
      </c>
      <c r="F53" s="41">
        <v>689.68079999999998</v>
      </c>
      <c r="G53" s="42">
        <v>0</v>
      </c>
      <c r="H53" s="48">
        <v>15.519999999999998</v>
      </c>
      <c r="I53" s="42"/>
      <c r="J53" s="42"/>
      <c r="K53" s="42">
        <v>0</v>
      </c>
      <c r="L53" s="46">
        <v>0.28736700000000004</v>
      </c>
      <c r="M53" s="42">
        <v>0</v>
      </c>
      <c r="N53" s="48">
        <v>1.1051552</v>
      </c>
      <c r="O53" s="42"/>
      <c r="P53" s="42"/>
      <c r="Q53" s="42">
        <v>0</v>
      </c>
      <c r="R53" s="47">
        <v>705.20079999999996</v>
      </c>
      <c r="S53" s="42">
        <v>750.99590766519816</v>
      </c>
      <c r="T53" s="73">
        <v>0.53337777533039643</v>
      </c>
      <c r="U53" s="48">
        <v>1.3925222000000002</v>
      </c>
      <c r="V53" s="49">
        <v>0.98900724431818188</v>
      </c>
      <c r="W53" s="109"/>
    </row>
    <row r="54" spans="1:23" x14ac:dyDescent="0.35">
      <c r="A54" s="1" t="s">
        <v>29</v>
      </c>
      <c r="B54" s="44" t="s">
        <v>70</v>
      </c>
      <c r="C54" s="25" t="s">
        <v>81</v>
      </c>
      <c r="D54" s="25" t="s">
        <v>32</v>
      </c>
      <c r="E54" s="50">
        <v>1659</v>
      </c>
      <c r="F54" s="41">
        <v>352.35719999999998</v>
      </c>
      <c r="G54" s="42">
        <v>0</v>
      </c>
      <c r="H54" s="42">
        <v>152.48399999999998</v>
      </c>
      <c r="I54" s="42"/>
      <c r="J54" s="42"/>
      <c r="K54" s="42">
        <v>0</v>
      </c>
      <c r="L54" s="46">
        <v>0.14681550000000002</v>
      </c>
      <c r="M54" s="42">
        <v>0</v>
      </c>
      <c r="N54" s="48">
        <v>10.858149839999999</v>
      </c>
      <c r="O54" s="42"/>
      <c r="P54" s="42"/>
      <c r="Q54" s="42">
        <v>0</v>
      </c>
      <c r="R54" s="47">
        <v>504.84119999999996</v>
      </c>
      <c r="S54" s="42">
        <v>537.62513488468505</v>
      </c>
      <c r="T54" s="73">
        <v>0.32406578353507237</v>
      </c>
      <c r="U54" s="48">
        <v>11.00496534</v>
      </c>
      <c r="V54" s="49">
        <v>6.6334932730560583</v>
      </c>
      <c r="W54" s="109"/>
    </row>
    <row r="55" spans="1:23" x14ac:dyDescent="0.35">
      <c r="A55" s="1" t="s">
        <v>29</v>
      </c>
      <c r="B55" s="44" t="s">
        <v>70</v>
      </c>
      <c r="C55" s="25" t="s">
        <v>82</v>
      </c>
      <c r="D55" s="25" t="s">
        <v>32</v>
      </c>
      <c r="E55" s="50">
        <v>4836</v>
      </c>
      <c r="F55" s="41">
        <v>1195.722</v>
      </c>
      <c r="G55" s="42">
        <v>0</v>
      </c>
      <c r="H55" s="42">
        <v>0</v>
      </c>
      <c r="I55" s="42"/>
      <c r="J55" s="42"/>
      <c r="K55" s="42">
        <v>0</v>
      </c>
      <c r="L55" s="46">
        <v>0.49821750000000004</v>
      </c>
      <c r="M55" s="42">
        <v>0</v>
      </c>
      <c r="N55" s="48">
        <v>0</v>
      </c>
      <c r="O55" s="42"/>
      <c r="P55" s="42"/>
      <c r="Q55" s="42">
        <v>0</v>
      </c>
      <c r="R55" s="47">
        <v>1195.722</v>
      </c>
      <c r="S55" s="42">
        <v>1273.3711145892719</v>
      </c>
      <c r="T55" s="73">
        <v>0.2633108177397171</v>
      </c>
      <c r="U55" s="48">
        <v>0.49821750000000004</v>
      </c>
      <c r="V55" s="49">
        <v>0.10302264267990074</v>
      </c>
      <c r="W55" s="109"/>
    </row>
    <row r="56" spans="1:23" x14ac:dyDescent="0.35">
      <c r="A56" s="1" t="s">
        <v>29</v>
      </c>
      <c r="B56" s="44" t="s">
        <v>70</v>
      </c>
      <c r="C56" s="25" t="s">
        <v>83</v>
      </c>
      <c r="D56" s="25" t="s">
        <v>32</v>
      </c>
      <c r="E56" s="50">
        <v>930</v>
      </c>
      <c r="F56" s="41">
        <v>380.4228</v>
      </c>
      <c r="G56" s="42">
        <v>0</v>
      </c>
      <c r="H56" s="48">
        <v>13.579999999999998</v>
      </c>
      <c r="I56" s="42"/>
      <c r="J56" s="42"/>
      <c r="K56" s="42">
        <v>0</v>
      </c>
      <c r="L56" s="46">
        <v>0.1585095</v>
      </c>
      <c r="M56" s="42">
        <v>0</v>
      </c>
      <c r="N56" s="48">
        <v>0.96701079999999995</v>
      </c>
      <c r="O56" s="42"/>
      <c r="P56" s="42"/>
      <c r="Q56" s="42">
        <v>0</v>
      </c>
      <c r="R56" s="47">
        <v>394.00279999999998</v>
      </c>
      <c r="S56" s="42">
        <v>419.58898856698625</v>
      </c>
      <c r="T56" s="73">
        <v>0.45117095544837232</v>
      </c>
      <c r="U56" s="48">
        <v>1.1255203</v>
      </c>
      <c r="V56" s="49">
        <v>1.2102368817204303</v>
      </c>
      <c r="W56" s="109"/>
    </row>
    <row r="57" spans="1:23" x14ac:dyDescent="0.35">
      <c r="A57" s="1" t="s">
        <v>29</v>
      </c>
      <c r="B57" s="44" t="s">
        <v>70</v>
      </c>
      <c r="C57" s="25" t="s">
        <v>84</v>
      </c>
      <c r="D57" s="25" t="s">
        <v>32</v>
      </c>
      <c r="E57" s="50">
        <v>741</v>
      </c>
      <c r="F57" s="60">
        <v>61.293599999999998</v>
      </c>
      <c r="G57" s="42">
        <v>0</v>
      </c>
      <c r="H57" s="42">
        <v>653.39199999999994</v>
      </c>
      <c r="I57" s="42"/>
      <c r="J57" s="42"/>
      <c r="K57" s="42">
        <v>0</v>
      </c>
      <c r="L57" s="46">
        <v>2.5539000000000003E-2</v>
      </c>
      <c r="M57" s="42">
        <v>0</v>
      </c>
      <c r="N57" s="48">
        <v>46.527033919999994</v>
      </c>
      <c r="O57" s="42"/>
      <c r="P57" s="42"/>
      <c r="Q57" s="42">
        <v>0</v>
      </c>
      <c r="R57" s="47">
        <v>714.68559999999991</v>
      </c>
      <c r="S57" s="42">
        <v>761.09664207307583</v>
      </c>
      <c r="T57" s="73">
        <v>1.0271209744575922</v>
      </c>
      <c r="U57" s="48">
        <v>46.552572919999996</v>
      </c>
      <c r="V57" s="49">
        <v>62.823985047233464</v>
      </c>
      <c r="W57" s="109"/>
    </row>
    <row r="58" spans="1:23" x14ac:dyDescent="0.35">
      <c r="A58" s="1" t="s">
        <v>29</v>
      </c>
      <c r="B58" s="44" t="s">
        <v>70</v>
      </c>
      <c r="C58" s="25" t="s">
        <v>85</v>
      </c>
      <c r="D58" s="25" t="s">
        <v>32</v>
      </c>
      <c r="E58" s="50">
        <v>1393</v>
      </c>
      <c r="F58" s="41">
        <v>739.67759999999998</v>
      </c>
      <c r="G58" s="42">
        <v>0</v>
      </c>
      <c r="H58" s="48">
        <v>12.415999999999999</v>
      </c>
      <c r="I58" s="42"/>
      <c r="J58" s="42"/>
      <c r="K58" s="42">
        <v>0</v>
      </c>
      <c r="L58" s="46">
        <v>0.308199</v>
      </c>
      <c r="M58" s="42">
        <v>0</v>
      </c>
      <c r="N58" s="48">
        <v>0.88412415999999994</v>
      </c>
      <c r="O58" s="42"/>
      <c r="P58" s="42"/>
      <c r="Q58" s="42">
        <v>0</v>
      </c>
      <c r="R58" s="47">
        <v>752.09360000000004</v>
      </c>
      <c r="S58" s="42">
        <v>800.9338840528635</v>
      </c>
      <c r="T58" s="73">
        <v>0.57497048388575989</v>
      </c>
      <c r="U58" s="48">
        <v>1.1923231599999999</v>
      </c>
      <c r="V58" s="49">
        <v>0.85593909547738689</v>
      </c>
      <c r="W58" s="109"/>
    </row>
    <row r="59" spans="1:23" x14ac:dyDescent="0.35">
      <c r="A59" s="1" t="s">
        <v>29</v>
      </c>
      <c r="B59" s="44" t="s">
        <v>70</v>
      </c>
      <c r="C59" s="25" t="s">
        <v>86</v>
      </c>
      <c r="D59" s="25" t="s">
        <v>32</v>
      </c>
      <c r="E59" s="50">
        <v>2050</v>
      </c>
      <c r="F59" s="41">
        <v>837.86400000000003</v>
      </c>
      <c r="G59" s="42">
        <v>0</v>
      </c>
      <c r="H59" s="42">
        <v>0</v>
      </c>
      <c r="I59" s="42"/>
      <c r="J59" s="42"/>
      <c r="K59" s="42">
        <v>0</v>
      </c>
      <c r="L59" s="46">
        <v>0.34911000000000003</v>
      </c>
      <c r="M59" s="42">
        <v>0</v>
      </c>
      <c r="N59" s="48">
        <v>0</v>
      </c>
      <c r="O59" s="42"/>
      <c r="P59" s="42"/>
      <c r="Q59" s="42">
        <v>0</v>
      </c>
      <c r="R59" s="47">
        <v>837.86400000000003</v>
      </c>
      <c r="S59" s="42">
        <v>892.27413692666494</v>
      </c>
      <c r="T59" s="73">
        <v>0.43525567654959263</v>
      </c>
      <c r="U59" s="48">
        <v>0.34911000000000003</v>
      </c>
      <c r="V59" s="49">
        <v>0.17029756097560977</v>
      </c>
      <c r="W59" s="109"/>
    </row>
    <row r="60" spans="1:23" x14ac:dyDescent="0.35">
      <c r="A60" s="1" t="s">
        <v>29</v>
      </c>
      <c r="B60" s="44" t="s">
        <v>70</v>
      </c>
      <c r="C60" s="25" t="s">
        <v>87</v>
      </c>
      <c r="D60" s="25" t="s">
        <v>32</v>
      </c>
      <c r="E60" s="50">
        <v>2714</v>
      </c>
      <c r="F60" s="41">
        <v>749.89800000000002</v>
      </c>
      <c r="G60" s="42">
        <v>0</v>
      </c>
      <c r="H60" s="48">
        <v>0.38799999999999996</v>
      </c>
      <c r="I60" s="42"/>
      <c r="J60" s="42"/>
      <c r="K60" s="42">
        <v>0</v>
      </c>
      <c r="L60" s="46">
        <v>0.3124575</v>
      </c>
      <c r="M60" s="42">
        <v>0</v>
      </c>
      <c r="N60" s="48">
        <v>2.7628879999999998E-2</v>
      </c>
      <c r="O60" s="42"/>
      <c r="P60" s="42"/>
      <c r="Q60" s="42">
        <v>0</v>
      </c>
      <c r="R60" s="47">
        <v>750.28600000000006</v>
      </c>
      <c r="S60" s="42">
        <v>799.00890012956734</v>
      </c>
      <c r="T60" s="73">
        <v>0.29440268980455686</v>
      </c>
      <c r="U60" s="48">
        <v>0.34008638000000002</v>
      </c>
      <c r="V60" s="49">
        <v>0.12530817243920414</v>
      </c>
      <c r="W60" s="109"/>
    </row>
    <row r="61" spans="1:23" x14ac:dyDescent="0.35">
      <c r="A61" s="1" t="s">
        <v>29</v>
      </c>
      <c r="B61" s="44" t="s">
        <v>70</v>
      </c>
      <c r="C61" s="25" t="s">
        <v>88</v>
      </c>
      <c r="D61" s="25" t="s">
        <v>32</v>
      </c>
      <c r="E61" s="50">
        <v>2148</v>
      </c>
      <c r="F61" s="41">
        <v>1045.44</v>
      </c>
      <c r="G61" s="42">
        <v>0</v>
      </c>
      <c r="H61" s="42">
        <v>194.38799999999998</v>
      </c>
      <c r="I61" s="42"/>
      <c r="J61" s="42"/>
      <c r="K61" s="42">
        <v>0</v>
      </c>
      <c r="L61" s="46">
        <v>0.43560000000000004</v>
      </c>
      <c r="M61" s="42">
        <v>0</v>
      </c>
      <c r="N61" s="48">
        <v>13.842068879999999</v>
      </c>
      <c r="O61" s="42"/>
      <c r="P61" s="42"/>
      <c r="Q61" s="42">
        <v>0</v>
      </c>
      <c r="R61" s="47">
        <v>1239.828</v>
      </c>
      <c r="S61" s="42">
        <v>1320.3413186835967</v>
      </c>
      <c r="T61" s="73">
        <v>0.61468404035549196</v>
      </c>
      <c r="U61" s="48">
        <v>14.27766888</v>
      </c>
      <c r="V61" s="49">
        <v>6.6469594413407824</v>
      </c>
      <c r="W61" s="109"/>
    </row>
    <row r="62" spans="1:23" x14ac:dyDescent="0.35">
      <c r="A62" s="1" t="s">
        <v>29</v>
      </c>
      <c r="B62" s="44" t="s">
        <v>70</v>
      </c>
      <c r="C62" s="25" t="s">
        <v>89</v>
      </c>
      <c r="D62" s="25" t="s">
        <v>32</v>
      </c>
      <c r="E62" s="50">
        <v>3577</v>
      </c>
      <c r="F62" s="41">
        <v>1623.1320000000001</v>
      </c>
      <c r="G62" s="42">
        <v>0</v>
      </c>
      <c r="H62" s="42">
        <v>465.59999999999991</v>
      </c>
      <c r="I62" s="42"/>
      <c r="J62" s="42"/>
      <c r="K62" s="42">
        <v>0</v>
      </c>
      <c r="L62" s="46">
        <v>0.67630500000000005</v>
      </c>
      <c r="M62" s="42">
        <v>0</v>
      </c>
      <c r="N62" s="48">
        <v>33.154655999999996</v>
      </c>
      <c r="O62" s="42"/>
      <c r="P62" s="42"/>
      <c r="Q62" s="42">
        <v>0</v>
      </c>
      <c r="R62" s="47">
        <v>2088.732</v>
      </c>
      <c r="S62" s="42">
        <v>2224.3723833117388</v>
      </c>
      <c r="T62" s="73">
        <v>0.62185417481457617</v>
      </c>
      <c r="U62" s="48">
        <v>33.830960999999995</v>
      </c>
      <c r="V62" s="49">
        <v>9.4579147330164925</v>
      </c>
      <c r="W62" s="109"/>
    </row>
    <row r="63" spans="1:23" x14ac:dyDescent="0.35">
      <c r="A63" s="1" t="s">
        <v>29</v>
      </c>
      <c r="B63" s="44" t="s">
        <v>70</v>
      </c>
      <c r="C63" s="25" t="s">
        <v>90</v>
      </c>
      <c r="D63" s="25" t="s">
        <v>32</v>
      </c>
      <c r="E63" s="50">
        <v>5786</v>
      </c>
      <c r="F63" s="41">
        <v>2478.1680000000001</v>
      </c>
      <c r="G63" s="42">
        <v>0</v>
      </c>
      <c r="H63" s="42">
        <v>0</v>
      </c>
      <c r="I63" s="42"/>
      <c r="J63" s="42"/>
      <c r="K63" s="42">
        <v>0</v>
      </c>
      <c r="L63" s="46">
        <v>1.03257</v>
      </c>
      <c r="M63" s="42">
        <v>0</v>
      </c>
      <c r="N63" s="48">
        <v>0</v>
      </c>
      <c r="O63" s="42"/>
      <c r="P63" s="42"/>
      <c r="Q63" s="42">
        <v>0</v>
      </c>
      <c r="R63" s="47">
        <v>2478.1680000000001</v>
      </c>
      <c r="S63" s="42">
        <v>2639.0980079813426</v>
      </c>
      <c r="T63" s="73">
        <v>0.45611787210185667</v>
      </c>
      <c r="U63" s="48">
        <v>1.03257</v>
      </c>
      <c r="V63" s="49">
        <v>0.17846007604562736</v>
      </c>
      <c r="W63" s="109"/>
    </row>
    <row r="64" spans="1:23" x14ac:dyDescent="0.35">
      <c r="A64" s="1" t="s">
        <v>29</v>
      </c>
      <c r="B64" s="44" t="s">
        <v>70</v>
      </c>
      <c r="C64" s="25" t="s">
        <v>91</v>
      </c>
      <c r="D64" s="25" t="s">
        <v>32</v>
      </c>
      <c r="E64" s="50">
        <v>4413</v>
      </c>
      <c r="F64" s="41">
        <v>2179.6559999999999</v>
      </c>
      <c r="G64" s="42">
        <v>0</v>
      </c>
      <c r="H64" s="42">
        <v>134.24799999999999</v>
      </c>
      <c r="I64" s="42"/>
      <c r="J64" s="42"/>
      <c r="K64" s="42">
        <v>0</v>
      </c>
      <c r="L64" s="46">
        <v>0.90819000000000005</v>
      </c>
      <c r="M64" s="42">
        <v>0</v>
      </c>
      <c r="N64" s="48">
        <v>9.5595924799999992</v>
      </c>
      <c r="O64" s="42"/>
      <c r="P64" s="42"/>
      <c r="Q64" s="42">
        <v>0</v>
      </c>
      <c r="R64" s="47">
        <v>2313.904</v>
      </c>
      <c r="S64" s="42">
        <v>2464.1668511013213</v>
      </c>
      <c r="T64" s="73">
        <v>0.55838813757111294</v>
      </c>
      <c r="U64" s="48">
        <v>10.467782479999999</v>
      </c>
      <c r="V64" s="49">
        <v>2.3720331928393379</v>
      </c>
      <c r="W64" s="109"/>
    </row>
    <row r="65" spans="1:23" x14ac:dyDescent="0.35">
      <c r="A65" s="1" t="s">
        <v>29</v>
      </c>
      <c r="B65" s="44" t="s">
        <v>70</v>
      </c>
      <c r="C65" s="25" t="s">
        <v>92</v>
      </c>
      <c r="D65" s="25" t="s">
        <v>32</v>
      </c>
      <c r="E65" s="50">
        <v>3796</v>
      </c>
      <c r="F65" s="41">
        <v>1959.6779999999999</v>
      </c>
      <c r="G65" s="42">
        <v>0</v>
      </c>
      <c r="H65" s="42">
        <v>159.46799999999999</v>
      </c>
      <c r="I65" s="42"/>
      <c r="J65" s="42"/>
      <c r="K65" s="42">
        <v>0</v>
      </c>
      <c r="L65" s="46">
        <v>0.81653249999999999</v>
      </c>
      <c r="M65" s="42">
        <v>0</v>
      </c>
      <c r="N65" s="48">
        <v>11.355469679999999</v>
      </c>
      <c r="O65" s="42"/>
      <c r="P65" s="42"/>
      <c r="Q65" s="42">
        <v>0</v>
      </c>
      <c r="R65" s="47">
        <v>2119.1459999999997</v>
      </c>
      <c r="S65" s="42">
        <v>2256.7614412023836</v>
      </c>
      <c r="T65" s="73">
        <v>0.59451039020083862</v>
      </c>
      <c r="U65" s="48">
        <v>12.172002179999998</v>
      </c>
      <c r="V65" s="49">
        <v>3.206533767123287</v>
      </c>
      <c r="W65" s="109"/>
    </row>
    <row r="66" spans="1:23" x14ac:dyDescent="0.35">
      <c r="A66" s="1" t="s">
        <v>29</v>
      </c>
      <c r="B66" s="44" t="s">
        <v>70</v>
      </c>
      <c r="C66" s="25" t="s">
        <v>93</v>
      </c>
      <c r="D66" s="25" t="s">
        <v>32</v>
      </c>
      <c r="E66" s="50">
        <v>1070</v>
      </c>
      <c r="F66" s="41">
        <v>592.16759999999999</v>
      </c>
      <c r="G66" s="42">
        <v>0</v>
      </c>
      <c r="H66" s="42">
        <v>0</v>
      </c>
      <c r="I66" s="42"/>
      <c r="J66" s="42"/>
      <c r="K66" s="42">
        <v>0</v>
      </c>
      <c r="L66" s="46">
        <v>0.2467365</v>
      </c>
      <c r="M66" s="42">
        <v>0</v>
      </c>
      <c r="N66" s="48">
        <v>0</v>
      </c>
      <c r="O66" s="42"/>
      <c r="P66" s="42"/>
      <c r="Q66" s="42">
        <v>0</v>
      </c>
      <c r="R66" s="47">
        <v>592.16759999999999</v>
      </c>
      <c r="S66" s="42">
        <v>630.62243300336877</v>
      </c>
      <c r="T66" s="73">
        <v>0.58936675981623254</v>
      </c>
      <c r="U66" s="48">
        <v>0.2467365</v>
      </c>
      <c r="V66" s="49">
        <v>0.23059485981308411</v>
      </c>
      <c r="W66" s="109"/>
    </row>
    <row r="67" spans="1:23" x14ac:dyDescent="0.35">
      <c r="A67" s="1" t="s">
        <v>29</v>
      </c>
      <c r="B67" s="44" t="s">
        <v>70</v>
      </c>
      <c r="C67" s="25" t="s">
        <v>94</v>
      </c>
      <c r="D67" s="25" t="s">
        <v>32</v>
      </c>
      <c r="E67" s="50">
        <v>5264</v>
      </c>
      <c r="F67" s="41">
        <v>3004.1279999999997</v>
      </c>
      <c r="G67" s="42">
        <v>0</v>
      </c>
      <c r="H67" s="42">
        <v>223.48799999999997</v>
      </c>
      <c r="I67" s="42"/>
      <c r="J67" s="42"/>
      <c r="K67" s="42">
        <v>0</v>
      </c>
      <c r="L67" s="46">
        <v>1.2517199999999999</v>
      </c>
      <c r="M67" s="42">
        <v>0</v>
      </c>
      <c r="N67" s="48">
        <v>15.914234879999999</v>
      </c>
      <c r="O67" s="42"/>
      <c r="P67" s="42"/>
      <c r="Q67" s="42">
        <v>0</v>
      </c>
      <c r="R67" s="47">
        <v>3227.6159999999995</v>
      </c>
      <c r="S67" s="42">
        <v>3437.214489142264</v>
      </c>
      <c r="T67" s="73">
        <v>0.65296627833249699</v>
      </c>
      <c r="U67" s="48">
        <v>17.165954879999997</v>
      </c>
      <c r="V67" s="49">
        <v>3.261009665653495</v>
      </c>
      <c r="W67" s="109"/>
    </row>
    <row r="68" spans="1:23" x14ac:dyDescent="0.35">
      <c r="A68" s="1" t="s">
        <v>29</v>
      </c>
      <c r="B68" s="44" t="s">
        <v>70</v>
      </c>
      <c r="C68" s="25" t="s">
        <v>95</v>
      </c>
      <c r="D68" s="25" t="s">
        <v>32</v>
      </c>
      <c r="E68" s="50">
        <v>3633</v>
      </c>
      <c r="F68" s="41">
        <v>1694.1959999999999</v>
      </c>
      <c r="G68" s="42">
        <v>0</v>
      </c>
      <c r="H68" s="42">
        <v>191.28399999999996</v>
      </c>
      <c r="I68" s="42"/>
      <c r="J68" s="42"/>
      <c r="K68" s="42">
        <v>0</v>
      </c>
      <c r="L68" s="46">
        <v>0.70591499999999996</v>
      </c>
      <c r="M68" s="42">
        <v>0</v>
      </c>
      <c r="N68" s="48">
        <v>13.62103784</v>
      </c>
      <c r="O68" s="42"/>
      <c r="P68" s="42"/>
      <c r="Q68" s="42">
        <v>0</v>
      </c>
      <c r="R68" s="47">
        <v>1885.4799999999998</v>
      </c>
      <c r="S68" s="42">
        <v>2007.9213806685666</v>
      </c>
      <c r="T68" s="73">
        <v>0.55268961758011748</v>
      </c>
      <c r="U68" s="48">
        <v>14.326952839999999</v>
      </c>
      <c r="V68" s="49">
        <v>3.9435598238370488</v>
      </c>
      <c r="W68" s="109"/>
    </row>
    <row r="69" spans="1:23" x14ac:dyDescent="0.35">
      <c r="A69" s="1" t="s">
        <v>29</v>
      </c>
      <c r="B69" s="44" t="s">
        <v>70</v>
      </c>
      <c r="C69" s="25" t="s">
        <v>96</v>
      </c>
      <c r="D69" s="25" t="s">
        <v>32</v>
      </c>
      <c r="E69" s="50">
        <v>1386</v>
      </c>
      <c r="F69" s="41">
        <v>989.81999999999994</v>
      </c>
      <c r="G69" s="42">
        <v>0</v>
      </c>
      <c r="H69" s="48">
        <v>45.783999999999992</v>
      </c>
      <c r="I69" s="42"/>
      <c r="J69" s="42"/>
      <c r="K69" s="42">
        <v>0</v>
      </c>
      <c r="L69" s="46">
        <v>0.41242499999999999</v>
      </c>
      <c r="M69" s="42">
        <v>0</v>
      </c>
      <c r="N69" s="48">
        <v>3.2602078399999996</v>
      </c>
      <c r="O69" s="42"/>
      <c r="P69" s="42"/>
      <c r="Q69" s="42">
        <v>0</v>
      </c>
      <c r="R69" s="47">
        <v>1035.6039999999998</v>
      </c>
      <c r="S69" s="42">
        <v>1102.8551952319251</v>
      </c>
      <c r="T69" s="73">
        <v>0.795710819070653</v>
      </c>
      <c r="U69" s="48">
        <v>3.6726328399999995</v>
      </c>
      <c r="V69" s="49">
        <v>2.6498072438672433</v>
      </c>
      <c r="W69" s="109"/>
    </row>
    <row r="70" spans="1:23" x14ac:dyDescent="0.35">
      <c r="A70" s="1" t="s">
        <v>29</v>
      </c>
      <c r="B70" s="44" t="s">
        <v>70</v>
      </c>
      <c r="C70" s="25" t="s">
        <v>97</v>
      </c>
      <c r="D70" s="25" t="s">
        <v>32</v>
      </c>
      <c r="E70" s="50">
        <v>630</v>
      </c>
      <c r="F70" s="41">
        <v>352.35359999999997</v>
      </c>
      <c r="G70" s="42">
        <v>0</v>
      </c>
      <c r="H70" s="42">
        <v>0</v>
      </c>
      <c r="I70" s="42"/>
      <c r="J70" s="42"/>
      <c r="K70" s="42">
        <v>0</v>
      </c>
      <c r="L70" s="46">
        <v>0.146814</v>
      </c>
      <c r="M70" s="42">
        <v>0</v>
      </c>
      <c r="N70" s="48">
        <v>0</v>
      </c>
      <c r="O70" s="42"/>
      <c r="P70" s="42"/>
      <c r="Q70" s="42">
        <v>0</v>
      </c>
      <c r="R70" s="47">
        <v>352.35359999999997</v>
      </c>
      <c r="S70" s="42">
        <v>375.23512686188127</v>
      </c>
      <c r="T70" s="73">
        <v>0.59561131247917665</v>
      </c>
      <c r="U70" s="48">
        <v>0.146814</v>
      </c>
      <c r="V70" s="49">
        <v>0.23303809523809524</v>
      </c>
      <c r="W70" s="109"/>
    </row>
    <row r="71" spans="1:23" x14ac:dyDescent="0.35">
      <c r="A71" s="1" t="s">
        <v>29</v>
      </c>
      <c r="B71" s="44" t="s">
        <v>70</v>
      </c>
      <c r="C71" s="25" t="s">
        <v>98</v>
      </c>
      <c r="D71" s="25" t="s">
        <v>32</v>
      </c>
      <c r="E71" s="50">
        <v>2860</v>
      </c>
      <c r="F71" s="41">
        <v>1564.1964</v>
      </c>
      <c r="G71" s="42">
        <v>0</v>
      </c>
      <c r="H71" s="48">
        <v>57.811999999999991</v>
      </c>
      <c r="I71" s="42"/>
      <c r="J71" s="42"/>
      <c r="K71" s="42">
        <v>0</v>
      </c>
      <c r="L71" s="46">
        <v>0.65174850000000006</v>
      </c>
      <c r="M71" s="42">
        <v>0</v>
      </c>
      <c r="N71" s="48">
        <v>4.1167031200000004</v>
      </c>
      <c r="O71" s="42"/>
      <c r="P71" s="42"/>
      <c r="Q71" s="42">
        <v>0</v>
      </c>
      <c r="R71" s="47">
        <v>1622.0083999999999</v>
      </c>
      <c r="S71" s="42">
        <v>1727.3401711946099</v>
      </c>
      <c r="T71" s="73">
        <v>0.60396509482329019</v>
      </c>
      <c r="U71" s="48">
        <v>4.7684516200000004</v>
      </c>
      <c r="V71" s="49">
        <v>1.6672907762237765</v>
      </c>
      <c r="W71" s="109"/>
    </row>
    <row r="72" spans="1:23" x14ac:dyDescent="0.35">
      <c r="A72" s="1" t="s">
        <v>29</v>
      </c>
      <c r="B72" s="44" t="s">
        <v>70</v>
      </c>
      <c r="C72" s="25" t="s">
        <v>99</v>
      </c>
      <c r="D72" s="25" t="s">
        <v>32</v>
      </c>
      <c r="E72" s="50">
        <v>2884</v>
      </c>
      <c r="F72" s="41">
        <v>1286.0640000000001</v>
      </c>
      <c r="G72" s="42">
        <v>0</v>
      </c>
      <c r="H72" s="48">
        <v>3.4919999999999995</v>
      </c>
      <c r="I72" s="42"/>
      <c r="J72" s="42"/>
      <c r="K72" s="42">
        <v>0</v>
      </c>
      <c r="L72" s="46">
        <v>0.53586</v>
      </c>
      <c r="M72" s="42">
        <v>0</v>
      </c>
      <c r="N72" s="48">
        <v>0.24865991999999998</v>
      </c>
      <c r="O72" s="42"/>
      <c r="P72" s="42"/>
      <c r="Q72" s="42">
        <v>0</v>
      </c>
      <c r="R72" s="47">
        <v>1289.556</v>
      </c>
      <c r="S72" s="42">
        <v>1373.2986104172066</v>
      </c>
      <c r="T72" s="73">
        <v>0.47617843634438511</v>
      </c>
      <c r="U72" s="48">
        <v>0.78451991999999993</v>
      </c>
      <c r="V72" s="49">
        <v>0.27202493758668517</v>
      </c>
      <c r="W72" s="109"/>
    </row>
    <row r="73" spans="1:23" x14ac:dyDescent="0.35">
      <c r="A73" s="1" t="s">
        <v>29</v>
      </c>
      <c r="B73" s="44" t="s">
        <v>70</v>
      </c>
      <c r="C73" s="25" t="s">
        <v>100</v>
      </c>
      <c r="D73" s="25" t="s">
        <v>32</v>
      </c>
      <c r="E73" s="50">
        <v>705</v>
      </c>
      <c r="F73" s="41">
        <v>395.71199999999999</v>
      </c>
      <c r="G73" s="42">
        <v>0</v>
      </c>
      <c r="H73" s="42">
        <v>0</v>
      </c>
      <c r="I73" s="42"/>
      <c r="J73" s="42"/>
      <c r="K73" s="42">
        <v>0</v>
      </c>
      <c r="L73" s="46">
        <v>0.16488</v>
      </c>
      <c r="M73" s="42">
        <v>0</v>
      </c>
      <c r="N73" s="48">
        <v>0</v>
      </c>
      <c r="O73" s="42"/>
      <c r="P73" s="42"/>
      <c r="Q73" s="42">
        <v>0</v>
      </c>
      <c r="R73" s="47">
        <v>395.71199999999999</v>
      </c>
      <c r="S73" s="42">
        <v>421.40918248250841</v>
      </c>
      <c r="T73" s="75">
        <v>0.59774352125178498</v>
      </c>
      <c r="U73" s="48">
        <v>0.16488</v>
      </c>
      <c r="V73" s="49">
        <v>0.2338723404255319</v>
      </c>
      <c r="W73" s="109"/>
    </row>
    <row r="74" spans="1:23" x14ac:dyDescent="0.35">
      <c r="A74" s="1" t="s">
        <v>29</v>
      </c>
      <c r="B74" s="44" t="s">
        <v>70</v>
      </c>
      <c r="C74" s="25" t="s">
        <v>101</v>
      </c>
      <c r="D74" s="25" t="s">
        <v>32</v>
      </c>
      <c r="E74" s="50">
        <v>873</v>
      </c>
      <c r="F74" s="41">
        <v>549.9828</v>
      </c>
      <c r="G74" s="42">
        <v>0</v>
      </c>
      <c r="H74" s="48">
        <v>10.087999999999999</v>
      </c>
      <c r="I74" s="42"/>
      <c r="J74" s="42"/>
      <c r="K74" s="42">
        <v>0</v>
      </c>
      <c r="L74" s="46">
        <v>0.22915950000000002</v>
      </c>
      <c r="M74" s="42">
        <v>0</v>
      </c>
      <c r="N74" s="48">
        <v>0.71835087999999991</v>
      </c>
      <c r="O74" s="42"/>
      <c r="P74" s="42"/>
      <c r="Q74" s="42">
        <v>0</v>
      </c>
      <c r="R74" s="47">
        <v>560.07079999999996</v>
      </c>
      <c r="S74" s="42">
        <v>596.44129558953091</v>
      </c>
      <c r="T74" s="73">
        <v>0.6832088151082828</v>
      </c>
      <c r="U74" s="48">
        <v>0.94751037999999999</v>
      </c>
      <c r="V74" s="49">
        <v>1.0853498052691866</v>
      </c>
      <c r="W74" s="109"/>
    </row>
    <row r="75" spans="1:23" x14ac:dyDescent="0.35">
      <c r="A75" s="1" t="s">
        <v>29</v>
      </c>
      <c r="B75" s="44" t="s">
        <v>70</v>
      </c>
      <c r="C75" s="25" t="s">
        <v>102</v>
      </c>
      <c r="D75" s="25" t="s">
        <v>32</v>
      </c>
      <c r="E75" s="50">
        <v>2638</v>
      </c>
      <c r="F75" s="41">
        <v>1243.5119999999999</v>
      </c>
      <c r="G75" s="42">
        <v>0</v>
      </c>
      <c r="H75" s="48">
        <v>13.967999999999998</v>
      </c>
      <c r="I75" s="42"/>
      <c r="J75" s="42"/>
      <c r="K75" s="42">
        <v>0</v>
      </c>
      <c r="L75" s="46">
        <v>0.51812999999999998</v>
      </c>
      <c r="M75" s="42">
        <v>0</v>
      </c>
      <c r="N75" s="48">
        <v>0.99463967999999991</v>
      </c>
      <c r="O75" s="42"/>
      <c r="P75" s="42"/>
      <c r="Q75" s="42">
        <v>0</v>
      </c>
      <c r="R75" s="47">
        <v>1257.48</v>
      </c>
      <c r="S75" s="42">
        <v>1339.1396237367194</v>
      </c>
      <c r="T75" s="73">
        <v>0.50763442901316125</v>
      </c>
      <c r="U75" s="48">
        <v>1.5127696799999999</v>
      </c>
      <c r="V75" s="49">
        <v>0.57345325246398782</v>
      </c>
      <c r="W75" s="109"/>
    </row>
    <row r="76" spans="1:23" x14ac:dyDescent="0.35">
      <c r="A76" s="1" t="s">
        <v>29</v>
      </c>
      <c r="B76" s="44" t="s">
        <v>70</v>
      </c>
      <c r="C76" s="25" t="s">
        <v>103</v>
      </c>
      <c r="D76" s="25" t="s">
        <v>32</v>
      </c>
      <c r="E76" s="50">
        <v>1566</v>
      </c>
      <c r="F76" s="41">
        <v>508.02479999999997</v>
      </c>
      <c r="G76" s="42">
        <v>0</v>
      </c>
      <c r="H76" s="42">
        <v>0</v>
      </c>
      <c r="I76" s="42"/>
      <c r="J76" s="42"/>
      <c r="K76" s="42">
        <v>0</v>
      </c>
      <c r="L76" s="46">
        <v>0.211677</v>
      </c>
      <c r="M76" s="42">
        <v>0</v>
      </c>
      <c r="N76" s="48">
        <v>0</v>
      </c>
      <c r="O76" s="42"/>
      <c r="P76" s="42"/>
      <c r="Q76" s="42">
        <v>0</v>
      </c>
      <c r="R76" s="47">
        <v>508.02479999999997</v>
      </c>
      <c r="S76" s="42">
        <v>541.01547501425239</v>
      </c>
      <c r="T76" s="73">
        <v>0.3454760376847078</v>
      </c>
      <c r="U76" s="48">
        <v>0.211677</v>
      </c>
      <c r="V76" s="49">
        <v>0.13517049808429119</v>
      </c>
      <c r="W76" s="109"/>
    </row>
    <row r="77" spans="1:23" x14ac:dyDescent="0.35">
      <c r="A77" s="1" t="s">
        <v>29</v>
      </c>
      <c r="B77" s="44" t="s">
        <v>70</v>
      </c>
      <c r="C77" s="25" t="s">
        <v>104</v>
      </c>
      <c r="D77" s="25" t="s">
        <v>32</v>
      </c>
      <c r="E77" s="50">
        <v>2638</v>
      </c>
      <c r="F77" s="41">
        <v>1265.328</v>
      </c>
      <c r="G77" s="42">
        <v>0</v>
      </c>
      <c r="H77" s="42">
        <v>156.364</v>
      </c>
      <c r="I77" s="42"/>
      <c r="J77" s="42"/>
      <c r="K77" s="42">
        <v>0</v>
      </c>
      <c r="L77" s="46">
        <v>0.52722000000000002</v>
      </c>
      <c r="M77" s="42">
        <v>0</v>
      </c>
      <c r="N77" s="48">
        <v>11.134438640000001</v>
      </c>
      <c r="O77" s="42"/>
      <c r="P77" s="42"/>
      <c r="Q77" s="42">
        <v>0</v>
      </c>
      <c r="R77" s="47">
        <v>1421.692</v>
      </c>
      <c r="S77" s="42">
        <v>1514.0154037833636</v>
      </c>
      <c r="T77" s="73">
        <v>0.57392547527799986</v>
      </c>
      <c r="U77" s="48">
        <v>11.661658640000001</v>
      </c>
      <c r="V77" s="49">
        <v>4.4206439120545875</v>
      </c>
      <c r="W77" s="109"/>
    </row>
    <row r="78" spans="1:23" x14ac:dyDescent="0.35">
      <c r="A78" s="1" t="s">
        <v>29</v>
      </c>
      <c r="B78" s="44" t="s">
        <v>70</v>
      </c>
      <c r="C78" s="25" t="s">
        <v>105</v>
      </c>
      <c r="D78" s="25" t="s">
        <v>32</v>
      </c>
      <c r="E78" s="50">
        <v>3639</v>
      </c>
      <c r="F78" s="41">
        <v>1833.4079999999999</v>
      </c>
      <c r="G78" s="42">
        <v>0</v>
      </c>
      <c r="H78" s="48">
        <v>97.387999999999991</v>
      </c>
      <c r="I78" s="42"/>
      <c r="J78" s="42"/>
      <c r="K78" s="42">
        <v>0</v>
      </c>
      <c r="L78" s="46">
        <v>0.76392000000000004</v>
      </c>
      <c r="M78" s="42">
        <v>0</v>
      </c>
      <c r="N78" s="48">
        <v>6.9348488799999997</v>
      </c>
      <c r="O78" s="42"/>
      <c r="P78" s="42"/>
      <c r="Q78" s="42">
        <v>0</v>
      </c>
      <c r="R78" s="47">
        <v>1930.7959999999998</v>
      </c>
      <c r="S78" s="42">
        <v>2056.1801610779994</v>
      </c>
      <c r="T78" s="73">
        <v>0.56503989037592728</v>
      </c>
      <c r="U78" s="48">
        <v>7.6987688799999994</v>
      </c>
      <c r="V78" s="49">
        <v>2.1156276119813135</v>
      </c>
      <c r="W78" s="109"/>
    </row>
    <row r="79" spans="1:23" x14ac:dyDescent="0.35">
      <c r="A79" s="1" t="s">
        <v>29</v>
      </c>
      <c r="B79" s="44" t="s">
        <v>70</v>
      </c>
      <c r="C79" s="25" t="s">
        <v>106</v>
      </c>
      <c r="D79" s="25" t="s">
        <v>32</v>
      </c>
      <c r="E79" s="50">
        <v>2163</v>
      </c>
      <c r="F79" s="41">
        <v>1048.4639999999999</v>
      </c>
      <c r="G79" s="42">
        <v>0</v>
      </c>
      <c r="H79" s="42">
        <v>181.19599999999997</v>
      </c>
      <c r="I79" s="42"/>
      <c r="J79" s="42"/>
      <c r="K79" s="42">
        <v>0</v>
      </c>
      <c r="L79" s="46">
        <v>0.43686000000000003</v>
      </c>
      <c r="M79" s="42">
        <v>0</v>
      </c>
      <c r="N79" s="48">
        <v>12.902686959999999</v>
      </c>
      <c r="O79" s="42"/>
      <c r="P79" s="42"/>
      <c r="Q79" s="42">
        <v>0</v>
      </c>
      <c r="R79" s="47">
        <v>1229.6599999999999</v>
      </c>
      <c r="S79" s="42">
        <v>1309.5130178802797</v>
      </c>
      <c r="T79" s="73">
        <v>0.60541517239032805</v>
      </c>
      <c r="U79" s="48">
        <v>13.339546959999998</v>
      </c>
      <c r="V79" s="49">
        <v>6.1671506981044839</v>
      </c>
      <c r="W79" s="109"/>
    </row>
    <row r="80" spans="1:23" x14ac:dyDescent="0.35">
      <c r="A80" s="1" t="s">
        <v>29</v>
      </c>
      <c r="B80" s="44" t="s">
        <v>70</v>
      </c>
      <c r="C80" s="25" t="s">
        <v>107</v>
      </c>
      <c r="D80" s="25" t="s">
        <v>32</v>
      </c>
      <c r="E80" s="50">
        <v>1447</v>
      </c>
      <c r="F80" s="41">
        <v>698.976</v>
      </c>
      <c r="G80" s="42">
        <v>0</v>
      </c>
      <c r="H80" s="42">
        <v>0</v>
      </c>
      <c r="I80" s="42"/>
      <c r="J80" s="42"/>
      <c r="K80" s="42">
        <v>0</v>
      </c>
      <c r="L80" s="46">
        <v>0.29124</v>
      </c>
      <c r="M80" s="42">
        <v>0</v>
      </c>
      <c r="N80" s="48">
        <v>0</v>
      </c>
      <c r="O80" s="42"/>
      <c r="P80" s="42"/>
      <c r="Q80" s="42">
        <v>0</v>
      </c>
      <c r="R80" s="47">
        <v>698.976</v>
      </c>
      <c r="S80" s="42">
        <v>744.36687473438712</v>
      </c>
      <c r="T80" s="76">
        <v>0.51442078419791781</v>
      </c>
      <c r="U80" s="48">
        <v>0.29124</v>
      </c>
      <c r="V80" s="49">
        <v>0.201271596406358</v>
      </c>
      <c r="W80" s="109"/>
    </row>
    <row r="81" spans="1:23" x14ac:dyDescent="0.35">
      <c r="A81" s="1" t="s">
        <v>29</v>
      </c>
      <c r="B81" s="44" t="s">
        <v>70</v>
      </c>
      <c r="C81" s="25" t="s">
        <v>108</v>
      </c>
      <c r="D81" s="25" t="s">
        <v>32</v>
      </c>
      <c r="E81" s="50">
        <v>2100</v>
      </c>
      <c r="F81" s="41">
        <v>903.096</v>
      </c>
      <c r="G81" s="42">
        <v>0</v>
      </c>
      <c r="H81" s="42">
        <v>278.19599999999997</v>
      </c>
      <c r="I81" s="42"/>
      <c r="J81" s="42"/>
      <c r="K81" s="42">
        <v>0</v>
      </c>
      <c r="L81" s="46">
        <v>0.37629000000000001</v>
      </c>
      <c r="M81" s="42">
        <v>0</v>
      </c>
      <c r="N81" s="48">
        <v>19.809906959999999</v>
      </c>
      <c r="O81" s="42"/>
      <c r="P81" s="42"/>
      <c r="Q81" s="42">
        <v>0</v>
      </c>
      <c r="R81" s="47">
        <v>1181.2919999999999</v>
      </c>
      <c r="S81" s="42">
        <v>1258.0040433272868</v>
      </c>
      <c r="T81" s="73">
        <v>0.59904954444156511</v>
      </c>
      <c r="U81" s="48">
        <v>20.18619696</v>
      </c>
      <c r="V81" s="49">
        <v>9.6124747428571435</v>
      </c>
      <c r="W81" s="109"/>
    </row>
    <row r="82" spans="1:23" x14ac:dyDescent="0.35">
      <c r="A82" s="1" t="s">
        <v>29</v>
      </c>
      <c r="B82" s="44" t="s">
        <v>70</v>
      </c>
      <c r="C82" s="25" t="s">
        <v>109</v>
      </c>
      <c r="D82" s="25" t="s">
        <v>32</v>
      </c>
      <c r="E82" s="50">
        <v>27588</v>
      </c>
      <c r="F82" s="41">
        <v>12706.7652</v>
      </c>
      <c r="G82" s="42">
        <v>0</v>
      </c>
      <c r="H82" s="42">
        <v>1539.5839999999998</v>
      </c>
      <c r="I82" s="42"/>
      <c r="J82" s="42"/>
      <c r="K82" s="42">
        <v>0</v>
      </c>
      <c r="L82" s="46">
        <v>5.2944854999999995</v>
      </c>
      <c r="M82" s="42">
        <v>0</v>
      </c>
      <c r="N82" s="48">
        <v>109.63139584</v>
      </c>
      <c r="O82" s="42"/>
      <c r="P82" s="42"/>
      <c r="Q82" s="42">
        <v>0</v>
      </c>
      <c r="R82" s="47">
        <v>14246.349200000001</v>
      </c>
      <c r="S82" s="42">
        <v>15171.494343695258</v>
      </c>
      <c r="T82" s="73">
        <v>0.54993092444886393</v>
      </c>
      <c r="U82" s="48">
        <v>114.92588133999999</v>
      </c>
      <c r="V82" s="49">
        <v>4.1657924220675655</v>
      </c>
      <c r="W82" s="109"/>
    </row>
    <row r="83" spans="1:23" x14ac:dyDescent="0.35">
      <c r="A83" s="1" t="s">
        <v>29</v>
      </c>
      <c r="B83" s="44" t="s">
        <v>70</v>
      </c>
      <c r="C83" s="25" t="s">
        <v>110</v>
      </c>
      <c r="D83" s="25" t="s">
        <v>32</v>
      </c>
      <c r="E83" s="50">
        <v>41205</v>
      </c>
      <c r="F83" s="41">
        <v>31201.200000000001</v>
      </c>
      <c r="G83" s="42">
        <v>0</v>
      </c>
      <c r="H83" s="42">
        <v>5023.0479999999998</v>
      </c>
      <c r="I83" s="42"/>
      <c r="J83" s="42"/>
      <c r="K83" s="42">
        <v>0</v>
      </c>
      <c r="L83" s="46">
        <v>13.000500000000001</v>
      </c>
      <c r="M83" s="42">
        <v>0</v>
      </c>
      <c r="N83" s="48">
        <v>357.68348048000001</v>
      </c>
      <c r="O83" s="42"/>
      <c r="P83" s="42"/>
      <c r="Q83" s="42">
        <v>0</v>
      </c>
      <c r="R83" s="47">
        <v>36224.248</v>
      </c>
      <c r="S83" s="42">
        <v>38576.61818626587</v>
      </c>
      <c r="T83" s="73">
        <v>0.93621206616347219</v>
      </c>
      <c r="U83" s="48">
        <v>370.68398048</v>
      </c>
      <c r="V83" s="49">
        <v>8.996092233466813</v>
      </c>
      <c r="W83" s="109"/>
    </row>
    <row r="84" spans="1:23" x14ac:dyDescent="0.35">
      <c r="A84" s="1" t="s">
        <v>29</v>
      </c>
      <c r="B84" s="44" t="s">
        <v>70</v>
      </c>
      <c r="C84" s="25" t="s">
        <v>111</v>
      </c>
      <c r="D84" s="25" t="s">
        <v>32</v>
      </c>
      <c r="E84" s="50">
        <v>3793</v>
      </c>
      <c r="F84" s="41">
        <v>1775.52</v>
      </c>
      <c r="G84" s="42">
        <v>0</v>
      </c>
      <c r="H84" s="42">
        <v>0</v>
      </c>
      <c r="I84" s="42"/>
      <c r="J84" s="42"/>
      <c r="K84" s="42">
        <v>0</v>
      </c>
      <c r="L84" s="46">
        <v>0.73980000000000001</v>
      </c>
      <c r="M84" s="42">
        <v>0</v>
      </c>
      <c r="N84" s="48">
        <v>0</v>
      </c>
      <c r="O84" s="42"/>
      <c r="P84" s="42"/>
      <c r="Q84" s="42">
        <v>0</v>
      </c>
      <c r="R84" s="47">
        <v>1775.52</v>
      </c>
      <c r="S84" s="42">
        <v>1890.82067685929</v>
      </c>
      <c r="T84" s="73">
        <v>0.49850268306335088</v>
      </c>
      <c r="U84" s="48">
        <v>0.73980000000000001</v>
      </c>
      <c r="V84" s="49">
        <v>0.19504350118639602</v>
      </c>
      <c r="W84" s="109"/>
    </row>
    <row r="85" spans="1:23" x14ac:dyDescent="0.35">
      <c r="A85" s="1" t="s">
        <v>29</v>
      </c>
      <c r="B85" s="44" t="s">
        <v>70</v>
      </c>
      <c r="C85" s="25" t="s">
        <v>112</v>
      </c>
      <c r="D85" s="25" t="s">
        <v>32</v>
      </c>
      <c r="E85" s="50">
        <v>17900</v>
      </c>
      <c r="F85" s="41">
        <v>11942.64</v>
      </c>
      <c r="G85" s="42">
        <v>0</v>
      </c>
      <c r="H85" s="42">
        <v>623.51599999999996</v>
      </c>
      <c r="I85" s="42"/>
      <c r="J85" s="42"/>
      <c r="K85" s="42">
        <v>0</v>
      </c>
      <c r="L85" s="46">
        <v>4.9761000000000006</v>
      </c>
      <c r="M85" s="42">
        <v>0</v>
      </c>
      <c r="N85" s="48">
        <v>44.399610159999995</v>
      </c>
      <c r="O85" s="42"/>
      <c r="P85" s="42"/>
      <c r="Q85" s="42">
        <v>0</v>
      </c>
      <c r="R85" s="47">
        <v>12566.155999999999</v>
      </c>
      <c r="S85" s="42">
        <v>13382.19090375745</v>
      </c>
      <c r="T85" s="73">
        <v>0.74760843037751112</v>
      </c>
      <c r="U85" s="48">
        <v>49.375710159999997</v>
      </c>
      <c r="V85" s="49">
        <v>2.7584195620111731</v>
      </c>
      <c r="W85" s="109"/>
    </row>
    <row r="86" spans="1:23" x14ac:dyDescent="0.35">
      <c r="A86" s="1" t="s">
        <v>29</v>
      </c>
      <c r="B86" s="44" t="s">
        <v>113</v>
      </c>
      <c r="C86" s="25" t="s">
        <v>114</v>
      </c>
      <c r="D86" s="25" t="s">
        <v>32</v>
      </c>
      <c r="E86" s="50">
        <v>2164</v>
      </c>
      <c r="F86" s="41">
        <v>600.048</v>
      </c>
      <c r="G86" s="42">
        <v>0</v>
      </c>
      <c r="H86" s="42">
        <v>120.66799592971819</v>
      </c>
      <c r="I86" s="42"/>
      <c r="J86" s="42"/>
      <c r="K86" s="42">
        <v>0</v>
      </c>
      <c r="L86" s="46">
        <v>0.25002000000000002</v>
      </c>
      <c r="M86" s="42">
        <v>0</v>
      </c>
      <c r="N86" s="48">
        <v>8.5925813901615271</v>
      </c>
      <c r="O86" s="42"/>
      <c r="P86" s="42"/>
      <c r="Q86" s="42">
        <v>0</v>
      </c>
      <c r="R86" s="47">
        <v>720.71599592971825</v>
      </c>
      <c r="S86" s="42">
        <v>767.51864650758489</v>
      </c>
      <c r="T86" s="73">
        <v>0.35467589949518713</v>
      </c>
      <c r="U86" s="48">
        <v>8.8426013901615264</v>
      </c>
      <c r="V86" s="49">
        <v>4.0862298475792631</v>
      </c>
      <c r="W86" s="109"/>
    </row>
    <row r="87" spans="1:23" x14ac:dyDescent="0.35">
      <c r="A87" s="1" t="s">
        <v>29</v>
      </c>
      <c r="B87" s="44" t="s">
        <v>113</v>
      </c>
      <c r="C87" s="25" t="s">
        <v>115</v>
      </c>
      <c r="D87" s="25" t="s">
        <v>32</v>
      </c>
      <c r="E87" s="50">
        <v>2379</v>
      </c>
      <c r="F87" s="41">
        <v>969.19200000000001</v>
      </c>
      <c r="G87" s="42">
        <v>0</v>
      </c>
      <c r="H87" s="42">
        <v>469.48001480102425</v>
      </c>
      <c r="I87" s="42"/>
      <c r="J87" s="42"/>
      <c r="K87" s="42">
        <v>0</v>
      </c>
      <c r="L87" s="46">
        <v>0.40382999999999997</v>
      </c>
      <c r="M87" s="42">
        <v>0</v>
      </c>
      <c r="N87" s="48">
        <v>33.43094585395805</v>
      </c>
      <c r="O87" s="42"/>
      <c r="P87" s="42"/>
      <c r="Q87" s="42">
        <v>0</v>
      </c>
      <c r="R87" s="47">
        <v>1438.6720148010243</v>
      </c>
      <c r="S87" s="42">
        <v>1532.0980855211944</v>
      </c>
      <c r="T87" s="73">
        <v>0.64400928353139741</v>
      </c>
      <c r="U87" s="48">
        <v>33.83477585395805</v>
      </c>
      <c r="V87" s="49">
        <v>14.222268118519565</v>
      </c>
      <c r="W87" s="109"/>
    </row>
    <row r="88" spans="1:23" x14ac:dyDescent="0.35">
      <c r="A88" s="1" t="s">
        <v>29</v>
      </c>
      <c r="B88" s="44" t="s">
        <v>113</v>
      </c>
      <c r="C88" s="25" t="s">
        <v>116</v>
      </c>
      <c r="D88" s="25" t="s">
        <v>32</v>
      </c>
      <c r="E88" s="50">
        <v>1157</v>
      </c>
      <c r="F88" s="41">
        <v>489.67199999999997</v>
      </c>
      <c r="G88" s="42">
        <v>0</v>
      </c>
      <c r="H88" s="48">
        <v>56.648001480102423</v>
      </c>
      <c r="I88" s="42"/>
      <c r="J88" s="42"/>
      <c r="K88" s="42">
        <v>0</v>
      </c>
      <c r="L88" s="46">
        <v>0.20402999999999999</v>
      </c>
      <c r="M88" s="42">
        <v>0</v>
      </c>
      <c r="N88" s="48">
        <v>4.0338165853958055</v>
      </c>
      <c r="O88" s="42"/>
      <c r="P88" s="42"/>
      <c r="Q88" s="42">
        <v>0</v>
      </c>
      <c r="R88" s="47">
        <v>546.32000148010241</v>
      </c>
      <c r="S88" s="42">
        <v>581.79753254279058</v>
      </c>
      <c r="T88" s="73">
        <v>0.50285007134208348</v>
      </c>
      <c r="U88" s="48">
        <v>4.2378465853958058</v>
      </c>
      <c r="V88" s="49">
        <v>3.6627887514224771</v>
      </c>
      <c r="W88" s="109"/>
    </row>
    <row r="89" spans="1:23" x14ac:dyDescent="0.35">
      <c r="A89" s="1" t="s">
        <v>29</v>
      </c>
      <c r="B89" s="44" t="s">
        <v>113</v>
      </c>
      <c r="C89" s="25" t="s">
        <v>117</v>
      </c>
      <c r="D89" s="25" t="s">
        <v>32</v>
      </c>
      <c r="E89" s="50">
        <v>1283</v>
      </c>
      <c r="F89" s="41">
        <v>412.2</v>
      </c>
      <c r="G89" s="42">
        <v>0</v>
      </c>
      <c r="H89" s="48">
        <v>62.468000555038259</v>
      </c>
      <c r="I89" s="42"/>
      <c r="J89" s="42"/>
      <c r="K89" s="42">
        <v>0</v>
      </c>
      <c r="L89" s="46">
        <v>0.17175000000000001</v>
      </c>
      <c r="M89" s="42">
        <v>0</v>
      </c>
      <c r="N89" s="48">
        <v>4.4482497195234165</v>
      </c>
      <c r="O89" s="42"/>
      <c r="P89" s="42"/>
      <c r="Q89" s="42">
        <v>0</v>
      </c>
      <c r="R89" s="47">
        <v>474.66800055503825</v>
      </c>
      <c r="S89" s="42">
        <v>505.49251492121925</v>
      </c>
      <c r="T89" s="73">
        <v>0.39399260710929013</v>
      </c>
      <c r="U89" s="48">
        <v>4.6199997195234168</v>
      </c>
      <c r="V89" s="49">
        <v>3.6009350892622107</v>
      </c>
      <c r="W89" s="109"/>
    </row>
    <row r="90" spans="1:23" x14ac:dyDescent="0.35">
      <c r="A90" s="1" t="s">
        <v>29</v>
      </c>
      <c r="B90" s="44" t="s">
        <v>113</v>
      </c>
      <c r="C90" s="25" t="s">
        <v>118</v>
      </c>
      <c r="D90" s="25" t="s">
        <v>32</v>
      </c>
      <c r="E90" s="50">
        <v>715</v>
      </c>
      <c r="F90" s="41">
        <v>345.06</v>
      </c>
      <c r="G90" s="42">
        <v>0</v>
      </c>
      <c r="H90" s="42">
        <v>0</v>
      </c>
      <c r="I90" s="42"/>
      <c r="J90" s="42"/>
      <c r="K90" s="42">
        <v>0</v>
      </c>
      <c r="L90" s="46">
        <v>0.14377500000000001</v>
      </c>
      <c r="M90" s="42">
        <v>0</v>
      </c>
      <c r="N90" s="48">
        <v>0</v>
      </c>
      <c r="O90" s="42"/>
      <c r="P90" s="42"/>
      <c r="Q90" s="42">
        <v>0</v>
      </c>
      <c r="R90" s="47">
        <v>345.06</v>
      </c>
      <c r="S90" s="42">
        <v>367.46788701736199</v>
      </c>
      <c r="T90" s="73">
        <v>0.51394110072358323</v>
      </c>
      <c r="U90" s="48">
        <v>0.14377500000000001</v>
      </c>
      <c r="V90" s="49">
        <v>0.2010839160839161</v>
      </c>
      <c r="W90" s="109"/>
    </row>
    <row r="91" spans="1:23" x14ac:dyDescent="0.35">
      <c r="A91" s="1" t="s">
        <v>29</v>
      </c>
      <c r="B91" s="44" t="s">
        <v>113</v>
      </c>
      <c r="C91" s="25" t="s">
        <v>119</v>
      </c>
      <c r="D91" s="25" t="s">
        <v>32</v>
      </c>
      <c r="E91" s="50">
        <v>1993</v>
      </c>
      <c r="F91" s="41">
        <v>696.70799999999997</v>
      </c>
      <c r="G91" s="42">
        <v>0</v>
      </c>
      <c r="H91" s="42">
        <v>324.36798667907726</v>
      </c>
      <c r="I91" s="42"/>
      <c r="J91" s="42"/>
      <c r="K91" s="42">
        <v>0</v>
      </c>
      <c r="L91" s="46">
        <v>0.29029500000000003</v>
      </c>
      <c r="M91" s="42">
        <v>0</v>
      </c>
      <c r="N91" s="48">
        <v>23.097742731437691</v>
      </c>
      <c r="O91" s="42"/>
      <c r="P91" s="42"/>
      <c r="Q91" s="42">
        <v>0</v>
      </c>
      <c r="R91" s="47">
        <v>1021.0759866790772</v>
      </c>
      <c r="S91" s="42">
        <v>1087.3837457518362</v>
      </c>
      <c r="T91" s="73">
        <v>0.54560147804908987</v>
      </c>
      <c r="U91" s="48">
        <v>23.388037731437691</v>
      </c>
      <c r="V91" s="49">
        <v>11.735091686622024</v>
      </c>
      <c r="W91" s="109"/>
    </row>
    <row r="92" spans="1:23" x14ac:dyDescent="0.35">
      <c r="A92" s="1" t="s">
        <v>29</v>
      </c>
      <c r="B92" s="44" t="s">
        <v>113</v>
      </c>
      <c r="C92" s="25" t="s">
        <v>120</v>
      </c>
      <c r="D92" s="25" t="s">
        <v>32</v>
      </c>
      <c r="E92" s="50">
        <v>3403</v>
      </c>
      <c r="F92" s="41">
        <v>868.42439999999999</v>
      </c>
      <c r="G92" s="42">
        <v>0</v>
      </c>
      <c r="H92" s="42">
        <v>0</v>
      </c>
      <c r="I92" s="42"/>
      <c r="J92" s="42"/>
      <c r="K92" s="42">
        <v>0</v>
      </c>
      <c r="L92" s="46">
        <v>0.36184349999999998</v>
      </c>
      <c r="M92" s="42">
        <v>0</v>
      </c>
      <c r="N92" s="48">
        <v>0</v>
      </c>
      <c r="O92" s="42"/>
      <c r="P92" s="42"/>
      <c r="Q92" s="42">
        <v>0</v>
      </c>
      <c r="R92" s="47">
        <v>868.42439999999999</v>
      </c>
      <c r="S92" s="42">
        <v>924.81910190204712</v>
      </c>
      <c r="T92" s="73">
        <v>0.27176582483163303</v>
      </c>
      <c r="U92" s="48">
        <v>0.36184349999999998</v>
      </c>
      <c r="V92" s="49">
        <v>0.10633073758448428</v>
      </c>
      <c r="W92" s="109"/>
    </row>
    <row r="93" spans="1:23" x14ac:dyDescent="0.35">
      <c r="A93" s="1" t="s">
        <v>29</v>
      </c>
      <c r="B93" s="44" t="s">
        <v>113</v>
      </c>
      <c r="C93" s="25" t="s">
        <v>121</v>
      </c>
      <c r="D93" s="25" t="s">
        <v>32</v>
      </c>
      <c r="E93" s="50">
        <v>629</v>
      </c>
      <c r="F93" s="41">
        <v>119.16719999999999</v>
      </c>
      <c r="G93" s="42">
        <v>0</v>
      </c>
      <c r="H93" s="42">
        <v>0</v>
      </c>
      <c r="I93" s="42"/>
      <c r="J93" s="42"/>
      <c r="K93" s="42">
        <v>0</v>
      </c>
      <c r="L93" s="46">
        <v>4.9652999999999996E-2</v>
      </c>
      <c r="M93" s="42">
        <v>0</v>
      </c>
      <c r="N93" s="48">
        <v>0</v>
      </c>
      <c r="O93" s="42"/>
      <c r="P93" s="42"/>
      <c r="Q93" s="42">
        <v>0</v>
      </c>
      <c r="R93" s="47">
        <v>119.16719999999999</v>
      </c>
      <c r="S93" s="42">
        <v>126.90581112205234</v>
      </c>
      <c r="T93" s="73">
        <v>0.20175804629897034</v>
      </c>
      <c r="U93" s="48">
        <v>4.9652999999999996E-2</v>
      </c>
      <c r="V93" s="49">
        <v>7.893958664546899E-2</v>
      </c>
      <c r="W93" s="109"/>
    </row>
    <row r="94" spans="1:23" x14ac:dyDescent="0.35">
      <c r="A94" s="1" t="s">
        <v>29</v>
      </c>
      <c r="B94" s="44" t="s">
        <v>113</v>
      </c>
      <c r="C94" s="25" t="s">
        <v>122</v>
      </c>
      <c r="D94" s="25" t="s">
        <v>32</v>
      </c>
      <c r="E94" s="50">
        <v>648</v>
      </c>
      <c r="F94" s="41">
        <v>297.3528</v>
      </c>
      <c r="G94" s="42">
        <v>0</v>
      </c>
      <c r="H94" s="48">
        <v>35.696000647544871</v>
      </c>
      <c r="I94" s="42"/>
      <c r="J94" s="42"/>
      <c r="K94" s="42">
        <v>0</v>
      </c>
      <c r="L94" s="46">
        <v>0.12389700000000001</v>
      </c>
      <c r="M94" s="42">
        <v>0</v>
      </c>
      <c r="N94" s="48">
        <v>2.5418570061106691</v>
      </c>
      <c r="O94" s="42"/>
      <c r="P94" s="42"/>
      <c r="Q94" s="42">
        <v>0</v>
      </c>
      <c r="R94" s="47">
        <v>333.04880064754485</v>
      </c>
      <c r="S94" s="42">
        <v>354.6766911482639</v>
      </c>
      <c r="T94" s="73">
        <v>0.54734057275966652</v>
      </c>
      <c r="U94" s="48">
        <v>2.665754006110669</v>
      </c>
      <c r="V94" s="49">
        <v>4.1138179106646131</v>
      </c>
      <c r="W94" s="109"/>
    </row>
    <row r="95" spans="1:23" x14ac:dyDescent="0.35">
      <c r="A95" s="1" t="s">
        <v>29</v>
      </c>
      <c r="B95" s="44" t="s">
        <v>113</v>
      </c>
      <c r="C95" s="25" t="s">
        <v>123</v>
      </c>
      <c r="D95" s="25" t="s">
        <v>32</v>
      </c>
      <c r="E95" s="50">
        <v>465</v>
      </c>
      <c r="F95" s="41">
        <v>256.79879999999997</v>
      </c>
      <c r="G95" s="42">
        <v>0</v>
      </c>
      <c r="H95" s="42">
        <v>0</v>
      </c>
      <c r="I95" s="42"/>
      <c r="J95" s="42"/>
      <c r="K95" s="42">
        <v>0</v>
      </c>
      <c r="L95" s="46">
        <v>0.1069995</v>
      </c>
      <c r="M95" s="42">
        <v>0</v>
      </c>
      <c r="N95" s="48">
        <v>0</v>
      </c>
      <c r="O95" s="42"/>
      <c r="P95" s="42"/>
      <c r="Q95" s="42">
        <v>0</v>
      </c>
      <c r="R95" s="47">
        <v>256.79879999999997</v>
      </c>
      <c r="S95" s="42">
        <v>273.47508382482505</v>
      </c>
      <c r="T95" s="73">
        <v>0.58811845983833344</v>
      </c>
      <c r="U95" s="48">
        <v>0.1069995</v>
      </c>
      <c r="V95" s="49">
        <v>0.23010645161290322</v>
      </c>
      <c r="W95" s="109"/>
    </row>
    <row r="96" spans="1:23" x14ac:dyDescent="0.35">
      <c r="A96" s="1" t="s">
        <v>29</v>
      </c>
      <c r="B96" s="44" t="s">
        <v>113</v>
      </c>
      <c r="C96" s="25" t="s">
        <v>124</v>
      </c>
      <c r="D96" s="25" t="s">
        <v>32</v>
      </c>
      <c r="E96" s="50">
        <v>1000</v>
      </c>
      <c r="F96" s="41">
        <v>437.57279999999997</v>
      </c>
      <c r="G96" s="42">
        <v>0</v>
      </c>
      <c r="H96" s="48">
        <v>77.599999999999994</v>
      </c>
      <c r="I96" s="42"/>
      <c r="J96" s="42"/>
      <c r="K96" s="42">
        <v>0</v>
      </c>
      <c r="L96" s="46">
        <v>0.18232200000000001</v>
      </c>
      <c r="M96" s="42">
        <v>0</v>
      </c>
      <c r="N96" s="48">
        <v>5.5257759999999996</v>
      </c>
      <c r="O96" s="42"/>
      <c r="P96" s="42"/>
      <c r="Q96" s="42">
        <v>0</v>
      </c>
      <c r="R96" s="47">
        <v>515.17279999999994</v>
      </c>
      <c r="S96" s="42">
        <v>548.62765972531736</v>
      </c>
      <c r="T96" s="73">
        <v>0.54862765972531735</v>
      </c>
      <c r="U96" s="48">
        <v>5.7080979999999997</v>
      </c>
      <c r="V96" s="49">
        <v>5.7080979999999997</v>
      </c>
      <c r="W96" s="109"/>
    </row>
    <row r="97" spans="1:23" x14ac:dyDescent="0.35">
      <c r="A97" s="1" t="s">
        <v>29</v>
      </c>
      <c r="B97" s="44" t="s">
        <v>113</v>
      </c>
      <c r="C97" s="25" t="s">
        <v>125</v>
      </c>
      <c r="D97" s="25" t="s">
        <v>32</v>
      </c>
      <c r="E97" s="50">
        <v>1441</v>
      </c>
      <c r="F97" s="41">
        <v>105.55199999999999</v>
      </c>
      <c r="G97" s="42">
        <v>0</v>
      </c>
      <c r="H97" s="42">
        <v>898.21998519897545</v>
      </c>
      <c r="I97" s="42"/>
      <c r="J97" s="42"/>
      <c r="K97" s="42">
        <v>0</v>
      </c>
      <c r="L97" s="46">
        <v>4.3980000000000005E-2</v>
      </c>
      <c r="M97" s="42">
        <v>0</v>
      </c>
      <c r="N97" s="48">
        <v>63.960856146041934</v>
      </c>
      <c r="O97" s="42"/>
      <c r="P97" s="42"/>
      <c r="Q97" s="42">
        <v>0</v>
      </c>
      <c r="R97" s="47">
        <v>1003.7719851989755</v>
      </c>
      <c r="S97" s="42">
        <v>1068.9560379304767</v>
      </c>
      <c r="T97" s="73">
        <v>0.74181543229040714</v>
      </c>
      <c r="U97" s="48">
        <v>64.004836146041939</v>
      </c>
      <c r="V97" s="49">
        <v>44.416957769633548</v>
      </c>
      <c r="W97" s="109"/>
    </row>
    <row r="98" spans="1:23" x14ac:dyDescent="0.35">
      <c r="A98" s="1" t="s">
        <v>29</v>
      </c>
      <c r="B98" s="44" t="s">
        <v>113</v>
      </c>
      <c r="C98" s="25" t="s">
        <v>126</v>
      </c>
      <c r="D98" s="25" t="s">
        <v>32</v>
      </c>
      <c r="E98" s="50">
        <v>1313</v>
      </c>
      <c r="F98" s="41">
        <v>365.77799999999996</v>
      </c>
      <c r="G98" s="42">
        <v>0</v>
      </c>
      <c r="H98" s="42">
        <v>0</v>
      </c>
      <c r="I98" s="42"/>
      <c r="J98" s="42"/>
      <c r="K98" s="42">
        <v>0</v>
      </c>
      <c r="L98" s="46">
        <v>0.1524075</v>
      </c>
      <c r="M98" s="42">
        <v>0</v>
      </c>
      <c r="N98" s="48">
        <v>0</v>
      </c>
      <c r="O98" s="42"/>
      <c r="P98" s="42"/>
      <c r="Q98" s="42">
        <v>0</v>
      </c>
      <c r="R98" s="47">
        <v>365.77799999999996</v>
      </c>
      <c r="S98" s="42">
        <v>389.53129536149254</v>
      </c>
      <c r="T98" s="73">
        <v>0.29667273066374145</v>
      </c>
      <c r="U98" s="48">
        <v>0.1524075</v>
      </c>
      <c r="V98" s="49">
        <v>0.11607578065498858</v>
      </c>
      <c r="W98" s="109"/>
    </row>
    <row r="99" spans="1:23" x14ac:dyDescent="0.35">
      <c r="A99" s="1" t="s">
        <v>29</v>
      </c>
      <c r="B99" s="44" t="s">
        <v>113</v>
      </c>
      <c r="C99" s="25" t="s">
        <v>127</v>
      </c>
      <c r="D99" s="25" t="s">
        <v>32</v>
      </c>
      <c r="E99" s="50">
        <v>1030</v>
      </c>
      <c r="F99" s="41">
        <v>299.62799999999999</v>
      </c>
      <c r="G99" s="42">
        <v>0</v>
      </c>
      <c r="H99" s="42">
        <v>110.57999629974371</v>
      </c>
      <c r="I99" s="42"/>
      <c r="J99" s="42"/>
      <c r="K99" s="42">
        <v>0</v>
      </c>
      <c r="L99" s="46">
        <v>0.124845</v>
      </c>
      <c r="M99" s="42">
        <v>0</v>
      </c>
      <c r="N99" s="48">
        <v>7.8742305365104723</v>
      </c>
      <c r="O99" s="42"/>
      <c r="P99" s="42"/>
      <c r="Q99" s="42">
        <v>0</v>
      </c>
      <c r="R99" s="47">
        <v>410.20799629974368</v>
      </c>
      <c r="S99" s="42">
        <v>436.8465357847698</v>
      </c>
      <c r="T99" s="73">
        <v>0.42412285027647556</v>
      </c>
      <c r="U99" s="48">
        <v>7.999075536510472</v>
      </c>
      <c r="V99" s="49">
        <v>7.7660927538936626</v>
      </c>
      <c r="W99" s="109"/>
    </row>
    <row r="100" spans="1:23" x14ac:dyDescent="0.35">
      <c r="A100" s="1" t="s">
        <v>29</v>
      </c>
      <c r="B100" s="44" t="s">
        <v>113</v>
      </c>
      <c r="C100" s="25" t="s">
        <v>128</v>
      </c>
      <c r="D100" s="25" t="s">
        <v>32</v>
      </c>
      <c r="E100" s="50">
        <v>1072</v>
      </c>
      <c r="F100" s="41">
        <v>442.8</v>
      </c>
      <c r="G100" s="42">
        <v>0</v>
      </c>
      <c r="H100" s="42">
        <v>0</v>
      </c>
      <c r="I100" s="42"/>
      <c r="J100" s="42"/>
      <c r="K100" s="42">
        <v>0</v>
      </c>
      <c r="L100" s="46">
        <v>0.1845</v>
      </c>
      <c r="M100" s="42">
        <v>0</v>
      </c>
      <c r="N100" s="48">
        <v>0</v>
      </c>
      <c r="O100" s="42"/>
      <c r="P100" s="42"/>
      <c r="Q100" s="42">
        <v>0</v>
      </c>
      <c r="R100" s="47">
        <v>442.8</v>
      </c>
      <c r="S100" s="42">
        <v>471.55503498315625</v>
      </c>
      <c r="T100" s="73">
        <v>0.43988342815592935</v>
      </c>
      <c r="U100" s="48">
        <v>0.1845</v>
      </c>
      <c r="V100" s="49">
        <v>0.17210820895522388</v>
      </c>
      <c r="W100" s="109"/>
    </row>
    <row r="101" spans="1:23" x14ac:dyDescent="0.35">
      <c r="A101" s="1" t="s">
        <v>29</v>
      </c>
      <c r="B101" s="44" t="s">
        <v>113</v>
      </c>
      <c r="C101" s="25" t="s">
        <v>129</v>
      </c>
      <c r="D101" s="25" t="s">
        <v>32</v>
      </c>
      <c r="E101" s="50">
        <v>1365</v>
      </c>
      <c r="F101" s="41">
        <v>653.904</v>
      </c>
      <c r="G101" s="42">
        <v>0</v>
      </c>
      <c r="H101" s="42">
        <v>0</v>
      </c>
      <c r="I101" s="42"/>
      <c r="J101" s="42"/>
      <c r="K101" s="42">
        <v>0</v>
      </c>
      <c r="L101" s="46">
        <v>0.27245999999999998</v>
      </c>
      <c r="M101" s="42">
        <v>0</v>
      </c>
      <c r="N101" s="48">
        <v>0</v>
      </c>
      <c r="O101" s="42"/>
      <c r="P101" s="42"/>
      <c r="Q101" s="42">
        <v>0</v>
      </c>
      <c r="R101" s="47">
        <v>653.904</v>
      </c>
      <c r="S101" s="42">
        <v>696.36793946618297</v>
      </c>
      <c r="T101" s="73">
        <v>0.51015966261258827</v>
      </c>
      <c r="U101" s="48">
        <v>0.27245999999999998</v>
      </c>
      <c r="V101" s="49">
        <v>0.19960439560439558</v>
      </c>
      <c r="W101" s="109"/>
    </row>
    <row r="102" spans="1:23" x14ac:dyDescent="0.35">
      <c r="A102" s="1" t="s">
        <v>29</v>
      </c>
      <c r="B102" s="44" t="s">
        <v>113</v>
      </c>
      <c r="C102" s="25" t="s">
        <v>130</v>
      </c>
      <c r="D102" s="25" t="s">
        <v>32</v>
      </c>
      <c r="E102" s="50">
        <v>1370</v>
      </c>
      <c r="F102" s="41">
        <v>609.92279999999994</v>
      </c>
      <c r="G102" s="42">
        <v>0</v>
      </c>
      <c r="H102" s="48">
        <v>71.392001295089671</v>
      </c>
      <c r="I102" s="42"/>
      <c r="J102" s="42"/>
      <c r="K102" s="42">
        <v>0</v>
      </c>
      <c r="L102" s="46">
        <v>0.25413449999999999</v>
      </c>
      <c r="M102" s="42">
        <v>0</v>
      </c>
      <c r="N102" s="48">
        <v>5.0837140122213329</v>
      </c>
      <c r="O102" s="42"/>
      <c r="P102" s="42"/>
      <c r="Q102" s="42">
        <v>0</v>
      </c>
      <c r="R102" s="47">
        <v>681.31480129508964</v>
      </c>
      <c r="S102" s="42">
        <v>725.55877362070487</v>
      </c>
      <c r="T102" s="73">
        <v>0.52960494424868965</v>
      </c>
      <c r="U102" s="48">
        <v>5.3378485122213331</v>
      </c>
      <c r="V102" s="49">
        <v>3.8962397899425789</v>
      </c>
      <c r="W102" s="109"/>
    </row>
    <row r="103" spans="1:23" x14ac:dyDescent="0.35">
      <c r="A103" s="1" t="s">
        <v>29</v>
      </c>
      <c r="B103" s="44" t="s">
        <v>113</v>
      </c>
      <c r="C103" s="25" t="s">
        <v>131</v>
      </c>
      <c r="D103" s="25" t="s">
        <v>32</v>
      </c>
      <c r="E103" s="50">
        <v>2340</v>
      </c>
      <c r="F103" s="41">
        <v>574.45920000000001</v>
      </c>
      <c r="G103" s="42">
        <v>0</v>
      </c>
      <c r="H103" s="42">
        <v>312.34000740051249</v>
      </c>
      <c r="I103" s="42"/>
      <c r="J103" s="42"/>
      <c r="K103" s="42">
        <v>0</v>
      </c>
      <c r="L103" s="46">
        <v>0.23935800000000002</v>
      </c>
      <c r="M103" s="42">
        <v>0</v>
      </c>
      <c r="N103" s="48">
        <v>22.241248926979054</v>
      </c>
      <c r="O103" s="42"/>
      <c r="P103" s="42"/>
      <c r="Q103" s="42">
        <v>0</v>
      </c>
      <c r="R103" s="47">
        <v>886.7992074005125</v>
      </c>
      <c r="S103" s="42">
        <v>944.38715282019848</v>
      </c>
      <c r="T103" s="73">
        <v>0.40358425334196518</v>
      </c>
      <c r="U103" s="48">
        <v>22.480606926979053</v>
      </c>
      <c r="V103" s="49">
        <v>9.6070969773414756</v>
      </c>
      <c r="W103" s="109"/>
    </row>
    <row r="104" spans="1:23" x14ac:dyDescent="0.35">
      <c r="A104" s="1" t="s">
        <v>29</v>
      </c>
      <c r="B104" s="44" t="s">
        <v>113</v>
      </c>
      <c r="C104" s="25" t="s">
        <v>132</v>
      </c>
      <c r="D104" s="25" t="s">
        <v>32</v>
      </c>
      <c r="E104" s="50">
        <v>2405</v>
      </c>
      <c r="F104" s="41">
        <v>757.58399999999995</v>
      </c>
      <c r="G104" s="42">
        <v>0</v>
      </c>
      <c r="H104" s="42">
        <v>429.90399703979665</v>
      </c>
      <c r="I104" s="42"/>
      <c r="J104" s="42"/>
      <c r="K104" s="42">
        <v>0</v>
      </c>
      <c r="L104" s="46">
        <v>0.31566000000000005</v>
      </c>
      <c r="M104" s="42">
        <v>0</v>
      </c>
      <c r="N104" s="48">
        <v>30.612798829208497</v>
      </c>
      <c r="O104" s="42"/>
      <c r="P104" s="42"/>
      <c r="Q104" s="42">
        <v>0</v>
      </c>
      <c r="R104" s="47">
        <v>1187.4879970397965</v>
      </c>
      <c r="S104" s="42">
        <v>1264.6024028594836</v>
      </c>
      <c r="T104" s="73">
        <v>0.52582220493117826</v>
      </c>
      <c r="U104" s="48">
        <v>30.928458829208498</v>
      </c>
      <c r="V104" s="49">
        <v>12.860066041250935</v>
      </c>
      <c r="W104" s="109"/>
    </row>
    <row r="105" spans="1:23" x14ac:dyDescent="0.35">
      <c r="A105" s="1" t="s">
        <v>29</v>
      </c>
      <c r="B105" s="44" t="s">
        <v>113</v>
      </c>
      <c r="C105" s="25" t="s">
        <v>133</v>
      </c>
      <c r="D105" s="25" t="s">
        <v>32</v>
      </c>
      <c r="E105" s="50">
        <v>3128</v>
      </c>
      <c r="F105" s="41">
        <v>410.83199999999999</v>
      </c>
      <c r="G105" s="42">
        <v>0</v>
      </c>
      <c r="H105" s="42">
        <v>0</v>
      </c>
      <c r="I105" s="42"/>
      <c r="J105" s="42"/>
      <c r="K105" s="42">
        <v>0</v>
      </c>
      <c r="L105" s="46">
        <v>0.17118</v>
      </c>
      <c r="M105" s="42">
        <v>0</v>
      </c>
      <c r="N105" s="48">
        <v>0</v>
      </c>
      <c r="O105" s="42"/>
      <c r="P105" s="42"/>
      <c r="Q105" s="42">
        <v>0</v>
      </c>
      <c r="R105" s="47">
        <v>410.83199999999999</v>
      </c>
      <c r="S105" s="42">
        <v>437.5110617258357</v>
      </c>
      <c r="T105" s="73">
        <v>0.13986926525762011</v>
      </c>
      <c r="U105" s="48">
        <v>0.17118</v>
      </c>
      <c r="V105" s="49">
        <v>5.472506393861893E-2</v>
      </c>
      <c r="W105" s="109"/>
    </row>
    <row r="106" spans="1:23" x14ac:dyDescent="0.35">
      <c r="A106" s="1" t="s">
        <v>29</v>
      </c>
      <c r="B106" s="44" t="s">
        <v>113</v>
      </c>
      <c r="C106" s="25" t="s">
        <v>134</v>
      </c>
      <c r="D106" s="25" t="s">
        <v>32</v>
      </c>
      <c r="E106" s="50">
        <v>938</v>
      </c>
      <c r="F106" s="41">
        <v>407.40839999999997</v>
      </c>
      <c r="G106" s="42">
        <v>0</v>
      </c>
      <c r="H106" s="42">
        <v>0</v>
      </c>
      <c r="I106" s="42"/>
      <c r="J106" s="42"/>
      <c r="K106" s="42">
        <v>0</v>
      </c>
      <c r="L106" s="46">
        <v>0.1697535</v>
      </c>
      <c r="M106" s="42">
        <v>0</v>
      </c>
      <c r="N106" s="48">
        <v>0</v>
      </c>
      <c r="O106" s="42"/>
      <c r="P106" s="42"/>
      <c r="Q106" s="42">
        <v>0</v>
      </c>
      <c r="R106" s="47">
        <v>407.40839999999997</v>
      </c>
      <c r="S106" s="42">
        <v>433.86513621145372</v>
      </c>
      <c r="T106" s="73">
        <v>0.46254278913801034</v>
      </c>
      <c r="U106" s="48">
        <v>0.1697535</v>
      </c>
      <c r="V106" s="49">
        <v>0.18097388059701494</v>
      </c>
      <c r="W106" s="109"/>
    </row>
    <row r="107" spans="1:23" x14ac:dyDescent="0.35">
      <c r="A107" s="1" t="s">
        <v>29</v>
      </c>
      <c r="B107" s="44" t="s">
        <v>113</v>
      </c>
      <c r="C107" s="25" t="s">
        <v>135</v>
      </c>
      <c r="D107" s="25" t="s">
        <v>32</v>
      </c>
      <c r="E107" s="50">
        <v>799</v>
      </c>
      <c r="F107" s="41">
        <v>535.572</v>
      </c>
      <c r="G107" s="42">
        <v>0</v>
      </c>
      <c r="H107" s="48">
        <v>2.7160000115632994</v>
      </c>
      <c r="I107" s="42"/>
      <c r="J107" s="42"/>
      <c r="K107" s="42">
        <v>0</v>
      </c>
      <c r="L107" s="46">
        <v>0.22315499999999999</v>
      </c>
      <c r="M107" s="42">
        <v>0</v>
      </c>
      <c r="N107" s="48">
        <v>0.1934021608234047</v>
      </c>
      <c r="O107" s="42"/>
      <c r="P107" s="42"/>
      <c r="Q107" s="42">
        <v>0</v>
      </c>
      <c r="R107" s="47">
        <v>538.28800001156333</v>
      </c>
      <c r="S107" s="42">
        <v>573.24394010041999</v>
      </c>
      <c r="T107" s="73">
        <v>0.71745173980027532</v>
      </c>
      <c r="U107" s="48">
        <v>0.41655716082340466</v>
      </c>
      <c r="V107" s="49">
        <v>0.52134813619950526</v>
      </c>
      <c r="W107" s="109"/>
    </row>
    <row r="108" spans="1:23" x14ac:dyDescent="0.35">
      <c r="A108" s="1" t="s">
        <v>29</v>
      </c>
      <c r="B108" s="44" t="s">
        <v>113</v>
      </c>
      <c r="C108" s="25" t="s">
        <v>136</v>
      </c>
      <c r="D108" s="25" t="s">
        <v>32</v>
      </c>
      <c r="E108" s="50">
        <v>2597</v>
      </c>
      <c r="F108" s="41">
        <v>694.02239999999995</v>
      </c>
      <c r="G108" s="42">
        <v>0</v>
      </c>
      <c r="H108" s="42">
        <v>186.62799777984614</v>
      </c>
      <c r="I108" s="42"/>
      <c r="J108" s="42"/>
      <c r="K108" s="42">
        <v>0</v>
      </c>
      <c r="L108" s="46">
        <v>0.28917599999999999</v>
      </c>
      <c r="M108" s="42">
        <v>0</v>
      </c>
      <c r="N108" s="48">
        <v>13.289491121906277</v>
      </c>
      <c r="O108" s="42"/>
      <c r="P108" s="42"/>
      <c r="Q108" s="42">
        <v>0</v>
      </c>
      <c r="R108" s="47">
        <v>880.65039777984612</v>
      </c>
      <c r="S108" s="42">
        <v>937.83904501582163</v>
      </c>
      <c r="T108" s="73">
        <v>0.36112400655210691</v>
      </c>
      <c r="U108" s="48">
        <v>13.578667121906276</v>
      </c>
      <c r="V108" s="49">
        <v>5.2285972745114657</v>
      </c>
      <c r="W108" s="109"/>
    </row>
    <row r="109" spans="1:23" x14ac:dyDescent="0.35">
      <c r="A109" s="1" t="s">
        <v>29</v>
      </c>
      <c r="B109" s="44" t="s">
        <v>113</v>
      </c>
      <c r="C109" s="25" t="s">
        <v>137</v>
      </c>
      <c r="D109" s="25" t="s">
        <v>32</v>
      </c>
      <c r="E109" s="50">
        <v>999</v>
      </c>
      <c r="F109" s="41">
        <v>474.62399999999997</v>
      </c>
      <c r="G109" s="42">
        <v>0</v>
      </c>
      <c r="H109" s="48">
        <v>28.32400074005125</v>
      </c>
      <c r="I109" s="42"/>
      <c r="J109" s="42"/>
      <c r="K109" s="42">
        <v>0</v>
      </c>
      <c r="L109" s="46">
        <v>0.19775999999999999</v>
      </c>
      <c r="M109" s="42">
        <v>0</v>
      </c>
      <c r="N109" s="48">
        <v>2.0169082926979054</v>
      </c>
      <c r="O109" s="42"/>
      <c r="P109" s="42"/>
      <c r="Q109" s="42">
        <v>0</v>
      </c>
      <c r="R109" s="47">
        <v>502.94800074005121</v>
      </c>
      <c r="S109" s="42">
        <v>535.60899296224784</v>
      </c>
      <c r="T109" s="73">
        <v>0.53614513810034814</v>
      </c>
      <c r="U109" s="48">
        <v>2.2146682926979055</v>
      </c>
      <c r="V109" s="49">
        <v>2.2168851778757812</v>
      </c>
      <c r="W109" s="109"/>
    </row>
    <row r="110" spans="1:23" x14ac:dyDescent="0.35">
      <c r="A110" s="1" t="s">
        <v>29</v>
      </c>
      <c r="B110" s="44" t="s">
        <v>113</v>
      </c>
      <c r="C110" s="25" t="s">
        <v>138</v>
      </c>
      <c r="D110" s="25" t="s">
        <v>32</v>
      </c>
      <c r="E110" s="50">
        <v>1050</v>
      </c>
      <c r="F110" s="41">
        <v>343.60559999999998</v>
      </c>
      <c r="G110" s="42">
        <v>0</v>
      </c>
      <c r="H110" s="42">
        <v>114.46000185012832</v>
      </c>
      <c r="I110" s="42"/>
      <c r="J110" s="42"/>
      <c r="K110" s="42">
        <v>0</v>
      </c>
      <c r="L110" s="46">
        <v>0.14316900000000002</v>
      </c>
      <c r="M110" s="42">
        <v>0</v>
      </c>
      <c r="N110" s="48">
        <v>8.1505197317447777</v>
      </c>
      <c r="O110" s="42"/>
      <c r="P110" s="42"/>
      <c r="Q110" s="42">
        <v>0</v>
      </c>
      <c r="R110" s="47">
        <v>458.0656018501283</v>
      </c>
      <c r="S110" s="42">
        <v>487.81197133021175</v>
      </c>
      <c r="T110" s="73">
        <v>0.46458282983829691</v>
      </c>
      <c r="U110" s="48">
        <v>8.2936887317447781</v>
      </c>
      <c r="V110" s="49">
        <v>7.8987511730902646</v>
      </c>
      <c r="W110" s="109"/>
    </row>
    <row r="111" spans="1:23" x14ac:dyDescent="0.35">
      <c r="A111" s="1" t="s">
        <v>29</v>
      </c>
      <c r="B111" s="44" t="s">
        <v>113</v>
      </c>
      <c r="C111" s="25" t="s">
        <v>139</v>
      </c>
      <c r="D111" s="25" t="s">
        <v>32</v>
      </c>
      <c r="E111" s="50">
        <v>2655</v>
      </c>
      <c r="F111" s="41">
        <v>1100.2968000000001</v>
      </c>
      <c r="G111" s="42">
        <v>0</v>
      </c>
      <c r="H111" s="42">
        <v>141.62000370025626</v>
      </c>
      <c r="I111" s="42"/>
      <c r="J111" s="42"/>
      <c r="K111" s="42">
        <v>0</v>
      </c>
      <c r="L111" s="46">
        <v>0.458457</v>
      </c>
      <c r="M111" s="42">
        <v>0</v>
      </c>
      <c r="N111" s="48">
        <v>10.084541463489526</v>
      </c>
      <c r="O111" s="42"/>
      <c r="P111" s="42"/>
      <c r="Q111" s="42">
        <v>0</v>
      </c>
      <c r="R111" s="47">
        <v>1241.9168037002564</v>
      </c>
      <c r="S111" s="42">
        <v>1322.5657674233153</v>
      </c>
      <c r="T111" s="73">
        <v>0.49814153198618277</v>
      </c>
      <c r="U111" s="48">
        <v>10.542998463489525</v>
      </c>
      <c r="V111" s="49">
        <v>3.9709975380374858</v>
      </c>
      <c r="W111" s="109"/>
    </row>
    <row r="112" spans="1:23" x14ac:dyDescent="0.35">
      <c r="A112" s="1" t="s">
        <v>29</v>
      </c>
      <c r="B112" s="44" t="s">
        <v>113</v>
      </c>
      <c r="C112" s="25" t="s">
        <v>140</v>
      </c>
      <c r="D112" s="25" t="s">
        <v>32</v>
      </c>
      <c r="E112" s="50">
        <v>2008</v>
      </c>
      <c r="F112" s="41">
        <v>267.69599999999997</v>
      </c>
      <c r="G112" s="42">
        <v>0</v>
      </c>
      <c r="H112" s="42">
        <v>597.90799407958946</v>
      </c>
      <c r="I112" s="42"/>
      <c r="J112" s="42"/>
      <c r="K112" s="42">
        <v>0</v>
      </c>
      <c r="L112" s="46">
        <v>0.11154</v>
      </c>
      <c r="M112" s="42">
        <v>0</v>
      </c>
      <c r="N112" s="48">
        <v>42.57610365841672</v>
      </c>
      <c r="O112" s="42"/>
      <c r="P112" s="42"/>
      <c r="Q112" s="42">
        <v>0</v>
      </c>
      <c r="R112" s="47">
        <v>865.60399407958948</v>
      </c>
      <c r="S112" s="42">
        <v>921.81554134995622</v>
      </c>
      <c r="T112" s="73">
        <v>0.45907148473603399</v>
      </c>
      <c r="U112" s="48">
        <v>42.687643658416718</v>
      </c>
      <c r="V112" s="49">
        <v>21.258786682478444</v>
      </c>
      <c r="W112" s="109"/>
    </row>
    <row r="113" spans="1:23" x14ac:dyDescent="0.35">
      <c r="A113" s="1" t="s">
        <v>29</v>
      </c>
      <c r="B113" s="44" t="s">
        <v>113</v>
      </c>
      <c r="C113" s="25" t="s">
        <v>141</v>
      </c>
      <c r="D113" s="25" t="s">
        <v>32</v>
      </c>
      <c r="E113" s="50">
        <v>471</v>
      </c>
      <c r="F113" s="60">
        <v>34.955999999999996</v>
      </c>
      <c r="G113" s="42">
        <v>0</v>
      </c>
      <c r="H113" s="42">
        <v>271.59999999999997</v>
      </c>
      <c r="I113" s="42"/>
      <c r="J113" s="42"/>
      <c r="K113" s="42">
        <v>0</v>
      </c>
      <c r="L113" s="46">
        <v>1.4565E-2</v>
      </c>
      <c r="M113" s="42">
        <v>0</v>
      </c>
      <c r="N113" s="48">
        <v>19.340215999999998</v>
      </c>
      <c r="O113" s="42"/>
      <c r="P113" s="42"/>
      <c r="Q113" s="42">
        <v>0</v>
      </c>
      <c r="R113" s="47">
        <v>306.55599999999998</v>
      </c>
      <c r="S113" s="42">
        <v>326.46347178025394</v>
      </c>
      <c r="T113" s="73">
        <v>0.69312839019162198</v>
      </c>
      <c r="U113" s="48">
        <v>19.354780999999999</v>
      </c>
      <c r="V113" s="49">
        <v>41.092953290870483</v>
      </c>
      <c r="W113" s="109"/>
    </row>
    <row r="114" spans="1:23" x14ac:dyDescent="0.35">
      <c r="A114" s="1" t="s">
        <v>29</v>
      </c>
      <c r="B114" s="44" t="s">
        <v>113</v>
      </c>
      <c r="C114" s="25" t="s">
        <v>142</v>
      </c>
      <c r="D114" s="25" t="s">
        <v>32</v>
      </c>
      <c r="E114" s="50">
        <v>719</v>
      </c>
      <c r="F114" s="41">
        <v>269.964</v>
      </c>
      <c r="G114" s="42">
        <v>0</v>
      </c>
      <c r="H114" s="48">
        <v>48.499999999999993</v>
      </c>
      <c r="I114" s="42"/>
      <c r="J114" s="42"/>
      <c r="K114" s="42">
        <v>0</v>
      </c>
      <c r="L114" s="46">
        <v>0.112485</v>
      </c>
      <c r="M114" s="42">
        <v>0</v>
      </c>
      <c r="N114" s="48">
        <v>3.4536099999999998</v>
      </c>
      <c r="O114" s="42"/>
      <c r="P114" s="42"/>
      <c r="Q114" s="42">
        <v>0</v>
      </c>
      <c r="R114" s="47">
        <v>318.464</v>
      </c>
      <c r="S114" s="42">
        <v>339.14476662347755</v>
      </c>
      <c r="T114" s="73">
        <v>0.47168952242486445</v>
      </c>
      <c r="U114" s="48">
        <v>3.5660949999999998</v>
      </c>
      <c r="V114" s="49">
        <v>4.9597983310152989</v>
      </c>
      <c r="W114" s="109"/>
    </row>
    <row r="115" spans="1:23" x14ac:dyDescent="0.35">
      <c r="A115" s="1" t="s">
        <v>29</v>
      </c>
      <c r="B115" s="44" t="s">
        <v>113</v>
      </c>
      <c r="C115" s="25" t="s">
        <v>143</v>
      </c>
      <c r="D115" s="25" t="s">
        <v>32</v>
      </c>
      <c r="E115" s="50">
        <v>1512</v>
      </c>
      <c r="F115" s="41">
        <v>630.072</v>
      </c>
      <c r="G115" s="42">
        <v>0</v>
      </c>
      <c r="H115" s="42">
        <v>333.29200592041013</v>
      </c>
      <c r="I115" s="42"/>
      <c r="J115" s="42"/>
      <c r="K115" s="42">
        <v>0</v>
      </c>
      <c r="L115" s="46">
        <v>0.26253000000000004</v>
      </c>
      <c r="M115" s="42">
        <v>0</v>
      </c>
      <c r="N115" s="48">
        <v>23.73320834158325</v>
      </c>
      <c r="O115" s="42"/>
      <c r="P115" s="42"/>
      <c r="Q115" s="42">
        <v>0</v>
      </c>
      <c r="R115" s="47">
        <v>963.36400592041014</v>
      </c>
      <c r="S115" s="42">
        <v>1025.9240007075712</v>
      </c>
      <c r="T115" s="73">
        <v>0.67852116448913435</v>
      </c>
      <c r="U115" s="48">
        <v>23.995738341583252</v>
      </c>
      <c r="V115" s="49">
        <v>15.870197315861938</v>
      </c>
      <c r="W115" s="109"/>
    </row>
    <row r="116" spans="1:23" x14ac:dyDescent="0.35">
      <c r="A116" s="1" t="s">
        <v>29</v>
      </c>
      <c r="B116" s="44" t="s">
        <v>113</v>
      </c>
      <c r="C116" s="25" t="s">
        <v>144</v>
      </c>
      <c r="D116" s="25" t="s">
        <v>32</v>
      </c>
      <c r="E116" s="50">
        <v>1756</v>
      </c>
      <c r="F116" s="41">
        <v>585.37440000000004</v>
      </c>
      <c r="G116" s="42">
        <v>0</v>
      </c>
      <c r="H116" s="42">
        <v>110.19199666976922</v>
      </c>
      <c r="I116" s="42"/>
      <c r="J116" s="42"/>
      <c r="K116" s="42">
        <v>0</v>
      </c>
      <c r="L116" s="46">
        <v>0.24390600000000001</v>
      </c>
      <c r="M116" s="42">
        <v>0</v>
      </c>
      <c r="N116" s="48">
        <v>7.8466016828594167</v>
      </c>
      <c r="O116" s="42"/>
      <c r="P116" s="42"/>
      <c r="Q116" s="42">
        <v>0</v>
      </c>
      <c r="R116" s="47">
        <v>695.56639666976923</v>
      </c>
      <c r="S116" s="42">
        <v>740.73585482095973</v>
      </c>
      <c r="T116" s="73">
        <v>0.42183135240373559</v>
      </c>
      <c r="U116" s="48">
        <v>8.0905076828594176</v>
      </c>
      <c r="V116" s="49">
        <v>4.6073506166625382</v>
      </c>
      <c r="W116" s="109"/>
    </row>
    <row r="117" spans="1:23" x14ac:dyDescent="0.35">
      <c r="A117" s="1" t="s">
        <v>29</v>
      </c>
      <c r="B117" s="44" t="s">
        <v>113</v>
      </c>
      <c r="C117" s="25" t="s">
        <v>145</v>
      </c>
      <c r="D117" s="25" t="s">
        <v>32</v>
      </c>
      <c r="E117" s="50">
        <v>2268</v>
      </c>
      <c r="F117" s="41">
        <v>496.49399999999997</v>
      </c>
      <c r="G117" s="42">
        <v>0</v>
      </c>
      <c r="H117" s="48">
        <v>70.227997779846135</v>
      </c>
      <c r="I117" s="42"/>
      <c r="J117" s="42"/>
      <c r="K117" s="42">
        <v>0</v>
      </c>
      <c r="L117" s="46">
        <v>0.20687250000000001</v>
      </c>
      <c r="M117" s="42">
        <v>0</v>
      </c>
      <c r="N117" s="48">
        <v>5.0008271219062772</v>
      </c>
      <c r="O117" s="42"/>
      <c r="P117" s="42"/>
      <c r="Q117" s="42">
        <v>0</v>
      </c>
      <c r="R117" s="47">
        <v>566.72199777984611</v>
      </c>
      <c r="S117" s="42">
        <v>603.52441618970079</v>
      </c>
      <c r="T117" s="73">
        <v>0.26610423994254884</v>
      </c>
      <c r="U117" s="48">
        <v>5.2076996219062774</v>
      </c>
      <c r="V117" s="49">
        <v>2.2961638544560308</v>
      </c>
      <c r="W117" s="109"/>
    </row>
    <row r="118" spans="1:23" x14ac:dyDescent="0.35">
      <c r="A118" s="1" t="s">
        <v>29</v>
      </c>
      <c r="B118" s="44" t="s">
        <v>113</v>
      </c>
      <c r="C118" s="25" t="s">
        <v>146</v>
      </c>
      <c r="D118" s="25" t="s">
        <v>32</v>
      </c>
      <c r="E118" s="50">
        <v>3518</v>
      </c>
      <c r="F118" s="41">
        <v>1439.424</v>
      </c>
      <c r="G118" s="42">
        <v>0</v>
      </c>
      <c r="H118" s="42">
        <v>0</v>
      </c>
      <c r="I118" s="42"/>
      <c r="J118" s="42"/>
      <c r="K118" s="42">
        <v>0</v>
      </c>
      <c r="L118" s="46">
        <v>0.59975999999999996</v>
      </c>
      <c r="M118" s="42">
        <v>0</v>
      </c>
      <c r="N118" s="48">
        <v>0</v>
      </c>
      <c r="O118" s="42"/>
      <c r="P118" s="42"/>
      <c r="Q118" s="42">
        <v>0</v>
      </c>
      <c r="R118" s="47">
        <v>1439.424</v>
      </c>
      <c r="S118" s="42">
        <v>1532.8989039647577</v>
      </c>
      <c r="T118" s="73">
        <v>0.4357302171588282</v>
      </c>
      <c r="U118" s="48">
        <v>0.59975999999999996</v>
      </c>
      <c r="V118" s="49">
        <v>0.1704832291074474</v>
      </c>
      <c r="W118" s="109"/>
    </row>
    <row r="119" spans="1:23" x14ac:dyDescent="0.35">
      <c r="A119" s="1" t="s">
        <v>29</v>
      </c>
      <c r="B119" s="44" t="s">
        <v>113</v>
      </c>
      <c r="C119" s="25" t="s">
        <v>147</v>
      </c>
      <c r="D119" s="25" t="s">
        <v>32</v>
      </c>
      <c r="E119" s="50">
        <v>2506</v>
      </c>
      <c r="F119" s="41">
        <v>818.78399999999999</v>
      </c>
      <c r="G119" s="42">
        <v>0</v>
      </c>
      <c r="H119" s="42">
        <v>286.73199481964127</v>
      </c>
      <c r="I119" s="42"/>
      <c r="J119" s="42"/>
      <c r="K119" s="42">
        <v>0</v>
      </c>
      <c r="L119" s="46">
        <v>0.34116000000000002</v>
      </c>
      <c r="M119" s="42">
        <v>0</v>
      </c>
      <c r="N119" s="48">
        <v>20.417741951114664</v>
      </c>
      <c r="O119" s="42"/>
      <c r="P119" s="42"/>
      <c r="Q119" s="42">
        <v>0</v>
      </c>
      <c r="R119" s="47">
        <v>1105.5159948196413</v>
      </c>
      <c r="S119" s="42">
        <v>1177.3072123116863</v>
      </c>
      <c r="T119" s="73">
        <v>0.46979537602222116</v>
      </c>
      <c r="U119" s="48">
        <v>20.758901951114662</v>
      </c>
      <c r="V119" s="49">
        <v>8.2836799485692989</v>
      </c>
      <c r="W119" s="109"/>
    </row>
    <row r="120" spans="1:23" x14ac:dyDescent="0.35">
      <c r="A120" s="1" t="s">
        <v>29</v>
      </c>
      <c r="B120" s="44" t="s">
        <v>113</v>
      </c>
      <c r="C120" s="25" t="s">
        <v>148</v>
      </c>
      <c r="D120" s="25" t="s">
        <v>32</v>
      </c>
      <c r="E120" s="50">
        <v>1659</v>
      </c>
      <c r="F120" s="41">
        <v>627.26400000000001</v>
      </c>
      <c r="G120" s="42">
        <v>0</v>
      </c>
      <c r="H120" s="48">
        <v>62.468000555038259</v>
      </c>
      <c r="I120" s="42"/>
      <c r="J120" s="42"/>
      <c r="K120" s="42">
        <v>0</v>
      </c>
      <c r="L120" s="46">
        <v>0.26136000000000004</v>
      </c>
      <c r="M120" s="42">
        <v>0</v>
      </c>
      <c r="N120" s="48">
        <v>4.4482497195234165</v>
      </c>
      <c r="O120" s="42"/>
      <c r="P120" s="42"/>
      <c r="Q120" s="42">
        <v>0</v>
      </c>
      <c r="R120" s="47">
        <v>689.73200055503821</v>
      </c>
      <c r="S120" s="42">
        <v>734.52257825368872</v>
      </c>
      <c r="T120" s="73">
        <v>0.44275019786238018</v>
      </c>
      <c r="U120" s="48">
        <v>4.7096097195234163</v>
      </c>
      <c r="V120" s="49">
        <v>2.8388244240647476</v>
      </c>
      <c r="W120" s="109"/>
    </row>
    <row r="121" spans="1:23" x14ac:dyDescent="0.35">
      <c r="A121" s="1" t="s">
        <v>29</v>
      </c>
      <c r="B121" s="44" t="s">
        <v>113</v>
      </c>
      <c r="C121" s="25" t="s">
        <v>149</v>
      </c>
      <c r="D121" s="25" t="s">
        <v>32</v>
      </c>
      <c r="E121" s="50">
        <v>673</v>
      </c>
      <c r="F121" s="41">
        <v>340.63200000000001</v>
      </c>
      <c r="G121" s="42">
        <v>0</v>
      </c>
      <c r="H121" s="42">
        <v>0</v>
      </c>
      <c r="I121" s="42"/>
      <c r="J121" s="42"/>
      <c r="K121" s="42">
        <v>0</v>
      </c>
      <c r="L121" s="46">
        <v>0.14193</v>
      </c>
      <c r="M121" s="42">
        <v>0</v>
      </c>
      <c r="N121" s="48">
        <v>0</v>
      </c>
      <c r="O121" s="42"/>
      <c r="P121" s="42"/>
      <c r="Q121" s="42">
        <v>0</v>
      </c>
      <c r="R121" s="47">
        <v>340.63200000000001</v>
      </c>
      <c r="S121" s="42">
        <v>362.75233666753047</v>
      </c>
      <c r="T121" s="73">
        <v>0.53900792966943611</v>
      </c>
      <c r="U121" s="48">
        <v>0.14193</v>
      </c>
      <c r="V121" s="49">
        <v>0.21089153046062409</v>
      </c>
      <c r="W121" s="109"/>
    </row>
    <row r="122" spans="1:23" x14ac:dyDescent="0.35">
      <c r="A122" s="1" t="s">
        <v>29</v>
      </c>
      <c r="B122" s="44" t="s">
        <v>113</v>
      </c>
      <c r="C122" s="25" t="s">
        <v>150</v>
      </c>
      <c r="D122" s="25" t="s">
        <v>32</v>
      </c>
      <c r="E122" s="50">
        <v>1499</v>
      </c>
      <c r="F122" s="41">
        <v>645.29999999999995</v>
      </c>
      <c r="G122" s="42">
        <v>0</v>
      </c>
      <c r="H122" s="48">
        <v>79.927997779846137</v>
      </c>
      <c r="I122" s="42"/>
      <c r="J122" s="42"/>
      <c r="K122" s="42">
        <v>0</v>
      </c>
      <c r="L122" s="46">
        <v>0.26887499999999998</v>
      </c>
      <c r="M122" s="42">
        <v>0</v>
      </c>
      <c r="N122" s="48">
        <v>5.6915491219062782</v>
      </c>
      <c r="O122" s="42"/>
      <c r="P122" s="42"/>
      <c r="Q122" s="42">
        <v>0</v>
      </c>
      <c r="R122" s="47">
        <v>725.22799777984608</v>
      </c>
      <c r="S122" s="42">
        <v>772.32365371237506</v>
      </c>
      <c r="T122" s="73">
        <v>0.51522591975475318</v>
      </c>
      <c r="U122" s="48">
        <v>5.9604241219062786</v>
      </c>
      <c r="V122" s="49">
        <v>3.9762669258881114</v>
      </c>
      <c r="W122" s="109"/>
    </row>
    <row r="123" spans="1:23" x14ac:dyDescent="0.35">
      <c r="A123" s="1" t="s">
        <v>29</v>
      </c>
      <c r="B123" s="44" t="s">
        <v>113</v>
      </c>
      <c r="C123" s="25" t="s">
        <v>151</v>
      </c>
      <c r="D123" s="25" t="s">
        <v>32</v>
      </c>
      <c r="E123" s="50">
        <v>1352</v>
      </c>
      <c r="F123" s="41">
        <v>466.18559999999997</v>
      </c>
      <c r="G123" s="42">
        <v>0</v>
      </c>
      <c r="H123" s="42">
        <v>224.65199851989755</v>
      </c>
      <c r="I123" s="42"/>
      <c r="J123" s="42"/>
      <c r="K123" s="42">
        <v>0</v>
      </c>
      <c r="L123" s="46">
        <v>0.194244</v>
      </c>
      <c r="M123" s="42">
        <v>0</v>
      </c>
      <c r="N123" s="48">
        <v>15.997121414604193</v>
      </c>
      <c r="O123" s="42"/>
      <c r="P123" s="42"/>
      <c r="Q123" s="42">
        <v>0</v>
      </c>
      <c r="R123" s="47">
        <v>690.83759851989748</v>
      </c>
      <c r="S123" s="42">
        <v>735.699972759101</v>
      </c>
      <c r="T123" s="73">
        <v>0.54415678458513383</v>
      </c>
      <c r="U123" s="48">
        <v>16.191365414604192</v>
      </c>
      <c r="V123" s="49">
        <v>11.975861993050438</v>
      </c>
      <c r="W123" s="109"/>
    </row>
    <row r="124" spans="1:23" x14ac:dyDescent="0.35">
      <c r="A124" s="1" t="s">
        <v>29</v>
      </c>
      <c r="B124" s="44" t="s">
        <v>113</v>
      </c>
      <c r="C124" s="25" t="s">
        <v>152</v>
      </c>
      <c r="D124" s="25" t="s">
        <v>32</v>
      </c>
      <c r="E124" s="50">
        <v>1403</v>
      </c>
      <c r="F124" s="41">
        <v>643.46399999999994</v>
      </c>
      <c r="G124" s="42">
        <v>0</v>
      </c>
      <c r="H124" s="42">
        <v>0</v>
      </c>
      <c r="I124" s="42"/>
      <c r="J124" s="42"/>
      <c r="K124" s="42">
        <v>0</v>
      </c>
      <c r="L124" s="46">
        <v>0.26811000000000001</v>
      </c>
      <c r="M124" s="42">
        <v>0</v>
      </c>
      <c r="N124" s="48">
        <v>0</v>
      </c>
      <c r="O124" s="42"/>
      <c r="P124" s="42"/>
      <c r="Q124" s="42">
        <v>0</v>
      </c>
      <c r="R124" s="47">
        <v>643.46399999999994</v>
      </c>
      <c r="S124" s="42">
        <v>685.24997522674255</v>
      </c>
      <c r="T124" s="73">
        <v>0.48841765875035109</v>
      </c>
      <c r="U124" s="48">
        <v>0.26811000000000001</v>
      </c>
      <c r="V124" s="49">
        <v>0.1910976478973628</v>
      </c>
      <c r="W124" s="109"/>
    </row>
    <row r="125" spans="1:23" x14ac:dyDescent="0.35">
      <c r="A125" s="1" t="s">
        <v>29</v>
      </c>
      <c r="B125" s="44" t="s">
        <v>113</v>
      </c>
      <c r="C125" s="25" t="s">
        <v>153</v>
      </c>
      <c r="D125" s="25" t="s">
        <v>32</v>
      </c>
      <c r="E125" s="50">
        <v>18044</v>
      </c>
      <c r="F125" s="41">
        <v>9233.2800000000007</v>
      </c>
      <c r="G125" s="42">
        <v>0</v>
      </c>
      <c r="H125" s="42">
        <v>2011.3920059204102</v>
      </c>
      <c r="I125" s="42"/>
      <c r="J125" s="42"/>
      <c r="K125" s="42">
        <v>0</v>
      </c>
      <c r="L125" s="46">
        <v>3.8472000000000004</v>
      </c>
      <c r="M125" s="42">
        <v>0</v>
      </c>
      <c r="N125" s="48">
        <v>143.22811434158325</v>
      </c>
      <c r="O125" s="42"/>
      <c r="P125" s="42"/>
      <c r="Q125" s="42">
        <v>0</v>
      </c>
      <c r="R125" s="47">
        <v>11244.672005920411</v>
      </c>
      <c r="S125" s="42">
        <v>11974.890923951936</v>
      </c>
      <c r="T125" s="73">
        <v>0.66364946375260125</v>
      </c>
      <c r="U125" s="48">
        <v>147.07531434158324</v>
      </c>
      <c r="V125" s="49">
        <v>8.1509263102185336</v>
      </c>
      <c r="W125" s="109"/>
    </row>
    <row r="126" spans="1:23" x14ac:dyDescent="0.35">
      <c r="A126" s="1" t="s">
        <v>29</v>
      </c>
      <c r="B126" s="44" t="s">
        <v>113</v>
      </c>
      <c r="C126" s="25" t="s">
        <v>154</v>
      </c>
      <c r="D126" s="25" t="s">
        <v>32</v>
      </c>
      <c r="E126" s="50">
        <v>12928</v>
      </c>
      <c r="F126" s="41">
        <v>6242.4</v>
      </c>
      <c r="G126" s="42">
        <v>0</v>
      </c>
      <c r="H126" s="42">
        <v>3136.9799407958981</v>
      </c>
      <c r="I126" s="42"/>
      <c r="J126" s="42"/>
      <c r="K126" s="42">
        <v>0</v>
      </c>
      <c r="L126" s="46">
        <v>2.601</v>
      </c>
      <c r="M126" s="42">
        <v>0</v>
      </c>
      <c r="N126" s="48">
        <v>223.37949058416748</v>
      </c>
      <c r="O126" s="42"/>
      <c r="P126" s="42"/>
      <c r="Q126" s="42">
        <v>0</v>
      </c>
      <c r="R126" s="47">
        <v>9379.3799407958977</v>
      </c>
      <c r="S126" s="42">
        <v>9988.4684645490597</v>
      </c>
      <c r="T126" s="73">
        <v>0.7726228700919755</v>
      </c>
      <c r="U126" s="48">
        <v>225.98049058416748</v>
      </c>
      <c r="V126" s="49">
        <v>17.479926561275331</v>
      </c>
      <c r="W126" s="109"/>
    </row>
    <row r="127" spans="1:23" x14ac:dyDescent="0.35">
      <c r="A127" s="1" t="s">
        <v>29</v>
      </c>
      <c r="B127" s="44" t="s">
        <v>113</v>
      </c>
      <c r="C127" s="25" t="s">
        <v>155</v>
      </c>
      <c r="D127" s="25" t="s">
        <v>32</v>
      </c>
      <c r="E127" s="50">
        <v>20520</v>
      </c>
      <c r="F127" s="41">
        <v>5524.4160000000002</v>
      </c>
      <c r="G127" s="42">
        <v>0</v>
      </c>
      <c r="H127" s="42">
        <v>1345.971946716309</v>
      </c>
      <c r="I127" s="42"/>
      <c r="J127" s="42"/>
      <c r="K127" s="42">
        <v>0</v>
      </c>
      <c r="L127" s="46">
        <v>2.3018400000000003</v>
      </c>
      <c r="M127" s="42">
        <v>0</v>
      </c>
      <c r="N127" s="48">
        <v>95.844580925750762</v>
      </c>
      <c r="O127" s="42"/>
      <c r="P127" s="42"/>
      <c r="Q127" s="42">
        <v>0</v>
      </c>
      <c r="R127" s="47">
        <v>6870.3879467163097</v>
      </c>
      <c r="S127" s="42">
        <v>7316.5447799495587</v>
      </c>
      <c r="T127" s="73">
        <v>0.35655676315543661</v>
      </c>
      <c r="U127" s="48">
        <v>98.14642092575076</v>
      </c>
      <c r="V127" s="49">
        <v>4.7829639827363915</v>
      </c>
      <c r="W127" s="109"/>
    </row>
    <row r="128" spans="1:23" x14ac:dyDescent="0.35">
      <c r="A128" s="1" t="s">
        <v>29</v>
      </c>
      <c r="B128" s="44" t="s">
        <v>113</v>
      </c>
      <c r="C128" s="25" t="s">
        <v>156</v>
      </c>
      <c r="D128" s="25" t="s">
        <v>32</v>
      </c>
      <c r="E128" s="50">
        <v>9844</v>
      </c>
      <c r="F128" s="41">
        <v>4852.8720000000003</v>
      </c>
      <c r="G128" s="42">
        <v>0</v>
      </c>
      <c r="H128" s="42">
        <v>688.31199111938611</v>
      </c>
      <c r="I128" s="42"/>
      <c r="J128" s="42"/>
      <c r="K128" s="42">
        <v>0</v>
      </c>
      <c r="L128" s="46">
        <v>2.02203</v>
      </c>
      <c r="M128" s="42">
        <v>0</v>
      </c>
      <c r="N128" s="48">
        <v>49.013632487625216</v>
      </c>
      <c r="O128" s="42"/>
      <c r="P128" s="42"/>
      <c r="Q128" s="42">
        <v>0</v>
      </c>
      <c r="R128" s="47">
        <v>5541.1839911193865</v>
      </c>
      <c r="S128" s="42">
        <v>5901.023511247533</v>
      </c>
      <c r="T128" s="73">
        <v>0.59945383088658399</v>
      </c>
      <c r="U128" s="48">
        <v>51.035662487625217</v>
      </c>
      <c r="V128" s="49">
        <v>5.1844435684300301</v>
      </c>
      <c r="W128" s="109"/>
    </row>
    <row r="129" spans="1:23" x14ac:dyDescent="0.35">
      <c r="A129" s="1" t="s">
        <v>29</v>
      </c>
      <c r="B129" s="44" t="s">
        <v>113</v>
      </c>
      <c r="C129" s="25" t="s">
        <v>157</v>
      </c>
      <c r="D129" s="25" t="s">
        <v>32</v>
      </c>
      <c r="E129" s="50">
        <v>2849</v>
      </c>
      <c r="F129" s="41">
        <v>1298.808</v>
      </c>
      <c r="G129" s="42">
        <v>0</v>
      </c>
      <c r="H129" s="48">
        <v>90.791996669769219</v>
      </c>
      <c r="I129" s="42"/>
      <c r="J129" s="42"/>
      <c r="K129" s="42">
        <v>0</v>
      </c>
      <c r="L129" s="46">
        <v>0.54116999999999993</v>
      </c>
      <c r="M129" s="42">
        <v>0</v>
      </c>
      <c r="N129" s="48">
        <v>6.4651576828594157</v>
      </c>
      <c r="O129" s="42"/>
      <c r="P129" s="42"/>
      <c r="Q129" s="42">
        <v>0</v>
      </c>
      <c r="R129" s="47">
        <v>1389.5999966697691</v>
      </c>
      <c r="S129" s="42">
        <v>1479.8393745307289</v>
      </c>
      <c r="T129" s="73">
        <v>0.51942413988442571</v>
      </c>
      <c r="U129" s="48">
        <v>7.0063276828594159</v>
      </c>
      <c r="V129" s="49">
        <v>2.4592234759071312</v>
      </c>
      <c r="W129" s="109"/>
    </row>
    <row r="130" spans="1:23" x14ac:dyDescent="0.35">
      <c r="A130" s="1" t="s">
        <v>29</v>
      </c>
      <c r="B130" s="44" t="s">
        <v>113</v>
      </c>
      <c r="C130" s="25" t="s">
        <v>158</v>
      </c>
      <c r="D130" s="25" t="s">
        <v>32</v>
      </c>
      <c r="E130" s="50">
        <v>11591</v>
      </c>
      <c r="F130" s="41">
        <v>5835.4560000000001</v>
      </c>
      <c r="G130" s="42">
        <v>0</v>
      </c>
      <c r="H130" s="42">
        <v>908.30799407958932</v>
      </c>
      <c r="I130" s="42"/>
      <c r="J130" s="42"/>
      <c r="K130" s="42">
        <v>0</v>
      </c>
      <c r="L130" s="46">
        <v>2.4314400000000003</v>
      </c>
      <c r="M130" s="42">
        <v>0</v>
      </c>
      <c r="N130" s="48">
        <v>64.679207658416715</v>
      </c>
      <c r="O130" s="42"/>
      <c r="P130" s="42"/>
      <c r="Q130" s="42">
        <v>0</v>
      </c>
      <c r="R130" s="47">
        <v>6743.7639940795898</v>
      </c>
      <c r="S130" s="42">
        <v>7181.697981360322</v>
      </c>
      <c r="T130" s="73">
        <v>0.61959261335176619</v>
      </c>
      <c r="U130" s="48">
        <v>67.11064765841671</v>
      </c>
      <c r="V130" s="49">
        <v>5.7898928184295322</v>
      </c>
      <c r="W130" s="109"/>
    </row>
    <row r="131" spans="1:23" x14ac:dyDescent="0.35">
      <c r="A131" s="1" t="s">
        <v>29</v>
      </c>
      <c r="B131" s="44" t="s">
        <v>159</v>
      </c>
      <c r="C131" s="25" t="s">
        <v>160</v>
      </c>
      <c r="D131" s="25" t="s">
        <v>32</v>
      </c>
      <c r="E131" s="50">
        <v>815</v>
      </c>
      <c r="F131" s="60">
        <v>80.269199999999998</v>
      </c>
      <c r="G131" s="42">
        <v>0</v>
      </c>
      <c r="H131" s="42">
        <v>394.98399999999992</v>
      </c>
      <c r="I131" s="42"/>
      <c r="J131" s="42"/>
      <c r="K131" s="42">
        <v>0</v>
      </c>
      <c r="L131" s="46">
        <v>3.3445500000000003E-2</v>
      </c>
      <c r="M131" s="42">
        <v>0</v>
      </c>
      <c r="N131" s="48">
        <v>28.126199839999998</v>
      </c>
      <c r="O131" s="42"/>
      <c r="P131" s="42"/>
      <c r="Q131" s="42">
        <v>0</v>
      </c>
      <c r="R131" s="47">
        <v>475.25319999999994</v>
      </c>
      <c r="S131" s="42">
        <v>506.1157166934438</v>
      </c>
      <c r="T131" s="73">
        <v>0.6210008793784586</v>
      </c>
      <c r="U131" s="48">
        <v>28.159645339999997</v>
      </c>
      <c r="V131" s="49">
        <v>34.551712073619626</v>
      </c>
      <c r="W131" s="109"/>
    </row>
    <row r="132" spans="1:23" x14ac:dyDescent="0.35">
      <c r="A132" s="1" t="s">
        <v>29</v>
      </c>
      <c r="B132" s="44" t="s">
        <v>159</v>
      </c>
      <c r="C132" s="25" t="s">
        <v>161</v>
      </c>
      <c r="D132" s="25" t="s">
        <v>32</v>
      </c>
      <c r="E132" s="50">
        <v>1854</v>
      </c>
      <c r="F132" s="41">
        <v>858.38400000000001</v>
      </c>
      <c r="G132" s="42">
        <v>0</v>
      </c>
      <c r="H132" s="48">
        <v>96.999999999999986</v>
      </c>
      <c r="I132" s="42"/>
      <c r="J132" s="42"/>
      <c r="K132" s="42">
        <v>0</v>
      </c>
      <c r="L132" s="46">
        <v>0.35766000000000003</v>
      </c>
      <c r="M132" s="42">
        <v>0</v>
      </c>
      <c r="N132" s="48">
        <v>6.9072199999999997</v>
      </c>
      <c r="O132" s="42"/>
      <c r="P132" s="42"/>
      <c r="Q132" s="42">
        <v>0</v>
      </c>
      <c r="R132" s="47">
        <v>955.38400000000001</v>
      </c>
      <c r="S132" s="42">
        <v>1017.4257803576056</v>
      </c>
      <c r="T132" s="73">
        <v>0.54877334431370317</v>
      </c>
      <c r="U132" s="48">
        <v>7.2648799999999998</v>
      </c>
      <c r="V132" s="49">
        <v>3.9184897518878103</v>
      </c>
      <c r="W132" s="109"/>
    </row>
    <row r="133" spans="1:23" x14ac:dyDescent="0.35">
      <c r="A133" s="1" t="s">
        <v>29</v>
      </c>
      <c r="B133" s="44" t="s">
        <v>159</v>
      </c>
      <c r="C133" s="25" t="s">
        <v>162</v>
      </c>
      <c r="D133" s="25" t="s">
        <v>32</v>
      </c>
      <c r="E133" s="50">
        <v>4806</v>
      </c>
      <c r="F133" s="41">
        <v>1537.9199999999998</v>
      </c>
      <c r="G133" s="42">
        <v>0</v>
      </c>
      <c r="H133" s="42">
        <v>175.37599999999998</v>
      </c>
      <c r="I133" s="42"/>
      <c r="J133" s="42"/>
      <c r="K133" s="42">
        <v>0</v>
      </c>
      <c r="L133" s="46">
        <v>0.64080000000000004</v>
      </c>
      <c r="M133" s="42">
        <v>0</v>
      </c>
      <c r="N133" s="48">
        <v>12.488253759999999</v>
      </c>
      <c r="O133" s="42"/>
      <c r="P133" s="42"/>
      <c r="Q133" s="42">
        <v>0</v>
      </c>
      <c r="R133" s="47">
        <v>1713.2959999999998</v>
      </c>
      <c r="S133" s="42">
        <v>1824.5559060896603</v>
      </c>
      <c r="T133" s="73">
        <v>0.37964126219094058</v>
      </c>
      <c r="U133" s="48">
        <v>13.12905376</v>
      </c>
      <c r="V133" s="49">
        <v>2.731804777361631</v>
      </c>
      <c r="W133" s="109"/>
    </row>
    <row r="134" spans="1:23" x14ac:dyDescent="0.35">
      <c r="A134" s="1" t="s">
        <v>29</v>
      </c>
      <c r="B134" s="44" t="s">
        <v>159</v>
      </c>
      <c r="C134" s="25" t="s">
        <v>163</v>
      </c>
      <c r="D134" s="25" t="s">
        <v>32</v>
      </c>
      <c r="E134" s="50">
        <v>1694</v>
      </c>
      <c r="F134" s="41">
        <v>787.10399999999993</v>
      </c>
      <c r="G134" s="42">
        <v>0</v>
      </c>
      <c r="H134" s="42">
        <v>106.69999999999999</v>
      </c>
      <c r="I134" s="42"/>
      <c r="J134" s="42"/>
      <c r="K134" s="42">
        <v>0</v>
      </c>
      <c r="L134" s="46">
        <v>0.32795999999999997</v>
      </c>
      <c r="M134" s="42">
        <v>0</v>
      </c>
      <c r="N134" s="48">
        <v>7.5979419999999989</v>
      </c>
      <c r="O134" s="42"/>
      <c r="P134" s="42"/>
      <c r="Q134" s="42">
        <v>0</v>
      </c>
      <c r="R134" s="47">
        <v>893.80399999999986</v>
      </c>
      <c r="S134" s="42">
        <v>951.8468303705622</v>
      </c>
      <c r="T134" s="73">
        <v>0.56189305216680174</v>
      </c>
      <c r="U134" s="48">
        <v>7.9259019999999989</v>
      </c>
      <c r="V134" s="49">
        <v>4.6788087367178273</v>
      </c>
      <c r="W134" s="109"/>
    </row>
    <row r="135" spans="1:23" x14ac:dyDescent="0.35">
      <c r="A135" s="1" t="s">
        <v>29</v>
      </c>
      <c r="B135" s="44" t="s">
        <v>159</v>
      </c>
      <c r="C135" s="25" t="s">
        <v>164</v>
      </c>
      <c r="D135" s="25" t="s">
        <v>32</v>
      </c>
      <c r="E135" s="50">
        <v>1054</v>
      </c>
      <c r="F135" s="41">
        <v>534.27599999999995</v>
      </c>
      <c r="G135" s="42">
        <v>0</v>
      </c>
      <c r="H135" s="42">
        <v>0</v>
      </c>
      <c r="I135" s="42"/>
      <c r="J135" s="42"/>
      <c r="K135" s="42">
        <v>0</v>
      </c>
      <c r="L135" s="46">
        <v>0.22261500000000001</v>
      </c>
      <c r="M135" s="42">
        <v>0</v>
      </c>
      <c r="N135" s="48">
        <v>0</v>
      </c>
      <c r="O135" s="42"/>
      <c r="P135" s="42"/>
      <c r="Q135" s="42">
        <v>0</v>
      </c>
      <c r="R135" s="47">
        <v>534.27599999999995</v>
      </c>
      <c r="S135" s="42">
        <v>568.97140440528631</v>
      </c>
      <c r="T135" s="73">
        <v>0.53982106679818431</v>
      </c>
      <c r="U135" s="48">
        <v>0.22261500000000001</v>
      </c>
      <c r="V135" s="49">
        <v>0.21120967741935484</v>
      </c>
      <c r="W135" s="109"/>
    </row>
    <row r="136" spans="1:23" x14ac:dyDescent="0.35">
      <c r="A136" s="1" t="s">
        <v>29</v>
      </c>
      <c r="B136" s="44" t="s">
        <v>159</v>
      </c>
      <c r="C136" s="25" t="s">
        <v>165</v>
      </c>
      <c r="D136" s="25" t="s">
        <v>32</v>
      </c>
      <c r="E136" s="50">
        <v>1446</v>
      </c>
      <c r="F136" s="41">
        <v>525.26159999999993</v>
      </c>
      <c r="G136" s="42">
        <v>0</v>
      </c>
      <c r="H136" s="48">
        <v>85.74799999999999</v>
      </c>
      <c r="I136" s="42"/>
      <c r="J136" s="42"/>
      <c r="K136" s="42">
        <v>0</v>
      </c>
      <c r="L136" s="46">
        <v>0.218859</v>
      </c>
      <c r="M136" s="42">
        <v>0</v>
      </c>
      <c r="N136" s="48">
        <v>6.1059824799999998</v>
      </c>
      <c r="O136" s="42"/>
      <c r="P136" s="42"/>
      <c r="Q136" s="42">
        <v>0</v>
      </c>
      <c r="R136" s="47">
        <v>611.00959999999986</v>
      </c>
      <c r="S136" s="42">
        <v>650.68801558953078</v>
      </c>
      <c r="T136" s="73">
        <v>0.44999171202595489</v>
      </c>
      <c r="U136" s="48">
        <v>6.3248414799999999</v>
      </c>
      <c r="V136" s="49">
        <v>4.3740259197786999</v>
      </c>
      <c r="W136" s="109"/>
    </row>
    <row r="137" spans="1:23" x14ac:dyDescent="0.35">
      <c r="A137" s="1" t="s">
        <v>29</v>
      </c>
      <c r="B137" s="44" t="s">
        <v>159</v>
      </c>
      <c r="C137" s="25" t="s">
        <v>166</v>
      </c>
      <c r="D137" s="25" t="s">
        <v>32</v>
      </c>
      <c r="E137" s="50">
        <v>2316</v>
      </c>
      <c r="F137" s="41">
        <v>662.25599999999997</v>
      </c>
      <c r="G137" s="42">
        <v>0</v>
      </c>
      <c r="H137" s="48">
        <v>43.455999999999996</v>
      </c>
      <c r="I137" s="42"/>
      <c r="J137" s="42"/>
      <c r="K137" s="42">
        <v>0</v>
      </c>
      <c r="L137" s="46">
        <v>0.27594000000000002</v>
      </c>
      <c r="M137" s="42">
        <v>0</v>
      </c>
      <c r="N137" s="48">
        <v>3.0944345599999998</v>
      </c>
      <c r="O137" s="42"/>
      <c r="P137" s="42"/>
      <c r="Q137" s="42">
        <v>0</v>
      </c>
      <c r="R137" s="47">
        <v>705.71199999999999</v>
      </c>
      <c r="S137" s="42">
        <v>751.54030453485359</v>
      </c>
      <c r="T137" s="73">
        <v>0.32449926793387462</v>
      </c>
      <c r="U137" s="48">
        <v>3.3703745599999997</v>
      </c>
      <c r="V137" s="49">
        <v>1.4552567184801382</v>
      </c>
      <c r="W137" s="109"/>
    </row>
    <row r="138" spans="1:23" x14ac:dyDescent="0.35">
      <c r="A138" s="1" t="s">
        <v>29</v>
      </c>
      <c r="B138" s="44" t="s">
        <v>159</v>
      </c>
      <c r="C138" s="25" t="s">
        <v>167</v>
      </c>
      <c r="D138" s="25" t="s">
        <v>32</v>
      </c>
      <c r="E138" s="50">
        <v>1472</v>
      </c>
      <c r="F138" s="41">
        <v>528.12</v>
      </c>
      <c r="G138" s="42">
        <v>0</v>
      </c>
      <c r="H138" s="42">
        <v>0</v>
      </c>
      <c r="I138" s="42"/>
      <c r="J138" s="42"/>
      <c r="K138" s="42">
        <v>0</v>
      </c>
      <c r="L138" s="46">
        <v>0.22005000000000002</v>
      </c>
      <c r="M138" s="42">
        <v>0</v>
      </c>
      <c r="N138" s="48">
        <v>0</v>
      </c>
      <c r="O138" s="42"/>
      <c r="P138" s="42"/>
      <c r="Q138" s="42">
        <v>0</v>
      </c>
      <c r="R138" s="47">
        <v>528.12</v>
      </c>
      <c r="S138" s="42">
        <v>562.41563928478877</v>
      </c>
      <c r="T138" s="73">
        <v>0.38207584190542715</v>
      </c>
      <c r="U138" s="48">
        <v>0.22005000000000002</v>
      </c>
      <c r="V138" s="49">
        <v>0.14949048913043478</v>
      </c>
      <c r="W138" s="109"/>
    </row>
    <row r="139" spans="1:23" x14ac:dyDescent="0.35">
      <c r="A139" s="1" t="s">
        <v>29</v>
      </c>
      <c r="B139" s="44" t="s">
        <v>159</v>
      </c>
      <c r="C139" s="25" t="s">
        <v>168</v>
      </c>
      <c r="D139" s="25" t="s">
        <v>32</v>
      </c>
      <c r="E139" s="50">
        <v>1083</v>
      </c>
      <c r="F139" s="41">
        <v>472.28399999999999</v>
      </c>
      <c r="G139" s="42">
        <v>0</v>
      </c>
      <c r="H139" s="48">
        <v>20.951999999999998</v>
      </c>
      <c r="I139" s="42"/>
      <c r="J139" s="42"/>
      <c r="K139" s="42">
        <v>0</v>
      </c>
      <c r="L139" s="46">
        <v>0.19678499999999999</v>
      </c>
      <c r="M139" s="42">
        <v>0</v>
      </c>
      <c r="N139" s="48">
        <v>1.49195952</v>
      </c>
      <c r="O139" s="42"/>
      <c r="P139" s="42"/>
      <c r="Q139" s="42">
        <v>0</v>
      </c>
      <c r="R139" s="47">
        <v>493.23599999999999</v>
      </c>
      <c r="S139" s="42">
        <v>525.26630360196941</v>
      </c>
      <c r="T139" s="76">
        <v>0.48501043730560428</v>
      </c>
      <c r="U139" s="48">
        <v>1.68874452</v>
      </c>
      <c r="V139" s="52">
        <v>1.5593208864265928</v>
      </c>
      <c r="W139" s="109"/>
    </row>
    <row r="140" spans="1:23" x14ac:dyDescent="0.35">
      <c r="A140" s="1" t="s">
        <v>29</v>
      </c>
      <c r="B140" s="44" t="s">
        <v>159</v>
      </c>
      <c r="C140" s="25" t="s">
        <v>169</v>
      </c>
      <c r="D140" s="25" t="s">
        <v>32</v>
      </c>
      <c r="E140" s="50">
        <v>6631</v>
      </c>
      <c r="F140" s="41">
        <v>1153.44</v>
      </c>
      <c r="G140" s="42">
        <v>0</v>
      </c>
      <c r="H140" s="42">
        <v>1020.4399999999998</v>
      </c>
      <c r="I140" s="42"/>
      <c r="J140" s="42"/>
      <c r="K140" s="42">
        <v>0</v>
      </c>
      <c r="L140" s="46">
        <v>0.48060000000000003</v>
      </c>
      <c r="M140" s="42">
        <v>0</v>
      </c>
      <c r="N140" s="48">
        <v>72.663954399999994</v>
      </c>
      <c r="O140" s="42"/>
      <c r="P140" s="42"/>
      <c r="Q140" s="42">
        <v>0</v>
      </c>
      <c r="R140" s="47">
        <v>2173.88</v>
      </c>
      <c r="S140" s="42">
        <v>2315.0498180875875</v>
      </c>
      <c r="T140" s="73">
        <v>0.34912529303085321</v>
      </c>
      <c r="U140" s="48">
        <v>73.14455439999999</v>
      </c>
      <c r="V140" s="49">
        <v>11.030697391042073</v>
      </c>
      <c r="W140" s="109"/>
    </row>
    <row r="141" spans="1:23" x14ac:dyDescent="0.35">
      <c r="A141" s="1" t="s">
        <v>29</v>
      </c>
      <c r="B141" s="44" t="s">
        <v>159</v>
      </c>
      <c r="C141" s="25" t="s">
        <v>170</v>
      </c>
      <c r="D141" s="25" t="s">
        <v>32</v>
      </c>
      <c r="E141" s="50">
        <v>834</v>
      </c>
      <c r="F141" s="41">
        <v>272.23199999999997</v>
      </c>
      <c r="G141" s="42">
        <v>0</v>
      </c>
      <c r="H141" s="42">
        <v>0</v>
      </c>
      <c r="I141" s="42"/>
      <c r="J141" s="42"/>
      <c r="K141" s="42">
        <v>0</v>
      </c>
      <c r="L141" s="46">
        <v>0.11343</v>
      </c>
      <c r="M141" s="42">
        <v>0</v>
      </c>
      <c r="N141" s="48">
        <v>0</v>
      </c>
      <c r="O141" s="42"/>
      <c r="P141" s="42"/>
      <c r="Q141" s="42">
        <v>0</v>
      </c>
      <c r="R141" s="47">
        <v>272.23199999999997</v>
      </c>
      <c r="S141" s="42">
        <v>289.91050199533555</v>
      </c>
      <c r="T141" s="73">
        <v>0.34761451078577404</v>
      </c>
      <c r="U141" s="48">
        <v>0.11343</v>
      </c>
      <c r="V141" s="49">
        <v>0.13600719424460433</v>
      </c>
      <c r="W141" s="109"/>
    </row>
    <row r="142" spans="1:23" x14ac:dyDescent="0.35">
      <c r="A142" s="1" t="s">
        <v>29</v>
      </c>
      <c r="B142" s="44" t="s">
        <v>159</v>
      </c>
      <c r="C142" s="25" t="s">
        <v>171</v>
      </c>
      <c r="D142" s="25" t="s">
        <v>32</v>
      </c>
      <c r="E142" s="50">
        <v>4634</v>
      </c>
      <c r="F142" s="41">
        <v>1658.8799999999999</v>
      </c>
      <c r="G142" s="42">
        <v>0</v>
      </c>
      <c r="H142" s="48">
        <v>81.47999999999999</v>
      </c>
      <c r="I142" s="42"/>
      <c r="J142" s="42"/>
      <c r="K142" s="42">
        <v>0</v>
      </c>
      <c r="L142" s="46">
        <v>0.69120000000000004</v>
      </c>
      <c r="M142" s="42">
        <v>0</v>
      </c>
      <c r="N142" s="48">
        <v>5.8020647999999992</v>
      </c>
      <c r="O142" s="42"/>
      <c r="P142" s="42"/>
      <c r="Q142" s="42">
        <v>0</v>
      </c>
      <c r="R142" s="47">
        <v>1740.36</v>
      </c>
      <c r="S142" s="42">
        <v>1853.3774179839336</v>
      </c>
      <c r="T142" s="73">
        <v>0.39995196762708968</v>
      </c>
      <c r="U142" s="48">
        <v>6.4932647999999995</v>
      </c>
      <c r="V142" s="49">
        <v>1.4012224428139837</v>
      </c>
      <c r="W142" s="109"/>
    </row>
    <row r="143" spans="1:23" x14ac:dyDescent="0.35">
      <c r="A143" s="1" t="s">
        <v>29</v>
      </c>
      <c r="B143" s="44" t="s">
        <v>159</v>
      </c>
      <c r="C143" s="25" t="s">
        <v>172</v>
      </c>
      <c r="D143" s="25" t="s">
        <v>32</v>
      </c>
      <c r="E143" s="50">
        <v>5201</v>
      </c>
      <c r="F143" s="41">
        <v>989.28</v>
      </c>
      <c r="G143" s="42">
        <v>0</v>
      </c>
      <c r="H143" s="42">
        <v>147.05199999999996</v>
      </c>
      <c r="I143" s="42"/>
      <c r="J143" s="42"/>
      <c r="K143" s="42">
        <v>0</v>
      </c>
      <c r="L143" s="46">
        <v>0.41220000000000001</v>
      </c>
      <c r="M143" s="42">
        <v>0</v>
      </c>
      <c r="N143" s="48">
        <v>10.471345519999998</v>
      </c>
      <c r="O143" s="42"/>
      <c r="P143" s="42"/>
      <c r="Q143" s="42">
        <v>0</v>
      </c>
      <c r="R143" s="47">
        <v>1136.3319999999999</v>
      </c>
      <c r="S143" s="42">
        <v>1210.1243812386626</v>
      </c>
      <c r="T143" s="73">
        <v>0.23267148264538792</v>
      </c>
      <c r="U143" s="48">
        <v>10.883545519999998</v>
      </c>
      <c r="V143" s="49">
        <v>2.0925871024802918</v>
      </c>
      <c r="W143" s="109"/>
    </row>
    <row r="144" spans="1:23" x14ac:dyDescent="0.35">
      <c r="A144" s="1" t="s">
        <v>29</v>
      </c>
      <c r="B144" s="44" t="s">
        <v>159</v>
      </c>
      <c r="C144" s="25" t="s">
        <v>173</v>
      </c>
      <c r="D144" s="25" t="s">
        <v>32</v>
      </c>
      <c r="E144" s="50">
        <v>770</v>
      </c>
      <c r="F144" s="41">
        <v>323.06040000000002</v>
      </c>
      <c r="G144" s="42">
        <v>0</v>
      </c>
      <c r="H144" s="48">
        <v>26.771999999999995</v>
      </c>
      <c r="I144" s="42"/>
      <c r="J144" s="42"/>
      <c r="K144" s="42">
        <v>0</v>
      </c>
      <c r="L144" s="46">
        <v>0.13460849999999999</v>
      </c>
      <c r="M144" s="42">
        <v>0</v>
      </c>
      <c r="N144" s="48">
        <v>1.9063927199999999</v>
      </c>
      <c r="O144" s="42"/>
      <c r="P144" s="42"/>
      <c r="Q144" s="42">
        <v>0</v>
      </c>
      <c r="R144" s="47">
        <v>349.83240000000001</v>
      </c>
      <c r="S144" s="42">
        <v>372.55020239440267</v>
      </c>
      <c r="T144" s="73">
        <v>0.48383143168104242</v>
      </c>
      <c r="U144" s="48">
        <v>2.0410012200000001</v>
      </c>
      <c r="V144" s="49">
        <v>2.650650935064935</v>
      </c>
      <c r="W144" s="109"/>
    </row>
    <row r="145" spans="1:23" x14ac:dyDescent="0.35">
      <c r="A145" s="1" t="s">
        <v>29</v>
      </c>
      <c r="B145" s="44" t="s">
        <v>159</v>
      </c>
      <c r="C145" s="25" t="s">
        <v>174</v>
      </c>
      <c r="D145" s="25" t="s">
        <v>32</v>
      </c>
      <c r="E145" s="50">
        <v>835</v>
      </c>
      <c r="F145" s="41">
        <v>366.12</v>
      </c>
      <c r="G145" s="42">
        <v>0</v>
      </c>
      <c r="H145" s="42">
        <v>0</v>
      </c>
      <c r="I145" s="42"/>
      <c r="J145" s="42"/>
      <c r="K145" s="42">
        <v>0</v>
      </c>
      <c r="L145" s="46">
        <v>0.15255000000000002</v>
      </c>
      <c r="M145" s="42">
        <v>0</v>
      </c>
      <c r="N145" s="48">
        <v>0</v>
      </c>
      <c r="O145" s="42"/>
      <c r="P145" s="42"/>
      <c r="Q145" s="42">
        <v>0</v>
      </c>
      <c r="R145" s="47">
        <v>366.12</v>
      </c>
      <c r="S145" s="42">
        <v>389.89550453485356</v>
      </c>
      <c r="T145" s="73">
        <v>0.46694072399383657</v>
      </c>
      <c r="U145" s="48">
        <v>0.15255000000000002</v>
      </c>
      <c r="V145" s="49">
        <v>0.18269461077844312</v>
      </c>
      <c r="W145" s="109"/>
    </row>
    <row r="146" spans="1:23" x14ac:dyDescent="0.35">
      <c r="A146" s="1" t="s">
        <v>29</v>
      </c>
      <c r="B146" s="44" t="s">
        <v>159</v>
      </c>
      <c r="C146" s="25" t="s">
        <v>175</v>
      </c>
      <c r="D146" s="25" t="s">
        <v>32</v>
      </c>
      <c r="E146" s="50">
        <v>1189</v>
      </c>
      <c r="F146" s="41">
        <v>498.52799999999996</v>
      </c>
      <c r="G146" s="42">
        <v>0</v>
      </c>
      <c r="H146" s="48">
        <v>38.799999999999997</v>
      </c>
      <c r="I146" s="42"/>
      <c r="J146" s="42"/>
      <c r="K146" s="42">
        <v>0</v>
      </c>
      <c r="L146" s="46">
        <v>0.20771999999999999</v>
      </c>
      <c r="M146" s="42">
        <v>0</v>
      </c>
      <c r="N146" s="48">
        <v>2.7628879999999998</v>
      </c>
      <c r="O146" s="42"/>
      <c r="P146" s="42"/>
      <c r="Q146" s="42">
        <v>0</v>
      </c>
      <c r="R146" s="47">
        <v>537.32799999999997</v>
      </c>
      <c r="S146" s="42">
        <v>572.22159854884683</v>
      </c>
      <c r="T146" s="73">
        <v>0.48126290878792838</v>
      </c>
      <c r="U146" s="48">
        <v>2.9706079999999999</v>
      </c>
      <c r="V146" s="49">
        <v>2.4984087468460889</v>
      </c>
      <c r="W146" s="109"/>
    </row>
    <row r="147" spans="1:23" x14ac:dyDescent="0.35">
      <c r="A147" s="1" t="s">
        <v>29</v>
      </c>
      <c r="B147" s="44" t="s">
        <v>159</v>
      </c>
      <c r="C147" s="25" t="s">
        <v>176</v>
      </c>
      <c r="D147" s="25" t="s">
        <v>32</v>
      </c>
      <c r="E147" s="50">
        <v>1482</v>
      </c>
      <c r="F147" s="41">
        <v>481.74119999999999</v>
      </c>
      <c r="G147" s="42">
        <v>0</v>
      </c>
      <c r="H147" s="42">
        <v>0</v>
      </c>
      <c r="I147" s="42"/>
      <c r="J147" s="42"/>
      <c r="K147" s="42">
        <v>0</v>
      </c>
      <c r="L147" s="46">
        <v>0.2007255</v>
      </c>
      <c r="M147" s="42">
        <v>0</v>
      </c>
      <c r="N147" s="48">
        <v>0</v>
      </c>
      <c r="O147" s="42"/>
      <c r="P147" s="42"/>
      <c r="Q147" s="42">
        <v>0</v>
      </c>
      <c r="R147" s="47">
        <v>481.74119999999999</v>
      </c>
      <c r="S147" s="42">
        <v>513.02504159626847</v>
      </c>
      <c r="T147" s="73">
        <v>0.34617074331732017</v>
      </c>
      <c r="U147" s="48">
        <v>0.2007255</v>
      </c>
      <c r="V147" s="49">
        <v>0.1354423076923077</v>
      </c>
      <c r="W147" s="109"/>
    </row>
    <row r="148" spans="1:23" x14ac:dyDescent="0.35">
      <c r="A148" s="1" t="s">
        <v>29</v>
      </c>
      <c r="B148" s="44" t="s">
        <v>159</v>
      </c>
      <c r="C148" s="25" t="s">
        <v>177</v>
      </c>
      <c r="D148" s="25" t="s">
        <v>32</v>
      </c>
      <c r="E148" s="50">
        <v>1588</v>
      </c>
      <c r="F148" s="41">
        <v>463.536</v>
      </c>
      <c r="G148" s="42">
        <v>0</v>
      </c>
      <c r="H148" s="48">
        <v>58.199999999999989</v>
      </c>
      <c r="I148" s="42"/>
      <c r="J148" s="42"/>
      <c r="K148" s="42">
        <v>0</v>
      </c>
      <c r="L148" s="46">
        <v>0.19314000000000001</v>
      </c>
      <c r="M148" s="42">
        <v>0</v>
      </c>
      <c r="N148" s="48">
        <v>4.1443319999999995</v>
      </c>
      <c r="O148" s="42"/>
      <c r="P148" s="42"/>
      <c r="Q148" s="42">
        <v>0</v>
      </c>
      <c r="R148" s="47">
        <v>521.73599999999999</v>
      </c>
      <c r="S148" s="42">
        <v>555.61706804871721</v>
      </c>
      <c r="T148" s="73">
        <v>0.3498848035571267</v>
      </c>
      <c r="U148" s="48">
        <v>4.3374719999999991</v>
      </c>
      <c r="V148" s="49">
        <v>2.731405541561712</v>
      </c>
      <c r="W148" s="109"/>
    </row>
    <row r="149" spans="1:23" x14ac:dyDescent="0.35">
      <c r="A149" s="1" t="s">
        <v>29</v>
      </c>
      <c r="B149" s="44" t="s">
        <v>159</v>
      </c>
      <c r="C149" s="25" t="s">
        <v>178</v>
      </c>
      <c r="D149" s="25" t="s">
        <v>32</v>
      </c>
      <c r="E149" s="50">
        <v>916</v>
      </c>
      <c r="F149" s="41">
        <v>386.97480000000002</v>
      </c>
      <c r="G149" s="42">
        <v>0</v>
      </c>
      <c r="H149" s="48">
        <v>31.039999999999996</v>
      </c>
      <c r="I149" s="42"/>
      <c r="J149" s="42"/>
      <c r="K149" s="42">
        <v>0</v>
      </c>
      <c r="L149" s="46">
        <v>0.16123949999999998</v>
      </c>
      <c r="M149" s="42">
        <v>0</v>
      </c>
      <c r="N149" s="48">
        <v>2.2103104</v>
      </c>
      <c r="O149" s="42"/>
      <c r="P149" s="42"/>
      <c r="Q149" s="42">
        <v>0</v>
      </c>
      <c r="R149" s="47">
        <v>418.01480000000004</v>
      </c>
      <c r="S149" s="42">
        <v>445.16030631769894</v>
      </c>
      <c r="T149" s="73">
        <v>0.48598286715905997</v>
      </c>
      <c r="U149" s="48">
        <v>2.3715498999999998</v>
      </c>
      <c r="V149" s="49">
        <v>2.5890282751091704</v>
      </c>
      <c r="W149" s="109"/>
    </row>
    <row r="150" spans="1:23" x14ac:dyDescent="0.35">
      <c r="A150" s="1" t="s">
        <v>29</v>
      </c>
      <c r="B150" s="44" t="s">
        <v>159</v>
      </c>
      <c r="C150" s="25" t="s">
        <v>179</v>
      </c>
      <c r="D150" s="25" t="s">
        <v>32</v>
      </c>
      <c r="E150" s="50">
        <v>3535</v>
      </c>
      <c r="F150" s="41">
        <v>980.42399999999998</v>
      </c>
      <c r="G150" s="42">
        <v>0</v>
      </c>
      <c r="H150" s="48">
        <v>39.575999999999993</v>
      </c>
      <c r="I150" s="42"/>
      <c r="J150" s="42"/>
      <c r="K150" s="42">
        <v>0</v>
      </c>
      <c r="L150" s="46">
        <v>0.40850999999999998</v>
      </c>
      <c r="M150" s="42">
        <v>0</v>
      </c>
      <c r="N150" s="48">
        <v>2.8181457599999997</v>
      </c>
      <c r="O150" s="42"/>
      <c r="P150" s="42"/>
      <c r="Q150" s="42">
        <v>0</v>
      </c>
      <c r="R150" s="47">
        <v>1020</v>
      </c>
      <c r="S150" s="42">
        <v>1086.2378854625551</v>
      </c>
      <c r="T150" s="73">
        <v>0.30728087283240596</v>
      </c>
      <c r="U150" s="48">
        <v>3.2266557599999999</v>
      </c>
      <c r="V150" s="49">
        <v>0.91277390664780755</v>
      </c>
      <c r="W150" s="109"/>
    </row>
    <row r="151" spans="1:23" x14ac:dyDescent="0.35">
      <c r="A151" s="1" t="s">
        <v>29</v>
      </c>
      <c r="B151" s="44" t="s">
        <v>159</v>
      </c>
      <c r="C151" s="25" t="s">
        <v>180</v>
      </c>
      <c r="D151" s="25" t="s">
        <v>32</v>
      </c>
      <c r="E151" s="50">
        <v>1847</v>
      </c>
      <c r="F151" s="41">
        <v>621.43200000000002</v>
      </c>
      <c r="G151" s="42">
        <v>0</v>
      </c>
      <c r="H151" s="42">
        <v>0</v>
      </c>
      <c r="I151" s="42"/>
      <c r="J151" s="42"/>
      <c r="K151" s="42">
        <v>0</v>
      </c>
      <c r="L151" s="46">
        <v>0.25892999999999999</v>
      </c>
      <c r="M151" s="42">
        <v>0</v>
      </c>
      <c r="N151" s="48">
        <v>0</v>
      </c>
      <c r="O151" s="42"/>
      <c r="P151" s="42"/>
      <c r="Q151" s="42">
        <v>0</v>
      </c>
      <c r="R151" s="47">
        <v>621.43200000000002</v>
      </c>
      <c r="S151" s="42">
        <v>661.78723690075151</v>
      </c>
      <c r="T151" s="73">
        <v>0.35830386405021736</v>
      </c>
      <c r="U151" s="48">
        <v>0.25892999999999999</v>
      </c>
      <c r="V151" s="49">
        <v>0.14018949648077964</v>
      </c>
      <c r="W151" s="109"/>
    </row>
    <row r="152" spans="1:23" x14ac:dyDescent="0.35">
      <c r="A152" s="1" t="s">
        <v>29</v>
      </c>
      <c r="B152" s="44" t="s">
        <v>159</v>
      </c>
      <c r="C152" s="25" t="s">
        <v>181</v>
      </c>
      <c r="D152" s="25" t="s">
        <v>32</v>
      </c>
      <c r="E152" s="50">
        <v>1997</v>
      </c>
      <c r="F152" s="41">
        <v>1008.72</v>
      </c>
      <c r="G152" s="42">
        <v>0</v>
      </c>
      <c r="H152" s="42">
        <v>156.364</v>
      </c>
      <c r="I152" s="42"/>
      <c r="J152" s="42"/>
      <c r="K152" s="42">
        <v>0</v>
      </c>
      <c r="L152" s="46">
        <v>0.42030000000000001</v>
      </c>
      <c r="M152" s="42">
        <v>0</v>
      </c>
      <c r="N152" s="48">
        <v>11.134438640000001</v>
      </c>
      <c r="O152" s="42"/>
      <c r="P152" s="42"/>
      <c r="Q152" s="42">
        <v>0</v>
      </c>
      <c r="R152" s="47">
        <v>1165.0840000000001</v>
      </c>
      <c r="S152" s="42">
        <v>1240.7435103394662</v>
      </c>
      <c r="T152" s="73">
        <v>0.6213037107358369</v>
      </c>
      <c r="U152" s="48">
        <v>11.55473864</v>
      </c>
      <c r="V152" s="49">
        <v>5.7860483925888833</v>
      </c>
      <c r="W152" s="109"/>
    </row>
    <row r="153" spans="1:23" x14ac:dyDescent="0.35">
      <c r="A153" s="1" t="s">
        <v>29</v>
      </c>
      <c r="B153" s="44" t="s">
        <v>159</v>
      </c>
      <c r="C153" s="25" t="s">
        <v>182</v>
      </c>
      <c r="D153" s="25" t="s">
        <v>32</v>
      </c>
      <c r="E153" s="50">
        <v>2531</v>
      </c>
      <c r="F153" s="41">
        <v>1026.432</v>
      </c>
      <c r="G153" s="42">
        <v>0</v>
      </c>
      <c r="H153" s="42">
        <v>0</v>
      </c>
      <c r="I153" s="42"/>
      <c r="J153" s="42"/>
      <c r="K153" s="42">
        <v>0</v>
      </c>
      <c r="L153" s="46">
        <v>0.42768</v>
      </c>
      <c r="M153" s="42">
        <v>0</v>
      </c>
      <c r="N153" s="48">
        <v>0</v>
      </c>
      <c r="O153" s="42"/>
      <c r="P153" s="42"/>
      <c r="Q153" s="42">
        <v>0</v>
      </c>
      <c r="R153" s="47">
        <v>1026.432</v>
      </c>
      <c r="S153" s="42">
        <v>1093.0875737755896</v>
      </c>
      <c r="T153" s="73">
        <v>0.43187972097020527</v>
      </c>
      <c r="U153" s="48">
        <v>0.42768</v>
      </c>
      <c r="V153" s="49">
        <v>0.1689766890557092</v>
      </c>
      <c r="W153" s="109"/>
    </row>
    <row r="154" spans="1:23" x14ac:dyDescent="0.35">
      <c r="A154" s="1" t="s">
        <v>29</v>
      </c>
      <c r="B154" s="44" t="s">
        <v>159</v>
      </c>
      <c r="C154" s="25" t="s">
        <v>183</v>
      </c>
      <c r="D154" s="25" t="s">
        <v>32</v>
      </c>
      <c r="E154" s="50">
        <v>2400</v>
      </c>
      <c r="F154" s="41">
        <v>750.38400000000001</v>
      </c>
      <c r="G154" s="42">
        <v>0</v>
      </c>
      <c r="H154" s="48">
        <v>74.495999999999995</v>
      </c>
      <c r="I154" s="42"/>
      <c r="J154" s="42"/>
      <c r="K154" s="42">
        <v>0</v>
      </c>
      <c r="L154" s="46">
        <v>0.31266000000000005</v>
      </c>
      <c r="M154" s="42">
        <v>0</v>
      </c>
      <c r="N154" s="48">
        <v>5.3047449599999998</v>
      </c>
      <c r="O154" s="42"/>
      <c r="P154" s="42"/>
      <c r="Q154" s="42">
        <v>0</v>
      </c>
      <c r="R154" s="47">
        <v>824.88</v>
      </c>
      <c r="S154" s="42">
        <v>878.44696760818863</v>
      </c>
      <c r="T154" s="73">
        <v>0.36601956983674527</v>
      </c>
      <c r="U154" s="48">
        <v>5.61740496</v>
      </c>
      <c r="V154" s="49">
        <v>2.3405854000000001</v>
      </c>
      <c r="W154" s="109"/>
    </row>
    <row r="155" spans="1:23" x14ac:dyDescent="0.35">
      <c r="A155" s="1" t="s">
        <v>29</v>
      </c>
      <c r="B155" s="44" t="s">
        <v>159</v>
      </c>
      <c r="C155" s="25" t="s">
        <v>184</v>
      </c>
      <c r="D155" s="25" t="s">
        <v>32</v>
      </c>
      <c r="E155" s="50">
        <v>5819</v>
      </c>
      <c r="F155" s="41">
        <v>1528.4159999999999</v>
      </c>
      <c r="G155" s="42">
        <v>0</v>
      </c>
      <c r="H155" s="42">
        <v>180.03199999999998</v>
      </c>
      <c r="I155" s="42"/>
      <c r="J155" s="42"/>
      <c r="K155" s="42">
        <v>0</v>
      </c>
      <c r="L155" s="46">
        <v>0.63684000000000007</v>
      </c>
      <c r="M155" s="42">
        <v>0</v>
      </c>
      <c r="N155" s="48">
        <v>12.819800319999999</v>
      </c>
      <c r="O155" s="42"/>
      <c r="P155" s="42"/>
      <c r="Q155" s="42">
        <v>0</v>
      </c>
      <c r="R155" s="47">
        <v>1708.4479999999999</v>
      </c>
      <c r="S155" s="42">
        <v>1819.3930813164029</v>
      </c>
      <c r="T155" s="73">
        <v>0.31266421744567846</v>
      </c>
      <c r="U155" s="48">
        <v>13.456640319999998</v>
      </c>
      <c r="V155" s="49">
        <v>2.3125348547860454</v>
      </c>
      <c r="W155" s="109"/>
    </row>
    <row r="156" spans="1:23" x14ac:dyDescent="0.35">
      <c r="A156" s="1" t="s">
        <v>29</v>
      </c>
      <c r="B156" s="44" t="s">
        <v>159</v>
      </c>
      <c r="C156" s="25" t="s">
        <v>185</v>
      </c>
      <c r="D156" s="25" t="s">
        <v>32</v>
      </c>
      <c r="E156" s="50">
        <v>11539</v>
      </c>
      <c r="F156" s="41">
        <v>4317.84</v>
      </c>
      <c r="G156" s="42">
        <v>0</v>
      </c>
      <c r="H156" s="42">
        <v>0</v>
      </c>
      <c r="I156" s="42"/>
      <c r="J156" s="42"/>
      <c r="K156" s="42">
        <v>0</v>
      </c>
      <c r="L156" s="46">
        <v>1.7991000000000001</v>
      </c>
      <c r="M156" s="42">
        <v>0</v>
      </c>
      <c r="N156" s="48">
        <v>0</v>
      </c>
      <c r="O156" s="42"/>
      <c r="P156" s="42"/>
      <c r="Q156" s="42">
        <v>0</v>
      </c>
      <c r="R156" s="47">
        <v>4317.84</v>
      </c>
      <c r="S156" s="42">
        <v>4598.2366582016066</v>
      </c>
      <c r="T156" s="73">
        <v>0.39849524726593349</v>
      </c>
      <c r="U156" s="48">
        <v>1.7991000000000001</v>
      </c>
      <c r="V156" s="49">
        <v>0.15591472397954764</v>
      </c>
      <c r="W156" s="109"/>
    </row>
    <row r="157" spans="1:23" x14ac:dyDescent="0.35">
      <c r="A157" s="1" t="s">
        <v>29</v>
      </c>
      <c r="B157" s="44" t="s">
        <v>159</v>
      </c>
      <c r="C157" s="25" t="s">
        <v>186</v>
      </c>
      <c r="D157" s="25" t="s">
        <v>32</v>
      </c>
      <c r="E157" s="50">
        <v>2164</v>
      </c>
      <c r="F157" s="41">
        <v>1734.048</v>
      </c>
      <c r="G157" s="42">
        <v>0</v>
      </c>
      <c r="H157" s="42">
        <v>112.51999999999998</v>
      </c>
      <c r="I157" s="42"/>
      <c r="J157" s="42"/>
      <c r="K157" s="42">
        <v>0</v>
      </c>
      <c r="L157" s="46">
        <v>0.72251999999999994</v>
      </c>
      <c r="M157" s="42">
        <v>0</v>
      </c>
      <c r="N157" s="48">
        <v>8.0123751999999993</v>
      </c>
      <c r="O157" s="42"/>
      <c r="P157" s="42"/>
      <c r="Q157" s="42">
        <v>0</v>
      </c>
      <c r="R157" s="47">
        <v>1846.568</v>
      </c>
      <c r="S157" s="42">
        <v>1966.4824702772739</v>
      </c>
      <c r="T157" s="73">
        <v>0.90872572563644827</v>
      </c>
      <c r="U157" s="48">
        <v>8.7348951999999986</v>
      </c>
      <c r="V157" s="49">
        <v>4.0364580406654342</v>
      </c>
      <c r="W157" s="109"/>
    </row>
    <row r="158" spans="1:23" x14ac:dyDescent="0.35">
      <c r="A158" s="1" t="s">
        <v>29</v>
      </c>
      <c r="B158" s="44" t="s">
        <v>159</v>
      </c>
      <c r="C158" s="25" t="s">
        <v>187</v>
      </c>
      <c r="D158" s="25" t="s">
        <v>32</v>
      </c>
      <c r="E158" s="50">
        <v>1060</v>
      </c>
      <c r="F158" s="41">
        <v>529.19999999999993</v>
      </c>
      <c r="G158" s="42">
        <v>0</v>
      </c>
      <c r="H158" s="42">
        <v>0</v>
      </c>
      <c r="I158" s="42"/>
      <c r="J158" s="42"/>
      <c r="K158" s="42">
        <v>0</v>
      </c>
      <c r="L158" s="46">
        <v>0.2205</v>
      </c>
      <c r="M158" s="42">
        <v>0</v>
      </c>
      <c r="N158" s="48">
        <v>0</v>
      </c>
      <c r="O158" s="42"/>
      <c r="P158" s="42"/>
      <c r="Q158" s="42">
        <v>0</v>
      </c>
      <c r="R158" s="47">
        <v>529.19999999999993</v>
      </c>
      <c r="S158" s="42">
        <v>563.5657735164549</v>
      </c>
      <c r="T158" s="73">
        <v>0.53166582407212726</v>
      </c>
      <c r="U158" s="48">
        <v>0.2205</v>
      </c>
      <c r="V158" s="49">
        <v>0.20801886792452831</v>
      </c>
      <c r="W158" s="109"/>
    </row>
    <row r="159" spans="1:23" x14ac:dyDescent="0.35">
      <c r="A159" s="1" t="s">
        <v>29</v>
      </c>
      <c r="B159" s="44" t="s">
        <v>159</v>
      </c>
      <c r="C159" s="25" t="s">
        <v>188</v>
      </c>
      <c r="D159" s="25" t="s">
        <v>32</v>
      </c>
      <c r="E159" s="50">
        <v>5159</v>
      </c>
      <c r="F159" s="41">
        <v>970.11</v>
      </c>
      <c r="G159" s="42">
        <v>0</v>
      </c>
      <c r="H159" s="48">
        <v>50.827999999999996</v>
      </c>
      <c r="I159" s="42"/>
      <c r="J159" s="42"/>
      <c r="K159" s="42">
        <v>0</v>
      </c>
      <c r="L159" s="46">
        <v>0.40421250000000003</v>
      </c>
      <c r="M159" s="42">
        <v>0</v>
      </c>
      <c r="N159" s="48">
        <v>3.6193832799999996</v>
      </c>
      <c r="O159" s="42"/>
      <c r="P159" s="42"/>
      <c r="Q159" s="42">
        <v>0</v>
      </c>
      <c r="R159" s="47">
        <v>1020.938</v>
      </c>
      <c r="S159" s="42">
        <v>1087.2367983415393</v>
      </c>
      <c r="T159" s="73">
        <v>0.21074564805999985</v>
      </c>
      <c r="U159" s="48">
        <v>4.02359578</v>
      </c>
      <c r="V159" s="49">
        <v>0.77991777088583059</v>
      </c>
      <c r="W159" s="109"/>
    </row>
    <row r="160" spans="1:23" x14ac:dyDescent="0.35">
      <c r="A160" s="1" t="s">
        <v>29</v>
      </c>
      <c r="B160" s="44" t="s">
        <v>159</v>
      </c>
      <c r="C160" s="25" t="s">
        <v>189</v>
      </c>
      <c r="D160" s="25" t="s">
        <v>32</v>
      </c>
      <c r="E160" s="50">
        <v>1188</v>
      </c>
      <c r="F160" s="41">
        <v>443.52</v>
      </c>
      <c r="G160" s="42">
        <v>0</v>
      </c>
      <c r="H160" s="48">
        <v>34.143999999999998</v>
      </c>
      <c r="I160" s="42"/>
      <c r="J160" s="42"/>
      <c r="K160" s="42">
        <v>0</v>
      </c>
      <c r="L160" s="46">
        <v>0.18480000000000002</v>
      </c>
      <c r="M160" s="42">
        <v>0</v>
      </c>
      <c r="N160" s="48">
        <v>2.4313414399999997</v>
      </c>
      <c r="O160" s="42"/>
      <c r="P160" s="42"/>
      <c r="Q160" s="42">
        <v>0</v>
      </c>
      <c r="R160" s="47">
        <v>477.66399999999999</v>
      </c>
      <c r="S160" s="42">
        <v>508.6830718839077</v>
      </c>
      <c r="T160" s="73">
        <v>0.42818440394268326</v>
      </c>
      <c r="U160" s="48">
        <v>2.6161414399999998</v>
      </c>
      <c r="V160" s="49">
        <v>2.2021392592592592</v>
      </c>
      <c r="W160" s="109"/>
    </row>
    <row r="161" spans="1:23" x14ac:dyDescent="0.35">
      <c r="A161" s="1" t="s">
        <v>29</v>
      </c>
      <c r="B161" s="44" t="s">
        <v>159</v>
      </c>
      <c r="C161" s="25" t="s">
        <v>190</v>
      </c>
      <c r="D161" s="25" t="s">
        <v>32</v>
      </c>
      <c r="E161" s="50">
        <v>3098</v>
      </c>
      <c r="F161" s="41">
        <v>980.42399999999998</v>
      </c>
      <c r="G161" s="42">
        <v>0</v>
      </c>
      <c r="H161" s="48">
        <v>16.295999999999996</v>
      </c>
      <c r="I161" s="42"/>
      <c r="J161" s="42"/>
      <c r="K161" s="42">
        <v>0</v>
      </c>
      <c r="L161" s="46">
        <v>0.40850999999999998</v>
      </c>
      <c r="M161" s="42">
        <v>0</v>
      </c>
      <c r="N161" s="48">
        <v>1.1604129599999999</v>
      </c>
      <c r="O161" s="42"/>
      <c r="P161" s="42"/>
      <c r="Q161" s="42">
        <v>0</v>
      </c>
      <c r="R161" s="47">
        <v>996.72</v>
      </c>
      <c r="S161" s="42">
        <v>1061.4461031355274</v>
      </c>
      <c r="T161" s="75">
        <v>0.34262301586040267</v>
      </c>
      <c r="U161" s="48">
        <v>1.5689229599999999</v>
      </c>
      <c r="V161" s="51">
        <v>0.5064309102646869</v>
      </c>
      <c r="W161" s="109"/>
    </row>
    <row r="162" spans="1:23" x14ac:dyDescent="0.35">
      <c r="A162" s="1" t="s">
        <v>29</v>
      </c>
      <c r="B162" s="44" t="s">
        <v>159</v>
      </c>
      <c r="C162" s="25" t="s">
        <v>191</v>
      </c>
      <c r="D162" s="25" t="s">
        <v>32</v>
      </c>
      <c r="E162" s="50">
        <v>1429</v>
      </c>
      <c r="F162" s="41">
        <v>554.54399999999998</v>
      </c>
      <c r="G162" s="42">
        <v>0</v>
      </c>
      <c r="H162" s="42">
        <v>0</v>
      </c>
      <c r="I162" s="42"/>
      <c r="J162" s="42"/>
      <c r="K162" s="42">
        <v>0</v>
      </c>
      <c r="L162" s="46">
        <v>0.23106000000000002</v>
      </c>
      <c r="M162" s="42">
        <v>0</v>
      </c>
      <c r="N162" s="48">
        <v>0</v>
      </c>
      <c r="O162" s="42"/>
      <c r="P162" s="42"/>
      <c r="Q162" s="42">
        <v>0</v>
      </c>
      <c r="R162" s="47">
        <v>554.54399999999998</v>
      </c>
      <c r="S162" s="42">
        <v>590.55559015288929</v>
      </c>
      <c r="T162" s="73">
        <v>0.41326493362693445</v>
      </c>
      <c r="U162" s="48">
        <v>0.23106000000000002</v>
      </c>
      <c r="V162" s="49">
        <v>0.16169349195241428</v>
      </c>
      <c r="W162" s="109"/>
    </row>
    <row r="163" spans="1:23" x14ac:dyDescent="0.35">
      <c r="A163" s="1" t="s">
        <v>29</v>
      </c>
      <c r="B163" s="44" t="s">
        <v>159</v>
      </c>
      <c r="C163" s="25" t="s">
        <v>192</v>
      </c>
      <c r="D163" s="25" t="s">
        <v>32</v>
      </c>
      <c r="E163" s="50">
        <v>2191</v>
      </c>
      <c r="F163" s="41">
        <v>562.03200000000004</v>
      </c>
      <c r="G163" s="42">
        <v>0</v>
      </c>
      <c r="H163" s="42">
        <v>0</v>
      </c>
      <c r="I163" s="42"/>
      <c r="J163" s="42"/>
      <c r="K163" s="42">
        <v>0</v>
      </c>
      <c r="L163" s="46">
        <v>0.23418</v>
      </c>
      <c r="M163" s="42">
        <v>0</v>
      </c>
      <c r="N163" s="48">
        <v>0</v>
      </c>
      <c r="O163" s="42"/>
      <c r="P163" s="42"/>
      <c r="Q163" s="42">
        <v>0</v>
      </c>
      <c r="R163" s="47">
        <v>562.03200000000004</v>
      </c>
      <c r="S163" s="42">
        <v>598.5298541591086</v>
      </c>
      <c r="T163" s="73">
        <v>0.27317656511141425</v>
      </c>
      <c r="U163" s="48">
        <v>0.23418</v>
      </c>
      <c r="V163" s="49">
        <v>0.10688270196257417</v>
      </c>
      <c r="W163" s="109"/>
    </row>
    <row r="164" spans="1:23" x14ac:dyDescent="0.35">
      <c r="A164" s="1" t="s">
        <v>29</v>
      </c>
      <c r="B164" s="44" t="s">
        <v>159</v>
      </c>
      <c r="C164" s="25" t="s">
        <v>193</v>
      </c>
      <c r="D164" s="25" t="s">
        <v>32</v>
      </c>
      <c r="E164" s="50">
        <v>4033</v>
      </c>
      <c r="F164" s="41">
        <v>1187.19</v>
      </c>
      <c r="G164" s="42">
        <v>0</v>
      </c>
      <c r="H164" s="42">
        <v>0</v>
      </c>
      <c r="I164" s="42"/>
      <c r="J164" s="42"/>
      <c r="K164" s="42">
        <v>0</v>
      </c>
      <c r="L164" s="46">
        <v>0.4946625</v>
      </c>
      <c r="M164" s="42">
        <v>0</v>
      </c>
      <c r="N164" s="48">
        <v>0</v>
      </c>
      <c r="O164" s="42"/>
      <c r="P164" s="42"/>
      <c r="Q164" s="42">
        <v>0</v>
      </c>
      <c r="R164" s="47">
        <v>1187.19</v>
      </c>
      <c r="S164" s="42">
        <v>1264.2850541591085</v>
      </c>
      <c r="T164" s="73">
        <v>0.31348501218921609</v>
      </c>
      <c r="U164" s="48">
        <v>0.4946625</v>
      </c>
      <c r="V164" s="49">
        <v>0.12265373171336474</v>
      </c>
      <c r="W164" s="109"/>
    </row>
    <row r="165" spans="1:23" x14ac:dyDescent="0.35">
      <c r="A165" s="1" t="s">
        <v>29</v>
      </c>
      <c r="B165" s="44" t="s">
        <v>159</v>
      </c>
      <c r="C165" s="25" t="s">
        <v>194</v>
      </c>
      <c r="D165" s="25" t="s">
        <v>32</v>
      </c>
      <c r="E165" s="50">
        <v>1418</v>
      </c>
      <c r="F165" s="41">
        <v>379.62</v>
      </c>
      <c r="G165" s="42">
        <v>0</v>
      </c>
      <c r="H165" s="42">
        <v>0</v>
      </c>
      <c r="I165" s="42"/>
      <c r="J165" s="42"/>
      <c r="K165" s="42">
        <v>0</v>
      </c>
      <c r="L165" s="46">
        <v>0.15817500000000001</v>
      </c>
      <c r="M165" s="42">
        <v>0</v>
      </c>
      <c r="N165" s="48">
        <v>0</v>
      </c>
      <c r="O165" s="42"/>
      <c r="P165" s="42"/>
      <c r="Q165" s="42">
        <v>0</v>
      </c>
      <c r="R165" s="47">
        <v>379.62</v>
      </c>
      <c r="S165" s="42">
        <v>404.27218243068154</v>
      </c>
      <c r="T165" s="73">
        <v>0.28510026969723662</v>
      </c>
      <c r="U165" s="48">
        <v>0.15817500000000001</v>
      </c>
      <c r="V165" s="49">
        <v>0.11154795486600846</v>
      </c>
      <c r="W165" s="109"/>
    </row>
    <row r="166" spans="1:23" x14ac:dyDescent="0.35">
      <c r="A166" s="1" t="s">
        <v>29</v>
      </c>
      <c r="B166" s="44" t="s">
        <v>159</v>
      </c>
      <c r="C166" s="25" t="s">
        <v>195</v>
      </c>
      <c r="D166" s="25" t="s">
        <v>32</v>
      </c>
      <c r="E166" s="50">
        <v>1735</v>
      </c>
      <c r="F166" s="41">
        <v>614.44799999999998</v>
      </c>
      <c r="G166" s="42">
        <v>0</v>
      </c>
      <c r="H166" s="48">
        <v>19.011999999999997</v>
      </c>
      <c r="I166" s="42"/>
      <c r="J166" s="42"/>
      <c r="K166" s="42">
        <v>0</v>
      </c>
      <c r="L166" s="46">
        <v>0.25601999999999997</v>
      </c>
      <c r="M166" s="42">
        <v>0</v>
      </c>
      <c r="N166" s="48">
        <v>1.3538151199999999</v>
      </c>
      <c r="O166" s="42"/>
      <c r="P166" s="42"/>
      <c r="Q166" s="42">
        <v>0</v>
      </c>
      <c r="R166" s="47">
        <v>633.45999999999992</v>
      </c>
      <c r="S166" s="42">
        <v>674.59632443638236</v>
      </c>
      <c r="T166" s="73">
        <v>0.38881632532356331</v>
      </c>
      <c r="U166" s="48">
        <v>1.6098351199999998</v>
      </c>
      <c r="V166" s="49">
        <v>0.92785885878962515</v>
      </c>
      <c r="W166" s="109"/>
    </row>
    <row r="167" spans="1:23" x14ac:dyDescent="0.35">
      <c r="A167" s="1" t="s">
        <v>29</v>
      </c>
      <c r="B167" s="44" t="s">
        <v>159</v>
      </c>
      <c r="C167" s="25" t="s">
        <v>196</v>
      </c>
      <c r="D167" s="25" t="s">
        <v>32</v>
      </c>
      <c r="E167" s="50">
        <v>3213</v>
      </c>
      <c r="F167" s="41">
        <v>1637.4959999999999</v>
      </c>
      <c r="G167" s="42">
        <v>0</v>
      </c>
      <c r="H167" s="42">
        <v>126.87599999999998</v>
      </c>
      <c r="I167" s="42"/>
      <c r="J167" s="42"/>
      <c r="K167" s="42">
        <v>0</v>
      </c>
      <c r="L167" s="46">
        <v>0.68228999999999995</v>
      </c>
      <c r="M167" s="42">
        <v>0</v>
      </c>
      <c r="N167" s="48">
        <v>9.0346437599999998</v>
      </c>
      <c r="O167" s="42"/>
      <c r="P167" s="42"/>
      <c r="Q167" s="42">
        <v>0</v>
      </c>
      <c r="R167" s="47">
        <v>1764.3719999999998</v>
      </c>
      <c r="S167" s="42">
        <v>1878.9487357346461</v>
      </c>
      <c r="T167" s="73">
        <v>0.58479574719410088</v>
      </c>
      <c r="U167" s="48">
        <v>9.7169337599999999</v>
      </c>
      <c r="V167" s="49">
        <v>3.0242557609710552</v>
      </c>
      <c r="W167" s="109"/>
    </row>
    <row r="168" spans="1:23" x14ac:dyDescent="0.35">
      <c r="A168" s="1" t="s">
        <v>29</v>
      </c>
      <c r="B168" s="44" t="s">
        <v>159</v>
      </c>
      <c r="C168" s="25" t="s">
        <v>197</v>
      </c>
      <c r="D168" s="25" t="s">
        <v>32</v>
      </c>
      <c r="E168" s="50">
        <v>1227</v>
      </c>
      <c r="F168" s="41">
        <v>413.892</v>
      </c>
      <c r="G168" s="42">
        <v>0</v>
      </c>
      <c r="H168" s="48">
        <v>12.027999999999999</v>
      </c>
      <c r="I168" s="42"/>
      <c r="J168" s="42"/>
      <c r="K168" s="42">
        <v>0</v>
      </c>
      <c r="L168" s="46">
        <v>0.17245500000000002</v>
      </c>
      <c r="M168" s="42">
        <v>0</v>
      </c>
      <c r="N168" s="48">
        <v>0.85649527999999997</v>
      </c>
      <c r="O168" s="42"/>
      <c r="P168" s="42"/>
      <c r="Q168" s="42">
        <v>0</v>
      </c>
      <c r="R168" s="47">
        <v>425.92</v>
      </c>
      <c r="S168" s="42">
        <v>453.57886291785439</v>
      </c>
      <c r="T168" s="73">
        <v>0.36966492495342657</v>
      </c>
      <c r="U168" s="48">
        <v>1.0289502800000001</v>
      </c>
      <c r="V168" s="49">
        <v>0.83859028524857382</v>
      </c>
      <c r="W168" s="109"/>
    </row>
    <row r="169" spans="1:23" x14ac:dyDescent="0.35">
      <c r="A169" s="1" t="s">
        <v>29</v>
      </c>
      <c r="B169" s="44" t="s">
        <v>159</v>
      </c>
      <c r="C169" s="25" t="s">
        <v>198</v>
      </c>
      <c r="D169" s="25" t="s">
        <v>32</v>
      </c>
      <c r="E169" s="50">
        <v>24907</v>
      </c>
      <c r="F169" s="41">
        <v>7707.96</v>
      </c>
      <c r="G169" s="42">
        <v>0</v>
      </c>
      <c r="H169" s="42">
        <v>1444.9119999999998</v>
      </c>
      <c r="I169" s="42"/>
      <c r="J169" s="42"/>
      <c r="K169" s="42">
        <v>0</v>
      </c>
      <c r="L169" s="46">
        <v>3.2116500000000001</v>
      </c>
      <c r="M169" s="42">
        <v>0</v>
      </c>
      <c r="N169" s="48">
        <v>102.88994912</v>
      </c>
      <c r="O169" s="42"/>
      <c r="P169" s="42"/>
      <c r="Q169" s="42">
        <v>0</v>
      </c>
      <c r="R169" s="47">
        <v>9152.8719999999994</v>
      </c>
      <c r="S169" s="42">
        <v>9747.2513011661049</v>
      </c>
      <c r="T169" s="73">
        <v>0.39134585864078791</v>
      </c>
      <c r="U169" s="48">
        <v>106.10159912</v>
      </c>
      <c r="V169" s="49">
        <v>4.2599108330991289</v>
      </c>
      <c r="W169" s="109"/>
    </row>
    <row r="170" spans="1:23" x14ac:dyDescent="0.35">
      <c r="A170" s="1" t="s">
        <v>29</v>
      </c>
      <c r="B170" s="44" t="s">
        <v>159</v>
      </c>
      <c r="C170" s="25" t="s">
        <v>199</v>
      </c>
      <c r="D170" s="25" t="s">
        <v>32</v>
      </c>
      <c r="E170" s="50">
        <v>21341</v>
      </c>
      <c r="F170" s="41">
        <v>9804.24</v>
      </c>
      <c r="G170" s="42">
        <v>0</v>
      </c>
      <c r="H170" s="42">
        <v>1504.2759999999998</v>
      </c>
      <c r="I170" s="42"/>
      <c r="J170" s="42"/>
      <c r="K170" s="42">
        <v>0</v>
      </c>
      <c r="L170" s="46">
        <v>4.0850999999999997</v>
      </c>
      <c r="M170" s="42">
        <v>0</v>
      </c>
      <c r="N170" s="48">
        <v>107.11716776</v>
      </c>
      <c r="O170" s="42"/>
      <c r="P170" s="42"/>
      <c r="Q170" s="42">
        <v>0</v>
      </c>
      <c r="R170" s="47">
        <v>11308.516</v>
      </c>
      <c r="S170" s="42">
        <v>12042.880889764187</v>
      </c>
      <c r="T170" s="73">
        <v>0.56430724379195851</v>
      </c>
      <c r="U170" s="48">
        <v>111.20226776</v>
      </c>
      <c r="V170" s="49">
        <v>5.2107336938287805</v>
      </c>
      <c r="W170" s="109"/>
    </row>
    <row r="171" spans="1:23" x14ac:dyDescent="0.35">
      <c r="A171" s="1" t="s">
        <v>29</v>
      </c>
      <c r="B171" s="44" t="s">
        <v>159</v>
      </c>
      <c r="C171" s="25" t="s">
        <v>200</v>
      </c>
      <c r="D171" s="25" t="s">
        <v>32</v>
      </c>
      <c r="E171" s="50">
        <v>26710</v>
      </c>
      <c r="F171" s="41">
        <v>14355.359999999999</v>
      </c>
      <c r="G171" s="42">
        <v>0</v>
      </c>
      <c r="H171" s="42">
        <v>2048.64</v>
      </c>
      <c r="I171" s="42"/>
      <c r="J171" s="42"/>
      <c r="K171" s="42">
        <v>0</v>
      </c>
      <c r="L171" s="46">
        <v>5.9814000000000007</v>
      </c>
      <c r="M171" s="42">
        <v>0</v>
      </c>
      <c r="N171" s="48">
        <v>145.8804864</v>
      </c>
      <c r="O171" s="42"/>
      <c r="P171" s="42"/>
      <c r="Q171" s="42">
        <v>0</v>
      </c>
      <c r="R171" s="47">
        <v>16404</v>
      </c>
      <c r="S171" s="42">
        <v>17469.261052086033</v>
      </c>
      <c r="T171" s="73">
        <v>0.65403448341767245</v>
      </c>
      <c r="U171" s="48">
        <v>151.8618864</v>
      </c>
      <c r="V171" s="49">
        <v>5.6855816697865977</v>
      </c>
      <c r="W171" s="109"/>
    </row>
    <row r="172" spans="1:23" x14ac:dyDescent="0.35">
      <c r="A172" s="1" t="s">
        <v>29</v>
      </c>
      <c r="B172" s="44" t="s">
        <v>159</v>
      </c>
      <c r="C172" s="25" t="s">
        <v>201</v>
      </c>
      <c r="D172" s="25" t="s">
        <v>32</v>
      </c>
      <c r="E172" s="50">
        <v>2012</v>
      </c>
      <c r="F172" s="41">
        <v>678.45600000000002</v>
      </c>
      <c r="G172" s="42">
        <v>0</v>
      </c>
      <c r="H172" s="48">
        <v>10.475999999999999</v>
      </c>
      <c r="I172" s="42"/>
      <c r="J172" s="42"/>
      <c r="K172" s="42">
        <v>0</v>
      </c>
      <c r="L172" s="46">
        <v>0.28269</v>
      </c>
      <c r="M172" s="42">
        <v>0</v>
      </c>
      <c r="N172" s="48">
        <v>0.74597975999999999</v>
      </c>
      <c r="O172" s="42"/>
      <c r="P172" s="42"/>
      <c r="Q172" s="42">
        <v>0</v>
      </c>
      <c r="R172" s="47">
        <v>688.93200000000002</v>
      </c>
      <c r="S172" s="42">
        <v>733.67062637989113</v>
      </c>
      <c r="T172" s="73">
        <v>0.36464742861823612</v>
      </c>
      <c r="U172" s="48">
        <v>1.0286697600000001</v>
      </c>
      <c r="V172" s="49">
        <v>0.51126727634194835</v>
      </c>
      <c r="W172" s="109"/>
    </row>
    <row r="173" spans="1:23" x14ac:dyDescent="0.35">
      <c r="A173" s="1" t="s">
        <v>29</v>
      </c>
      <c r="B173" s="44" t="s">
        <v>159</v>
      </c>
      <c r="C173" s="25" t="s">
        <v>202</v>
      </c>
      <c r="D173" s="25" t="s">
        <v>32</v>
      </c>
      <c r="E173" s="50">
        <v>2685</v>
      </c>
      <c r="F173" s="41">
        <v>704.37599999999998</v>
      </c>
      <c r="G173" s="42">
        <v>0</v>
      </c>
      <c r="H173" s="42">
        <v>0</v>
      </c>
      <c r="I173" s="42"/>
      <c r="J173" s="42"/>
      <c r="K173" s="42">
        <v>0</v>
      </c>
      <c r="L173" s="46">
        <v>0.29349000000000003</v>
      </c>
      <c r="M173" s="42">
        <v>0</v>
      </c>
      <c r="N173" s="48">
        <v>0</v>
      </c>
      <c r="O173" s="42"/>
      <c r="P173" s="42"/>
      <c r="Q173" s="42">
        <v>0</v>
      </c>
      <c r="R173" s="47">
        <v>704.37599999999998</v>
      </c>
      <c r="S173" s="42">
        <v>750.11754589271823</v>
      </c>
      <c r="T173" s="73">
        <v>0.27937338766954123</v>
      </c>
      <c r="U173" s="48">
        <v>0.29349000000000003</v>
      </c>
      <c r="V173" s="49">
        <v>0.10930726256983241</v>
      </c>
      <c r="W173" s="109"/>
    </row>
    <row r="174" spans="1:23" x14ac:dyDescent="0.35">
      <c r="A174" s="1" t="s">
        <v>29</v>
      </c>
      <c r="B174" s="44" t="s">
        <v>203</v>
      </c>
      <c r="C174" s="25" t="s">
        <v>204</v>
      </c>
      <c r="D174" s="25" t="s">
        <v>32</v>
      </c>
      <c r="E174" s="50">
        <v>2625</v>
      </c>
      <c r="F174" s="41">
        <v>452.30399999999997</v>
      </c>
      <c r="G174" s="42">
        <v>0</v>
      </c>
      <c r="H174" s="42">
        <v>812.08399999999983</v>
      </c>
      <c r="I174" s="42"/>
      <c r="J174" s="42"/>
      <c r="K174" s="42">
        <v>0</v>
      </c>
      <c r="L174" s="46">
        <v>0.18846000000000002</v>
      </c>
      <c r="M174" s="42">
        <v>0</v>
      </c>
      <c r="N174" s="48">
        <v>57.827245839999996</v>
      </c>
      <c r="O174" s="42"/>
      <c r="P174" s="42"/>
      <c r="Q174" s="42">
        <v>0</v>
      </c>
      <c r="R174" s="47">
        <v>1264.3879999999999</v>
      </c>
      <c r="S174" s="42">
        <v>1346.4962230629696</v>
      </c>
      <c r="T174" s="73">
        <v>0.51295094211922654</v>
      </c>
      <c r="U174" s="48">
        <v>58.015705839999995</v>
      </c>
      <c r="V174" s="49">
        <v>22.10122127238095</v>
      </c>
      <c r="W174" s="109"/>
    </row>
    <row r="175" spans="1:23" x14ac:dyDescent="0.35">
      <c r="A175" s="1" t="s">
        <v>29</v>
      </c>
      <c r="B175" s="44" t="s">
        <v>203</v>
      </c>
      <c r="C175" s="25" t="s">
        <v>205</v>
      </c>
      <c r="D175" s="25" t="s">
        <v>32</v>
      </c>
      <c r="E175" s="50">
        <v>446</v>
      </c>
      <c r="F175" s="41">
        <v>209.66399999999999</v>
      </c>
      <c r="G175" s="42">
        <v>0</v>
      </c>
      <c r="H175" s="42">
        <v>0</v>
      </c>
      <c r="I175" s="42"/>
      <c r="J175" s="42"/>
      <c r="K175" s="42">
        <v>0</v>
      </c>
      <c r="L175" s="46">
        <v>8.7359999999999993E-2</v>
      </c>
      <c r="M175" s="42">
        <v>0</v>
      </c>
      <c r="N175" s="48">
        <v>0</v>
      </c>
      <c r="O175" s="42"/>
      <c r="P175" s="42"/>
      <c r="Q175" s="42">
        <v>0</v>
      </c>
      <c r="R175" s="47">
        <v>209.66399999999999</v>
      </c>
      <c r="S175" s="42">
        <v>223.27939217413837</v>
      </c>
      <c r="T175" s="73">
        <v>0.50062643985232813</v>
      </c>
      <c r="U175" s="48">
        <v>8.7359999999999993E-2</v>
      </c>
      <c r="V175" s="49">
        <v>0.1958744394618834</v>
      </c>
      <c r="W175" s="109"/>
    </row>
    <row r="176" spans="1:23" x14ac:dyDescent="0.35">
      <c r="A176" s="1" t="s">
        <v>29</v>
      </c>
      <c r="B176" s="44" t="s">
        <v>203</v>
      </c>
      <c r="C176" s="25" t="s">
        <v>206</v>
      </c>
      <c r="D176" s="25" t="s">
        <v>32</v>
      </c>
      <c r="E176" s="50">
        <v>6163</v>
      </c>
      <c r="F176" s="41">
        <v>2370.8159999999998</v>
      </c>
      <c r="G176" s="42">
        <v>0</v>
      </c>
      <c r="H176" s="42">
        <v>559.10799999999995</v>
      </c>
      <c r="I176" s="42"/>
      <c r="J176" s="42"/>
      <c r="K176" s="42">
        <v>0</v>
      </c>
      <c r="L176" s="46">
        <v>0.98784000000000005</v>
      </c>
      <c r="M176" s="42">
        <v>0</v>
      </c>
      <c r="N176" s="48">
        <v>39.813216079999997</v>
      </c>
      <c r="O176" s="42"/>
      <c r="P176" s="42"/>
      <c r="Q176" s="42">
        <v>0</v>
      </c>
      <c r="R176" s="47">
        <v>2929.924</v>
      </c>
      <c r="S176" s="42">
        <v>3120.1906375745011</v>
      </c>
      <c r="T176" s="73">
        <v>0.50627789024411829</v>
      </c>
      <c r="U176" s="48">
        <v>40.801056079999995</v>
      </c>
      <c r="V176" s="49">
        <v>6.6203238812266747</v>
      </c>
      <c r="W176" s="109"/>
    </row>
    <row r="177" spans="1:23" x14ac:dyDescent="0.35">
      <c r="A177" s="1" t="s">
        <v>29</v>
      </c>
      <c r="B177" s="44" t="s">
        <v>203</v>
      </c>
      <c r="C177" s="25" t="s">
        <v>207</v>
      </c>
      <c r="D177" s="25" t="s">
        <v>32</v>
      </c>
      <c r="E177" s="50">
        <v>1025</v>
      </c>
      <c r="F177" s="41">
        <v>278.85239999999999</v>
      </c>
      <c r="G177" s="42">
        <v>0</v>
      </c>
      <c r="H177" s="42">
        <v>263.45199999999994</v>
      </c>
      <c r="I177" s="42"/>
      <c r="J177" s="42"/>
      <c r="K177" s="42">
        <v>0</v>
      </c>
      <c r="L177" s="46">
        <v>0.1161885</v>
      </c>
      <c r="M177" s="42">
        <v>0</v>
      </c>
      <c r="N177" s="48">
        <v>18.760009520000001</v>
      </c>
      <c r="O177" s="42"/>
      <c r="P177" s="42"/>
      <c r="Q177" s="42">
        <v>0</v>
      </c>
      <c r="R177" s="47">
        <v>542.30439999999999</v>
      </c>
      <c r="S177" s="42">
        <v>577.52116150298002</v>
      </c>
      <c r="T177" s="73">
        <v>0.56343527951510242</v>
      </c>
      <c r="U177" s="48">
        <v>18.87619802</v>
      </c>
      <c r="V177" s="49">
        <v>18.415802946341465</v>
      </c>
      <c r="W177" s="109"/>
    </row>
    <row r="178" spans="1:23" x14ac:dyDescent="0.35">
      <c r="A178" s="1" t="s">
        <v>29</v>
      </c>
      <c r="B178" s="44" t="s">
        <v>203</v>
      </c>
      <c r="C178" s="25" t="s">
        <v>208</v>
      </c>
      <c r="D178" s="25" t="s">
        <v>32</v>
      </c>
      <c r="E178" s="50">
        <v>823</v>
      </c>
      <c r="F178" s="60">
        <v>51.897599999999997</v>
      </c>
      <c r="G178" s="42">
        <v>0</v>
      </c>
      <c r="H178" s="42">
        <v>207.57999999999996</v>
      </c>
      <c r="I178" s="42"/>
      <c r="J178" s="42"/>
      <c r="K178" s="42">
        <v>0</v>
      </c>
      <c r="L178" s="46">
        <v>2.1623999999999997E-2</v>
      </c>
      <c r="M178" s="42">
        <v>0</v>
      </c>
      <c r="N178" s="48">
        <v>14.781450799999998</v>
      </c>
      <c r="O178" s="42"/>
      <c r="P178" s="42"/>
      <c r="Q178" s="42">
        <v>0</v>
      </c>
      <c r="R178" s="47">
        <v>259.47759999999994</v>
      </c>
      <c r="S178" s="42">
        <v>276.32784269499865</v>
      </c>
      <c r="T178" s="73">
        <v>0.33575679549817578</v>
      </c>
      <c r="U178" s="48">
        <v>14.803074799999997</v>
      </c>
      <c r="V178" s="49">
        <v>17.986725151883348</v>
      </c>
      <c r="W178" s="109"/>
    </row>
    <row r="179" spans="1:23" x14ac:dyDescent="0.35">
      <c r="A179" s="1" t="s">
        <v>29</v>
      </c>
      <c r="B179" s="44" t="s">
        <v>203</v>
      </c>
      <c r="C179" s="25" t="s">
        <v>209</v>
      </c>
      <c r="D179" s="25" t="s">
        <v>32</v>
      </c>
      <c r="E179" s="50">
        <v>2305</v>
      </c>
      <c r="F179" s="41">
        <v>838.59839999999997</v>
      </c>
      <c r="G179" s="42">
        <v>0</v>
      </c>
      <c r="H179" s="42">
        <v>755.43599999999992</v>
      </c>
      <c r="I179" s="42"/>
      <c r="J179" s="42"/>
      <c r="K179" s="42">
        <v>0</v>
      </c>
      <c r="L179" s="46">
        <v>0.349416</v>
      </c>
      <c r="M179" s="42">
        <v>0</v>
      </c>
      <c r="N179" s="48">
        <v>53.793429359999998</v>
      </c>
      <c r="O179" s="42"/>
      <c r="P179" s="42"/>
      <c r="Q179" s="42">
        <v>0</v>
      </c>
      <c r="R179" s="47">
        <v>1594.0344</v>
      </c>
      <c r="S179" s="42">
        <v>1697.5495647162477</v>
      </c>
      <c r="T179" s="73">
        <v>0.73646401939967365</v>
      </c>
      <c r="U179" s="48">
        <v>54.142845359999995</v>
      </c>
      <c r="V179" s="49">
        <v>23.489303843817783</v>
      </c>
      <c r="W179" s="109"/>
    </row>
    <row r="180" spans="1:23" x14ac:dyDescent="0.35">
      <c r="A180" s="1" t="s">
        <v>29</v>
      </c>
      <c r="B180" s="44" t="s">
        <v>203</v>
      </c>
      <c r="C180" s="25" t="s">
        <v>210</v>
      </c>
      <c r="D180" s="25" t="s">
        <v>32</v>
      </c>
      <c r="E180" s="50">
        <v>1697</v>
      </c>
      <c r="F180" s="41">
        <v>861.12</v>
      </c>
      <c r="G180" s="42">
        <v>0</v>
      </c>
      <c r="H180" s="42">
        <v>0</v>
      </c>
      <c r="I180" s="42"/>
      <c r="J180" s="42"/>
      <c r="K180" s="42">
        <v>0</v>
      </c>
      <c r="L180" s="46">
        <v>0.35880000000000001</v>
      </c>
      <c r="M180" s="42">
        <v>0</v>
      </c>
      <c r="N180" s="48">
        <v>0</v>
      </c>
      <c r="O180" s="42"/>
      <c r="P180" s="42"/>
      <c r="Q180" s="42">
        <v>0</v>
      </c>
      <c r="R180" s="47">
        <v>861.12</v>
      </c>
      <c r="S180" s="42">
        <v>917.04036071521114</v>
      </c>
      <c r="T180" s="76">
        <v>0.54038913418692469</v>
      </c>
      <c r="U180" s="48">
        <v>0.35880000000000001</v>
      </c>
      <c r="V180" s="49">
        <v>0.2114319387153801</v>
      </c>
      <c r="W180" s="109"/>
    </row>
    <row r="181" spans="1:23" x14ac:dyDescent="0.35">
      <c r="A181" s="1" t="s">
        <v>29</v>
      </c>
      <c r="B181" s="44" t="s">
        <v>203</v>
      </c>
      <c r="C181" s="25" t="s">
        <v>211</v>
      </c>
      <c r="D181" s="25" t="s">
        <v>32</v>
      </c>
      <c r="E181" s="50">
        <v>684</v>
      </c>
      <c r="F181" s="41">
        <v>1082.6676</v>
      </c>
      <c r="G181" s="42">
        <v>0</v>
      </c>
      <c r="H181" s="42">
        <v>0</v>
      </c>
      <c r="I181" s="42"/>
      <c r="J181" s="42"/>
      <c r="K181" s="42">
        <v>0</v>
      </c>
      <c r="L181" s="46">
        <v>0.45111150000000005</v>
      </c>
      <c r="M181" s="42">
        <v>0</v>
      </c>
      <c r="N181" s="48">
        <v>0</v>
      </c>
      <c r="O181" s="42"/>
      <c r="P181" s="42"/>
      <c r="Q181" s="42">
        <v>0</v>
      </c>
      <c r="R181" s="47">
        <v>1082.6676</v>
      </c>
      <c r="S181" s="42">
        <v>1152.9750632184503</v>
      </c>
      <c r="T181" s="73">
        <v>1.6856360573369156</v>
      </c>
      <c r="U181" s="48">
        <v>0.45111150000000005</v>
      </c>
      <c r="V181" s="49">
        <v>0.6595197368421053</v>
      </c>
      <c r="W181" s="109"/>
    </row>
    <row r="182" spans="1:23" x14ac:dyDescent="0.35">
      <c r="A182" s="1" t="s">
        <v>29</v>
      </c>
      <c r="B182" s="44" t="s">
        <v>203</v>
      </c>
      <c r="C182" s="25" t="s">
        <v>212</v>
      </c>
      <c r="D182" s="25" t="s">
        <v>32</v>
      </c>
      <c r="E182" s="50">
        <v>2923</v>
      </c>
      <c r="F182" s="41">
        <v>932.00400000000002</v>
      </c>
      <c r="G182" s="42">
        <v>529.32330000000002</v>
      </c>
      <c r="H182" s="42">
        <v>0</v>
      </c>
      <c r="I182" s="42"/>
      <c r="J182" s="42"/>
      <c r="K182" s="42">
        <v>0</v>
      </c>
      <c r="L182" s="46">
        <v>0.38833500000000004</v>
      </c>
      <c r="M182" s="48">
        <v>27.064849349999999</v>
      </c>
      <c r="N182" s="48">
        <v>0</v>
      </c>
      <c r="O182" s="42"/>
      <c r="P182" s="42"/>
      <c r="Q182" s="42">
        <v>0</v>
      </c>
      <c r="R182" s="47">
        <v>1461.3272999999999</v>
      </c>
      <c r="S182" s="42">
        <v>1556.2245846281419</v>
      </c>
      <c r="T182" s="73">
        <v>0.53240663175783165</v>
      </c>
      <c r="U182" s="48">
        <v>27.453184350000001</v>
      </c>
      <c r="V182" s="49">
        <v>9.3921260177899413</v>
      </c>
      <c r="W182" s="109"/>
    </row>
    <row r="183" spans="1:23" x14ac:dyDescent="0.35">
      <c r="A183" s="1" t="s">
        <v>29</v>
      </c>
      <c r="B183" s="44" t="s">
        <v>203</v>
      </c>
      <c r="C183" s="25" t="s">
        <v>213</v>
      </c>
      <c r="D183" s="25" t="s">
        <v>32</v>
      </c>
      <c r="E183" s="50">
        <v>1407</v>
      </c>
      <c r="F183" s="41">
        <v>754.05599999999993</v>
      </c>
      <c r="G183" s="42">
        <v>0</v>
      </c>
      <c r="H183" s="42">
        <v>0</v>
      </c>
      <c r="I183" s="42"/>
      <c r="J183" s="42"/>
      <c r="K183" s="42">
        <v>0</v>
      </c>
      <c r="L183" s="46">
        <v>0.31419000000000002</v>
      </c>
      <c r="M183" s="42">
        <v>0</v>
      </c>
      <c r="N183" s="48">
        <v>0</v>
      </c>
      <c r="O183" s="42"/>
      <c r="P183" s="42"/>
      <c r="Q183" s="42">
        <v>0</v>
      </c>
      <c r="R183" s="47">
        <v>754.05599999999993</v>
      </c>
      <c r="S183" s="42">
        <v>803.02372054936507</v>
      </c>
      <c r="T183" s="73">
        <v>0.57073469832932844</v>
      </c>
      <c r="U183" s="48">
        <v>0.31419000000000002</v>
      </c>
      <c r="V183" s="49">
        <v>0.2233049040511727</v>
      </c>
      <c r="W183" s="109"/>
    </row>
    <row r="184" spans="1:23" x14ac:dyDescent="0.35">
      <c r="A184" s="1" t="s">
        <v>29</v>
      </c>
      <c r="B184" s="44" t="s">
        <v>203</v>
      </c>
      <c r="C184" s="25" t="s">
        <v>214</v>
      </c>
      <c r="D184" s="25" t="s">
        <v>32</v>
      </c>
      <c r="E184" s="50">
        <v>3038</v>
      </c>
      <c r="F184" s="41">
        <v>1254.6288</v>
      </c>
      <c r="G184" s="42">
        <v>128.44710000000001</v>
      </c>
      <c r="H184" s="42">
        <v>0</v>
      </c>
      <c r="I184" s="42"/>
      <c r="J184" s="42"/>
      <c r="K184" s="42">
        <v>0</v>
      </c>
      <c r="L184" s="46">
        <v>0.52276200000000006</v>
      </c>
      <c r="M184" s="48">
        <v>6.5676334499999998</v>
      </c>
      <c r="N184" s="48">
        <v>0</v>
      </c>
      <c r="O184" s="42"/>
      <c r="P184" s="42"/>
      <c r="Q184" s="42">
        <v>0</v>
      </c>
      <c r="R184" s="47">
        <v>1383.0759</v>
      </c>
      <c r="S184" s="42">
        <v>1472.8916088727649</v>
      </c>
      <c r="T184" s="73">
        <v>0.48482278106410959</v>
      </c>
      <c r="U184" s="48">
        <v>7.0903954499999999</v>
      </c>
      <c r="V184" s="49">
        <v>2.3339023864384463</v>
      </c>
      <c r="W184" s="109"/>
    </row>
    <row r="185" spans="1:23" x14ac:dyDescent="0.35">
      <c r="A185" s="1" t="s">
        <v>29</v>
      </c>
      <c r="B185" s="44" t="s">
        <v>203</v>
      </c>
      <c r="C185" s="25" t="s">
        <v>215</v>
      </c>
      <c r="D185" s="25" t="s">
        <v>32</v>
      </c>
      <c r="E185" s="50">
        <v>5783</v>
      </c>
      <c r="F185" s="41">
        <v>718.84439999999995</v>
      </c>
      <c r="G185" s="42">
        <v>940.05089999999996</v>
      </c>
      <c r="H185" s="42">
        <v>0</v>
      </c>
      <c r="I185" s="42"/>
      <c r="J185" s="42"/>
      <c r="K185" s="42">
        <v>0</v>
      </c>
      <c r="L185" s="46">
        <v>0.29951850000000002</v>
      </c>
      <c r="M185" s="48">
        <v>48.06577755</v>
      </c>
      <c r="N185" s="48">
        <v>0</v>
      </c>
      <c r="O185" s="42"/>
      <c r="P185" s="42"/>
      <c r="Q185" s="42">
        <v>0</v>
      </c>
      <c r="R185" s="47">
        <v>1658.8952999999999</v>
      </c>
      <c r="S185" s="42">
        <v>1766.6224734076184</v>
      </c>
      <c r="T185" s="73">
        <v>0.30548547006875643</v>
      </c>
      <c r="U185" s="48">
        <v>48.365296049999998</v>
      </c>
      <c r="V185" s="49">
        <v>8.3633574355870657</v>
      </c>
      <c r="W185" s="109"/>
    </row>
    <row r="186" spans="1:23" x14ac:dyDescent="0.35">
      <c r="A186" s="1" t="s">
        <v>29</v>
      </c>
      <c r="B186" s="44" t="s">
        <v>203</v>
      </c>
      <c r="C186" s="25" t="s">
        <v>216</v>
      </c>
      <c r="D186" s="25" t="s">
        <v>32</v>
      </c>
      <c r="E186" s="50">
        <v>1595</v>
      </c>
      <c r="F186" s="41">
        <v>210.672</v>
      </c>
      <c r="G186" s="42">
        <v>462.63690000000003</v>
      </c>
      <c r="H186" s="42">
        <v>0</v>
      </c>
      <c r="I186" s="42"/>
      <c r="J186" s="42"/>
      <c r="K186" s="42">
        <v>0</v>
      </c>
      <c r="L186" s="46">
        <v>8.7779999999999997E-2</v>
      </c>
      <c r="M186" s="48">
        <v>23.655104550000001</v>
      </c>
      <c r="N186" s="48">
        <v>0</v>
      </c>
      <c r="O186" s="42"/>
      <c r="P186" s="42"/>
      <c r="Q186" s="42">
        <v>0</v>
      </c>
      <c r="R186" s="47">
        <v>673.30889999999999</v>
      </c>
      <c r="S186" s="42">
        <v>717.032976273646</v>
      </c>
      <c r="T186" s="73">
        <v>0.44955045534397869</v>
      </c>
      <c r="U186" s="48">
        <v>23.742884549999999</v>
      </c>
      <c r="V186" s="49">
        <v>14.885821034482758</v>
      </c>
      <c r="W186" s="109"/>
    </row>
    <row r="187" spans="1:23" x14ac:dyDescent="0.35">
      <c r="A187" s="1" t="s">
        <v>29</v>
      </c>
      <c r="B187" s="44" t="s">
        <v>203</v>
      </c>
      <c r="C187" s="25" t="s">
        <v>217</v>
      </c>
      <c r="D187" s="25" t="s">
        <v>32</v>
      </c>
      <c r="E187" s="50">
        <v>1977</v>
      </c>
      <c r="F187" s="41">
        <v>894.24</v>
      </c>
      <c r="G187" s="48">
        <v>71.991</v>
      </c>
      <c r="H187" s="42">
        <v>0</v>
      </c>
      <c r="I187" s="42"/>
      <c r="J187" s="42"/>
      <c r="K187" s="42">
        <v>0</v>
      </c>
      <c r="L187" s="46">
        <v>0.37260000000000004</v>
      </c>
      <c r="M187" s="48">
        <v>3.6809744999999996</v>
      </c>
      <c r="N187" s="48">
        <v>0</v>
      </c>
      <c r="O187" s="42"/>
      <c r="P187" s="42"/>
      <c r="Q187" s="42">
        <v>0</v>
      </c>
      <c r="R187" s="47">
        <v>966.23099999999999</v>
      </c>
      <c r="S187" s="42">
        <v>1028.9771748121275</v>
      </c>
      <c r="T187" s="73">
        <v>0.5204740388528718</v>
      </c>
      <c r="U187" s="48">
        <v>4.0535744999999999</v>
      </c>
      <c r="V187" s="49">
        <v>2.0503664643399087</v>
      </c>
      <c r="W187" s="109"/>
    </row>
    <row r="188" spans="1:23" x14ac:dyDescent="0.35">
      <c r="A188" s="1" t="s">
        <v>29</v>
      </c>
      <c r="B188" s="44" t="s">
        <v>203</v>
      </c>
      <c r="C188" s="25" t="s">
        <v>218</v>
      </c>
      <c r="D188" s="25" t="s">
        <v>32</v>
      </c>
      <c r="E188" s="50">
        <v>4778</v>
      </c>
      <c r="F188" s="41">
        <v>1882.008</v>
      </c>
      <c r="G188" s="42">
        <v>0</v>
      </c>
      <c r="H188" s="42">
        <v>1301.3519999999999</v>
      </c>
      <c r="I188" s="42"/>
      <c r="J188" s="42"/>
      <c r="K188" s="42">
        <v>0</v>
      </c>
      <c r="L188" s="46">
        <v>0.78417000000000003</v>
      </c>
      <c r="M188" s="42">
        <v>0</v>
      </c>
      <c r="N188" s="48">
        <v>92.667263519999992</v>
      </c>
      <c r="O188" s="42"/>
      <c r="P188" s="42"/>
      <c r="Q188" s="42">
        <v>0</v>
      </c>
      <c r="R188" s="47">
        <v>3183.3599999999997</v>
      </c>
      <c r="S188" s="42">
        <v>3390.0845441824304</v>
      </c>
      <c r="T188" s="73">
        <v>0.70951957810431776</v>
      </c>
      <c r="U188" s="48">
        <v>93.451433519999995</v>
      </c>
      <c r="V188" s="49">
        <v>19.558692658015904</v>
      </c>
      <c r="W188" s="109"/>
    </row>
    <row r="189" spans="1:23" x14ac:dyDescent="0.35">
      <c r="A189" s="1" t="s">
        <v>29</v>
      </c>
      <c r="B189" s="44" t="s">
        <v>203</v>
      </c>
      <c r="C189" s="25" t="s">
        <v>219</v>
      </c>
      <c r="D189" s="25" t="s">
        <v>32</v>
      </c>
      <c r="E189" s="50">
        <v>1426</v>
      </c>
      <c r="F189" s="41">
        <v>883.29599999999994</v>
      </c>
      <c r="G189" s="42">
        <v>0</v>
      </c>
      <c r="H189" s="48">
        <v>50.051999999999992</v>
      </c>
      <c r="I189" s="42"/>
      <c r="J189" s="42"/>
      <c r="K189" s="42">
        <v>0</v>
      </c>
      <c r="L189" s="46">
        <v>0.36804000000000003</v>
      </c>
      <c r="M189" s="42">
        <v>0</v>
      </c>
      <c r="N189" s="48">
        <v>3.5641255199999997</v>
      </c>
      <c r="O189" s="42"/>
      <c r="P189" s="42"/>
      <c r="Q189" s="42">
        <v>0</v>
      </c>
      <c r="R189" s="47">
        <v>933.34799999999996</v>
      </c>
      <c r="S189" s="42">
        <v>993.95878227520075</v>
      </c>
      <c r="T189" s="73">
        <v>0.69702579402187992</v>
      </c>
      <c r="U189" s="48">
        <v>3.9321655199999999</v>
      </c>
      <c r="V189" s="49">
        <v>2.7574793267882187</v>
      </c>
      <c r="W189" s="109"/>
    </row>
    <row r="190" spans="1:23" x14ac:dyDescent="0.35">
      <c r="A190" s="1" t="s">
        <v>29</v>
      </c>
      <c r="B190" s="44" t="s">
        <v>203</v>
      </c>
      <c r="C190" s="25" t="s">
        <v>220</v>
      </c>
      <c r="D190" s="25" t="s">
        <v>32</v>
      </c>
      <c r="E190" s="50">
        <v>1914</v>
      </c>
      <c r="F190" s="41">
        <v>1145.3832</v>
      </c>
      <c r="G190" s="42">
        <v>0</v>
      </c>
      <c r="H190" s="48">
        <v>16.295999999999996</v>
      </c>
      <c r="I190" s="42"/>
      <c r="J190" s="42"/>
      <c r="K190" s="42">
        <v>0</v>
      </c>
      <c r="L190" s="46">
        <v>0.47724299999999997</v>
      </c>
      <c r="M190" s="42">
        <v>0</v>
      </c>
      <c r="N190" s="48">
        <v>1.1604129599999999</v>
      </c>
      <c r="O190" s="42"/>
      <c r="P190" s="42"/>
      <c r="Q190" s="42">
        <v>0</v>
      </c>
      <c r="R190" s="47">
        <v>1161.6792</v>
      </c>
      <c r="S190" s="42">
        <v>1237.1176056802281</v>
      </c>
      <c r="T190" s="73">
        <v>0.6463519360920732</v>
      </c>
      <c r="U190" s="48">
        <v>1.63765596</v>
      </c>
      <c r="V190" s="49">
        <v>0.85561962382445145</v>
      </c>
      <c r="W190" s="109"/>
    </row>
    <row r="191" spans="1:23" x14ac:dyDescent="0.35">
      <c r="A191" s="1" t="s">
        <v>29</v>
      </c>
      <c r="B191" s="44" t="s">
        <v>203</v>
      </c>
      <c r="C191" s="25" t="s">
        <v>221</v>
      </c>
      <c r="D191" s="25" t="s">
        <v>32</v>
      </c>
      <c r="E191" s="50">
        <v>1872</v>
      </c>
      <c r="F191" s="41">
        <v>918.97199999999998</v>
      </c>
      <c r="G191" s="42">
        <v>0</v>
      </c>
      <c r="H191" s="42">
        <v>162.18399999999997</v>
      </c>
      <c r="I191" s="42"/>
      <c r="J191" s="42"/>
      <c r="K191" s="42">
        <v>0</v>
      </c>
      <c r="L191" s="46">
        <v>0.38290500000000005</v>
      </c>
      <c r="M191" s="42">
        <v>0</v>
      </c>
      <c r="N191" s="48">
        <v>11.54887184</v>
      </c>
      <c r="O191" s="42"/>
      <c r="P191" s="42"/>
      <c r="Q191" s="42">
        <v>0</v>
      </c>
      <c r="R191" s="47">
        <v>1081.1559999999999</v>
      </c>
      <c r="S191" s="42">
        <v>1151.3653012697589</v>
      </c>
      <c r="T191" s="73">
        <v>0.61504556691760626</v>
      </c>
      <c r="U191" s="48">
        <v>11.931776840000001</v>
      </c>
      <c r="V191" s="49">
        <v>6.3738124145299144</v>
      </c>
      <c r="W191" s="109"/>
    </row>
    <row r="192" spans="1:23" x14ac:dyDescent="0.35">
      <c r="A192" s="1" t="s">
        <v>29</v>
      </c>
      <c r="B192" s="44" t="s">
        <v>203</v>
      </c>
      <c r="C192" s="25" t="s">
        <v>222</v>
      </c>
      <c r="D192" s="25" t="s">
        <v>32</v>
      </c>
      <c r="E192" s="50">
        <v>2625</v>
      </c>
      <c r="F192" s="41">
        <v>679.96799999999996</v>
      </c>
      <c r="G192" s="42">
        <v>0</v>
      </c>
      <c r="H192" s="42">
        <v>273.53999999999996</v>
      </c>
      <c r="I192" s="42"/>
      <c r="J192" s="42"/>
      <c r="K192" s="42">
        <v>0</v>
      </c>
      <c r="L192" s="46">
        <v>0.28332000000000002</v>
      </c>
      <c r="M192" s="42">
        <v>0</v>
      </c>
      <c r="N192" s="48">
        <v>19.478360399999996</v>
      </c>
      <c r="O192" s="42"/>
      <c r="P192" s="42"/>
      <c r="Q192" s="42">
        <v>0</v>
      </c>
      <c r="R192" s="47">
        <v>953.50799999999992</v>
      </c>
      <c r="S192" s="42">
        <v>1015.4279545996371</v>
      </c>
      <c r="T192" s="73">
        <v>0.38682969699033798</v>
      </c>
      <c r="U192" s="48">
        <v>19.761680399999996</v>
      </c>
      <c r="V192" s="49">
        <v>7.528259199999999</v>
      </c>
      <c r="W192" s="109"/>
    </row>
    <row r="193" spans="1:23" x14ac:dyDescent="0.35">
      <c r="A193" s="1" t="s">
        <v>29</v>
      </c>
      <c r="B193" s="44" t="s">
        <v>203</v>
      </c>
      <c r="C193" s="25" t="s">
        <v>223</v>
      </c>
      <c r="D193" s="25" t="s">
        <v>32</v>
      </c>
      <c r="E193" s="50">
        <v>975</v>
      </c>
      <c r="F193" s="41">
        <v>490.12200000000001</v>
      </c>
      <c r="G193" s="42">
        <v>0</v>
      </c>
      <c r="H193" s="42">
        <v>220.77199999999996</v>
      </c>
      <c r="I193" s="42"/>
      <c r="J193" s="42"/>
      <c r="K193" s="42">
        <v>0</v>
      </c>
      <c r="L193" s="46">
        <v>0.2042175</v>
      </c>
      <c r="M193" s="42">
        <v>0</v>
      </c>
      <c r="N193" s="48">
        <v>15.720832719999999</v>
      </c>
      <c r="O193" s="42"/>
      <c r="P193" s="42"/>
      <c r="Q193" s="42">
        <v>0</v>
      </c>
      <c r="R193" s="47">
        <v>710.89400000000001</v>
      </c>
      <c r="S193" s="42">
        <v>757.05881896864469</v>
      </c>
      <c r="T193" s="73">
        <v>0.77647058355758425</v>
      </c>
      <c r="U193" s="48">
        <v>15.925050219999999</v>
      </c>
      <c r="V193" s="49">
        <v>16.333384841025641</v>
      </c>
      <c r="W193" s="109"/>
    </row>
    <row r="194" spans="1:23" x14ac:dyDescent="0.35">
      <c r="A194" s="1" t="s">
        <v>29</v>
      </c>
      <c r="B194" s="44" t="s">
        <v>203</v>
      </c>
      <c r="C194" s="25" t="s">
        <v>224</v>
      </c>
      <c r="D194" s="25" t="s">
        <v>32</v>
      </c>
      <c r="E194" s="50">
        <v>1411</v>
      </c>
      <c r="F194" s="41">
        <v>526.28399999999999</v>
      </c>
      <c r="G194" s="42">
        <v>0</v>
      </c>
      <c r="H194" s="42">
        <v>105.92399999999998</v>
      </c>
      <c r="I194" s="42"/>
      <c r="J194" s="42"/>
      <c r="K194" s="42">
        <v>0</v>
      </c>
      <c r="L194" s="46">
        <v>0.21928500000000001</v>
      </c>
      <c r="M194" s="42">
        <v>0</v>
      </c>
      <c r="N194" s="48">
        <v>7.5426842399999998</v>
      </c>
      <c r="O194" s="42"/>
      <c r="P194" s="42"/>
      <c r="Q194" s="42">
        <v>0</v>
      </c>
      <c r="R194" s="47">
        <v>632.20799999999997</v>
      </c>
      <c r="S194" s="42">
        <v>673.26302067893232</v>
      </c>
      <c r="T194" s="73">
        <v>0.4771530975754304</v>
      </c>
      <c r="U194" s="48">
        <v>7.76196924</v>
      </c>
      <c r="V194" s="49">
        <v>5.5010412756909997</v>
      </c>
      <c r="W194" s="109"/>
    </row>
    <row r="195" spans="1:23" x14ac:dyDescent="0.35">
      <c r="A195" s="1" t="s">
        <v>29</v>
      </c>
      <c r="B195" s="44" t="s">
        <v>203</v>
      </c>
      <c r="C195" s="25" t="s">
        <v>225</v>
      </c>
      <c r="D195" s="25" t="s">
        <v>32</v>
      </c>
      <c r="E195" s="50">
        <v>5513</v>
      </c>
      <c r="F195" s="41">
        <v>1989.3779999999999</v>
      </c>
      <c r="G195" s="42">
        <v>0</v>
      </c>
      <c r="H195" s="42">
        <v>649.12399999999991</v>
      </c>
      <c r="I195" s="42"/>
      <c r="J195" s="42"/>
      <c r="K195" s="42">
        <v>0</v>
      </c>
      <c r="L195" s="46">
        <v>0.82890750000000002</v>
      </c>
      <c r="M195" s="42">
        <v>0</v>
      </c>
      <c r="N195" s="48">
        <v>46.223116239999996</v>
      </c>
      <c r="O195" s="42"/>
      <c r="P195" s="42"/>
      <c r="Q195" s="42">
        <v>0</v>
      </c>
      <c r="R195" s="47">
        <v>2638.502</v>
      </c>
      <c r="S195" s="42">
        <v>2809.8439541850221</v>
      </c>
      <c r="T195" s="76">
        <v>0.50967603014420859</v>
      </c>
      <c r="U195" s="48">
        <v>47.052023739999996</v>
      </c>
      <c r="V195" s="49">
        <v>8.5347403845456196</v>
      </c>
      <c r="W195" s="109"/>
    </row>
    <row r="196" spans="1:23" x14ac:dyDescent="0.35">
      <c r="A196" s="1" t="s">
        <v>29</v>
      </c>
      <c r="B196" s="44" t="s">
        <v>203</v>
      </c>
      <c r="C196" s="25" t="s">
        <v>226</v>
      </c>
      <c r="D196" s="25" t="s">
        <v>32</v>
      </c>
      <c r="E196" s="50">
        <v>984</v>
      </c>
      <c r="F196" s="41">
        <v>266.1696</v>
      </c>
      <c r="G196" s="42">
        <v>0</v>
      </c>
      <c r="H196" s="42">
        <v>330.18799999999993</v>
      </c>
      <c r="I196" s="42"/>
      <c r="J196" s="42"/>
      <c r="K196" s="42">
        <v>0</v>
      </c>
      <c r="L196" s="46">
        <v>0.110904</v>
      </c>
      <c r="M196" s="42">
        <v>0</v>
      </c>
      <c r="N196" s="48">
        <v>23.512176879999998</v>
      </c>
      <c r="O196" s="42"/>
      <c r="P196" s="42"/>
      <c r="Q196" s="42">
        <v>0</v>
      </c>
      <c r="R196" s="47">
        <v>596.35759999999993</v>
      </c>
      <c r="S196" s="42">
        <v>635.08452784659232</v>
      </c>
      <c r="T196" s="76">
        <v>0.64541110553515479</v>
      </c>
      <c r="U196" s="48">
        <v>23.62308088</v>
      </c>
      <c r="V196" s="49">
        <v>24.007196016260163</v>
      </c>
      <c r="W196" s="109"/>
    </row>
    <row r="197" spans="1:23" x14ac:dyDescent="0.35">
      <c r="A197" s="1" t="s">
        <v>29</v>
      </c>
      <c r="B197" s="44" t="s">
        <v>203</v>
      </c>
      <c r="C197" s="25" t="s">
        <v>227</v>
      </c>
      <c r="D197" s="25" t="s">
        <v>32</v>
      </c>
      <c r="E197" s="50">
        <v>1951</v>
      </c>
      <c r="F197" s="41">
        <v>648.97199999999998</v>
      </c>
      <c r="G197" s="42">
        <v>0</v>
      </c>
      <c r="H197" s="42">
        <v>320.09999999999997</v>
      </c>
      <c r="I197" s="42"/>
      <c r="J197" s="42"/>
      <c r="K197" s="42">
        <v>0</v>
      </c>
      <c r="L197" s="46">
        <v>0.27040500000000001</v>
      </c>
      <c r="M197" s="42">
        <v>0</v>
      </c>
      <c r="N197" s="48">
        <v>22.793825999999996</v>
      </c>
      <c r="O197" s="42"/>
      <c r="P197" s="42"/>
      <c r="Q197" s="42">
        <v>0</v>
      </c>
      <c r="R197" s="47">
        <v>969.07199999999989</v>
      </c>
      <c r="S197" s="42">
        <v>1032.0026668048715</v>
      </c>
      <c r="T197" s="73">
        <v>0.5289608748359157</v>
      </c>
      <c r="U197" s="48">
        <v>23.064230999999996</v>
      </c>
      <c r="V197" s="49">
        <v>11.821748334187594</v>
      </c>
      <c r="W197" s="109"/>
    </row>
    <row r="198" spans="1:23" x14ac:dyDescent="0.35">
      <c r="A198" s="1" t="s">
        <v>29</v>
      </c>
      <c r="B198" s="44" t="s">
        <v>203</v>
      </c>
      <c r="C198" s="25" t="s">
        <v>228</v>
      </c>
      <c r="D198" s="25" t="s">
        <v>32</v>
      </c>
      <c r="E198" s="50">
        <v>2665</v>
      </c>
      <c r="F198" s="41">
        <v>1230.9048</v>
      </c>
      <c r="G198" s="42">
        <v>0</v>
      </c>
      <c r="H198" s="42">
        <v>326.69599999999997</v>
      </c>
      <c r="I198" s="42"/>
      <c r="J198" s="42"/>
      <c r="K198" s="42">
        <v>0</v>
      </c>
      <c r="L198" s="46">
        <v>0.51287700000000003</v>
      </c>
      <c r="M198" s="42">
        <v>0</v>
      </c>
      <c r="N198" s="48">
        <v>23.263516959999997</v>
      </c>
      <c r="O198" s="42"/>
      <c r="P198" s="42"/>
      <c r="Q198" s="42">
        <v>0</v>
      </c>
      <c r="R198" s="47">
        <v>1557.6007999999999</v>
      </c>
      <c r="S198" s="42">
        <v>1658.7499993988079</v>
      </c>
      <c r="T198" s="73">
        <v>0.62242026243857707</v>
      </c>
      <c r="U198" s="48">
        <v>23.776393959999996</v>
      </c>
      <c r="V198" s="49">
        <v>8.9217238123827389</v>
      </c>
      <c r="W198" s="109"/>
    </row>
    <row r="199" spans="1:23" x14ac:dyDescent="0.35">
      <c r="A199" s="1" t="s">
        <v>29</v>
      </c>
      <c r="B199" s="44" t="s">
        <v>203</v>
      </c>
      <c r="C199" s="25" t="s">
        <v>229</v>
      </c>
      <c r="D199" s="25" t="s">
        <v>32</v>
      </c>
      <c r="E199" s="50">
        <v>1627</v>
      </c>
      <c r="F199" s="41">
        <v>690.76800000000003</v>
      </c>
      <c r="G199" s="42">
        <v>0</v>
      </c>
      <c r="H199" s="42">
        <v>0</v>
      </c>
      <c r="I199" s="42"/>
      <c r="J199" s="42"/>
      <c r="K199" s="42">
        <v>0</v>
      </c>
      <c r="L199" s="46">
        <v>0.28782000000000002</v>
      </c>
      <c r="M199" s="42">
        <v>0</v>
      </c>
      <c r="N199" s="48">
        <v>0</v>
      </c>
      <c r="O199" s="42"/>
      <c r="P199" s="42"/>
      <c r="Q199" s="42">
        <v>0</v>
      </c>
      <c r="R199" s="47">
        <v>690.76800000000003</v>
      </c>
      <c r="S199" s="42">
        <v>735.62585457372381</v>
      </c>
      <c r="T199" s="73">
        <v>0.45213635806621011</v>
      </c>
      <c r="U199" s="48">
        <v>0.28782000000000002</v>
      </c>
      <c r="V199" s="49">
        <v>0.17690227412415488</v>
      </c>
      <c r="W199" s="109"/>
    </row>
    <row r="200" spans="1:23" x14ac:dyDescent="0.35">
      <c r="A200" s="1" t="s">
        <v>29</v>
      </c>
      <c r="B200" s="44" t="s">
        <v>203</v>
      </c>
      <c r="C200" s="25" t="s">
        <v>230</v>
      </c>
      <c r="D200" s="25" t="s">
        <v>32</v>
      </c>
      <c r="E200" s="50">
        <v>1391</v>
      </c>
      <c r="F200" s="41">
        <v>657.39599999999996</v>
      </c>
      <c r="G200" s="42">
        <v>0</v>
      </c>
      <c r="H200" s="42">
        <v>0</v>
      </c>
      <c r="I200" s="42"/>
      <c r="J200" s="42"/>
      <c r="K200" s="42">
        <v>0</v>
      </c>
      <c r="L200" s="46">
        <v>0.27391500000000002</v>
      </c>
      <c r="M200" s="42">
        <v>0</v>
      </c>
      <c r="N200" s="48">
        <v>0</v>
      </c>
      <c r="O200" s="42"/>
      <c r="P200" s="42"/>
      <c r="Q200" s="42">
        <v>0</v>
      </c>
      <c r="R200" s="47">
        <v>657.39599999999996</v>
      </c>
      <c r="S200" s="42">
        <v>700.08670681523699</v>
      </c>
      <c r="T200" s="73">
        <v>0.50329741683338391</v>
      </c>
      <c r="U200" s="48">
        <v>0.27391500000000002</v>
      </c>
      <c r="V200" s="49">
        <v>0.19691948238677212</v>
      </c>
      <c r="W200" s="109"/>
    </row>
    <row r="201" spans="1:23" x14ac:dyDescent="0.35">
      <c r="A201" s="1" t="s">
        <v>29</v>
      </c>
      <c r="B201" s="44" t="s">
        <v>203</v>
      </c>
      <c r="C201" s="25" t="s">
        <v>231</v>
      </c>
      <c r="D201" s="25" t="s">
        <v>32</v>
      </c>
      <c r="E201" s="50">
        <v>5319</v>
      </c>
      <c r="F201" s="41">
        <v>870.48</v>
      </c>
      <c r="G201" s="42">
        <v>2205.9558000000002</v>
      </c>
      <c r="H201" s="42">
        <v>0</v>
      </c>
      <c r="I201" s="42"/>
      <c r="J201" s="42"/>
      <c r="K201" s="42">
        <v>0</v>
      </c>
      <c r="L201" s="46">
        <v>0.36269999999999997</v>
      </c>
      <c r="M201" s="42">
        <v>112.79280809999999</v>
      </c>
      <c r="N201" s="48">
        <v>0</v>
      </c>
      <c r="O201" s="42"/>
      <c r="P201" s="42"/>
      <c r="Q201" s="42">
        <v>0</v>
      </c>
      <c r="R201" s="47">
        <v>3076.4358000000002</v>
      </c>
      <c r="S201" s="42">
        <v>3276.2167825032393</v>
      </c>
      <c r="T201" s="73">
        <v>0.61594600159865376</v>
      </c>
      <c r="U201" s="48">
        <v>113.15550809999999</v>
      </c>
      <c r="V201" s="49">
        <v>21.27383119007332</v>
      </c>
      <c r="W201" s="109"/>
    </row>
    <row r="202" spans="1:23" x14ac:dyDescent="0.35">
      <c r="A202" s="1" t="s">
        <v>29</v>
      </c>
      <c r="B202" s="44" t="s">
        <v>203</v>
      </c>
      <c r="C202" s="25" t="s">
        <v>232</v>
      </c>
      <c r="D202" s="25" t="s">
        <v>32</v>
      </c>
      <c r="E202" s="50">
        <v>1478</v>
      </c>
      <c r="F202" s="41">
        <v>217.512</v>
      </c>
      <c r="G202" s="42">
        <v>1125.3330000000001</v>
      </c>
      <c r="H202" s="42">
        <v>0</v>
      </c>
      <c r="I202" s="42"/>
      <c r="J202" s="42"/>
      <c r="K202" s="42">
        <v>0</v>
      </c>
      <c r="L202" s="46">
        <v>9.0630000000000002E-2</v>
      </c>
      <c r="M202" s="48">
        <v>57.539443500000004</v>
      </c>
      <c r="N202" s="48">
        <v>0</v>
      </c>
      <c r="O202" s="42"/>
      <c r="P202" s="42"/>
      <c r="Q202" s="42">
        <v>0</v>
      </c>
      <c r="R202" s="47">
        <v>1342.845</v>
      </c>
      <c r="S202" s="42">
        <v>1430.0481502980047</v>
      </c>
      <c r="T202" s="73">
        <v>0.96755625865900174</v>
      </c>
      <c r="U202" s="48">
        <v>57.630073500000002</v>
      </c>
      <c r="V202" s="49">
        <v>38.991930649526388</v>
      </c>
      <c r="W202" s="109"/>
    </row>
    <row r="203" spans="1:23" x14ac:dyDescent="0.35">
      <c r="A203" s="1" t="s">
        <v>29</v>
      </c>
      <c r="B203" s="44" t="s">
        <v>203</v>
      </c>
      <c r="C203" s="25" t="s">
        <v>233</v>
      </c>
      <c r="D203" s="25" t="s">
        <v>32</v>
      </c>
      <c r="E203" s="50">
        <v>4701</v>
      </c>
      <c r="F203" s="41">
        <v>599.61599999999999</v>
      </c>
      <c r="G203" s="42">
        <v>2242.3301999999999</v>
      </c>
      <c r="H203" s="42">
        <v>0</v>
      </c>
      <c r="I203" s="42"/>
      <c r="J203" s="42"/>
      <c r="K203" s="42">
        <v>0</v>
      </c>
      <c r="L203" s="46">
        <v>0.24984000000000001</v>
      </c>
      <c r="M203" s="42">
        <v>114.65266889999999</v>
      </c>
      <c r="N203" s="48">
        <v>0</v>
      </c>
      <c r="O203" s="42"/>
      <c r="P203" s="42"/>
      <c r="Q203" s="42">
        <v>0</v>
      </c>
      <c r="R203" s="47">
        <v>2841.9461999999999</v>
      </c>
      <c r="S203" s="42">
        <v>3026.4996381238661</v>
      </c>
      <c r="T203" s="73">
        <v>0.64379911468280493</v>
      </c>
      <c r="U203" s="48">
        <v>114.9025089</v>
      </c>
      <c r="V203" s="49">
        <v>24.442141863433314</v>
      </c>
      <c r="W203" s="109"/>
    </row>
    <row r="204" spans="1:23" x14ac:dyDescent="0.35">
      <c r="A204" s="1" t="s">
        <v>29</v>
      </c>
      <c r="B204" s="44" t="s">
        <v>203</v>
      </c>
      <c r="C204" s="25" t="s">
        <v>234</v>
      </c>
      <c r="D204" s="25" t="s">
        <v>32</v>
      </c>
      <c r="E204" s="50">
        <v>3124</v>
      </c>
      <c r="F204" s="41">
        <v>283.82400000000001</v>
      </c>
      <c r="G204" s="42">
        <v>1490.5925999999999</v>
      </c>
      <c r="H204" s="42">
        <v>0</v>
      </c>
      <c r="I204" s="42"/>
      <c r="J204" s="42"/>
      <c r="K204" s="42">
        <v>0</v>
      </c>
      <c r="L204" s="46">
        <v>0.11826</v>
      </c>
      <c r="M204" s="48">
        <v>76.215545700000007</v>
      </c>
      <c r="N204" s="48">
        <v>0</v>
      </c>
      <c r="O204" s="42"/>
      <c r="P204" s="42"/>
      <c r="Q204" s="42">
        <v>0</v>
      </c>
      <c r="R204" s="47">
        <v>1774.4166</v>
      </c>
      <c r="S204" s="42">
        <v>1889.6456230526044</v>
      </c>
      <c r="T204" s="73">
        <v>0.60488016102836251</v>
      </c>
      <c r="U204" s="48">
        <v>76.333805700000013</v>
      </c>
      <c r="V204" s="49">
        <v>24.434636907810503</v>
      </c>
      <c r="W204" s="109"/>
    </row>
    <row r="205" spans="1:23" x14ac:dyDescent="0.35">
      <c r="A205" s="1" t="s">
        <v>29</v>
      </c>
      <c r="B205" s="44" t="s">
        <v>203</v>
      </c>
      <c r="C205" s="25" t="s">
        <v>235</v>
      </c>
      <c r="D205" s="25" t="s">
        <v>32</v>
      </c>
      <c r="E205" s="50">
        <v>14794</v>
      </c>
      <c r="F205" s="41">
        <v>6104.16</v>
      </c>
      <c r="G205" s="42">
        <v>0</v>
      </c>
      <c r="H205" s="42">
        <v>0</v>
      </c>
      <c r="I205" s="42"/>
      <c r="J205" s="42"/>
      <c r="K205" s="42">
        <v>0</v>
      </c>
      <c r="L205" s="46">
        <v>2.5434000000000001</v>
      </c>
      <c r="M205" s="42">
        <v>0</v>
      </c>
      <c r="N205" s="48">
        <v>0</v>
      </c>
      <c r="O205" s="42"/>
      <c r="P205" s="42"/>
      <c r="Q205" s="42">
        <v>0</v>
      </c>
      <c r="R205" s="47">
        <v>6104.16</v>
      </c>
      <c r="S205" s="42">
        <v>6500.5586773775585</v>
      </c>
      <c r="T205" s="73">
        <v>0.43940507485315389</v>
      </c>
      <c r="U205" s="48">
        <v>2.5434000000000001</v>
      </c>
      <c r="V205" s="49">
        <v>0.1719210490739489</v>
      </c>
      <c r="W205" s="109"/>
    </row>
    <row r="206" spans="1:23" x14ac:dyDescent="0.35">
      <c r="A206" s="1" t="s">
        <v>29</v>
      </c>
      <c r="B206" s="44" t="s">
        <v>203</v>
      </c>
      <c r="C206" s="25" t="s">
        <v>236</v>
      </c>
      <c r="D206" s="25" t="s">
        <v>32</v>
      </c>
      <c r="E206" s="50">
        <v>22721</v>
      </c>
      <c r="F206" s="41">
        <v>10202.3604</v>
      </c>
      <c r="G206" s="42">
        <v>3198.6738</v>
      </c>
      <c r="H206" s="42">
        <v>0</v>
      </c>
      <c r="I206" s="42"/>
      <c r="J206" s="42"/>
      <c r="K206" s="42">
        <v>0</v>
      </c>
      <c r="L206" s="46">
        <v>4.2509835000000002</v>
      </c>
      <c r="M206" s="42">
        <v>163.5515091</v>
      </c>
      <c r="N206" s="48">
        <v>0</v>
      </c>
      <c r="O206" s="42"/>
      <c r="P206" s="42"/>
      <c r="Q206" s="42">
        <v>0</v>
      </c>
      <c r="R206" s="47">
        <v>13401.0342</v>
      </c>
      <c r="S206" s="42">
        <v>14271.285345509199</v>
      </c>
      <c r="T206" s="73">
        <v>0.6281099135385414</v>
      </c>
      <c r="U206" s="48">
        <v>167.80249259999999</v>
      </c>
      <c r="V206" s="49">
        <v>7.3853480304564059</v>
      </c>
      <c r="W206" s="109"/>
    </row>
    <row r="207" spans="1:23" x14ac:dyDescent="0.35">
      <c r="A207" s="1" t="s">
        <v>29</v>
      </c>
      <c r="B207" s="44" t="s">
        <v>203</v>
      </c>
      <c r="C207" s="25" t="s">
        <v>237</v>
      </c>
      <c r="D207" s="25" t="s">
        <v>32</v>
      </c>
      <c r="E207" s="50">
        <v>16401</v>
      </c>
      <c r="F207" s="41">
        <v>9357.119999999999</v>
      </c>
      <c r="G207" s="42">
        <v>882.45809999999994</v>
      </c>
      <c r="H207" s="42">
        <v>0</v>
      </c>
      <c r="I207" s="42"/>
      <c r="J207" s="42"/>
      <c r="K207" s="42">
        <v>0</v>
      </c>
      <c r="L207" s="46">
        <v>3.8988</v>
      </c>
      <c r="M207" s="48">
        <v>45.120997949999996</v>
      </c>
      <c r="N207" s="48">
        <v>0</v>
      </c>
      <c r="O207" s="42"/>
      <c r="P207" s="42"/>
      <c r="Q207" s="42">
        <v>0</v>
      </c>
      <c r="R207" s="47">
        <v>10239.578099999999</v>
      </c>
      <c r="S207" s="42">
        <v>10904.527120953613</v>
      </c>
      <c r="T207" s="73">
        <v>0.66486964946976479</v>
      </c>
      <c r="U207" s="48">
        <v>49.019797949999997</v>
      </c>
      <c r="V207" s="49">
        <v>2.988829824400951</v>
      </c>
      <c r="W207" s="109"/>
    </row>
    <row r="208" spans="1:23" x14ac:dyDescent="0.35">
      <c r="A208" s="1" t="s">
        <v>29</v>
      </c>
      <c r="B208" s="44" t="s">
        <v>203</v>
      </c>
      <c r="C208" s="25" t="s">
        <v>238</v>
      </c>
      <c r="D208" s="25" t="s">
        <v>32</v>
      </c>
      <c r="E208" s="50">
        <v>8374</v>
      </c>
      <c r="F208" s="41">
        <v>2192.7311999999997</v>
      </c>
      <c r="G208" s="42">
        <v>0</v>
      </c>
      <c r="H208" s="42">
        <v>375.19599999999997</v>
      </c>
      <c r="I208" s="42"/>
      <c r="J208" s="42"/>
      <c r="K208" s="42">
        <v>0</v>
      </c>
      <c r="L208" s="46">
        <v>0.91363800000000006</v>
      </c>
      <c r="M208" s="42">
        <v>0</v>
      </c>
      <c r="N208" s="48">
        <v>26.717126959999998</v>
      </c>
      <c r="O208" s="42"/>
      <c r="P208" s="42"/>
      <c r="Q208" s="42">
        <v>0</v>
      </c>
      <c r="R208" s="47">
        <v>2567.9271999999996</v>
      </c>
      <c r="S208" s="42">
        <v>2734.6860899507642</v>
      </c>
      <c r="T208" s="77">
        <v>0.32656867565688608</v>
      </c>
      <c r="U208" s="48">
        <v>27.630764959999997</v>
      </c>
      <c r="V208" s="49">
        <v>3.2995897969906851</v>
      </c>
      <c r="W208" s="109"/>
    </row>
    <row r="209" spans="1:23" x14ac:dyDescent="0.35">
      <c r="A209" s="1" t="s">
        <v>29</v>
      </c>
      <c r="B209" s="44" t="s">
        <v>203</v>
      </c>
      <c r="C209" s="25" t="s">
        <v>239</v>
      </c>
      <c r="D209" s="25" t="s">
        <v>32</v>
      </c>
      <c r="E209" s="50">
        <v>17906</v>
      </c>
      <c r="F209" s="41">
        <v>9961.92</v>
      </c>
      <c r="G209" s="42">
        <v>0</v>
      </c>
      <c r="H209" s="42">
        <v>1863.1759999999997</v>
      </c>
      <c r="I209" s="42"/>
      <c r="J209" s="42"/>
      <c r="K209" s="42">
        <v>0</v>
      </c>
      <c r="L209" s="46">
        <v>4.1508000000000003</v>
      </c>
      <c r="M209" s="42">
        <v>0</v>
      </c>
      <c r="N209" s="48">
        <v>132.67388176</v>
      </c>
      <c r="O209" s="42"/>
      <c r="P209" s="42"/>
      <c r="Q209" s="42">
        <v>0</v>
      </c>
      <c r="R209" s="47">
        <v>11825.096</v>
      </c>
      <c r="S209" s="42">
        <v>12593.007131795801</v>
      </c>
      <c r="T209" s="73">
        <v>0.70328421377168548</v>
      </c>
      <c r="U209" s="48">
        <v>136.82468176</v>
      </c>
      <c r="V209" s="49">
        <v>7.6412756483860163</v>
      </c>
      <c r="W209" s="109"/>
    </row>
    <row r="210" spans="1:23" x14ac:dyDescent="0.35">
      <c r="A210" s="1" t="s">
        <v>29</v>
      </c>
      <c r="B210" s="44" t="s">
        <v>203</v>
      </c>
      <c r="C210" s="25" t="s">
        <v>240</v>
      </c>
      <c r="D210" s="25" t="s">
        <v>32</v>
      </c>
      <c r="E210" s="50">
        <v>8708</v>
      </c>
      <c r="F210" s="41">
        <v>4553.28</v>
      </c>
      <c r="G210" s="42">
        <v>0</v>
      </c>
      <c r="H210" s="48">
        <v>65.959999999999994</v>
      </c>
      <c r="I210" s="42"/>
      <c r="J210" s="42"/>
      <c r="K210" s="42">
        <v>0</v>
      </c>
      <c r="L210" s="46">
        <v>1.8972</v>
      </c>
      <c r="M210" s="42">
        <v>0</v>
      </c>
      <c r="N210" s="48">
        <v>4.6969095999999997</v>
      </c>
      <c r="O210" s="42"/>
      <c r="P210" s="42"/>
      <c r="Q210" s="42">
        <v>0</v>
      </c>
      <c r="R210" s="47">
        <v>4619.24</v>
      </c>
      <c r="S210" s="42">
        <v>4919.2093039647571</v>
      </c>
      <c r="T210" s="73">
        <v>0.56490690215488715</v>
      </c>
      <c r="U210" s="48">
        <v>6.5941095999999995</v>
      </c>
      <c r="V210" s="49">
        <v>0.75724731281580149</v>
      </c>
      <c r="W210" s="109"/>
    </row>
    <row r="211" spans="1:23" x14ac:dyDescent="0.35">
      <c r="A211" s="1" t="s">
        <v>29</v>
      </c>
      <c r="B211" s="44" t="s">
        <v>203</v>
      </c>
      <c r="C211" s="25" t="s">
        <v>241</v>
      </c>
      <c r="D211" s="25" t="s">
        <v>32</v>
      </c>
      <c r="E211" s="50">
        <v>1088</v>
      </c>
      <c r="F211" s="41">
        <v>475.63200000000001</v>
      </c>
      <c r="G211" s="42">
        <v>0</v>
      </c>
      <c r="H211" s="42">
        <v>0</v>
      </c>
      <c r="I211" s="42"/>
      <c r="J211" s="42"/>
      <c r="K211" s="42">
        <v>0</v>
      </c>
      <c r="L211" s="46">
        <v>0.19818</v>
      </c>
      <c r="M211" s="42">
        <v>0</v>
      </c>
      <c r="N211" s="48">
        <v>0</v>
      </c>
      <c r="O211" s="42"/>
      <c r="P211" s="42"/>
      <c r="Q211" s="42">
        <v>0</v>
      </c>
      <c r="R211" s="47">
        <v>475.63200000000001</v>
      </c>
      <c r="S211" s="42">
        <v>506.51911562580977</v>
      </c>
      <c r="T211" s="73">
        <v>0.46555065774431048</v>
      </c>
      <c r="U211" s="48">
        <v>0.19818</v>
      </c>
      <c r="V211" s="49">
        <v>0.18215073529411765</v>
      </c>
      <c r="W211" s="109"/>
    </row>
    <row r="212" spans="1:23" x14ac:dyDescent="0.35">
      <c r="A212" s="1" t="s">
        <v>29</v>
      </c>
      <c r="B212" s="44" t="s">
        <v>203</v>
      </c>
      <c r="C212" s="25" t="s">
        <v>242</v>
      </c>
      <c r="D212" s="25" t="s">
        <v>32</v>
      </c>
      <c r="E212" s="50">
        <v>2019</v>
      </c>
      <c r="F212" s="41">
        <v>916.53840000000002</v>
      </c>
      <c r="G212" s="42">
        <v>0</v>
      </c>
      <c r="H212" s="42">
        <v>630.88799999999992</v>
      </c>
      <c r="I212" s="42"/>
      <c r="J212" s="42"/>
      <c r="K212" s="42">
        <v>0</v>
      </c>
      <c r="L212" s="46">
        <v>0.38189100000000004</v>
      </c>
      <c r="M212" s="42">
        <v>0</v>
      </c>
      <c r="N212" s="48">
        <v>44.924558880000006</v>
      </c>
      <c r="O212" s="42"/>
      <c r="P212" s="42"/>
      <c r="Q212" s="42">
        <v>0</v>
      </c>
      <c r="R212" s="47">
        <v>1547.4263999999998</v>
      </c>
      <c r="S212" s="42">
        <v>1647.914882985229</v>
      </c>
      <c r="T212" s="73">
        <v>0.81620350816504661</v>
      </c>
      <c r="U212" s="48">
        <v>45.30644988000001</v>
      </c>
      <c r="V212" s="49">
        <v>22.440044517087671</v>
      </c>
      <c r="W212" s="109"/>
    </row>
    <row r="213" spans="1:23" x14ac:dyDescent="0.35">
      <c r="A213" s="1" t="s">
        <v>29</v>
      </c>
      <c r="B213" s="44" t="s">
        <v>243</v>
      </c>
      <c r="C213" s="25" t="s">
        <v>244</v>
      </c>
      <c r="D213" s="25" t="s">
        <v>32</v>
      </c>
      <c r="E213" s="50">
        <v>5365</v>
      </c>
      <c r="F213" s="41">
        <v>3666.8159999999998</v>
      </c>
      <c r="G213" s="42">
        <v>0</v>
      </c>
      <c r="H213" s="42">
        <v>123.77199999999998</v>
      </c>
      <c r="I213" s="42"/>
      <c r="J213" s="42"/>
      <c r="K213" s="42">
        <v>0</v>
      </c>
      <c r="L213" s="46">
        <v>1.5278400000000001</v>
      </c>
      <c r="M213" s="42">
        <v>0</v>
      </c>
      <c r="N213" s="48">
        <v>8.8136127199999983</v>
      </c>
      <c r="O213" s="42"/>
      <c r="P213" s="42"/>
      <c r="Q213" s="42">
        <v>0</v>
      </c>
      <c r="R213" s="47">
        <v>3790.5879999999997</v>
      </c>
      <c r="S213" s="42">
        <v>4036.7453860585642</v>
      </c>
      <c r="T213" s="73">
        <v>0.75242225276021701</v>
      </c>
      <c r="U213" s="48">
        <v>10.341452719999998</v>
      </c>
      <c r="V213" s="49">
        <v>1.9275773942218075</v>
      </c>
      <c r="W213" s="109"/>
    </row>
    <row r="214" spans="1:23" x14ac:dyDescent="0.35">
      <c r="A214" s="1" t="s">
        <v>29</v>
      </c>
      <c r="B214" s="44" t="s">
        <v>243</v>
      </c>
      <c r="C214" s="25" t="s">
        <v>245</v>
      </c>
      <c r="D214" s="25" t="s">
        <v>32</v>
      </c>
      <c r="E214" s="50">
        <v>7572</v>
      </c>
      <c r="F214" s="41">
        <v>1092.0816</v>
      </c>
      <c r="G214" s="42">
        <v>3494.5947000000001</v>
      </c>
      <c r="H214" s="42">
        <v>0</v>
      </c>
      <c r="I214" s="42"/>
      <c r="J214" s="42"/>
      <c r="K214" s="42">
        <v>0</v>
      </c>
      <c r="L214" s="46">
        <v>0.45503399999999999</v>
      </c>
      <c r="M214" s="42">
        <v>178.68225164999998</v>
      </c>
      <c r="N214" s="48">
        <v>0</v>
      </c>
      <c r="O214" s="42"/>
      <c r="P214" s="42"/>
      <c r="Q214" s="42">
        <v>0</v>
      </c>
      <c r="R214" s="47">
        <v>4586.6763000000001</v>
      </c>
      <c r="S214" s="42">
        <v>4884.5309464835445</v>
      </c>
      <c r="T214" s="73">
        <v>0.64507804364547605</v>
      </c>
      <c r="U214" s="48">
        <v>179.13728565</v>
      </c>
      <c r="V214" s="49">
        <v>23.65785600237718</v>
      </c>
      <c r="W214" s="109"/>
    </row>
    <row r="215" spans="1:23" x14ac:dyDescent="0.35">
      <c r="A215" s="1" t="s">
        <v>29</v>
      </c>
      <c r="B215" s="44" t="s">
        <v>243</v>
      </c>
      <c r="C215" s="25" t="s">
        <v>246</v>
      </c>
      <c r="D215" s="25" t="s">
        <v>32</v>
      </c>
      <c r="E215" s="50">
        <v>2234</v>
      </c>
      <c r="F215" s="41">
        <v>294.8544</v>
      </c>
      <c r="G215" s="42">
        <v>810.08820000000003</v>
      </c>
      <c r="H215" s="42">
        <v>0</v>
      </c>
      <c r="I215" s="42"/>
      <c r="J215" s="42"/>
      <c r="K215" s="42">
        <v>0</v>
      </c>
      <c r="L215" s="46">
        <v>0.12285600000000001</v>
      </c>
      <c r="M215" s="48">
        <v>41.420649899999994</v>
      </c>
      <c r="N215" s="48">
        <v>0</v>
      </c>
      <c r="O215" s="42"/>
      <c r="P215" s="42"/>
      <c r="Q215" s="42">
        <v>0</v>
      </c>
      <c r="R215" s="47">
        <v>1104.9426000000001</v>
      </c>
      <c r="S215" s="42">
        <v>1176.6965817465666</v>
      </c>
      <c r="T215" s="73">
        <v>0.52672183605486422</v>
      </c>
      <c r="U215" s="48">
        <v>41.543505899999992</v>
      </c>
      <c r="V215" s="49">
        <v>18.596018755595338</v>
      </c>
      <c r="W215" s="109"/>
    </row>
    <row r="216" spans="1:23" x14ac:dyDescent="0.35">
      <c r="A216" s="1" t="s">
        <v>29</v>
      </c>
      <c r="B216" s="44" t="s">
        <v>243</v>
      </c>
      <c r="C216" s="25" t="s">
        <v>247</v>
      </c>
      <c r="D216" s="25" t="s">
        <v>32</v>
      </c>
      <c r="E216" s="50">
        <v>2027</v>
      </c>
      <c r="F216" s="41">
        <v>513.50400000000002</v>
      </c>
      <c r="G216" s="42">
        <v>0</v>
      </c>
      <c r="H216" s="42">
        <v>0</v>
      </c>
      <c r="I216" s="42"/>
      <c r="J216" s="42"/>
      <c r="K216" s="42">
        <v>0</v>
      </c>
      <c r="L216" s="46">
        <v>0.21396000000000001</v>
      </c>
      <c r="M216" s="42">
        <v>0</v>
      </c>
      <c r="N216" s="48">
        <v>0</v>
      </c>
      <c r="O216" s="42"/>
      <c r="P216" s="42"/>
      <c r="Q216" s="42">
        <v>0</v>
      </c>
      <c r="R216" s="47">
        <v>513.50400000000002</v>
      </c>
      <c r="S216" s="42">
        <v>546.8504893495724</v>
      </c>
      <c r="T216" s="73">
        <v>0.26978317185474709</v>
      </c>
      <c r="U216" s="48">
        <v>0.21396000000000001</v>
      </c>
      <c r="V216" s="49">
        <v>0.10555500740009867</v>
      </c>
      <c r="W216" s="109"/>
    </row>
    <row r="217" spans="1:23" x14ac:dyDescent="0.35">
      <c r="A217" s="1" t="s">
        <v>29</v>
      </c>
      <c r="B217" s="44" t="s">
        <v>243</v>
      </c>
      <c r="C217" s="25" t="s">
        <v>248</v>
      </c>
      <c r="D217" s="25" t="s">
        <v>32</v>
      </c>
      <c r="E217" s="50">
        <v>1032</v>
      </c>
      <c r="F217" s="41">
        <v>152.06399999999999</v>
      </c>
      <c r="G217" s="42">
        <v>675.57870000000003</v>
      </c>
      <c r="H217" s="42">
        <v>0</v>
      </c>
      <c r="I217" s="42"/>
      <c r="J217" s="42"/>
      <c r="K217" s="42">
        <v>0</v>
      </c>
      <c r="L217" s="46">
        <v>6.336E-2</v>
      </c>
      <c r="M217" s="48">
        <v>34.543039649999997</v>
      </c>
      <c r="N217" s="48">
        <v>0</v>
      </c>
      <c r="O217" s="42"/>
      <c r="P217" s="42"/>
      <c r="Q217" s="42">
        <v>0</v>
      </c>
      <c r="R217" s="47">
        <v>827.64269999999999</v>
      </c>
      <c r="S217" s="42">
        <v>881.38907486913706</v>
      </c>
      <c r="T217" s="73">
        <v>0.85405918107474521</v>
      </c>
      <c r="U217" s="48">
        <v>34.60639965</v>
      </c>
      <c r="V217" s="49">
        <v>33.533332994186047</v>
      </c>
      <c r="W217" s="109"/>
    </row>
    <row r="218" spans="1:23" x14ac:dyDescent="0.35">
      <c r="A218" s="1" t="s">
        <v>29</v>
      </c>
      <c r="B218" s="44" t="s">
        <v>243</v>
      </c>
      <c r="C218" s="25" t="s">
        <v>249</v>
      </c>
      <c r="D218" s="25" t="s">
        <v>32</v>
      </c>
      <c r="E218" s="50">
        <v>2242</v>
      </c>
      <c r="F218" s="41">
        <v>904.93200000000002</v>
      </c>
      <c r="G218" s="42">
        <v>0</v>
      </c>
      <c r="H218" s="48">
        <v>92.34399999999998</v>
      </c>
      <c r="I218" s="42"/>
      <c r="J218" s="42"/>
      <c r="K218" s="42">
        <v>0</v>
      </c>
      <c r="L218" s="46">
        <v>0.37705500000000003</v>
      </c>
      <c r="M218" s="42">
        <v>0</v>
      </c>
      <c r="N218" s="48">
        <v>6.5756734399999992</v>
      </c>
      <c r="O218" s="42"/>
      <c r="P218" s="42"/>
      <c r="Q218" s="42">
        <v>0</v>
      </c>
      <c r="R218" s="47">
        <v>997.27599999999995</v>
      </c>
      <c r="S218" s="42">
        <v>1062.0382092770146</v>
      </c>
      <c r="T218" s="73">
        <v>0.47370125302275407</v>
      </c>
      <c r="U218" s="48">
        <v>6.9527284399999996</v>
      </c>
      <c r="V218" s="49">
        <v>3.101127760927743</v>
      </c>
      <c r="W218" s="109"/>
    </row>
    <row r="219" spans="1:23" x14ac:dyDescent="0.35">
      <c r="A219" s="1" t="s">
        <v>29</v>
      </c>
      <c r="B219" s="44" t="s">
        <v>243</v>
      </c>
      <c r="C219" s="25" t="s">
        <v>250</v>
      </c>
      <c r="D219" s="25" t="s">
        <v>32</v>
      </c>
      <c r="E219" s="50">
        <v>2156</v>
      </c>
      <c r="F219" s="41">
        <v>193.10399999999998</v>
      </c>
      <c r="G219" s="42">
        <v>885.11040000000003</v>
      </c>
      <c r="H219" s="42">
        <v>0</v>
      </c>
      <c r="I219" s="42"/>
      <c r="J219" s="42"/>
      <c r="K219" s="42">
        <v>0</v>
      </c>
      <c r="L219" s="46">
        <v>8.0460000000000004E-2</v>
      </c>
      <c r="M219" s="48">
        <v>45.256612799999992</v>
      </c>
      <c r="N219" s="48">
        <v>0</v>
      </c>
      <c r="O219" s="42"/>
      <c r="P219" s="42"/>
      <c r="Q219" s="42">
        <v>0</v>
      </c>
      <c r="R219" s="47">
        <v>1078.2144000000001</v>
      </c>
      <c r="S219" s="42">
        <v>1148.2326764032134</v>
      </c>
      <c r="T219" s="73">
        <v>0.53257545287718622</v>
      </c>
      <c r="U219" s="48">
        <v>45.337072799999994</v>
      </c>
      <c r="V219" s="49">
        <v>21.028326901669757</v>
      </c>
      <c r="W219" s="109"/>
    </row>
    <row r="220" spans="1:23" x14ac:dyDescent="0.35">
      <c r="A220" s="1" t="s">
        <v>29</v>
      </c>
      <c r="B220" s="44" t="s">
        <v>243</v>
      </c>
      <c r="C220" s="25" t="s">
        <v>251</v>
      </c>
      <c r="D220" s="25" t="s">
        <v>32</v>
      </c>
      <c r="E220" s="50">
        <v>2183</v>
      </c>
      <c r="F220" s="41">
        <v>233.41679999999999</v>
      </c>
      <c r="G220" s="42">
        <v>898.75080000000003</v>
      </c>
      <c r="H220" s="42">
        <v>0</v>
      </c>
      <c r="I220" s="42"/>
      <c r="J220" s="42"/>
      <c r="K220" s="42">
        <v>0</v>
      </c>
      <c r="L220" s="46">
        <v>9.725700000000001E-2</v>
      </c>
      <c r="M220" s="48">
        <v>45.954060599999998</v>
      </c>
      <c r="N220" s="48">
        <v>0</v>
      </c>
      <c r="O220" s="42"/>
      <c r="P220" s="42"/>
      <c r="Q220" s="42">
        <v>0</v>
      </c>
      <c r="R220" s="47">
        <v>1132.1676</v>
      </c>
      <c r="S220" s="42">
        <v>1205.6895488364862</v>
      </c>
      <c r="T220" s="73">
        <v>0.55230854275606334</v>
      </c>
      <c r="U220" s="48">
        <v>46.051317599999997</v>
      </c>
      <c r="V220" s="49">
        <v>21.095427210261107</v>
      </c>
      <c r="W220" s="109"/>
    </row>
    <row r="221" spans="1:23" x14ac:dyDescent="0.35">
      <c r="A221" s="1" t="s">
        <v>29</v>
      </c>
      <c r="B221" s="44" t="s">
        <v>243</v>
      </c>
      <c r="C221" s="25" t="s">
        <v>252</v>
      </c>
      <c r="D221" s="25" t="s">
        <v>32</v>
      </c>
      <c r="E221" s="42">
        <v>6599</v>
      </c>
      <c r="F221" s="41">
        <v>1429.3332</v>
      </c>
      <c r="G221" s="42">
        <v>1973.6901</v>
      </c>
      <c r="H221" s="42">
        <v>0</v>
      </c>
      <c r="I221" s="42"/>
      <c r="J221" s="42"/>
      <c r="K221" s="42">
        <v>0</v>
      </c>
      <c r="L221" s="46">
        <v>0.59555550000000002</v>
      </c>
      <c r="M221" s="42">
        <v>100.91682195</v>
      </c>
      <c r="N221" s="48">
        <v>0</v>
      </c>
      <c r="O221" s="42"/>
      <c r="P221" s="42"/>
      <c r="Q221" s="42">
        <v>0</v>
      </c>
      <c r="R221" s="47">
        <v>3403.0232999999998</v>
      </c>
      <c r="S221" s="42">
        <v>3624.0125819331429</v>
      </c>
      <c r="T221" s="73">
        <v>0.54917602393289022</v>
      </c>
      <c r="U221" s="48">
        <v>101.51237745</v>
      </c>
      <c r="V221" s="49">
        <v>15.382994006667676</v>
      </c>
      <c r="W221" s="109"/>
    </row>
    <row r="222" spans="1:23" x14ac:dyDescent="0.35">
      <c r="A222" s="1" t="s">
        <v>29</v>
      </c>
      <c r="B222" s="44" t="s">
        <v>243</v>
      </c>
      <c r="C222" s="25" t="s">
        <v>253</v>
      </c>
      <c r="D222" s="25" t="s">
        <v>32</v>
      </c>
      <c r="E222" s="50">
        <v>2607</v>
      </c>
      <c r="F222" s="41">
        <v>320.76</v>
      </c>
      <c r="G222" s="42">
        <v>0</v>
      </c>
      <c r="H222" s="42">
        <v>1351.0159999999998</v>
      </c>
      <c r="I222" s="42"/>
      <c r="J222" s="42"/>
      <c r="K222" s="42">
        <v>0</v>
      </c>
      <c r="L222" s="46">
        <v>0.13365000000000002</v>
      </c>
      <c r="M222" s="42">
        <v>0</v>
      </c>
      <c r="N222" s="48">
        <v>96.203760159999987</v>
      </c>
      <c r="O222" s="42"/>
      <c r="P222" s="42"/>
      <c r="Q222" s="42">
        <v>0</v>
      </c>
      <c r="R222" s="47">
        <v>1671.7759999999998</v>
      </c>
      <c r="S222" s="42">
        <v>1780.3396345167139</v>
      </c>
      <c r="T222" s="73">
        <v>0.68290741638539088</v>
      </c>
      <c r="U222" s="48">
        <v>96.33741015999999</v>
      </c>
      <c r="V222" s="49">
        <v>36.953360245492895</v>
      </c>
      <c r="W222" s="109"/>
    </row>
    <row r="223" spans="1:23" x14ac:dyDescent="0.35">
      <c r="A223" s="1" t="s">
        <v>29</v>
      </c>
      <c r="B223" s="44" t="s">
        <v>243</v>
      </c>
      <c r="C223" s="25" t="s">
        <v>254</v>
      </c>
      <c r="D223" s="25" t="s">
        <v>32</v>
      </c>
      <c r="E223" s="50">
        <v>4651</v>
      </c>
      <c r="F223" s="41">
        <v>651.45600000000002</v>
      </c>
      <c r="G223" s="42">
        <v>2857.6637999999998</v>
      </c>
      <c r="H223" s="42">
        <v>0</v>
      </c>
      <c r="I223" s="42"/>
      <c r="J223" s="42"/>
      <c r="K223" s="42">
        <v>0</v>
      </c>
      <c r="L223" s="46">
        <v>0.27144000000000001</v>
      </c>
      <c r="M223" s="42">
        <v>146.11531409999998</v>
      </c>
      <c r="N223" s="48">
        <v>0</v>
      </c>
      <c r="O223" s="42"/>
      <c r="P223" s="42"/>
      <c r="Q223" s="42">
        <v>0</v>
      </c>
      <c r="R223" s="47">
        <v>3509.1197999999999</v>
      </c>
      <c r="S223" s="42">
        <v>3736.9988935164547</v>
      </c>
      <c r="T223" s="73">
        <v>0.80348288400697798</v>
      </c>
      <c r="U223" s="48">
        <v>146.38675409999999</v>
      </c>
      <c r="V223" s="49">
        <v>31.474253730380561</v>
      </c>
      <c r="W223" s="109"/>
    </row>
    <row r="224" spans="1:23" x14ac:dyDescent="0.35">
      <c r="A224" s="1" t="s">
        <v>29</v>
      </c>
      <c r="B224" s="44" t="s">
        <v>243</v>
      </c>
      <c r="C224" s="25" t="s">
        <v>255</v>
      </c>
      <c r="D224" s="25" t="s">
        <v>32</v>
      </c>
      <c r="E224" s="50">
        <v>1814</v>
      </c>
      <c r="F224" s="41">
        <v>234.14400000000001</v>
      </c>
      <c r="G224" s="42">
        <v>0</v>
      </c>
      <c r="H224" s="42">
        <v>600.62399999999991</v>
      </c>
      <c r="I224" s="42"/>
      <c r="J224" s="42"/>
      <c r="K224" s="42">
        <v>0</v>
      </c>
      <c r="L224" s="46">
        <v>9.7560000000000008E-2</v>
      </c>
      <c r="M224" s="42">
        <v>0</v>
      </c>
      <c r="N224" s="48">
        <v>42.769506239999998</v>
      </c>
      <c r="O224" s="42"/>
      <c r="P224" s="42"/>
      <c r="Q224" s="42">
        <v>0</v>
      </c>
      <c r="R224" s="47">
        <v>834.76799999999992</v>
      </c>
      <c r="S224" s="42">
        <v>888.9770854625549</v>
      </c>
      <c r="T224" s="73">
        <v>0.49006454545896078</v>
      </c>
      <c r="U224" s="48">
        <v>42.86706624</v>
      </c>
      <c r="V224" s="49">
        <v>23.631238280044101</v>
      </c>
      <c r="W224" s="109"/>
    </row>
    <row r="225" spans="1:23" x14ac:dyDescent="0.35">
      <c r="A225" s="1" t="s">
        <v>29</v>
      </c>
      <c r="B225" s="44" t="s">
        <v>243</v>
      </c>
      <c r="C225" s="25" t="s">
        <v>256</v>
      </c>
      <c r="D225" s="25" t="s">
        <v>32</v>
      </c>
      <c r="E225" s="50">
        <v>1616</v>
      </c>
      <c r="F225" s="41">
        <v>799.63199999999995</v>
      </c>
      <c r="G225" s="42">
        <v>0</v>
      </c>
      <c r="H225" s="48">
        <v>54.707999999999991</v>
      </c>
      <c r="I225" s="42"/>
      <c r="J225" s="42"/>
      <c r="K225" s="42">
        <v>0</v>
      </c>
      <c r="L225" s="46">
        <v>0.33318000000000003</v>
      </c>
      <c r="M225" s="42">
        <v>0</v>
      </c>
      <c r="N225" s="48">
        <v>3.8956720799999998</v>
      </c>
      <c r="O225" s="42"/>
      <c r="P225" s="42"/>
      <c r="Q225" s="42">
        <v>0</v>
      </c>
      <c r="R225" s="47">
        <v>854.33999999999992</v>
      </c>
      <c r="S225" s="42">
        <v>909.82007359419526</v>
      </c>
      <c r="T225" s="73">
        <v>0.56300747128353668</v>
      </c>
      <c r="U225" s="48">
        <v>4.2288520799999993</v>
      </c>
      <c r="V225" s="49">
        <v>2.6168639108910887</v>
      </c>
      <c r="W225" s="109"/>
    </row>
    <row r="226" spans="1:23" x14ac:dyDescent="0.35">
      <c r="A226" s="1" t="s">
        <v>29</v>
      </c>
      <c r="B226" s="44" t="s">
        <v>243</v>
      </c>
      <c r="C226" s="25" t="s">
        <v>257</v>
      </c>
      <c r="D226" s="25" t="s">
        <v>32</v>
      </c>
      <c r="E226" s="50">
        <v>3750</v>
      </c>
      <c r="F226" s="41">
        <v>1451.52</v>
      </c>
      <c r="G226" s="42">
        <v>0</v>
      </c>
      <c r="H226" s="42">
        <v>739.13999999999987</v>
      </c>
      <c r="I226" s="42"/>
      <c r="J226" s="42"/>
      <c r="K226" s="42">
        <v>0</v>
      </c>
      <c r="L226" s="46">
        <v>0.60480000000000012</v>
      </c>
      <c r="M226" s="42">
        <v>0</v>
      </c>
      <c r="N226" s="48">
        <v>52.633016399999995</v>
      </c>
      <c r="O226" s="42"/>
      <c r="P226" s="42"/>
      <c r="Q226" s="42">
        <v>0</v>
      </c>
      <c r="R226" s="47">
        <v>2190.66</v>
      </c>
      <c r="S226" s="42">
        <v>2332.9194962425495</v>
      </c>
      <c r="T226" s="73">
        <v>0.62211186566467991</v>
      </c>
      <c r="U226" s="48">
        <v>53.237816399999993</v>
      </c>
      <c r="V226" s="49">
        <v>14.196751039999999</v>
      </c>
      <c r="W226" s="109"/>
    </row>
    <row r="227" spans="1:23" x14ac:dyDescent="0.35">
      <c r="A227" s="1" t="s">
        <v>29</v>
      </c>
      <c r="B227" s="44" t="s">
        <v>243</v>
      </c>
      <c r="C227" s="25" t="s">
        <v>258</v>
      </c>
      <c r="D227" s="25" t="s">
        <v>32</v>
      </c>
      <c r="E227" s="50">
        <v>3067</v>
      </c>
      <c r="F227" s="41">
        <v>486</v>
      </c>
      <c r="G227" s="42">
        <v>0</v>
      </c>
      <c r="H227" s="42">
        <v>1091.4439999999997</v>
      </c>
      <c r="I227" s="42"/>
      <c r="J227" s="42"/>
      <c r="K227" s="42">
        <v>0</v>
      </c>
      <c r="L227" s="46">
        <v>0.20250000000000001</v>
      </c>
      <c r="M227" s="42">
        <v>0</v>
      </c>
      <c r="N227" s="48">
        <v>77.720039439999994</v>
      </c>
      <c r="O227" s="42"/>
      <c r="P227" s="42"/>
      <c r="Q227" s="42">
        <v>0</v>
      </c>
      <c r="R227" s="47">
        <v>1577.4439999999997</v>
      </c>
      <c r="S227" s="42">
        <v>1679.8817990152886</v>
      </c>
      <c r="T227" s="73">
        <v>0.54772800750416972</v>
      </c>
      <c r="U227" s="48">
        <v>77.922539439999994</v>
      </c>
      <c r="V227" s="49">
        <v>25.406762125855884</v>
      </c>
      <c r="W227" s="109"/>
    </row>
    <row r="228" spans="1:23" x14ac:dyDescent="0.35">
      <c r="A228" s="1" t="s">
        <v>29</v>
      </c>
      <c r="B228" s="44" t="s">
        <v>243</v>
      </c>
      <c r="C228" s="25" t="s">
        <v>259</v>
      </c>
      <c r="D228" s="25" t="s">
        <v>32</v>
      </c>
      <c r="E228" s="50">
        <v>1346</v>
      </c>
      <c r="F228" s="41">
        <v>763.34399999999994</v>
      </c>
      <c r="G228" s="42">
        <v>0</v>
      </c>
      <c r="H228" s="48">
        <v>27.159999999999997</v>
      </c>
      <c r="I228" s="42"/>
      <c r="J228" s="42"/>
      <c r="K228" s="42">
        <v>0</v>
      </c>
      <c r="L228" s="46">
        <v>0.31806000000000001</v>
      </c>
      <c r="M228" s="42">
        <v>0</v>
      </c>
      <c r="N228" s="48">
        <v>1.9340215999999999</v>
      </c>
      <c r="O228" s="42"/>
      <c r="P228" s="42"/>
      <c r="Q228" s="42">
        <v>0</v>
      </c>
      <c r="R228" s="47">
        <v>790.50399999999991</v>
      </c>
      <c r="S228" s="42">
        <v>841.83862098989368</v>
      </c>
      <c r="T228" s="73">
        <v>0.62543731128521074</v>
      </c>
      <c r="U228" s="48">
        <v>2.2520815999999999</v>
      </c>
      <c r="V228" s="49">
        <v>1.6731661218424962</v>
      </c>
      <c r="W228" s="109"/>
    </row>
    <row r="229" spans="1:23" x14ac:dyDescent="0.35">
      <c r="A229" s="1" t="s">
        <v>29</v>
      </c>
      <c r="B229" s="44" t="s">
        <v>243</v>
      </c>
      <c r="C229" s="25" t="s">
        <v>260</v>
      </c>
      <c r="D229" s="25" t="s">
        <v>32</v>
      </c>
      <c r="E229" s="50">
        <v>2540</v>
      </c>
      <c r="F229" s="41">
        <v>278.06399999999996</v>
      </c>
      <c r="G229" s="42">
        <v>0</v>
      </c>
      <c r="H229" s="42">
        <v>935.46799999999985</v>
      </c>
      <c r="I229" s="42"/>
      <c r="J229" s="42"/>
      <c r="K229" s="42">
        <v>0</v>
      </c>
      <c r="L229" s="46">
        <v>0.11586</v>
      </c>
      <c r="M229" s="42">
        <v>0</v>
      </c>
      <c r="N229" s="48">
        <v>66.613229679999989</v>
      </c>
      <c r="O229" s="42"/>
      <c r="P229" s="42"/>
      <c r="Q229" s="42">
        <v>0</v>
      </c>
      <c r="R229" s="47">
        <v>1213.5319999999997</v>
      </c>
      <c r="S229" s="42">
        <v>1292.3376800207304</v>
      </c>
      <c r="T229" s="73">
        <v>0.50879436221288599</v>
      </c>
      <c r="U229" s="48">
        <v>66.729089679999987</v>
      </c>
      <c r="V229" s="49">
        <v>26.271295149606296</v>
      </c>
      <c r="W229" s="109"/>
    </row>
    <row r="230" spans="1:23" x14ac:dyDescent="0.35">
      <c r="A230" s="1" t="s">
        <v>29</v>
      </c>
      <c r="B230" s="44" t="s">
        <v>243</v>
      </c>
      <c r="C230" s="25" t="s">
        <v>261</v>
      </c>
      <c r="D230" s="25" t="s">
        <v>32</v>
      </c>
      <c r="E230" s="50">
        <v>1074</v>
      </c>
      <c r="F230" s="41">
        <v>292.24799999999999</v>
      </c>
      <c r="G230" s="42">
        <v>0</v>
      </c>
      <c r="H230" s="42">
        <v>552.51199999999994</v>
      </c>
      <c r="I230" s="42"/>
      <c r="J230" s="42"/>
      <c r="K230" s="42">
        <v>0</v>
      </c>
      <c r="L230" s="46">
        <v>0.12176999999999999</v>
      </c>
      <c r="M230" s="42">
        <v>0</v>
      </c>
      <c r="N230" s="48">
        <v>39.343525119999995</v>
      </c>
      <c r="O230" s="42"/>
      <c r="P230" s="42"/>
      <c r="Q230" s="42">
        <v>0</v>
      </c>
      <c r="R230" s="47">
        <v>844.76</v>
      </c>
      <c r="S230" s="42">
        <v>899.6179569836745</v>
      </c>
      <c r="T230" s="73">
        <v>0.83763310706114946</v>
      </c>
      <c r="U230" s="48">
        <v>39.465295119999993</v>
      </c>
      <c r="V230" s="49">
        <v>36.74608484171322</v>
      </c>
      <c r="W230" s="109"/>
    </row>
    <row r="231" spans="1:23" x14ac:dyDescent="0.35">
      <c r="A231" s="1" t="s">
        <v>29</v>
      </c>
      <c r="B231" s="44" t="s">
        <v>243</v>
      </c>
      <c r="C231" s="25" t="s">
        <v>262</v>
      </c>
      <c r="D231" s="25" t="s">
        <v>32</v>
      </c>
      <c r="E231" s="50">
        <v>1653</v>
      </c>
      <c r="F231" s="41">
        <v>171.72719999999998</v>
      </c>
      <c r="G231" s="42">
        <v>649.81349999999998</v>
      </c>
      <c r="H231" s="42">
        <v>0</v>
      </c>
      <c r="I231" s="42"/>
      <c r="J231" s="42"/>
      <c r="K231" s="42">
        <v>0</v>
      </c>
      <c r="L231" s="46">
        <v>7.1552999999999992E-2</v>
      </c>
      <c r="M231" s="48">
        <v>33.225638249999996</v>
      </c>
      <c r="N231" s="48">
        <v>0</v>
      </c>
      <c r="O231" s="42"/>
      <c r="P231" s="42"/>
      <c r="Q231" s="42">
        <v>0</v>
      </c>
      <c r="R231" s="47">
        <v>821.54070000000002</v>
      </c>
      <c r="S231" s="42">
        <v>874.89081646022282</v>
      </c>
      <c r="T231" s="73">
        <v>0.52927454111326244</v>
      </c>
      <c r="U231" s="48">
        <v>33.297191249999997</v>
      </c>
      <c r="V231" s="49">
        <v>20.143491379310344</v>
      </c>
      <c r="W231" s="109"/>
    </row>
    <row r="232" spans="1:23" x14ac:dyDescent="0.35">
      <c r="A232" s="1" t="s">
        <v>29</v>
      </c>
      <c r="B232" s="44" t="s">
        <v>243</v>
      </c>
      <c r="C232" s="25" t="s">
        <v>263</v>
      </c>
      <c r="D232" s="25" t="s">
        <v>32</v>
      </c>
      <c r="E232" s="50">
        <v>3731</v>
      </c>
      <c r="F232" s="41">
        <v>288.20159999999998</v>
      </c>
      <c r="G232" s="42">
        <v>1742.94</v>
      </c>
      <c r="H232" s="42">
        <v>0</v>
      </c>
      <c r="I232" s="42"/>
      <c r="J232" s="42"/>
      <c r="K232" s="42">
        <v>0</v>
      </c>
      <c r="L232" s="46">
        <v>0.120084</v>
      </c>
      <c r="M232" s="48">
        <v>89.11833</v>
      </c>
      <c r="N232" s="48">
        <v>0</v>
      </c>
      <c r="O232" s="42"/>
      <c r="P232" s="42"/>
      <c r="Q232" s="42">
        <v>0</v>
      </c>
      <c r="R232" s="47">
        <v>2031.1415999999999</v>
      </c>
      <c r="S232" s="42">
        <v>2163.0421143715989</v>
      </c>
      <c r="T232" s="73">
        <v>0.57974862352495282</v>
      </c>
      <c r="U232" s="48">
        <v>89.238414000000006</v>
      </c>
      <c r="V232" s="49">
        <v>23.918095416778346</v>
      </c>
      <c r="W232" s="109"/>
    </row>
    <row r="233" spans="1:23" x14ac:dyDescent="0.35">
      <c r="A233" s="1" t="s">
        <v>29</v>
      </c>
      <c r="B233" s="44" t="s">
        <v>243</v>
      </c>
      <c r="C233" s="25" t="s">
        <v>264</v>
      </c>
      <c r="D233" s="25" t="s">
        <v>32</v>
      </c>
      <c r="E233" s="50">
        <v>2356</v>
      </c>
      <c r="F233" s="41">
        <v>1559.3039999999999</v>
      </c>
      <c r="G233" s="42">
        <v>0</v>
      </c>
      <c r="H233" s="42">
        <v>161.01999999999998</v>
      </c>
      <c r="I233" s="42"/>
      <c r="J233" s="42"/>
      <c r="K233" s="42">
        <v>0</v>
      </c>
      <c r="L233" s="46">
        <v>0.64971000000000001</v>
      </c>
      <c r="M233" s="42">
        <v>0</v>
      </c>
      <c r="N233" s="48">
        <v>11.465985199999999</v>
      </c>
      <c r="O233" s="42"/>
      <c r="P233" s="42"/>
      <c r="Q233" s="42">
        <v>0</v>
      </c>
      <c r="R233" s="47">
        <v>1720.3239999999998</v>
      </c>
      <c r="S233" s="42">
        <v>1832.040298108318</v>
      </c>
      <c r="T233" s="73">
        <v>0.77760623858587352</v>
      </c>
      <c r="U233" s="48">
        <v>12.115695199999999</v>
      </c>
      <c r="V233" s="49">
        <v>5.1424852292020375</v>
      </c>
      <c r="W233" s="109"/>
    </row>
    <row r="234" spans="1:23" x14ac:dyDescent="0.35">
      <c r="A234" s="1" t="s">
        <v>29</v>
      </c>
      <c r="B234" s="44" t="s">
        <v>243</v>
      </c>
      <c r="C234" s="25" t="s">
        <v>265</v>
      </c>
      <c r="D234" s="25" t="s">
        <v>32</v>
      </c>
      <c r="E234" s="50">
        <v>1569</v>
      </c>
      <c r="F234" s="41">
        <v>125.928</v>
      </c>
      <c r="G234" s="42">
        <v>615.33359999999993</v>
      </c>
      <c r="H234" s="42">
        <v>0</v>
      </c>
      <c r="I234" s="42"/>
      <c r="J234" s="42"/>
      <c r="K234" s="42">
        <v>0</v>
      </c>
      <c r="L234" s="46">
        <v>5.2469999999999996E-2</v>
      </c>
      <c r="M234" s="48">
        <v>31.462645199999994</v>
      </c>
      <c r="N234" s="48">
        <v>0</v>
      </c>
      <c r="O234" s="42"/>
      <c r="P234" s="42"/>
      <c r="Q234" s="42">
        <v>0</v>
      </c>
      <c r="R234" s="47">
        <v>741.26159999999993</v>
      </c>
      <c r="S234" s="42">
        <v>789.39846368489236</v>
      </c>
      <c r="T234" s="73">
        <v>0.5031220291172035</v>
      </c>
      <c r="U234" s="48">
        <v>31.515115199999993</v>
      </c>
      <c r="V234" s="49">
        <v>20.086115487571696</v>
      </c>
      <c r="W234" s="109"/>
    </row>
    <row r="235" spans="1:23" x14ac:dyDescent="0.35">
      <c r="A235" s="1" t="s">
        <v>29</v>
      </c>
      <c r="B235" s="44" t="s">
        <v>243</v>
      </c>
      <c r="C235" s="25" t="s">
        <v>266</v>
      </c>
      <c r="D235" s="25" t="s">
        <v>32</v>
      </c>
      <c r="E235" s="50">
        <v>8590</v>
      </c>
      <c r="F235" s="41">
        <v>1300.8599999999999</v>
      </c>
      <c r="G235" s="42">
        <v>3804.1559999999999</v>
      </c>
      <c r="H235" s="42">
        <v>0</v>
      </c>
      <c r="I235" s="42"/>
      <c r="J235" s="42"/>
      <c r="K235" s="42">
        <v>0</v>
      </c>
      <c r="L235" s="46">
        <v>0.54202499999999998</v>
      </c>
      <c r="M235" s="42">
        <v>194.51044199999998</v>
      </c>
      <c r="N235" s="48">
        <v>0</v>
      </c>
      <c r="O235" s="42"/>
      <c r="P235" s="42"/>
      <c r="Q235" s="42">
        <v>0</v>
      </c>
      <c r="R235" s="47">
        <v>5105.0159999999996</v>
      </c>
      <c r="S235" s="42">
        <v>5436.5311618554024</v>
      </c>
      <c r="T235" s="73">
        <v>0.63289070568747408</v>
      </c>
      <c r="U235" s="48">
        <v>195.05246699999998</v>
      </c>
      <c r="V235" s="49">
        <v>22.706922817229334</v>
      </c>
      <c r="W235" s="109"/>
    </row>
    <row r="236" spans="1:23" x14ac:dyDescent="0.35">
      <c r="A236" s="1" t="s">
        <v>29</v>
      </c>
      <c r="B236" s="44" t="s">
        <v>243</v>
      </c>
      <c r="C236" s="25" t="s">
        <v>267</v>
      </c>
      <c r="D236" s="25" t="s">
        <v>32</v>
      </c>
      <c r="E236" s="50">
        <v>2443</v>
      </c>
      <c r="F236" s="41">
        <v>210.0384</v>
      </c>
      <c r="G236" s="42">
        <v>0</v>
      </c>
      <c r="H236" s="42">
        <v>1197.3679999999997</v>
      </c>
      <c r="I236" s="42"/>
      <c r="J236" s="42"/>
      <c r="K236" s="42">
        <v>0</v>
      </c>
      <c r="L236" s="46">
        <v>8.751600000000001E-2</v>
      </c>
      <c r="M236" s="42">
        <v>0</v>
      </c>
      <c r="N236" s="48">
        <v>85.262723679999993</v>
      </c>
      <c r="O236" s="42"/>
      <c r="P236" s="42"/>
      <c r="Q236" s="42">
        <v>0</v>
      </c>
      <c r="R236" s="47">
        <v>1407.4063999999996</v>
      </c>
      <c r="S236" s="42">
        <v>1498.8021097279084</v>
      </c>
      <c r="T236" s="73">
        <v>0.61350884557016305</v>
      </c>
      <c r="U236" s="48">
        <v>85.350239679999987</v>
      </c>
      <c r="V236" s="49">
        <v>34.936651526811289</v>
      </c>
      <c r="W236" s="109"/>
    </row>
    <row r="237" spans="1:23" x14ac:dyDescent="0.35">
      <c r="A237" s="1" t="s">
        <v>29</v>
      </c>
      <c r="B237" s="44" t="s">
        <v>243</v>
      </c>
      <c r="C237" s="25" t="s">
        <v>268</v>
      </c>
      <c r="D237" s="25" t="s">
        <v>32</v>
      </c>
      <c r="E237" s="50">
        <v>3110</v>
      </c>
      <c r="F237" s="41">
        <v>893.952</v>
      </c>
      <c r="G237" s="42">
        <v>1542.5019</v>
      </c>
      <c r="H237" s="42">
        <v>0</v>
      </c>
      <c r="I237" s="42"/>
      <c r="J237" s="42"/>
      <c r="K237" s="42">
        <v>0</v>
      </c>
      <c r="L237" s="46">
        <v>0.37248000000000003</v>
      </c>
      <c r="M237" s="48">
        <v>78.869722049999993</v>
      </c>
      <c r="N237" s="48">
        <v>0</v>
      </c>
      <c r="O237" s="42"/>
      <c r="P237" s="42"/>
      <c r="Q237" s="42">
        <v>0</v>
      </c>
      <c r="R237" s="47">
        <v>2436.4539</v>
      </c>
      <c r="S237" s="42">
        <v>2594.6750317284268</v>
      </c>
      <c r="T237" s="73">
        <v>0.83430065328888325</v>
      </c>
      <c r="U237" s="48">
        <v>79.242202049999989</v>
      </c>
      <c r="V237" s="49">
        <v>25.479807733118967</v>
      </c>
      <c r="W237" s="109"/>
    </row>
    <row r="238" spans="1:23" x14ac:dyDescent="0.35">
      <c r="A238" s="1" t="s">
        <v>29</v>
      </c>
      <c r="B238" s="44" t="s">
        <v>243</v>
      </c>
      <c r="C238" s="25" t="s">
        <v>269</v>
      </c>
      <c r="D238" s="25" t="s">
        <v>32</v>
      </c>
      <c r="E238" s="50">
        <v>1909</v>
      </c>
      <c r="F238" s="41">
        <v>555.40800000000002</v>
      </c>
      <c r="G238" s="42">
        <v>0</v>
      </c>
      <c r="H238" s="42">
        <v>0</v>
      </c>
      <c r="I238" s="42"/>
      <c r="J238" s="42"/>
      <c r="K238" s="42">
        <v>0</v>
      </c>
      <c r="L238" s="46">
        <v>0.23142000000000001</v>
      </c>
      <c r="M238" s="42">
        <v>0</v>
      </c>
      <c r="N238" s="48">
        <v>0</v>
      </c>
      <c r="O238" s="42"/>
      <c r="P238" s="42"/>
      <c r="Q238" s="42">
        <v>0</v>
      </c>
      <c r="R238" s="47">
        <v>555.40800000000002</v>
      </c>
      <c r="S238" s="42">
        <v>591.47569753822233</v>
      </c>
      <c r="T238" s="73">
        <v>0.30983535753704677</v>
      </c>
      <c r="U238" s="48">
        <v>0.23142000000000001</v>
      </c>
      <c r="V238" s="49">
        <v>0.12122577265584077</v>
      </c>
      <c r="W238" s="109"/>
    </row>
    <row r="239" spans="1:23" x14ac:dyDescent="0.35">
      <c r="A239" s="1" t="s">
        <v>29</v>
      </c>
      <c r="B239" s="44" t="s">
        <v>243</v>
      </c>
      <c r="C239" s="25" t="s">
        <v>270</v>
      </c>
      <c r="D239" s="25" t="s">
        <v>32</v>
      </c>
      <c r="E239" s="50">
        <v>1845</v>
      </c>
      <c r="F239" s="41">
        <v>626.29200000000003</v>
      </c>
      <c r="G239" s="42">
        <v>0</v>
      </c>
      <c r="H239" s="42">
        <v>363.16799999999995</v>
      </c>
      <c r="I239" s="42"/>
      <c r="J239" s="42"/>
      <c r="K239" s="42">
        <v>0</v>
      </c>
      <c r="L239" s="46">
        <v>0.26095499999999999</v>
      </c>
      <c r="M239" s="42">
        <v>0</v>
      </c>
      <c r="N239" s="48">
        <v>25.860631679999997</v>
      </c>
      <c r="O239" s="42"/>
      <c r="P239" s="42"/>
      <c r="Q239" s="42">
        <v>0</v>
      </c>
      <c r="R239" s="47">
        <v>989.46</v>
      </c>
      <c r="S239" s="42">
        <v>1053.7146452448821</v>
      </c>
      <c r="T239" s="73">
        <v>0.5711190489132153</v>
      </c>
      <c r="U239" s="48">
        <v>26.121586679999997</v>
      </c>
      <c r="V239" s="49">
        <v>14.158041560975608</v>
      </c>
      <c r="W239" s="109"/>
    </row>
    <row r="240" spans="1:23" x14ac:dyDescent="0.35">
      <c r="A240" s="1" t="s">
        <v>29</v>
      </c>
      <c r="B240" s="44" t="s">
        <v>243</v>
      </c>
      <c r="C240" s="25" t="s">
        <v>271</v>
      </c>
      <c r="D240" s="25" t="s">
        <v>32</v>
      </c>
      <c r="E240" s="50">
        <v>3245</v>
      </c>
      <c r="F240" s="41">
        <v>2133.2447999999999</v>
      </c>
      <c r="G240" s="42">
        <v>644.13</v>
      </c>
      <c r="H240" s="42">
        <v>0</v>
      </c>
      <c r="I240" s="42"/>
      <c r="J240" s="42"/>
      <c r="K240" s="42">
        <v>0</v>
      </c>
      <c r="L240" s="46">
        <v>0.88885199999999998</v>
      </c>
      <c r="M240" s="48">
        <v>32.935034999999999</v>
      </c>
      <c r="N240" s="48">
        <v>0</v>
      </c>
      <c r="O240" s="42"/>
      <c r="P240" s="42"/>
      <c r="Q240" s="42">
        <v>0</v>
      </c>
      <c r="R240" s="47">
        <v>2777.3748000000001</v>
      </c>
      <c r="S240" s="42">
        <v>2957.7350293029281</v>
      </c>
      <c r="T240" s="73">
        <v>0.9114745853013646</v>
      </c>
      <c r="U240" s="48">
        <v>33.823886999999999</v>
      </c>
      <c r="V240" s="49">
        <v>10.423385824345146</v>
      </c>
      <c r="W240" s="109"/>
    </row>
    <row r="241" spans="1:23" x14ac:dyDescent="0.35">
      <c r="A241" s="1" t="s">
        <v>29</v>
      </c>
      <c r="B241" s="44" t="s">
        <v>243</v>
      </c>
      <c r="C241" s="25" t="s">
        <v>272</v>
      </c>
      <c r="D241" s="25" t="s">
        <v>32</v>
      </c>
      <c r="E241" s="50">
        <v>47943</v>
      </c>
      <c r="F241" s="41">
        <v>17738.661599999999</v>
      </c>
      <c r="G241" s="42">
        <v>13622.212799999999</v>
      </c>
      <c r="H241" s="42">
        <v>0</v>
      </c>
      <c r="I241" s="42"/>
      <c r="J241" s="42"/>
      <c r="K241" s="42">
        <v>0</v>
      </c>
      <c r="L241" s="46">
        <v>7.3911090000000002</v>
      </c>
      <c r="M241" s="42">
        <v>696.51786959999993</v>
      </c>
      <c r="N241" s="48">
        <v>0</v>
      </c>
      <c r="O241" s="42"/>
      <c r="P241" s="42"/>
      <c r="Q241" s="42">
        <v>0</v>
      </c>
      <c r="R241" s="47">
        <v>31360.874400000001</v>
      </c>
      <c r="S241" s="42">
        <v>33397.421465208601</v>
      </c>
      <c r="T241" s="73">
        <v>0.69660683447445093</v>
      </c>
      <c r="U241" s="48">
        <v>703.90897859999995</v>
      </c>
      <c r="V241" s="49">
        <v>14.682205506539013</v>
      </c>
      <c r="W241" s="109"/>
    </row>
    <row r="242" spans="1:23" x14ac:dyDescent="0.35">
      <c r="A242" s="1" t="s">
        <v>29</v>
      </c>
      <c r="B242" s="44" t="s">
        <v>243</v>
      </c>
      <c r="C242" s="25" t="s">
        <v>273</v>
      </c>
      <c r="D242" s="25" t="s">
        <v>32</v>
      </c>
      <c r="E242" s="50">
        <v>21876</v>
      </c>
      <c r="F242" s="41">
        <v>4844.6099999999997</v>
      </c>
      <c r="G242" s="42">
        <v>6838.7660999999998</v>
      </c>
      <c r="H242" s="42">
        <v>0</v>
      </c>
      <c r="I242" s="42"/>
      <c r="J242" s="42"/>
      <c r="K242" s="42">
        <v>0</v>
      </c>
      <c r="L242" s="46">
        <v>2.0185875000000002</v>
      </c>
      <c r="M242" s="42">
        <v>349.67320395000002</v>
      </c>
      <c r="N242" s="48">
        <v>0</v>
      </c>
      <c r="O242" s="42"/>
      <c r="P242" s="42"/>
      <c r="Q242" s="42">
        <v>0</v>
      </c>
      <c r="R242" s="47">
        <v>11683.376099999999</v>
      </c>
      <c r="S242" s="42">
        <v>12442.08406855662</v>
      </c>
      <c r="T242" s="73">
        <v>0.56875498576323913</v>
      </c>
      <c r="U242" s="48">
        <v>351.69179145000004</v>
      </c>
      <c r="V242" s="49">
        <v>16.076604107240811</v>
      </c>
      <c r="W242" s="109"/>
    </row>
    <row r="243" spans="1:23" x14ac:dyDescent="0.35">
      <c r="A243" s="1" t="s">
        <v>29</v>
      </c>
      <c r="B243" s="44" t="s">
        <v>243</v>
      </c>
      <c r="C243" s="25" t="s">
        <v>274</v>
      </c>
      <c r="D243" s="25" t="s">
        <v>32</v>
      </c>
      <c r="E243" s="50">
        <v>1050</v>
      </c>
      <c r="F243" s="60">
        <v>35.967599999999997</v>
      </c>
      <c r="G243" s="42">
        <v>678.98879999999997</v>
      </c>
      <c r="H243" s="42">
        <v>0</v>
      </c>
      <c r="I243" s="42"/>
      <c r="J243" s="42"/>
      <c r="K243" s="42">
        <v>0</v>
      </c>
      <c r="L243" s="46">
        <v>1.49865E-2</v>
      </c>
      <c r="M243" s="48">
        <v>34.717401599999995</v>
      </c>
      <c r="N243" s="48">
        <v>0</v>
      </c>
      <c r="O243" s="42"/>
      <c r="P243" s="42"/>
      <c r="Q243" s="42">
        <v>0</v>
      </c>
      <c r="R243" s="47">
        <v>714.95639999999992</v>
      </c>
      <c r="S243" s="42">
        <v>761.38502758227514</v>
      </c>
      <c r="T243" s="73">
        <v>0.7251285976974049</v>
      </c>
      <c r="U243" s="48">
        <v>34.732388099999994</v>
      </c>
      <c r="V243" s="49">
        <v>33.078464857142855</v>
      </c>
    </row>
    <row r="244" spans="1:23" x14ac:dyDescent="0.35">
      <c r="A244" s="1" t="s">
        <v>29</v>
      </c>
      <c r="B244" s="44" t="s">
        <v>243</v>
      </c>
      <c r="C244" s="25" t="s">
        <v>275</v>
      </c>
      <c r="D244" s="25" t="s">
        <v>32</v>
      </c>
      <c r="E244" s="50">
        <v>6378</v>
      </c>
      <c r="F244" s="41">
        <v>3868.9919999999997</v>
      </c>
      <c r="G244" s="42">
        <v>0</v>
      </c>
      <c r="H244" s="42">
        <v>198.26799999999997</v>
      </c>
      <c r="I244" s="42"/>
      <c r="J244" s="42"/>
      <c r="K244" s="42">
        <v>0</v>
      </c>
      <c r="L244" s="46">
        <v>1.61208</v>
      </c>
      <c r="M244" s="42">
        <v>0</v>
      </c>
      <c r="N244" s="48">
        <v>14.118357679999999</v>
      </c>
      <c r="O244" s="42"/>
      <c r="P244" s="42"/>
      <c r="Q244" s="42">
        <v>0</v>
      </c>
      <c r="R244" s="47">
        <v>4067.2599999999998</v>
      </c>
      <c r="S244" s="42">
        <v>4331.3842176729722</v>
      </c>
      <c r="T244" s="73">
        <v>0.67911323575932458</v>
      </c>
      <c r="U244" s="48">
        <v>15.73043768</v>
      </c>
      <c r="V244" s="49">
        <v>2.4663589965506425</v>
      </c>
    </row>
    <row r="245" spans="1:23" x14ac:dyDescent="0.35">
      <c r="A245" s="1" t="s">
        <v>29</v>
      </c>
      <c r="B245" s="44" t="s">
        <v>243</v>
      </c>
      <c r="C245" s="25" t="s">
        <v>276</v>
      </c>
      <c r="D245" s="25" t="s">
        <v>32</v>
      </c>
      <c r="E245" s="50">
        <v>1945</v>
      </c>
      <c r="F245" s="41">
        <v>418.40999999999997</v>
      </c>
      <c r="G245" s="42">
        <v>721.80449999999996</v>
      </c>
      <c r="H245" s="42">
        <v>0</v>
      </c>
      <c r="I245" s="42"/>
      <c r="J245" s="42"/>
      <c r="K245" s="42">
        <v>0</v>
      </c>
      <c r="L245" s="46">
        <v>0.17433750000000001</v>
      </c>
      <c r="M245" s="48">
        <v>36.906612750000001</v>
      </c>
      <c r="N245" s="48">
        <v>0</v>
      </c>
      <c r="O245" s="42"/>
      <c r="P245" s="42"/>
      <c r="Q245" s="42">
        <v>0</v>
      </c>
      <c r="R245" s="47">
        <v>1140.2145</v>
      </c>
      <c r="S245" s="42">
        <v>1214.2590073075926</v>
      </c>
      <c r="T245" s="73">
        <v>0.6242976901324383</v>
      </c>
      <c r="U245" s="48">
        <v>37.080950250000001</v>
      </c>
      <c r="V245" s="49">
        <v>19.0647559125964</v>
      </c>
    </row>
    <row r="246" spans="1:23" x14ac:dyDescent="0.35">
      <c r="A246" s="1" t="s">
        <v>29</v>
      </c>
      <c r="B246" s="44" t="s">
        <v>277</v>
      </c>
      <c r="C246" s="25" t="s">
        <v>278</v>
      </c>
      <c r="D246" s="25" t="s">
        <v>32</v>
      </c>
      <c r="E246" s="50">
        <v>2588</v>
      </c>
      <c r="F246" s="41">
        <v>878.57999999999993</v>
      </c>
      <c r="G246" s="42">
        <v>0</v>
      </c>
      <c r="H246" s="42">
        <v>0</v>
      </c>
      <c r="I246" s="42"/>
      <c r="J246" s="42"/>
      <c r="K246" s="42">
        <v>0</v>
      </c>
      <c r="L246" s="46">
        <v>0.36607499999999998</v>
      </c>
      <c r="M246" s="42">
        <v>0</v>
      </c>
      <c r="N246" s="48">
        <v>0</v>
      </c>
      <c r="O246" s="42"/>
      <c r="P246" s="42"/>
      <c r="Q246" s="42">
        <v>0</v>
      </c>
      <c r="R246" s="47">
        <v>878.57999999999993</v>
      </c>
      <c r="S246" s="42">
        <v>935.63419746048191</v>
      </c>
      <c r="T246" s="73">
        <v>0.36152789700945981</v>
      </c>
      <c r="U246" s="48">
        <v>0.36607499999999998</v>
      </c>
      <c r="V246" s="49">
        <v>0.14145092735703246</v>
      </c>
    </row>
    <row r="247" spans="1:23" x14ac:dyDescent="0.35">
      <c r="A247" s="1" t="s">
        <v>29</v>
      </c>
      <c r="B247" s="44" t="s">
        <v>277</v>
      </c>
      <c r="C247" s="25" t="s">
        <v>279</v>
      </c>
      <c r="D247" s="25" t="s">
        <v>32</v>
      </c>
      <c r="E247" s="50">
        <v>3687</v>
      </c>
      <c r="F247" s="41">
        <v>696.31200000000001</v>
      </c>
      <c r="G247" s="42">
        <v>1418.2280046000001</v>
      </c>
      <c r="H247" s="48">
        <v>43.969711999999994</v>
      </c>
      <c r="I247" s="42"/>
      <c r="J247" s="42"/>
      <c r="K247" s="42">
        <v>0</v>
      </c>
      <c r="L247" s="46">
        <v>0.29013</v>
      </c>
      <c r="M247" s="48">
        <v>72.515468879699995</v>
      </c>
      <c r="N247" s="48">
        <v>3.13101519712</v>
      </c>
      <c r="O247" s="42"/>
      <c r="P247" s="42"/>
      <c r="Q247" s="42">
        <v>0</v>
      </c>
      <c r="R247" s="47">
        <v>2158.5097166</v>
      </c>
      <c r="S247" s="42">
        <v>2298.6814022646695</v>
      </c>
      <c r="T247" s="73">
        <v>0.62345576410758596</v>
      </c>
      <c r="U247" s="48">
        <v>75.936614076820007</v>
      </c>
      <c r="V247" s="49">
        <v>20.595772735779772</v>
      </c>
    </row>
    <row r="248" spans="1:23" x14ac:dyDescent="0.35">
      <c r="A248" s="1" t="s">
        <v>29</v>
      </c>
      <c r="B248" s="44" t="s">
        <v>277</v>
      </c>
      <c r="C248" s="25" t="s">
        <v>280</v>
      </c>
      <c r="D248" s="25" t="s">
        <v>32</v>
      </c>
      <c r="E248" s="50">
        <v>1413</v>
      </c>
      <c r="F248" s="41">
        <v>145.72800000000001</v>
      </c>
      <c r="G248" s="42">
        <v>0</v>
      </c>
      <c r="H248" s="42">
        <v>0</v>
      </c>
      <c r="I248" s="42"/>
      <c r="J248" s="42"/>
      <c r="K248" s="42">
        <v>0</v>
      </c>
      <c r="L248" s="46">
        <v>6.0719999999999996E-2</v>
      </c>
      <c r="M248" s="42">
        <v>0</v>
      </c>
      <c r="N248" s="48">
        <v>0</v>
      </c>
      <c r="O248" s="42"/>
      <c r="P248" s="42"/>
      <c r="Q248" s="42">
        <v>0</v>
      </c>
      <c r="R248" s="47">
        <v>145.72800000000001</v>
      </c>
      <c r="S248" s="42">
        <v>155.19144565949728</v>
      </c>
      <c r="T248" s="73">
        <v>0.10983117173354372</v>
      </c>
      <c r="U248" s="48">
        <v>6.0719999999999996E-2</v>
      </c>
      <c r="V248" s="49">
        <v>4.29723991507431E-2</v>
      </c>
    </row>
    <row r="249" spans="1:23" x14ac:dyDescent="0.35">
      <c r="A249" s="1" t="s">
        <v>29</v>
      </c>
      <c r="B249" s="44" t="s">
        <v>277</v>
      </c>
      <c r="C249" s="25" t="s">
        <v>281</v>
      </c>
      <c r="D249" s="25" t="s">
        <v>32</v>
      </c>
      <c r="E249" s="50">
        <v>3839</v>
      </c>
      <c r="F249" s="41">
        <v>686.23199999999997</v>
      </c>
      <c r="G249" s="42">
        <v>1714.8123585000001</v>
      </c>
      <c r="H249" s="42">
        <v>0</v>
      </c>
      <c r="I249" s="42"/>
      <c r="J249" s="42"/>
      <c r="K249" s="42">
        <v>0</v>
      </c>
      <c r="L249" s="46">
        <v>0.28593000000000002</v>
      </c>
      <c r="M249" s="48">
        <v>87.680134515749998</v>
      </c>
      <c r="N249" s="48">
        <v>0</v>
      </c>
      <c r="O249" s="42"/>
      <c r="P249" s="42"/>
      <c r="Q249" s="42">
        <v>0</v>
      </c>
      <c r="R249" s="47">
        <v>2401.0443585000003</v>
      </c>
      <c r="S249" s="42">
        <v>2556.9660263518012</v>
      </c>
      <c r="T249" s="73">
        <v>0.66605001988846091</v>
      </c>
      <c r="U249" s="48">
        <v>87.966064515749991</v>
      </c>
      <c r="V249" s="49">
        <v>22.913796435464963</v>
      </c>
    </row>
    <row r="250" spans="1:23" x14ac:dyDescent="0.35">
      <c r="A250" s="1" t="s">
        <v>29</v>
      </c>
      <c r="B250" s="44" t="s">
        <v>277</v>
      </c>
      <c r="C250" s="25" t="s">
        <v>282</v>
      </c>
      <c r="D250" s="25" t="s">
        <v>32</v>
      </c>
      <c r="E250" s="50">
        <v>2826</v>
      </c>
      <c r="F250" s="41">
        <v>300.88800000000037</v>
      </c>
      <c r="G250" s="42">
        <v>1462.6612286999998</v>
      </c>
      <c r="H250" s="42">
        <v>0</v>
      </c>
      <c r="I250" s="42"/>
      <c r="J250" s="42"/>
      <c r="K250" s="42">
        <v>0</v>
      </c>
      <c r="L250" s="46">
        <v>0.12537000000000015</v>
      </c>
      <c r="M250" s="48">
        <v>74.78738571465</v>
      </c>
      <c r="N250" s="48">
        <v>0</v>
      </c>
      <c r="O250" s="42"/>
      <c r="P250" s="42"/>
      <c r="Q250" s="42">
        <v>0</v>
      </c>
      <c r="R250" s="47">
        <v>1763.5492287000002</v>
      </c>
      <c r="S250" s="42">
        <v>1878.0725344041255</v>
      </c>
      <c r="T250" s="73">
        <v>0.66456919122580516</v>
      </c>
      <c r="U250" s="48">
        <v>74.912755714650004</v>
      </c>
      <c r="V250" s="49">
        <v>26.508406126910831</v>
      </c>
    </row>
    <row r="251" spans="1:23" x14ac:dyDescent="0.35">
      <c r="A251" s="1" t="s">
        <v>29</v>
      </c>
      <c r="B251" s="44" t="s">
        <v>277</v>
      </c>
      <c r="C251" s="25" t="s">
        <v>283</v>
      </c>
      <c r="D251" s="25" t="s">
        <v>32</v>
      </c>
      <c r="E251" s="50">
        <v>1981</v>
      </c>
      <c r="F251" s="41">
        <v>546.48</v>
      </c>
      <c r="G251" s="42">
        <v>642.96260910000012</v>
      </c>
      <c r="H251" s="42">
        <v>0</v>
      </c>
      <c r="I251" s="42"/>
      <c r="J251" s="42"/>
      <c r="K251" s="42">
        <v>0</v>
      </c>
      <c r="L251" s="46">
        <v>0.22770000000000001</v>
      </c>
      <c r="M251" s="48">
        <v>32.875345092450004</v>
      </c>
      <c r="N251" s="48">
        <v>0</v>
      </c>
      <c r="O251" s="42"/>
      <c r="P251" s="42"/>
      <c r="Q251" s="42">
        <v>0</v>
      </c>
      <c r="R251" s="47">
        <v>1189.4426091</v>
      </c>
      <c r="S251" s="42">
        <v>1266.6839456743612</v>
      </c>
      <c r="T251" s="73">
        <v>0.63941642891184314</v>
      </c>
      <c r="U251" s="48">
        <v>33.103045092450003</v>
      </c>
      <c r="V251" s="49">
        <v>16.710270112291774</v>
      </c>
    </row>
    <row r="252" spans="1:23" x14ac:dyDescent="0.35">
      <c r="A252" s="1" t="s">
        <v>29</v>
      </c>
      <c r="B252" s="44" t="s">
        <v>277</v>
      </c>
      <c r="C252" s="25" t="s">
        <v>284</v>
      </c>
      <c r="D252" s="25" t="s">
        <v>32</v>
      </c>
      <c r="E252" s="50">
        <v>2962</v>
      </c>
      <c r="F252" s="41">
        <v>420.98803199999998</v>
      </c>
      <c r="G252" s="42">
        <v>1529.2305486000002</v>
      </c>
      <c r="H252" s="42">
        <v>0</v>
      </c>
      <c r="I252" s="42"/>
      <c r="J252" s="42"/>
      <c r="K252" s="42">
        <v>0</v>
      </c>
      <c r="L252" s="46">
        <v>0.17541167999999999</v>
      </c>
      <c r="M252" s="48">
        <v>78.19114408770001</v>
      </c>
      <c r="N252" s="48">
        <v>0</v>
      </c>
      <c r="O252" s="42"/>
      <c r="P252" s="42"/>
      <c r="Q252" s="42">
        <v>0</v>
      </c>
      <c r="R252" s="47">
        <v>1950.2185806000002</v>
      </c>
      <c r="S252" s="42">
        <v>2076.8640266477742</v>
      </c>
      <c r="T252" s="73">
        <v>0.70116948907757404</v>
      </c>
      <c r="U252" s="48">
        <v>78.366555767700007</v>
      </c>
      <c r="V252" s="49">
        <v>26.457311197738015</v>
      </c>
    </row>
    <row r="253" spans="1:23" x14ac:dyDescent="0.35">
      <c r="A253" s="1" t="s">
        <v>29</v>
      </c>
      <c r="B253" s="44" t="s">
        <v>277</v>
      </c>
      <c r="C253" s="25" t="s">
        <v>285</v>
      </c>
      <c r="D253" s="25" t="s">
        <v>32</v>
      </c>
      <c r="E253" s="50">
        <v>1993</v>
      </c>
      <c r="F253" s="41">
        <v>469.8</v>
      </c>
      <c r="G253" s="42">
        <v>1032.3429831000001</v>
      </c>
      <c r="H253" s="42">
        <v>0</v>
      </c>
      <c r="I253" s="42"/>
      <c r="J253" s="42"/>
      <c r="K253" s="42">
        <v>0</v>
      </c>
      <c r="L253" s="46">
        <v>0.19575000000000001</v>
      </c>
      <c r="M253" s="48">
        <v>52.784767485449997</v>
      </c>
      <c r="N253" s="48">
        <v>0</v>
      </c>
      <c r="O253" s="42"/>
      <c r="P253" s="42"/>
      <c r="Q253" s="42">
        <v>0</v>
      </c>
      <c r="R253" s="47">
        <v>1502.1429831</v>
      </c>
      <c r="S253" s="42">
        <v>1599.6908015930967</v>
      </c>
      <c r="T253" s="73">
        <v>0.80265469221931596</v>
      </c>
      <c r="U253" s="48">
        <v>52.980517485449994</v>
      </c>
      <c r="V253" s="49">
        <v>26.583300293753133</v>
      </c>
    </row>
    <row r="254" spans="1:23" x14ac:dyDescent="0.35">
      <c r="A254" s="1" t="s">
        <v>29</v>
      </c>
      <c r="B254" s="44" t="s">
        <v>277</v>
      </c>
      <c r="C254" s="25" t="s">
        <v>286</v>
      </c>
      <c r="D254" s="25" t="s">
        <v>32</v>
      </c>
      <c r="E254" s="50">
        <v>1711</v>
      </c>
      <c r="F254" s="41">
        <v>321.19200000000001</v>
      </c>
      <c r="G254" s="42">
        <v>862.64504009999996</v>
      </c>
      <c r="H254" s="42">
        <v>0</v>
      </c>
      <c r="I254" s="42"/>
      <c r="J254" s="42"/>
      <c r="K254" s="42">
        <v>0</v>
      </c>
      <c r="L254" s="46">
        <v>0.13383</v>
      </c>
      <c r="M254" s="48">
        <v>44.107935646949997</v>
      </c>
      <c r="N254" s="48">
        <v>0</v>
      </c>
      <c r="O254" s="42"/>
      <c r="P254" s="42"/>
      <c r="Q254" s="42">
        <v>0</v>
      </c>
      <c r="R254" s="47">
        <v>1183.8370401</v>
      </c>
      <c r="S254" s="42">
        <v>1260.7143560494842</v>
      </c>
      <c r="T254" s="73">
        <v>0.73682896320834845</v>
      </c>
      <c r="U254" s="48">
        <v>44.24176564695</v>
      </c>
      <c r="V254" s="49">
        <v>25.857256368760957</v>
      </c>
    </row>
    <row r="255" spans="1:23" x14ac:dyDescent="0.35">
      <c r="A255" s="1" t="s">
        <v>29</v>
      </c>
      <c r="B255" s="44" t="s">
        <v>277</v>
      </c>
      <c r="C255" s="25" t="s">
        <v>287</v>
      </c>
      <c r="D255" s="25" t="s">
        <v>32</v>
      </c>
      <c r="E255" s="50">
        <v>1705</v>
      </c>
      <c r="F255" s="41">
        <v>170.28</v>
      </c>
      <c r="G255" s="42">
        <v>664.98617159999992</v>
      </c>
      <c r="H255" s="42">
        <v>0</v>
      </c>
      <c r="I255" s="42"/>
      <c r="J255" s="42"/>
      <c r="K255" s="42">
        <v>0</v>
      </c>
      <c r="L255" s="46">
        <v>7.0949999999999999E-2</v>
      </c>
      <c r="M255" s="48">
        <v>34.001432686199998</v>
      </c>
      <c r="N255" s="48">
        <v>0</v>
      </c>
      <c r="O255" s="42"/>
      <c r="P255" s="42"/>
      <c r="Q255" s="42">
        <v>0</v>
      </c>
      <c r="R255" s="47">
        <v>835.26617159999989</v>
      </c>
      <c r="S255" s="42">
        <v>889.50760787959564</v>
      </c>
      <c r="T255" s="73">
        <v>0.5217053418648655</v>
      </c>
      <c r="U255" s="48">
        <v>34.072382686200001</v>
      </c>
      <c r="V255" s="49">
        <v>19.983802161994134</v>
      </c>
    </row>
    <row r="256" spans="1:23" x14ac:dyDescent="0.35">
      <c r="A256" s="1" t="s">
        <v>29</v>
      </c>
      <c r="B256" s="44" t="s">
        <v>277</v>
      </c>
      <c r="C256" s="25" t="s">
        <v>288</v>
      </c>
      <c r="D256" s="25" t="s">
        <v>32</v>
      </c>
      <c r="E256" s="50">
        <v>3688</v>
      </c>
      <c r="F256" s="41">
        <v>991.65599999999995</v>
      </c>
      <c r="G256" s="42">
        <v>838.35565560000009</v>
      </c>
      <c r="H256" s="42">
        <v>0</v>
      </c>
      <c r="I256" s="42"/>
      <c r="J256" s="42"/>
      <c r="K256" s="42">
        <v>0</v>
      </c>
      <c r="L256" s="46">
        <v>0.41319</v>
      </c>
      <c r="M256" s="48">
        <v>42.865994224200001</v>
      </c>
      <c r="N256" s="48">
        <v>0</v>
      </c>
      <c r="O256" s="42"/>
      <c r="P256" s="42"/>
      <c r="Q256" s="42">
        <v>0</v>
      </c>
      <c r="R256" s="47">
        <v>1830.0116556</v>
      </c>
      <c r="S256" s="42">
        <v>1948.8509717164447</v>
      </c>
      <c r="T256" s="73">
        <v>0.52843030686454573</v>
      </c>
      <c r="U256" s="48">
        <v>43.279184224200002</v>
      </c>
      <c r="V256" s="49">
        <v>11.735136720227766</v>
      </c>
    </row>
    <row r="257" spans="1:22" x14ac:dyDescent="0.35">
      <c r="A257" s="1" t="s">
        <v>29</v>
      </c>
      <c r="B257" s="44" t="s">
        <v>277</v>
      </c>
      <c r="C257" s="25" t="s">
        <v>289</v>
      </c>
      <c r="D257" s="25" t="s">
        <v>32</v>
      </c>
      <c r="E257" s="50">
        <v>2821</v>
      </c>
      <c r="F257" s="41">
        <v>684.28800000000001</v>
      </c>
      <c r="G257" s="42">
        <v>987.4179468000001</v>
      </c>
      <c r="H257" s="42">
        <v>0</v>
      </c>
      <c r="I257" s="42"/>
      <c r="J257" s="42"/>
      <c r="K257" s="42">
        <v>0</v>
      </c>
      <c r="L257" s="46">
        <v>0.28511999999999998</v>
      </c>
      <c r="M257" s="48">
        <v>50.487703782600001</v>
      </c>
      <c r="N257" s="48">
        <v>0</v>
      </c>
      <c r="O257" s="42"/>
      <c r="P257" s="42"/>
      <c r="Q257" s="42">
        <v>0</v>
      </c>
      <c r="R257" s="47">
        <v>1671.7059468000002</v>
      </c>
      <c r="S257" s="42">
        <v>1780.2650321247165</v>
      </c>
      <c r="T257" s="73">
        <v>0.63107587101195195</v>
      </c>
      <c r="U257" s="48">
        <v>50.7728237826</v>
      </c>
      <c r="V257" s="49">
        <v>17.998165112584189</v>
      </c>
    </row>
    <row r="258" spans="1:22" x14ac:dyDescent="0.35">
      <c r="A258" s="1" t="s">
        <v>29</v>
      </c>
      <c r="B258" s="44" t="s">
        <v>277</v>
      </c>
      <c r="C258" s="25" t="s">
        <v>290</v>
      </c>
      <c r="D258" s="25" t="s">
        <v>32</v>
      </c>
      <c r="E258" s="50">
        <v>2217</v>
      </c>
      <c r="F258" s="41">
        <v>857.88</v>
      </c>
      <c r="G258" s="42">
        <v>0</v>
      </c>
      <c r="H258" s="48">
        <v>83.716431999999983</v>
      </c>
      <c r="I258" s="42"/>
      <c r="J258" s="42"/>
      <c r="K258" s="42">
        <v>0</v>
      </c>
      <c r="L258" s="46">
        <v>0.35744999999999999</v>
      </c>
      <c r="M258" s="42">
        <v>0</v>
      </c>
      <c r="N258" s="48">
        <v>5.9613176643199992</v>
      </c>
      <c r="O258" s="42"/>
      <c r="P258" s="42"/>
      <c r="Q258" s="42">
        <v>0</v>
      </c>
      <c r="R258" s="47">
        <v>941.59643199999994</v>
      </c>
      <c r="S258" s="42">
        <v>1002.7428600536925</v>
      </c>
      <c r="T258" s="73">
        <v>0.45229718540987485</v>
      </c>
      <c r="U258" s="48">
        <v>6.3187676643199993</v>
      </c>
      <c r="V258" s="49">
        <v>2.8501432856653133</v>
      </c>
    </row>
    <row r="259" spans="1:22" x14ac:dyDescent="0.35">
      <c r="A259" s="1" t="s">
        <v>29</v>
      </c>
      <c r="B259" s="44" t="s">
        <v>277</v>
      </c>
      <c r="C259" s="25" t="s">
        <v>291</v>
      </c>
      <c r="D259" s="25" t="s">
        <v>32</v>
      </c>
      <c r="E259" s="50">
        <v>1537</v>
      </c>
      <c r="F259" s="41">
        <v>155.51999999999998</v>
      </c>
      <c r="G259" s="42">
        <v>625.74463529999991</v>
      </c>
      <c r="H259" s="42">
        <v>0</v>
      </c>
      <c r="I259" s="42"/>
      <c r="J259" s="42"/>
      <c r="K259" s="42">
        <v>0</v>
      </c>
      <c r="L259" s="46">
        <v>6.4799999999999996E-2</v>
      </c>
      <c r="M259" s="48">
        <v>31.994972233349991</v>
      </c>
      <c r="N259" s="48">
        <v>0</v>
      </c>
      <c r="O259" s="42"/>
      <c r="P259" s="42"/>
      <c r="Q259" s="42">
        <v>0</v>
      </c>
      <c r="R259" s="47">
        <v>781.2646352999999</v>
      </c>
      <c r="S259" s="42">
        <v>831.99926023033936</v>
      </c>
      <c r="T259" s="73">
        <v>0.54131376722858771</v>
      </c>
      <c r="U259" s="48">
        <v>32.059772233349989</v>
      </c>
      <c r="V259" s="49">
        <v>20.858667685979171</v>
      </c>
    </row>
    <row r="260" spans="1:22" x14ac:dyDescent="0.35">
      <c r="A260" s="1" t="s">
        <v>29</v>
      </c>
      <c r="B260" s="44" t="s">
        <v>277</v>
      </c>
      <c r="C260" s="25" t="s">
        <v>292</v>
      </c>
      <c r="D260" s="25" t="s">
        <v>32</v>
      </c>
      <c r="E260" s="50">
        <v>2827</v>
      </c>
      <c r="F260" s="41">
        <v>622.90274399999998</v>
      </c>
      <c r="G260" s="42">
        <v>1254.0411621000001</v>
      </c>
      <c r="H260" s="42">
        <v>0</v>
      </c>
      <c r="I260" s="42"/>
      <c r="J260" s="42"/>
      <c r="K260" s="42">
        <v>0</v>
      </c>
      <c r="L260" s="46">
        <v>0.25954281000000001</v>
      </c>
      <c r="M260" s="48">
        <v>64.120425325949995</v>
      </c>
      <c r="N260" s="48">
        <v>0</v>
      </c>
      <c r="O260" s="42"/>
      <c r="P260" s="42"/>
      <c r="Q260" s="42">
        <v>0</v>
      </c>
      <c r="R260" s="47">
        <v>1876.9439061</v>
      </c>
      <c r="S260" s="42">
        <v>1998.8309604842084</v>
      </c>
      <c r="T260" s="73">
        <v>0.70705021594772144</v>
      </c>
      <c r="U260" s="48">
        <v>64.379968135949994</v>
      </c>
      <c r="V260" s="49">
        <v>22.7732465992041</v>
      </c>
    </row>
    <row r="261" spans="1:22" x14ac:dyDescent="0.35">
      <c r="A261" s="1" t="s">
        <v>29</v>
      </c>
      <c r="B261" s="44" t="s">
        <v>277</v>
      </c>
      <c r="C261" s="25" t="s">
        <v>293</v>
      </c>
      <c r="D261" s="25" t="s">
        <v>32</v>
      </c>
      <c r="E261" s="50">
        <v>1134</v>
      </c>
      <c r="F261" s="41">
        <v>468.57599999999996</v>
      </c>
      <c r="G261" s="42">
        <v>0</v>
      </c>
      <c r="H261" s="42">
        <v>0</v>
      </c>
      <c r="I261" s="42"/>
      <c r="J261" s="42"/>
      <c r="K261" s="42">
        <v>0</v>
      </c>
      <c r="L261" s="46">
        <v>0.19524</v>
      </c>
      <c r="M261" s="42">
        <v>0</v>
      </c>
      <c r="N261" s="48">
        <v>0</v>
      </c>
      <c r="O261" s="42"/>
      <c r="P261" s="42"/>
      <c r="Q261" s="42">
        <v>0</v>
      </c>
      <c r="R261" s="47">
        <v>468.57599999999996</v>
      </c>
      <c r="S261" s="42">
        <v>499.00490531225699</v>
      </c>
      <c r="T261" s="73">
        <v>0.44003959904079099</v>
      </c>
      <c r="U261" s="48">
        <v>0.19524</v>
      </c>
      <c r="V261" s="49">
        <v>0.17216931216931217</v>
      </c>
    </row>
    <row r="262" spans="1:22" x14ac:dyDescent="0.35">
      <c r="A262" s="1" t="s">
        <v>29</v>
      </c>
      <c r="B262" s="44" t="s">
        <v>277</v>
      </c>
      <c r="C262" s="25" t="s">
        <v>294</v>
      </c>
      <c r="D262" s="25" t="s">
        <v>32</v>
      </c>
      <c r="E262" s="50">
        <v>2116</v>
      </c>
      <c r="F262" s="41">
        <v>268.51532400000036</v>
      </c>
      <c r="G262" s="42">
        <v>0</v>
      </c>
      <c r="H262" s="48">
        <v>87.905279999999976</v>
      </c>
      <c r="I262" s="42"/>
      <c r="J262" s="42"/>
      <c r="K262" s="42">
        <v>0</v>
      </c>
      <c r="L262" s="46">
        <v>0.11188138500000015</v>
      </c>
      <c r="M262" s="42">
        <v>0</v>
      </c>
      <c r="N262" s="48">
        <v>6.2595990527999996</v>
      </c>
      <c r="O262" s="42"/>
      <c r="P262" s="42"/>
      <c r="Q262" s="42">
        <v>0</v>
      </c>
      <c r="R262" s="47">
        <v>356.42060400000037</v>
      </c>
      <c r="S262" s="42">
        <v>379.56623845514417</v>
      </c>
      <c r="T262" s="73">
        <v>0.17937912970469952</v>
      </c>
      <c r="U262" s="48">
        <v>6.3714804377999998</v>
      </c>
      <c r="V262" s="49">
        <v>3.0110966152173915</v>
      </c>
    </row>
    <row r="263" spans="1:22" x14ac:dyDescent="0.35">
      <c r="A263" s="1" t="s">
        <v>29</v>
      </c>
      <c r="B263" s="44" t="s">
        <v>277</v>
      </c>
      <c r="C263" s="25" t="s">
        <v>295</v>
      </c>
      <c r="D263" s="25" t="s">
        <v>32</v>
      </c>
      <c r="E263" s="50">
        <v>3063</v>
      </c>
      <c r="F263" s="41">
        <v>539.46</v>
      </c>
      <c r="G263" s="42">
        <v>0</v>
      </c>
      <c r="H263" s="42">
        <v>757.80124799999987</v>
      </c>
      <c r="I263" s="42"/>
      <c r="J263" s="42"/>
      <c r="K263" s="42">
        <v>0</v>
      </c>
      <c r="L263" s="46">
        <v>0.224775</v>
      </c>
      <c r="M263" s="42">
        <v>0</v>
      </c>
      <c r="N263" s="48">
        <v>53.961855012479994</v>
      </c>
      <c r="O263" s="42"/>
      <c r="P263" s="42"/>
      <c r="Q263" s="42">
        <v>0</v>
      </c>
      <c r="R263" s="47">
        <v>1297.2612479999998</v>
      </c>
      <c r="S263" s="42">
        <v>1381.5042303137598</v>
      </c>
      <c r="T263" s="73">
        <v>0.45102978462741095</v>
      </c>
      <c r="U263" s="48">
        <v>54.186630012479995</v>
      </c>
      <c r="V263" s="49">
        <v>17.690705195063661</v>
      </c>
    </row>
    <row r="264" spans="1:22" x14ac:dyDescent="0.35">
      <c r="A264" s="1" t="s">
        <v>29</v>
      </c>
      <c r="B264" s="44" t="s">
        <v>277</v>
      </c>
      <c r="C264" s="25" t="s">
        <v>296</v>
      </c>
      <c r="D264" s="25" t="s">
        <v>32</v>
      </c>
      <c r="E264" s="50">
        <v>2707</v>
      </c>
      <c r="F264" s="41">
        <v>850.10399999999993</v>
      </c>
      <c r="G264" s="42">
        <v>0</v>
      </c>
      <c r="H264" s="42">
        <v>332.59980799999994</v>
      </c>
      <c r="I264" s="42"/>
      <c r="J264" s="42"/>
      <c r="K264" s="42">
        <v>0</v>
      </c>
      <c r="L264" s="46">
        <v>0.35420999999999997</v>
      </c>
      <c r="M264" s="42">
        <v>0</v>
      </c>
      <c r="N264" s="48">
        <v>23.683917998079995</v>
      </c>
      <c r="O264" s="42"/>
      <c r="P264" s="42"/>
      <c r="Q264" s="42">
        <v>0</v>
      </c>
      <c r="R264" s="47">
        <v>1182.7038079999998</v>
      </c>
      <c r="S264" s="42">
        <v>1259.507532872972</v>
      </c>
      <c r="T264" s="73">
        <v>0.46527799515071</v>
      </c>
      <c r="U264" s="48">
        <v>24.038127998079993</v>
      </c>
      <c r="V264" s="49">
        <v>8.8799881780864389</v>
      </c>
    </row>
    <row r="265" spans="1:22" x14ac:dyDescent="0.35">
      <c r="A265" s="1" t="s">
        <v>29</v>
      </c>
      <c r="B265" s="44" t="s">
        <v>277</v>
      </c>
      <c r="C265" s="25" t="s">
        <v>297</v>
      </c>
      <c r="D265" s="25" t="s">
        <v>32</v>
      </c>
      <c r="E265" s="50">
        <v>1523</v>
      </c>
      <c r="F265" s="41">
        <v>268.51532400000036</v>
      </c>
      <c r="G265" s="42">
        <v>0</v>
      </c>
      <c r="H265" s="42">
        <v>490.04516399999989</v>
      </c>
      <c r="I265" s="42"/>
      <c r="J265" s="42"/>
      <c r="K265" s="42">
        <v>0</v>
      </c>
      <c r="L265" s="46">
        <v>0.11188138500000015</v>
      </c>
      <c r="M265" s="42">
        <v>0</v>
      </c>
      <c r="N265" s="48">
        <v>34.895358326639993</v>
      </c>
      <c r="O265" s="42"/>
      <c r="P265" s="42"/>
      <c r="Q265" s="42">
        <v>0</v>
      </c>
      <c r="R265" s="47">
        <v>758.5604880000003</v>
      </c>
      <c r="S265" s="42">
        <v>807.82072596133742</v>
      </c>
      <c r="T265" s="73">
        <v>0.53041413392077308</v>
      </c>
      <c r="U265" s="48">
        <v>35.00723971163999</v>
      </c>
      <c r="V265" s="49">
        <v>22.985712220380819</v>
      </c>
    </row>
    <row r="266" spans="1:22" x14ac:dyDescent="0.35">
      <c r="A266" s="1" t="s">
        <v>29</v>
      </c>
      <c r="B266" s="44" t="s">
        <v>277</v>
      </c>
      <c r="C266" s="25" t="s">
        <v>298</v>
      </c>
      <c r="D266" s="25" t="s">
        <v>32</v>
      </c>
      <c r="E266" s="50">
        <v>2794</v>
      </c>
      <c r="F266" s="41">
        <v>1248.5915279999999</v>
      </c>
      <c r="G266" s="42">
        <v>0</v>
      </c>
      <c r="H266" s="42">
        <v>0</v>
      </c>
      <c r="I266" s="42"/>
      <c r="J266" s="42"/>
      <c r="K266" s="42">
        <v>0</v>
      </c>
      <c r="L266" s="46">
        <v>0.52024646999999991</v>
      </c>
      <c r="M266" s="42">
        <v>0</v>
      </c>
      <c r="N266" s="48">
        <v>0</v>
      </c>
      <c r="O266" s="42"/>
      <c r="P266" s="42"/>
      <c r="Q266" s="42">
        <v>0</v>
      </c>
      <c r="R266" s="47">
        <v>1248.5915279999999</v>
      </c>
      <c r="S266" s="42">
        <v>1329.6739423344907</v>
      </c>
      <c r="T266" s="73">
        <v>0.47590334371313198</v>
      </c>
      <c r="U266" s="48">
        <v>0.52024646999999991</v>
      </c>
      <c r="V266" s="49">
        <v>0.18620131352899066</v>
      </c>
    </row>
    <row r="267" spans="1:22" x14ac:dyDescent="0.35">
      <c r="A267" s="1" t="s">
        <v>29</v>
      </c>
      <c r="B267" s="44" t="s">
        <v>277</v>
      </c>
      <c r="C267" s="25" t="s">
        <v>299</v>
      </c>
      <c r="D267" s="25" t="s">
        <v>32</v>
      </c>
      <c r="E267" s="50">
        <v>2087</v>
      </c>
      <c r="F267" s="41">
        <v>691.26022799999998</v>
      </c>
      <c r="G267" s="42">
        <v>0</v>
      </c>
      <c r="H267" s="42">
        <v>242.52133999999992</v>
      </c>
      <c r="I267" s="42"/>
      <c r="J267" s="42"/>
      <c r="K267" s="42">
        <v>0</v>
      </c>
      <c r="L267" s="46">
        <v>0.28802509500000001</v>
      </c>
      <c r="M267" s="42">
        <v>0</v>
      </c>
      <c r="N267" s="48">
        <v>17.2695695884</v>
      </c>
      <c r="O267" s="42"/>
      <c r="P267" s="42"/>
      <c r="Q267" s="42">
        <v>0</v>
      </c>
      <c r="R267" s="47">
        <v>933.78156799999988</v>
      </c>
      <c r="S267" s="42">
        <v>994.42050579238128</v>
      </c>
      <c r="T267" s="73">
        <v>0.47648323229150996</v>
      </c>
      <c r="U267" s="48">
        <v>17.557594683399998</v>
      </c>
      <c r="V267" s="49">
        <v>8.4128388516530901</v>
      </c>
    </row>
    <row r="268" spans="1:22" x14ac:dyDescent="0.35">
      <c r="A268" s="1" t="s">
        <v>29</v>
      </c>
      <c r="B268" s="44" t="s">
        <v>277</v>
      </c>
      <c r="C268" s="25" t="s">
        <v>300</v>
      </c>
      <c r="D268" s="25" t="s">
        <v>32</v>
      </c>
      <c r="E268" s="50">
        <v>5196</v>
      </c>
      <c r="F268" s="41">
        <v>700.12799999999993</v>
      </c>
      <c r="G268" s="42">
        <v>2563.2672146999998</v>
      </c>
      <c r="H268" s="42">
        <v>0</v>
      </c>
      <c r="I268" s="42"/>
      <c r="J268" s="42"/>
      <c r="K268" s="42">
        <v>0</v>
      </c>
      <c r="L268" s="46">
        <v>0.29172000000000003</v>
      </c>
      <c r="M268" s="42">
        <v>131.06251134164998</v>
      </c>
      <c r="N268" s="48">
        <v>0</v>
      </c>
      <c r="O268" s="42"/>
      <c r="P268" s="42"/>
      <c r="Q268" s="42">
        <v>0</v>
      </c>
      <c r="R268" s="47">
        <v>3263.3952147</v>
      </c>
      <c r="S268" s="42">
        <v>3475.3171739650479</v>
      </c>
      <c r="T268" s="73">
        <v>0.66884472170228015</v>
      </c>
      <c r="U268" s="48">
        <v>131.35423134164998</v>
      </c>
      <c r="V268" s="49">
        <v>25.279875161980367</v>
      </c>
    </row>
    <row r="269" spans="1:22" x14ac:dyDescent="0.35">
      <c r="A269" s="1" t="s">
        <v>29</v>
      </c>
      <c r="B269" s="44" t="s">
        <v>277</v>
      </c>
      <c r="C269" s="25" t="s">
        <v>301</v>
      </c>
      <c r="D269" s="25" t="s">
        <v>32</v>
      </c>
      <c r="E269" s="50">
        <v>2778</v>
      </c>
      <c r="F269" s="41">
        <v>688.31999999999994</v>
      </c>
      <c r="G269" s="42">
        <v>0</v>
      </c>
      <c r="H269" s="42">
        <v>487.85296399999993</v>
      </c>
      <c r="I269" s="42"/>
      <c r="J269" s="42"/>
      <c r="K269" s="42">
        <v>0</v>
      </c>
      <c r="L269" s="46">
        <v>0.2868</v>
      </c>
      <c r="M269" s="42">
        <v>0</v>
      </c>
      <c r="N269" s="48">
        <v>34.739255154639999</v>
      </c>
      <c r="O269" s="42"/>
      <c r="P269" s="42"/>
      <c r="Q269" s="42">
        <v>0</v>
      </c>
      <c r="R269" s="47">
        <v>1176.1729639999999</v>
      </c>
      <c r="S269" s="42">
        <v>1252.5525817192017</v>
      </c>
      <c r="T269" s="73">
        <v>0.4508828587902094</v>
      </c>
      <c r="U269" s="48">
        <v>35.026055154639998</v>
      </c>
      <c r="V269" s="49">
        <v>12.608371185975519</v>
      </c>
    </row>
    <row r="270" spans="1:22" x14ac:dyDescent="0.35">
      <c r="A270" s="1" t="s">
        <v>29</v>
      </c>
      <c r="B270" s="44" t="s">
        <v>277</v>
      </c>
      <c r="C270" s="25" t="s">
        <v>302</v>
      </c>
      <c r="D270" s="25" t="s">
        <v>32</v>
      </c>
      <c r="E270" s="50">
        <v>1028</v>
      </c>
      <c r="F270" s="41">
        <v>393.84</v>
      </c>
      <c r="G270" s="42">
        <v>0</v>
      </c>
      <c r="H270" s="48">
        <v>35.570287999999991</v>
      </c>
      <c r="I270" s="42"/>
      <c r="J270" s="42"/>
      <c r="K270" s="42">
        <v>0</v>
      </c>
      <c r="L270" s="46">
        <v>0.1641</v>
      </c>
      <c r="M270" s="42">
        <v>0</v>
      </c>
      <c r="N270" s="48">
        <v>2.5329052028799999</v>
      </c>
      <c r="O270" s="42"/>
      <c r="P270" s="42"/>
      <c r="Q270" s="42">
        <v>0</v>
      </c>
      <c r="R270" s="47">
        <v>429.41028799999998</v>
      </c>
      <c r="S270" s="42">
        <v>457.29580709116345</v>
      </c>
      <c r="T270" s="73">
        <v>0.44484027927155978</v>
      </c>
      <c r="U270" s="48">
        <v>2.6970052028799998</v>
      </c>
      <c r="V270" s="49">
        <v>2.623545917198443</v>
      </c>
    </row>
    <row r="271" spans="1:22" x14ac:dyDescent="0.35">
      <c r="A271" s="1" t="s">
        <v>29</v>
      </c>
      <c r="B271" s="44" t="s">
        <v>277</v>
      </c>
      <c r="C271" s="25" t="s">
        <v>303</v>
      </c>
      <c r="D271" s="25" t="s">
        <v>32</v>
      </c>
      <c r="E271" s="50">
        <v>3048</v>
      </c>
      <c r="F271" s="41">
        <v>1062.5039999999999</v>
      </c>
      <c r="G271" s="53">
        <v>0</v>
      </c>
      <c r="H271" s="42">
        <v>283.04056799999995</v>
      </c>
      <c r="I271" s="54"/>
      <c r="J271" s="42"/>
      <c r="K271" s="42">
        <v>0</v>
      </c>
      <c r="L271" s="46">
        <v>0.44271000000000005</v>
      </c>
      <c r="M271" s="42">
        <v>0</v>
      </c>
      <c r="N271" s="48">
        <v>20.154881155679998</v>
      </c>
      <c r="O271" s="42"/>
      <c r="P271" s="42"/>
      <c r="Q271" s="42">
        <v>0</v>
      </c>
      <c r="R271" s="47">
        <v>1345.5445679999998</v>
      </c>
      <c r="S271" s="42">
        <v>1432.9230258234772</v>
      </c>
      <c r="T271" s="73">
        <v>0.47011910296045839</v>
      </c>
      <c r="U271" s="48">
        <v>20.59759115568</v>
      </c>
      <c r="V271" s="49">
        <v>6.7577398804724407</v>
      </c>
    </row>
    <row r="272" spans="1:22" x14ac:dyDescent="0.35">
      <c r="A272" s="1" t="s">
        <v>29</v>
      </c>
      <c r="B272" s="44" t="s">
        <v>277</v>
      </c>
      <c r="C272" s="25" t="s">
        <v>304</v>
      </c>
      <c r="D272" s="25" t="s">
        <v>32</v>
      </c>
      <c r="E272" s="50">
        <v>1645</v>
      </c>
      <c r="F272" s="55">
        <v>707.61599999999999</v>
      </c>
      <c r="G272" s="54">
        <v>0</v>
      </c>
      <c r="H272" s="42">
        <v>180.85223199999996</v>
      </c>
      <c r="I272" s="54"/>
      <c r="J272" s="42"/>
      <c r="K272" s="42">
        <v>0</v>
      </c>
      <c r="L272" s="46">
        <v>0.29484000000000005</v>
      </c>
      <c r="M272" s="42">
        <v>0</v>
      </c>
      <c r="N272" s="48">
        <v>12.878207772319998</v>
      </c>
      <c r="O272" s="42"/>
      <c r="P272" s="42"/>
      <c r="Q272" s="42">
        <v>0</v>
      </c>
      <c r="R272" s="47">
        <v>888.46823199999994</v>
      </c>
      <c r="S272" s="42">
        <v>946.16456238072033</v>
      </c>
      <c r="T272" s="73">
        <v>0.5751760257633558</v>
      </c>
      <c r="U272" s="48">
        <v>13.173047772319999</v>
      </c>
      <c r="V272" s="49">
        <v>8.0079317764863216</v>
      </c>
    </row>
    <row r="273" spans="1:22" x14ac:dyDescent="0.35">
      <c r="A273" s="1" t="s">
        <v>29</v>
      </c>
      <c r="B273" s="44" t="s">
        <v>277</v>
      </c>
      <c r="C273" s="25" t="s">
        <v>305</v>
      </c>
      <c r="D273" s="25" t="s">
        <v>32</v>
      </c>
      <c r="E273" s="50">
        <v>2772</v>
      </c>
      <c r="F273" s="55">
        <v>496.90483199999994</v>
      </c>
      <c r="G273" s="54">
        <v>0</v>
      </c>
      <c r="H273" s="42">
        <v>314.62105199999996</v>
      </c>
      <c r="I273" s="54"/>
      <c r="J273" s="42"/>
      <c r="K273" s="42">
        <v>0</v>
      </c>
      <c r="L273" s="46">
        <v>0.20704368000000001</v>
      </c>
      <c r="M273" s="42">
        <v>0</v>
      </c>
      <c r="N273" s="48">
        <v>22.403678585519998</v>
      </c>
      <c r="O273" s="42"/>
      <c r="P273" s="42"/>
      <c r="Q273" s="42">
        <v>0</v>
      </c>
      <c r="R273" s="47">
        <v>811.52588399999991</v>
      </c>
      <c r="S273" s="42">
        <v>864.22564728852024</v>
      </c>
      <c r="T273" s="73">
        <v>0.31176971402904768</v>
      </c>
      <c r="U273" s="48">
        <v>22.61072226552</v>
      </c>
      <c r="V273" s="49">
        <v>8.156826214112554</v>
      </c>
    </row>
    <row r="274" spans="1:22" x14ac:dyDescent="0.35">
      <c r="A274" s="1" t="s">
        <v>29</v>
      </c>
      <c r="B274" s="44" t="s">
        <v>277</v>
      </c>
      <c r="C274" s="25" t="s">
        <v>306</v>
      </c>
      <c r="D274" s="25" t="s">
        <v>32</v>
      </c>
      <c r="E274" s="50">
        <v>2268</v>
      </c>
      <c r="F274" s="55">
        <v>1040.58</v>
      </c>
      <c r="G274" s="54">
        <v>0</v>
      </c>
      <c r="H274" s="42">
        <v>240.37957999999998</v>
      </c>
      <c r="I274" s="54"/>
      <c r="J274" s="42"/>
      <c r="K274" s="42">
        <v>0</v>
      </c>
      <c r="L274" s="46">
        <v>0.43357499999999999</v>
      </c>
      <c r="M274" s="42">
        <v>0</v>
      </c>
      <c r="N274" s="48">
        <v>17.1170581708</v>
      </c>
      <c r="O274" s="42"/>
      <c r="P274" s="42"/>
      <c r="Q274" s="42">
        <v>0</v>
      </c>
      <c r="R274" s="47">
        <v>1280.95958</v>
      </c>
      <c r="S274" s="42">
        <v>1364.1439466100026</v>
      </c>
      <c r="T274" s="73">
        <v>0.60147440326719692</v>
      </c>
      <c r="U274" s="48">
        <v>17.550633170800001</v>
      </c>
      <c r="V274" s="49">
        <v>7.7383744139329806</v>
      </c>
    </row>
    <row r="275" spans="1:22" x14ac:dyDescent="0.35">
      <c r="A275" s="1" t="s">
        <v>29</v>
      </c>
      <c r="B275" s="44" t="s">
        <v>277</v>
      </c>
      <c r="C275" s="25" t="s">
        <v>307</v>
      </c>
      <c r="D275" s="25" t="s">
        <v>32</v>
      </c>
      <c r="E275" s="50">
        <v>1087</v>
      </c>
      <c r="F275" s="55">
        <v>439.63200000000001</v>
      </c>
      <c r="G275" s="54">
        <v>0</v>
      </c>
      <c r="H275" s="42">
        <v>207.10741599999994</v>
      </c>
      <c r="I275" s="54"/>
      <c r="J275" s="42"/>
      <c r="K275" s="42">
        <v>0</v>
      </c>
      <c r="L275" s="46">
        <v>0.18318000000000001</v>
      </c>
      <c r="M275" s="42">
        <v>0</v>
      </c>
      <c r="N275" s="48">
        <v>14.747798824159998</v>
      </c>
      <c r="O275" s="42"/>
      <c r="P275" s="42"/>
      <c r="Q275" s="42">
        <v>0</v>
      </c>
      <c r="R275" s="47">
        <v>646.73941599999989</v>
      </c>
      <c r="S275" s="42">
        <v>688.73809380502712</v>
      </c>
      <c r="T275" s="73">
        <v>0.63361370175255483</v>
      </c>
      <c r="U275" s="48">
        <v>14.930978824159999</v>
      </c>
      <c r="V275" s="49">
        <v>13.735951080183991</v>
      </c>
    </row>
    <row r="276" spans="1:22" x14ac:dyDescent="0.35">
      <c r="A276" s="1" t="s">
        <v>29</v>
      </c>
      <c r="B276" s="44" t="s">
        <v>277</v>
      </c>
      <c r="C276" s="25" t="s">
        <v>308</v>
      </c>
      <c r="D276" s="25" t="s">
        <v>32</v>
      </c>
      <c r="E276" s="50">
        <v>1209</v>
      </c>
      <c r="F276" s="41">
        <v>558.14400000000001</v>
      </c>
      <c r="G276" s="42">
        <v>0</v>
      </c>
      <c r="H276" s="42">
        <v>370.13841999999994</v>
      </c>
      <c r="I276" s="42"/>
      <c r="J276" s="42"/>
      <c r="K276" s="42">
        <v>0</v>
      </c>
      <c r="L276" s="46">
        <v>0.23255999999999999</v>
      </c>
      <c r="M276" s="42">
        <v>0</v>
      </c>
      <c r="N276" s="48">
        <v>26.356984509199997</v>
      </c>
      <c r="O276" s="42"/>
      <c r="P276" s="42"/>
      <c r="Q276" s="42">
        <v>0</v>
      </c>
      <c r="R276" s="47">
        <v>928.28242</v>
      </c>
      <c r="S276" s="42">
        <v>988.56424805182689</v>
      </c>
      <c r="T276" s="73">
        <v>0.81767100748703636</v>
      </c>
      <c r="U276" s="48">
        <v>26.589544509199996</v>
      </c>
      <c r="V276" s="49">
        <v>21.993006211083539</v>
      </c>
    </row>
    <row r="277" spans="1:22" x14ac:dyDescent="0.35">
      <c r="A277" s="1" t="s">
        <v>29</v>
      </c>
      <c r="B277" s="44" t="s">
        <v>277</v>
      </c>
      <c r="C277" s="25" t="s">
        <v>309</v>
      </c>
      <c r="D277" s="25" t="s">
        <v>32</v>
      </c>
      <c r="E277" s="50">
        <v>3197</v>
      </c>
      <c r="F277" s="41">
        <v>2174.4482040000034</v>
      </c>
      <c r="G277" s="42">
        <v>0</v>
      </c>
      <c r="H277" s="42">
        <v>551.94125199999985</v>
      </c>
      <c r="I277" s="42"/>
      <c r="J277" s="42"/>
      <c r="K277" s="42">
        <v>0</v>
      </c>
      <c r="L277" s="46">
        <v>0.90602008500000142</v>
      </c>
      <c r="M277" s="42">
        <v>0</v>
      </c>
      <c r="N277" s="48">
        <v>39.302883037519997</v>
      </c>
      <c r="O277" s="42"/>
      <c r="P277" s="42"/>
      <c r="Q277" s="42">
        <v>0</v>
      </c>
      <c r="R277" s="47">
        <v>2726.3894560000035</v>
      </c>
      <c r="S277" s="42">
        <v>2903.4387427773036</v>
      </c>
      <c r="T277" s="73">
        <v>0.90817602213866233</v>
      </c>
      <c r="U277" s="48">
        <v>40.208903122519999</v>
      </c>
      <c r="V277" s="49">
        <v>12.577073231942446</v>
      </c>
    </row>
    <row r="278" spans="1:22" x14ac:dyDescent="0.35">
      <c r="A278" s="1" t="s">
        <v>29</v>
      </c>
      <c r="B278" s="44" t="s">
        <v>277</v>
      </c>
      <c r="C278" s="25" t="s">
        <v>310</v>
      </c>
      <c r="D278" s="25" t="s">
        <v>32</v>
      </c>
      <c r="E278" s="50">
        <v>1916</v>
      </c>
      <c r="F278" s="41">
        <v>1064.4761880000001</v>
      </c>
      <c r="G278" s="42">
        <v>0</v>
      </c>
      <c r="H278" s="42">
        <v>122.62157999999999</v>
      </c>
      <c r="I278" s="42"/>
      <c r="J278" s="42"/>
      <c r="K278" s="42">
        <v>0</v>
      </c>
      <c r="L278" s="46">
        <v>0.44353174500000003</v>
      </c>
      <c r="M278" s="42">
        <v>0</v>
      </c>
      <c r="N278" s="48">
        <v>8.7316930908000003</v>
      </c>
      <c r="O278" s="42"/>
      <c r="P278" s="42"/>
      <c r="Q278" s="42">
        <v>0</v>
      </c>
      <c r="R278" s="47">
        <v>1187.0977680000001</v>
      </c>
      <c r="S278" s="42">
        <v>1264.1868326957244</v>
      </c>
      <c r="T278" s="73">
        <v>0.65980523627125487</v>
      </c>
      <c r="U278" s="48">
        <v>9.1752248357999999</v>
      </c>
      <c r="V278" s="49">
        <v>4.7887394758872652</v>
      </c>
    </row>
    <row r="279" spans="1:22" x14ac:dyDescent="0.35">
      <c r="A279" s="1" t="s">
        <v>29</v>
      </c>
      <c r="B279" s="44" t="s">
        <v>277</v>
      </c>
      <c r="C279" s="25" t="s">
        <v>311</v>
      </c>
      <c r="D279" s="25" t="s">
        <v>32</v>
      </c>
      <c r="E279" s="50">
        <v>32424</v>
      </c>
      <c r="F279" s="41">
        <v>13705.199999999999</v>
      </c>
      <c r="G279" s="42">
        <v>0</v>
      </c>
      <c r="H279" s="42">
        <v>3469.0303999999996</v>
      </c>
      <c r="I279" s="42"/>
      <c r="J279" s="42"/>
      <c r="K279" s="42">
        <v>0</v>
      </c>
      <c r="L279" s="46">
        <v>5.7104999999999997</v>
      </c>
      <c r="M279" s="42">
        <v>0</v>
      </c>
      <c r="N279" s="48">
        <v>247.024290304</v>
      </c>
      <c r="O279" s="42"/>
      <c r="P279" s="42"/>
      <c r="Q279" s="42">
        <v>0</v>
      </c>
      <c r="R279" s="47">
        <v>17174.2304</v>
      </c>
      <c r="S279" s="42">
        <v>18289.509523669345</v>
      </c>
      <c r="T279" s="73">
        <v>0.56407320267916805</v>
      </c>
      <c r="U279" s="48">
        <v>252.734790304</v>
      </c>
      <c r="V279" s="49">
        <v>7.7946826518628178</v>
      </c>
    </row>
    <row r="280" spans="1:22" x14ac:dyDescent="0.35">
      <c r="A280" s="1" t="s">
        <v>29</v>
      </c>
      <c r="B280" s="44" t="s">
        <v>277</v>
      </c>
      <c r="C280" s="25" t="s">
        <v>312</v>
      </c>
      <c r="D280" s="25" t="s">
        <v>32</v>
      </c>
      <c r="E280" s="50">
        <v>2201</v>
      </c>
      <c r="F280" s="41">
        <v>228.744</v>
      </c>
      <c r="G280" s="42">
        <v>1615.4704620000002</v>
      </c>
      <c r="H280" s="42">
        <v>0</v>
      </c>
      <c r="I280" s="42"/>
      <c r="J280" s="42"/>
      <c r="K280" s="42">
        <v>0</v>
      </c>
      <c r="L280" s="46">
        <v>9.5310000000000006E-2</v>
      </c>
      <c r="M280" s="48">
        <v>82.600680308999998</v>
      </c>
      <c r="N280" s="48">
        <v>0</v>
      </c>
      <c r="O280" s="42"/>
      <c r="P280" s="42"/>
      <c r="Q280" s="42">
        <v>0</v>
      </c>
      <c r="R280" s="47">
        <v>1844.2144620000001</v>
      </c>
      <c r="S280" s="42">
        <v>1963.9760956297487</v>
      </c>
      <c r="T280" s="73">
        <v>0.89231081128112166</v>
      </c>
      <c r="U280" s="48">
        <v>82.695990308999995</v>
      </c>
      <c r="V280" s="49">
        <v>37.572008318491598</v>
      </c>
    </row>
    <row r="281" spans="1:22" x14ac:dyDescent="0.35">
      <c r="A281" s="1" t="s">
        <v>29</v>
      </c>
      <c r="B281" s="44" t="s">
        <v>277</v>
      </c>
      <c r="C281" s="25" t="s">
        <v>313</v>
      </c>
      <c r="D281" s="25" t="s">
        <v>32</v>
      </c>
      <c r="E281" s="42">
        <v>2159</v>
      </c>
      <c r="F281" s="41">
        <v>310.17600000000039</v>
      </c>
      <c r="G281" s="42">
        <v>1356.2562573</v>
      </c>
      <c r="H281" s="42">
        <v>0</v>
      </c>
      <c r="I281" s="42"/>
      <c r="J281" s="42"/>
      <c r="K281" s="42">
        <v>0</v>
      </c>
      <c r="L281" s="46">
        <v>0.12924000000000016</v>
      </c>
      <c r="M281" s="48">
        <v>69.346789162350007</v>
      </c>
      <c r="N281" s="48">
        <v>0</v>
      </c>
      <c r="O281" s="42"/>
      <c r="P281" s="42"/>
      <c r="Q281" s="42">
        <v>0</v>
      </c>
      <c r="R281" s="47">
        <v>1666.4322573000004</v>
      </c>
      <c r="S281" s="42">
        <v>1774.6488739570048</v>
      </c>
      <c r="T281" s="73">
        <v>0.82197724592728338</v>
      </c>
      <c r="U281" s="48">
        <v>69.476029162350002</v>
      </c>
      <c r="V281" s="49">
        <v>32.179726337355262</v>
      </c>
    </row>
    <row r="282" spans="1:22" x14ac:dyDescent="0.35">
      <c r="A282" s="1" t="s">
        <v>29</v>
      </c>
      <c r="B282" s="44" t="s">
        <v>277</v>
      </c>
      <c r="C282" s="25" t="s">
        <v>314</v>
      </c>
      <c r="D282" s="25" t="s">
        <v>32</v>
      </c>
      <c r="E282" s="42">
        <v>3721</v>
      </c>
      <c r="F282" s="41">
        <v>357.69599999999997</v>
      </c>
      <c r="G282" s="42">
        <v>1379.4252345000002</v>
      </c>
      <c r="H282" s="42">
        <v>0</v>
      </c>
      <c r="I282" s="42"/>
      <c r="J282" s="42"/>
      <c r="K282" s="42">
        <v>0</v>
      </c>
      <c r="L282" s="46">
        <v>0.14904000000000001</v>
      </c>
      <c r="M282" s="48">
        <v>70.531442997749991</v>
      </c>
      <c r="N282" s="48">
        <v>0</v>
      </c>
      <c r="O282" s="42"/>
      <c r="P282" s="42"/>
      <c r="Q282" s="42">
        <v>0</v>
      </c>
      <c r="R282" s="47">
        <v>1737.1212345000001</v>
      </c>
      <c r="S282" s="42">
        <v>1849.9283299562583</v>
      </c>
      <c r="T282" s="73">
        <v>0.49715891694605169</v>
      </c>
      <c r="U282" s="48">
        <v>70.680482997749991</v>
      </c>
      <c r="V282" s="49">
        <v>18.995023648951893</v>
      </c>
    </row>
    <row r="283" spans="1:22" x14ac:dyDescent="0.35">
      <c r="A283" s="1" t="s">
        <v>29</v>
      </c>
      <c r="B283" s="44" t="s">
        <v>277</v>
      </c>
      <c r="C283" s="25" t="s">
        <v>315</v>
      </c>
      <c r="D283" s="25" t="s">
        <v>32</v>
      </c>
      <c r="E283" s="50">
        <v>3580</v>
      </c>
      <c r="F283" s="41">
        <v>1423.008</v>
      </c>
      <c r="G283" s="42">
        <v>0</v>
      </c>
      <c r="H283" s="42">
        <v>0</v>
      </c>
      <c r="I283" s="42"/>
      <c r="J283" s="42"/>
      <c r="K283" s="42">
        <v>0</v>
      </c>
      <c r="L283" s="46">
        <v>0.59292</v>
      </c>
      <c r="M283" s="42">
        <v>0</v>
      </c>
      <c r="N283" s="48">
        <v>0</v>
      </c>
      <c r="O283" s="42"/>
      <c r="P283" s="42"/>
      <c r="Q283" s="42">
        <v>0</v>
      </c>
      <c r="R283" s="47">
        <v>1423.008</v>
      </c>
      <c r="S283" s="42">
        <v>1515.416863643431</v>
      </c>
      <c r="T283" s="73">
        <v>0.42330079990039976</v>
      </c>
      <c r="U283" s="48">
        <v>0.59292</v>
      </c>
      <c r="V283" s="49">
        <v>0.16562011173184357</v>
      </c>
    </row>
    <row r="284" spans="1:22" x14ac:dyDescent="0.35">
      <c r="A284" s="1" t="s">
        <v>29</v>
      </c>
      <c r="B284" s="44" t="s">
        <v>277</v>
      </c>
      <c r="C284" s="25" t="s">
        <v>316</v>
      </c>
      <c r="D284" s="25" t="s">
        <v>32</v>
      </c>
      <c r="E284" s="50">
        <v>3050</v>
      </c>
      <c r="F284" s="41">
        <v>1262.3039999999999</v>
      </c>
      <c r="G284" s="42">
        <v>0</v>
      </c>
      <c r="H284" s="42">
        <v>0</v>
      </c>
      <c r="I284" s="42"/>
      <c r="J284" s="42"/>
      <c r="K284" s="42">
        <v>0</v>
      </c>
      <c r="L284" s="46">
        <v>0.52595999999999998</v>
      </c>
      <c r="M284" s="42">
        <v>0</v>
      </c>
      <c r="N284" s="48">
        <v>0</v>
      </c>
      <c r="O284" s="42"/>
      <c r="P284" s="42"/>
      <c r="Q284" s="42">
        <v>0</v>
      </c>
      <c r="R284" s="47">
        <v>1262.3039999999999</v>
      </c>
      <c r="S284" s="42">
        <v>1344.2768899714949</v>
      </c>
      <c r="T284" s="73">
        <v>0.44074652130212949</v>
      </c>
      <c r="U284" s="48">
        <v>0.52595999999999998</v>
      </c>
      <c r="V284" s="49">
        <v>0.17244590163934428</v>
      </c>
    </row>
    <row r="285" spans="1:22" x14ac:dyDescent="0.35">
      <c r="A285" s="1" t="s">
        <v>29</v>
      </c>
      <c r="B285" s="44" t="s">
        <v>277</v>
      </c>
      <c r="C285" s="25" t="s">
        <v>317</v>
      </c>
      <c r="D285" s="25" t="s">
        <v>32</v>
      </c>
      <c r="E285" s="50">
        <v>4175</v>
      </c>
      <c r="F285" s="41">
        <v>1938.816</v>
      </c>
      <c r="G285" s="42">
        <v>0</v>
      </c>
      <c r="H285" s="42">
        <v>1592.9336119999996</v>
      </c>
      <c r="I285" s="42"/>
      <c r="J285" s="42"/>
      <c r="K285" s="42">
        <v>0</v>
      </c>
      <c r="L285" s="46">
        <v>0.80784</v>
      </c>
      <c r="M285" s="42">
        <v>0</v>
      </c>
      <c r="N285" s="48">
        <v>113.43033921111999</v>
      </c>
      <c r="O285" s="42"/>
      <c r="P285" s="42"/>
      <c r="Q285" s="42">
        <v>0</v>
      </c>
      <c r="R285" s="47">
        <v>3531.7496119999996</v>
      </c>
      <c r="S285" s="42">
        <v>3761.0982652177245</v>
      </c>
      <c r="T285" s="73">
        <v>0.9008618599323891</v>
      </c>
      <c r="U285" s="48">
        <v>114.23817921111998</v>
      </c>
      <c r="V285" s="49">
        <v>27.362438134399998</v>
      </c>
    </row>
    <row r="286" spans="1:22" x14ac:dyDescent="0.35">
      <c r="A286" s="1" t="s">
        <v>29</v>
      </c>
      <c r="B286" s="44" t="s">
        <v>277</v>
      </c>
      <c r="C286" s="25" t="s">
        <v>318</v>
      </c>
      <c r="D286" s="25" t="s">
        <v>32</v>
      </c>
      <c r="E286" s="50">
        <v>30531</v>
      </c>
      <c r="F286" s="41">
        <v>16530.48</v>
      </c>
      <c r="G286" s="42">
        <v>7007.9184269999996</v>
      </c>
      <c r="H286" s="42">
        <v>0</v>
      </c>
      <c r="I286" s="42"/>
      <c r="J286" s="42"/>
      <c r="K286" s="42">
        <v>0</v>
      </c>
      <c r="L286" s="46">
        <v>6.8876999999999997</v>
      </c>
      <c r="M286" s="42">
        <v>358.32213787649999</v>
      </c>
      <c r="N286" s="48">
        <v>0</v>
      </c>
      <c r="O286" s="42"/>
      <c r="P286" s="42"/>
      <c r="Q286" s="42">
        <v>0</v>
      </c>
      <c r="R286" s="47">
        <v>23538.398427</v>
      </c>
      <c r="S286" s="42">
        <v>25066.960916195698</v>
      </c>
      <c r="T286" s="73">
        <v>0.82103307838576189</v>
      </c>
      <c r="U286" s="48">
        <v>365.20983787649999</v>
      </c>
      <c r="V286" s="49">
        <v>11.961935012823032</v>
      </c>
    </row>
    <row r="287" spans="1:22" x14ac:dyDescent="0.35">
      <c r="A287" s="1" t="s">
        <v>29</v>
      </c>
      <c r="B287" s="44" t="s">
        <v>277</v>
      </c>
      <c r="C287" s="25" t="s">
        <v>319</v>
      </c>
      <c r="D287" s="25" t="s">
        <v>32</v>
      </c>
      <c r="E287" s="50">
        <v>17468</v>
      </c>
      <c r="F287" s="41">
        <v>5419.8720000000003</v>
      </c>
      <c r="G287" s="42">
        <v>4351.7070423000005</v>
      </c>
      <c r="H287" s="42">
        <v>0</v>
      </c>
      <c r="I287" s="42"/>
      <c r="J287" s="42"/>
      <c r="K287" s="42">
        <v>0</v>
      </c>
      <c r="L287" s="46">
        <v>2.2582800000000001</v>
      </c>
      <c r="M287" s="42">
        <v>222.50729471984999</v>
      </c>
      <c r="N287" s="48">
        <v>0</v>
      </c>
      <c r="O287" s="42"/>
      <c r="P287" s="42"/>
      <c r="Q287" s="42">
        <v>0</v>
      </c>
      <c r="R287" s="47">
        <v>9771.5790422999999</v>
      </c>
      <c r="S287" s="42">
        <v>10406.13662405703</v>
      </c>
      <c r="T287" s="73">
        <v>0.5957257055219275</v>
      </c>
      <c r="U287" s="48">
        <v>224.76557471985001</v>
      </c>
      <c r="V287" s="49">
        <v>12.867275859849439</v>
      </c>
    </row>
    <row r="288" spans="1:22" x14ac:dyDescent="0.35">
      <c r="A288" s="1" t="s">
        <v>29</v>
      </c>
      <c r="B288" s="44" t="s">
        <v>277</v>
      </c>
      <c r="C288" s="25" t="s">
        <v>320</v>
      </c>
      <c r="D288" s="25" t="s">
        <v>32</v>
      </c>
      <c r="E288" s="50">
        <v>28290</v>
      </c>
      <c r="F288" s="41">
        <v>14361.84</v>
      </c>
      <c r="G288" s="42">
        <v>10374.867779399998</v>
      </c>
      <c r="H288" s="42">
        <v>0</v>
      </c>
      <c r="I288" s="42"/>
      <c r="J288" s="42"/>
      <c r="K288" s="42">
        <v>0</v>
      </c>
      <c r="L288" s="46">
        <v>5.9841000000000006</v>
      </c>
      <c r="M288" s="42">
        <v>530.47775050829989</v>
      </c>
      <c r="N288" s="48">
        <v>0</v>
      </c>
      <c r="O288" s="42"/>
      <c r="P288" s="42"/>
      <c r="Q288" s="42">
        <v>0</v>
      </c>
      <c r="R288" s="47">
        <v>24736.7077794</v>
      </c>
      <c r="S288" s="42">
        <v>26343.087403529993</v>
      </c>
      <c r="T288" s="73">
        <v>0.93118018393531254</v>
      </c>
      <c r="U288" s="48">
        <v>536.4618505082999</v>
      </c>
      <c r="V288" s="49">
        <v>18.962949823552488</v>
      </c>
    </row>
    <row r="289" spans="1:22" x14ac:dyDescent="0.35">
      <c r="A289" s="1" t="s">
        <v>29</v>
      </c>
      <c r="B289" s="44" t="s">
        <v>277</v>
      </c>
      <c r="C289" s="25" t="s">
        <v>321</v>
      </c>
      <c r="D289" s="25" t="s">
        <v>32</v>
      </c>
      <c r="E289" s="50">
        <v>7141</v>
      </c>
      <c r="F289" s="41">
        <v>3138.9119999999998</v>
      </c>
      <c r="G289" s="42">
        <v>1368.9490283999999</v>
      </c>
      <c r="H289" s="42">
        <v>0</v>
      </c>
      <c r="I289" s="42"/>
      <c r="J289" s="42"/>
      <c r="K289" s="42">
        <v>0</v>
      </c>
      <c r="L289" s="46">
        <v>1.3078800000000002</v>
      </c>
      <c r="M289" s="48">
        <v>69.995783713799995</v>
      </c>
      <c r="N289" s="48">
        <v>0</v>
      </c>
      <c r="O289" s="42"/>
      <c r="P289" s="42"/>
      <c r="Q289" s="42">
        <v>0</v>
      </c>
      <c r="R289" s="47">
        <v>4507.8610283999997</v>
      </c>
      <c r="S289" s="42">
        <v>4800.5974818120339</v>
      </c>
      <c r="T289" s="73">
        <v>0.67225843464669288</v>
      </c>
      <c r="U289" s="48">
        <v>71.303663713799992</v>
      </c>
      <c r="V289" s="49">
        <v>9.9851090482845528</v>
      </c>
    </row>
    <row r="290" spans="1:22" x14ac:dyDescent="0.35">
      <c r="A290" s="1" t="s">
        <v>29</v>
      </c>
      <c r="B290" s="44" t="s">
        <v>277</v>
      </c>
      <c r="C290" s="25" t="s">
        <v>322</v>
      </c>
      <c r="D290" s="25" t="s">
        <v>32</v>
      </c>
      <c r="E290" s="50">
        <v>17809</v>
      </c>
      <c r="F290" s="41">
        <v>5058.72</v>
      </c>
      <c r="G290" s="42">
        <v>6385.8915585000013</v>
      </c>
      <c r="H290" s="42">
        <v>0</v>
      </c>
      <c r="I290" s="42"/>
      <c r="J290" s="42"/>
      <c r="K290" s="42">
        <v>0</v>
      </c>
      <c r="L290" s="46">
        <v>2.1078000000000001</v>
      </c>
      <c r="M290" s="42">
        <v>326.51725891575001</v>
      </c>
      <c r="N290" s="48">
        <v>0</v>
      </c>
      <c r="O290" s="42"/>
      <c r="P290" s="42"/>
      <c r="Q290" s="42">
        <v>0</v>
      </c>
      <c r="R290" s="47">
        <v>11444.611558500001</v>
      </c>
      <c r="S290" s="42">
        <v>12187.814371809174</v>
      </c>
      <c r="T290" s="73">
        <v>0.68436264651632173</v>
      </c>
      <c r="U290" s="48">
        <v>328.62505891575</v>
      </c>
      <c r="V290" s="49">
        <v>18.452751918454151</v>
      </c>
    </row>
    <row r="291" spans="1:22" x14ac:dyDescent="0.35">
      <c r="A291" s="1" t="s">
        <v>29</v>
      </c>
      <c r="B291" s="44" t="s">
        <v>277</v>
      </c>
      <c r="C291" s="25" t="s">
        <v>323</v>
      </c>
      <c r="D291" s="25" t="s">
        <v>32</v>
      </c>
      <c r="E291" s="50">
        <v>2743</v>
      </c>
      <c r="F291" s="41">
        <v>1196.2079999999999</v>
      </c>
      <c r="G291" s="42">
        <v>0</v>
      </c>
      <c r="H291" s="48">
        <v>79.441447999999994</v>
      </c>
      <c r="I291" s="42"/>
      <c r="J291" s="42"/>
      <c r="K291" s="42">
        <v>0</v>
      </c>
      <c r="L291" s="46">
        <v>0.49842000000000003</v>
      </c>
      <c r="M291" s="42">
        <v>0</v>
      </c>
      <c r="N291" s="48">
        <v>5.6569026644799996</v>
      </c>
      <c r="O291" s="42"/>
      <c r="P291" s="42"/>
      <c r="Q291" s="42">
        <v>0</v>
      </c>
      <c r="R291" s="47">
        <v>1275.6494479999999</v>
      </c>
      <c r="S291" s="42">
        <v>1358.4889793990151</v>
      </c>
      <c r="T291" s="73">
        <v>0.49525664578892276</v>
      </c>
      <c r="U291" s="48">
        <v>6.1553226644799999</v>
      </c>
      <c r="V291" s="49">
        <v>2.2440111791760846</v>
      </c>
    </row>
    <row r="292" spans="1:22" x14ac:dyDescent="0.35">
      <c r="A292" s="1" t="s">
        <v>29</v>
      </c>
      <c r="B292" s="44" t="s">
        <v>277</v>
      </c>
      <c r="C292" s="25" t="s">
        <v>324</v>
      </c>
      <c r="D292" s="25" t="s">
        <v>32</v>
      </c>
      <c r="E292" s="50">
        <v>10778</v>
      </c>
      <c r="F292" s="41">
        <v>4672.5119999999997</v>
      </c>
      <c r="G292" s="42">
        <v>2072.4151473000002</v>
      </c>
      <c r="H292" s="42">
        <v>0</v>
      </c>
      <c r="I292" s="42"/>
      <c r="J292" s="42"/>
      <c r="K292" s="42">
        <v>0</v>
      </c>
      <c r="L292" s="46">
        <v>1.9468800000000002</v>
      </c>
      <c r="M292" s="42">
        <v>105.96473601734999</v>
      </c>
      <c r="N292" s="48">
        <v>0</v>
      </c>
      <c r="O292" s="42"/>
      <c r="P292" s="42"/>
      <c r="Q292" s="42">
        <v>0</v>
      </c>
      <c r="R292" s="47">
        <v>6744.9271472999999</v>
      </c>
      <c r="S292" s="42">
        <v>7182.9366687079755</v>
      </c>
      <c r="T292" s="73">
        <v>0.66644430030691926</v>
      </c>
      <c r="U292" s="48">
        <v>107.91161601734998</v>
      </c>
      <c r="V292" s="49">
        <v>10.01221154363982</v>
      </c>
    </row>
    <row r="293" spans="1:22" x14ac:dyDescent="0.35">
      <c r="A293" s="1" t="s">
        <v>29</v>
      </c>
      <c r="B293" s="44" t="s">
        <v>325</v>
      </c>
      <c r="C293" s="25" t="s">
        <v>326</v>
      </c>
      <c r="D293" s="25" t="s">
        <v>32</v>
      </c>
      <c r="E293" s="50">
        <v>3780</v>
      </c>
      <c r="F293" s="41">
        <v>468.04679999999996</v>
      </c>
      <c r="G293" s="42">
        <v>1636.0902000000001</v>
      </c>
      <c r="H293" s="42">
        <v>0</v>
      </c>
      <c r="I293" s="42"/>
      <c r="J293" s="42"/>
      <c r="K293" s="42">
        <v>0</v>
      </c>
      <c r="L293" s="46">
        <v>0.19501949999999998</v>
      </c>
      <c r="M293" s="48">
        <v>83.654988899999992</v>
      </c>
      <c r="N293" s="48">
        <v>0</v>
      </c>
      <c r="O293" s="42"/>
      <c r="P293" s="42"/>
      <c r="Q293" s="42">
        <v>0</v>
      </c>
      <c r="R293" s="47">
        <v>2104.1370000000002</v>
      </c>
      <c r="S293" s="42">
        <v>2240.7777701995337</v>
      </c>
      <c r="T293" s="73">
        <v>0.59279835190463859</v>
      </c>
      <c r="U293" s="48">
        <v>83.850008399999993</v>
      </c>
      <c r="V293" s="49">
        <v>22.182541904761901</v>
      </c>
    </row>
    <row r="294" spans="1:22" x14ac:dyDescent="0.35">
      <c r="A294" s="1" t="s">
        <v>29</v>
      </c>
      <c r="B294" s="44" t="s">
        <v>325</v>
      </c>
      <c r="C294" s="25" t="s">
        <v>327</v>
      </c>
      <c r="D294" s="25" t="s">
        <v>32</v>
      </c>
      <c r="E294" s="50">
        <v>5359</v>
      </c>
      <c r="F294" s="41">
        <v>1151.5752</v>
      </c>
      <c r="G294" s="42">
        <v>1926.3276000000001</v>
      </c>
      <c r="H294" s="42">
        <v>0</v>
      </c>
      <c r="I294" s="42"/>
      <c r="J294" s="42"/>
      <c r="K294" s="42">
        <v>0</v>
      </c>
      <c r="L294" s="46">
        <v>0.47982300000000006</v>
      </c>
      <c r="M294" s="48">
        <v>98.495128199999996</v>
      </c>
      <c r="N294" s="48">
        <v>0</v>
      </c>
      <c r="O294" s="42"/>
      <c r="P294" s="42"/>
      <c r="Q294" s="42">
        <v>0</v>
      </c>
      <c r="R294" s="47">
        <v>3077.9027999999998</v>
      </c>
      <c r="S294" s="42">
        <v>3277.779048167919</v>
      </c>
      <c r="T294" s="73">
        <v>0.6116400537727037</v>
      </c>
      <c r="U294" s="48">
        <v>98.974951199999992</v>
      </c>
      <c r="V294" s="49">
        <v>18.468921664489642</v>
      </c>
    </row>
    <row r="295" spans="1:22" x14ac:dyDescent="0.35">
      <c r="A295" s="1" t="s">
        <v>29</v>
      </c>
      <c r="B295" s="44" t="s">
        <v>325</v>
      </c>
      <c r="C295" s="25" t="s">
        <v>328</v>
      </c>
      <c r="D295" s="25" t="s">
        <v>32</v>
      </c>
      <c r="E295" s="50">
        <v>1936</v>
      </c>
      <c r="F295" s="41">
        <v>868.31999999999994</v>
      </c>
      <c r="G295" s="42">
        <v>0</v>
      </c>
      <c r="H295" s="42">
        <v>0</v>
      </c>
      <c r="I295" s="42"/>
      <c r="J295" s="42"/>
      <c r="K295" s="42">
        <v>0</v>
      </c>
      <c r="L295" s="46">
        <v>0.36180000000000001</v>
      </c>
      <c r="M295" s="42">
        <v>0</v>
      </c>
      <c r="N295" s="48">
        <v>0</v>
      </c>
      <c r="O295" s="42"/>
      <c r="P295" s="42"/>
      <c r="Q295" s="42">
        <v>0</v>
      </c>
      <c r="R295" s="47">
        <v>868.31999999999994</v>
      </c>
      <c r="S295" s="42">
        <v>924.70792225965272</v>
      </c>
      <c r="T295" s="73">
        <v>0.47763838959692806</v>
      </c>
      <c r="U295" s="48">
        <v>0.36180000000000001</v>
      </c>
      <c r="V295" s="49">
        <v>0.18688016528925622</v>
      </c>
    </row>
    <row r="296" spans="1:22" x14ac:dyDescent="0.35">
      <c r="A296" s="1" t="s">
        <v>29</v>
      </c>
      <c r="B296" s="44" t="s">
        <v>325</v>
      </c>
      <c r="C296" s="25" t="s">
        <v>329</v>
      </c>
      <c r="D296" s="25" t="s">
        <v>32</v>
      </c>
      <c r="E296" s="50">
        <v>6965</v>
      </c>
      <c r="F296" s="41">
        <v>722.34359999999992</v>
      </c>
      <c r="G296" s="42">
        <v>2679.2019</v>
      </c>
      <c r="H296" s="42">
        <v>0</v>
      </c>
      <c r="I296" s="42"/>
      <c r="J296" s="42"/>
      <c r="K296" s="42">
        <v>0</v>
      </c>
      <c r="L296" s="46">
        <v>0.30097649999999998</v>
      </c>
      <c r="M296" s="42">
        <v>136.99037205000002</v>
      </c>
      <c r="N296" s="48">
        <v>0</v>
      </c>
      <c r="O296" s="42"/>
      <c r="P296" s="42"/>
      <c r="Q296" s="42">
        <v>0</v>
      </c>
      <c r="R296" s="47">
        <v>3401.5455000000002</v>
      </c>
      <c r="S296" s="42">
        <v>3622.4388149261467</v>
      </c>
      <c r="T296" s="73">
        <v>0.52009171786448627</v>
      </c>
      <c r="U296" s="48">
        <v>137.29134855000001</v>
      </c>
      <c r="V296" s="49">
        <v>19.711607832017229</v>
      </c>
    </row>
    <row r="297" spans="1:22" x14ac:dyDescent="0.35">
      <c r="A297" s="1" t="s">
        <v>29</v>
      </c>
      <c r="B297" s="44" t="s">
        <v>325</v>
      </c>
      <c r="C297" s="25" t="s">
        <v>330</v>
      </c>
      <c r="D297" s="25" t="s">
        <v>32</v>
      </c>
      <c r="E297" s="50">
        <v>3429</v>
      </c>
      <c r="F297" s="41">
        <v>446.12639999999999</v>
      </c>
      <c r="G297" s="42">
        <v>1741.8033</v>
      </c>
      <c r="H297" s="42">
        <v>0</v>
      </c>
      <c r="I297" s="42"/>
      <c r="J297" s="42"/>
      <c r="K297" s="42">
        <v>0</v>
      </c>
      <c r="L297" s="46">
        <v>0.185886</v>
      </c>
      <c r="M297" s="48">
        <v>89.060209349999994</v>
      </c>
      <c r="N297" s="48">
        <v>0</v>
      </c>
      <c r="O297" s="42"/>
      <c r="P297" s="42"/>
      <c r="Q297" s="42">
        <v>0</v>
      </c>
      <c r="R297" s="47">
        <v>2187.9297000000001</v>
      </c>
      <c r="S297" s="42">
        <v>2330.0118930085514</v>
      </c>
      <c r="T297" s="73">
        <v>0.67950186439444482</v>
      </c>
      <c r="U297" s="48">
        <v>89.24609534999999</v>
      </c>
      <c r="V297" s="49">
        <v>26.02685778652668</v>
      </c>
    </row>
    <row r="298" spans="1:22" x14ac:dyDescent="0.35">
      <c r="A298" s="1" t="s">
        <v>29</v>
      </c>
      <c r="B298" s="44" t="s">
        <v>325</v>
      </c>
      <c r="C298" s="25" t="s">
        <v>331</v>
      </c>
      <c r="D298" s="25" t="s">
        <v>32</v>
      </c>
      <c r="E298" s="50">
        <v>3038</v>
      </c>
      <c r="F298" s="41">
        <v>641.60640000000001</v>
      </c>
      <c r="G298" s="42">
        <v>1653.8985</v>
      </c>
      <c r="H298" s="42">
        <v>0</v>
      </c>
      <c r="I298" s="42"/>
      <c r="J298" s="42"/>
      <c r="K298" s="42">
        <v>0</v>
      </c>
      <c r="L298" s="46">
        <v>0.26733600000000002</v>
      </c>
      <c r="M298" s="48">
        <v>84.565545749999984</v>
      </c>
      <c r="N298" s="48">
        <v>0</v>
      </c>
      <c r="O298" s="42"/>
      <c r="P298" s="42"/>
      <c r="Q298" s="42">
        <v>0</v>
      </c>
      <c r="R298" s="47">
        <v>2295.5048999999999</v>
      </c>
      <c r="S298" s="42">
        <v>2444.5729300440526</v>
      </c>
      <c r="T298" s="73">
        <v>0.80466521726269014</v>
      </c>
      <c r="U298" s="48">
        <v>84.832881749999984</v>
      </c>
      <c r="V298" s="49">
        <v>27.923924210006579</v>
      </c>
    </row>
    <row r="299" spans="1:22" x14ac:dyDescent="0.35">
      <c r="A299" s="1" t="s">
        <v>29</v>
      </c>
      <c r="B299" s="44" t="s">
        <v>325</v>
      </c>
      <c r="C299" s="25" t="s">
        <v>332</v>
      </c>
      <c r="D299" s="25" t="s">
        <v>32</v>
      </c>
      <c r="E299" s="50">
        <v>4495</v>
      </c>
      <c r="F299" s="41">
        <v>920.63879999999995</v>
      </c>
      <c r="G299" s="42">
        <v>1717.9326000000001</v>
      </c>
      <c r="H299" s="42">
        <v>0</v>
      </c>
      <c r="I299" s="42"/>
      <c r="J299" s="42"/>
      <c r="K299" s="42">
        <v>0</v>
      </c>
      <c r="L299" s="46">
        <v>0.38359950000000004</v>
      </c>
      <c r="M299" s="48">
        <v>87.839675699999987</v>
      </c>
      <c r="N299" s="48">
        <v>0</v>
      </c>
      <c r="O299" s="42"/>
      <c r="P299" s="42"/>
      <c r="Q299" s="42">
        <v>0</v>
      </c>
      <c r="R299" s="47">
        <v>2638.5713999999998</v>
      </c>
      <c r="S299" s="42">
        <v>2809.9178609587975</v>
      </c>
      <c r="T299" s="73">
        <v>0.62512076995746335</v>
      </c>
      <c r="U299" s="48">
        <v>88.223275199999989</v>
      </c>
      <c r="V299" s="49">
        <v>19.62698002224694</v>
      </c>
    </row>
    <row r="300" spans="1:22" x14ac:dyDescent="0.35">
      <c r="A300" s="1" t="s">
        <v>29</v>
      </c>
      <c r="B300" s="44" t="s">
        <v>325</v>
      </c>
      <c r="C300" s="25" t="s">
        <v>333</v>
      </c>
      <c r="D300" s="25" t="s">
        <v>32</v>
      </c>
      <c r="E300" s="50">
        <v>2501</v>
      </c>
      <c r="F300" s="41">
        <v>127.91159999999999</v>
      </c>
      <c r="G300" s="42">
        <v>1130.2587000000001</v>
      </c>
      <c r="H300" s="42">
        <v>0</v>
      </c>
      <c r="I300" s="42"/>
      <c r="J300" s="42"/>
      <c r="K300" s="42">
        <v>0</v>
      </c>
      <c r="L300" s="46">
        <v>5.3296500000000004E-2</v>
      </c>
      <c r="M300" s="48">
        <v>57.791299649999999</v>
      </c>
      <c r="N300" s="48">
        <v>0</v>
      </c>
      <c r="O300" s="42"/>
      <c r="P300" s="42"/>
      <c r="Q300" s="42">
        <v>0</v>
      </c>
      <c r="R300" s="47">
        <v>1258.1703</v>
      </c>
      <c r="S300" s="42">
        <v>1339.8747511997926</v>
      </c>
      <c r="T300" s="73">
        <v>0.53573560623742211</v>
      </c>
      <c r="U300" s="48">
        <v>57.844596150000001</v>
      </c>
      <c r="V300" s="49">
        <v>23.128587025189923</v>
      </c>
    </row>
    <row r="301" spans="1:22" x14ac:dyDescent="0.35">
      <c r="A301" s="1" t="s">
        <v>29</v>
      </c>
      <c r="B301" s="44" t="s">
        <v>325</v>
      </c>
      <c r="C301" s="25" t="s">
        <v>334</v>
      </c>
      <c r="D301" s="25" t="s">
        <v>32</v>
      </c>
      <c r="E301" s="50">
        <v>3698</v>
      </c>
      <c r="F301" s="41">
        <v>665.81639999999993</v>
      </c>
      <c r="G301" s="42">
        <v>1049.5530000000001</v>
      </c>
      <c r="H301" s="42">
        <v>0</v>
      </c>
      <c r="I301" s="42"/>
      <c r="J301" s="42"/>
      <c r="K301" s="42">
        <v>0</v>
      </c>
      <c r="L301" s="46">
        <v>0.27742349999999999</v>
      </c>
      <c r="M301" s="48">
        <v>53.664733499999997</v>
      </c>
      <c r="N301" s="48">
        <v>0</v>
      </c>
      <c r="O301" s="42"/>
      <c r="P301" s="42"/>
      <c r="Q301" s="42">
        <v>0</v>
      </c>
      <c r="R301" s="47">
        <v>1715.3694</v>
      </c>
      <c r="S301" s="42">
        <v>1826.7639508266391</v>
      </c>
      <c r="T301" s="73">
        <v>0.49398700671353141</v>
      </c>
      <c r="U301" s="48">
        <v>53.942156999999995</v>
      </c>
      <c r="V301" s="49">
        <v>14.586846133044887</v>
      </c>
    </row>
    <row r="302" spans="1:22" x14ac:dyDescent="0.35">
      <c r="A302" s="1" t="s">
        <v>29</v>
      </c>
      <c r="B302" s="44" t="s">
        <v>325</v>
      </c>
      <c r="C302" s="25" t="s">
        <v>335</v>
      </c>
      <c r="D302" s="25" t="s">
        <v>32</v>
      </c>
      <c r="E302" s="50">
        <v>1189</v>
      </c>
      <c r="F302" s="41">
        <v>508.32</v>
      </c>
      <c r="G302" s="42">
        <v>0</v>
      </c>
      <c r="H302" s="42">
        <v>0</v>
      </c>
      <c r="I302" s="42"/>
      <c r="J302" s="42"/>
      <c r="K302" s="42">
        <v>0</v>
      </c>
      <c r="L302" s="46">
        <v>0.21180000000000002</v>
      </c>
      <c r="M302" s="42">
        <v>0</v>
      </c>
      <c r="N302" s="48">
        <v>0</v>
      </c>
      <c r="O302" s="42"/>
      <c r="P302" s="42"/>
      <c r="Q302" s="42">
        <v>0</v>
      </c>
      <c r="R302" s="47">
        <v>508.32</v>
      </c>
      <c r="S302" s="42">
        <v>541.3298450375745</v>
      </c>
      <c r="T302" s="73">
        <v>0.45528161903917114</v>
      </c>
      <c r="U302" s="48">
        <v>0.21180000000000002</v>
      </c>
      <c r="V302" s="49">
        <v>0.17813288477712363</v>
      </c>
    </row>
    <row r="303" spans="1:22" x14ac:dyDescent="0.35">
      <c r="A303" s="1" t="s">
        <v>29</v>
      </c>
      <c r="B303" s="44" t="s">
        <v>325</v>
      </c>
      <c r="C303" s="25" t="s">
        <v>336</v>
      </c>
      <c r="D303" s="25" t="s">
        <v>32</v>
      </c>
      <c r="E303" s="50">
        <v>1461</v>
      </c>
      <c r="F303" s="41">
        <v>493.22159999999997</v>
      </c>
      <c r="G303" s="42">
        <v>0</v>
      </c>
      <c r="H303" s="42">
        <v>0</v>
      </c>
      <c r="I303" s="42"/>
      <c r="J303" s="42"/>
      <c r="K303" s="42">
        <v>0</v>
      </c>
      <c r="L303" s="46">
        <v>0.20550900000000002</v>
      </c>
      <c r="M303" s="42">
        <v>0</v>
      </c>
      <c r="N303" s="48">
        <v>0</v>
      </c>
      <c r="O303" s="42"/>
      <c r="P303" s="42"/>
      <c r="Q303" s="42">
        <v>0</v>
      </c>
      <c r="R303" s="47">
        <v>493.22159999999997</v>
      </c>
      <c r="S303" s="42">
        <v>525.25096847888051</v>
      </c>
      <c r="T303" s="73">
        <v>0.35951469437295036</v>
      </c>
      <c r="U303" s="48">
        <v>0.20550900000000002</v>
      </c>
      <c r="V303" s="49">
        <v>0.14066324435318275</v>
      </c>
    </row>
    <row r="304" spans="1:22" x14ac:dyDescent="0.35">
      <c r="A304" s="1" t="s">
        <v>29</v>
      </c>
      <c r="B304" s="44" t="s">
        <v>325</v>
      </c>
      <c r="C304" s="25" t="s">
        <v>337</v>
      </c>
      <c r="D304" s="25" t="s">
        <v>32</v>
      </c>
      <c r="E304" s="50">
        <v>3509</v>
      </c>
      <c r="F304" s="41">
        <v>1341.2303999999999</v>
      </c>
      <c r="G304" s="42">
        <v>0</v>
      </c>
      <c r="H304" s="42">
        <v>0</v>
      </c>
      <c r="I304" s="42"/>
      <c r="J304" s="42"/>
      <c r="K304" s="42">
        <v>0</v>
      </c>
      <c r="L304" s="46">
        <v>0.55884599999999995</v>
      </c>
      <c r="M304" s="42">
        <v>0</v>
      </c>
      <c r="N304" s="48">
        <v>0</v>
      </c>
      <c r="O304" s="42"/>
      <c r="P304" s="42"/>
      <c r="Q304" s="42">
        <v>0</v>
      </c>
      <c r="R304" s="47">
        <v>1341.2303999999999</v>
      </c>
      <c r="S304" s="42">
        <v>1428.3286996216634</v>
      </c>
      <c r="T304" s="73">
        <v>0.40704722132278809</v>
      </c>
      <c r="U304" s="48">
        <v>0.55884599999999995</v>
      </c>
      <c r="V304" s="49">
        <v>0.1592607580507267</v>
      </c>
    </row>
    <row r="305" spans="1:22" x14ac:dyDescent="0.35">
      <c r="A305" s="1" t="s">
        <v>29</v>
      </c>
      <c r="B305" s="44" t="s">
        <v>325</v>
      </c>
      <c r="C305" s="25" t="s">
        <v>338</v>
      </c>
      <c r="D305" s="25" t="s">
        <v>32</v>
      </c>
      <c r="E305" s="50">
        <v>2042</v>
      </c>
      <c r="F305" s="41">
        <v>1054.08</v>
      </c>
      <c r="G305" s="42">
        <v>0</v>
      </c>
      <c r="H305" s="42">
        <v>0</v>
      </c>
      <c r="I305" s="42"/>
      <c r="J305" s="42"/>
      <c r="K305" s="42">
        <v>0</v>
      </c>
      <c r="L305" s="46">
        <v>0.43919999999999998</v>
      </c>
      <c r="M305" s="42">
        <v>0</v>
      </c>
      <c r="N305" s="48">
        <v>0</v>
      </c>
      <c r="O305" s="42"/>
      <c r="P305" s="42"/>
      <c r="Q305" s="42">
        <v>0</v>
      </c>
      <c r="R305" s="47">
        <v>1054.08</v>
      </c>
      <c r="S305" s="42">
        <v>1122.531010106245</v>
      </c>
      <c r="T305" s="73">
        <v>0.54972135656525223</v>
      </c>
      <c r="U305" s="48">
        <v>0.43919999999999998</v>
      </c>
      <c r="V305" s="49">
        <v>0.21508325171400586</v>
      </c>
    </row>
    <row r="306" spans="1:22" x14ac:dyDescent="0.35">
      <c r="A306" s="1" t="s">
        <v>29</v>
      </c>
      <c r="B306" s="44" t="s">
        <v>325</v>
      </c>
      <c r="C306" s="25" t="s">
        <v>339</v>
      </c>
      <c r="D306" s="25" t="s">
        <v>32</v>
      </c>
      <c r="E306" s="50">
        <v>3978</v>
      </c>
      <c r="F306" s="41">
        <v>823.47479999999996</v>
      </c>
      <c r="G306" s="42">
        <v>1312.8885</v>
      </c>
      <c r="H306" s="42">
        <v>0</v>
      </c>
      <c r="I306" s="42"/>
      <c r="J306" s="42"/>
      <c r="K306" s="42">
        <v>0</v>
      </c>
      <c r="L306" s="46">
        <v>0.34311450000000004</v>
      </c>
      <c r="M306" s="48">
        <v>67.12935075</v>
      </c>
      <c r="N306" s="48">
        <v>0</v>
      </c>
      <c r="O306" s="42"/>
      <c r="P306" s="42"/>
      <c r="Q306" s="42">
        <v>0</v>
      </c>
      <c r="R306" s="47">
        <v>2136.3633</v>
      </c>
      <c r="S306" s="42">
        <v>2275.096817227261</v>
      </c>
      <c r="T306" s="73">
        <v>0.57191976300333358</v>
      </c>
      <c r="U306" s="48">
        <v>67.472465249999999</v>
      </c>
      <c r="V306" s="49">
        <v>16.961404034690798</v>
      </c>
    </row>
    <row r="307" spans="1:22" x14ac:dyDescent="0.35">
      <c r="A307" s="1" t="s">
        <v>29</v>
      </c>
      <c r="B307" s="44" t="s">
        <v>325</v>
      </c>
      <c r="C307" s="25" t="s">
        <v>340</v>
      </c>
      <c r="D307" s="25" t="s">
        <v>32</v>
      </c>
      <c r="E307" s="50">
        <v>3093</v>
      </c>
      <c r="F307" s="41">
        <v>1501.2215999999999</v>
      </c>
      <c r="G307" s="42">
        <v>1610.325</v>
      </c>
      <c r="H307" s="42">
        <v>0</v>
      </c>
      <c r="I307" s="42"/>
      <c r="J307" s="42"/>
      <c r="K307" s="42">
        <v>0</v>
      </c>
      <c r="L307" s="46">
        <v>0.62550899999999998</v>
      </c>
      <c r="M307" s="48">
        <v>82.337587499999998</v>
      </c>
      <c r="N307" s="48">
        <v>0</v>
      </c>
      <c r="O307" s="42"/>
      <c r="P307" s="42"/>
      <c r="Q307" s="42">
        <v>0</v>
      </c>
      <c r="R307" s="47">
        <v>3111.5465999999997</v>
      </c>
      <c r="S307" s="42">
        <v>3313.6076463747081</v>
      </c>
      <c r="T307" s="73">
        <v>1.071324812924251</v>
      </c>
      <c r="U307" s="48">
        <v>82.963096499999992</v>
      </c>
      <c r="V307" s="49">
        <v>26.822856935014546</v>
      </c>
    </row>
    <row r="308" spans="1:22" x14ac:dyDescent="0.35">
      <c r="A308" s="1" t="s">
        <v>29</v>
      </c>
      <c r="B308" s="44" t="s">
        <v>325</v>
      </c>
      <c r="C308" s="25" t="s">
        <v>341</v>
      </c>
      <c r="D308" s="25" t="s">
        <v>32</v>
      </c>
      <c r="E308" s="50">
        <v>2987</v>
      </c>
      <c r="F308" s="41">
        <v>1247.9184</v>
      </c>
      <c r="G308" s="42">
        <v>0</v>
      </c>
      <c r="H308" s="42">
        <v>0</v>
      </c>
      <c r="I308" s="42"/>
      <c r="J308" s="42"/>
      <c r="K308" s="42">
        <v>0</v>
      </c>
      <c r="L308" s="46">
        <v>0.51996600000000004</v>
      </c>
      <c r="M308" s="42">
        <v>0</v>
      </c>
      <c r="N308" s="48">
        <v>0</v>
      </c>
      <c r="O308" s="42"/>
      <c r="P308" s="42"/>
      <c r="Q308" s="42">
        <v>0</v>
      </c>
      <c r="R308" s="47">
        <v>1247.9184</v>
      </c>
      <c r="S308" s="42">
        <v>1328.957102005701</v>
      </c>
      <c r="T308" s="73">
        <v>0.44491365986129933</v>
      </c>
      <c r="U308" s="48">
        <v>0.51996600000000004</v>
      </c>
      <c r="V308" s="49">
        <v>0.17407633076665552</v>
      </c>
    </row>
    <row r="309" spans="1:22" x14ac:dyDescent="0.35">
      <c r="A309" s="1" t="s">
        <v>29</v>
      </c>
      <c r="B309" s="44" t="s">
        <v>325</v>
      </c>
      <c r="C309" s="25" t="s">
        <v>342</v>
      </c>
      <c r="D309" s="25" t="s">
        <v>32</v>
      </c>
      <c r="E309" s="50">
        <v>5121</v>
      </c>
      <c r="F309" s="41">
        <v>666.48599999999999</v>
      </c>
      <c r="G309" s="42">
        <v>2879.2611000000002</v>
      </c>
      <c r="H309" s="42">
        <v>0</v>
      </c>
      <c r="I309" s="42"/>
      <c r="J309" s="42"/>
      <c r="K309" s="42">
        <v>0</v>
      </c>
      <c r="L309" s="46">
        <v>0.27770249999999996</v>
      </c>
      <c r="M309" s="42">
        <v>147.21960644999999</v>
      </c>
      <c r="N309" s="48">
        <v>0</v>
      </c>
      <c r="O309" s="42"/>
      <c r="P309" s="42"/>
      <c r="Q309" s="42">
        <v>0</v>
      </c>
      <c r="R309" s="47">
        <v>3545.7471</v>
      </c>
      <c r="S309" s="42">
        <v>3776.0047375382223</v>
      </c>
      <c r="T309" s="73">
        <v>0.73735691027889516</v>
      </c>
      <c r="U309" s="48">
        <v>147.49730894999999</v>
      </c>
      <c r="V309" s="49">
        <v>28.802442677211477</v>
      </c>
    </row>
    <row r="310" spans="1:22" x14ac:dyDescent="0.35">
      <c r="A310" s="1" t="s">
        <v>29</v>
      </c>
      <c r="B310" s="44" t="s">
        <v>325</v>
      </c>
      <c r="C310" s="25" t="s">
        <v>343</v>
      </c>
      <c r="D310" s="25" t="s">
        <v>32</v>
      </c>
      <c r="E310" s="50">
        <v>1748</v>
      </c>
      <c r="F310" s="41">
        <v>215.65439999999998</v>
      </c>
      <c r="G310" s="42">
        <v>927.92610000000002</v>
      </c>
      <c r="H310" s="42">
        <v>0</v>
      </c>
      <c r="I310" s="42"/>
      <c r="J310" s="42"/>
      <c r="K310" s="42">
        <v>0</v>
      </c>
      <c r="L310" s="46">
        <v>8.9856000000000005E-2</v>
      </c>
      <c r="M310" s="48">
        <v>47.445823949999998</v>
      </c>
      <c r="N310" s="48">
        <v>0</v>
      </c>
      <c r="O310" s="42"/>
      <c r="P310" s="42"/>
      <c r="Q310" s="42">
        <v>0</v>
      </c>
      <c r="R310" s="47">
        <v>1143.5805</v>
      </c>
      <c r="S310" s="42">
        <v>1217.843592329619</v>
      </c>
      <c r="T310" s="73">
        <v>0.69670686060046849</v>
      </c>
      <c r="U310" s="48">
        <v>47.535679949999995</v>
      </c>
      <c r="V310" s="49">
        <v>27.194324914187643</v>
      </c>
    </row>
    <row r="311" spans="1:22" x14ac:dyDescent="0.35">
      <c r="A311" s="1" t="s">
        <v>29</v>
      </c>
      <c r="B311" s="44" t="s">
        <v>325</v>
      </c>
      <c r="C311" s="25" t="s">
        <v>344</v>
      </c>
      <c r="D311" s="25" t="s">
        <v>32</v>
      </c>
      <c r="E311" s="50">
        <v>4364</v>
      </c>
      <c r="F311" s="41">
        <v>634.50720000000001</v>
      </c>
      <c r="G311" s="42">
        <v>1968.3855000000001</v>
      </c>
      <c r="H311" s="42">
        <v>0</v>
      </c>
      <c r="I311" s="42"/>
      <c r="J311" s="42"/>
      <c r="K311" s="42">
        <v>0</v>
      </c>
      <c r="L311" s="46">
        <v>0.264378</v>
      </c>
      <c r="M311" s="42">
        <v>100.64559225000001</v>
      </c>
      <c r="N311" s="48">
        <v>0</v>
      </c>
      <c r="O311" s="42"/>
      <c r="P311" s="42"/>
      <c r="Q311" s="42">
        <v>0</v>
      </c>
      <c r="R311" s="47">
        <v>2602.8927000000003</v>
      </c>
      <c r="S311" s="42">
        <v>2771.9222181705109</v>
      </c>
      <c r="T311" s="73">
        <v>0.63517924339379261</v>
      </c>
      <c r="U311" s="48">
        <v>100.90997025</v>
      </c>
      <c r="V311" s="49">
        <v>23.123274576076994</v>
      </c>
    </row>
    <row r="312" spans="1:22" x14ac:dyDescent="0.35">
      <c r="A312" s="1" t="s">
        <v>29</v>
      </c>
      <c r="B312" s="44" t="s">
        <v>325</v>
      </c>
      <c r="C312" s="25" t="s">
        <v>345</v>
      </c>
      <c r="D312" s="25" t="s">
        <v>32</v>
      </c>
      <c r="E312" s="50">
        <v>3359</v>
      </c>
      <c r="F312" s="41">
        <v>293.18399999999997</v>
      </c>
      <c r="G312" s="42">
        <v>1900.5624</v>
      </c>
      <c r="H312" s="42">
        <v>0</v>
      </c>
      <c r="I312" s="42"/>
      <c r="J312" s="42"/>
      <c r="K312" s="42">
        <v>0</v>
      </c>
      <c r="L312" s="46">
        <v>0.12215999999999999</v>
      </c>
      <c r="M312" s="48">
        <v>97.177726800000002</v>
      </c>
      <c r="N312" s="48">
        <v>0</v>
      </c>
      <c r="O312" s="42"/>
      <c r="P312" s="42"/>
      <c r="Q312" s="42">
        <v>0</v>
      </c>
      <c r="R312" s="47">
        <v>2193.7464</v>
      </c>
      <c r="S312" s="42">
        <v>2336.2063242912673</v>
      </c>
      <c r="T312" s="73">
        <v>0.69550649725848979</v>
      </c>
      <c r="U312" s="48">
        <v>97.299886799999996</v>
      </c>
      <c r="V312" s="49">
        <v>28.966920750223277</v>
      </c>
    </row>
    <row r="313" spans="1:22" x14ac:dyDescent="0.35">
      <c r="A313" s="1" t="s">
        <v>29</v>
      </c>
      <c r="B313" s="44" t="s">
        <v>325</v>
      </c>
      <c r="C313" s="25" t="s">
        <v>346</v>
      </c>
      <c r="D313" s="25" t="s">
        <v>32</v>
      </c>
      <c r="E313" s="50">
        <v>3002</v>
      </c>
      <c r="F313" s="41">
        <v>284.1696</v>
      </c>
      <c r="G313" s="42">
        <v>1517.1156000000001</v>
      </c>
      <c r="H313" s="42">
        <v>0</v>
      </c>
      <c r="I313" s="42"/>
      <c r="J313" s="42"/>
      <c r="K313" s="42">
        <v>0</v>
      </c>
      <c r="L313" s="46">
        <v>0.118404</v>
      </c>
      <c r="M313" s="48">
        <v>77.571694199999996</v>
      </c>
      <c r="N313" s="48">
        <v>0</v>
      </c>
      <c r="O313" s="42"/>
      <c r="P313" s="42"/>
      <c r="Q313" s="42">
        <v>0</v>
      </c>
      <c r="R313" s="47">
        <v>1801.2852</v>
      </c>
      <c r="S313" s="42">
        <v>1918.2590458460741</v>
      </c>
      <c r="T313" s="73">
        <v>0.6389936861579194</v>
      </c>
      <c r="U313" s="48">
        <v>77.690098199999994</v>
      </c>
      <c r="V313" s="49">
        <v>25.879446435709525</v>
      </c>
    </row>
    <row r="314" spans="1:22" x14ac:dyDescent="0.35">
      <c r="A314" s="1" t="s">
        <v>29</v>
      </c>
      <c r="B314" s="44" t="s">
        <v>325</v>
      </c>
      <c r="C314" s="25" t="s">
        <v>347</v>
      </c>
      <c r="D314" s="25" t="s">
        <v>32</v>
      </c>
      <c r="E314" s="50">
        <v>17582</v>
      </c>
      <c r="F314" s="41">
        <v>6254.6687999999995</v>
      </c>
      <c r="G314" s="42">
        <v>5229.1989000000003</v>
      </c>
      <c r="H314" s="42">
        <v>0</v>
      </c>
      <c r="I314" s="42"/>
      <c r="J314" s="42"/>
      <c r="K314" s="42">
        <v>0</v>
      </c>
      <c r="L314" s="46">
        <v>2.606112</v>
      </c>
      <c r="M314" s="42">
        <v>267.37436355</v>
      </c>
      <c r="N314" s="48">
        <v>0</v>
      </c>
      <c r="O314" s="42"/>
      <c r="P314" s="42"/>
      <c r="Q314" s="42">
        <v>0</v>
      </c>
      <c r="R314" s="47">
        <v>11483.867699999999</v>
      </c>
      <c r="S314" s="42">
        <v>12229.619771940916</v>
      </c>
      <c r="T314" s="73">
        <v>0.69557614446257054</v>
      </c>
      <c r="U314" s="48">
        <v>269.98047554999999</v>
      </c>
      <c r="V314" s="49">
        <v>15.355504240131951</v>
      </c>
    </row>
    <row r="315" spans="1:22" x14ac:dyDescent="0.35">
      <c r="A315" s="1" t="s">
        <v>29</v>
      </c>
      <c r="B315" s="44" t="s">
        <v>325</v>
      </c>
      <c r="C315" s="25" t="s">
        <v>348</v>
      </c>
      <c r="D315" s="25" t="s">
        <v>32</v>
      </c>
      <c r="E315" s="50">
        <v>25693</v>
      </c>
      <c r="F315" s="41">
        <v>13845.4632</v>
      </c>
      <c r="G315" s="42">
        <v>8843.9048999999995</v>
      </c>
      <c r="H315" s="42">
        <v>0</v>
      </c>
      <c r="I315" s="42"/>
      <c r="J315" s="42"/>
      <c r="K315" s="42">
        <v>0</v>
      </c>
      <c r="L315" s="46">
        <v>5.7689430000000002</v>
      </c>
      <c r="M315" s="42">
        <v>452.19803054999994</v>
      </c>
      <c r="N315" s="48">
        <v>0</v>
      </c>
      <c r="O315" s="42"/>
      <c r="P315" s="42"/>
      <c r="Q315" s="42">
        <v>0</v>
      </c>
      <c r="R315" s="47">
        <v>22689.3681</v>
      </c>
      <c r="S315" s="42">
        <v>24162.79532100544</v>
      </c>
      <c r="T315" s="73">
        <v>0.94044274008505979</v>
      </c>
      <c r="U315" s="48">
        <v>457.96697354999992</v>
      </c>
      <c r="V315" s="49">
        <v>17.824581541665044</v>
      </c>
    </row>
    <row r="316" spans="1:22" x14ac:dyDescent="0.35">
      <c r="A316" s="1" t="s">
        <v>29</v>
      </c>
      <c r="B316" s="44" t="s">
        <v>325</v>
      </c>
      <c r="C316" s="25" t="s">
        <v>349</v>
      </c>
      <c r="D316" s="25" t="s">
        <v>32</v>
      </c>
      <c r="E316" s="50">
        <v>8725</v>
      </c>
      <c r="F316" s="41">
        <v>2800.4616000000001</v>
      </c>
      <c r="G316" s="42">
        <v>5689.5623999999998</v>
      </c>
      <c r="H316" s="42">
        <v>0</v>
      </c>
      <c r="I316" s="42"/>
      <c r="J316" s="42"/>
      <c r="K316" s="42">
        <v>0</v>
      </c>
      <c r="L316" s="46">
        <v>1.1668589999999999</v>
      </c>
      <c r="M316" s="42">
        <v>290.91322680000002</v>
      </c>
      <c r="N316" s="48">
        <v>0</v>
      </c>
      <c r="O316" s="42"/>
      <c r="P316" s="42"/>
      <c r="Q316" s="42">
        <v>0</v>
      </c>
      <c r="R316" s="47">
        <v>8490.0239999999994</v>
      </c>
      <c r="S316" s="42">
        <v>9041.3585463591589</v>
      </c>
      <c r="T316" s="73">
        <v>1.0362588591815656</v>
      </c>
      <c r="U316" s="48">
        <v>292.08008580000001</v>
      </c>
      <c r="V316" s="49">
        <v>33.476227598853868</v>
      </c>
    </row>
    <row r="317" spans="1:22" x14ac:dyDescent="0.35">
      <c r="A317" s="1" t="s">
        <v>29</v>
      </c>
      <c r="B317" s="44" t="s">
        <v>325</v>
      </c>
      <c r="C317" s="25" t="s">
        <v>350</v>
      </c>
      <c r="D317" s="25" t="s">
        <v>32</v>
      </c>
      <c r="E317" s="50">
        <v>39695</v>
      </c>
      <c r="F317" s="41">
        <v>17607.373199999998</v>
      </c>
      <c r="G317" s="42">
        <v>7061.5592999999999</v>
      </c>
      <c r="H317" s="42">
        <v>0</v>
      </c>
      <c r="I317" s="42"/>
      <c r="J317" s="42"/>
      <c r="K317" s="42">
        <v>0</v>
      </c>
      <c r="L317" s="46">
        <v>7.3364054999999997</v>
      </c>
      <c r="M317" s="42">
        <v>361.06485135000003</v>
      </c>
      <c r="N317" s="48">
        <v>0</v>
      </c>
      <c r="O317" s="42"/>
      <c r="P317" s="42"/>
      <c r="Q317" s="42">
        <v>0</v>
      </c>
      <c r="R317" s="47">
        <v>24668.932499999999</v>
      </c>
      <c r="S317" s="42">
        <v>26270.910858253432</v>
      </c>
      <c r="T317" s="73">
        <v>0.66181914241726747</v>
      </c>
      <c r="U317" s="48">
        <v>368.40125685000004</v>
      </c>
      <c r="V317" s="49">
        <v>9.2807975022043099</v>
      </c>
    </row>
    <row r="318" spans="1:22" x14ac:dyDescent="0.35">
      <c r="A318" s="1" t="s">
        <v>29</v>
      </c>
      <c r="B318" s="44" t="s">
        <v>325</v>
      </c>
      <c r="C318" s="25" t="s">
        <v>351</v>
      </c>
      <c r="D318" s="25" t="s">
        <v>32</v>
      </c>
      <c r="E318" s="50">
        <v>4379</v>
      </c>
      <c r="F318" s="41">
        <v>1920.3696</v>
      </c>
      <c r="G318" s="42">
        <v>0</v>
      </c>
      <c r="H318" s="42">
        <v>0</v>
      </c>
      <c r="I318" s="42"/>
      <c r="J318" s="42"/>
      <c r="K318" s="42">
        <v>0</v>
      </c>
      <c r="L318" s="46">
        <v>0.80015400000000003</v>
      </c>
      <c r="M318" s="42">
        <v>0</v>
      </c>
      <c r="N318" s="48">
        <v>0</v>
      </c>
      <c r="O318" s="42"/>
      <c r="P318" s="42"/>
      <c r="Q318" s="42">
        <v>0</v>
      </c>
      <c r="R318" s="47">
        <v>1920.3696</v>
      </c>
      <c r="S318" s="42">
        <v>2045.0766800103654</v>
      </c>
      <c r="T318" s="73">
        <v>0.46701910938807156</v>
      </c>
      <c r="U318" s="48">
        <v>0.80015400000000003</v>
      </c>
      <c r="V318" s="49">
        <v>0.18272527974423383</v>
      </c>
    </row>
    <row r="319" spans="1:22" x14ac:dyDescent="0.35">
      <c r="A319" s="1" t="s">
        <v>29</v>
      </c>
      <c r="B319" s="44" t="s">
        <v>325</v>
      </c>
      <c r="C319" s="25" t="s">
        <v>352</v>
      </c>
      <c r="D319" s="25" t="s">
        <v>32</v>
      </c>
      <c r="E319" s="50">
        <v>3189</v>
      </c>
      <c r="F319" s="41">
        <v>1116.72</v>
      </c>
      <c r="G319" s="42">
        <v>0</v>
      </c>
      <c r="H319" s="42">
        <v>0</v>
      </c>
      <c r="I319" s="42"/>
      <c r="J319" s="42"/>
      <c r="K319" s="42">
        <v>0</v>
      </c>
      <c r="L319" s="46">
        <v>0.46529999999999999</v>
      </c>
      <c r="M319" s="42">
        <v>0</v>
      </c>
      <c r="N319" s="48">
        <v>0</v>
      </c>
      <c r="O319" s="42"/>
      <c r="P319" s="42"/>
      <c r="Q319" s="42">
        <v>0</v>
      </c>
      <c r="R319" s="47">
        <v>1116.72</v>
      </c>
      <c r="S319" s="42">
        <v>1189.2387955428867</v>
      </c>
      <c r="T319" s="73">
        <v>0.3729190327823414</v>
      </c>
      <c r="U319" s="48">
        <v>0.46529999999999999</v>
      </c>
      <c r="V319" s="49">
        <v>0.14590780809031045</v>
      </c>
    </row>
    <row r="320" spans="1:22" x14ac:dyDescent="0.35">
      <c r="A320" s="1" t="s">
        <v>29</v>
      </c>
      <c r="B320" s="44" t="s">
        <v>325</v>
      </c>
      <c r="C320" s="25" t="s">
        <v>353</v>
      </c>
      <c r="D320" s="25" t="s">
        <v>32</v>
      </c>
      <c r="E320" s="50">
        <v>1195</v>
      </c>
      <c r="F320" s="41">
        <v>0</v>
      </c>
      <c r="G320" s="42">
        <v>277.7337</v>
      </c>
      <c r="H320" s="42">
        <v>0</v>
      </c>
      <c r="I320" s="42"/>
      <c r="J320" s="42"/>
      <c r="K320" s="42">
        <v>0</v>
      </c>
      <c r="L320" s="46">
        <v>0</v>
      </c>
      <c r="M320" s="48">
        <v>14.200812149999999</v>
      </c>
      <c r="N320" s="48">
        <v>0</v>
      </c>
      <c r="O320" s="42"/>
      <c r="P320" s="42"/>
      <c r="Q320" s="42">
        <v>0</v>
      </c>
      <c r="R320" s="47">
        <v>277.7337</v>
      </c>
      <c r="S320" s="42">
        <v>295.76947746048199</v>
      </c>
      <c r="T320" s="73">
        <v>0.24750583887906444</v>
      </c>
      <c r="U320" s="48">
        <v>14.200812149999999</v>
      </c>
      <c r="V320" s="49">
        <v>11.88352481171548</v>
      </c>
    </row>
    <row r="321" spans="1:22" x14ac:dyDescent="0.35">
      <c r="A321" s="1" t="s">
        <v>29</v>
      </c>
      <c r="B321" s="44" t="s">
        <v>354</v>
      </c>
      <c r="C321" s="25" t="s">
        <v>355</v>
      </c>
      <c r="D321" s="25" t="s">
        <v>32</v>
      </c>
      <c r="E321" s="50">
        <v>1877</v>
      </c>
      <c r="F321" s="41">
        <v>614.55600000000004</v>
      </c>
      <c r="G321" s="42">
        <v>0</v>
      </c>
      <c r="H321" s="42">
        <v>0</v>
      </c>
      <c r="I321" s="42"/>
      <c r="J321" s="42"/>
      <c r="K321" s="42">
        <v>0</v>
      </c>
      <c r="L321" s="46">
        <v>0.25606499999999999</v>
      </c>
      <c r="M321" s="42">
        <v>0</v>
      </c>
      <c r="N321" s="48">
        <v>0</v>
      </c>
      <c r="O321" s="42"/>
      <c r="P321" s="42"/>
      <c r="Q321" s="42">
        <v>0</v>
      </c>
      <c r="R321" s="47">
        <v>614.55600000000004</v>
      </c>
      <c r="S321" s="42">
        <v>654.46471562580984</v>
      </c>
      <c r="T321" s="73">
        <v>0.34867592734459768</v>
      </c>
      <c r="U321" s="48">
        <v>0.25606499999999999</v>
      </c>
      <c r="V321" s="49">
        <v>0.13642248268513585</v>
      </c>
    </row>
    <row r="322" spans="1:22" x14ac:dyDescent="0.35">
      <c r="A322" s="1" t="s">
        <v>29</v>
      </c>
      <c r="B322" s="44" t="s">
        <v>354</v>
      </c>
      <c r="C322" s="25" t="s">
        <v>356</v>
      </c>
      <c r="D322" s="25" t="s">
        <v>32</v>
      </c>
      <c r="E322" s="50">
        <v>5390</v>
      </c>
      <c r="F322" s="41">
        <v>1742.3999999999999</v>
      </c>
      <c r="G322" s="42">
        <v>0</v>
      </c>
      <c r="H322" s="42">
        <v>0</v>
      </c>
      <c r="I322" s="42"/>
      <c r="J322" s="42"/>
      <c r="K322" s="42">
        <v>0</v>
      </c>
      <c r="L322" s="46">
        <v>0.72599999999999998</v>
      </c>
      <c r="M322" s="42">
        <v>0</v>
      </c>
      <c r="N322" s="48">
        <v>0</v>
      </c>
      <c r="O322" s="42"/>
      <c r="P322" s="42"/>
      <c r="Q322" s="42">
        <v>0</v>
      </c>
      <c r="R322" s="47">
        <v>1742.3999999999999</v>
      </c>
      <c r="S322" s="42">
        <v>1855.5498937548587</v>
      </c>
      <c r="T322" s="73">
        <v>0.34425786526064167</v>
      </c>
      <c r="U322" s="48">
        <v>0.72599999999999998</v>
      </c>
      <c r="V322" s="49">
        <v>0.13469387755102041</v>
      </c>
    </row>
    <row r="323" spans="1:22" x14ac:dyDescent="0.35">
      <c r="A323" s="1" t="s">
        <v>29</v>
      </c>
      <c r="B323" s="44" t="s">
        <v>354</v>
      </c>
      <c r="C323" s="25" t="s">
        <v>357</v>
      </c>
      <c r="D323" s="25" t="s">
        <v>32</v>
      </c>
      <c r="E323" s="50">
        <v>3110</v>
      </c>
      <c r="F323" s="41">
        <v>999.39239999999995</v>
      </c>
      <c r="G323" s="42">
        <v>0</v>
      </c>
      <c r="H323" s="42">
        <v>0</v>
      </c>
      <c r="I323" s="42"/>
      <c r="J323" s="42"/>
      <c r="K323" s="42">
        <v>0</v>
      </c>
      <c r="L323" s="46">
        <v>0.41641349999999999</v>
      </c>
      <c r="M323" s="42">
        <v>0</v>
      </c>
      <c r="N323" s="48">
        <v>0</v>
      </c>
      <c r="O323" s="42"/>
      <c r="P323" s="42"/>
      <c r="Q323" s="42">
        <v>0</v>
      </c>
      <c r="R323" s="47">
        <v>999.39239999999995</v>
      </c>
      <c r="S323" s="42">
        <v>1064.2920463954392</v>
      </c>
      <c r="T323" s="73">
        <v>0.34221609208856568</v>
      </c>
      <c r="U323" s="48">
        <v>0.41641349999999999</v>
      </c>
      <c r="V323" s="49">
        <v>0.13389501607717041</v>
      </c>
    </row>
    <row r="324" spans="1:22" x14ac:dyDescent="0.35">
      <c r="A324" s="1" t="s">
        <v>29</v>
      </c>
      <c r="B324" s="44" t="s">
        <v>354</v>
      </c>
      <c r="C324" s="25" t="s">
        <v>358</v>
      </c>
      <c r="D324" s="25" t="s">
        <v>32</v>
      </c>
      <c r="E324" s="50">
        <v>1686</v>
      </c>
      <c r="F324" s="41">
        <v>629.97479999999996</v>
      </c>
      <c r="G324" s="42">
        <v>0</v>
      </c>
      <c r="H324" s="42">
        <v>0</v>
      </c>
      <c r="I324" s="42"/>
      <c r="J324" s="42"/>
      <c r="K324" s="42">
        <v>0</v>
      </c>
      <c r="L324" s="46">
        <v>0.26248950000000004</v>
      </c>
      <c r="M324" s="42">
        <v>0</v>
      </c>
      <c r="N324" s="48">
        <v>0</v>
      </c>
      <c r="O324" s="42"/>
      <c r="P324" s="42"/>
      <c r="Q324" s="42">
        <v>0</v>
      </c>
      <c r="R324" s="47">
        <v>629.97479999999996</v>
      </c>
      <c r="S324" s="42">
        <v>670.88479867323133</v>
      </c>
      <c r="T324" s="73">
        <v>0.39791506445624636</v>
      </c>
      <c r="U324" s="48">
        <v>0.26248950000000004</v>
      </c>
      <c r="V324" s="49">
        <v>0.15568772241992884</v>
      </c>
    </row>
    <row r="325" spans="1:22" x14ac:dyDescent="0.35">
      <c r="A325" s="1" t="s">
        <v>29</v>
      </c>
      <c r="B325" s="44" t="s">
        <v>354</v>
      </c>
      <c r="C325" s="25" t="s">
        <v>359</v>
      </c>
      <c r="D325" s="25" t="s">
        <v>32</v>
      </c>
      <c r="E325" s="50">
        <v>1673</v>
      </c>
      <c r="F325" s="41">
        <v>501.31079999999997</v>
      </c>
      <c r="G325" s="42">
        <v>0</v>
      </c>
      <c r="H325" s="42">
        <v>0</v>
      </c>
      <c r="I325" s="42"/>
      <c r="J325" s="42"/>
      <c r="K325" s="42">
        <v>0</v>
      </c>
      <c r="L325" s="46">
        <v>0.2088795</v>
      </c>
      <c r="M325" s="42">
        <v>0</v>
      </c>
      <c r="N325" s="48">
        <v>0</v>
      </c>
      <c r="O325" s="42"/>
      <c r="P325" s="42"/>
      <c r="Q325" s="42">
        <v>0</v>
      </c>
      <c r="R325" s="47">
        <v>501.31079999999997</v>
      </c>
      <c r="S325" s="42">
        <v>533.86547387406063</v>
      </c>
      <c r="T325" s="73">
        <v>0.3191066789444475</v>
      </c>
      <c r="U325" s="48">
        <v>0.2088795</v>
      </c>
      <c r="V325" s="49">
        <v>0.12485325762104005</v>
      </c>
    </row>
    <row r="326" spans="1:22" x14ac:dyDescent="0.35">
      <c r="A326" s="1" t="s">
        <v>29</v>
      </c>
      <c r="B326" s="44" t="s">
        <v>354</v>
      </c>
      <c r="C326" s="25" t="s">
        <v>360</v>
      </c>
      <c r="D326" s="25" t="s">
        <v>32</v>
      </c>
      <c r="E326" s="50">
        <v>1651</v>
      </c>
      <c r="F326" s="41">
        <v>588.48839999999996</v>
      </c>
      <c r="G326" s="42">
        <v>0</v>
      </c>
      <c r="H326" s="48">
        <v>29.720798945426935</v>
      </c>
      <c r="I326" s="42"/>
      <c r="J326" s="42"/>
      <c r="K326" s="42">
        <v>0</v>
      </c>
      <c r="L326" s="46">
        <v>0.24520349999999999</v>
      </c>
      <c r="M326" s="42">
        <v>0</v>
      </c>
      <c r="N326" s="48">
        <v>2.1163721329054828</v>
      </c>
      <c r="O326" s="42"/>
      <c r="P326" s="42"/>
      <c r="Q326" s="42">
        <v>0</v>
      </c>
      <c r="R326" s="47">
        <v>618.20919894542692</v>
      </c>
      <c r="S326" s="42">
        <v>658.35515003527507</v>
      </c>
      <c r="T326" s="73">
        <v>0.3987614476288765</v>
      </c>
      <c r="U326" s="48">
        <v>2.3615756329054829</v>
      </c>
      <c r="V326" s="49">
        <v>1.4303910556665553</v>
      </c>
    </row>
    <row r="327" spans="1:22" x14ac:dyDescent="0.35">
      <c r="A327" s="1" t="s">
        <v>29</v>
      </c>
      <c r="B327" s="44" t="s">
        <v>354</v>
      </c>
      <c r="C327" s="25" t="s">
        <v>361</v>
      </c>
      <c r="D327" s="25" t="s">
        <v>32</v>
      </c>
      <c r="E327" s="50">
        <v>1790</v>
      </c>
      <c r="F327" s="41">
        <v>841.34519999999998</v>
      </c>
      <c r="G327" s="42">
        <v>0</v>
      </c>
      <c r="H327" s="48">
        <v>17.692800009250657</v>
      </c>
      <c r="I327" s="42"/>
      <c r="J327" s="42"/>
      <c r="K327" s="42">
        <v>0</v>
      </c>
      <c r="L327" s="46">
        <v>0.3505605</v>
      </c>
      <c r="M327" s="42">
        <v>0</v>
      </c>
      <c r="N327" s="48">
        <v>1.259876928658725</v>
      </c>
      <c r="O327" s="42"/>
      <c r="P327" s="42"/>
      <c r="Q327" s="42">
        <v>0</v>
      </c>
      <c r="R327" s="47">
        <v>859.0380000092506</v>
      </c>
      <c r="S327" s="42">
        <v>914.82315751179476</v>
      </c>
      <c r="T327" s="73">
        <v>0.51107438967139374</v>
      </c>
      <c r="U327" s="48">
        <v>1.6104374286587251</v>
      </c>
      <c r="V327" s="49">
        <v>0.8996857143344833</v>
      </c>
    </row>
    <row r="328" spans="1:22" x14ac:dyDescent="0.35">
      <c r="A328" s="1" t="s">
        <v>29</v>
      </c>
      <c r="B328" s="44" t="s">
        <v>354</v>
      </c>
      <c r="C328" s="25" t="s">
        <v>362</v>
      </c>
      <c r="D328" s="25" t="s">
        <v>32</v>
      </c>
      <c r="E328" s="50">
        <v>4181</v>
      </c>
      <c r="F328" s="41">
        <v>2078.7840000000001</v>
      </c>
      <c r="G328" s="42">
        <v>0</v>
      </c>
      <c r="H328" s="42">
        <v>175.76400814056393</v>
      </c>
      <c r="I328" s="42"/>
      <c r="J328" s="42"/>
      <c r="K328" s="42">
        <v>0</v>
      </c>
      <c r="L328" s="46">
        <v>0.86615999999999993</v>
      </c>
      <c r="M328" s="42">
        <v>0</v>
      </c>
      <c r="N328" s="48">
        <v>12.51588321967697</v>
      </c>
      <c r="O328" s="42"/>
      <c r="P328" s="42"/>
      <c r="Q328" s="42">
        <v>0</v>
      </c>
      <c r="R328" s="47">
        <v>2254.548008140564</v>
      </c>
      <c r="S328" s="42">
        <v>2400.9563343494328</v>
      </c>
      <c r="T328" s="73">
        <v>0.57425408618737928</v>
      </c>
      <c r="U328" s="48">
        <v>13.382043219676971</v>
      </c>
      <c r="V328" s="49">
        <v>3.2006800334075511</v>
      </c>
    </row>
    <row r="329" spans="1:22" x14ac:dyDescent="0.35">
      <c r="A329" s="1" t="s">
        <v>29</v>
      </c>
      <c r="B329" s="44" t="s">
        <v>354</v>
      </c>
      <c r="C329" s="25" t="s">
        <v>363</v>
      </c>
      <c r="D329" s="25" t="s">
        <v>32</v>
      </c>
      <c r="E329" s="50">
        <v>6132</v>
      </c>
      <c r="F329" s="41">
        <v>2395.4004</v>
      </c>
      <c r="G329" s="42">
        <v>0</v>
      </c>
      <c r="H329" s="42">
        <v>430.29200592041042</v>
      </c>
      <c r="I329" s="42"/>
      <c r="J329" s="42"/>
      <c r="K329" s="42">
        <v>0</v>
      </c>
      <c r="L329" s="46">
        <v>0.99808350000000012</v>
      </c>
      <c r="M329" s="42">
        <v>0</v>
      </c>
      <c r="N329" s="48">
        <v>30.640428341583277</v>
      </c>
      <c r="O329" s="42"/>
      <c r="P329" s="42"/>
      <c r="Q329" s="42">
        <v>0</v>
      </c>
      <c r="R329" s="47">
        <v>2825.6924059204102</v>
      </c>
      <c r="S329" s="42">
        <v>3009.1903372299862</v>
      </c>
      <c r="T329" s="77">
        <v>0.49073554097031741</v>
      </c>
      <c r="U329" s="48">
        <v>31.638511841583277</v>
      </c>
      <c r="V329" s="49">
        <v>5.1595746643156026</v>
      </c>
    </row>
    <row r="330" spans="1:22" x14ac:dyDescent="0.35">
      <c r="A330" s="1" t="s">
        <v>29</v>
      </c>
      <c r="B330" s="44" t="s">
        <v>354</v>
      </c>
      <c r="C330" s="25" t="s">
        <v>364</v>
      </c>
      <c r="D330" s="25" t="s">
        <v>32</v>
      </c>
      <c r="E330" s="50">
        <v>3165</v>
      </c>
      <c r="F330" s="41">
        <v>1131.9623999999999</v>
      </c>
      <c r="G330" s="42">
        <v>0</v>
      </c>
      <c r="H330" s="48">
        <v>8.9239999999999995</v>
      </c>
      <c r="I330" s="42"/>
      <c r="J330" s="42"/>
      <c r="K330" s="42">
        <v>0</v>
      </c>
      <c r="L330" s="46">
        <v>0.47165099999999999</v>
      </c>
      <c r="M330" s="42">
        <v>0</v>
      </c>
      <c r="N330" s="48">
        <v>0.6354642399999999</v>
      </c>
      <c r="O330" s="42"/>
      <c r="P330" s="42"/>
      <c r="Q330" s="42">
        <v>0</v>
      </c>
      <c r="R330" s="47">
        <v>1140.8863999999999</v>
      </c>
      <c r="S330" s="42">
        <v>1214.9745398911634</v>
      </c>
      <c r="T330" s="73">
        <v>0.3838782116559758</v>
      </c>
      <c r="U330" s="48">
        <v>1.1071152399999999</v>
      </c>
      <c r="V330" s="49">
        <v>0.34979944391785145</v>
      </c>
    </row>
    <row r="331" spans="1:22" x14ac:dyDescent="0.35">
      <c r="A331" s="1" t="s">
        <v>29</v>
      </c>
      <c r="B331" s="44" t="s">
        <v>354</v>
      </c>
      <c r="C331" s="25" t="s">
        <v>365</v>
      </c>
      <c r="D331" s="25" t="s">
        <v>32</v>
      </c>
      <c r="E331" s="50">
        <v>1330</v>
      </c>
      <c r="F331" s="41">
        <v>517.87440000000004</v>
      </c>
      <c r="G331" s="42">
        <v>0</v>
      </c>
      <c r="H331" s="42">
        <v>0</v>
      </c>
      <c r="I331" s="42"/>
      <c r="J331" s="42"/>
      <c r="K331" s="42">
        <v>0</v>
      </c>
      <c r="L331" s="46">
        <v>0.215781</v>
      </c>
      <c r="M331" s="42">
        <v>0</v>
      </c>
      <c r="N331" s="48">
        <v>0</v>
      </c>
      <c r="O331" s="42"/>
      <c r="P331" s="42"/>
      <c r="Q331" s="42">
        <v>0</v>
      </c>
      <c r="R331" s="47">
        <v>517.87440000000004</v>
      </c>
      <c r="S331" s="42">
        <v>551.50469920704847</v>
      </c>
      <c r="T331" s="73">
        <v>0.41466518737372066</v>
      </c>
      <c r="U331" s="48">
        <v>0.215781</v>
      </c>
      <c r="V331" s="49">
        <v>0.16224135338345866</v>
      </c>
    </row>
    <row r="332" spans="1:22" x14ac:dyDescent="0.35">
      <c r="A332" s="1" t="s">
        <v>29</v>
      </c>
      <c r="B332" s="44" t="s">
        <v>354</v>
      </c>
      <c r="C332" s="25" t="s">
        <v>366</v>
      </c>
      <c r="D332" s="25" t="s">
        <v>32</v>
      </c>
      <c r="E332" s="50">
        <v>4115</v>
      </c>
      <c r="F332" s="41">
        <v>1697.0364</v>
      </c>
      <c r="G332" s="42">
        <v>0</v>
      </c>
      <c r="H332" s="48">
        <v>84.777997779846146</v>
      </c>
      <c r="I332" s="42"/>
      <c r="J332" s="42"/>
      <c r="K332" s="42">
        <v>0</v>
      </c>
      <c r="L332" s="46">
        <v>0.70709850000000007</v>
      </c>
      <c r="M332" s="42">
        <v>0</v>
      </c>
      <c r="N332" s="48">
        <v>6.0369101219062777</v>
      </c>
      <c r="O332" s="42"/>
      <c r="P332" s="42"/>
      <c r="Q332" s="42">
        <v>0</v>
      </c>
      <c r="R332" s="47">
        <v>1781.8143977798461</v>
      </c>
      <c r="S332" s="42">
        <v>1897.5238271873686</v>
      </c>
      <c r="T332" s="73">
        <v>0.46112365180737996</v>
      </c>
      <c r="U332" s="48">
        <v>6.7440086219062776</v>
      </c>
      <c r="V332" s="49">
        <v>1.6388842337560821</v>
      </c>
    </row>
    <row r="333" spans="1:22" x14ac:dyDescent="0.35">
      <c r="A333" s="1" t="s">
        <v>29</v>
      </c>
      <c r="B333" s="44" t="s">
        <v>354</v>
      </c>
      <c r="C333" s="25" t="s">
        <v>367</v>
      </c>
      <c r="D333" s="25" t="s">
        <v>32</v>
      </c>
      <c r="E333" s="50">
        <v>1459</v>
      </c>
      <c r="F333" s="41">
        <v>527.78520000000003</v>
      </c>
      <c r="G333" s="42">
        <v>0</v>
      </c>
      <c r="H333" s="48">
        <v>46.24960122108449</v>
      </c>
      <c r="I333" s="42"/>
      <c r="J333" s="42"/>
      <c r="K333" s="42">
        <v>0</v>
      </c>
      <c r="L333" s="46">
        <v>0.21991050000000001</v>
      </c>
      <c r="M333" s="42">
        <v>0</v>
      </c>
      <c r="N333" s="48">
        <v>3.2933625829515387</v>
      </c>
      <c r="O333" s="42"/>
      <c r="P333" s="42"/>
      <c r="Q333" s="42">
        <v>0</v>
      </c>
      <c r="R333" s="47">
        <v>574.03480122108454</v>
      </c>
      <c r="S333" s="42">
        <v>611.3121065297147</v>
      </c>
      <c r="T333" s="73">
        <v>0.41899390440693263</v>
      </c>
      <c r="U333" s="48">
        <v>3.5132730829515388</v>
      </c>
      <c r="V333" s="49">
        <v>2.4080007422560241</v>
      </c>
    </row>
    <row r="334" spans="1:22" x14ac:dyDescent="0.35">
      <c r="A334" s="1" t="s">
        <v>29</v>
      </c>
      <c r="B334" s="44" t="s">
        <v>354</v>
      </c>
      <c r="C334" s="25" t="s">
        <v>368</v>
      </c>
      <c r="D334" s="25" t="s">
        <v>32</v>
      </c>
      <c r="E334" s="50">
        <v>2604</v>
      </c>
      <c r="F334" s="41">
        <v>658.72439999999995</v>
      </c>
      <c r="G334" s="42">
        <v>0</v>
      </c>
      <c r="H334" s="42">
        <v>165.79239082336426</v>
      </c>
      <c r="I334" s="42"/>
      <c r="J334" s="42"/>
      <c r="K334" s="42">
        <v>0</v>
      </c>
      <c r="L334" s="46">
        <v>0.2744685</v>
      </c>
      <c r="M334" s="42">
        <v>0</v>
      </c>
      <c r="N334" s="48">
        <v>11.805819770545961</v>
      </c>
      <c r="O334" s="42"/>
      <c r="P334" s="42"/>
      <c r="Q334" s="42">
        <v>0</v>
      </c>
      <c r="R334" s="47">
        <v>824.5167908233642</v>
      </c>
      <c r="S334" s="42">
        <v>878.0601719532774</v>
      </c>
      <c r="T334" s="73">
        <v>0.33719668661800206</v>
      </c>
      <c r="U334" s="48">
        <v>12.08028827054596</v>
      </c>
      <c r="V334" s="49">
        <v>4.6391276000560522</v>
      </c>
    </row>
    <row r="335" spans="1:22" x14ac:dyDescent="0.35">
      <c r="A335" s="1" t="s">
        <v>29</v>
      </c>
      <c r="B335" s="44" t="s">
        <v>354</v>
      </c>
      <c r="C335" s="25" t="s">
        <v>369</v>
      </c>
      <c r="D335" s="25" t="s">
        <v>32</v>
      </c>
      <c r="E335" s="50">
        <v>1687</v>
      </c>
      <c r="F335" s="41">
        <v>628.55999999999995</v>
      </c>
      <c r="G335" s="42">
        <v>0</v>
      </c>
      <c r="H335" s="42">
        <v>0</v>
      </c>
      <c r="I335" s="42"/>
      <c r="J335" s="42"/>
      <c r="K335" s="42">
        <v>0</v>
      </c>
      <c r="L335" s="46">
        <v>0.26189999999999997</v>
      </c>
      <c r="M335" s="42">
        <v>0</v>
      </c>
      <c r="N335" s="48">
        <v>0</v>
      </c>
      <c r="O335" s="42"/>
      <c r="P335" s="42"/>
      <c r="Q335" s="42">
        <v>0</v>
      </c>
      <c r="R335" s="47">
        <v>628.55999999999995</v>
      </c>
      <c r="S335" s="42">
        <v>669.37812282974858</v>
      </c>
      <c r="T335" s="73">
        <v>0.39678608347940048</v>
      </c>
      <c r="U335" s="48">
        <v>0.26189999999999997</v>
      </c>
      <c r="V335" s="49">
        <v>0.15524599881446352</v>
      </c>
    </row>
    <row r="336" spans="1:22" x14ac:dyDescent="0.35">
      <c r="A336" s="1" t="s">
        <v>29</v>
      </c>
      <c r="B336" s="44" t="s">
        <v>354</v>
      </c>
      <c r="C336" s="25" t="s">
        <v>370</v>
      </c>
      <c r="D336" s="25" t="s">
        <v>32</v>
      </c>
      <c r="E336" s="50">
        <v>27410</v>
      </c>
      <c r="F336" s="41">
        <v>11763.36</v>
      </c>
      <c r="G336" s="42">
        <v>0</v>
      </c>
      <c r="H336" s="42">
        <v>129.70839748382579</v>
      </c>
      <c r="I336" s="42"/>
      <c r="J336" s="42"/>
      <c r="K336" s="42">
        <v>0</v>
      </c>
      <c r="L336" s="46">
        <v>4.9014000000000006</v>
      </c>
      <c r="M336" s="42">
        <v>0</v>
      </c>
      <c r="N336" s="48">
        <v>9.2363344048271259</v>
      </c>
      <c r="O336" s="42"/>
      <c r="P336" s="42"/>
      <c r="Q336" s="42">
        <v>0</v>
      </c>
      <c r="R336" s="47">
        <v>11893.068397483827</v>
      </c>
      <c r="S336" s="42">
        <v>12665.393595827814</v>
      </c>
      <c r="T336" s="73">
        <v>0.46207200276642885</v>
      </c>
      <c r="U336" s="48">
        <v>14.137734404827127</v>
      </c>
      <c r="V336" s="49">
        <v>0.51578746460514868</v>
      </c>
    </row>
    <row r="337" spans="1:22" x14ac:dyDescent="0.35">
      <c r="A337" s="1" t="s">
        <v>29</v>
      </c>
      <c r="B337" s="44" t="s">
        <v>354</v>
      </c>
      <c r="C337" s="25" t="s">
        <v>371</v>
      </c>
      <c r="D337" s="25" t="s">
        <v>32</v>
      </c>
      <c r="E337" s="50">
        <v>17721</v>
      </c>
      <c r="F337" s="41">
        <v>9253.44</v>
      </c>
      <c r="G337" s="42">
        <v>0</v>
      </c>
      <c r="H337" s="48">
        <v>44.736399888992416</v>
      </c>
      <c r="I337" s="42"/>
      <c r="J337" s="42"/>
      <c r="K337" s="42">
        <v>0</v>
      </c>
      <c r="L337" s="46">
        <v>3.8555999999999999</v>
      </c>
      <c r="M337" s="42">
        <v>0</v>
      </c>
      <c r="N337" s="48">
        <v>3.1856098560953221</v>
      </c>
      <c r="O337" s="42"/>
      <c r="P337" s="42"/>
      <c r="Q337" s="42">
        <v>0</v>
      </c>
      <c r="R337" s="47">
        <v>9298.1763998889928</v>
      </c>
      <c r="S337" s="42">
        <v>9901.9916385031884</v>
      </c>
      <c r="T337" s="73">
        <v>0.5587716064840127</v>
      </c>
      <c r="U337" s="48">
        <v>7.041209856095322</v>
      </c>
      <c r="V337" s="49">
        <v>0.39733704960754596</v>
      </c>
    </row>
    <row r="338" spans="1:22" x14ac:dyDescent="0.35">
      <c r="A338" s="1" t="s">
        <v>29</v>
      </c>
      <c r="B338" s="44" t="s">
        <v>372</v>
      </c>
      <c r="C338" s="25" t="s">
        <v>373</v>
      </c>
      <c r="D338" s="25" t="s">
        <v>32</v>
      </c>
      <c r="E338" s="50">
        <v>982</v>
      </c>
      <c r="F338" s="41">
        <v>306.82799999999997</v>
      </c>
      <c r="G338" s="42">
        <v>0</v>
      </c>
      <c r="H338" s="42">
        <v>0</v>
      </c>
      <c r="I338" s="42"/>
      <c r="J338" s="42"/>
      <c r="K338" s="42">
        <v>0</v>
      </c>
      <c r="L338" s="46">
        <v>0.12784499999999999</v>
      </c>
      <c r="M338" s="42">
        <v>0</v>
      </c>
      <c r="N338" s="48">
        <v>0</v>
      </c>
      <c r="O338" s="42"/>
      <c r="P338" s="42"/>
      <c r="Q338" s="42">
        <v>0</v>
      </c>
      <c r="R338" s="47">
        <v>306.82799999999997</v>
      </c>
      <c r="S338" s="42">
        <v>326.75313521637725</v>
      </c>
      <c r="T338" s="73">
        <v>0.33274250022034341</v>
      </c>
      <c r="U338" s="48">
        <v>0.12784499999999999</v>
      </c>
      <c r="V338" s="49">
        <v>0.13018839103869653</v>
      </c>
    </row>
    <row r="339" spans="1:22" x14ac:dyDescent="0.35">
      <c r="A339" s="1" t="s">
        <v>29</v>
      </c>
      <c r="B339" s="44" t="s">
        <v>372</v>
      </c>
      <c r="C339" s="25" t="s">
        <v>374</v>
      </c>
      <c r="D339" s="25" t="s">
        <v>32</v>
      </c>
      <c r="E339" s="50">
        <v>12633</v>
      </c>
      <c r="F339" s="41">
        <v>4311.3599999999997</v>
      </c>
      <c r="G339" s="42">
        <v>0</v>
      </c>
      <c r="H339" s="42">
        <v>0</v>
      </c>
      <c r="I339" s="42"/>
      <c r="J339" s="42"/>
      <c r="K339" s="42">
        <v>0</v>
      </c>
      <c r="L339" s="46">
        <v>1.7964</v>
      </c>
      <c r="M339" s="42">
        <v>0</v>
      </c>
      <c r="N339" s="48">
        <v>0</v>
      </c>
      <c r="O339" s="42"/>
      <c r="P339" s="42"/>
      <c r="Q339" s="42">
        <v>0</v>
      </c>
      <c r="R339" s="47">
        <v>4311.3599999999997</v>
      </c>
      <c r="S339" s="42">
        <v>4591.3358528116087</v>
      </c>
      <c r="T339" s="73">
        <v>0.36343986802909906</v>
      </c>
      <c r="U339" s="48">
        <v>1.7964</v>
      </c>
      <c r="V339" s="49">
        <v>0.14219900261220614</v>
      </c>
    </row>
    <row r="340" spans="1:22" x14ac:dyDescent="0.35">
      <c r="A340" s="1" t="s">
        <v>29</v>
      </c>
      <c r="B340" s="44" t="s">
        <v>372</v>
      </c>
      <c r="C340" s="25" t="s">
        <v>375</v>
      </c>
      <c r="D340" s="25" t="s">
        <v>32</v>
      </c>
      <c r="E340" s="50">
        <v>3855</v>
      </c>
      <c r="F340" s="41">
        <v>580.03200000000004</v>
      </c>
      <c r="G340" s="42">
        <v>1512.5688</v>
      </c>
      <c r="H340" s="42">
        <v>0</v>
      </c>
      <c r="I340" s="42"/>
      <c r="J340" s="42"/>
      <c r="K340" s="42">
        <v>0</v>
      </c>
      <c r="L340" s="46">
        <v>0.24168000000000001</v>
      </c>
      <c r="M340" s="48">
        <v>77.339211599999999</v>
      </c>
      <c r="N340" s="48">
        <v>0</v>
      </c>
      <c r="O340" s="42"/>
      <c r="P340" s="42"/>
      <c r="Q340" s="42">
        <v>0</v>
      </c>
      <c r="R340" s="47">
        <v>2092.6008000000002</v>
      </c>
      <c r="S340" s="42">
        <v>2228.4924197149521</v>
      </c>
      <c r="T340" s="73">
        <v>0.57807844869389158</v>
      </c>
      <c r="U340" s="48">
        <v>77.580891600000001</v>
      </c>
      <c r="V340" s="49">
        <v>20.124744902723737</v>
      </c>
    </row>
    <row r="341" spans="1:22" x14ac:dyDescent="0.35">
      <c r="A341" s="1" t="s">
        <v>29</v>
      </c>
      <c r="B341" s="44" t="s">
        <v>372</v>
      </c>
      <c r="C341" s="25" t="s">
        <v>376</v>
      </c>
      <c r="D341" s="25" t="s">
        <v>32</v>
      </c>
      <c r="E341" s="50">
        <v>3693</v>
      </c>
      <c r="F341" s="41">
        <v>1338.768</v>
      </c>
      <c r="G341" s="42">
        <v>0</v>
      </c>
      <c r="H341" s="42">
        <v>0</v>
      </c>
      <c r="I341" s="42"/>
      <c r="J341" s="42"/>
      <c r="K341" s="42">
        <v>0</v>
      </c>
      <c r="L341" s="46">
        <v>0.55782000000000009</v>
      </c>
      <c r="M341" s="42">
        <v>0</v>
      </c>
      <c r="N341" s="48">
        <v>0</v>
      </c>
      <c r="O341" s="42"/>
      <c r="P341" s="42"/>
      <c r="Q341" s="42">
        <v>0</v>
      </c>
      <c r="R341" s="47">
        <v>1338.768</v>
      </c>
      <c r="S341" s="42">
        <v>1425.7063935734645</v>
      </c>
      <c r="T341" s="73">
        <v>0.38605642934564433</v>
      </c>
      <c r="U341" s="48">
        <v>0.55782000000000009</v>
      </c>
      <c r="V341" s="49">
        <v>0.15104792851340376</v>
      </c>
    </row>
    <row r="342" spans="1:22" x14ac:dyDescent="0.35">
      <c r="A342" s="1" t="s">
        <v>29</v>
      </c>
      <c r="B342" s="44" t="s">
        <v>372</v>
      </c>
      <c r="C342" s="25" t="s">
        <v>377</v>
      </c>
      <c r="D342" s="25" t="s">
        <v>32</v>
      </c>
      <c r="E342" s="50">
        <v>5890</v>
      </c>
      <c r="F342" s="41">
        <v>2159.136</v>
      </c>
      <c r="G342" s="42">
        <v>0</v>
      </c>
      <c r="H342" s="42">
        <v>281.29999999999995</v>
      </c>
      <c r="I342" s="42"/>
      <c r="J342" s="42"/>
      <c r="K342" s="42">
        <v>0</v>
      </c>
      <c r="L342" s="46">
        <v>0.89964</v>
      </c>
      <c r="M342" s="42">
        <v>0</v>
      </c>
      <c r="N342" s="48">
        <v>20.030937999999999</v>
      </c>
      <c r="O342" s="42"/>
      <c r="P342" s="42"/>
      <c r="Q342" s="42">
        <v>0</v>
      </c>
      <c r="R342" s="47">
        <v>2440.4359999999997</v>
      </c>
      <c r="S342" s="42">
        <v>2598.9157257320544</v>
      </c>
      <c r="T342" s="73">
        <v>0.44124205869814165</v>
      </c>
      <c r="U342" s="48">
        <v>20.930578000000001</v>
      </c>
      <c r="V342" s="49">
        <v>3.5535786078098472</v>
      </c>
    </row>
    <row r="343" spans="1:22" x14ac:dyDescent="0.35">
      <c r="A343" s="1" t="s">
        <v>29</v>
      </c>
      <c r="B343" s="44" t="s">
        <v>372</v>
      </c>
      <c r="C343" s="25" t="s">
        <v>378</v>
      </c>
      <c r="D343" s="25" t="s">
        <v>32</v>
      </c>
      <c r="E343" s="50">
        <v>5493</v>
      </c>
      <c r="F343" s="41">
        <v>2069.0639999999999</v>
      </c>
      <c r="G343" s="42">
        <v>0</v>
      </c>
      <c r="H343" s="42">
        <v>0</v>
      </c>
      <c r="I343" s="42"/>
      <c r="J343" s="42"/>
      <c r="K343" s="42">
        <v>0</v>
      </c>
      <c r="L343" s="46">
        <v>0.86211000000000004</v>
      </c>
      <c r="M343" s="42">
        <v>0</v>
      </c>
      <c r="N343" s="48">
        <v>0</v>
      </c>
      <c r="O343" s="42"/>
      <c r="P343" s="42"/>
      <c r="Q343" s="42">
        <v>0</v>
      </c>
      <c r="R343" s="47">
        <v>2069.0639999999999</v>
      </c>
      <c r="S343" s="42">
        <v>2203.4271610261721</v>
      </c>
      <c r="T343" s="73">
        <v>0.40113365392793959</v>
      </c>
      <c r="U343" s="48">
        <v>0.86211000000000004</v>
      </c>
      <c r="V343" s="49">
        <v>0.15694702348443473</v>
      </c>
    </row>
    <row r="344" spans="1:22" x14ac:dyDescent="0.35">
      <c r="A344" s="1" t="s">
        <v>29</v>
      </c>
      <c r="B344" s="44" t="s">
        <v>372</v>
      </c>
      <c r="C344" s="25" t="s">
        <v>379</v>
      </c>
      <c r="D344" s="25" t="s">
        <v>32</v>
      </c>
      <c r="E344" s="50">
        <v>2353</v>
      </c>
      <c r="F344" s="41">
        <v>1037.664</v>
      </c>
      <c r="G344" s="42">
        <v>0</v>
      </c>
      <c r="H344" s="42">
        <v>0</v>
      </c>
      <c r="I344" s="42"/>
      <c r="J344" s="42"/>
      <c r="K344" s="42">
        <v>0</v>
      </c>
      <c r="L344" s="46">
        <v>0.43236000000000002</v>
      </c>
      <c r="M344" s="42">
        <v>0</v>
      </c>
      <c r="N344" s="48">
        <v>0</v>
      </c>
      <c r="O344" s="42"/>
      <c r="P344" s="42"/>
      <c r="Q344" s="42">
        <v>0</v>
      </c>
      <c r="R344" s="47">
        <v>1037.664</v>
      </c>
      <c r="S344" s="42">
        <v>1105.0489697849184</v>
      </c>
      <c r="T344" s="73">
        <v>0.46963407130680768</v>
      </c>
      <c r="U344" s="48">
        <v>0.43236000000000002</v>
      </c>
      <c r="V344" s="49">
        <v>0.18374840628984276</v>
      </c>
    </row>
    <row r="345" spans="1:22" x14ac:dyDescent="0.35">
      <c r="A345" s="1" t="s">
        <v>29</v>
      </c>
      <c r="B345" s="44" t="s">
        <v>372</v>
      </c>
      <c r="C345" s="25" t="s">
        <v>380</v>
      </c>
      <c r="D345" s="25" t="s">
        <v>32</v>
      </c>
      <c r="E345" s="50">
        <v>4694</v>
      </c>
      <c r="F345" s="41">
        <v>2244.672</v>
      </c>
      <c r="G345" s="42">
        <v>0</v>
      </c>
      <c r="H345" s="42">
        <v>0</v>
      </c>
      <c r="I345" s="42"/>
      <c r="J345" s="42"/>
      <c r="K345" s="42">
        <v>0</v>
      </c>
      <c r="L345" s="46">
        <v>0.93528</v>
      </c>
      <c r="M345" s="42">
        <v>0</v>
      </c>
      <c r="N345" s="48">
        <v>0</v>
      </c>
      <c r="O345" s="42"/>
      <c r="P345" s="42"/>
      <c r="Q345" s="42">
        <v>0</v>
      </c>
      <c r="R345" s="47">
        <v>2244.672</v>
      </c>
      <c r="S345" s="42">
        <v>2390.4389870951022</v>
      </c>
      <c r="T345" s="73">
        <v>0.50925415149022202</v>
      </c>
      <c r="U345" s="48">
        <v>0.93528</v>
      </c>
      <c r="V345" s="49">
        <v>0.19925010651896036</v>
      </c>
    </row>
    <row r="346" spans="1:22" x14ac:dyDescent="0.35">
      <c r="A346" s="1" t="s">
        <v>29</v>
      </c>
      <c r="B346" s="44" t="s">
        <v>372</v>
      </c>
      <c r="C346" s="25" t="s">
        <v>381</v>
      </c>
      <c r="D346" s="25" t="s">
        <v>32</v>
      </c>
      <c r="E346" s="50">
        <v>5069</v>
      </c>
      <c r="F346" s="41">
        <v>2444.2559999999999</v>
      </c>
      <c r="G346" s="42">
        <v>0</v>
      </c>
      <c r="H346" s="42">
        <v>0</v>
      </c>
      <c r="I346" s="42"/>
      <c r="J346" s="42"/>
      <c r="K346" s="42">
        <v>0</v>
      </c>
      <c r="L346" s="46">
        <v>1.01844</v>
      </c>
      <c r="M346" s="42">
        <v>0</v>
      </c>
      <c r="N346" s="48">
        <v>0</v>
      </c>
      <c r="O346" s="42"/>
      <c r="P346" s="42"/>
      <c r="Q346" s="42">
        <v>0</v>
      </c>
      <c r="R346" s="47">
        <v>2444.2559999999999</v>
      </c>
      <c r="S346" s="42">
        <v>2602.9837931070224</v>
      </c>
      <c r="T346" s="73">
        <v>0.51351031625705712</v>
      </c>
      <c r="U346" s="48">
        <v>1.01844</v>
      </c>
      <c r="V346" s="49">
        <v>0.2009153679226672</v>
      </c>
    </row>
    <row r="347" spans="1:22" x14ac:dyDescent="0.35">
      <c r="A347" s="1" t="s">
        <v>29</v>
      </c>
      <c r="B347" s="44" t="s">
        <v>372</v>
      </c>
      <c r="C347" s="25" t="s">
        <v>382</v>
      </c>
      <c r="D347" s="25" t="s">
        <v>32</v>
      </c>
      <c r="E347" s="50">
        <v>2281</v>
      </c>
      <c r="F347" s="41">
        <v>315.33119999999997</v>
      </c>
      <c r="G347" s="42">
        <v>907.46550000000002</v>
      </c>
      <c r="H347" s="42">
        <v>0</v>
      </c>
      <c r="I347" s="42"/>
      <c r="J347" s="42"/>
      <c r="K347" s="42">
        <v>0</v>
      </c>
      <c r="L347" s="46">
        <v>0.131388</v>
      </c>
      <c r="M347" s="48">
        <v>46.399652250000003</v>
      </c>
      <c r="N347" s="48">
        <v>0</v>
      </c>
      <c r="O347" s="42"/>
      <c r="P347" s="42"/>
      <c r="Q347" s="42">
        <v>0</v>
      </c>
      <c r="R347" s="47">
        <v>1222.7966999999999</v>
      </c>
      <c r="S347" s="42">
        <v>1302.204021331951</v>
      </c>
      <c r="T347" s="73">
        <v>0.57089172351247308</v>
      </c>
      <c r="U347" s="48">
        <v>46.531040250000004</v>
      </c>
      <c r="V347" s="49">
        <v>20.399403879877248</v>
      </c>
    </row>
    <row r="348" spans="1:22" x14ac:dyDescent="0.35">
      <c r="A348" s="1" t="s">
        <v>29</v>
      </c>
      <c r="B348" s="44" t="s">
        <v>372</v>
      </c>
      <c r="C348" s="25" t="s">
        <v>383</v>
      </c>
      <c r="D348" s="25" t="s">
        <v>32</v>
      </c>
      <c r="E348" s="50">
        <v>424</v>
      </c>
      <c r="F348" s="41">
        <v>218.33279999999999</v>
      </c>
      <c r="G348" s="42">
        <v>0</v>
      </c>
      <c r="H348" s="42">
        <v>0</v>
      </c>
      <c r="I348" s="42"/>
      <c r="J348" s="42"/>
      <c r="K348" s="42">
        <v>0</v>
      </c>
      <c r="L348" s="46">
        <v>9.0972000000000011E-2</v>
      </c>
      <c r="M348" s="42">
        <v>0</v>
      </c>
      <c r="N348" s="48">
        <v>0</v>
      </c>
      <c r="O348" s="42"/>
      <c r="P348" s="42"/>
      <c r="Q348" s="42">
        <v>0</v>
      </c>
      <c r="R348" s="47">
        <v>218.33279999999999</v>
      </c>
      <c r="S348" s="42">
        <v>232.511136273646</v>
      </c>
      <c r="T348" s="76">
        <v>0.54837532140010847</v>
      </c>
      <c r="U348" s="48">
        <v>9.0972000000000011E-2</v>
      </c>
      <c r="V348" s="49">
        <v>0.21455660377358493</v>
      </c>
    </row>
    <row r="349" spans="1:22" x14ac:dyDescent="0.35">
      <c r="A349" s="1" t="s">
        <v>29</v>
      </c>
      <c r="B349" s="44" t="s">
        <v>372</v>
      </c>
      <c r="C349" s="25" t="s">
        <v>384</v>
      </c>
      <c r="D349" s="25" t="s">
        <v>32</v>
      </c>
      <c r="E349" s="50">
        <v>2723</v>
      </c>
      <c r="F349" s="41">
        <v>557.928</v>
      </c>
      <c r="G349" s="42">
        <v>0</v>
      </c>
      <c r="H349" s="42">
        <v>1381.6679999999999</v>
      </c>
      <c r="I349" s="42"/>
      <c r="J349" s="42"/>
      <c r="K349" s="42">
        <v>0</v>
      </c>
      <c r="L349" s="46">
        <v>0.23247000000000001</v>
      </c>
      <c r="M349" s="42">
        <v>0</v>
      </c>
      <c r="N349" s="48">
        <v>98.38644167999999</v>
      </c>
      <c r="O349" s="42"/>
      <c r="P349" s="42"/>
      <c r="Q349" s="42">
        <v>0</v>
      </c>
      <c r="R349" s="47">
        <v>1939.596</v>
      </c>
      <c r="S349" s="42">
        <v>2065.5516251878726</v>
      </c>
      <c r="T349" s="73">
        <v>0.75855733572819406</v>
      </c>
      <c r="U349" s="48">
        <v>98.618911679999997</v>
      </c>
      <c r="V349" s="49">
        <v>36.217007594564812</v>
      </c>
    </row>
    <row r="350" spans="1:22" x14ac:dyDescent="0.35">
      <c r="A350" s="1" t="s">
        <v>29</v>
      </c>
      <c r="B350" s="44" t="s">
        <v>372</v>
      </c>
      <c r="C350" s="25" t="s">
        <v>385</v>
      </c>
      <c r="D350" s="25" t="s">
        <v>32</v>
      </c>
      <c r="E350" s="50">
        <v>2225</v>
      </c>
      <c r="F350" s="41">
        <v>1230.7031999999999</v>
      </c>
      <c r="G350" s="42">
        <v>0</v>
      </c>
      <c r="H350" s="48">
        <v>2.7159999999999997</v>
      </c>
      <c r="I350" s="42"/>
      <c r="J350" s="42"/>
      <c r="K350" s="42">
        <v>0</v>
      </c>
      <c r="L350" s="46">
        <v>0.51279300000000005</v>
      </c>
      <c r="M350" s="42">
        <v>0</v>
      </c>
      <c r="N350" s="48">
        <v>0.19340215999999999</v>
      </c>
      <c r="O350" s="42"/>
      <c r="P350" s="42"/>
      <c r="Q350" s="42">
        <v>0</v>
      </c>
      <c r="R350" s="47">
        <v>1233.4191999999998</v>
      </c>
      <c r="S350" s="42">
        <v>1313.5163369577608</v>
      </c>
      <c r="T350" s="73">
        <v>0.59034442110461161</v>
      </c>
      <c r="U350" s="48">
        <v>0.70619516000000004</v>
      </c>
      <c r="V350" s="49">
        <v>0.3173910831460674</v>
      </c>
    </row>
    <row r="351" spans="1:22" x14ac:dyDescent="0.35">
      <c r="A351" s="1" t="s">
        <v>29</v>
      </c>
      <c r="B351" s="44" t="s">
        <v>372</v>
      </c>
      <c r="C351" s="25" t="s">
        <v>386</v>
      </c>
      <c r="D351" s="25" t="s">
        <v>32</v>
      </c>
      <c r="E351" s="50">
        <v>4688</v>
      </c>
      <c r="F351" s="41">
        <v>1244.7683999999999</v>
      </c>
      <c r="G351" s="42">
        <v>336.84210000000002</v>
      </c>
      <c r="H351" s="42">
        <v>0</v>
      </c>
      <c r="I351" s="42"/>
      <c r="J351" s="42"/>
      <c r="K351" s="42">
        <v>0</v>
      </c>
      <c r="L351" s="46">
        <v>0.51865349999999999</v>
      </c>
      <c r="M351" s="48">
        <v>17.223085950000002</v>
      </c>
      <c r="N351" s="48">
        <v>0</v>
      </c>
      <c r="O351" s="42"/>
      <c r="P351" s="42"/>
      <c r="Q351" s="42">
        <v>0</v>
      </c>
      <c r="R351" s="47">
        <v>1581.6105</v>
      </c>
      <c r="S351" s="42">
        <v>1684.3188677895828</v>
      </c>
      <c r="T351" s="73">
        <v>0.35928303493805092</v>
      </c>
      <c r="U351" s="48">
        <v>17.741739450000001</v>
      </c>
      <c r="V351" s="49">
        <v>3.7845007359215019</v>
      </c>
    </row>
    <row r="352" spans="1:22" x14ac:dyDescent="0.35">
      <c r="A352" s="1" t="s">
        <v>29</v>
      </c>
      <c r="B352" s="44" t="s">
        <v>372</v>
      </c>
      <c r="C352" s="25" t="s">
        <v>387</v>
      </c>
      <c r="D352" s="25" t="s">
        <v>32</v>
      </c>
      <c r="E352" s="50">
        <v>2479</v>
      </c>
      <c r="F352" s="41">
        <v>1117.818</v>
      </c>
      <c r="G352" s="42">
        <v>0</v>
      </c>
      <c r="H352" s="42">
        <v>0</v>
      </c>
      <c r="I352" s="42"/>
      <c r="J352" s="42"/>
      <c r="K352" s="42">
        <v>0</v>
      </c>
      <c r="L352" s="46">
        <v>0.46575749999999999</v>
      </c>
      <c r="M352" s="42">
        <v>0</v>
      </c>
      <c r="N352" s="48">
        <v>0</v>
      </c>
      <c r="O352" s="42"/>
      <c r="P352" s="42"/>
      <c r="Q352" s="42">
        <v>0</v>
      </c>
      <c r="R352" s="47">
        <v>1117.818</v>
      </c>
      <c r="S352" s="42">
        <v>1190.408098678414</v>
      </c>
      <c r="T352" s="73">
        <v>0.48019689337572169</v>
      </c>
      <c r="U352" s="48">
        <v>0.46575749999999999</v>
      </c>
      <c r="V352" s="49">
        <v>0.18788120209761999</v>
      </c>
    </row>
    <row r="353" spans="1:22" x14ac:dyDescent="0.35">
      <c r="A353" s="1" t="s">
        <v>29</v>
      </c>
      <c r="B353" s="44" t="s">
        <v>372</v>
      </c>
      <c r="C353" s="25" t="s">
        <v>388</v>
      </c>
      <c r="D353" s="25" t="s">
        <v>32</v>
      </c>
      <c r="E353" s="50">
        <v>2654</v>
      </c>
      <c r="F353" s="41">
        <v>832.32719999999995</v>
      </c>
      <c r="G353" s="42">
        <v>955.58579999999995</v>
      </c>
      <c r="H353" s="42">
        <v>0</v>
      </c>
      <c r="I353" s="42"/>
      <c r="J353" s="42"/>
      <c r="K353" s="42">
        <v>0</v>
      </c>
      <c r="L353" s="46">
        <v>0.34680299999999997</v>
      </c>
      <c r="M353" s="48">
        <v>48.8600931</v>
      </c>
      <c r="N353" s="48">
        <v>0</v>
      </c>
      <c r="O353" s="42"/>
      <c r="P353" s="42"/>
      <c r="Q353" s="42">
        <v>0</v>
      </c>
      <c r="R353" s="47">
        <v>1787.913</v>
      </c>
      <c r="S353" s="42">
        <v>1904.01846716766</v>
      </c>
      <c r="T353" s="73">
        <v>0.71741464475043704</v>
      </c>
      <c r="U353" s="48">
        <v>49.206896100000002</v>
      </c>
      <c r="V353" s="49">
        <v>18.540654144687263</v>
      </c>
    </row>
    <row r="354" spans="1:22" x14ac:dyDescent="0.35">
      <c r="A354" s="1" t="s">
        <v>29</v>
      </c>
      <c r="B354" s="44" t="s">
        <v>372</v>
      </c>
      <c r="C354" s="25" t="s">
        <v>389</v>
      </c>
      <c r="D354" s="25" t="s">
        <v>32</v>
      </c>
      <c r="E354" s="50">
        <v>2705</v>
      </c>
      <c r="F354" s="41">
        <v>1406.808</v>
      </c>
      <c r="G354" s="42">
        <v>0</v>
      </c>
      <c r="H354" s="42">
        <v>0</v>
      </c>
      <c r="I354" s="42"/>
      <c r="J354" s="42"/>
      <c r="K354" s="42">
        <v>0</v>
      </c>
      <c r="L354" s="46">
        <v>0.58616999999999997</v>
      </c>
      <c r="M354" s="42">
        <v>0</v>
      </c>
      <c r="N354" s="48">
        <v>0</v>
      </c>
      <c r="O354" s="42"/>
      <c r="P354" s="42"/>
      <c r="Q354" s="42">
        <v>0</v>
      </c>
      <c r="R354" s="47">
        <v>1406.808</v>
      </c>
      <c r="S354" s="42">
        <v>1498.1648501684374</v>
      </c>
      <c r="T354" s="73">
        <v>0.55385022187372912</v>
      </c>
      <c r="U354" s="48">
        <v>0.58616999999999997</v>
      </c>
      <c r="V354" s="49">
        <v>0.21669870609981515</v>
      </c>
    </row>
    <row r="355" spans="1:22" x14ac:dyDescent="0.35">
      <c r="A355" s="1" t="s">
        <v>29</v>
      </c>
      <c r="B355" s="44" t="s">
        <v>372</v>
      </c>
      <c r="C355" s="25" t="s">
        <v>390</v>
      </c>
      <c r="D355" s="25" t="s">
        <v>32</v>
      </c>
      <c r="E355" s="50">
        <v>5519</v>
      </c>
      <c r="F355" s="41">
        <v>1940.1119999999999</v>
      </c>
      <c r="G355" s="42">
        <v>0</v>
      </c>
      <c r="H355" s="42">
        <v>241.33599999999996</v>
      </c>
      <c r="I355" s="42"/>
      <c r="J355" s="42"/>
      <c r="K355" s="42">
        <v>0</v>
      </c>
      <c r="L355" s="46">
        <v>0.80837999999999999</v>
      </c>
      <c r="M355" s="42">
        <v>0</v>
      </c>
      <c r="N355" s="48">
        <v>17.185163359999997</v>
      </c>
      <c r="O355" s="42"/>
      <c r="P355" s="42"/>
      <c r="Q355" s="42">
        <v>0</v>
      </c>
      <c r="R355" s="47">
        <v>2181.4479999999999</v>
      </c>
      <c r="S355" s="42">
        <v>2323.1092772220782</v>
      </c>
      <c r="T355" s="73">
        <v>0.42092938525495166</v>
      </c>
      <c r="U355" s="48">
        <v>17.993543359999997</v>
      </c>
      <c r="V355" s="49">
        <v>3.2602905163978972</v>
      </c>
    </row>
    <row r="356" spans="1:22" x14ac:dyDescent="0.35">
      <c r="A356" s="1" t="s">
        <v>29</v>
      </c>
      <c r="B356" s="44" t="s">
        <v>372</v>
      </c>
      <c r="C356" s="25" t="s">
        <v>391</v>
      </c>
      <c r="D356" s="25" t="s">
        <v>32</v>
      </c>
      <c r="E356" s="50">
        <v>3817</v>
      </c>
      <c r="F356" s="41">
        <v>2109.0239999999999</v>
      </c>
      <c r="G356" s="42">
        <v>0</v>
      </c>
      <c r="H356" s="48">
        <v>40.351999999999997</v>
      </c>
      <c r="I356" s="42"/>
      <c r="J356" s="42"/>
      <c r="K356" s="42">
        <v>0</v>
      </c>
      <c r="L356" s="46">
        <v>0.87875999999999999</v>
      </c>
      <c r="M356" s="42">
        <v>0</v>
      </c>
      <c r="N356" s="48">
        <v>2.8734035199999997</v>
      </c>
      <c r="O356" s="42"/>
      <c r="P356" s="42"/>
      <c r="Q356" s="42">
        <v>0</v>
      </c>
      <c r="R356" s="47">
        <v>2149.3759999999997</v>
      </c>
      <c r="S356" s="42">
        <v>2288.9545502980045</v>
      </c>
      <c r="T356" s="73">
        <v>0.59967370979774814</v>
      </c>
      <c r="U356" s="48">
        <v>3.7521635199999999</v>
      </c>
      <c r="V356" s="49">
        <v>0.98301375949698722</v>
      </c>
    </row>
    <row r="357" spans="1:22" x14ac:dyDescent="0.35">
      <c r="A357" s="1" t="s">
        <v>29</v>
      </c>
      <c r="B357" s="44" t="s">
        <v>372</v>
      </c>
      <c r="C357" s="25" t="s">
        <v>392</v>
      </c>
      <c r="D357" s="25" t="s">
        <v>32</v>
      </c>
      <c r="E357" s="50">
        <v>3221</v>
      </c>
      <c r="F357" s="41">
        <v>1147.3920000000001</v>
      </c>
      <c r="G357" s="42">
        <v>0</v>
      </c>
      <c r="H357" s="42">
        <v>609.93599999999992</v>
      </c>
      <c r="I357" s="42"/>
      <c r="J357" s="42"/>
      <c r="K357" s="42">
        <v>0</v>
      </c>
      <c r="L357" s="46">
        <v>0.47808</v>
      </c>
      <c r="M357" s="42">
        <v>0</v>
      </c>
      <c r="N357" s="48">
        <v>43.432599359999998</v>
      </c>
      <c r="O357" s="42"/>
      <c r="P357" s="42"/>
      <c r="Q357" s="42">
        <v>0</v>
      </c>
      <c r="R357" s="47">
        <v>1757.328</v>
      </c>
      <c r="S357" s="42">
        <v>1871.4473046903342</v>
      </c>
      <c r="T357" s="73">
        <v>0.58101437587405591</v>
      </c>
      <c r="U357" s="48">
        <v>43.910679359999996</v>
      </c>
      <c r="V357" s="49">
        <v>13.632623210183171</v>
      </c>
    </row>
    <row r="358" spans="1:22" x14ac:dyDescent="0.35">
      <c r="A358" s="1" t="s">
        <v>29</v>
      </c>
      <c r="B358" s="44" t="s">
        <v>372</v>
      </c>
      <c r="C358" s="25" t="s">
        <v>392</v>
      </c>
      <c r="D358" s="25" t="s">
        <v>32</v>
      </c>
      <c r="E358" s="50">
        <v>1303</v>
      </c>
      <c r="F358" s="41">
        <v>201.852</v>
      </c>
      <c r="G358" s="42">
        <v>0</v>
      </c>
      <c r="H358" s="42">
        <v>480.34399999999994</v>
      </c>
      <c r="I358" s="42"/>
      <c r="J358" s="42"/>
      <c r="K358" s="42">
        <v>0</v>
      </c>
      <c r="L358" s="46">
        <v>8.4104999999999999E-2</v>
      </c>
      <c r="M358" s="42">
        <v>0</v>
      </c>
      <c r="N358" s="48">
        <v>34.204553439999998</v>
      </c>
      <c r="O358" s="42"/>
      <c r="P358" s="42"/>
      <c r="Q358" s="42">
        <v>0</v>
      </c>
      <c r="R358" s="47">
        <v>682.19599999999991</v>
      </c>
      <c r="S358" s="42">
        <v>726.49719657942455</v>
      </c>
      <c r="T358" s="73">
        <v>0.55755732661506108</v>
      </c>
      <c r="U358" s="48">
        <v>34.288658439999999</v>
      </c>
      <c r="V358" s="49">
        <v>26.315163806600154</v>
      </c>
    </row>
    <row r="359" spans="1:22" x14ac:dyDescent="0.35">
      <c r="A359" s="1" t="s">
        <v>29</v>
      </c>
      <c r="B359" s="44" t="s">
        <v>372</v>
      </c>
      <c r="C359" s="25" t="s">
        <v>393</v>
      </c>
      <c r="D359" s="25" t="s">
        <v>32</v>
      </c>
      <c r="E359" s="50">
        <v>2240</v>
      </c>
      <c r="F359" s="41">
        <v>706.46399999999994</v>
      </c>
      <c r="G359" s="42">
        <v>0</v>
      </c>
      <c r="H359" s="42">
        <v>0</v>
      </c>
      <c r="I359" s="42"/>
      <c r="J359" s="42"/>
      <c r="K359" s="42">
        <v>0</v>
      </c>
      <c r="L359" s="46">
        <v>0.29436000000000001</v>
      </c>
      <c r="M359" s="42">
        <v>0</v>
      </c>
      <c r="N359" s="48">
        <v>0</v>
      </c>
      <c r="O359" s="42"/>
      <c r="P359" s="42"/>
      <c r="Q359" s="42">
        <v>0</v>
      </c>
      <c r="R359" s="47">
        <v>706.46399999999994</v>
      </c>
      <c r="S359" s="42">
        <v>752.34113874060631</v>
      </c>
      <c r="T359" s="73">
        <v>0.33586657979491352</v>
      </c>
      <c r="U359" s="48">
        <v>0.29436000000000001</v>
      </c>
      <c r="V359" s="49">
        <v>0.1314107142857143</v>
      </c>
    </row>
    <row r="360" spans="1:22" x14ac:dyDescent="0.35">
      <c r="A360" s="1" t="s">
        <v>29</v>
      </c>
      <c r="B360" s="44" t="s">
        <v>372</v>
      </c>
      <c r="C360" s="25" t="s">
        <v>394</v>
      </c>
      <c r="D360" s="25" t="s">
        <v>32</v>
      </c>
      <c r="E360" s="50">
        <v>6463</v>
      </c>
      <c r="F360" s="41">
        <v>2275.8407999999999</v>
      </c>
      <c r="G360" s="42">
        <v>0</v>
      </c>
      <c r="H360" s="42">
        <v>0</v>
      </c>
      <c r="I360" s="42"/>
      <c r="J360" s="42"/>
      <c r="K360" s="42">
        <v>0</v>
      </c>
      <c r="L360" s="46">
        <v>0.94826700000000008</v>
      </c>
      <c r="M360" s="42">
        <v>0</v>
      </c>
      <c r="N360" s="48">
        <v>0</v>
      </c>
      <c r="O360" s="42"/>
      <c r="P360" s="42"/>
      <c r="Q360" s="42">
        <v>0</v>
      </c>
      <c r="R360" s="47">
        <v>2275.8407999999999</v>
      </c>
      <c r="S360" s="42">
        <v>2423.6318610209896</v>
      </c>
      <c r="T360" s="73">
        <v>0.37500106158455665</v>
      </c>
      <c r="U360" s="48">
        <v>0.94826700000000008</v>
      </c>
      <c r="V360" s="49">
        <v>0.14672241992882562</v>
      </c>
    </row>
    <row r="361" spans="1:22" x14ac:dyDescent="0.35">
      <c r="A361" s="1" t="s">
        <v>29</v>
      </c>
      <c r="B361" s="44" t="s">
        <v>372</v>
      </c>
      <c r="C361" s="25" t="s">
        <v>395</v>
      </c>
      <c r="D361" s="25" t="s">
        <v>32</v>
      </c>
      <c r="E361" s="50">
        <v>5472</v>
      </c>
      <c r="F361" s="41">
        <v>2289.6</v>
      </c>
      <c r="G361" s="42">
        <v>0</v>
      </c>
      <c r="H361" s="42">
        <v>0</v>
      </c>
      <c r="I361" s="42"/>
      <c r="J361" s="42"/>
      <c r="K361" s="42">
        <v>0</v>
      </c>
      <c r="L361" s="46">
        <v>0.95399999999999996</v>
      </c>
      <c r="M361" s="42">
        <v>0</v>
      </c>
      <c r="N361" s="48">
        <v>0</v>
      </c>
      <c r="O361" s="42"/>
      <c r="P361" s="42"/>
      <c r="Q361" s="42">
        <v>0</v>
      </c>
      <c r="R361" s="47">
        <v>2289.6</v>
      </c>
      <c r="S361" s="42">
        <v>2438.2845711324176</v>
      </c>
      <c r="T361" s="73">
        <v>0.44559294063092425</v>
      </c>
      <c r="U361" s="48">
        <v>0.95399999999999996</v>
      </c>
      <c r="V361" s="49">
        <v>0.17434210526315788</v>
      </c>
    </row>
    <row r="362" spans="1:22" x14ac:dyDescent="0.35">
      <c r="A362" s="1" t="s">
        <v>29</v>
      </c>
      <c r="B362" s="44" t="s">
        <v>372</v>
      </c>
      <c r="C362" s="25" t="s">
        <v>396</v>
      </c>
      <c r="D362" s="25" t="s">
        <v>32</v>
      </c>
      <c r="E362" s="50">
        <v>7339</v>
      </c>
      <c r="F362" s="41">
        <v>1269.1079999999999</v>
      </c>
      <c r="G362" s="42">
        <v>1905.867</v>
      </c>
      <c r="H362" s="42">
        <v>0</v>
      </c>
      <c r="I362" s="42"/>
      <c r="J362" s="42"/>
      <c r="K362" s="42">
        <v>0</v>
      </c>
      <c r="L362" s="46">
        <v>0.5287949999999999</v>
      </c>
      <c r="M362" s="48">
        <v>97.448956499999994</v>
      </c>
      <c r="N362" s="48">
        <v>0</v>
      </c>
      <c r="O362" s="42"/>
      <c r="P362" s="42"/>
      <c r="Q362" s="42">
        <v>0</v>
      </c>
      <c r="R362" s="47">
        <v>3174.9749999999999</v>
      </c>
      <c r="S362" s="42">
        <v>3381.1550298004663</v>
      </c>
      <c r="T362" s="73">
        <v>0.46071059133403275</v>
      </c>
      <c r="U362" s="48">
        <v>97.977751499999997</v>
      </c>
      <c r="V362" s="49">
        <v>13.350286346913748</v>
      </c>
    </row>
    <row r="363" spans="1:22" x14ac:dyDescent="0.35">
      <c r="A363" s="1" t="s">
        <v>29</v>
      </c>
      <c r="B363" s="44" t="s">
        <v>372</v>
      </c>
      <c r="C363" s="25" t="s">
        <v>397</v>
      </c>
      <c r="D363" s="25" t="s">
        <v>32</v>
      </c>
      <c r="E363" s="50">
        <v>4755</v>
      </c>
      <c r="F363" s="41">
        <v>775.65599999999995</v>
      </c>
      <c r="G363" s="42">
        <v>1283.7131999999999</v>
      </c>
      <c r="H363" s="42">
        <v>0</v>
      </c>
      <c r="I363" s="42"/>
      <c r="J363" s="42"/>
      <c r="K363" s="42">
        <v>0</v>
      </c>
      <c r="L363" s="46">
        <v>0.32318999999999998</v>
      </c>
      <c r="M363" s="48">
        <v>65.637587400000001</v>
      </c>
      <c r="N363" s="48">
        <v>0</v>
      </c>
      <c r="O363" s="42"/>
      <c r="P363" s="42"/>
      <c r="Q363" s="42">
        <v>0</v>
      </c>
      <c r="R363" s="47">
        <v>2059.3692000000001</v>
      </c>
      <c r="S363" s="42">
        <v>2193.1027894065819</v>
      </c>
      <c r="T363" s="73">
        <v>0.4612203552905535</v>
      </c>
      <c r="U363" s="48">
        <v>65.960777399999998</v>
      </c>
      <c r="V363" s="49">
        <v>13.871877476340693</v>
      </c>
    </row>
    <row r="364" spans="1:22" x14ac:dyDescent="0.35">
      <c r="A364" s="1" t="s">
        <v>29</v>
      </c>
      <c r="B364" s="44" t="s">
        <v>372</v>
      </c>
      <c r="C364" s="25" t="s">
        <v>398</v>
      </c>
      <c r="D364" s="25" t="s">
        <v>32</v>
      </c>
      <c r="E364" s="50">
        <v>3503</v>
      </c>
      <c r="F364" s="41">
        <v>1152.0144</v>
      </c>
      <c r="G364" s="42">
        <v>768.40920000000006</v>
      </c>
      <c r="H364" s="42">
        <v>0</v>
      </c>
      <c r="I364" s="42"/>
      <c r="J364" s="42"/>
      <c r="K364" s="42">
        <v>0</v>
      </c>
      <c r="L364" s="46">
        <v>0.48000600000000004</v>
      </c>
      <c r="M364" s="48">
        <v>39.289559400000002</v>
      </c>
      <c r="N364" s="48">
        <v>0</v>
      </c>
      <c r="O364" s="42"/>
      <c r="P364" s="42"/>
      <c r="Q364" s="42">
        <v>0</v>
      </c>
      <c r="R364" s="47">
        <v>1920.4236000000001</v>
      </c>
      <c r="S364" s="42">
        <v>2045.1341867219487</v>
      </c>
      <c r="T364" s="73">
        <v>0.58382363309219198</v>
      </c>
      <c r="U364" s="48">
        <v>39.769565400000005</v>
      </c>
      <c r="V364" s="49">
        <v>11.353001827005427</v>
      </c>
    </row>
    <row r="365" spans="1:22" x14ac:dyDescent="0.35">
      <c r="A365" s="1" t="s">
        <v>29</v>
      </c>
      <c r="B365" s="44" t="s">
        <v>372</v>
      </c>
      <c r="C365" s="25" t="s">
        <v>399</v>
      </c>
      <c r="D365" s="25" t="s">
        <v>32</v>
      </c>
      <c r="E365" s="50">
        <v>3809</v>
      </c>
      <c r="F365" s="41">
        <v>649.43999999999994</v>
      </c>
      <c r="G365" s="42">
        <v>935.88300000000004</v>
      </c>
      <c r="H365" s="42">
        <v>0</v>
      </c>
      <c r="I365" s="42"/>
      <c r="J365" s="42"/>
      <c r="K365" s="42">
        <v>0</v>
      </c>
      <c r="L365" s="46">
        <v>0.27060000000000001</v>
      </c>
      <c r="M365" s="48">
        <v>47.8526685</v>
      </c>
      <c r="N365" s="48">
        <v>0</v>
      </c>
      <c r="O365" s="42"/>
      <c r="P365" s="42"/>
      <c r="Q365" s="42">
        <v>0</v>
      </c>
      <c r="R365" s="47">
        <v>1585.3229999999999</v>
      </c>
      <c r="S365" s="42">
        <v>1688.2724542109354</v>
      </c>
      <c r="T365" s="73">
        <v>0.4432324636941285</v>
      </c>
      <c r="U365" s="48">
        <v>48.123268500000002</v>
      </c>
      <c r="V365" s="49">
        <v>12.634095169335783</v>
      </c>
    </row>
    <row r="366" spans="1:22" x14ac:dyDescent="0.35">
      <c r="A366" s="1" t="s">
        <v>29</v>
      </c>
      <c r="B366" s="44" t="s">
        <v>372</v>
      </c>
      <c r="C366" s="25" t="s">
        <v>400</v>
      </c>
      <c r="D366" s="25" t="s">
        <v>32</v>
      </c>
      <c r="E366" s="50">
        <v>3346</v>
      </c>
      <c r="F366" s="41">
        <v>515.80799999999999</v>
      </c>
      <c r="G366" s="42">
        <v>2127.1446000000001</v>
      </c>
      <c r="H366" s="42">
        <v>0</v>
      </c>
      <c r="I366" s="42"/>
      <c r="J366" s="42"/>
      <c r="K366" s="42">
        <v>0</v>
      </c>
      <c r="L366" s="46">
        <v>0.21492000000000003</v>
      </c>
      <c r="M366" s="42">
        <v>108.7631097</v>
      </c>
      <c r="N366" s="48">
        <v>0</v>
      </c>
      <c r="O366" s="42"/>
      <c r="P366" s="42"/>
      <c r="Q366" s="42">
        <v>0</v>
      </c>
      <c r="R366" s="47">
        <v>2642.9526000000001</v>
      </c>
      <c r="S366" s="42">
        <v>2814.5835721585904</v>
      </c>
      <c r="T366" s="73">
        <v>0.84117859299419917</v>
      </c>
      <c r="U366" s="48">
        <v>108.97802970000001</v>
      </c>
      <c r="V366" s="49">
        <v>32.569644261805145</v>
      </c>
    </row>
    <row r="367" spans="1:22" x14ac:dyDescent="0.35">
      <c r="A367" s="1" t="s">
        <v>29</v>
      </c>
      <c r="B367" s="44" t="s">
        <v>372</v>
      </c>
      <c r="C367" s="25" t="s">
        <v>401</v>
      </c>
      <c r="D367" s="25" t="s">
        <v>32</v>
      </c>
      <c r="E367" s="50">
        <v>4970</v>
      </c>
      <c r="F367" s="41">
        <v>1058.508</v>
      </c>
      <c r="G367" s="42">
        <v>1314.7829999999999</v>
      </c>
      <c r="H367" s="42">
        <v>0</v>
      </c>
      <c r="I367" s="42"/>
      <c r="J367" s="42"/>
      <c r="K367" s="42">
        <v>0</v>
      </c>
      <c r="L367" s="46">
        <v>0.44104500000000002</v>
      </c>
      <c r="M367" s="48">
        <v>67.226218500000002</v>
      </c>
      <c r="N367" s="48">
        <v>0</v>
      </c>
      <c r="O367" s="42"/>
      <c r="P367" s="42"/>
      <c r="Q367" s="42">
        <v>0</v>
      </c>
      <c r="R367" s="47">
        <v>2373.2910000000002</v>
      </c>
      <c r="S367" s="42">
        <v>2527.4103896346205</v>
      </c>
      <c r="T367" s="73">
        <v>0.50853327759247902</v>
      </c>
      <c r="U367" s="48">
        <v>67.667263500000004</v>
      </c>
      <c r="V367" s="49">
        <v>13.615143561368209</v>
      </c>
    </row>
    <row r="368" spans="1:22" x14ac:dyDescent="0.35">
      <c r="A368" s="1" t="s">
        <v>29</v>
      </c>
      <c r="B368" s="44" t="s">
        <v>372</v>
      </c>
      <c r="C368" s="25" t="s">
        <v>402</v>
      </c>
      <c r="D368" s="25" t="s">
        <v>32</v>
      </c>
      <c r="E368" s="50">
        <v>3740</v>
      </c>
      <c r="F368" s="60">
        <v>90.072000000000003</v>
      </c>
      <c r="G368" s="42">
        <v>2215.0493999999999</v>
      </c>
      <c r="H368" s="42">
        <v>0</v>
      </c>
      <c r="I368" s="42"/>
      <c r="J368" s="42"/>
      <c r="K368" s="42">
        <v>0</v>
      </c>
      <c r="L368" s="46">
        <v>3.7530000000000001E-2</v>
      </c>
      <c r="M368" s="42">
        <v>113.2577733</v>
      </c>
      <c r="N368" s="48">
        <v>0</v>
      </c>
      <c r="O368" s="42"/>
      <c r="P368" s="42"/>
      <c r="Q368" s="42">
        <v>0</v>
      </c>
      <c r="R368" s="47">
        <v>2305.1214</v>
      </c>
      <c r="S368" s="42">
        <v>2454.8139169318474</v>
      </c>
      <c r="T368" s="73">
        <v>0.65636735746840835</v>
      </c>
      <c r="U368" s="48">
        <v>113.2953033</v>
      </c>
      <c r="V368" s="49">
        <v>30.292861844919788</v>
      </c>
    </row>
    <row r="369" spans="1:22" x14ac:dyDescent="0.35">
      <c r="A369" s="1" t="s">
        <v>29</v>
      </c>
      <c r="B369" s="44" t="s">
        <v>372</v>
      </c>
      <c r="C369" s="25" t="s">
        <v>403</v>
      </c>
      <c r="D369" s="25" t="s">
        <v>32</v>
      </c>
      <c r="E369" s="50">
        <v>5599</v>
      </c>
      <c r="F369" s="41">
        <v>657.28800000000001</v>
      </c>
      <c r="G369" s="42">
        <v>3259.2977999999998</v>
      </c>
      <c r="H369" s="42">
        <v>0</v>
      </c>
      <c r="I369" s="42"/>
      <c r="J369" s="42"/>
      <c r="K369" s="42">
        <v>0</v>
      </c>
      <c r="L369" s="46">
        <v>0.27387</v>
      </c>
      <c r="M369" s="42">
        <v>166.65127710000002</v>
      </c>
      <c r="N369" s="48">
        <v>0</v>
      </c>
      <c r="O369" s="42"/>
      <c r="P369" s="42"/>
      <c r="Q369" s="42">
        <v>0</v>
      </c>
      <c r="R369" s="47">
        <v>3916.5857999999998</v>
      </c>
      <c r="S369" s="42">
        <v>4170.9253702202641</v>
      </c>
      <c r="T369" s="73">
        <v>0.74494112702630189</v>
      </c>
      <c r="U369" s="48">
        <v>166.9251471</v>
      </c>
      <c r="V369" s="49">
        <v>29.813385801035899</v>
      </c>
    </row>
    <row r="370" spans="1:22" x14ac:dyDescent="0.35">
      <c r="A370" s="1" t="s">
        <v>29</v>
      </c>
      <c r="B370" s="44" t="s">
        <v>372</v>
      </c>
      <c r="C370" s="25" t="s">
        <v>404</v>
      </c>
      <c r="D370" s="25" t="s">
        <v>32</v>
      </c>
      <c r="E370" s="50">
        <v>2733</v>
      </c>
      <c r="F370" s="41">
        <v>1031.0075999999999</v>
      </c>
      <c r="G370" s="42">
        <v>0</v>
      </c>
      <c r="H370" s="42">
        <v>174.98799999999997</v>
      </c>
      <c r="I370" s="42"/>
      <c r="J370" s="42"/>
      <c r="K370" s="42">
        <v>0</v>
      </c>
      <c r="L370" s="46">
        <v>0.42958649999999998</v>
      </c>
      <c r="M370" s="42">
        <v>0</v>
      </c>
      <c r="N370" s="48">
        <v>12.460624879999999</v>
      </c>
      <c r="O370" s="42"/>
      <c r="P370" s="42"/>
      <c r="Q370" s="42">
        <v>0</v>
      </c>
      <c r="R370" s="47">
        <v>1205.9956</v>
      </c>
      <c r="S370" s="42">
        <v>1284.3118729619071</v>
      </c>
      <c r="T370" s="73">
        <v>0.4699275056574852</v>
      </c>
      <c r="U370" s="48">
        <v>12.890211379999998</v>
      </c>
      <c r="V370" s="49">
        <v>4.7165061763629703</v>
      </c>
    </row>
    <row r="371" spans="1:22" x14ac:dyDescent="0.35">
      <c r="A371" s="1" t="s">
        <v>29</v>
      </c>
      <c r="B371" s="44" t="s">
        <v>372</v>
      </c>
      <c r="C371" s="25" t="s">
        <v>405</v>
      </c>
      <c r="D371" s="25" t="s">
        <v>32</v>
      </c>
      <c r="E371" s="50">
        <v>1127</v>
      </c>
      <c r="F371" s="41">
        <v>127.818</v>
      </c>
      <c r="G371" s="42">
        <v>356.54489999999998</v>
      </c>
      <c r="H371" s="42">
        <v>0</v>
      </c>
      <c r="I371" s="42"/>
      <c r="J371" s="42"/>
      <c r="K371" s="42">
        <v>0</v>
      </c>
      <c r="L371" s="46">
        <v>5.3257499999999999E-2</v>
      </c>
      <c r="M371" s="48">
        <v>18.230510549999998</v>
      </c>
      <c r="N371" s="48">
        <v>0</v>
      </c>
      <c r="O371" s="42"/>
      <c r="P371" s="42"/>
      <c r="Q371" s="42">
        <v>0</v>
      </c>
      <c r="R371" s="47">
        <v>484.36289999999997</v>
      </c>
      <c r="S371" s="42">
        <v>515.81699244363824</v>
      </c>
      <c r="T371" s="73">
        <v>0.45769032160038886</v>
      </c>
      <c r="U371" s="48">
        <v>18.283768049999999</v>
      </c>
      <c r="V371" s="49">
        <v>16.223396672582076</v>
      </c>
    </row>
    <row r="372" spans="1:22" x14ac:dyDescent="0.35">
      <c r="A372" s="1" t="s">
        <v>29</v>
      </c>
      <c r="B372" s="44" t="s">
        <v>372</v>
      </c>
      <c r="C372" s="25" t="s">
        <v>406</v>
      </c>
      <c r="D372" s="25" t="s">
        <v>32</v>
      </c>
      <c r="E372" s="50">
        <v>4696</v>
      </c>
      <c r="F372" s="41">
        <v>2150.2152000000001</v>
      </c>
      <c r="G372" s="42">
        <v>0</v>
      </c>
      <c r="H372" s="48">
        <v>39.187999999999995</v>
      </c>
      <c r="I372" s="42"/>
      <c r="J372" s="42"/>
      <c r="K372" s="42">
        <v>0</v>
      </c>
      <c r="L372" s="46">
        <v>0.89592300000000002</v>
      </c>
      <c r="M372" s="42">
        <v>0</v>
      </c>
      <c r="N372" s="48">
        <v>2.7905168799999998</v>
      </c>
      <c r="O372" s="42"/>
      <c r="P372" s="42"/>
      <c r="Q372" s="42">
        <v>0</v>
      </c>
      <c r="R372" s="47">
        <v>2189.4032000000002</v>
      </c>
      <c r="S372" s="42">
        <v>2331.5810807774037</v>
      </c>
      <c r="T372" s="73">
        <v>0.49650363730353569</v>
      </c>
      <c r="U372" s="48">
        <v>3.68643988</v>
      </c>
      <c r="V372" s="49">
        <v>0.78501701022146508</v>
      </c>
    </row>
    <row r="373" spans="1:22" x14ac:dyDescent="0.35">
      <c r="A373" s="1" t="s">
        <v>29</v>
      </c>
      <c r="B373" s="44" t="s">
        <v>372</v>
      </c>
      <c r="C373" s="25" t="s">
        <v>407</v>
      </c>
      <c r="D373" s="25" t="s">
        <v>32</v>
      </c>
      <c r="E373" s="50">
        <v>3820</v>
      </c>
      <c r="F373" s="41">
        <v>212.238</v>
      </c>
      <c r="G373" s="42">
        <v>0</v>
      </c>
      <c r="H373" s="42">
        <v>1412.3199999999997</v>
      </c>
      <c r="I373" s="42"/>
      <c r="J373" s="42"/>
      <c r="K373" s="42">
        <v>0</v>
      </c>
      <c r="L373" s="46">
        <v>8.8432500000000011E-2</v>
      </c>
      <c r="M373" s="42">
        <v>0</v>
      </c>
      <c r="N373" s="48">
        <v>100.56912319999999</v>
      </c>
      <c r="O373" s="42"/>
      <c r="P373" s="42"/>
      <c r="Q373" s="42">
        <v>0</v>
      </c>
      <c r="R373" s="47">
        <v>1624.5579999999998</v>
      </c>
      <c r="S373" s="42">
        <v>1730.0553399326247</v>
      </c>
      <c r="T373" s="73">
        <v>0.45289406804518972</v>
      </c>
      <c r="U373" s="48">
        <v>100.65755569999999</v>
      </c>
      <c r="V373" s="49">
        <v>26.350145471204183</v>
      </c>
    </row>
    <row r="374" spans="1:22" x14ac:dyDescent="0.35">
      <c r="A374" s="1" t="s">
        <v>29</v>
      </c>
      <c r="B374" s="44" t="s">
        <v>372</v>
      </c>
      <c r="C374" s="25" t="s">
        <v>408</v>
      </c>
      <c r="D374" s="25" t="s">
        <v>32</v>
      </c>
      <c r="E374" s="50">
        <v>4008</v>
      </c>
      <c r="F374" s="41">
        <v>584.49599999999998</v>
      </c>
      <c r="G374" s="42">
        <v>2331.3717000000001</v>
      </c>
      <c r="H374" s="42">
        <v>0</v>
      </c>
      <c r="I374" s="42"/>
      <c r="J374" s="42"/>
      <c r="K374" s="42">
        <v>0</v>
      </c>
      <c r="L374" s="46">
        <v>0.24353999999999998</v>
      </c>
      <c r="M374" s="42">
        <v>119.20545315</v>
      </c>
      <c r="N374" s="48">
        <v>0</v>
      </c>
      <c r="O374" s="42"/>
      <c r="P374" s="42"/>
      <c r="Q374" s="42">
        <v>0</v>
      </c>
      <c r="R374" s="47">
        <v>2915.8677000000002</v>
      </c>
      <c r="S374" s="42">
        <v>3105.2215340554549</v>
      </c>
      <c r="T374" s="73">
        <v>0.77475587177032312</v>
      </c>
      <c r="U374" s="48">
        <v>119.44899314999999</v>
      </c>
      <c r="V374" s="49">
        <v>29.802643001497003</v>
      </c>
    </row>
    <row r="375" spans="1:22" x14ac:dyDescent="0.35">
      <c r="A375" s="1" t="s">
        <v>29</v>
      </c>
      <c r="B375" s="44" t="s">
        <v>372</v>
      </c>
      <c r="C375" s="25" t="s">
        <v>409</v>
      </c>
      <c r="D375" s="25" t="s">
        <v>32</v>
      </c>
      <c r="E375" s="50">
        <v>1450</v>
      </c>
      <c r="F375" s="41">
        <v>275.04000000000002</v>
      </c>
      <c r="G375" s="42">
        <v>0</v>
      </c>
      <c r="H375" s="42">
        <v>578.11999999999989</v>
      </c>
      <c r="I375" s="42"/>
      <c r="J375" s="42"/>
      <c r="K375" s="42">
        <v>0</v>
      </c>
      <c r="L375" s="46">
        <v>0.11460000000000001</v>
      </c>
      <c r="M375" s="42">
        <v>0</v>
      </c>
      <c r="N375" s="48">
        <v>41.167031199999997</v>
      </c>
      <c r="O375" s="42"/>
      <c r="P375" s="42"/>
      <c r="Q375" s="42">
        <v>0</v>
      </c>
      <c r="R375" s="47">
        <v>853.15999999999985</v>
      </c>
      <c r="S375" s="42">
        <v>908.56344545218951</v>
      </c>
      <c r="T375" s="73">
        <v>0.62659547962219964</v>
      </c>
      <c r="U375" s="48">
        <v>41.2816312</v>
      </c>
      <c r="V375" s="49">
        <v>28.470090482758618</v>
      </c>
    </row>
    <row r="376" spans="1:22" x14ac:dyDescent="0.35">
      <c r="A376" s="1" t="s">
        <v>29</v>
      </c>
      <c r="B376" s="44" t="s">
        <v>372</v>
      </c>
      <c r="C376" s="25" t="s">
        <v>410</v>
      </c>
      <c r="D376" s="25" t="s">
        <v>32</v>
      </c>
      <c r="E376" s="50">
        <v>5072</v>
      </c>
      <c r="F376" s="41">
        <v>559.87199999999996</v>
      </c>
      <c r="G376" s="42">
        <v>2061.5949000000001</v>
      </c>
      <c r="H376" s="42">
        <v>0</v>
      </c>
      <c r="I376" s="42"/>
      <c r="J376" s="42"/>
      <c r="K376" s="42">
        <v>0</v>
      </c>
      <c r="L376" s="46">
        <v>0.23327999999999999</v>
      </c>
      <c r="M376" s="42">
        <v>105.41148554999999</v>
      </c>
      <c r="N376" s="48">
        <v>0</v>
      </c>
      <c r="O376" s="42"/>
      <c r="P376" s="42"/>
      <c r="Q376" s="42">
        <v>0</v>
      </c>
      <c r="R376" s="47">
        <v>2621.4668999999999</v>
      </c>
      <c r="S376" s="42">
        <v>2791.7026100647836</v>
      </c>
      <c r="T376" s="73">
        <v>0.55041455245756776</v>
      </c>
      <c r="U376" s="48">
        <v>105.64476554999999</v>
      </c>
      <c r="V376" s="49">
        <v>20.829015289826494</v>
      </c>
    </row>
    <row r="377" spans="1:22" x14ac:dyDescent="0.35">
      <c r="A377" s="1" t="s">
        <v>29</v>
      </c>
      <c r="B377" s="44" t="s">
        <v>372</v>
      </c>
      <c r="C377" s="25" t="s">
        <v>411</v>
      </c>
      <c r="D377" s="25" t="s">
        <v>32</v>
      </c>
      <c r="E377" s="50">
        <v>2166</v>
      </c>
      <c r="F377" s="41">
        <v>360.93599999999998</v>
      </c>
      <c r="G377" s="42">
        <v>1066.2246</v>
      </c>
      <c r="H377" s="42">
        <v>0</v>
      </c>
      <c r="I377" s="42"/>
      <c r="J377" s="42"/>
      <c r="K377" s="42">
        <v>0</v>
      </c>
      <c r="L377" s="46">
        <v>0.15039000000000002</v>
      </c>
      <c r="M377" s="48">
        <v>54.517169699999997</v>
      </c>
      <c r="N377" s="48">
        <v>0</v>
      </c>
      <c r="O377" s="42"/>
      <c r="P377" s="42"/>
      <c r="Q377" s="42">
        <v>0</v>
      </c>
      <c r="R377" s="47">
        <v>1427.1605999999999</v>
      </c>
      <c r="S377" s="42">
        <v>1519.8391297641874</v>
      </c>
      <c r="T377" s="73">
        <v>0.70168011531125918</v>
      </c>
      <c r="U377" s="48">
        <v>54.667559699999998</v>
      </c>
      <c r="V377" s="49">
        <v>25.238947229916896</v>
      </c>
    </row>
    <row r="378" spans="1:22" x14ac:dyDescent="0.35">
      <c r="A378" s="1" t="s">
        <v>29</v>
      </c>
      <c r="B378" s="44" t="s">
        <v>372</v>
      </c>
      <c r="C378" s="25" t="s">
        <v>412</v>
      </c>
      <c r="D378" s="25" t="s">
        <v>32</v>
      </c>
      <c r="E378" s="50">
        <v>3398</v>
      </c>
      <c r="F378" s="41">
        <v>471.096</v>
      </c>
      <c r="G378" s="42">
        <v>1420.875</v>
      </c>
      <c r="H378" s="42">
        <v>0</v>
      </c>
      <c r="I378" s="42"/>
      <c r="J378" s="42"/>
      <c r="K378" s="42">
        <v>0</v>
      </c>
      <c r="L378" s="46">
        <v>0.19628999999999999</v>
      </c>
      <c r="M378" s="48">
        <v>72.650812500000001</v>
      </c>
      <c r="N378" s="48">
        <v>0</v>
      </c>
      <c r="O378" s="42"/>
      <c r="P378" s="42"/>
      <c r="Q378" s="42">
        <v>0</v>
      </c>
      <c r="R378" s="47">
        <v>1891.971</v>
      </c>
      <c r="S378" s="42">
        <v>2014.8339003887017</v>
      </c>
      <c r="T378" s="73">
        <v>0.59294699834864673</v>
      </c>
      <c r="U378" s="48">
        <v>72.847102500000005</v>
      </c>
      <c r="V378" s="49">
        <v>21.438229105356093</v>
      </c>
    </row>
    <row r="379" spans="1:22" x14ac:dyDescent="0.35">
      <c r="A379" s="1" t="s">
        <v>29</v>
      </c>
      <c r="B379" s="44" t="s">
        <v>372</v>
      </c>
      <c r="C379" s="25" t="s">
        <v>413</v>
      </c>
      <c r="D379" s="25" t="s">
        <v>32</v>
      </c>
      <c r="E379" s="50">
        <v>2773</v>
      </c>
      <c r="F379" s="41">
        <v>279.072</v>
      </c>
      <c r="G379" s="42">
        <v>1725.5106000000001</v>
      </c>
      <c r="H379" s="42">
        <v>0</v>
      </c>
      <c r="I379" s="42"/>
      <c r="J379" s="42"/>
      <c r="K379" s="42">
        <v>0</v>
      </c>
      <c r="L379" s="46">
        <v>0.11627999999999999</v>
      </c>
      <c r="M379" s="48">
        <v>88.227146699999992</v>
      </c>
      <c r="N379" s="48">
        <v>0</v>
      </c>
      <c r="O379" s="42"/>
      <c r="P379" s="42"/>
      <c r="Q379" s="42">
        <v>0</v>
      </c>
      <c r="R379" s="47">
        <v>2004.5826000000002</v>
      </c>
      <c r="S379" s="42">
        <v>2134.75839672454</v>
      </c>
      <c r="T379" s="73">
        <v>0.76983714270628922</v>
      </c>
      <c r="U379" s="48">
        <v>88.343426699999995</v>
      </c>
      <c r="V379" s="49">
        <v>31.858430111792281</v>
      </c>
    </row>
    <row r="380" spans="1:22" x14ac:dyDescent="0.35">
      <c r="A380" s="1" t="s">
        <v>29</v>
      </c>
      <c r="B380" s="44" t="s">
        <v>372</v>
      </c>
      <c r="C380" s="25" t="s">
        <v>414</v>
      </c>
      <c r="D380" s="25" t="s">
        <v>32</v>
      </c>
      <c r="E380" s="50">
        <v>4570</v>
      </c>
      <c r="F380" s="41">
        <v>1664.712</v>
      </c>
      <c r="G380" s="42">
        <v>0</v>
      </c>
      <c r="H380" s="42">
        <v>0</v>
      </c>
      <c r="I380" s="42"/>
      <c r="J380" s="42"/>
      <c r="K380" s="42">
        <v>0</v>
      </c>
      <c r="L380" s="46">
        <v>0.69362999999999997</v>
      </c>
      <c r="M380" s="42">
        <v>0</v>
      </c>
      <c r="N380" s="48">
        <v>0</v>
      </c>
      <c r="O380" s="42"/>
      <c r="P380" s="42"/>
      <c r="Q380" s="42">
        <v>0</v>
      </c>
      <c r="R380" s="47">
        <v>1664.712</v>
      </c>
      <c r="S380" s="42">
        <v>1772.8169046903342</v>
      </c>
      <c r="T380" s="73">
        <v>0.38792492443989807</v>
      </c>
      <c r="U380" s="48">
        <v>0.69362999999999997</v>
      </c>
      <c r="V380" s="49">
        <v>0.15177899343544857</v>
      </c>
    </row>
    <row r="381" spans="1:22" x14ac:dyDescent="0.35">
      <c r="A381" s="1" t="s">
        <v>29</v>
      </c>
      <c r="B381" s="44" t="s">
        <v>372</v>
      </c>
      <c r="C381" s="25" t="s">
        <v>415</v>
      </c>
      <c r="D381" s="25" t="s">
        <v>32</v>
      </c>
      <c r="E381" s="50">
        <v>6561</v>
      </c>
      <c r="F381" s="41">
        <v>1017.36</v>
      </c>
      <c r="G381" s="42">
        <v>3014.5284000000001</v>
      </c>
      <c r="H381" s="42">
        <v>0</v>
      </c>
      <c r="I381" s="42"/>
      <c r="J381" s="42"/>
      <c r="K381" s="42">
        <v>0</v>
      </c>
      <c r="L381" s="46">
        <v>0.42390000000000005</v>
      </c>
      <c r="M381" s="42">
        <v>154.13596379999998</v>
      </c>
      <c r="N381" s="48">
        <v>0</v>
      </c>
      <c r="O381" s="42"/>
      <c r="P381" s="42"/>
      <c r="Q381" s="42">
        <v>0</v>
      </c>
      <c r="R381" s="47">
        <v>4031.8884000000003</v>
      </c>
      <c r="S381" s="42">
        <v>4293.7156176833378</v>
      </c>
      <c r="T381" s="73">
        <v>0.65443005908906227</v>
      </c>
      <c r="U381" s="48">
        <v>154.55986379999999</v>
      </c>
      <c r="V381" s="49">
        <v>23.557363786008228</v>
      </c>
    </row>
    <row r="382" spans="1:22" x14ac:dyDescent="0.35">
      <c r="A382" s="1" t="s">
        <v>29</v>
      </c>
      <c r="B382" s="44" t="s">
        <v>372</v>
      </c>
      <c r="C382" s="25" t="s">
        <v>416</v>
      </c>
      <c r="D382" s="25" t="s">
        <v>32</v>
      </c>
      <c r="E382" s="50">
        <v>4536</v>
      </c>
      <c r="F382" s="41">
        <v>1546.1279999999999</v>
      </c>
      <c r="G382" s="42">
        <v>871.09109999999998</v>
      </c>
      <c r="H382" s="42">
        <v>0</v>
      </c>
      <c r="I382" s="42"/>
      <c r="J382" s="42"/>
      <c r="K382" s="42">
        <v>0</v>
      </c>
      <c r="L382" s="46">
        <v>0.64422000000000001</v>
      </c>
      <c r="M382" s="48">
        <v>44.539791449999996</v>
      </c>
      <c r="N382" s="48">
        <v>0</v>
      </c>
      <c r="O382" s="42"/>
      <c r="P382" s="42"/>
      <c r="Q382" s="42">
        <v>0</v>
      </c>
      <c r="R382" s="47">
        <v>2417.2190999999998</v>
      </c>
      <c r="S382" s="42">
        <v>2574.1911410624512</v>
      </c>
      <c r="T382" s="73">
        <v>0.56750245614251571</v>
      </c>
      <c r="U382" s="48">
        <v>45.184011449999993</v>
      </c>
      <c r="V382" s="49">
        <v>9.9612018187830671</v>
      </c>
    </row>
    <row r="383" spans="1:22" x14ac:dyDescent="0.35">
      <c r="A383" s="1" t="s">
        <v>29</v>
      </c>
      <c r="B383" s="44" t="s">
        <v>372</v>
      </c>
      <c r="C383" s="25" t="s">
        <v>417</v>
      </c>
      <c r="D383" s="25" t="s">
        <v>32</v>
      </c>
      <c r="E383" s="50">
        <v>4388</v>
      </c>
      <c r="F383" s="41">
        <v>441.79199999999997</v>
      </c>
      <c r="G383" s="42">
        <v>1272.3462</v>
      </c>
      <c r="H383" s="42">
        <v>0</v>
      </c>
      <c r="I383" s="42"/>
      <c r="J383" s="42"/>
      <c r="K383" s="42">
        <v>0</v>
      </c>
      <c r="L383" s="46">
        <v>0.18408000000000002</v>
      </c>
      <c r="M383" s="48">
        <v>65.056380899999994</v>
      </c>
      <c r="N383" s="48">
        <v>0</v>
      </c>
      <c r="O383" s="42"/>
      <c r="P383" s="42"/>
      <c r="Q383" s="42">
        <v>0</v>
      </c>
      <c r="R383" s="47">
        <v>1714.1381999999999</v>
      </c>
      <c r="S383" s="42">
        <v>1825.4527978025394</v>
      </c>
      <c r="T383" s="73">
        <v>0.41601020916192782</v>
      </c>
      <c r="U383" s="48">
        <v>65.240460899999988</v>
      </c>
      <c r="V383" s="49">
        <v>14.86792636736554</v>
      </c>
    </row>
    <row r="384" spans="1:22" x14ac:dyDescent="0.35">
      <c r="A384" s="1" t="s">
        <v>29</v>
      </c>
      <c r="B384" s="44" t="s">
        <v>372</v>
      </c>
      <c r="C384" s="25" t="s">
        <v>418</v>
      </c>
      <c r="D384" s="25" t="s">
        <v>32</v>
      </c>
      <c r="E384" s="50">
        <v>4528</v>
      </c>
      <c r="F384" s="41">
        <v>1759.9679999999998</v>
      </c>
      <c r="G384" s="42">
        <v>0</v>
      </c>
      <c r="H384" s="42">
        <v>585.87999999999988</v>
      </c>
      <c r="I384" s="42"/>
      <c r="J384" s="42"/>
      <c r="K384" s="42">
        <v>0</v>
      </c>
      <c r="L384" s="46">
        <v>0.73332000000000008</v>
      </c>
      <c r="M384" s="42">
        <v>0</v>
      </c>
      <c r="N384" s="48">
        <v>41.719608799999996</v>
      </c>
      <c r="O384" s="42"/>
      <c r="P384" s="42"/>
      <c r="Q384" s="42">
        <v>0</v>
      </c>
      <c r="R384" s="47">
        <v>2345.848</v>
      </c>
      <c r="S384" s="42">
        <v>2498.1852658201606</v>
      </c>
      <c r="T384" s="73">
        <v>0.55171936082600714</v>
      </c>
      <c r="U384" s="48">
        <v>42.452928799999995</v>
      </c>
      <c r="V384" s="49">
        <v>9.3756468197879848</v>
      </c>
    </row>
    <row r="385" spans="1:22" x14ac:dyDescent="0.35">
      <c r="A385" s="1" t="s">
        <v>29</v>
      </c>
      <c r="B385" s="44" t="s">
        <v>372</v>
      </c>
      <c r="C385" s="25" t="s">
        <v>419</v>
      </c>
      <c r="D385" s="25" t="s">
        <v>32</v>
      </c>
      <c r="E385" s="50">
        <v>3524</v>
      </c>
      <c r="F385" s="41">
        <v>2501.2799999999997</v>
      </c>
      <c r="G385" s="42">
        <v>0</v>
      </c>
      <c r="H385" s="42">
        <v>2311.3159999999998</v>
      </c>
      <c r="I385" s="42"/>
      <c r="J385" s="42"/>
      <c r="K385" s="42">
        <v>0</v>
      </c>
      <c r="L385" s="46">
        <v>1.0422</v>
      </c>
      <c r="M385" s="42">
        <v>0</v>
      </c>
      <c r="N385" s="48">
        <v>164.58523815999999</v>
      </c>
      <c r="O385" s="42"/>
      <c r="P385" s="42"/>
      <c r="Q385" s="42">
        <v>0</v>
      </c>
      <c r="R385" s="47">
        <v>4812.5959999999995</v>
      </c>
      <c r="S385" s="42">
        <v>5125.1216692407352</v>
      </c>
      <c r="T385" s="73">
        <v>1.4543478062544652</v>
      </c>
      <c r="U385" s="48">
        <v>165.62743816</v>
      </c>
      <c r="V385" s="49">
        <v>46.999840567536886</v>
      </c>
    </row>
    <row r="386" spans="1:22" x14ac:dyDescent="0.35">
      <c r="A386" s="1" t="s">
        <v>29</v>
      </c>
      <c r="B386" s="44" t="s">
        <v>372</v>
      </c>
      <c r="C386" s="25" t="s">
        <v>420</v>
      </c>
      <c r="D386" s="25" t="s">
        <v>32</v>
      </c>
      <c r="E386" s="50">
        <v>1694</v>
      </c>
      <c r="F386" s="41">
        <v>932.14800000000002</v>
      </c>
      <c r="G386" s="42">
        <v>146.6343</v>
      </c>
      <c r="H386" s="42">
        <v>0</v>
      </c>
      <c r="I386" s="42"/>
      <c r="J386" s="42"/>
      <c r="K386" s="42">
        <v>0</v>
      </c>
      <c r="L386" s="46">
        <v>0.38839499999999999</v>
      </c>
      <c r="M386" s="48">
        <v>7.4975638499999997</v>
      </c>
      <c r="N386" s="48">
        <v>0</v>
      </c>
      <c r="O386" s="42"/>
      <c r="P386" s="42"/>
      <c r="Q386" s="42">
        <v>0</v>
      </c>
      <c r="R386" s="47">
        <v>1078.7823000000001</v>
      </c>
      <c r="S386" s="42">
        <v>1148.837455320031</v>
      </c>
      <c r="T386" s="73">
        <v>0.67818031600946338</v>
      </c>
      <c r="U386" s="48">
        <v>7.8859588499999997</v>
      </c>
      <c r="V386" s="49">
        <v>4.6552295454545458</v>
      </c>
    </row>
    <row r="387" spans="1:22" x14ac:dyDescent="0.35">
      <c r="A387" s="1" t="s">
        <v>29</v>
      </c>
      <c r="B387" s="44" t="s">
        <v>372</v>
      </c>
      <c r="C387" s="25" t="s">
        <v>419</v>
      </c>
      <c r="D387" s="25" t="s">
        <v>32</v>
      </c>
      <c r="E387" s="50">
        <v>2467</v>
      </c>
      <c r="F387" s="41">
        <v>0</v>
      </c>
      <c r="G387" s="42">
        <v>0</v>
      </c>
      <c r="H387" s="42">
        <v>1498.0679999999998</v>
      </c>
      <c r="I387" s="42"/>
      <c r="J387" s="42"/>
      <c r="K387" s="42">
        <v>0</v>
      </c>
      <c r="L387" s="46">
        <v>0</v>
      </c>
      <c r="M387" s="42">
        <v>0</v>
      </c>
      <c r="N387" s="48">
        <v>106.67510567999999</v>
      </c>
      <c r="O387" s="42"/>
      <c r="P387" s="42"/>
      <c r="Q387" s="42">
        <v>0</v>
      </c>
      <c r="R387" s="47">
        <v>1498.0679999999998</v>
      </c>
      <c r="S387" s="42">
        <v>1595.3511927442339</v>
      </c>
      <c r="T387" s="73">
        <v>0.64667660832761809</v>
      </c>
      <c r="U387" s="48">
        <v>106.67510567999999</v>
      </c>
      <c r="V387" s="49">
        <v>43.240821110660718</v>
      </c>
    </row>
    <row r="388" spans="1:22" x14ac:dyDescent="0.35">
      <c r="A388" s="1" t="s">
        <v>29</v>
      </c>
      <c r="B388" s="44" t="s">
        <v>372</v>
      </c>
      <c r="C388" s="25" t="s">
        <v>421</v>
      </c>
      <c r="D388" s="25" t="s">
        <v>32</v>
      </c>
      <c r="E388" s="50">
        <v>2642</v>
      </c>
      <c r="F388" s="41">
        <v>398.52</v>
      </c>
      <c r="G388" s="42">
        <v>925.27380000000005</v>
      </c>
      <c r="H388" s="42">
        <v>0</v>
      </c>
      <c r="I388" s="42"/>
      <c r="J388" s="42"/>
      <c r="K388" s="42">
        <v>0</v>
      </c>
      <c r="L388" s="46">
        <v>0.16605</v>
      </c>
      <c r="M388" s="48">
        <v>47.310209100000002</v>
      </c>
      <c r="N388" s="48">
        <v>0</v>
      </c>
      <c r="O388" s="42"/>
      <c r="P388" s="42"/>
      <c r="Q388" s="42">
        <v>0</v>
      </c>
      <c r="R388" s="47">
        <v>1323.7937999999999</v>
      </c>
      <c r="S388" s="42">
        <v>1409.7597824514121</v>
      </c>
      <c r="T388" s="73">
        <v>0.53359567844489486</v>
      </c>
      <c r="U388" s="48">
        <v>47.4762591</v>
      </c>
      <c r="V388" s="49">
        <v>17.969817978803938</v>
      </c>
    </row>
    <row r="389" spans="1:22" x14ac:dyDescent="0.35">
      <c r="A389" s="1" t="s">
        <v>29</v>
      </c>
      <c r="B389" s="44" t="s">
        <v>372</v>
      </c>
      <c r="C389" s="25" t="s">
        <v>422</v>
      </c>
      <c r="D389" s="25" t="s">
        <v>32</v>
      </c>
      <c r="E389" s="50">
        <v>8849</v>
      </c>
      <c r="F389" s="41">
        <v>1896.048</v>
      </c>
      <c r="G389" s="42">
        <v>3961.7784000000001</v>
      </c>
      <c r="H389" s="42">
        <v>0</v>
      </c>
      <c r="I389" s="42"/>
      <c r="J389" s="42"/>
      <c r="K389" s="42">
        <v>0</v>
      </c>
      <c r="L389" s="46">
        <v>0.79001999999999994</v>
      </c>
      <c r="M389" s="42">
        <v>202.56983879999999</v>
      </c>
      <c r="N389" s="48">
        <v>0</v>
      </c>
      <c r="O389" s="42"/>
      <c r="P389" s="42"/>
      <c r="Q389" s="42">
        <v>0</v>
      </c>
      <c r="R389" s="47">
        <v>5857.8263999999999</v>
      </c>
      <c r="S389" s="42">
        <v>6238.2283942575796</v>
      </c>
      <c r="T389" s="73">
        <v>0.70496422129704817</v>
      </c>
      <c r="U389" s="48">
        <v>203.35985879999998</v>
      </c>
      <c r="V389" s="49">
        <v>22.98111185444683</v>
      </c>
    </row>
    <row r="390" spans="1:22" x14ac:dyDescent="0.35">
      <c r="A390" s="1" t="s">
        <v>29</v>
      </c>
      <c r="B390" s="44" t="s">
        <v>372</v>
      </c>
      <c r="C390" s="25" t="s">
        <v>423</v>
      </c>
      <c r="D390" s="25" t="s">
        <v>32</v>
      </c>
      <c r="E390" s="50">
        <v>3578</v>
      </c>
      <c r="F390" s="41">
        <v>331.49880000000002</v>
      </c>
      <c r="G390" s="42">
        <v>992.33910000000003</v>
      </c>
      <c r="H390" s="42">
        <v>0</v>
      </c>
      <c r="I390" s="42"/>
      <c r="J390" s="42"/>
      <c r="K390" s="42">
        <v>0</v>
      </c>
      <c r="L390" s="46">
        <v>0.13812450000000001</v>
      </c>
      <c r="M390" s="48">
        <v>50.739327449999998</v>
      </c>
      <c r="N390" s="48">
        <v>0</v>
      </c>
      <c r="O390" s="42"/>
      <c r="P390" s="42"/>
      <c r="Q390" s="42">
        <v>0</v>
      </c>
      <c r="R390" s="47">
        <v>1323.8379</v>
      </c>
      <c r="S390" s="42">
        <v>1409.8067462658719</v>
      </c>
      <c r="T390" s="73">
        <v>0.39402089051589489</v>
      </c>
      <c r="U390" s="48">
        <v>50.877451950000001</v>
      </c>
      <c r="V390" s="49">
        <v>14.219522624371157</v>
      </c>
    </row>
    <row r="391" spans="1:22" x14ac:dyDescent="0.35">
      <c r="A391" s="1" t="s">
        <v>29</v>
      </c>
      <c r="B391" s="44" t="s">
        <v>372</v>
      </c>
      <c r="C391" s="25" t="s">
        <v>424</v>
      </c>
      <c r="D391" s="25" t="s">
        <v>32</v>
      </c>
      <c r="E391" s="50">
        <v>9418</v>
      </c>
      <c r="F391" s="41">
        <v>3304.152</v>
      </c>
      <c r="G391" s="42">
        <v>2227.1741999999999</v>
      </c>
      <c r="H391" s="42">
        <v>0</v>
      </c>
      <c r="I391" s="42"/>
      <c r="J391" s="42"/>
      <c r="K391" s="42">
        <v>0</v>
      </c>
      <c r="L391" s="46">
        <v>1.37673</v>
      </c>
      <c r="M391" s="42">
        <v>113.8777269</v>
      </c>
      <c r="N391" s="48">
        <v>0</v>
      </c>
      <c r="O391" s="42"/>
      <c r="P391" s="42"/>
      <c r="Q391" s="42">
        <v>0</v>
      </c>
      <c r="R391" s="47">
        <v>5531.3261999999995</v>
      </c>
      <c r="S391" s="42">
        <v>5890.525564011401</v>
      </c>
      <c r="T391" s="73">
        <v>0.62545397791584212</v>
      </c>
      <c r="U391" s="56">
        <v>115.25445689999999</v>
      </c>
      <c r="V391" s="59">
        <v>12.237678583563389</v>
      </c>
    </row>
    <row r="392" spans="1:22" x14ac:dyDescent="0.35">
      <c r="A392" s="1" t="s">
        <v>29</v>
      </c>
      <c r="B392" s="44" t="s">
        <v>372</v>
      </c>
      <c r="C392" s="25" t="s">
        <v>425</v>
      </c>
      <c r="D392" s="25" t="s">
        <v>32</v>
      </c>
      <c r="E392" s="50">
        <v>7566</v>
      </c>
      <c r="F392" s="41">
        <v>1145.0160000000001</v>
      </c>
      <c r="G392" s="42">
        <v>1680.4214999999999</v>
      </c>
      <c r="H392" s="42">
        <v>0</v>
      </c>
      <c r="I392" s="42"/>
      <c r="J392" s="42"/>
      <c r="K392" s="42">
        <v>0</v>
      </c>
      <c r="L392" s="46">
        <v>0.47709000000000001</v>
      </c>
      <c r="M392" s="48">
        <v>85.921694250000002</v>
      </c>
      <c r="N392" s="48">
        <v>0</v>
      </c>
      <c r="O392" s="42"/>
      <c r="P392" s="42"/>
      <c r="Q392" s="42">
        <v>0</v>
      </c>
      <c r="R392" s="47">
        <v>2825.4375</v>
      </c>
      <c r="S392" s="42">
        <v>3008.9188779476549</v>
      </c>
      <c r="T392" s="73">
        <v>0.39768951598567998</v>
      </c>
      <c r="U392" s="48">
        <v>86.398784250000006</v>
      </c>
      <c r="V392" s="49">
        <v>11.419347640761302</v>
      </c>
    </row>
    <row r="393" spans="1:22" x14ac:dyDescent="0.35">
      <c r="A393" s="1" t="s">
        <v>29</v>
      </c>
      <c r="B393" s="44" t="s">
        <v>372</v>
      </c>
      <c r="C393" s="25" t="s">
        <v>426</v>
      </c>
      <c r="D393" s="25" t="s">
        <v>32</v>
      </c>
      <c r="E393" s="50">
        <v>18362</v>
      </c>
      <c r="F393" s="41">
        <v>9604.655999999999</v>
      </c>
      <c r="G393" s="42">
        <v>809.33040000000005</v>
      </c>
      <c r="H393" s="42">
        <v>0</v>
      </c>
      <c r="I393" s="42"/>
      <c r="J393" s="42"/>
      <c r="K393" s="42">
        <v>0</v>
      </c>
      <c r="L393" s="46">
        <v>4.0019400000000003</v>
      </c>
      <c r="M393" s="48">
        <v>41.381902799999999</v>
      </c>
      <c r="N393" s="48">
        <v>0</v>
      </c>
      <c r="O393" s="42"/>
      <c r="P393" s="42"/>
      <c r="Q393" s="42">
        <v>0</v>
      </c>
      <c r="R393" s="47">
        <v>10413.9864</v>
      </c>
      <c r="S393" s="42">
        <v>11090.261339580202</v>
      </c>
      <c r="T393" s="73">
        <v>0.60397894235814187</v>
      </c>
      <c r="U393" s="48">
        <v>45.383842799999996</v>
      </c>
      <c r="V393" s="49">
        <v>2.471617623352576</v>
      </c>
    </row>
    <row r="394" spans="1:22" x14ac:dyDescent="0.35">
      <c r="A394" s="1" t="s">
        <v>29</v>
      </c>
      <c r="B394" s="44" t="s">
        <v>372</v>
      </c>
      <c r="C394" s="25" t="s">
        <v>427</v>
      </c>
      <c r="D394" s="25" t="s">
        <v>32</v>
      </c>
      <c r="E394" s="50">
        <v>10078</v>
      </c>
      <c r="F394" s="41">
        <v>2908.2239999999997</v>
      </c>
      <c r="G394" s="42">
        <v>3039.5358000000001</v>
      </c>
      <c r="H394" s="42">
        <v>0</v>
      </c>
      <c r="I394" s="42"/>
      <c r="J394" s="42"/>
      <c r="K394" s="42">
        <v>0</v>
      </c>
      <c r="L394" s="46">
        <v>1.2117599999999999</v>
      </c>
      <c r="M394" s="42">
        <v>155.41461809999998</v>
      </c>
      <c r="N394" s="48">
        <v>0</v>
      </c>
      <c r="O394" s="42"/>
      <c r="P394" s="42"/>
      <c r="Q394" s="42">
        <v>0</v>
      </c>
      <c r="R394" s="47">
        <v>5947.7597999999998</v>
      </c>
      <c r="S394" s="42">
        <v>6334.0019886188129</v>
      </c>
      <c r="T394" s="73">
        <v>0.62849791512391473</v>
      </c>
      <c r="U394" s="48">
        <v>156.62637809999998</v>
      </c>
      <c r="V394" s="49">
        <v>15.541414774756893</v>
      </c>
    </row>
    <row r="395" spans="1:22" x14ac:dyDescent="0.35">
      <c r="A395" s="1" t="s">
        <v>29</v>
      </c>
      <c r="B395" s="44" t="s">
        <v>372</v>
      </c>
      <c r="C395" s="25" t="s">
        <v>428</v>
      </c>
      <c r="D395" s="25" t="s">
        <v>32</v>
      </c>
      <c r="E395" s="50">
        <v>13184</v>
      </c>
      <c r="F395" s="41">
        <v>3681.9359999999997</v>
      </c>
      <c r="G395" s="42">
        <v>4050.8199</v>
      </c>
      <c r="H395" s="42">
        <v>0</v>
      </c>
      <c r="I395" s="42"/>
      <c r="J395" s="42"/>
      <c r="K395" s="42">
        <v>0</v>
      </c>
      <c r="L395" s="46">
        <v>1.5341400000000001</v>
      </c>
      <c r="M395" s="42">
        <v>207.12262304999999</v>
      </c>
      <c r="N395" s="48">
        <v>0</v>
      </c>
      <c r="O395" s="42"/>
      <c r="P395" s="42"/>
      <c r="Q395" s="42">
        <v>0</v>
      </c>
      <c r="R395" s="47">
        <v>7732.7559000000001</v>
      </c>
      <c r="S395" s="42">
        <v>8234.9141349157817</v>
      </c>
      <c r="T395" s="73">
        <v>0.62461423960222862</v>
      </c>
      <c r="U395" s="48">
        <v>208.65676305</v>
      </c>
      <c r="V395" s="49">
        <v>15.8265141876517</v>
      </c>
    </row>
    <row r="396" spans="1:22" x14ac:dyDescent="0.35">
      <c r="A396" s="1" t="s">
        <v>29</v>
      </c>
      <c r="B396" s="44" t="s">
        <v>372</v>
      </c>
      <c r="C396" s="25" t="s">
        <v>429</v>
      </c>
      <c r="D396" s="25" t="s">
        <v>32</v>
      </c>
      <c r="E396" s="50">
        <v>21602</v>
      </c>
      <c r="F396" s="41">
        <v>9594.7199999999993</v>
      </c>
      <c r="G396" s="42">
        <v>1714.1436000000001</v>
      </c>
      <c r="H396" s="42">
        <v>0</v>
      </c>
      <c r="I396" s="42"/>
      <c r="J396" s="42"/>
      <c r="K396" s="42">
        <v>0</v>
      </c>
      <c r="L396" s="46">
        <v>3.9978000000000002</v>
      </c>
      <c r="M396" s="48">
        <v>87.645940199999998</v>
      </c>
      <c r="N396" s="48">
        <v>0</v>
      </c>
      <c r="O396" s="42"/>
      <c r="P396" s="42"/>
      <c r="Q396" s="42">
        <v>0</v>
      </c>
      <c r="R396" s="47">
        <v>11308.863599999999</v>
      </c>
      <c r="S396" s="42">
        <v>12043.251062596526</v>
      </c>
      <c r="T396" s="73">
        <v>0.55750629861107892</v>
      </c>
      <c r="U396" s="48">
        <v>91.643740199999996</v>
      </c>
      <c r="V396" s="49">
        <v>4.2423729376909547</v>
      </c>
    </row>
    <row r="397" spans="1:22" x14ac:dyDescent="0.35">
      <c r="A397" s="1" t="s">
        <v>29</v>
      </c>
      <c r="B397" s="44" t="s">
        <v>372</v>
      </c>
      <c r="C397" s="25" t="s">
        <v>430</v>
      </c>
      <c r="D397" s="25" t="s">
        <v>32</v>
      </c>
      <c r="E397" s="50">
        <v>26882</v>
      </c>
      <c r="F397" s="41">
        <v>16656.8436</v>
      </c>
      <c r="G397" s="42">
        <v>2829.6251999999999</v>
      </c>
      <c r="H397" s="42">
        <v>0</v>
      </c>
      <c r="I397" s="42"/>
      <c r="J397" s="42"/>
      <c r="K397" s="42">
        <v>0</v>
      </c>
      <c r="L397" s="46">
        <v>6.9403514999999993</v>
      </c>
      <c r="M397" s="42">
        <v>144.6816714</v>
      </c>
      <c r="N397" s="48">
        <v>0</v>
      </c>
      <c r="O397" s="42"/>
      <c r="P397" s="42"/>
      <c r="Q397" s="42">
        <v>0</v>
      </c>
      <c r="R397" s="47">
        <v>19486.468799999999</v>
      </c>
      <c r="S397" s="42">
        <v>20751.90261220005</v>
      </c>
      <c r="T397" s="73">
        <v>0.77196274876125481</v>
      </c>
      <c r="U397" s="48">
        <v>151.62202289999999</v>
      </c>
      <c r="V397" s="49">
        <v>5.6402805929618323</v>
      </c>
    </row>
    <row r="398" spans="1:22" x14ac:dyDescent="0.35">
      <c r="A398" s="1" t="s">
        <v>29</v>
      </c>
      <c r="B398" s="44" t="s">
        <v>372</v>
      </c>
      <c r="C398" s="25" t="s">
        <v>431</v>
      </c>
      <c r="D398" s="25" t="s">
        <v>32</v>
      </c>
      <c r="E398" s="50">
        <v>3165</v>
      </c>
      <c r="F398" s="41">
        <v>1238.1984</v>
      </c>
      <c r="G398" s="42">
        <v>0</v>
      </c>
      <c r="H398" s="42">
        <v>412.05599999999993</v>
      </c>
      <c r="I398" s="42"/>
      <c r="J398" s="42"/>
      <c r="K398" s="42">
        <v>0</v>
      </c>
      <c r="L398" s="46">
        <v>0.51591600000000004</v>
      </c>
      <c r="M398" s="42">
        <v>0</v>
      </c>
      <c r="N398" s="48">
        <v>29.34187056</v>
      </c>
      <c r="O398" s="42"/>
      <c r="P398" s="42"/>
      <c r="Q398" s="42">
        <v>0</v>
      </c>
      <c r="R398" s="47">
        <v>1650.2543999999998</v>
      </c>
      <c r="S398" s="42">
        <v>1757.4204411090955</v>
      </c>
      <c r="T398" s="73">
        <v>0.55526712199339512</v>
      </c>
      <c r="U398" s="48">
        <v>29.857786560000001</v>
      </c>
      <c r="V398" s="49">
        <v>9.433739829383887</v>
      </c>
    </row>
    <row r="399" spans="1:22" x14ac:dyDescent="0.35">
      <c r="A399" s="1" t="s">
        <v>29</v>
      </c>
      <c r="B399" s="44" t="s">
        <v>372</v>
      </c>
      <c r="C399" s="25" t="s">
        <v>432</v>
      </c>
      <c r="D399" s="25" t="s">
        <v>32</v>
      </c>
      <c r="E399" s="50">
        <v>7386</v>
      </c>
      <c r="F399" s="41">
        <v>3117.5279999999998</v>
      </c>
      <c r="G399" s="42">
        <v>957.85919999999999</v>
      </c>
      <c r="H399" s="42">
        <v>0</v>
      </c>
      <c r="I399" s="42"/>
      <c r="J399" s="42"/>
      <c r="K399" s="42">
        <v>0</v>
      </c>
      <c r="L399" s="46">
        <v>1.29897</v>
      </c>
      <c r="M399" s="48">
        <v>48.976334399999999</v>
      </c>
      <c r="N399" s="48">
        <v>0</v>
      </c>
      <c r="O399" s="42"/>
      <c r="P399" s="42"/>
      <c r="Q399" s="42">
        <v>0</v>
      </c>
      <c r="R399" s="47">
        <v>4075.3871999999997</v>
      </c>
      <c r="S399" s="42">
        <v>4340.0391907540807</v>
      </c>
      <c r="T399" s="73">
        <v>0.58760346476497161</v>
      </c>
      <c r="U399" s="48">
        <v>50.275304399999996</v>
      </c>
      <c r="V399" s="49">
        <v>6.8068378554021116</v>
      </c>
    </row>
    <row r="400" spans="1:22" x14ac:dyDescent="0.35">
      <c r="A400" s="1" t="s">
        <v>29</v>
      </c>
      <c r="B400" s="44" t="s">
        <v>372</v>
      </c>
      <c r="C400" s="25" t="s">
        <v>433</v>
      </c>
      <c r="D400" s="25" t="s">
        <v>32</v>
      </c>
      <c r="E400" s="50">
        <v>9267</v>
      </c>
      <c r="F400" s="41">
        <v>6607.44</v>
      </c>
      <c r="G400" s="42">
        <v>3128.5772999999999</v>
      </c>
      <c r="H400" s="42">
        <v>0</v>
      </c>
      <c r="I400" s="42"/>
      <c r="J400" s="42"/>
      <c r="K400" s="42">
        <v>0</v>
      </c>
      <c r="L400" s="46">
        <v>2.7530999999999999</v>
      </c>
      <c r="M400" s="42">
        <v>159.96740234999999</v>
      </c>
      <c r="N400" s="48">
        <v>0</v>
      </c>
      <c r="O400" s="42"/>
      <c r="P400" s="42"/>
      <c r="Q400" s="42">
        <v>0</v>
      </c>
      <c r="R400" s="47">
        <v>9736.0172999999995</v>
      </c>
      <c r="S400" s="42">
        <v>10368.265534096916</v>
      </c>
      <c r="T400" s="73">
        <v>1.1188373296748588</v>
      </c>
      <c r="U400" s="48">
        <v>162.72050234999998</v>
      </c>
      <c r="V400" s="49">
        <v>17.559134817092907</v>
      </c>
    </row>
    <row r="401" spans="1:22" x14ac:dyDescent="0.35">
      <c r="A401" s="1" t="s">
        <v>29</v>
      </c>
      <c r="B401" s="44" t="s">
        <v>372</v>
      </c>
      <c r="C401" s="25" t="s">
        <v>434</v>
      </c>
      <c r="D401" s="25" t="s">
        <v>32</v>
      </c>
      <c r="E401" s="50">
        <v>5124</v>
      </c>
      <c r="F401" s="41">
        <v>1786.32</v>
      </c>
      <c r="G401" s="42">
        <v>3184.6545000000001</v>
      </c>
      <c r="H401" s="42">
        <v>0</v>
      </c>
      <c r="I401" s="42"/>
      <c r="J401" s="42"/>
      <c r="K401" s="42">
        <v>0</v>
      </c>
      <c r="L401" s="46">
        <v>0.74430000000000007</v>
      </c>
      <c r="M401" s="42">
        <v>162.83468774999997</v>
      </c>
      <c r="N401" s="48">
        <v>0</v>
      </c>
      <c r="O401" s="42"/>
      <c r="P401" s="42"/>
      <c r="Q401" s="42">
        <v>0</v>
      </c>
      <c r="R401" s="47">
        <v>4970.9745000000003</v>
      </c>
      <c r="S401" s="42">
        <v>5293.7851270277279</v>
      </c>
      <c r="T401" s="73">
        <v>1.0331352706923747</v>
      </c>
      <c r="U401" s="48">
        <v>163.57898774999998</v>
      </c>
      <c r="V401" s="49">
        <v>31.924080357142852</v>
      </c>
    </row>
    <row r="402" spans="1:22" x14ac:dyDescent="0.35">
      <c r="A402" s="1" t="s">
        <v>29</v>
      </c>
      <c r="B402" s="44" t="s">
        <v>372</v>
      </c>
      <c r="C402" s="25" t="s">
        <v>435</v>
      </c>
      <c r="D402" s="25" t="s">
        <v>32</v>
      </c>
      <c r="E402" s="50">
        <v>4776</v>
      </c>
      <c r="F402" s="41">
        <v>1748.1599999999999</v>
      </c>
      <c r="G402" s="42">
        <v>3391.5338999999999</v>
      </c>
      <c r="H402" s="42">
        <v>0</v>
      </c>
      <c r="I402" s="42"/>
      <c r="J402" s="42"/>
      <c r="K402" s="42">
        <v>0</v>
      </c>
      <c r="L402" s="46">
        <v>0.72839999999999994</v>
      </c>
      <c r="M402" s="42">
        <v>173.41264604999998</v>
      </c>
      <c r="N402" s="48">
        <v>0</v>
      </c>
      <c r="O402" s="42"/>
      <c r="P402" s="42"/>
      <c r="Q402" s="42">
        <v>0</v>
      </c>
      <c r="R402" s="47">
        <v>5139.6939000000002</v>
      </c>
      <c r="S402" s="42">
        <v>5473.4610135890125</v>
      </c>
      <c r="T402" s="73">
        <v>1.1460345505839642</v>
      </c>
      <c r="U402" s="48">
        <v>174.14104604999997</v>
      </c>
      <c r="V402" s="49">
        <v>36.461693059045224</v>
      </c>
    </row>
    <row r="403" spans="1:22" x14ac:dyDescent="0.35">
      <c r="A403" s="1" t="s">
        <v>29</v>
      </c>
      <c r="B403" s="44" t="s">
        <v>372</v>
      </c>
      <c r="C403" s="25" t="s">
        <v>436</v>
      </c>
      <c r="D403" s="25" t="s">
        <v>32</v>
      </c>
      <c r="E403" s="50">
        <v>14155</v>
      </c>
      <c r="F403" s="41">
        <v>12471.84</v>
      </c>
      <c r="G403" s="42">
        <v>1504.2329999999999</v>
      </c>
      <c r="H403" s="42">
        <v>0</v>
      </c>
      <c r="I403" s="42"/>
      <c r="J403" s="42"/>
      <c r="K403" s="42">
        <v>0</v>
      </c>
      <c r="L403" s="46">
        <v>5.1966000000000001</v>
      </c>
      <c r="M403" s="48">
        <v>76.912993499999999</v>
      </c>
      <c r="N403" s="48">
        <v>0</v>
      </c>
      <c r="O403" s="42"/>
      <c r="P403" s="42"/>
      <c r="Q403" s="42">
        <v>0</v>
      </c>
      <c r="R403" s="47">
        <v>13976.073</v>
      </c>
      <c r="S403" s="42">
        <v>14883.666649598341</v>
      </c>
      <c r="T403" s="73">
        <v>1.0514776863015429</v>
      </c>
      <c r="U403" s="48">
        <v>82.109593500000003</v>
      </c>
      <c r="V403" s="49">
        <v>5.8007483927940662</v>
      </c>
    </row>
    <row r="404" spans="1:22" x14ac:dyDescent="0.35">
      <c r="A404" s="1" t="s">
        <v>29</v>
      </c>
      <c r="B404" s="44" t="s">
        <v>372</v>
      </c>
      <c r="C404" s="25" t="s">
        <v>437</v>
      </c>
      <c r="D404" s="25" t="s">
        <v>32</v>
      </c>
      <c r="E404" s="50">
        <v>23731</v>
      </c>
      <c r="F404" s="41">
        <v>16909.174800000001</v>
      </c>
      <c r="G404" s="42">
        <v>6370.4457000000002</v>
      </c>
      <c r="H404" s="42">
        <v>0</v>
      </c>
      <c r="I404" s="42"/>
      <c r="J404" s="42"/>
      <c r="K404" s="42">
        <v>0</v>
      </c>
      <c r="L404" s="46">
        <v>7.0454895000000004</v>
      </c>
      <c r="M404" s="42">
        <v>325.72749614999998</v>
      </c>
      <c r="N404" s="48">
        <v>0</v>
      </c>
      <c r="O404" s="42"/>
      <c r="P404" s="42"/>
      <c r="Q404" s="42">
        <v>0</v>
      </c>
      <c r="R404" s="47">
        <v>23279.620500000001</v>
      </c>
      <c r="S404" s="42">
        <v>24791.378182637989</v>
      </c>
      <c r="T404" s="73">
        <v>1.0446832490260836</v>
      </c>
      <c r="U404" s="48">
        <v>332.77298564999995</v>
      </c>
      <c r="V404" s="49">
        <v>14.022712302473554</v>
      </c>
    </row>
    <row r="405" spans="1:22" x14ac:dyDescent="0.35">
      <c r="A405" s="1" t="s">
        <v>29</v>
      </c>
      <c r="B405" s="44" t="s">
        <v>372</v>
      </c>
      <c r="C405" s="25" t="s">
        <v>438</v>
      </c>
      <c r="D405" s="25" t="s">
        <v>32</v>
      </c>
      <c r="E405" s="50">
        <v>11251</v>
      </c>
      <c r="F405" s="41">
        <v>5260.8959999999997</v>
      </c>
      <c r="G405" s="42">
        <v>2451.4830000000002</v>
      </c>
      <c r="H405" s="42">
        <v>0</v>
      </c>
      <c r="I405" s="42"/>
      <c r="J405" s="42"/>
      <c r="K405" s="42">
        <v>0</v>
      </c>
      <c r="L405" s="46">
        <v>2.19204</v>
      </c>
      <c r="M405" s="42">
        <v>125.3468685</v>
      </c>
      <c r="N405" s="48">
        <v>0</v>
      </c>
      <c r="O405" s="42"/>
      <c r="P405" s="42"/>
      <c r="Q405" s="42">
        <v>0</v>
      </c>
      <c r="R405" s="47">
        <v>7712.3789999999999</v>
      </c>
      <c r="S405" s="42">
        <v>8213.213977299818</v>
      </c>
      <c r="T405" s="73">
        <v>0.72999857588657169</v>
      </c>
      <c r="U405" s="48">
        <v>127.53890850000001</v>
      </c>
      <c r="V405" s="49">
        <v>11.335784241400765</v>
      </c>
    </row>
    <row r="406" spans="1:22" x14ac:dyDescent="0.35">
      <c r="A406" s="1" t="s">
        <v>29</v>
      </c>
      <c r="B406" s="44" t="s">
        <v>372</v>
      </c>
      <c r="C406" s="25" t="s">
        <v>439</v>
      </c>
      <c r="D406" s="25" t="s">
        <v>32</v>
      </c>
      <c r="E406" s="50">
        <v>12556</v>
      </c>
      <c r="F406" s="41">
        <v>11543.039999999999</v>
      </c>
      <c r="G406" s="42">
        <v>6602.7114000000001</v>
      </c>
      <c r="H406" s="42">
        <v>0</v>
      </c>
      <c r="I406" s="42"/>
      <c r="J406" s="42"/>
      <c r="K406" s="42">
        <v>0</v>
      </c>
      <c r="L406" s="46">
        <v>4.8096000000000005</v>
      </c>
      <c r="M406" s="42">
        <v>337.6034823</v>
      </c>
      <c r="N406" s="48">
        <v>0</v>
      </c>
      <c r="O406" s="42"/>
      <c r="P406" s="42"/>
      <c r="Q406" s="42">
        <v>0</v>
      </c>
      <c r="R406" s="47">
        <v>18145.751400000001</v>
      </c>
      <c r="S406" s="42">
        <v>19324.120226338429</v>
      </c>
      <c r="T406" s="73">
        <v>1.5390347424608497</v>
      </c>
      <c r="U406" s="48">
        <v>342.41308229999999</v>
      </c>
      <c r="V406" s="49">
        <v>27.270873072634597</v>
      </c>
    </row>
    <row r="407" spans="1:22" x14ac:dyDescent="0.35">
      <c r="A407" s="1" t="s">
        <v>29</v>
      </c>
      <c r="B407" s="44" t="s">
        <v>372</v>
      </c>
      <c r="C407" s="25" t="s">
        <v>440</v>
      </c>
      <c r="D407" s="25" t="s">
        <v>32</v>
      </c>
      <c r="E407" s="50">
        <v>31442</v>
      </c>
      <c r="F407" s="41">
        <v>16622.495999999999</v>
      </c>
      <c r="G407" s="42">
        <v>25599.620699999999</v>
      </c>
      <c r="H407" s="42">
        <v>0</v>
      </c>
      <c r="I407" s="42"/>
      <c r="J407" s="42"/>
      <c r="K407" s="42">
        <v>0</v>
      </c>
      <c r="L407" s="46">
        <v>6.9260399999999995</v>
      </c>
      <c r="M407" s="42">
        <v>1308.9351586499999</v>
      </c>
      <c r="N407" s="48">
        <v>0</v>
      </c>
      <c r="O407" s="42"/>
      <c r="P407" s="42"/>
      <c r="Q407" s="42">
        <v>0</v>
      </c>
      <c r="R407" s="47">
        <v>42222.116699999999</v>
      </c>
      <c r="S407" s="42">
        <v>44963.983101922779</v>
      </c>
      <c r="T407" s="73">
        <v>1.4300611634731499</v>
      </c>
      <c r="U407" s="48">
        <v>1315.86119865</v>
      </c>
      <c r="V407" s="49">
        <v>41.850429319063672</v>
      </c>
    </row>
    <row r="408" spans="1:22" x14ac:dyDescent="0.35">
      <c r="A408" s="1" t="s">
        <v>29</v>
      </c>
      <c r="B408" s="44" t="s">
        <v>372</v>
      </c>
      <c r="C408" s="25" t="s">
        <v>441</v>
      </c>
      <c r="D408" s="25" t="s">
        <v>32</v>
      </c>
      <c r="E408" s="50">
        <v>4000</v>
      </c>
      <c r="F408" s="41">
        <v>993.5136</v>
      </c>
      <c r="G408" s="42">
        <v>1152.2348999999999</v>
      </c>
      <c r="H408" s="42">
        <v>0</v>
      </c>
      <c r="I408" s="42"/>
      <c r="J408" s="42"/>
      <c r="K408" s="42">
        <v>0</v>
      </c>
      <c r="L408" s="46">
        <v>0.413964</v>
      </c>
      <c r="M408" s="48">
        <v>58.914965549999998</v>
      </c>
      <c r="N408" s="48">
        <v>0</v>
      </c>
      <c r="O408" s="42"/>
      <c r="P408" s="42"/>
      <c r="Q408" s="42">
        <v>0</v>
      </c>
      <c r="R408" s="47">
        <v>2145.7484999999997</v>
      </c>
      <c r="S408" s="42">
        <v>2285.0914837004402</v>
      </c>
      <c r="T408" s="73">
        <v>0.57127287092511003</v>
      </c>
      <c r="U408" s="48">
        <v>59.328929549999998</v>
      </c>
      <c r="V408" s="49">
        <v>14.8322323875</v>
      </c>
    </row>
    <row r="409" spans="1:22" x14ac:dyDescent="0.35">
      <c r="A409" s="1" t="s">
        <v>29</v>
      </c>
      <c r="B409" s="44" t="s">
        <v>372</v>
      </c>
      <c r="C409" s="25" t="s">
        <v>442</v>
      </c>
      <c r="D409" s="25" t="s">
        <v>32</v>
      </c>
      <c r="E409" s="50">
        <v>4420</v>
      </c>
      <c r="F409" s="41">
        <v>2093.8175999999999</v>
      </c>
      <c r="G409" s="42">
        <v>0</v>
      </c>
      <c r="H409" s="42">
        <v>0</v>
      </c>
      <c r="I409" s="42"/>
      <c r="J409" s="42"/>
      <c r="K409" s="42">
        <v>0</v>
      </c>
      <c r="L409" s="46">
        <v>0.87242399999999998</v>
      </c>
      <c r="M409" s="42">
        <v>0</v>
      </c>
      <c r="N409" s="48">
        <v>0</v>
      </c>
      <c r="O409" s="42"/>
      <c r="P409" s="42"/>
      <c r="Q409" s="42">
        <v>0</v>
      </c>
      <c r="R409" s="47">
        <v>2093.8175999999999</v>
      </c>
      <c r="S409" s="42">
        <v>2229.7882376159623</v>
      </c>
      <c r="T409" s="73">
        <v>0.50447697683619053</v>
      </c>
      <c r="U409" s="48">
        <v>0.87242399999999998</v>
      </c>
      <c r="V409" s="49">
        <v>0.19738099547511312</v>
      </c>
    </row>
    <row r="410" spans="1:22" x14ac:dyDescent="0.35">
      <c r="A410" s="1" t="s">
        <v>29</v>
      </c>
      <c r="B410" s="44" t="s">
        <v>372</v>
      </c>
      <c r="C410" s="25" t="s">
        <v>443</v>
      </c>
      <c r="D410" s="25" t="s">
        <v>32</v>
      </c>
      <c r="E410" s="50">
        <v>12472</v>
      </c>
      <c r="F410" s="41">
        <v>4312.2240000000002</v>
      </c>
      <c r="G410" s="42">
        <v>2861.0738999999999</v>
      </c>
      <c r="H410" s="42">
        <v>0</v>
      </c>
      <c r="I410" s="42"/>
      <c r="J410" s="42"/>
      <c r="K410" s="42">
        <v>0</v>
      </c>
      <c r="L410" s="46">
        <v>1.7967599999999999</v>
      </c>
      <c r="M410" s="42">
        <v>146.28967605</v>
      </c>
      <c r="N410" s="48">
        <v>0</v>
      </c>
      <c r="O410" s="42"/>
      <c r="P410" s="42"/>
      <c r="Q410" s="42">
        <v>0</v>
      </c>
      <c r="R410" s="47">
        <v>7173.2978999999996</v>
      </c>
      <c r="S410" s="42">
        <v>7639.1254340088099</v>
      </c>
      <c r="T410" s="73">
        <v>0.6125020392887115</v>
      </c>
      <c r="U410" s="48">
        <v>148.08643605</v>
      </c>
      <c r="V410" s="49">
        <v>11.873511549871711</v>
      </c>
    </row>
    <row r="411" spans="1:22" x14ac:dyDescent="0.35">
      <c r="A411" s="1" t="s">
        <v>29</v>
      </c>
      <c r="B411" s="44" t="s">
        <v>372</v>
      </c>
      <c r="C411" s="25" t="s">
        <v>444</v>
      </c>
      <c r="D411" s="25" t="s">
        <v>32</v>
      </c>
      <c r="E411" s="50">
        <v>4236</v>
      </c>
      <c r="F411" s="41">
        <v>2531.0879999999997</v>
      </c>
      <c r="G411" s="42">
        <v>736.96050000000002</v>
      </c>
      <c r="H411" s="42">
        <v>0</v>
      </c>
      <c r="I411" s="42"/>
      <c r="J411" s="42"/>
      <c r="K411" s="42">
        <v>0</v>
      </c>
      <c r="L411" s="46">
        <v>1.0546200000000001</v>
      </c>
      <c r="M411" s="48">
        <v>37.681554749999997</v>
      </c>
      <c r="N411" s="48">
        <v>0</v>
      </c>
      <c r="O411" s="42"/>
      <c r="P411" s="42"/>
      <c r="Q411" s="42">
        <v>0</v>
      </c>
      <c r="R411" s="47">
        <v>3268.0484999999999</v>
      </c>
      <c r="S411" s="42">
        <v>3480.2726394402694</v>
      </c>
      <c r="T411" s="77">
        <v>0.82159410751658857</v>
      </c>
      <c r="U411" s="48">
        <v>38.736174749999996</v>
      </c>
      <c r="V411" s="49">
        <v>9.1445171742209634</v>
      </c>
    </row>
    <row r="412" spans="1:22" x14ac:dyDescent="0.35">
      <c r="A412" s="1" t="s">
        <v>29</v>
      </c>
      <c r="B412" s="44" t="s">
        <v>372</v>
      </c>
      <c r="C412" s="25" t="s">
        <v>445</v>
      </c>
      <c r="D412" s="25" t="s">
        <v>32</v>
      </c>
      <c r="E412" s="50">
        <v>2784</v>
      </c>
      <c r="F412" s="41">
        <v>3022.2719999999999</v>
      </c>
      <c r="G412" s="42">
        <v>0</v>
      </c>
      <c r="H412" s="42">
        <v>0</v>
      </c>
      <c r="I412" s="42"/>
      <c r="J412" s="42"/>
      <c r="K412" s="42">
        <v>0</v>
      </c>
      <c r="L412" s="46">
        <v>1.25928</v>
      </c>
      <c r="M412" s="42">
        <v>0</v>
      </c>
      <c r="N412" s="48">
        <v>0</v>
      </c>
      <c r="O412" s="42"/>
      <c r="P412" s="42"/>
      <c r="Q412" s="42">
        <v>0</v>
      </c>
      <c r="R412" s="47">
        <v>3022.2719999999999</v>
      </c>
      <c r="S412" s="42">
        <v>3218.5356338947913</v>
      </c>
      <c r="T412" s="73">
        <v>1.1560832018300256</v>
      </c>
      <c r="U412" s="48">
        <v>1.25928</v>
      </c>
      <c r="V412" s="49">
        <v>0.45232758620689656</v>
      </c>
    </row>
    <row r="413" spans="1:22" x14ac:dyDescent="0.35">
      <c r="A413" s="1" t="s">
        <v>29</v>
      </c>
      <c r="B413" s="44" t="s">
        <v>372</v>
      </c>
      <c r="C413" s="25" t="s">
        <v>446</v>
      </c>
      <c r="D413" s="25" t="s">
        <v>32</v>
      </c>
      <c r="E413" s="50">
        <v>2310</v>
      </c>
      <c r="F413" s="41">
        <v>251.9496</v>
      </c>
      <c r="G413" s="42">
        <v>907.84439999999995</v>
      </c>
      <c r="H413" s="42">
        <v>0</v>
      </c>
      <c r="I413" s="42"/>
      <c r="J413" s="42"/>
      <c r="K413" s="42">
        <v>0</v>
      </c>
      <c r="L413" s="46">
        <v>0.104979</v>
      </c>
      <c r="M413" s="48">
        <v>46.419025799999993</v>
      </c>
      <c r="N413" s="48">
        <v>0</v>
      </c>
      <c r="O413" s="42"/>
      <c r="P413" s="42"/>
      <c r="Q413" s="42">
        <v>0</v>
      </c>
      <c r="R413" s="47">
        <v>1159.7939999999999</v>
      </c>
      <c r="S413" s="42">
        <v>1235.1099824825083</v>
      </c>
      <c r="T413" s="73">
        <v>0.5346796460963239</v>
      </c>
      <c r="U413" s="48">
        <v>46.524004799999993</v>
      </c>
      <c r="V413" s="49">
        <v>20.140261818181816</v>
      </c>
    </row>
    <row r="414" spans="1:22" x14ac:dyDescent="0.35">
      <c r="A414" s="1" t="s">
        <v>29</v>
      </c>
      <c r="B414" s="44" t="s">
        <v>372</v>
      </c>
      <c r="C414" s="25" t="s">
        <v>447</v>
      </c>
      <c r="D414" s="25" t="s">
        <v>32</v>
      </c>
      <c r="E414" s="50">
        <v>2018</v>
      </c>
      <c r="F414" s="41">
        <v>657.72</v>
      </c>
      <c r="G414" s="42">
        <v>1127.9853000000001</v>
      </c>
      <c r="H414" s="42">
        <v>0</v>
      </c>
      <c r="I414" s="42"/>
      <c r="J414" s="42"/>
      <c r="K414" s="42">
        <v>0</v>
      </c>
      <c r="L414" s="46">
        <v>0.27405000000000002</v>
      </c>
      <c r="M414" s="48">
        <v>57.67505835</v>
      </c>
      <c r="N414" s="48">
        <v>0</v>
      </c>
      <c r="O414" s="42"/>
      <c r="P414" s="42"/>
      <c r="Q414" s="42">
        <v>0</v>
      </c>
      <c r="R414" s="47">
        <v>1785.7053000000001</v>
      </c>
      <c r="S414" s="42">
        <v>1901.6674011090956</v>
      </c>
      <c r="T414" s="73">
        <v>0.942352527804309</v>
      </c>
      <c r="U414" s="48">
        <v>57.949108350000003</v>
      </c>
      <c r="V414" s="49">
        <v>28.716109192269574</v>
      </c>
    </row>
    <row r="415" spans="1:22" x14ac:dyDescent="0.35">
      <c r="A415" s="1" t="s">
        <v>29</v>
      </c>
      <c r="B415" s="44" t="s">
        <v>372</v>
      </c>
      <c r="C415" s="25" t="s">
        <v>448</v>
      </c>
      <c r="D415" s="25" t="s">
        <v>32</v>
      </c>
      <c r="E415" s="50">
        <v>1887</v>
      </c>
      <c r="F415" s="41">
        <v>0</v>
      </c>
      <c r="G415" s="42">
        <v>2032.7985000000001</v>
      </c>
      <c r="H415" s="42">
        <v>0</v>
      </c>
      <c r="I415" s="42"/>
      <c r="J415" s="42"/>
      <c r="K415" s="42">
        <v>0</v>
      </c>
      <c r="L415" s="46">
        <v>0</v>
      </c>
      <c r="M415" s="42">
        <v>103.93909574999999</v>
      </c>
      <c r="N415" s="48">
        <v>0</v>
      </c>
      <c r="O415" s="42"/>
      <c r="P415" s="42"/>
      <c r="Q415" s="42">
        <v>0</v>
      </c>
      <c r="R415" s="47">
        <v>2032.7985000000001</v>
      </c>
      <c r="S415" s="42">
        <v>2164.8066119720133</v>
      </c>
      <c r="T415" s="73">
        <v>1.1472213100010669</v>
      </c>
      <c r="U415" s="48">
        <v>103.93909574999999</v>
      </c>
      <c r="V415" s="49">
        <v>55.081661764705878</v>
      </c>
    </row>
    <row r="416" spans="1:22" x14ac:dyDescent="0.35">
      <c r="A416" s="1" t="s">
        <v>29</v>
      </c>
      <c r="B416" s="44" t="s">
        <v>372</v>
      </c>
      <c r="C416" s="25" t="s">
        <v>449</v>
      </c>
      <c r="D416" s="25" t="s">
        <v>32</v>
      </c>
      <c r="E416" s="50">
        <v>4286</v>
      </c>
      <c r="F416" s="41">
        <v>332.34479999999996</v>
      </c>
      <c r="G416" s="42">
        <v>2318.8679999999999</v>
      </c>
      <c r="H416" s="42">
        <v>0</v>
      </c>
      <c r="I416" s="42"/>
      <c r="J416" s="42"/>
      <c r="K416" s="42">
        <v>0</v>
      </c>
      <c r="L416" s="46">
        <v>0.13847700000000002</v>
      </c>
      <c r="M416" s="42">
        <v>118.56612599999998</v>
      </c>
      <c r="N416" s="48">
        <v>0</v>
      </c>
      <c r="O416" s="42"/>
      <c r="P416" s="42"/>
      <c r="Q416" s="42">
        <v>0</v>
      </c>
      <c r="R416" s="47">
        <v>2651.2127999999998</v>
      </c>
      <c r="S416" s="42">
        <v>2823.3801821404504</v>
      </c>
      <c r="T416" s="73">
        <v>0.65874479284658194</v>
      </c>
      <c r="U416" s="48">
        <v>118.70460299999998</v>
      </c>
      <c r="V416" s="49">
        <v>27.695894307046192</v>
      </c>
    </row>
    <row r="417" spans="1:22" x14ac:dyDescent="0.35">
      <c r="A417" s="1" t="s">
        <v>29</v>
      </c>
      <c r="B417" s="44" t="s">
        <v>372</v>
      </c>
      <c r="C417" s="25" t="s">
        <v>450</v>
      </c>
      <c r="D417" s="25" t="s">
        <v>32</v>
      </c>
      <c r="E417" s="50">
        <v>716</v>
      </c>
      <c r="F417" s="60">
        <v>43.315199999999997</v>
      </c>
      <c r="G417" s="42">
        <v>292.13189999999997</v>
      </c>
      <c r="H417" s="42">
        <v>0</v>
      </c>
      <c r="I417" s="42"/>
      <c r="J417" s="42"/>
      <c r="K417" s="42">
        <v>0</v>
      </c>
      <c r="L417" s="46">
        <v>1.8048000000000002E-2</v>
      </c>
      <c r="M417" s="48">
        <v>14.93700705</v>
      </c>
      <c r="N417" s="48">
        <v>0</v>
      </c>
      <c r="O417" s="42"/>
      <c r="P417" s="42"/>
      <c r="Q417" s="42">
        <v>0</v>
      </c>
      <c r="R417" s="47">
        <v>335.44709999999998</v>
      </c>
      <c r="S417" s="42">
        <v>357.23073391033944</v>
      </c>
      <c r="T417" s="73">
        <v>0.49892560602002717</v>
      </c>
      <c r="U417" s="48">
        <v>14.95505505</v>
      </c>
      <c r="V417" s="49">
        <v>20.886948393854748</v>
      </c>
    </row>
    <row r="418" spans="1:22" x14ac:dyDescent="0.35">
      <c r="A418" s="1" t="s">
        <v>29</v>
      </c>
      <c r="B418" s="44" t="s">
        <v>451</v>
      </c>
      <c r="C418" s="25" t="s">
        <v>452</v>
      </c>
      <c r="D418" s="25" t="s">
        <v>32</v>
      </c>
      <c r="E418" s="50">
        <v>4139</v>
      </c>
      <c r="F418" s="41">
        <v>1660.7375999999999</v>
      </c>
      <c r="G418" s="42">
        <v>0</v>
      </c>
      <c r="H418" s="42">
        <v>0</v>
      </c>
      <c r="I418" s="42"/>
      <c r="J418" s="42"/>
      <c r="K418" s="42">
        <v>0</v>
      </c>
      <c r="L418" s="46">
        <v>0.69197400000000009</v>
      </c>
      <c r="M418" s="42">
        <v>0</v>
      </c>
      <c r="N418" s="48">
        <v>0</v>
      </c>
      <c r="O418" s="42"/>
      <c r="P418" s="42"/>
      <c r="Q418" s="42">
        <v>0</v>
      </c>
      <c r="R418" s="47">
        <v>1660.7375999999999</v>
      </c>
      <c r="S418" s="42">
        <v>1768.5844107178025</v>
      </c>
      <c r="T418" s="73">
        <v>0.42729751406566863</v>
      </c>
      <c r="U418" s="48">
        <v>0.69197400000000009</v>
      </c>
      <c r="V418" s="49">
        <v>0.16718386083595072</v>
      </c>
    </row>
    <row r="419" spans="1:22" x14ac:dyDescent="0.35">
      <c r="A419" s="1" t="s">
        <v>29</v>
      </c>
      <c r="B419" s="44" t="s">
        <v>451</v>
      </c>
      <c r="C419" s="25" t="s">
        <v>453</v>
      </c>
      <c r="D419" s="25" t="s">
        <v>32</v>
      </c>
      <c r="E419" s="50">
        <v>19882</v>
      </c>
      <c r="F419" s="41">
        <v>5997.4308000000001</v>
      </c>
      <c r="G419" s="42">
        <v>1559.5524</v>
      </c>
      <c r="H419" s="42">
        <v>0</v>
      </c>
      <c r="I419" s="42"/>
      <c r="J419" s="42"/>
      <c r="K419" s="42">
        <v>0</v>
      </c>
      <c r="L419" s="46">
        <v>2.4989295</v>
      </c>
      <c r="M419" s="48">
        <v>79.74153179999999</v>
      </c>
      <c r="N419" s="48">
        <v>0</v>
      </c>
      <c r="O419" s="42"/>
      <c r="P419" s="42"/>
      <c r="Q419" s="42">
        <v>0</v>
      </c>
      <c r="R419" s="47">
        <v>7556.9832000000006</v>
      </c>
      <c r="S419" s="42">
        <v>8047.726913376523</v>
      </c>
      <c r="T419" s="73">
        <v>0.40477451530915015</v>
      </c>
      <c r="U419" s="48">
        <v>82.240461299999993</v>
      </c>
      <c r="V419" s="49">
        <v>4.1364279901418364</v>
      </c>
    </row>
    <row r="420" spans="1:22" x14ac:dyDescent="0.35">
      <c r="A420" s="1" t="s">
        <v>29</v>
      </c>
      <c r="B420" s="44" t="s">
        <v>451</v>
      </c>
      <c r="C420" s="25" t="s">
        <v>454</v>
      </c>
      <c r="D420" s="25" t="s">
        <v>32</v>
      </c>
      <c r="E420" s="50">
        <v>2618</v>
      </c>
      <c r="F420" s="41">
        <v>1202.04</v>
      </c>
      <c r="G420" s="42">
        <v>0</v>
      </c>
      <c r="H420" s="42">
        <v>0</v>
      </c>
      <c r="I420" s="42"/>
      <c r="J420" s="42"/>
      <c r="K420" s="42">
        <v>0</v>
      </c>
      <c r="L420" s="46">
        <v>0.50085000000000002</v>
      </c>
      <c r="M420" s="42">
        <v>0</v>
      </c>
      <c r="N420" s="48">
        <v>0</v>
      </c>
      <c r="O420" s="42"/>
      <c r="P420" s="42"/>
      <c r="Q420" s="42">
        <v>0</v>
      </c>
      <c r="R420" s="47">
        <v>1202.04</v>
      </c>
      <c r="S420" s="42">
        <v>1280.0993998445192</v>
      </c>
      <c r="T420" s="73">
        <v>0.48896080971906769</v>
      </c>
      <c r="U420" s="48">
        <v>0.50085000000000002</v>
      </c>
      <c r="V420" s="49">
        <v>0.19131016042780749</v>
      </c>
    </row>
    <row r="421" spans="1:22" x14ac:dyDescent="0.35">
      <c r="A421" s="1" t="s">
        <v>29</v>
      </c>
      <c r="B421" s="44" t="s">
        <v>451</v>
      </c>
      <c r="C421" s="25" t="s">
        <v>455</v>
      </c>
      <c r="D421" s="25" t="s">
        <v>32</v>
      </c>
      <c r="E421" s="50">
        <v>4459</v>
      </c>
      <c r="F421" s="41">
        <v>1678.32</v>
      </c>
      <c r="G421" s="42">
        <v>0</v>
      </c>
      <c r="H421" s="42">
        <v>0</v>
      </c>
      <c r="I421" s="42"/>
      <c r="J421" s="42"/>
      <c r="K421" s="42">
        <v>0</v>
      </c>
      <c r="L421" s="46">
        <v>0.69930000000000003</v>
      </c>
      <c r="M421" s="42">
        <v>0</v>
      </c>
      <c r="N421" s="48">
        <v>0</v>
      </c>
      <c r="O421" s="42"/>
      <c r="P421" s="42"/>
      <c r="Q421" s="42">
        <v>0</v>
      </c>
      <c r="R421" s="47">
        <v>1678.32</v>
      </c>
      <c r="S421" s="42">
        <v>1787.3085960093288</v>
      </c>
      <c r="T421" s="73">
        <v>0.40083171025102687</v>
      </c>
      <c r="U421" s="48">
        <v>0.69930000000000003</v>
      </c>
      <c r="V421" s="49">
        <v>0.15682888540031398</v>
      </c>
    </row>
    <row r="422" spans="1:22" x14ac:dyDescent="0.35">
      <c r="A422" s="1" t="s">
        <v>29</v>
      </c>
      <c r="B422" s="44" t="s">
        <v>451</v>
      </c>
      <c r="C422" s="25" t="s">
        <v>456</v>
      </c>
      <c r="D422" s="25" t="s">
        <v>32</v>
      </c>
      <c r="E422" s="50">
        <v>6444</v>
      </c>
      <c r="F422" s="41">
        <v>7081.2</v>
      </c>
      <c r="G422" s="42">
        <v>0</v>
      </c>
      <c r="H422" s="42">
        <v>0</v>
      </c>
      <c r="I422" s="42"/>
      <c r="J422" s="42"/>
      <c r="K422" s="42">
        <v>0</v>
      </c>
      <c r="L422" s="46">
        <v>2.9504999999999999</v>
      </c>
      <c r="M422" s="42">
        <v>0</v>
      </c>
      <c r="N422" s="48">
        <v>0</v>
      </c>
      <c r="O422" s="42"/>
      <c r="P422" s="42"/>
      <c r="Q422" s="42">
        <v>0</v>
      </c>
      <c r="R422" s="47">
        <v>7081.2</v>
      </c>
      <c r="S422" s="42">
        <v>7541.046778958279</v>
      </c>
      <c r="T422" s="73">
        <v>1.1702431376409497</v>
      </c>
      <c r="U422" s="48">
        <v>2.9504999999999999</v>
      </c>
      <c r="V422" s="49">
        <v>0.45786778398510242</v>
      </c>
    </row>
    <row r="423" spans="1:22" x14ac:dyDescent="0.35">
      <c r="A423" s="1" t="s">
        <v>29</v>
      </c>
      <c r="B423" s="44" t="s">
        <v>451</v>
      </c>
      <c r="C423" s="25" t="s">
        <v>457</v>
      </c>
      <c r="D423" s="25" t="s">
        <v>32</v>
      </c>
      <c r="E423" s="50">
        <v>2270</v>
      </c>
      <c r="F423" s="41">
        <v>889.04160000000002</v>
      </c>
      <c r="G423" s="42">
        <v>0</v>
      </c>
      <c r="H423" s="42">
        <v>0</v>
      </c>
      <c r="I423" s="42"/>
      <c r="J423" s="42"/>
      <c r="K423" s="42">
        <v>0</v>
      </c>
      <c r="L423" s="46">
        <v>0.37043400000000004</v>
      </c>
      <c r="M423" s="42">
        <v>0</v>
      </c>
      <c r="N423" s="48">
        <v>0</v>
      </c>
      <c r="O423" s="42"/>
      <c r="P423" s="42"/>
      <c r="Q423" s="42">
        <v>0</v>
      </c>
      <c r="R423" s="47">
        <v>889.04160000000002</v>
      </c>
      <c r="S423" s="42">
        <v>946.77516438455552</v>
      </c>
      <c r="T423" s="73">
        <v>0.4170815702134606</v>
      </c>
      <c r="U423" s="48">
        <v>0.37043400000000004</v>
      </c>
      <c r="V423" s="49">
        <v>0.16318678414096918</v>
      </c>
    </row>
    <row r="424" spans="1:22" x14ac:dyDescent="0.35">
      <c r="A424" s="1" t="s">
        <v>29</v>
      </c>
      <c r="B424" s="44" t="s">
        <v>451</v>
      </c>
      <c r="C424" s="25" t="s">
        <v>458</v>
      </c>
      <c r="D424" s="25" t="s">
        <v>32</v>
      </c>
      <c r="E424" s="50">
        <v>4390</v>
      </c>
      <c r="F424" s="41">
        <v>1777.4639999999999</v>
      </c>
      <c r="G424" s="42">
        <v>0</v>
      </c>
      <c r="H424" s="42">
        <v>0</v>
      </c>
      <c r="I424" s="42"/>
      <c r="J424" s="42"/>
      <c r="K424" s="42">
        <v>0</v>
      </c>
      <c r="L424" s="46">
        <v>0.74060999999999999</v>
      </c>
      <c r="M424" s="42">
        <v>0</v>
      </c>
      <c r="N424" s="48">
        <v>0</v>
      </c>
      <c r="O424" s="42"/>
      <c r="P424" s="42"/>
      <c r="Q424" s="42">
        <v>0</v>
      </c>
      <c r="R424" s="47">
        <v>1777.4639999999999</v>
      </c>
      <c r="S424" s="42">
        <v>1892.890918476289</v>
      </c>
      <c r="T424" s="73">
        <v>0.43118244156635283</v>
      </c>
      <c r="U424" s="48">
        <v>0.74060999999999999</v>
      </c>
      <c r="V424" s="49">
        <v>0.16870387243735763</v>
      </c>
    </row>
    <row r="425" spans="1:22" x14ac:dyDescent="0.35">
      <c r="A425" s="1" t="s">
        <v>29</v>
      </c>
      <c r="B425" s="44" t="s">
        <v>451</v>
      </c>
      <c r="C425" s="25" t="s">
        <v>459</v>
      </c>
      <c r="D425" s="25" t="s">
        <v>32</v>
      </c>
      <c r="E425" s="50">
        <v>3991</v>
      </c>
      <c r="F425" s="41">
        <v>628.34399999999994</v>
      </c>
      <c r="G425" s="42">
        <v>1648.2149999999999</v>
      </c>
      <c r="H425" s="42">
        <v>0</v>
      </c>
      <c r="I425" s="42"/>
      <c r="J425" s="42"/>
      <c r="K425" s="42">
        <v>0</v>
      </c>
      <c r="L425" s="46">
        <v>0.26180999999999999</v>
      </c>
      <c r="M425" s="48">
        <v>84.274942499999995</v>
      </c>
      <c r="N425" s="48">
        <v>0</v>
      </c>
      <c r="O425" s="42"/>
      <c r="P425" s="42"/>
      <c r="Q425" s="42">
        <v>0</v>
      </c>
      <c r="R425" s="47">
        <v>2276.5589999999997</v>
      </c>
      <c r="S425" s="42">
        <v>2424.3967002850477</v>
      </c>
      <c r="T425" s="73">
        <v>0.6074659735116632</v>
      </c>
      <c r="U425" s="48">
        <v>84.536752499999992</v>
      </c>
      <c r="V425" s="49">
        <v>21.18184728138311</v>
      </c>
    </row>
    <row r="426" spans="1:22" x14ac:dyDescent="0.35">
      <c r="A426" s="1" t="s">
        <v>29</v>
      </c>
      <c r="B426" s="44" t="s">
        <v>451</v>
      </c>
      <c r="C426" s="25" t="s">
        <v>460</v>
      </c>
      <c r="D426" s="25" t="s">
        <v>32</v>
      </c>
      <c r="E426" s="50">
        <v>5594</v>
      </c>
      <c r="F426" s="41">
        <v>748.22399999999993</v>
      </c>
      <c r="G426" s="42">
        <v>1519.0101</v>
      </c>
      <c r="H426" s="42">
        <v>0</v>
      </c>
      <c r="I426" s="42"/>
      <c r="J426" s="42"/>
      <c r="K426" s="42">
        <v>0</v>
      </c>
      <c r="L426" s="46">
        <v>0.31175999999999998</v>
      </c>
      <c r="M426" s="48">
        <v>77.668561949999997</v>
      </c>
      <c r="N426" s="48">
        <v>0</v>
      </c>
      <c r="O426" s="42"/>
      <c r="P426" s="42"/>
      <c r="Q426" s="42">
        <v>0</v>
      </c>
      <c r="R426" s="47">
        <v>2267.2340999999997</v>
      </c>
      <c r="S426" s="42">
        <v>2414.4662496398028</v>
      </c>
      <c r="T426" s="73">
        <v>0.4316171343653562</v>
      </c>
      <c r="U426" s="48">
        <v>77.980321950000004</v>
      </c>
      <c r="V426" s="49">
        <v>13.939993198069359</v>
      </c>
    </row>
    <row r="427" spans="1:22" x14ac:dyDescent="0.35">
      <c r="A427" s="1" t="s">
        <v>29</v>
      </c>
      <c r="B427" s="44" t="s">
        <v>451</v>
      </c>
      <c r="C427" s="25" t="s">
        <v>461</v>
      </c>
      <c r="D427" s="25" t="s">
        <v>32</v>
      </c>
      <c r="E427" s="50">
        <v>3412</v>
      </c>
      <c r="F427" s="41">
        <v>1588.248</v>
      </c>
      <c r="G427" s="42">
        <v>0</v>
      </c>
      <c r="H427" s="42">
        <v>0</v>
      </c>
      <c r="I427" s="42"/>
      <c r="J427" s="42"/>
      <c r="K427" s="42">
        <v>0</v>
      </c>
      <c r="L427" s="46">
        <v>0.66176999999999997</v>
      </c>
      <c r="M427" s="42">
        <v>0</v>
      </c>
      <c r="N427" s="48">
        <v>0</v>
      </c>
      <c r="O427" s="42"/>
      <c r="P427" s="42"/>
      <c r="Q427" s="42">
        <v>0</v>
      </c>
      <c r="R427" s="47">
        <v>1588.248</v>
      </c>
      <c r="S427" s="42">
        <v>1691.3874010883649</v>
      </c>
      <c r="T427" s="73">
        <v>0.4957172922298842</v>
      </c>
      <c r="U427" s="48">
        <v>0.66176999999999997</v>
      </c>
      <c r="V427" s="49">
        <v>0.19395369284876904</v>
      </c>
    </row>
    <row r="428" spans="1:22" x14ac:dyDescent="0.35">
      <c r="A428" s="1" t="s">
        <v>29</v>
      </c>
      <c r="B428" s="44" t="s">
        <v>451</v>
      </c>
      <c r="C428" s="25" t="s">
        <v>462</v>
      </c>
      <c r="D428" s="25" t="s">
        <v>32</v>
      </c>
      <c r="E428" s="50">
        <v>4246</v>
      </c>
      <c r="F428" s="41">
        <v>689.18399999999997</v>
      </c>
      <c r="G428" s="42">
        <v>1948.6827000000001</v>
      </c>
      <c r="H428" s="42">
        <v>0</v>
      </c>
      <c r="I428" s="42"/>
      <c r="J428" s="42"/>
      <c r="K428" s="42">
        <v>0</v>
      </c>
      <c r="L428" s="46">
        <v>0.28716000000000003</v>
      </c>
      <c r="M428" s="42">
        <v>99.63816765</v>
      </c>
      <c r="N428" s="48">
        <v>0</v>
      </c>
      <c r="O428" s="42"/>
      <c r="P428" s="42"/>
      <c r="Q428" s="42">
        <v>0</v>
      </c>
      <c r="R428" s="47">
        <v>2637.8667</v>
      </c>
      <c r="S428" s="42">
        <v>2809.1673983726355</v>
      </c>
      <c r="T428" s="73">
        <v>0.66160324973448792</v>
      </c>
      <c r="U428" s="48">
        <v>99.92532765</v>
      </c>
      <c r="V428" s="49">
        <v>23.533991439001415</v>
      </c>
    </row>
    <row r="429" spans="1:22" x14ac:dyDescent="0.35">
      <c r="A429" s="1" t="s">
        <v>29</v>
      </c>
      <c r="B429" s="44" t="s">
        <v>451</v>
      </c>
      <c r="C429" s="25" t="s">
        <v>463</v>
      </c>
      <c r="D429" s="25" t="s">
        <v>32</v>
      </c>
      <c r="E429" s="50">
        <v>2975</v>
      </c>
      <c r="F429" s="41">
        <v>284.68799999999999</v>
      </c>
      <c r="G429" s="42">
        <v>1325.7710999999999</v>
      </c>
      <c r="H429" s="42">
        <v>0</v>
      </c>
      <c r="I429" s="42"/>
      <c r="J429" s="42"/>
      <c r="K429" s="42">
        <v>0</v>
      </c>
      <c r="L429" s="46">
        <v>0.11862</v>
      </c>
      <c r="M429" s="48">
        <v>67.788051449999998</v>
      </c>
      <c r="N429" s="48">
        <v>0</v>
      </c>
      <c r="O429" s="42"/>
      <c r="P429" s="42"/>
      <c r="Q429" s="42">
        <v>0</v>
      </c>
      <c r="R429" s="47">
        <v>1610.4591</v>
      </c>
      <c r="S429" s="42">
        <v>1715.0408700077739</v>
      </c>
      <c r="T429" s="73">
        <v>0.57648432605303324</v>
      </c>
      <c r="U429" s="48">
        <v>67.906671450000005</v>
      </c>
      <c r="V429" s="49">
        <v>22.825771915966389</v>
      </c>
    </row>
    <row r="430" spans="1:22" x14ac:dyDescent="0.35">
      <c r="A430" s="1" t="s">
        <v>29</v>
      </c>
      <c r="B430" s="44" t="s">
        <v>451</v>
      </c>
      <c r="C430" s="25" t="s">
        <v>464</v>
      </c>
      <c r="D430" s="25" t="s">
        <v>32</v>
      </c>
      <c r="E430" s="50">
        <v>5025</v>
      </c>
      <c r="F430" s="41">
        <v>768.03120000000001</v>
      </c>
      <c r="G430" s="42">
        <v>1577.7396000000001</v>
      </c>
      <c r="H430" s="42">
        <v>0</v>
      </c>
      <c r="I430" s="42"/>
      <c r="J430" s="42"/>
      <c r="K430" s="42">
        <v>0</v>
      </c>
      <c r="L430" s="46">
        <v>0.32001300000000005</v>
      </c>
      <c r="M430" s="48">
        <v>80.671462199999993</v>
      </c>
      <c r="N430" s="48">
        <v>0</v>
      </c>
      <c r="O430" s="42"/>
      <c r="P430" s="42"/>
      <c r="Q430" s="42">
        <v>0</v>
      </c>
      <c r="R430" s="47">
        <v>2345.7708000000002</v>
      </c>
      <c r="S430" s="42">
        <v>2498.1030525213787</v>
      </c>
      <c r="T430" s="73">
        <v>0.49713493582515</v>
      </c>
      <c r="U430" s="48">
        <v>80.991475199999996</v>
      </c>
      <c r="V430" s="49">
        <v>16.117706507462685</v>
      </c>
    </row>
    <row r="431" spans="1:22" x14ac:dyDescent="0.35">
      <c r="A431" s="1" t="s">
        <v>29</v>
      </c>
      <c r="B431" s="44" t="s">
        <v>451</v>
      </c>
      <c r="C431" s="25" t="s">
        <v>465</v>
      </c>
      <c r="D431" s="25" t="s">
        <v>32</v>
      </c>
      <c r="E431" s="50">
        <v>4629</v>
      </c>
      <c r="F431" s="41">
        <v>847.67759999999998</v>
      </c>
      <c r="G431" s="42">
        <v>2172.6125999999999</v>
      </c>
      <c r="H431" s="42">
        <v>0</v>
      </c>
      <c r="I431" s="42"/>
      <c r="J431" s="42"/>
      <c r="K431" s="42">
        <v>0</v>
      </c>
      <c r="L431" s="46">
        <v>0.35319899999999999</v>
      </c>
      <c r="M431" s="42">
        <v>111.0879357</v>
      </c>
      <c r="N431" s="48">
        <v>0</v>
      </c>
      <c r="O431" s="42"/>
      <c r="P431" s="42"/>
      <c r="Q431" s="42">
        <v>0</v>
      </c>
      <c r="R431" s="47">
        <v>3020.2901999999999</v>
      </c>
      <c r="S431" s="42">
        <v>3216.4251375796839</v>
      </c>
      <c r="T431" s="73">
        <v>0.69484232827385695</v>
      </c>
      <c r="U431" s="48">
        <v>111.44113470000001</v>
      </c>
      <c r="V431" s="49">
        <v>24.074559235255997</v>
      </c>
    </row>
    <row r="432" spans="1:22" x14ac:dyDescent="0.35">
      <c r="A432" s="1" t="s">
        <v>29</v>
      </c>
      <c r="B432" s="44" t="s">
        <v>451</v>
      </c>
      <c r="C432" s="25" t="s">
        <v>466</v>
      </c>
      <c r="D432" s="25" t="s">
        <v>32</v>
      </c>
      <c r="E432" s="50">
        <v>4844</v>
      </c>
      <c r="F432" s="41">
        <v>1350</v>
      </c>
      <c r="G432" s="42">
        <v>779.01840000000004</v>
      </c>
      <c r="H432" s="42">
        <v>0</v>
      </c>
      <c r="I432" s="42"/>
      <c r="J432" s="42"/>
      <c r="K432" s="42">
        <v>0</v>
      </c>
      <c r="L432" s="46">
        <v>0.5625</v>
      </c>
      <c r="M432" s="48">
        <v>39.8320188</v>
      </c>
      <c r="N432" s="48">
        <v>0</v>
      </c>
      <c r="O432" s="42"/>
      <c r="P432" s="42"/>
      <c r="Q432" s="42">
        <v>0</v>
      </c>
      <c r="R432" s="47">
        <v>2129.0183999999999</v>
      </c>
      <c r="S432" s="42">
        <v>2267.2749460067375</v>
      </c>
      <c r="T432" s="73">
        <v>0.46805841164466094</v>
      </c>
      <c r="U432" s="48">
        <v>40.3945188</v>
      </c>
      <c r="V432" s="49">
        <v>8.3390831544178354</v>
      </c>
    </row>
    <row r="433" spans="1:22" x14ac:dyDescent="0.35">
      <c r="A433" s="1" t="s">
        <v>29</v>
      </c>
      <c r="B433" s="44" t="s">
        <v>451</v>
      </c>
      <c r="C433" s="25" t="s">
        <v>467</v>
      </c>
      <c r="D433" s="25" t="s">
        <v>32</v>
      </c>
      <c r="E433" s="50">
        <v>4894</v>
      </c>
      <c r="F433" s="41">
        <v>1161.7919999999999</v>
      </c>
      <c r="G433" s="42">
        <v>755.14769999999999</v>
      </c>
      <c r="H433" s="42">
        <v>0</v>
      </c>
      <c r="I433" s="42"/>
      <c r="J433" s="42"/>
      <c r="K433" s="42">
        <v>0</v>
      </c>
      <c r="L433" s="46">
        <v>0.48408000000000001</v>
      </c>
      <c r="M433" s="48">
        <v>38.61148515</v>
      </c>
      <c r="N433" s="48">
        <v>0</v>
      </c>
      <c r="O433" s="42"/>
      <c r="P433" s="42"/>
      <c r="Q433" s="42">
        <v>0</v>
      </c>
      <c r="R433" s="47">
        <v>1916.9396999999999</v>
      </c>
      <c r="S433" s="42">
        <v>2041.4240453796319</v>
      </c>
      <c r="T433" s="73">
        <v>0.41712792100115076</v>
      </c>
      <c r="U433" s="48">
        <v>39.095565149999999</v>
      </c>
      <c r="V433" s="49">
        <v>7.988468563547201</v>
      </c>
    </row>
    <row r="434" spans="1:22" x14ac:dyDescent="0.35">
      <c r="A434" s="1" t="s">
        <v>29</v>
      </c>
      <c r="B434" s="44" t="s">
        <v>451</v>
      </c>
      <c r="C434" s="25" t="s">
        <v>468</v>
      </c>
      <c r="D434" s="25" t="s">
        <v>32</v>
      </c>
      <c r="E434" s="50">
        <v>2353</v>
      </c>
      <c r="F434" s="41">
        <v>420.12</v>
      </c>
      <c r="G434" s="42">
        <v>780.53399999999999</v>
      </c>
      <c r="H434" s="42">
        <v>0</v>
      </c>
      <c r="I434" s="42"/>
      <c r="J434" s="42"/>
      <c r="K434" s="42">
        <v>0</v>
      </c>
      <c r="L434" s="46">
        <v>0.17505000000000001</v>
      </c>
      <c r="M434" s="48">
        <v>39.909512999999997</v>
      </c>
      <c r="N434" s="48">
        <v>0</v>
      </c>
      <c r="O434" s="42"/>
      <c r="P434" s="42"/>
      <c r="Q434" s="42">
        <v>0</v>
      </c>
      <c r="R434" s="47">
        <v>1200.654</v>
      </c>
      <c r="S434" s="42">
        <v>1278.6233942472143</v>
      </c>
      <c r="T434" s="73">
        <v>0.54340135752112806</v>
      </c>
      <c r="U434" s="48">
        <v>40.084562999999996</v>
      </c>
      <c r="V434" s="49">
        <v>17.03551338716532</v>
      </c>
    </row>
    <row r="435" spans="1:22" x14ac:dyDescent="0.35">
      <c r="A435" s="1" t="s">
        <v>29</v>
      </c>
      <c r="B435" s="44" t="s">
        <v>451</v>
      </c>
      <c r="C435" s="25" t="s">
        <v>469</v>
      </c>
      <c r="D435" s="25" t="s">
        <v>32</v>
      </c>
      <c r="E435" s="50">
        <v>4489</v>
      </c>
      <c r="F435" s="41">
        <v>656.64</v>
      </c>
      <c r="G435" s="42">
        <v>1401.5510999999999</v>
      </c>
      <c r="H435" s="42">
        <v>0</v>
      </c>
      <c r="I435" s="42"/>
      <c r="J435" s="42"/>
      <c r="K435" s="42">
        <v>0</v>
      </c>
      <c r="L435" s="46">
        <v>0.27360000000000001</v>
      </c>
      <c r="M435" s="48">
        <v>71.662761449999991</v>
      </c>
      <c r="N435" s="48">
        <v>0</v>
      </c>
      <c r="O435" s="42"/>
      <c r="P435" s="42"/>
      <c r="Q435" s="42">
        <v>0</v>
      </c>
      <c r="R435" s="47">
        <v>2058.1911</v>
      </c>
      <c r="S435" s="42">
        <v>2191.8481846488726</v>
      </c>
      <c r="T435" s="73">
        <v>0.48827092551768159</v>
      </c>
      <c r="U435" s="48">
        <v>71.936361449999993</v>
      </c>
      <c r="V435" s="49">
        <v>16.025030396524837</v>
      </c>
    </row>
    <row r="436" spans="1:22" x14ac:dyDescent="0.35">
      <c r="A436" s="1" t="s">
        <v>29</v>
      </c>
      <c r="B436" s="44" t="s">
        <v>451</v>
      </c>
      <c r="C436" s="25" t="s">
        <v>470</v>
      </c>
      <c r="D436" s="25" t="s">
        <v>32</v>
      </c>
      <c r="E436" s="50">
        <v>2142</v>
      </c>
      <c r="F436" s="41">
        <v>272.01600000000002</v>
      </c>
      <c r="G436" s="42">
        <v>748.70640000000003</v>
      </c>
      <c r="H436" s="42">
        <v>0</v>
      </c>
      <c r="I436" s="42"/>
      <c r="J436" s="42"/>
      <c r="K436" s="42">
        <v>0</v>
      </c>
      <c r="L436" s="46">
        <v>0.11334000000000001</v>
      </c>
      <c r="M436" s="48">
        <v>38.282134800000001</v>
      </c>
      <c r="N436" s="48">
        <v>0</v>
      </c>
      <c r="O436" s="42"/>
      <c r="P436" s="42"/>
      <c r="Q436" s="42">
        <v>0</v>
      </c>
      <c r="R436" s="47">
        <v>1020.7224000000001</v>
      </c>
      <c r="S436" s="42">
        <v>1087.0071974708474</v>
      </c>
      <c r="T436" s="73">
        <v>0.50747301469227235</v>
      </c>
      <c r="U436" s="48">
        <v>38.395474800000002</v>
      </c>
      <c r="V436" s="49">
        <v>17.925058263305324</v>
      </c>
    </row>
    <row r="437" spans="1:22" x14ac:dyDescent="0.35">
      <c r="A437" s="1" t="s">
        <v>29</v>
      </c>
      <c r="B437" s="44" t="s">
        <v>451</v>
      </c>
      <c r="C437" s="25" t="s">
        <v>471</v>
      </c>
      <c r="D437" s="25" t="s">
        <v>32</v>
      </c>
      <c r="E437" s="50">
        <v>3538</v>
      </c>
      <c r="F437" s="41">
        <v>860.54399999999998</v>
      </c>
      <c r="G437" s="42">
        <v>544.85820000000001</v>
      </c>
      <c r="H437" s="42">
        <v>0</v>
      </c>
      <c r="I437" s="42"/>
      <c r="J437" s="42"/>
      <c r="K437" s="42">
        <v>0</v>
      </c>
      <c r="L437" s="46">
        <v>0.35855999999999999</v>
      </c>
      <c r="M437" s="48">
        <v>27.8591649</v>
      </c>
      <c r="N437" s="48">
        <v>0</v>
      </c>
      <c r="O437" s="42"/>
      <c r="P437" s="42"/>
      <c r="Q437" s="42">
        <v>0</v>
      </c>
      <c r="R437" s="47">
        <v>1405.4022</v>
      </c>
      <c r="S437" s="42">
        <v>1496.6677587768852</v>
      </c>
      <c r="T437" s="73">
        <v>0.42302650050222873</v>
      </c>
      <c r="U437" s="48">
        <v>28.2177249</v>
      </c>
      <c r="V437" s="49">
        <v>7.9756147258338048</v>
      </c>
    </row>
    <row r="438" spans="1:22" x14ac:dyDescent="0.35">
      <c r="A438" s="1" t="s">
        <v>29</v>
      </c>
      <c r="B438" s="44" t="s">
        <v>451</v>
      </c>
      <c r="C438" s="25" t="s">
        <v>472</v>
      </c>
      <c r="D438" s="25" t="s">
        <v>32</v>
      </c>
      <c r="E438" s="50">
        <v>466</v>
      </c>
      <c r="F438" s="41">
        <v>336.15</v>
      </c>
      <c r="G438" s="42">
        <v>0</v>
      </c>
      <c r="H438" s="42">
        <v>0</v>
      </c>
      <c r="I438" s="42"/>
      <c r="J438" s="42"/>
      <c r="K438" s="42">
        <v>0</v>
      </c>
      <c r="L438" s="46">
        <v>0.14006250000000001</v>
      </c>
      <c r="M438" s="42">
        <v>0</v>
      </c>
      <c r="N438" s="48">
        <v>0</v>
      </c>
      <c r="O438" s="42"/>
      <c r="P438" s="42"/>
      <c r="Q438" s="42">
        <v>0</v>
      </c>
      <c r="R438" s="47">
        <v>336.15</v>
      </c>
      <c r="S438" s="42">
        <v>357.97927960611554</v>
      </c>
      <c r="T438" s="73">
        <v>0.7681958789830805</v>
      </c>
      <c r="U438" s="48">
        <v>0.14006250000000001</v>
      </c>
      <c r="V438" s="49">
        <v>0.30056330472103004</v>
      </c>
    </row>
    <row r="439" spans="1:22" x14ac:dyDescent="0.35">
      <c r="A439" s="1" t="s">
        <v>29</v>
      </c>
      <c r="B439" s="44" t="s">
        <v>451</v>
      </c>
      <c r="C439" s="25" t="s">
        <v>473</v>
      </c>
      <c r="D439" s="25" t="s">
        <v>32</v>
      </c>
      <c r="E439" s="50">
        <v>2223</v>
      </c>
      <c r="F439" s="41">
        <v>371.62799999999999</v>
      </c>
      <c r="G439" s="42">
        <v>907.84439999999995</v>
      </c>
      <c r="H439" s="42">
        <v>0</v>
      </c>
      <c r="I439" s="42"/>
      <c r="J439" s="42"/>
      <c r="K439" s="42">
        <v>0</v>
      </c>
      <c r="L439" s="46">
        <v>0.15484500000000001</v>
      </c>
      <c r="M439" s="48">
        <v>46.419025799999993</v>
      </c>
      <c r="N439" s="48">
        <v>0</v>
      </c>
      <c r="O439" s="42"/>
      <c r="P439" s="42"/>
      <c r="Q439" s="42">
        <v>0</v>
      </c>
      <c r="R439" s="47">
        <v>1279.4723999999999</v>
      </c>
      <c r="S439" s="42">
        <v>1362.5601904742159</v>
      </c>
      <c r="T439" s="73">
        <v>0.6129375575682483</v>
      </c>
      <c r="U439" s="48">
        <v>46.573870799999995</v>
      </c>
      <c r="V439" s="49">
        <v>20.950909041835356</v>
      </c>
    </row>
    <row r="440" spans="1:22" x14ac:dyDescent="0.35">
      <c r="A440" s="1" t="s">
        <v>29</v>
      </c>
      <c r="B440" s="44" t="s">
        <v>451</v>
      </c>
      <c r="C440" s="25" t="s">
        <v>474</v>
      </c>
      <c r="D440" s="25" t="s">
        <v>32</v>
      </c>
      <c r="E440" s="50">
        <v>4872</v>
      </c>
      <c r="F440" s="41">
        <v>1851.9839999999999</v>
      </c>
      <c r="G440" s="42">
        <v>693.38700000000006</v>
      </c>
      <c r="H440" s="42">
        <v>0</v>
      </c>
      <c r="I440" s="42"/>
      <c r="J440" s="42"/>
      <c r="K440" s="42">
        <v>0</v>
      </c>
      <c r="L440" s="46">
        <v>0.77166000000000001</v>
      </c>
      <c r="M440" s="48">
        <v>35.453596499999996</v>
      </c>
      <c r="N440" s="48">
        <v>0</v>
      </c>
      <c r="O440" s="42"/>
      <c r="P440" s="42"/>
      <c r="Q440" s="42">
        <v>0</v>
      </c>
      <c r="R440" s="47">
        <v>2545.3710000000001</v>
      </c>
      <c r="S440" s="42">
        <v>2710.665110546774</v>
      </c>
      <c r="T440" s="73">
        <v>0.55637625421731818</v>
      </c>
      <c r="U440" s="48">
        <v>36.225256499999993</v>
      </c>
      <c r="V440" s="49">
        <v>7.4353974753694576</v>
      </c>
    </row>
    <row r="441" spans="1:22" x14ac:dyDescent="0.35">
      <c r="A441" s="1" t="s">
        <v>29</v>
      </c>
      <c r="B441" s="44" t="s">
        <v>451</v>
      </c>
      <c r="C441" s="25" t="s">
        <v>475</v>
      </c>
      <c r="D441" s="25" t="s">
        <v>32</v>
      </c>
      <c r="E441" s="50">
        <v>7046</v>
      </c>
      <c r="F441" s="41">
        <v>1307.0160000000001</v>
      </c>
      <c r="G441" s="42">
        <v>1975.5845999999999</v>
      </c>
      <c r="H441" s="42">
        <v>0</v>
      </c>
      <c r="I441" s="42"/>
      <c r="J441" s="42"/>
      <c r="K441" s="42">
        <v>0</v>
      </c>
      <c r="L441" s="46">
        <v>0.54459000000000002</v>
      </c>
      <c r="M441" s="42">
        <v>101.0136897</v>
      </c>
      <c r="N441" s="48">
        <v>0</v>
      </c>
      <c r="O441" s="42"/>
      <c r="P441" s="42"/>
      <c r="Q441" s="42">
        <v>0</v>
      </c>
      <c r="R441" s="47">
        <v>3282.6005999999998</v>
      </c>
      <c r="S441" s="42">
        <v>3495.7697397667785</v>
      </c>
      <c r="T441" s="73">
        <v>0.49613535903587547</v>
      </c>
      <c r="U441" s="48">
        <v>101.5582797</v>
      </c>
      <c r="V441" s="49">
        <v>14.413607678115243</v>
      </c>
    </row>
    <row r="442" spans="1:22" x14ac:dyDescent="0.35">
      <c r="A442" s="1" t="s">
        <v>29</v>
      </c>
      <c r="B442" s="44" t="s">
        <v>451</v>
      </c>
      <c r="C442" s="25" t="s">
        <v>456</v>
      </c>
      <c r="D442" s="25" t="s">
        <v>32</v>
      </c>
      <c r="E442" s="50">
        <v>10680</v>
      </c>
      <c r="F442" s="41">
        <v>239.76</v>
      </c>
      <c r="G442" s="42">
        <v>5785.8029999999999</v>
      </c>
      <c r="H442" s="42">
        <v>0</v>
      </c>
      <c r="I442" s="42"/>
      <c r="J442" s="42"/>
      <c r="K442" s="42">
        <v>0</v>
      </c>
      <c r="L442" s="46">
        <v>9.9900000000000003E-2</v>
      </c>
      <c r="M442" s="42">
        <v>295.83410849999996</v>
      </c>
      <c r="N442" s="48">
        <v>0</v>
      </c>
      <c r="O442" s="42"/>
      <c r="P442" s="42"/>
      <c r="Q442" s="42">
        <v>0</v>
      </c>
      <c r="R442" s="47">
        <v>6025.5630000000001</v>
      </c>
      <c r="S442" s="42">
        <v>6416.8576586680483</v>
      </c>
      <c r="T442" s="73">
        <v>0.60082936878914306</v>
      </c>
      <c r="U442" s="48">
        <v>295.93400849999995</v>
      </c>
      <c r="V442" s="49">
        <v>27.70917682584269</v>
      </c>
    </row>
    <row r="443" spans="1:22" x14ac:dyDescent="0.35">
      <c r="A443" s="1" t="s">
        <v>29</v>
      </c>
      <c r="B443" s="44" t="s">
        <v>451</v>
      </c>
      <c r="C443" s="25" t="s">
        <v>476</v>
      </c>
      <c r="D443" s="25" t="s">
        <v>32</v>
      </c>
      <c r="E443" s="50">
        <v>4847</v>
      </c>
      <c r="F443" s="41">
        <v>152.06399999999999</v>
      </c>
      <c r="G443" s="42">
        <v>1685.7261000000001</v>
      </c>
      <c r="H443" s="42">
        <v>0</v>
      </c>
      <c r="I443" s="42"/>
      <c r="J443" s="42"/>
      <c r="K443" s="42">
        <v>0</v>
      </c>
      <c r="L443" s="46">
        <v>6.336E-2</v>
      </c>
      <c r="M443" s="48">
        <v>86.192923949999994</v>
      </c>
      <c r="N443" s="48">
        <v>0</v>
      </c>
      <c r="O443" s="42"/>
      <c r="P443" s="42"/>
      <c r="Q443" s="42">
        <v>0</v>
      </c>
      <c r="R443" s="47">
        <v>1837.7901000000002</v>
      </c>
      <c r="S443" s="42">
        <v>1957.1345413215861</v>
      </c>
      <c r="T443" s="73">
        <v>0.40378265758646298</v>
      </c>
      <c r="U443" s="48">
        <v>86.256283949999997</v>
      </c>
      <c r="V443" s="49">
        <v>17.795808531050135</v>
      </c>
    </row>
    <row r="444" spans="1:22" x14ac:dyDescent="0.35">
      <c r="A444" s="1" t="s">
        <v>29</v>
      </c>
      <c r="B444" s="44" t="s">
        <v>451</v>
      </c>
      <c r="C444" s="25" t="s">
        <v>476</v>
      </c>
      <c r="D444" s="25" t="s">
        <v>32</v>
      </c>
      <c r="E444" s="50">
        <v>7131</v>
      </c>
      <c r="F444" s="41">
        <v>414.71999999999997</v>
      </c>
      <c r="G444" s="48">
        <v>13.2615</v>
      </c>
      <c r="H444" s="42">
        <v>0</v>
      </c>
      <c r="I444" s="42"/>
      <c r="J444" s="42"/>
      <c r="K444" s="42">
        <v>0</v>
      </c>
      <c r="L444" s="46">
        <v>0.17280000000000001</v>
      </c>
      <c r="M444" s="48">
        <v>0.67807424999999999</v>
      </c>
      <c r="N444" s="48">
        <v>0</v>
      </c>
      <c r="O444" s="42"/>
      <c r="P444" s="42"/>
      <c r="Q444" s="42">
        <v>0</v>
      </c>
      <c r="R444" s="47">
        <v>427.98149999999998</v>
      </c>
      <c r="S444" s="42">
        <v>455.77423487950244</v>
      </c>
      <c r="T444" s="73">
        <v>6.391449093808757E-2</v>
      </c>
      <c r="U444" s="48">
        <v>0.85087424999999994</v>
      </c>
      <c r="V444" s="49">
        <v>0.11932046697517878</v>
      </c>
    </row>
    <row r="445" spans="1:22" x14ac:dyDescent="0.35">
      <c r="A445" s="1" t="s">
        <v>29</v>
      </c>
      <c r="B445" s="44" t="s">
        <v>451</v>
      </c>
      <c r="C445" s="25" t="s">
        <v>476</v>
      </c>
      <c r="D445" s="25" t="s">
        <v>32</v>
      </c>
      <c r="E445" s="50">
        <v>3773</v>
      </c>
      <c r="F445" s="61">
        <v>86.183999999999997</v>
      </c>
      <c r="G445" s="42">
        <v>4855.2245999999996</v>
      </c>
      <c r="H445" s="42">
        <v>0</v>
      </c>
      <c r="I445" s="42"/>
      <c r="J445" s="42"/>
      <c r="K445" s="42">
        <v>0</v>
      </c>
      <c r="L445" s="46">
        <v>3.5910000000000004E-2</v>
      </c>
      <c r="M445" s="42">
        <v>248.25266969999996</v>
      </c>
      <c r="N445" s="48">
        <v>0</v>
      </c>
      <c r="O445" s="42"/>
      <c r="P445" s="42"/>
      <c r="Q445" s="42">
        <v>0</v>
      </c>
      <c r="R445" s="47">
        <v>4941.4085999999998</v>
      </c>
      <c r="S445" s="42">
        <v>5262.2992439906711</v>
      </c>
      <c r="T445" s="73">
        <v>1.3947254821072546</v>
      </c>
      <c r="U445" s="48">
        <v>248.28857969999996</v>
      </c>
      <c r="V445" s="49">
        <v>65.806673654916494</v>
      </c>
    </row>
    <row r="446" spans="1:22" x14ac:dyDescent="0.35">
      <c r="A446" s="1" t="s">
        <v>29</v>
      </c>
      <c r="B446" s="44" t="s">
        <v>451</v>
      </c>
      <c r="C446" s="25" t="s">
        <v>477</v>
      </c>
      <c r="D446" s="25" t="s">
        <v>32</v>
      </c>
      <c r="E446" s="50">
        <v>1206</v>
      </c>
      <c r="F446" s="41">
        <v>189.53280000000001</v>
      </c>
      <c r="G446" s="42">
        <v>3951.1691999999998</v>
      </c>
      <c r="H446" s="42">
        <v>0</v>
      </c>
      <c r="I446" s="42"/>
      <c r="J446" s="42"/>
      <c r="K446" s="42">
        <v>0</v>
      </c>
      <c r="L446" s="46">
        <v>7.8972000000000014E-2</v>
      </c>
      <c r="M446" s="42">
        <v>202.0273794</v>
      </c>
      <c r="N446" s="48">
        <v>0</v>
      </c>
      <c r="O446" s="42"/>
      <c r="P446" s="42"/>
      <c r="Q446" s="42">
        <v>0</v>
      </c>
      <c r="R446" s="47">
        <v>4140.7020000000002</v>
      </c>
      <c r="S446" s="42">
        <v>4409.5954753044834</v>
      </c>
      <c r="T446" s="73">
        <v>3.6563809911314125</v>
      </c>
      <c r="U446" s="48">
        <v>202.10635139999999</v>
      </c>
      <c r="V446" s="49">
        <v>167.58403930348257</v>
      </c>
    </row>
    <row r="447" spans="1:22" x14ac:dyDescent="0.35">
      <c r="A447" s="1" t="s">
        <v>29</v>
      </c>
      <c r="B447" s="44" t="s">
        <v>451</v>
      </c>
      <c r="C447" s="25" t="s">
        <v>478</v>
      </c>
      <c r="D447" s="25" t="s">
        <v>32</v>
      </c>
      <c r="E447" s="50">
        <v>8610</v>
      </c>
      <c r="F447" s="41">
        <v>1069.2</v>
      </c>
      <c r="G447" s="42">
        <v>15248.4516</v>
      </c>
      <c r="H447" s="42">
        <v>0</v>
      </c>
      <c r="I447" s="42"/>
      <c r="J447" s="42"/>
      <c r="K447" s="42">
        <v>0</v>
      </c>
      <c r="L447" s="46">
        <v>0.44550000000000001</v>
      </c>
      <c r="M447" s="42">
        <v>779.6691462</v>
      </c>
      <c r="N447" s="48">
        <v>0</v>
      </c>
      <c r="O447" s="42"/>
      <c r="P447" s="42"/>
      <c r="Q447" s="42">
        <v>0</v>
      </c>
      <c r="R447" s="47">
        <v>16317.651600000001</v>
      </c>
      <c r="S447" s="42">
        <v>17377.305264410468</v>
      </c>
      <c r="T447" s="73">
        <v>2.0182700655528998</v>
      </c>
      <c r="U447" s="48">
        <v>780.11464620000004</v>
      </c>
      <c r="V447" s="49">
        <v>90.6056499651568</v>
      </c>
    </row>
    <row r="448" spans="1:22" x14ac:dyDescent="0.35">
      <c r="A448" s="1" t="s">
        <v>29</v>
      </c>
      <c r="B448" s="44" t="s">
        <v>451</v>
      </c>
      <c r="C448" s="25" t="s">
        <v>479</v>
      </c>
      <c r="D448" s="25" t="s">
        <v>32</v>
      </c>
      <c r="E448" s="50">
        <v>16066</v>
      </c>
      <c r="F448" s="41">
        <v>18306</v>
      </c>
      <c r="G448" s="42">
        <v>6935.0066999999999</v>
      </c>
      <c r="H448" s="42">
        <v>0</v>
      </c>
      <c r="I448" s="42"/>
      <c r="J448" s="42"/>
      <c r="K448" s="42">
        <v>0</v>
      </c>
      <c r="L448" s="46">
        <v>7.6275000000000004</v>
      </c>
      <c r="M448" s="42">
        <v>354.59408564999995</v>
      </c>
      <c r="N448" s="48">
        <v>0</v>
      </c>
      <c r="O448" s="42"/>
      <c r="P448" s="42"/>
      <c r="Q448" s="42">
        <v>0</v>
      </c>
      <c r="R448" s="47">
        <v>25241.006699999998</v>
      </c>
      <c r="S448" s="42">
        <v>26880.135043876649</v>
      </c>
      <c r="T448" s="73">
        <v>1.6731068743854507</v>
      </c>
      <c r="U448" s="48">
        <v>362.22158564999995</v>
      </c>
      <c r="V448" s="49">
        <v>22.545847482260672</v>
      </c>
    </row>
    <row r="449" spans="1:22" x14ac:dyDescent="0.35">
      <c r="A449" s="1" t="s">
        <v>29</v>
      </c>
      <c r="B449" s="44" t="s">
        <v>451</v>
      </c>
      <c r="C449" s="25" t="s">
        <v>480</v>
      </c>
      <c r="D449" s="25" t="s">
        <v>32</v>
      </c>
      <c r="E449" s="50">
        <v>9206</v>
      </c>
      <c r="F449" s="41">
        <v>4737.5999999999995</v>
      </c>
      <c r="G449" s="42">
        <v>543.34259999999995</v>
      </c>
      <c r="H449" s="42">
        <v>0</v>
      </c>
      <c r="I449" s="42"/>
      <c r="J449" s="42"/>
      <c r="K449" s="42">
        <v>0</v>
      </c>
      <c r="L449" s="46">
        <v>1.974</v>
      </c>
      <c r="M449" s="48">
        <v>27.781670699999999</v>
      </c>
      <c r="N449" s="48">
        <v>0</v>
      </c>
      <c r="O449" s="42"/>
      <c r="P449" s="42"/>
      <c r="Q449" s="42">
        <v>0</v>
      </c>
      <c r="R449" s="47">
        <v>5280.9425999999994</v>
      </c>
      <c r="S449" s="42">
        <v>5623.8822775226736</v>
      </c>
      <c r="T449" s="73">
        <v>0.61089314333289957</v>
      </c>
      <c r="U449" s="48">
        <v>29.7556707</v>
      </c>
      <c r="V449" s="49">
        <v>3.2322040734303714</v>
      </c>
    </row>
    <row r="450" spans="1:22" x14ac:dyDescent="0.35">
      <c r="A450" s="1" t="s">
        <v>29</v>
      </c>
      <c r="B450" s="44" t="s">
        <v>451</v>
      </c>
      <c r="C450" s="25" t="s">
        <v>481</v>
      </c>
      <c r="D450" s="25" t="s">
        <v>32</v>
      </c>
      <c r="E450" s="50">
        <v>22743</v>
      </c>
      <c r="F450" s="41">
        <v>7791.5519999999997</v>
      </c>
      <c r="G450" s="42">
        <v>5737.3037999999997</v>
      </c>
      <c r="H450" s="42">
        <v>0</v>
      </c>
      <c r="I450" s="42"/>
      <c r="J450" s="42"/>
      <c r="K450" s="42">
        <v>0</v>
      </c>
      <c r="L450" s="46">
        <v>3.24648</v>
      </c>
      <c r="M450" s="42">
        <v>293.3542941</v>
      </c>
      <c r="N450" s="48">
        <v>0</v>
      </c>
      <c r="O450" s="42"/>
      <c r="P450" s="42"/>
      <c r="Q450" s="42">
        <v>0</v>
      </c>
      <c r="R450" s="47">
        <v>13528.855799999999</v>
      </c>
      <c r="S450" s="42">
        <v>14407.407565607669</v>
      </c>
      <c r="T450" s="73">
        <v>0.63348755949556657</v>
      </c>
      <c r="U450" s="48">
        <v>296.60077410000002</v>
      </c>
      <c r="V450" s="49">
        <v>13.041409405091679</v>
      </c>
    </row>
    <row r="451" spans="1:22" x14ac:dyDescent="0.35">
      <c r="A451" s="1" t="s">
        <v>29</v>
      </c>
      <c r="B451" s="44" t="s">
        <v>451</v>
      </c>
      <c r="C451" s="25" t="s">
        <v>482</v>
      </c>
      <c r="D451" s="25" t="s">
        <v>32</v>
      </c>
      <c r="E451" s="50">
        <v>3482</v>
      </c>
      <c r="F451" s="41">
        <v>2423.9519999999998</v>
      </c>
      <c r="G451" s="42">
        <v>0</v>
      </c>
      <c r="H451" s="42">
        <v>0</v>
      </c>
      <c r="I451" s="42"/>
      <c r="J451" s="42"/>
      <c r="K451" s="42">
        <v>0</v>
      </c>
      <c r="L451" s="46">
        <v>1.0099800000000001</v>
      </c>
      <c r="M451" s="42">
        <v>0</v>
      </c>
      <c r="N451" s="48">
        <v>0</v>
      </c>
      <c r="O451" s="42"/>
      <c r="P451" s="42"/>
      <c r="Q451" s="42">
        <v>0</v>
      </c>
      <c r="R451" s="47">
        <v>2423.9519999999998</v>
      </c>
      <c r="S451" s="42">
        <v>2581.3612695516972</v>
      </c>
      <c r="T451" s="73">
        <v>0.74134441974488718</v>
      </c>
      <c r="U451" s="48">
        <v>1.0099800000000001</v>
      </c>
      <c r="V451" s="49">
        <v>0.29005743825387714</v>
      </c>
    </row>
    <row r="452" spans="1:22" x14ac:dyDescent="0.35">
      <c r="A452" s="1" t="s">
        <v>29</v>
      </c>
      <c r="B452" s="44" t="s">
        <v>451</v>
      </c>
      <c r="C452" s="25" t="s">
        <v>483</v>
      </c>
      <c r="D452" s="25" t="s">
        <v>32</v>
      </c>
      <c r="E452" s="50">
        <v>4436</v>
      </c>
      <c r="F452" s="41">
        <v>1706.8319999999999</v>
      </c>
      <c r="G452" s="42">
        <v>0</v>
      </c>
      <c r="H452" s="42">
        <v>0</v>
      </c>
      <c r="I452" s="42"/>
      <c r="J452" s="42"/>
      <c r="K452" s="42">
        <v>0</v>
      </c>
      <c r="L452" s="46">
        <v>0.71118000000000003</v>
      </c>
      <c r="M452" s="42">
        <v>0</v>
      </c>
      <c r="N452" s="48">
        <v>0</v>
      </c>
      <c r="O452" s="42"/>
      <c r="P452" s="42"/>
      <c r="Q452" s="42">
        <v>0</v>
      </c>
      <c r="R452" s="47">
        <v>1706.8319999999999</v>
      </c>
      <c r="S452" s="42">
        <v>1817.6721397253173</v>
      </c>
      <c r="T452" s="73">
        <v>0.4097547654926324</v>
      </c>
      <c r="U452" s="48">
        <v>0.71118000000000003</v>
      </c>
      <c r="V452" s="49">
        <v>0.16032010820559064</v>
      </c>
    </row>
    <row r="453" spans="1:22" x14ac:dyDescent="0.35">
      <c r="A453" s="1" t="s">
        <v>29</v>
      </c>
      <c r="B453" s="44" t="s">
        <v>451</v>
      </c>
      <c r="C453" s="25" t="s">
        <v>484</v>
      </c>
      <c r="D453" s="25" t="s">
        <v>32</v>
      </c>
      <c r="E453" s="50">
        <v>4165</v>
      </c>
      <c r="F453" s="41">
        <v>4836.6719999999996</v>
      </c>
      <c r="G453" s="42">
        <v>5143.1886000000004</v>
      </c>
      <c r="H453" s="42">
        <v>0</v>
      </c>
      <c r="I453" s="42"/>
      <c r="J453" s="42"/>
      <c r="K453" s="42">
        <v>0</v>
      </c>
      <c r="L453" s="46">
        <v>2.0152800000000002</v>
      </c>
      <c r="M453" s="42">
        <v>262.97656770000003</v>
      </c>
      <c r="N453" s="48">
        <v>0</v>
      </c>
      <c r="O453" s="42"/>
      <c r="P453" s="42"/>
      <c r="Q453" s="42">
        <v>0</v>
      </c>
      <c r="R453" s="47">
        <v>9979.8606</v>
      </c>
      <c r="S453" s="42">
        <v>10627.943799367711</v>
      </c>
      <c r="T453" s="73">
        <v>2.5517272027293423</v>
      </c>
      <c r="U453" s="48">
        <v>264.99184770000005</v>
      </c>
      <c r="V453" s="49">
        <v>63.623492845138067</v>
      </c>
    </row>
    <row r="454" spans="1:22" x14ac:dyDescent="0.35">
      <c r="A454" s="1" t="s">
        <v>29</v>
      </c>
      <c r="B454" s="44" t="s">
        <v>451</v>
      </c>
      <c r="C454" s="25" t="s">
        <v>485</v>
      </c>
      <c r="D454" s="25" t="s">
        <v>32</v>
      </c>
      <c r="E454" s="50">
        <v>4436</v>
      </c>
      <c r="F454" s="41">
        <v>1767.7439999999999</v>
      </c>
      <c r="G454" s="42">
        <v>0</v>
      </c>
      <c r="H454" s="42">
        <v>0</v>
      </c>
      <c r="I454" s="42"/>
      <c r="J454" s="42"/>
      <c r="K454" s="42">
        <v>0</v>
      </c>
      <c r="L454" s="46">
        <v>0.7365600000000001</v>
      </c>
      <c r="M454" s="42">
        <v>0</v>
      </c>
      <c r="N454" s="48">
        <v>0</v>
      </c>
      <c r="O454" s="42"/>
      <c r="P454" s="42"/>
      <c r="Q454" s="42">
        <v>0</v>
      </c>
      <c r="R454" s="47">
        <v>1767.7439999999999</v>
      </c>
      <c r="S454" s="42">
        <v>1882.5397103912928</v>
      </c>
      <c r="T454" s="77">
        <v>0.42437775256791993</v>
      </c>
      <c r="U454" s="48">
        <v>0.7365600000000001</v>
      </c>
      <c r="V454" s="49">
        <v>0.16604147880973852</v>
      </c>
    </row>
    <row r="455" spans="1:22" x14ac:dyDescent="0.35">
      <c r="A455" s="1" t="s">
        <v>29</v>
      </c>
      <c r="B455" s="44" t="s">
        <v>451</v>
      </c>
      <c r="C455" s="25" t="s">
        <v>486</v>
      </c>
      <c r="D455" s="25" t="s">
        <v>32</v>
      </c>
      <c r="E455" s="50">
        <v>7735</v>
      </c>
      <c r="F455" s="41">
        <v>2773.44</v>
      </c>
      <c r="G455" s="42">
        <v>0</v>
      </c>
      <c r="H455" s="42">
        <v>0</v>
      </c>
      <c r="I455" s="42"/>
      <c r="J455" s="42"/>
      <c r="K455" s="42">
        <v>0</v>
      </c>
      <c r="L455" s="46">
        <v>1.1556000000000002</v>
      </c>
      <c r="M455" s="42">
        <v>0</v>
      </c>
      <c r="N455" s="48">
        <v>0</v>
      </c>
      <c r="O455" s="42"/>
      <c r="P455" s="42"/>
      <c r="Q455" s="42">
        <v>0</v>
      </c>
      <c r="R455" s="47">
        <v>2773.44</v>
      </c>
      <c r="S455" s="42">
        <v>2953.5447069188908</v>
      </c>
      <c r="T455" s="73">
        <v>0.38184159106902271</v>
      </c>
      <c r="U455" s="48">
        <v>1.1556000000000002</v>
      </c>
      <c r="V455" s="49">
        <v>0.14939883645766</v>
      </c>
    </row>
    <row r="456" spans="1:22" x14ac:dyDescent="0.35">
      <c r="A456" s="1" t="s">
        <v>29</v>
      </c>
      <c r="B456" s="44" t="s">
        <v>451</v>
      </c>
      <c r="C456" s="25" t="s">
        <v>487</v>
      </c>
      <c r="D456" s="25" t="s">
        <v>32</v>
      </c>
      <c r="E456" s="50">
        <v>4436</v>
      </c>
      <c r="F456" s="41">
        <v>2252.4479999999999</v>
      </c>
      <c r="G456" s="42">
        <v>0</v>
      </c>
      <c r="H456" s="42">
        <v>0</v>
      </c>
      <c r="I456" s="42"/>
      <c r="J456" s="42"/>
      <c r="K456" s="42">
        <v>0</v>
      </c>
      <c r="L456" s="46">
        <v>0.93852000000000002</v>
      </c>
      <c r="M456" s="42">
        <v>0</v>
      </c>
      <c r="N456" s="48">
        <v>0</v>
      </c>
      <c r="O456" s="42"/>
      <c r="P456" s="42"/>
      <c r="Q456" s="42">
        <v>0</v>
      </c>
      <c r="R456" s="47">
        <v>2252.4479999999999</v>
      </c>
      <c r="S456" s="42">
        <v>2398.7199535630989</v>
      </c>
      <c r="T456" s="73">
        <v>0.54073939440105923</v>
      </c>
      <c r="U456" s="48">
        <v>0.93852000000000002</v>
      </c>
      <c r="V456" s="49">
        <v>0.21156898106402164</v>
      </c>
    </row>
    <row r="457" spans="1:22" x14ac:dyDescent="0.35">
      <c r="A457" s="1" t="s">
        <v>29</v>
      </c>
      <c r="B457" s="44" t="s">
        <v>451</v>
      </c>
      <c r="C457" s="25" t="s">
        <v>488</v>
      </c>
      <c r="D457" s="25" t="s">
        <v>32</v>
      </c>
      <c r="E457" s="50">
        <v>4029</v>
      </c>
      <c r="F457" s="41">
        <v>1012.1759999999999</v>
      </c>
      <c r="G457" s="42">
        <v>1002.1905</v>
      </c>
      <c r="H457" s="42">
        <v>0</v>
      </c>
      <c r="I457" s="42"/>
      <c r="J457" s="42"/>
      <c r="K457" s="42">
        <v>0</v>
      </c>
      <c r="L457" s="46">
        <v>0.42174</v>
      </c>
      <c r="M457" s="48">
        <v>51.243039749999994</v>
      </c>
      <c r="N457" s="48">
        <v>0</v>
      </c>
      <c r="O457" s="42"/>
      <c r="P457" s="42"/>
      <c r="Q457" s="42">
        <v>0</v>
      </c>
      <c r="R457" s="47">
        <v>2014.3665000000001</v>
      </c>
      <c r="S457" s="42">
        <v>2145.177654418243</v>
      </c>
      <c r="T457" s="73">
        <v>0.53243426518199133</v>
      </c>
      <c r="U457" s="48">
        <v>51.664779749999994</v>
      </c>
      <c r="V457" s="49">
        <v>12.823226545048398</v>
      </c>
    </row>
    <row r="458" spans="1:22" x14ac:dyDescent="0.35">
      <c r="A458" s="1" t="s">
        <v>29</v>
      </c>
      <c r="B458" s="44" t="s">
        <v>489</v>
      </c>
      <c r="C458" s="25" t="s">
        <v>490</v>
      </c>
      <c r="D458" s="25" t="s">
        <v>32</v>
      </c>
      <c r="E458" s="50">
        <v>4375</v>
      </c>
      <c r="F458" s="41">
        <v>1899.6984</v>
      </c>
      <c r="G458" s="42">
        <v>0</v>
      </c>
      <c r="H458" s="42">
        <v>146.66399999999999</v>
      </c>
      <c r="I458" s="42"/>
      <c r="J458" s="42"/>
      <c r="K458" s="42">
        <v>0</v>
      </c>
      <c r="L458" s="46">
        <v>0.79154100000000005</v>
      </c>
      <c r="M458" s="42">
        <v>0</v>
      </c>
      <c r="N458" s="48">
        <v>10.443716639999998</v>
      </c>
      <c r="O458" s="42"/>
      <c r="P458" s="42"/>
      <c r="Q458" s="42">
        <v>0</v>
      </c>
      <c r="R458" s="47">
        <v>2046.3624</v>
      </c>
      <c r="S458" s="42">
        <v>2179.2513394765483</v>
      </c>
      <c r="T458" s="73">
        <v>0.4981145918803539</v>
      </c>
      <c r="U458" s="48">
        <v>11.235257639999999</v>
      </c>
      <c r="V458" s="49">
        <v>2.5680588891428568</v>
      </c>
    </row>
    <row r="459" spans="1:22" x14ac:dyDescent="0.35">
      <c r="A459" s="1" t="s">
        <v>29</v>
      </c>
      <c r="B459" s="44" t="s">
        <v>489</v>
      </c>
      <c r="C459" s="25" t="s">
        <v>491</v>
      </c>
      <c r="D459" s="25" t="s">
        <v>32</v>
      </c>
      <c r="E459" s="50">
        <v>2980</v>
      </c>
      <c r="F459" s="41">
        <v>1148.1912</v>
      </c>
      <c r="G459" s="42">
        <v>0</v>
      </c>
      <c r="H459" s="42">
        <v>110.57999999999998</v>
      </c>
      <c r="I459" s="42"/>
      <c r="J459" s="42"/>
      <c r="K459" s="42">
        <v>0</v>
      </c>
      <c r="L459" s="46">
        <v>0.47841300000000003</v>
      </c>
      <c r="M459" s="42">
        <v>0</v>
      </c>
      <c r="N459" s="48">
        <v>7.8742307999999994</v>
      </c>
      <c r="O459" s="42"/>
      <c r="P459" s="42"/>
      <c r="Q459" s="42">
        <v>0</v>
      </c>
      <c r="R459" s="47">
        <v>1258.7711999999999</v>
      </c>
      <c r="S459" s="42">
        <v>1340.5146731070224</v>
      </c>
      <c r="T459" s="73">
        <v>0.44983713862651759</v>
      </c>
      <c r="U459" s="48">
        <v>8.3526437999999992</v>
      </c>
      <c r="V459" s="49">
        <v>2.8029006040268456</v>
      </c>
    </row>
    <row r="460" spans="1:22" x14ac:dyDescent="0.35">
      <c r="A460" s="1" t="s">
        <v>29</v>
      </c>
      <c r="B460" s="44" t="s">
        <v>489</v>
      </c>
      <c r="C460" s="25" t="s">
        <v>492</v>
      </c>
      <c r="D460" s="25" t="s">
        <v>32</v>
      </c>
      <c r="E460" s="50">
        <v>3144</v>
      </c>
      <c r="F460" s="41">
        <v>422.56079999999997</v>
      </c>
      <c r="G460" s="42">
        <v>877.53240000000005</v>
      </c>
      <c r="H460" s="42">
        <v>0</v>
      </c>
      <c r="I460" s="42"/>
      <c r="J460" s="42"/>
      <c r="K460" s="42">
        <v>0</v>
      </c>
      <c r="L460" s="46">
        <v>0.176067</v>
      </c>
      <c r="M460" s="48">
        <v>44.869141799999994</v>
      </c>
      <c r="N460" s="48">
        <v>0</v>
      </c>
      <c r="O460" s="42"/>
      <c r="P460" s="42"/>
      <c r="Q460" s="42">
        <v>0</v>
      </c>
      <c r="R460" s="47">
        <v>1300.0932</v>
      </c>
      <c r="S460" s="42">
        <v>1384.5200867374967</v>
      </c>
      <c r="T460" s="73">
        <v>0.44036898433126487</v>
      </c>
      <c r="U460" s="48">
        <v>45.045208799999997</v>
      </c>
      <c r="V460" s="49">
        <v>14.327356488549619</v>
      </c>
    </row>
    <row r="461" spans="1:22" x14ac:dyDescent="0.35">
      <c r="A461" s="1" t="s">
        <v>29</v>
      </c>
      <c r="B461" s="44" t="s">
        <v>489</v>
      </c>
      <c r="C461" s="25" t="s">
        <v>493</v>
      </c>
      <c r="D461" s="25" t="s">
        <v>32</v>
      </c>
      <c r="E461" s="50">
        <v>4997</v>
      </c>
      <c r="F461" s="41">
        <v>215.1</v>
      </c>
      <c r="G461" s="42">
        <v>1354.5675000000001</v>
      </c>
      <c r="H461" s="42">
        <v>0</v>
      </c>
      <c r="I461" s="42"/>
      <c r="J461" s="42"/>
      <c r="K461" s="42">
        <v>0</v>
      </c>
      <c r="L461" s="46">
        <v>8.9624999999999996E-2</v>
      </c>
      <c r="M461" s="48">
        <v>69.26044125</v>
      </c>
      <c r="N461" s="48">
        <v>0</v>
      </c>
      <c r="O461" s="42"/>
      <c r="P461" s="42"/>
      <c r="Q461" s="42">
        <v>0</v>
      </c>
      <c r="R461" s="47">
        <v>1569.6675</v>
      </c>
      <c r="S461" s="42">
        <v>1671.6003000777403</v>
      </c>
      <c r="T461" s="73">
        <v>0.3345207724790355</v>
      </c>
      <c r="U461" s="48">
        <v>69.350066249999998</v>
      </c>
      <c r="V461" s="49">
        <v>13.878340254152493</v>
      </c>
    </row>
    <row r="462" spans="1:22" x14ac:dyDescent="0.35">
      <c r="A462" s="1" t="s">
        <v>29</v>
      </c>
      <c r="B462" s="44" t="s">
        <v>489</v>
      </c>
      <c r="C462" s="25" t="s">
        <v>494</v>
      </c>
      <c r="D462" s="25" t="s">
        <v>32</v>
      </c>
      <c r="E462" s="50">
        <v>3836</v>
      </c>
      <c r="F462" s="41">
        <v>2008.4687999999999</v>
      </c>
      <c r="G462" s="42">
        <v>0</v>
      </c>
      <c r="H462" s="42">
        <v>151.70799999999997</v>
      </c>
      <c r="I462" s="42"/>
      <c r="J462" s="42"/>
      <c r="K462" s="42">
        <v>0</v>
      </c>
      <c r="L462" s="46">
        <v>0.83686199999999999</v>
      </c>
      <c r="M462" s="42">
        <v>0</v>
      </c>
      <c r="N462" s="48">
        <v>10.802892079999999</v>
      </c>
      <c r="O462" s="42"/>
      <c r="P462" s="42"/>
      <c r="Q462" s="42">
        <v>0</v>
      </c>
      <c r="R462" s="47">
        <v>2160.1767999999997</v>
      </c>
      <c r="S462" s="42">
        <v>2300.4567445659495</v>
      </c>
      <c r="T462" s="73">
        <v>0.59970196677944465</v>
      </c>
      <c r="U462" s="48">
        <v>11.639754079999999</v>
      </c>
      <c r="V462" s="49">
        <v>3.0343467361835241</v>
      </c>
    </row>
    <row r="463" spans="1:22" x14ac:dyDescent="0.35">
      <c r="A463" s="1" t="s">
        <v>29</v>
      </c>
      <c r="B463" s="44" t="s">
        <v>489</v>
      </c>
      <c r="C463" s="25" t="s">
        <v>495</v>
      </c>
      <c r="D463" s="25" t="s">
        <v>32</v>
      </c>
      <c r="E463" s="50">
        <v>3634</v>
      </c>
      <c r="F463" s="41">
        <v>561.61439999999993</v>
      </c>
      <c r="G463" s="42">
        <v>1066.6034999999999</v>
      </c>
      <c r="H463" s="42">
        <v>0</v>
      </c>
      <c r="I463" s="42"/>
      <c r="J463" s="42"/>
      <c r="K463" s="42">
        <v>0</v>
      </c>
      <c r="L463" s="46">
        <v>0.23400599999999999</v>
      </c>
      <c r="M463" s="48">
        <v>54.536543249999994</v>
      </c>
      <c r="N463" s="48">
        <v>0</v>
      </c>
      <c r="O463" s="42"/>
      <c r="P463" s="42"/>
      <c r="Q463" s="42">
        <v>0</v>
      </c>
      <c r="R463" s="47">
        <v>1628.2178999999999</v>
      </c>
      <c r="S463" s="42">
        <v>1733.9529105571389</v>
      </c>
      <c r="T463" s="73">
        <v>0.47714719608066564</v>
      </c>
      <c r="U463" s="48">
        <v>54.770549249999995</v>
      </c>
      <c r="V463" s="49">
        <v>15.071697647220692</v>
      </c>
    </row>
    <row r="464" spans="1:22" x14ac:dyDescent="0.35">
      <c r="A464" s="1" t="s">
        <v>29</v>
      </c>
      <c r="B464" s="44" t="s">
        <v>489</v>
      </c>
      <c r="C464" s="25" t="s">
        <v>496</v>
      </c>
      <c r="D464" s="25" t="s">
        <v>32</v>
      </c>
      <c r="E464" s="50">
        <v>3323</v>
      </c>
      <c r="F464" s="41">
        <v>1569.6504</v>
      </c>
      <c r="G464" s="42">
        <v>0</v>
      </c>
      <c r="H464" s="48">
        <v>88.85199999999999</v>
      </c>
      <c r="I464" s="42"/>
      <c r="J464" s="42"/>
      <c r="K464" s="42">
        <v>0</v>
      </c>
      <c r="L464" s="46">
        <v>0.65402099999999996</v>
      </c>
      <c r="M464" s="42">
        <v>0</v>
      </c>
      <c r="N464" s="48">
        <v>6.3270135199999995</v>
      </c>
      <c r="O464" s="42"/>
      <c r="P464" s="42"/>
      <c r="Q464" s="42">
        <v>0</v>
      </c>
      <c r="R464" s="47">
        <v>1658.5024000000001</v>
      </c>
      <c r="S464" s="42">
        <v>1766.2040588338948</v>
      </c>
      <c r="T464" s="73">
        <v>0.53150889522536704</v>
      </c>
      <c r="U464" s="48">
        <v>6.9810345199999997</v>
      </c>
      <c r="V464" s="49">
        <v>2.1008229070117364</v>
      </c>
    </row>
    <row r="465" spans="1:22" x14ac:dyDescent="0.35">
      <c r="A465" s="1" t="s">
        <v>29</v>
      </c>
      <c r="B465" s="44" t="s">
        <v>489</v>
      </c>
      <c r="C465" s="25" t="s">
        <v>497</v>
      </c>
      <c r="D465" s="25" t="s">
        <v>32</v>
      </c>
      <c r="E465" s="50">
        <v>3144</v>
      </c>
      <c r="F465" s="41">
        <v>677.08799999999997</v>
      </c>
      <c r="G465" s="42">
        <v>364.88069999999999</v>
      </c>
      <c r="H465" s="42">
        <v>0</v>
      </c>
      <c r="I465" s="42"/>
      <c r="J465" s="42"/>
      <c r="K465" s="42">
        <v>0</v>
      </c>
      <c r="L465" s="46">
        <v>0.28211999999999998</v>
      </c>
      <c r="M465" s="48">
        <v>18.656728650000002</v>
      </c>
      <c r="N465" s="48">
        <v>0</v>
      </c>
      <c r="O465" s="42"/>
      <c r="P465" s="42"/>
      <c r="Q465" s="42">
        <v>0</v>
      </c>
      <c r="R465" s="47">
        <v>1041.9686999999999</v>
      </c>
      <c r="S465" s="42">
        <v>1109.6332131433012</v>
      </c>
      <c r="T465" s="73">
        <v>0.35293677262827644</v>
      </c>
      <c r="U465" s="48">
        <v>18.938848650000001</v>
      </c>
      <c r="V465" s="49">
        <v>6.0238068225190835</v>
      </c>
    </row>
    <row r="466" spans="1:22" x14ac:dyDescent="0.35">
      <c r="A466" s="1" t="s">
        <v>29</v>
      </c>
      <c r="B466" s="44" t="s">
        <v>489</v>
      </c>
      <c r="C466" s="25" t="s">
        <v>498</v>
      </c>
      <c r="D466" s="25" t="s">
        <v>32</v>
      </c>
      <c r="E466" s="50">
        <v>3382</v>
      </c>
      <c r="F466" s="41">
        <v>1284.9695999999999</v>
      </c>
      <c r="G466" s="42">
        <v>0</v>
      </c>
      <c r="H466" s="42">
        <v>0</v>
      </c>
      <c r="I466" s="42"/>
      <c r="J466" s="42"/>
      <c r="K466" s="42">
        <v>0</v>
      </c>
      <c r="L466" s="46">
        <v>0.53540399999999999</v>
      </c>
      <c r="M466" s="42">
        <v>0</v>
      </c>
      <c r="N466" s="48">
        <v>0</v>
      </c>
      <c r="O466" s="42"/>
      <c r="P466" s="42"/>
      <c r="Q466" s="42">
        <v>0</v>
      </c>
      <c r="R466" s="47">
        <v>1284.9695999999999</v>
      </c>
      <c r="S466" s="42">
        <v>1368.414373713397</v>
      </c>
      <c r="T466" s="73">
        <v>0.40461690529668748</v>
      </c>
      <c r="U466" s="48">
        <v>0.53540399999999999</v>
      </c>
      <c r="V466" s="49">
        <v>0.15830987581312833</v>
      </c>
    </row>
    <row r="467" spans="1:22" x14ac:dyDescent="0.35">
      <c r="A467" s="1" t="s">
        <v>29</v>
      </c>
      <c r="B467" s="44" t="s">
        <v>489</v>
      </c>
      <c r="C467" s="25" t="s">
        <v>499</v>
      </c>
      <c r="D467" s="25" t="s">
        <v>32</v>
      </c>
      <c r="E467" s="50">
        <v>3667</v>
      </c>
      <c r="F467" s="41">
        <v>1344.7872</v>
      </c>
      <c r="G467" s="42">
        <v>0</v>
      </c>
      <c r="H467" s="42">
        <v>0</v>
      </c>
      <c r="I467" s="42"/>
      <c r="J467" s="42"/>
      <c r="K467" s="42">
        <v>0</v>
      </c>
      <c r="L467" s="46">
        <v>0.56032799999999994</v>
      </c>
      <c r="M467" s="42">
        <v>0</v>
      </c>
      <c r="N467" s="48">
        <v>0</v>
      </c>
      <c r="O467" s="42"/>
      <c r="P467" s="42"/>
      <c r="Q467" s="42">
        <v>0</v>
      </c>
      <c r="R467" s="47">
        <v>1344.7872</v>
      </c>
      <c r="S467" s="42">
        <v>1432.1164750246178</v>
      </c>
      <c r="T467" s="73">
        <v>0.39054171666883497</v>
      </c>
      <c r="U467" s="48">
        <v>0.56032799999999994</v>
      </c>
      <c r="V467" s="49">
        <v>0.15280283610580855</v>
      </c>
    </row>
    <row r="468" spans="1:22" x14ac:dyDescent="0.35">
      <c r="A468" s="1" t="s">
        <v>29</v>
      </c>
      <c r="B468" s="44" t="s">
        <v>489</v>
      </c>
      <c r="C468" s="25" t="s">
        <v>500</v>
      </c>
      <c r="D468" s="25" t="s">
        <v>32</v>
      </c>
      <c r="E468" s="50">
        <v>3288</v>
      </c>
      <c r="F468" s="41">
        <v>1298.3976</v>
      </c>
      <c r="G468" s="42">
        <v>0</v>
      </c>
      <c r="H468" s="48">
        <v>86.523999999999987</v>
      </c>
      <c r="I468" s="42"/>
      <c r="J468" s="42"/>
      <c r="K468" s="42">
        <v>0</v>
      </c>
      <c r="L468" s="46">
        <v>0.54099900000000001</v>
      </c>
      <c r="M468" s="42">
        <v>0</v>
      </c>
      <c r="N468" s="48">
        <v>6.1612402399999988</v>
      </c>
      <c r="O468" s="42"/>
      <c r="P468" s="42"/>
      <c r="Q468" s="42">
        <v>0</v>
      </c>
      <c r="R468" s="47">
        <v>1384.9215999999999</v>
      </c>
      <c r="S468" s="42">
        <v>1474.8571669759003</v>
      </c>
      <c r="T468" s="73">
        <v>0.44855753253524949</v>
      </c>
      <c r="U468" s="48">
        <v>6.702239239999999</v>
      </c>
      <c r="V468" s="49">
        <v>2.0383939294403888</v>
      </c>
    </row>
    <row r="469" spans="1:22" x14ac:dyDescent="0.35">
      <c r="A469" s="1" t="s">
        <v>29</v>
      </c>
      <c r="B469" s="44" t="s">
        <v>489</v>
      </c>
      <c r="C469" s="25" t="s">
        <v>501</v>
      </c>
      <c r="D469" s="25" t="s">
        <v>32</v>
      </c>
      <c r="E469" s="50">
        <v>5042</v>
      </c>
      <c r="F469" s="41">
        <v>1487.97</v>
      </c>
      <c r="G469" s="42">
        <v>0</v>
      </c>
      <c r="H469" s="42">
        <v>179.25599999999997</v>
      </c>
      <c r="I469" s="42"/>
      <c r="J469" s="42"/>
      <c r="K469" s="42">
        <v>0</v>
      </c>
      <c r="L469" s="46">
        <v>0.61998750000000002</v>
      </c>
      <c r="M469" s="42">
        <v>0</v>
      </c>
      <c r="N469" s="48">
        <v>12.764542560000001</v>
      </c>
      <c r="O469" s="42"/>
      <c r="P469" s="42"/>
      <c r="Q469" s="42">
        <v>0</v>
      </c>
      <c r="R469" s="47">
        <v>1667.2260000000001</v>
      </c>
      <c r="S469" s="42">
        <v>1775.4941615962684</v>
      </c>
      <c r="T469" s="73">
        <v>0.35214084918609051</v>
      </c>
      <c r="U469" s="48">
        <v>13.384530060000001</v>
      </c>
      <c r="V469" s="49">
        <v>2.6546073105910355</v>
      </c>
    </row>
    <row r="470" spans="1:22" x14ac:dyDescent="0.35">
      <c r="A470" s="1" t="s">
        <v>29</v>
      </c>
      <c r="B470" s="44" t="s">
        <v>489</v>
      </c>
      <c r="C470" s="25" t="s">
        <v>502</v>
      </c>
      <c r="D470" s="25" t="s">
        <v>32</v>
      </c>
      <c r="E470" s="50">
        <v>2266</v>
      </c>
      <c r="F470" s="41">
        <v>1207.9584</v>
      </c>
      <c r="G470" s="42">
        <v>0</v>
      </c>
      <c r="H470" s="42">
        <v>0</v>
      </c>
      <c r="I470" s="42"/>
      <c r="J470" s="42"/>
      <c r="K470" s="42">
        <v>0</v>
      </c>
      <c r="L470" s="46">
        <v>0.50331599999999999</v>
      </c>
      <c r="M470" s="42">
        <v>0</v>
      </c>
      <c r="N470" s="48">
        <v>0</v>
      </c>
      <c r="O470" s="42"/>
      <c r="P470" s="42"/>
      <c r="Q470" s="42">
        <v>0</v>
      </c>
      <c r="R470" s="47">
        <v>1207.9584</v>
      </c>
      <c r="S470" s="42">
        <v>1286.4021354340503</v>
      </c>
      <c r="T470" s="73">
        <v>0.56769732366904246</v>
      </c>
      <c r="U470" s="48">
        <v>0.50331599999999999</v>
      </c>
      <c r="V470" s="49">
        <v>0.22211650485436893</v>
      </c>
    </row>
    <row r="471" spans="1:22" x14ac:dyDescent="0.35">
      <c r="A471" s="1" t="s">
        <v>29</v>
      </c>
      <c r="B471" s="44" t="s">
        <v>489</v>
      </c>
      <c r="C471" s="25" t="s">
        <v>503</v>
      </c>
      <c r="D471" s="25" t="s">
        <v>32</v>
      </c>
      <c r="E471" s="50">
        <v>3384</v>
      </c>
      <c r="F471" s="41">
        <v>1150.2180000000001</v>
      </c>
      <c r="G471" s="42">
        <v>308.80349999999999</v>
      </c>
      <c r="H471" s="42">
        <v>0</v>
      </c>
      <c r="I471" s="42"/>
      <c r="J471" s="42"/>
      <c r="K471" s="42">
        <v>0</v>
      </c>
      <c r="L471" s="46">
        <v>0.4792575</v>
      </c>
      <c r="M471" s="48">
        <v>15.78944325</v>
      </c>
      <c r="N471" s="48">
        <v>0</v>
      </c>
      <c r="O471" s="42"/>
      <c r="P471" s="42"/>
      <c r="Q471" s="42">
        <v>0</v>
      </c>
      <c r="R471" s="47">
        <v>1459.0215000000001</v>
      </c>
      <c r="S471" s="42">
        <v>1553.7690480435347</v>
      </c>
      <c r="T471" s="78">
        <v>0.45915160994194287</v>
      </c>
      <c r="U471" s="57">
        <v>16.268700750000001</v>
      </c>
      <c r="V471" s="49">
        <v>4.8075356826241133</v>
      </c>
    </row>
    <row r="472" spans="1:22" x14ac:dyDescent="0.35">
      <c r="A472" s="1" t="s">
        <v>29</v>
      </c>
      <c r="B472" s="44" t="s">
        <v>489</v>
      </c>
      <c r="C472" s="25" t="s">
        <v>504</v>
      </c>
      <c r="D472" s="25" t="s">
        <v>32</v>
      </c>
      <c r="E472" s="50">
        <v>2442</v>
      </c>
      <c r="F472" s="41">
        <v>1012.0644</v>
      </c>
      <c r="G472" s="42">
        <v>0</v>
      </c>
      <c r="H472" s="48">
        <v>68.287999999999997</v>
      </c>
      <c r="I472" s="42"/>
      <c r="J472" s="42"/>
      <c r="K472" s="42">
        <v>0</v>
      </c>
      <c r="L472" s="46">
        <v>0.42169350000000005</v>
      </c>
      <c r="M472" s="42">
        <v>0</v>
      </c>
      <c r="N472" s="48">
        <v>4.8626828799999995</v>
      </c>
      <c r="O472" s="42"/>
      <c r="P472" s="42"/>
      <c r="Q472" s="42">
        <v>0</v>
      </c>
      <c r="R472" s="47">
        <v>1080.3524</v>
      </c>
      <c r="S472" s="42">
        <v>1150.509516206271</v>
      </c>
      <c r="T472" s="73">
        <v>0.47113411802058597</v>
      </c>
      <c r="U472" s="48">
        <v>5.2843763799999994</v>
      </c>
      <c r="V472" s="49">
        <v>2.1639542915642913</v>
      </c>
    </row>
    <row r="473" spans="1:22" x14ac:dyDescent="0.35">
      <c r="A473" s="1" t="s">
        <v>29</v>
      </c>
      <c r="B473" s="44" t="s">
        <v>489</v>
      </c>
      <c r="C473" s="25" t="s">
        <v>505</v>
      </c>
      <c r="D473" s="25" t="s">
        <v>32</v>
      </c>
      <c r="E473" s="50">
        <v>3404</v>
      </c>
      <c r="F473" s="41">
        <v>1182.0888</v>
      </c>
      <c r="G473" s="42">
        <v>0</v>
      </c>
      <c r="H473" s="42">
        <v>280.52399999999994</v>
      </c>
      <c r="I473" s="42"/>
      <c r="J473" s="42"/>
      <c r="K473" s="42">
        <v>0</v>
      </c>
      <c r="L473" s="46">
        <v>0.49253700000000006</v>
      </c>
      <c r="M473" s="42">
        <v>0</v>
      </c>
      <c r="N473" s="48">
        <v>19.975680239999999</v>
      </c>
      <c r="O473" s="42"/>
      <c r="P473" s="42"/>
      <c r="Q473" s="42">
        <v>0</v>
      </c>
      <c r="R473" s="47">
        <v>1462.6127999999999</v>
      </c>
      <c r="S473" s="42">
        <v>1557.5935638455558</v>
      </c>
      <c r="T473" s="73">
        <v>0.4575774276867085</v>
      </c>
      <c r="U473" s="48">
        <v>20.468217239999998</v>
      </c>
      <c r="V473" s="49">
        <v>6.0129897884841359</v>
      </c>
    </row>
    <row r="474" spans="1:22" x14ac:dyDescent="0.35">
      <c r="A474" s="1" t="s">
        <v>29</v>
      </c>
      <c r="B474" s="44" t="s">
        <v>489</v>
      </c>
      <c r="C474" s="25" t="s">
        <v>506</v>
      </c>
      <c r="D474" s="25" t="s">
        <v>32</v>
      </c>
      <c r="E474" s="50">
        <v>4653</v>
      </c>
      <c r="F474" s="41">
        <v>801.38159999999993</v>
      </c>
      <c r="G474" s="42">
        <v>618.74369999999988</v>
      </c>
      <c r="H474" s="42">
        <v>0</v>
      </c>
      <c r="I474" s="42"/>
      <c r="J474" s="42"/>
      <c r="K474" s="42">
        <v>0</v>
      </c>
      <c r="L474" s="46">
        <v>0.33390900000000001</v>
      </c>
      <c r="M474" s="48">
        <v>31.637007149999995</v>
      </c>
      <c r="N474" s="48">
        <v>0</v>
      </c>
      <c r="O474" s="42"/>
      <c r="P474" s="42"/>
      <c r="Q474" s="42">
        <v>0</v>
      </c>
      <c r="R474" s="47">
        <v>1420.1252999999997</v>
      </c>
      <c r="S474" s="42">
        <v>1512.3469636900747</v>
      </c>
      <c r="T474" s="73">
        <v>0.32502621183968938</v>
      </c>
      <c r="U474" s="48">
        <v>31.970916149999994</v>
      </c>
      <c r="V474" s="49">
        <v>6.87103291424887</v>
      </c>
    </row>
    <row r="475" spans="1:22" x14ac:dyDescent="0.35">
      <c r="A475" s="1" t="s">
        <v>29</v>
      </c>
      <c r="B475" s="44" t="s">
        <v>489</v>
      </c>
      <c r="C475" s="25" t="s">
        <v>507</v>
      </c>
      <c r="D475" s="25" t="s">
        <v>32</v>
      </c>
      <c r="E475" s="50">
        <v>2466</v>
      </c>
      <c r="F475" s="41">
        <v>387.62279999999998</v>
      </c>
      <c r="G475" s="42">
        <v>627.45839999999998</v>
      </c>
      <c r="H475" s="42">
        <v>0</v>
      </c>
      <c r="I475" s="42"/>
      <c r="J475" s="42"/>
      <c r="K475" s="42">
        <v>0</v>
      </c>
      <c r="L475" s="46">
        <v>0.1615095</v>
      </c>
      <c r="M475" s="48">
        <v>32.0825988</v>
      </c>
      <c r="N475" s="48">
        <v>0</v>
      </c>
      <c r="O475" s="42"/>
      <c r="P475" s="42"/>
      <c r="Q475" s="42">
        <v>0</v>
      </c>
      <c r="R475" s="47">
        <v>1015.0812</v>
      </c>
      <c r="S475" s="42">
        <v>1080.9996630007774</v>
      </c>
      <c r="T475" s="73">
        <v>0.43836158272537612</v>
      </c>
      <c r="U475" s="48">
        <v>32.244108300000001</v>
      </c>
      <c r="V475" s="49">
        <v>13.075469708029196</v>
      </c>
    </row>
    <row r="476" spans="1:22" x14ac:dyDescent="0.35">
      <c r="A476" s="1" t="s">
        <v>29</v>
      </c>
      <c r="B476" s="44" t="s">
        <v>489</v>
      </c>
      <c r="C476" s="25" t="s">
        <v>508</v>
      </c>
      <c r="D476" s="25" t="s">
        <v>32</v>
      </c>
      <c r="E476" s="50">
        <v>3514</v>
      </c>
      <c r="F476" s="41">
        <v>1528.7436</v>
      </c>
      <c r="G476" s="42">
        <v>0</v>
      </c>
      <c r="H476" s="42">
        <v>288.67199999999997</v>
      </c>
      <c r="I476" s="42"/>
      <c r="J476" s="42"/>
      <c r="K476" s="42">
        <v>0</v>
      </c>
      <c r="L476" s="46">
        <v>0.63697649999999995</v>
      </c>
      <c r="M476" s="42">
        <v>0</v>
      </c>
      <c r="N476" s="48">
        <v>20.55588672</v>
      </c>
      <c r="O476" s="42"/>
      <c r="P476" s="42"/>
      <c r="Q476" s="42">
        <v>0</v>
      </c>
      <c r="R476" s="47">
        <v>1817.4156</v>
      </c>
      <c r="S476" s="42">
        <v>1935.4369395594713</v>
      </c>
      <c r="T476" s="73">
        <v>0.55077886726222858</v>
      </c>
      <c r="U476" s="48">
        <v>21.19286322</v>
      </c>
      <c r="V476" s="49">
        <v>6.0309798577120093</v>
      </c>
    </row>
    <row r="477" spans="1:22" x14ac:dyDescent="0.35">
      <c r="A477" s="1" t="s">
        <v>29</v>
      </c>
      <c r="B477" s="44" t="s">
        <v>489</v>
      </c>
      <c r="C477" s="25" t="s">
        <v>509</v>
      </c>
      <c r="D477" s="25" t="s">
        <v>32</v>
      </c>
      <c r="E477" s="50">
        <v>5120</v>
      </c>
      <c r="F477" s="41">
        <v>842.57639999999992</v>
      </c>
      <c r="G477" s="42">
        <v>1817.9621999999999</v>
      </c>
      <c r="H477" s="42">
        <v>0</v>
      </c>
      <c r="I477" s="42"/>
      <c r="J477" s="42"/>
      <c r="K477" s="42">
        <v>0</v>
      </c>
      <c r="L477" s="46">
        <v>0.35107350000000004</v>
      </c>
      <c r="M477" s="48">
        <v>92.954292899999999</v>
      </c>
      <c r="N477" s="48">
        <v>0</v>
      </c>
      <c r="O477" s="42"/>
      <c r="P477" s="42"/>
      <c r="Q477" s="42">
        <v>0</v>
      </c>
      <c r="R477" s="47">
        <v>2660.5385999999999</v>
      </c>
      <c r="S477" s="42">
        <v>2833.3115912308886</v>
      </c>
      <c r="T477" s="73">
        <v>0.55338117016228294</v>
      </c>
      <c r="U477" s="48">
        <v>93.305366399999997</v>
      </c>
      <c r="V477" s="49">
        <v>18.223704375000001</v>
      </c>
    </row>
    <row r="478" spans="1:22" x14ac:dyDescent="0.35">
      <c r="A478" s="1" t="s">
        <v>29</v>
      </c>
      <c r="B478" s="44" t="s">
        <v>489</v>
      </c>
      <c r="C478" s="25" t="s">
        <v>510</v>
      </c>
      <c r="D478" s="25" t="s">
        <v>32</v>
      </c>
      <c r="E478" s="50">
        <v>1537</v>
      </c>
      <c r="F478" s="41">
        <v>961.76159999999993</v>
      </c>
      <c r="G478" s="42">
        <v>0</v>
      </c>
      <c r="H478" s="42">
        <v>0</v>
      </c>
      <c r="I478" s="42"/>
      <c r="J478" s="42"/>
      <c r="K478" s="42">
        <v>0</v>
      </c>
      <c r="L478" s="46">
        <v>0.40073399999999998</v>
      </c>
      <c r="M478" s="42">
        <v>0</v>
      </c>
      <c r="N478" s="48">
        <v>0</v>
      </c>
      <c r="O478" s="42"/>
      <c r="P478" s="42"/>
      <c r="Q478" s="42">
        <v>0</v>
      </c>
      <c r="R478" s="47">
        <v>961.76159999999993</v>
      </c>
      <c r="S478" s="42">
        <v>1024.2175359834152</v>
      </c>
      <c r="T478" s="73">
        <v>0.66637445412063456</v>
      </c>
      <c r="U478" s="48">
        <v>0.40073399999999998</v>
      </c>
      <c r="V478" s="49">
        <v>0.26072478854912168</v>
      </c>
    </row>
    <row r="479" spans="1:22" x14ac:dyDescent="0.35">
      <c r="A479" s="1" t="s">
        <v>29</v>
      </c>
      <c r="B479" s="44" t="s">
        <v>489</v>
      </c>
      <c r="C479" s="25" t="s">
        <v>511</v>
      </c>
      <c r="D479" s="25" t="s">
        <v>32</v>
      </c>
      <c r="E479" s="50">
        <v>2820</v>
      </c>
      <c r="F479" s="41">
        <v>809.74079999999992</v>
      </c>
      <c r="G479" s="42">
        <v>0</v>
      </c>
      <c r="H479" s="42">
        <v>0</v>
      </c>
      <c r="I479" s="42"/>
      <c r="J479" s="42"/>
      <c r="K479" s="42">
        <v>0</v>
      </c>
      <c r="L479" s="46">
        <v>0.33739199999999997</v>
      </c>
      <c r="M479" s="42">
        <v>0</v>
      </c>
      <c r="N479" s="48">
        <v>0</v>
      </c>
      <c r="O479" s="42"/>
      <c r="P479" s="42"/>
      <c r="Q479" s="42">
        <v>0</v>
      </c>
      <c r="R479" s="47">
        <v>809.74079999999992</v>
      </c>
      <c r="S479" s="42">
        <v>862.32464153407614</v>
      </c>
      <c r="T479" s="73">
        <v>0.30578887997662274</v>
      </c>
      <c r="U479" s="48">
        <v>0.33739199999999997</v>
      </c>
      <c r="V479" s="49">
        <v>0.11964255319148936</v>
      </c>
    </row>
    <row r="480" spans="1:22" x14ac:dyDescent="0.35">
      <c r="A480" s="1" t="s">
        <v>29</v>
      </c>
      <c r="B480" s="44" t="s">
        <v>489</v>
      </c>
      <c r="C480" s="25" t="s">
        <v>512</v>
      </c>
      <c r="D480" s="25" t="s">
        <v>32</v>
      </c>
      <c r="E480" s="50">
        <v>2880</v>
      </c>
      <c r="F480" s="41">
        <v>944.16120000000001</v>
      </c>
      <c r="G480" s="42">
        <v>0</v>
      </c>
      <c r="H480" s="42">
        <v>0</v>
      </c>
      <c r="I480" s="42"/>
      <c r="J480" s="42"/>
      <c r="K480" s="42">
        <v>0</v>
      </c>
      <c r="L480" s="46">
        <v>0.39340050000000004</v>
      </c>
      <c r="M480" s="42">
        <v>0</v>
      </c>
      <c r="N480" s="48">
        <v>0</v>
      </c>
      <c r="O480" s="42"/>
      <c r="P480" s="42"/>
      <c r="Q480" s="42">
        <v>0</v>
      </c>
      <c r="R480" s="47">
        <v>944.16120000000001</v>
      </c>
      <c r="S480" s="42">
        <v>1005.474181788028</v>
      </c>
      <c r="T480" s="73">
        <v>0.34912297978750972</v>
      </c>
      <c r="U480" s="48">
        <v>0.39340050000000004</v>
      </c>
      <c r="V480" s="49">
        <v>0.13659739583333333</v>
      </c>
    </row>
    <row r="481" spans="1:22" x14ac:dyDescent="0.35">
      <c r="A481" s="1" t="s">
        <v>29</v>
      </c>
      <c r="B481" s="44" t="s">
        <v>489</v>
      </c>
      <c r="C481" s="25" t="s">
        <v>513</v>
      </c>
      <c r="D481" s="25" t="s">
        <v>32</v>
      </c>
      <c r="E481" s="50">
        <v>1998</v>
      </c>
      <c r="F481" s="41">
        <v>844.15319999999997</v>
      </c>
      <c r="G481" s="42">
        <v>0</v>
      </c>
      <c r="H481" s="48">
        <v>96.22399999999999</v>
      </c>
      <c r="I481" s="42"/>
      <c r="J481" s="42"/>
      <c r="K481" s="42">
        <v>0</v>
      </c>
      <c r="L481" s="46">
        <v>0.3517305</v>
      </c>
      <c r="M481" s="42">
        <v>0</v>
      </c>
      <c r="N481" s="48">
        <v>6.8519622399999998</v>
      </c>
      <c r="O481" s="42"/>
      <c r="P481" s="42"/>
      <c r="Q481" s="42">
        <v>0</v>
      </c>
      <c r="R481" s="47">
        <v>940.3771999999999</v>
      </c>
      <c r="S481" s="42">
        <v>1001.4444522207824</v>
      </c>
      <c r="T481" s="73">
        <v>0.50122344955995113</v>
      </c>
      <c r="U481" s="48">
        <v>7.2036927400000001</v>
      </c>
      <c r="V481" s="49">
        <v>3.6054518218218221</v>
      </c>
    </row>
    <row r="482" spans="1:22" x14ac:dyDescent="0.35">
      <c r="A482" s="1" t="s">
        <v>29</v>
      </c>
      <c r="B482" s="44" t="s">
        <v>489</v>
      </c>
      <c r="C482" s="25" t="s">
        <v>514</v>
      </c>
      <c r="D482" s="25" t="s">
        <v>32</v>
      </c>
      <c r="E482" s="50">
        <v>8017</v>
      </c>
      <c r="F482" s="41">
        <v>2429.0459999999998</v>
      </c>
      <c r="G482" s="42">
        <v>0</v>
      </c>
      <c r="H482" s="42">
        <v>569.97199999999987</v>
      </c>
      <c r="I482" s="42"/>
      <c r="J482" s="42"/>
      <c r="K482" s="42">
        <v>0</v>
      </c>
      <c r="L482" s="46">
        <v>1.0121025000000001</v>
      </c>
      <c r="M482" s="42">
        <v>0</v>
      </c>
      <c r="N482" s="48">
        <v>40.586824719999996</v>
      </c>
      <c r="O482" s="42"/>
      <c r="P482" s="42"/>
      <c r="Q482" s="42">
        <v>0</v>
      </c>
      <c r="R482" s="47">
        <v>2999.0179999999996</v>
      </c>
      <c r="S482" s="42">
        <v>3193.7715399844515</v>
      </c>
      <c r="T482" s="73">
        <v>0.39837489584438712</v>
      </c>
      <c r="U482" s="48">
        <v>41.598927219999993</v>
      </c>
      <c r="V482" s="49">
        <v>5.1888396183110874</v>
      </c>
    </row>
    <row r="483" spans="1:22" x14ac:dyDescent="0.35">
      <c r="A483" s="1" t="s">
        <v>29</v>
      </c>
      <c r="B483" s="44" t="s">
        <v>489</v>
      </c>
      <c r="C483" s="25" t="s">
        <v>515</v>
      </c>
      <c r="D483" s="25" t="s">
        <v>32</v>
      </c>
      <c r="E483" s="50">
        <v>3443</v>
      </c>
      <c r="F483" s="41">
        <v>359.16480000000001</v>
      </c>
      <c r="G483" s="42">
        <v>1245.4443000000001</v>
      </c>
      <c r="H483" s="42">
        <v>0</v>
      </c>
      <c r="I483" s="42"/>
      <c r="J483" s="42"/>
      <c r="K483" s="42">
        <v>0</v>
      </c>
      <c r="L483" s="46">
        <v>0.14965200000000001</v>
      </c>
      <c r="M483" s="48">
        <v>63.68085885</v>
      </c>
      <c r="N483" s="48">
        <v>0</v>
      </c>
      <c r="O483" s="42"/>
      <c r="P483" s="42"/>
      <c r="Q483" s="42">
        <v>0</v>
      </c>
      <c r="R483" s="47">
        <v>1604.6091000000001</v>
      </c>
      <c r="S483" s="42">
        <v>1708.8109762529155</v>
      </c>
      <c r="T483" s="76">
        <v>0.4963145443662258</v>
      </c>
      <c r="U483" s="57">
        <v>63.830510850000003</v>
      </c>
      <c r="V483" s="49">
        <v>18.539213142608194</v>
      </c>
    </row>
    <row r="484" spans="1:22" x14ac:dyDescent="0.35">
      <c r="A484" s="1" t="s">
        <v>29</v>
      </c>
      <c r="B484" s="44" t="s">
        <v>489</v>
      </c>
      <c r="C484" s="25" t="s">
        <v>516</v>
      </c>
      <c r="D484" s="25" t="s">
        <v>32</v>
      </c>
      <c r="E484" s="50">
        <v>2849</v>
      </c>
      <c r="F484" s="41">
        <v>854.48159999999996</v>
      </c>
      <c r="G484" s="42">
        <v>0</v>
      </c>
      <c r="H484" s="42">
        <v>247.93199999999996</v>
      </c>
      <c r="I484" s="42"/>
      <c r="J484" s="42"/>
      <c r="K484" s="42">
        <v>0</v>
      </c>
      <c r="L484" s="46">
        <v>0.35603400000000002</v>
      </c>
      <c r="M484" s="42">
        <v>0</v>
      </c>
      <c r="N484" s="48">
        <v>17.654854319999998</v>
      </c>
      <c r="O484" s="42"/>
      <c r="P484" s="42"/>
      <c r="Q484" s="42">
        <v>0</v>
      </c>
      <c r="R484" s="47">
        <v>1102.4135999999999</v>
      </c>
      <c r="S484" s="42">
        <v>1174.0033507540811</v>
      </c>
      <c r="T484" s="73">
        <v>0.41207558819027068</v>
      </c>
      <c r="U484" s="48">
        <v>18.010888319999999</v>
      </c>
      <c r="V484" s="49">
        <v>6.3218281221481218</v>
      </c>
    </row>
    <row r="485" spans="1:22" x14ac:dyDescent="0.35">
      <c r="A485" s="1" t="s">
        <v>29</v>
      </c>
      <c r="B485" s="44" t="s">
        <v>489</v>
      </c>
      <c r="C485" s="25" t="s">
        <v>517</v>
      </c>
      <c r="D485" s="25" t="s">
        <v>32</v>
      </c>
      <c r="E485" s="50">
        <v>1544</v>
      </c>
      <c r="F485" s="41">
        <v>538.85159999999996</v>
      </c>
      <c r="G485" s="42">
        <v>0</v>
      </c>
      <c r="H485" s="48">
        <v>51.215999999999994</v>
      </c>
      <c r="I485" s="42"/>
      <c r="J485" s="42"/>
      <c r="K485" s="42">
        <v>0</v>
      </c>
      <c r="L485" s="46">
        <v>0.22452150000000001</v>
      </c>
      <c r="M485" s="42">
        <v>0</v>
      </c>
      <c r="N485" s="48">
        <v>3.6470121599999996</v>
      </c>
      <c r="O485" s="42"/>
      <c r="P485" s="42"/>
      <c r="Q485" s="42">
        <v>0</v>
      </c>
      <c r="R485" s="47">
        <v>590.06759999999997</v>
      </c>
      <c r="S485" s="42">
        <v>628.38606088623987</v>
      </c>
      <c r="T485" s="73">
        <v>0.40698579072942997</v>
      </c>
      <c r="U485" s="48">
        <v>3.8715336599999994</v>
      </c>
      <c r="V485" s="49">
        <v>2.5074699870466319</v>
      </c>
    </row>
    <row r="486" spans="1:22" x14ac:dyDescent="0.35">
      <c r="A486" s="1" t="s">
        <v>29</v>
      </c>
      <c r="B486" s="44" t="s">
        <v>489</v>
      </c>
      <c r="C486" s="25" t="s">
        <v>518</v>
      </c>
      <c r="D486" s="25" t="s">
        <v>32</v>
      </c>
      <c r="E486" s="50">
        <v>3447</v>
      </c>
      <c r="F486" s="41">
        <v>1235.2824000000001</v>
      </c>
      <c r="G486" s="42">
        <v>0</v>
      </c>
      <c r="H486" s="42">
        <v>581.99999999999989</v>
      </c>
      <c r="I486" s="42"/>
      <c r="J486" s="42"/>
      <c r="K486" s="42">
        <v>0</v>
      </c>
      <c r="L486" s="46">
        <v>0.51470100000000008</v>
      </c>
      <c r="M486" s="42">
        <v>0</v>
      </c>
      <c r="N486" s="48">
        <v>41.44332</v>
      </c>
      <c r="O486" s="42"/>
      <c r="P486" s="42"/>
      <c r="Q486" s="42">
        <v>0</v>
      </c>
      <c r="R486" s="47">
        <v>1817.2824000000001</v>
      </c>
      <c r="S486" s="42">
        <v>1935.2950896708992</v>
      </c>
      <c r="T486" s="73">
        <v>0.56144331002927161</v>
      </c>
      <c r="U486" s="48">
        <v>41.958021000000002</v>
      </c>
      <c r="V486" s="49">
        <v>12.172329852045257</v>
      </c>
    </row>
    <row r="487" spans="1:22" x14ac:dyDescent="0.35">
      <c r="A487" s="1" t="s">
        <v>29</v>
      </c>
      <c r="B487" s="44" t="s">
        <v>489</v>
      </c>
      <c r="C487" s="25" t="s">
        <v>519</v>
      </c>
      <c r="D487" s="25" t="s">
        <v>32</v>
      </c>
      <c r="E487" s="50">
        <v>5515</v>
      </c>
      <c r="F487" s="41">
        <v>1042.9523999999999</v>
      </c>
      <c r="G487" s="42">
        <v>0</v>
      </c>
      <c r="H487" s="42">
        <v>749.22799999999984</v>
      </c>
      <c r="I487" s="42"/>
      <c r="J487" s="42"/>
      <c r="K487" s="42">
        <v>0</v>
      </c>
      <c r="L487" s="46">
        <v>0.43456350000000005</v>
      </c>
      <c r="M487" s="42">
        <v>0</v>
      </c>
      <c r="N487" s="48">
        <v>53.351367279999998</v>
      </c>
      <c r="O487" s="42"/>
      <c r="P487" s="42"/>
      <c r="Q487" s="42">
        <v>0</v>
      </c>
      <c r="R487" s="47">
        <v>1792.1803999999997</v>
      </c>
      <c r="S487" s="42">
        <v>1908.5629882974861</v>
      </c>
      <c r="T487" s="73">
        <v>0.34606763160425857</v>
      </c>
      <c r="U487" s="48">
        <v>53.785930780000001</v>
      </c>
      <c r="V487" s="49">
        <v>9.7526619728014516</v>
      </c>
    </row>
    <row r="488" spans="1:22" x14ac:dyDescent="0.35">
      <c r="A488" s="1" t="s">
        <v>29</v>
      </c>
      <c r="B488" s="44" t="s">
        <v>489</v>
      </c>
      <c r="C488" s="25" t="s">
        <v>520</v>
      </c>
      <c r="D488" s="25" t="s">
        <v>32</v>
      </c>
      <c r="E488" s="50">
        <v>3878</v>
      </c>
      <c r="F488" s="41">
        <v>1202.0544</v>
      </c>
      <c r="G488" s="42">
        <v>0</v>
      </c>
      <c r="H488" s="42">
        <v>617.69599999999991</v>
      </c>
      <c r="I488" s="42"/>
      <c r="J488" s="42"/>
      <c r="K488" s="42">
        <v>0</v>
      </c>
      <c r="L488" s="46">
        <v>0.50085599999999997</v>
      </c>
      <c r="M488" s="42">
        <v>0</v>
      </c>
      <c r="N488" s="48">
        <v>43.985176959999997</v>
      </c>
      <c r="O488" s="42"/>
      <c r="P488" s="42"/>
      <c r="Q488" s="42">
        <v>0</v>
      </c>
      <c r="R488" s="47">
        <v>1819.7503999999999</v>
      </c>
      <c r="S488" s="42">
        <v>1937.9233593780771</v>
      </c>
      <c r="T488" s="73">
        <v>0.49972237219651289</v>
      </c>
      <c r="U488" s="48">
        <v>44.486032959999996</v>
      </c>
      <c r="V488" s="49">
        <v>11.471385497679215</v>
      </c>
    </row>
    <row r="489" spans="1:22" x14ac:dyDescent="0.35">
      <c r="A489" s="1" t="s">
        <v>29</v>
      </c>
      <c r="B489" s="44" t="s">
        <v>489</v>
      </c>
      <c r="C489" s="25" t="s">
        <v>521</v>
      </c>
      <c r="D489" s="25" t="s">
        <v>32</v>
      </c>
      <c r="E489" s="50">
        <v>3658</v>
      </c>
      <c r="F489" s="41">
        <v>1176.7896000000001</v>
      </c>
      <c r="G489" s="42">
        <v>0</v>
      </c>
      <c r="H489" s="42">
        <v>301.08799999999997</v>
      </c>
      <c r="I489" s="42"/>
      <c r="J489" s="42"/>
      <c r="K489" s="42">
        <v>0</v>
      </c>
      <c r="L489" s="46">
        <v>0.49032900000000001</v>
      </c>
      <c r="M489" s="42">
        <v>0</v>
      </c>
      <c r="N489" s="48">
        <v>21.440010879999999</v>
      </c>
      <c r="O489" s="42"/>
      <c r="P489" s="42"/>
      <c r="Q489" s="42">
        <v>0</v>
      </c>
      <c r="R489" s="47">
        <v>1477.8776</v>
      </c>
      <c r="S489" s="42">
        <v>1573.8496462710548</v>
      </c>
      <c r="T489" s="73">
        <v>0.43024867311947917</v>
      </c>
      <c r="U489" s="48">
        <v>21.930339879999998</v>
      </c>
      <c r="V489" s="49">
        <v>5.9951721924548931</v>
      </c>
    </row>
    <row r="490" spans="1:22" x14ac:dyDescent="0.35">
      <c r="A490" s="1" t="s">
        <v>29</v>
      </c>
      <c r="B490" s="44" t="s">
        <v>489</v>
      </c>
      <c r="C490" s="25" t="s">
        <v>522</v>
      </c>
      <c r="D490" s="25" t="s">
        <v>32</v>
      </c>
      <c r="E490" s="50">
        <v>1466</v>
      </c>
      <c r="F490" s="41">
        <v>478.13759999999996</v>
      </c>
      <c r="G490" s="42">
        <v>0</v>
      </c>
      <c r="H490" s="48">
        <v>34.919999999999995</v>
      </c>
      <c r="I490" s="42"/>
      <c r="J490" s="42"/>
      <c r="K490" s="42">
        <v>0</v>
      </c>
      <c r="L490" s="46">
        <v>0.19922400000000001</v>
      </c>
      <c r="M490" s="42">
        <v>0</v>
      </c>
      <c r="N490" s="48">
        <v>2.4865991999999997</v>
      </c>
      <c r="O490" s="42"/>
      <c r="P490" s="42"/>
      <c r="Q490" s="42">
        <v>0</v>
      </c>
      <c r="R490" s="47">
        <v>513.05759999999998</v>
      </c>
      <c r="S490" s="42">
        <v>546.37510053381698</v>
      </c>
      <c r="T490" s="73">
        <v>0.3726978857665873</v>
      </c>
      <c r="U490" s="48">
        <v>2.6858231999999997</v>
      </c>
      <c r="V490" s="49">
        <v>1.8320758526603</v>
      </c>
    </row>
    <row r="491" spans="1:22" x14ac:dyDescent="0.35">
      <c r="A491" s="1" t="s">
        <v>29</v>
      </c>
      <c r="B491" s="44" t="s">
        <v>489</v>
      </c>
      <c r="C491" s="25" t="s">
        <v>523</v>
      </c>
      <c r="D491" s="25" t="s">
        <v>32</v>
      </c>
      <c r="E491" s="50">
        <v>1997</v>
      </c>
      <c r="F491" s="41">
        <v>900.80639999999994</v>
      </c>
      <c r="G491" s="42">
        <v>0</v>
      </c>
      <c r="H491" s="48">
        <v>62.467999999999989</v>
      </c>
      <c r="I491" s="42"/>
      <c r="J491" s="42"/>
      <c r="K491" s="42">
        <v>0</v>
      </c>
      <c r="L491" s="46">
        <v>0.375336</v>
      </c>
      <c r="M491" s="42">
        <v>0</v>
      </c>
      <c r="N491" s="48">
        <v>4.44824968</v>
      </c>
      <c r="O491" s="42"/>
      <c r="P491" s="42"/>
      <c r="Q491" s="42">
        <v>0</v>
      </c>
      <c r="R491" s="47">
        <v>963.2743999999999</v>
      </c>
      <c r="S491" s="42">
        <v>1025.8285758590307</v>
      </c>
      <c r="T491" s="73">
        <v>0.51368481515224373</v>
      </c>
      <c r="U491" s="48">
        <v>4.8235856799999999</v>
      </c>
      <c r="V491" s="49">
        <v>2.415415963945919</v>
      </c>
    </row>
    <row r="492" spans="1:22" x14ac:dyDescent="0.35">
      <c r="A492" s="1" t="s">
        <v>29</v>
      </c>
      <c r="B492" s="44" t="s">
        <v>489</v>
      </c>
      <c r="C492" s="25" t="s">
        <v>524</v>
      </c>
      <c r="D492" s="25" t="s">
        <v>32</v>
      </c>
      <c r="E492" s="50">
        <v>1835</v>
      </c>
      <c r="F492" s="41">
        <v>459.8424</v>
      </c>
      <c r="G492" s="42">
        <v>0</v>
      </c>
      <c r="H492" s="42">
        <v>223.09999999999997</v>
      </c>
      <c r="I492" s="42"/>
      <c r="J492" s="42"/>
      <c r="K492" s="42">
        <v>0</v>
      </c>
      <c r="L492" s="46">
        <v>0.19160099999999999</v>
      </c>
      <c r="M492" s="42">
        <v>0</v>
      </c>
      <c r="N492" s="48">
        <v>15.886605999999999</v>
      </c>
      <c r="O492" s="42"/>
      <c r="P492" s="42"/>
      <c r="Q492" s="42">
        <v>0</v>
      </c>
      <c r="R492" s="47">
        <v>682.94239999999991</v>
      </c>
      <c r="S492" s="42">
        <v>727.29206712619839</v>
      </c>
      <c r="T492" s="73">
        <v>0.39634445074997188</v>
      </c>
      <c r="U492" s="48">
        <v>16.078206999999999</v>
      </c>
      <c r="V492" s="49">
        <v>8.7619656675749304</v>
      </c>
    </row>
    <row r="493" spans="1:22" x14ac:dyDescent="0.35">
      <c r="A493" s="1" t="s">
        <v>29</v>
      </c>
      <c r="B493" s="44" t="s">
        <v>489</v>
      </c>
      <c r="C493" s="25" t="s">
        <v>525</v>
      </c>
      <c r="D493" s="25" t="s">
        <v>32</v>
      </c>
      <c r="E493" s="50">
        <v>4091</v>
      </c>
      <c r="F493" s="41">
        <v>983.27159999999992</v>
      </c>
      <c r="G493" s="42">
        <v>0</v>
      </c>
      <c r="H493" s="42">
        <v>0</v>
      </c>
      <c r="I493" s="42"/>
      <c r="J493" s="42"/>
      <c r="K493" s="42">
        <v>0</v>
      </c>
      <c r="L493" s="46">
        <v>0.40969650000000002</v>
      </c>
      <c r="M493" s="42">
        <v>0</v>
      </c>
      <c r="N493" s="48">
        <v>0</v>
      </c>
      <c r="O493" s="42"/>
      <c r="P493" s="42"/>
      <c r="Q493" s="42">
        <v>0</v>
      </c>
      <c r="R493" s="47">
        <v>983.27159999999992</v>
      </c>
      <c r="S493" s="42">
        <v>1047.1243760974344</v>
      </c>
      <c r="T493" s="73">
        <v>0.25595804842274122</v>
      </c>
      <c r="U493" s="48">
        <v>0.40969650000000002</v>
      </c>
      <c r="V493" s="49">
        <v>0.1001458078709362</v>
      </c>
    </row>
    <row r="494" spans="1:22" x14ac:dyDescent="0.35">
      <c r="A494" s="1" t="s">
        <v>29</v>
      </c>
      <c r="B494" s="44" t="s">
        <v>489</v>
      </c>
      <c r="C494" s="25" t="s">
        <v>526</v>
      </c>
      <c r="D494" s="25" t="s">
        <v>32</v>
      </c>
      <c r="E494" s="50">
        <v>2839</v>
      </c>
      <c r="F494" s="41">
        <v>966.45960000000002</v>
      </c>
      <c r="G494" s="42">
        <v>0</v>
      </c>
      <c r="H494" s="42">
        <v>0</v>
      </c>
      <c r="I494" s="42"/>
      <c r="J494" s="42"/>
      <c r="K494" s="42">
        <v>0</v>
      </c>
      <c r="L494" s="46">
        <v>0.40269150000000004</v>
      </c>
      <c r="M494" s="42">
        <v>0</v>
      </c>
      <c r="N494" s="48">
        <v>0</v>
      </c>
      <c r="O494" s="42"/>
      <c r="P494" s="42"/>
      <c r="Q494" s="42">
        <v>0</v>
      </c>
      <c r="R494" s="47">
        <v>966.45960000000002</v>
      </c>
      <c r="S494" s="42">
        <v>1029.2206198911636</v>
      </c>
      <c r="T494" s="73">
        <v>0.36252927787642253</v>
      </c>
      <c r="U494" s="48">
        <v>0.40269150000000004</v>
      </c>
      <c r="V494" s="49">
        <v>0.14184272631208172</v>
      </c>
    </row>
    <row r="495" spans="1:22" x14ac:dyDescent="0.35">
      <c r="A495" s="1" t="s">
        <v>29</v>
      </c>
      <c r="B495" s="44" t="s">
        <v>489</v>
      </c>
      <c r="C495" s="25" t="s">
        <v>527</v>
      </c>
      <c r="D495" s="25" t="s">
        <v>32</v>
      </c>
      <c r="E495" s="50">
        <v>1984</v>
      </c>
      <c r="F495" s="41">
        <v>996.3972</v>
      </c>
      <c r="G495" s="42">
        <v>0</v>
      </c>
      <c r="H495" s="42">
        <v>0</v>
      </c>
      <c r="I495" s="42"/>
      <c r="J495" s="42"/>
      <c r="K495" s="42">
        <v>0</v>
      </c>
      <c r="L495" s="46">
        <v>0.41516550000000002</v>
      </c>
      <c r="M495" s="42">
        <v>0</v>
      </c>
      <c r="N495" s="48">
        <v>0</v>
      </c>
      <c r="O495" s="42"/>
      <c r="P495" s="42"/>
      <c r="Q495" s="42">
        <v>0</v>
      </c>
      <c r="R495" s="47">
        <v>996.3972</v>
      </c>
      <c r="S495" s="42">
        <v>1061.1023407929515</v>
      </c>
      <c r="T495" s="73">
        <v>0.53482980886741505</v>
      </c>
      <c r="U495" s="48">
        <v>0.41516550000000002</v>
      </c>
      <c r="V495" s="49">
        <v>0.20925680443548386</v>
      </c>
    </row>
    <row r="496" spans="1:22" x14ac:dyDescent="0.35">
      <c r="A496" s="1" t="s">
        <v>29</v>
      </c>
      <c r="B496" s="44" t="s">
        <v>489</v>
      </c>
      <c r="C496" s="25" t="s">
        <v>528</v>
      </c>
      <c r="D496" s="25" t="s">
        <v>32</v>
      </c>
      <c r="E496" s="50">
        <v>3791</v>
      </c>
      <c r="F496" s="41">
        <v>642.88080000000002</v>
      </c>
      <c r="G496" s="42">
        <v>994.9914</v>
      </c>
      <c r="H496" s="48">
        <v>5.0439999999999996</v>
      </c>
      <c r="I496" s="42"/>
      <c r="J496" s="42"/>
      <c r="K496" s="42">
        <v>0</v>
      </c>
      <c r="L496" s="46">
        <v>0.26786700000000002</v>
      </c>
      <c r="M496" s="48">
        <v>50.874942299999994</v>
      </c>
      <c r="N496" s="48">
        <v>0.35917543999999996</v>
      </c>
      <c r="O496" s="42"/>
      <c r="P496" s="42"/>
      <c r="Q496" s="42">
        <v>0</v>
      </c>
      <c r="R496" s="47">
        <v>1642.9162000000001</v>
      </c>
      <c r="S496" s="42">
        <v>1749.605704980565</v>
      </c>
      <c r="T496" s="73">
        <v>0.46151561724625823</v>
      </c>
      <c r="U496" s="48">
        <v>51.501984739999997</v>
      </c>
      <c r="V496" s="49">
        <v>13.58532965972039</v>
      </c>
    </row>
    <row r="497" spans="1:22" x14ac:dyDescent="0.35">
      <c r="A497" s="1" t="s">
        <v>29</v>
      </c>
      <c r="B497" s="44" t="s">
        <v>489</v>
      </c>
      <c r="C497" s="25" t="s">
        <v>529</v>
      </c>
      <c r="D497" s="25" t="s">
        <v>32</v>
      </c>
      <c r="E497" s="50">
        <v>1150</v>
      </c>
      <c r="F497" s="41">
        <v>176.95079999999999</v>
      </c>
      <c r="G497" s="42">
        <v>0</v>
      </c>
      <c r="H497" s="42">
        <v>341.05199999999996</v>
      </c>
      <c r="I497" s="42"/>
      <c r="J497" s="42"/>
      <c r="K497" s="42">
        <v>0</v>
      </c>
      <c r="L497" s="46">
        <v>7.3729500000000003E-2</v>
      </c>
      <c r="M497" s="42">
        <v>0</v>
      </c>
      <c r="N497" s="48">
        <v>24.285785519999997</v>
      </c>
      <c r="O497" s="42"/>
      <c r="P497" s="42"/>
      <c r="Q497" s="42">
        <v>0</v>
      </c>
      <c r="R497" s="47">
        <v>518.00279999999998</v>
      </c>
      <c r="S497" s="42">
        <v>551.64143738792427</v>
      </c>
      <c r="T497" s="73">
        <v>0.47968820642428195</v>
      </c>
      <c r="U497" s="48">
        <v>24.359515019999996</v>
      </c>
      <c r="V497" s="49">
        <v>21.182186973913041</v>
      </c>
    </row>
    <row r="498" spans="1:22" x14ac:dyDescent="0.35">
      <c r="A498" s="1" t="s">
        <v>29</v>
      </c>
      <c r="B498" s="44" t="s">
        <v>489</v>
      </c>
      <c r="C498" s="25" t="s">
        <v>530</v>
      </c>
      <c r="D498" s="25" t="s">
        <v>32</v>
      </c>
      <c r="E498" s="50">
        <v>2376</v>
      </c>
      <c r="F498" s="41">
        <v>275.74559999999997</v>
      </c>
      <c r="G498" s="42">
        <v>0</v>
      </c>
      <c r="H498" s="42">
        <v>572.68799999999987</v>
      </c>
      <c r="I498" s="42"/>
      <c r="J498" s="42"/>
      <c r="K498" s="42">
        <v>0</v>
      </c>
      <c r="L498" s="46">
        <v>0.11489400000000001</v>
      </c>
      <c r="M498" s="42">
        <v>0</v>
      </c>
      <c r="N498" s="48">
        <v>40.780226879999994</v>
      </c>
      <c r="O498" s="42"/>
      <c r="P498" s="42"/>
      <c r="Q498" s="42">
        <v>0</v>
      </c>
      <c r="R498" s="47">
        <v>848.43359999999984</v>
      </c>
      <c r="S498" s="42">
        <v>903.53011727390492</v>
      </c>
      <c r="T498" s="73">
        <v>0.3802736183812731</v>
      </c>
      <c r="U498" s="48">
        <v>40.895120879999993</v>
      </c>
      <c r="V498" s="49">
        <v>17.211751212121211</v>
      </c>
    </row>
    <row r="499" spans="1:22" x14ac:dyDescent="0.35">
      <c r="A499" s="1" t="s">
        <v>29</v>
      </c>
      <c r="B499" s="44" t="s">
        <v>489</v>
      </c>
      <c r="C499" s="25" t="s">
        <v>531</v>
      </c>
      <c r="D499" s="25" t="s">
        <v>32</v>
      </c>
      <c r="E499" s="50">
        <v>5120</v>
      </c>
      <c r="F499" s="41">
        <v>2054.4191999999998</v>
      </c>
      <c r="G499" s="42">
        <v>0</v>
      </c>
      <c r="H499" s="48">
        <v>23.667999999999996</v>
      </c>
      <c r="I499" s="42"/>
      <c r="J499" s="42"/>
      <c r="K499" s="42">
        <v>0</v>
      </c>
      <c r="L499" s="46">
        <v>0.85600799999999999</v>
      </c>
      <c r="M499" s="42">
        <v>0</v>
      </c>
      <c r="N499" s="48">
        <v>1.68536168</v>
      </c>
      <c r="O499" s="42"/>
      <c r="P499" s="42"/>
      <c r="Q499" s="42">
        <v>0</v>
      </c>
      <c r="R499" s="47">
        <v>2078.0871999999999</v>
      </c>
      <c r="S499" s="42">
        <v>2213.0363195439231</v>
      </c>
      <c r="T499" s="73">
        <v>0.43223365616092246</v>
      </c>
      <c r="U499" s="48">
        <v>2.5413696799999999</v>
      </c>
      <c r="V499" s="49">
        <v>0.49636126562499994</v>
      </c>
    </row>
    <row r="500" spans="1:22" x14ac:dyDescent="0.35">
      <c r="A500" s="1" t="s">
        <v>29</v>
      </c>
      <c r="B500" s="44" t="s">
        <v>489</v>
      </c>
      <c r="C500" s="25" t="s">
        <v>532</v>
      </c>
      <c r="D500" s="25" t="s">
        <v>32</v>
      </c>
      <c r="E500" s="50">
        <v>2892</v>
      </c>
      <c r="F500" s="41">
        <v>1140.6959999999999</v>
      </c>
      <c r="G500" s="42">
        <v>0</v>
      </c>
      <c r="H500" s="42">
        <v>0</v>
      </c>
      <c r="I500" s="42"/>
      <c r="J500" s="42"/>
      <c r="K500" s="42">
        <v>0</v>
      </c>
      <c r="L500" s="46">
        <v>0.47529000000000005</v>
      </c>
      <c r="M500" s="42">
        <v>0</v>
      </c>
      <c r="N500" s="48">
        <v>0</v>
      </c>
      <c r="O500" s="42"/>
      <c r="P500" s="42"/>
      <c r="Q500" s="42">
        <v>0</v>
      </c>
      <c r="R500" s="47">
        <v>1140.6959999999999</v>
      </c>
      <c r="S500" s="42">
        <v>1214.771775485877</v>
      </c>
      <c r="T500" s="73">
        <v>0.42004556552070438</v>
      </c>
      <c r="U500" s="48">
        <v>0.47529000000000005</v>
      </c>
      <c r="V500" s="49">
        <v>0.16434647302904565</v>
      </c>
    </row>
    <row r="501" spans="1:22" x14ac:dyDescent="0.35">
      <c r="A501" s="1" t="s">
        <v>29</v>
      </c>
      <c r="B501" s="44" t="s">
        <v>489</v>
      </c>
      <c r="C501" s="25" t="s">
        <v>533</v>
      </c>
      <c r="D501" s="25" t="s">
        <v>32</v>
      </c>
      <c r="E501" s="50">
        <v>4645</v>
      </c>
      <c r="F501" s="41">
        <v>1764.36</v>
      </c>
      <c r="G501" s="42">
        <v>0</v>
      </c>
      <c r="H501" s="42">
        <v>873.38799999999992</v>
      </c>
      <c r="I501" s="42"/>
      <c r="J501" s="42"/>
      <c r="K501" s="42">
        <v>0</v>
      </c>
      <c r="L501" s="46">
        <v>0.73514999999999997</v>
      </c>
      <c r="M501" s="42">
        <v>0</v>
      </c>
      <c r="N501" s="48">
        <v>62.192608879999995</v>
      </c>
      <c r="O501" s="42"/>
      <c r="P501" s="42"/>
      <c r="Q501" s="42">
        <v>0</v>
      </c>
      <c r="R501" s="47">
        <v>2637.7479999999996</v>
      </c>
      <c r="S501" s="42">
        <v>2809.0409901010621</v>
      </c>
      <c r="T501" s="73">
        <v>0.60474510012939986</v>
      </c>
      <c r="U501" s="48">
        <v>62.927758879999992</v>
      </c>
      <c r="V501" s="49">
        <v>13.547418488697524</v>
      </c>
    </row>
    <row r="502" spans="1:22" x14ac:dyDescent="0.35">
      <c r="A502" s="1" t="s">
        <v>29</v>
      </c>
      <c r="B502" s="44" t="s">
        <v>489</v>
      </c>
      <c r="C502" s="25" t="s">
        <v>534</v>
      </c>
      <c r="D502" s="25" t="s">
        <v>32</v>
      </c>
      <c r="E502" s="50">
        <v>5548</v>
      </c>
      <c r="F502" s="41">
        <v>1730.8224</v>
      </c>
      <c r="G502" s="42">
        <v>0</v>
      </c>
      <c r="H502" s="42">
        <v>234.35199999999998</v>
      </c>
      <c r="I502" s="42"/>
      <c r="J502" s="42"/>
      <c r="K502" s="42">
        <v>0</v>
      </c>
      <c r="L502" s="46">
        <v>0.72117600000000004</v>
      </c>
      <c r="M502" s="42">
        <v>0</v>
      </c>
      <c r="N502" s="48">
        <v>16.687843519999998</v>
      </c>
      <c r="O502" s="42"/>
      <c r="P502" s="42"/>
      <c r="Q502" s="42">
        <v>0</v>
      </c>
      <c r="R502" s="47">
        <v>1965.1743999999999</v>
      </c>
      <c r="S502" s="42">
        <v>2092.7910635501426</v>
      </c>
      <c r="T502" s="73">
        <v>0.3772154043889947</v>
      </c>
      <c r="U502" s="48">
        <v>17.409019519999998</v>
      </c>
      <c r="V502" s="49">
        <v>3.1378910454217732</v>
      </c>
    </row>
    <row r="503" spans="1:22" x14ac:dyDescent="0.35">
      <c r="A503" s="1" t="s">
        <v>29</v>
      </c>
      <c r="B503" s="44" t="s">
        <v>489</v>
      </c>
      <c r="C503" s="25" t="s">
        <v>535</v>
      </c>
      <c r="D503" s="25" t="s">
        <v>32</v>
      </c>
      <c r="E503" s="50">
        <v>5918</v>
      </c>
      <c r="F503" s="41">
        <v>2074.0320000000002</v>
      </c>
      <c r="G503" s="42">
        <v>0</v>
      </c>
      <c r="H503" s="42">
        <v>0</v>
      </c>
      <c r="I503" s="42"/>
      <c r="J503" s="42"/>
      <c r="K503" s="42">
        <v>0</v>
      </c>
      <c r="L503" s="46">
        <v>0.86418000000000006</v>
      </c>
      <c r="M503" s="42">
        <v>0</v>
      </c>
      <c r="N503" s="48">
        <v>0</v>
      </c>
      <c r="O503" s="42"/>
      <c r="P503" s="42"/>
      <c r="Q503" s="42">
        <v>0</v>
      </c>
      <c r="R503" s="47">
        <v>2074.0320000000002</v>
      </c>
      <c r="S503" s="42">
        <v>2208.7177784918372</v>
      </c>
      <c r="T503" s="73">
        <v>0.37322030728148653</v>
      </c>
      <c r="U503" s="48">
        <v>0.86418000000000006</v>
      </c>
      <c r="V503" s="49">
        <v>0.1460256843528219</v>
      </c>
    </row>
    <row r="504" spans="1:22" x14ac:dyDescent="0.35">
      <c r="A504" s="1" t="s">
        <v>29</v>
      </c>
      <c r="B504" s="44" t="s">
        <v>489</v>
      </c>
      <c r="C504" s="25" t="s">
        <v>536</v>
      </c>
      <c r="D504" s="25" t="s">
        <v>32</v>
      </c>
      <c r="E504" s="50">
        <v>11830</v>
      </c>
      <c r="F504" s="41">
        <v>1792.1088</v>
      </c>
      <c r="G504" s="42">
        <v>3892.0608000000002</v>
      </c>
      <c r="H504" s="42">
        <v>0</v>
      </c>
      <c r="I504" s="42"/>
      <c r="J504" s="42"/>
      <c r="K504" s="42">
        <v>0</v>
      </c>
      <c r="L504" s="46">
        <v>0.74671200000000004</v>
      </c>
      <c r="M504" s="42">
        <v>199.00510559999998</v>
      </c>
      <c r="N504" s="48">
        <v>0</v>
      </c>
      <c r="O504" s="42"/>
      <c r="P504" s="42"/>
      <c r="Q504" s="42">
        <v>0</v>
      </c>
      <c r="R504" s="47">
        <v>5684.1696000000002</v>
      </c>
      <c r="S504" s="42">
        <v>6053.2944773671934</v>
      </c>
      <c r="T504" s="73">
        <v>0.5116901502423663</v>
      </c>
      <c r="U504" s="48">
        <v>199.75181759999998</v>
      </c>
      <c r="V504" s="49">
        <v>16.885191682163988</v>
      </c>
    </row>
    <row r="505" spans="1:22" x14ac:dyDescent="0.35">
      <c r="A505" s="1" t="s">
        <v>29</v>
      </c>
      <c r="B505" s="44" t="s">
        <v>489</v>
      </c>
      <c r="C505" s="25" t="s">
        <v>537</v>
      </c>
      <c r="D505" s="25" t="s">
        <v>32</v>
      </c>
      <c r="E505" s="50">
        <v>21227</v>
      </c>
      <c r="F505" s="41">
        <v>5854.0320000000002</v>
      </c>
      <c r="G505" s="42">
        <v>7048.6767</v>
      </c>
      <c r="H505" s="42">
        <v>0</v>
      </c>
      <c r="I505" s="42"/>
      <c r="J505" s="42"/>
      <c r="K505" s="42">
        <v>0</v>
      </c>
      <c r="L505" s="46">
        <v>2.4391799999999999</v>
      </c>
      <c r="M505" s="42">
        <v>360.40615064999997</v>
      </c>
      <c r="N505" s="48">
        <v>0</v>
      </c>
      <c r="O505" s="42"/>
      <c r="P505" s="42"/>
      <c r="Q505" s="42">
        <v>0</v>
      </c>
      <c r="R505" s="47">
        <v>12902.708699999999</v>
      </c>
      <c r="S505" s="42">
        <v>13740.599034340501</v>
      </c>
      <c r="T505" s="73">
        <v>0.64731705065908984</v>
      </c>
      <c r="U505" s="48">
        <v>362.84533064999999</v>
      </c>
      <c r="V505" s="49">
        <v>17.093575665426108</v>
      </c>
    </row>
    <row r="506" spans="1:22" x14ac:dyDescent="0.35">
      <c r="A506" s="1" t="s">
        <v>29</v>
      </c>
      <c r="B506" s="44" t="s">
        <v>489</v>
      </c>
      <c r="C506" s="25" t="s">
        <v>538</v>
      </c>
      <c r="D506" s="25" t="s">
        <v>32</v>
      </c>
      <c r="E506" s="50">
        <v>26961</v>
      </c>
      <c r="F506" s="41">
        <v>8344.7999999999993</v>
      </c>
      <c r="G506" s="48">
        <v>67.065299999999993</v>
      </c>
      <c r="H506" s="42">
        <v>0</v>
      </c>
      <c r="I506" s="42"/>
      <c r="J506" s="42"/>
      <c r="K506" s="42">
        <v>0</v>
      </c>
      <c r="L506" s="46">
        <v>3.4769999999999999</v>
      </c>
      <c r="M506" s="48">
        <v>3.4291183499999995</v>
      </c>
      <c r="N506" s="48">
        <v>0</v>
      </c>
      <c r="O506" s="42"/>
      <c r="P506" s="42"/>
      <c r="Q506" s="42">
        <v>0</v>
      </c>
      <c r="R506" s="47">
        <v>8411.8652999999995</v>
      </c>
      <c r="S506" s="42">
        <v>8958.124290458667</v>
      </c>
      <c r="T506" s="73">
        <v>0.33226231558394226</v>
      </c>
      <c r="U506" s="48">
        <v>6.9061183499999999</v>
      </c>
      <c r="V506" s="49">
        <v>0.25615215867363972</v>
      </c>
    </row>
    <row r="507" spans="1:22" x14ac:dyDescent="0.35">
      <c r="A507" s="1" t="s">
        <v>29</v>
      </c>
      <c r="B507" s="44" t="s">
        <v>489</v>
      </c>
      <c r="C507" s="25" t="s">
        <v>539</v>
      </c>
      <c r="D507" s="25" t="s">
        <v>32</v>
      </c>
      <c r="E507" s="50">
        <v>5656</v>
      </c>
      <c r="F507" s="41">
        <v>3097.7712000000001</v>
      </c>
      <c r="G507" s="42">
        <v>2943.2952</v>
      </c>
      <c r="H507" s="42">
        <v>0</v>
      </c>
      <c r="I507" s="42"/>
      <c r="J507" s="42"/>
      <c r="K507" s="42">
        <v>0</v>
      </c>
      <c r="L507" s="46">
        <v>1.2907380000000002</v>
      </c>
      <c r="M507" s="42">
        <v>150.49373639999999</v>
      </c>
      <c r="N507" s="48">
        <v>0</v>
      </c>
      <c r="O507" s="42"/>
      <c r="P507" s="42"/>
      <c r="Q507" s="42">
        <v>0</v>
      </c>
      <c r="R507" s="47">
        <v>6041.0663999999997</v>
      </c>
      <c r="S507" s="42">
        <v>6433.3678355636166</v>
      </c>
      <c r="T507" s="73">
        <v>1.1374412722000737</v>
      </c>
      <c r="U507" s="48">
        <v>151.78447439999999</v>
      </c>
      <c r="V507" s="49">
        <v>26.836010325318249</v>
      </c>
    </row>
    <row r="508" spans="1:22" x14ac:dyDescent="0.35">
      <c r="A508" s="1" t="s">
        <v>29</v>
      </c>
      <c r="B508" s="44" t="s">
        <v>489</v>
      </c>
      <c r="C508" s="25" t="s">
        <v>540</v>
      </c>
      <c r="D508" s="25" t="s">
        <v>32</v>
      </c>
      <c r="E508" s="50">
        <v>4031</v>
      </c>
      <c r="F508" s="41">
        <v>761.61599999999999</v>
      </c>
      <c r="G508" s="42">
        <v>1271.5884000000001</v>
      </c>
      <c r="H508" s="42">
        <v>0</v>
      </c>
      <c r="I508" s="42"/>
      <c r="J508" s="42"/>
      <c r="K508" s="42">
        <v>0</v>
      </c>
      <c r="L508" s="46">
        <v>0.31734000000000001</v>
      </c>
      <c r="M508" s="48">
        <v>65.017633799999999</v>
      </c>
      <c r="N508" s="48">
        <v>0</v>
      </c>
      <c r="O508" s="42"/>
      <c r="P508" s="42"/>
      <c r="Q508" s="42">
        <v>0</v>
      </c>
      <c r="R508" s="47">
        <v>2033.2044000000001</v>
      </c>
      <c r="S508" s="42">
        <v>2165.2388707540813</v>
      </c>
      <c r="T508" s="73">
        <v>0.53714682975789663</v>
      </c>
      <c r="U508" s="48">
        <v>65.3349738</v>
      </c>
      <c r="V508" s="49">
        <v>16.208130439096998</v>
      </c>
    </row>
    <row r="509" spans="1:22" x14ac:dyDescent="0.35">
      <c r="A509" s="1" t="s">
        <v>29</v>
      </c>
      <c r="B509" s="44" t="s">
        <v>489</v>
      </c>
      <c r="C509" s="25" t="s">
        <v>541</v>
      </c>
      <c r="D509" s="25" t="s">
        <v>32</v>
      </c>
      <c r="E509" s="50">
        <v>40536</v>
      </c>
      <c r="F509" s="41">
        <v>18826.272000000001</v>
      </c>
      <c r="G509" s="42">
        <v>11195.7372</v>
      </c>
      <c r="H509" s="42">
        <v>0</v>
      </c>
      <c r="I509" s="42"/>
      <c r="J509" s="42"/>
      <c r="K509" s="42">
        <v>0</v>
      </c>
      <c r="L509" s="46">
        <v>7.8442799999999995</v>
      </c>
      <c r="M509" s="42">
        <v>572.44965539999998</v>
      </c>
      <c r="N509" s="48">
        <v>0</v>
      </c>
      <c r="O509" s="42"/>
      <c r="P509" s="42"/>
      <c r="Q509" s="42">
        <v>0</v>
      </c>
      <c r="R509" s="47">
        <v>30022.0092</v>
      </c>
      <c r="S509" s="42">
        <v>31971.611559554287</v>
      </c>
      <c r="T509" s="73">
        <v>0.78872142193492911</v>
      </c>
      <c r="U509" s="48">
        <v>580.29393540000001</v>
      </c>
      <c r="V509" s="49">
        <v>14.315520411486085</v>
      </c>
    </row>
    <row r="510" spans="1:22" x14ac:dyDescent="0.35">
      <c r="A510" s="1" t="s">
        <v>29</v>
      </c>
      <c r="B510" s="44" t="s">
        <v>489</v>
      </c>
      <c r="C510" s="25" t="s">
        <v>542</v>
      </c>
      <c r="D510" s="25" t="s">
        <v>32</v>
      </c>
      <c r="E510" s="50">
        <v>5218</v>
      </c>
      <c r="F510" s="41">
        <v>1196.9567999999999</v>
      </c>
      <c r="G510" s="42">
        <v>1490.9715000000001</v>
      </c>
      <c r="H510" s="42">
        <v>0</v>
      </c>
      <c r="I510" s="42"/>
      <c r="J510" s="42"/>
      <c r="K510" s="42">
        <v>0</v>
      </c>
      <c r="L510" s="46">
        <v>0.49873200000000001</v>
      </c>
      <c r="M510" s="48">
        <v>76.23491924999999</v>
      </c>
      <c r="N510" s="48">
        <v>0</v>
      </c>
      <c r="O510" s="42"/>
      <c r="P510" s="42"/>
      <c r="Q510" s="42">
        <v>0</v>
      </c>
      <c r="R510" s="47">
        <v>2687.9283</v>
      </c>
      <c r="S510" s="42">
        <v>2862.4799537911376</v>
      </c>
      <c r="T510" s="73">
        <v>0.54857799037775734</v>
      </c>
      <c r="U510" s="48">
        <v>76.733651249999994</v>
      </c>
      <c r="V510" s="49">
        <v>14.705567506707549</v>
      </c>
    </row>
    <row r="511" spans="1:22" x14ac:dyDescent="0.35">
      <c r="A511" s="1" t="s">
        <v>29</v>
      </c>
      <c r="B511" s="44" t="s">
        <v>489</v>
      </c>
      <c r="C511" s="25" t="s">
        <v>543</v>
      </c>
      <c r="D511" s="25" t="s">
        <v>32</v>
      </c>
      <c r="E511" s="50">
        <v>19878</v>
      </c>
      <c r="F511" s="41">
        <v>5314.68</v>
      </c>
      <c r="G511" s="42">
        <v>0</v>
      </c>
      <c r="H511" s="42">
        <v>866.79199999999992</v>
      </c>
      <c r="I511" s="42"/>
      <c r="J511" s="42"/>
      <c r="K511" s="42">
        <v>0</v>
      </c>
      <c r="L511" s="46">
        <v>2.2144500000000003</v>
      </c>
      <c r="M511" s="42">
        <v>0</v>
      </c>
      <c r="N511" s="48">
        <v>61.722917919999993</v>
      </c>
      <c r="O511" s="42"/>
      <c r="P511" s="42"/>
      <c r="Q511" s="42">
        <v>0</v>
      </c>
      <c r="R511" s="47">
        <v>6181.4719999999998</v>
      </c>
      <c r="S511" s="42">
        <v>6582.8912493392063</v>
      </c>
      <c r="T511" s="73">
        <v>0.33116466693526542</v>
      </c>
      <c r="U511" s="48">
        <v>63.937367919999993</v>
      </c>
      <c r="V511" s="49">
        <v>3.2164889787704993</v>
      </c>
    </row>
    <row r="512" spans="1:22" x14ac:dyDescent="0.35">
      <c r="A512" s="1" t="s">
        <v>29</v>
      </c>
      <c r="B512" s="44" t="s">
        <v>489</v>
      </c>
      <c r="C512" s="25" t="s">
        <v>544</v>
      </c>
      <c r="D512" s="25" t="s">
        <v>32</v>
      </c>
      <c r="E512" s="50">
        <v>19801</v>
      </c>
      <c r="F512" s="41">
        <v>5359.4784</v>
      </c>
      <c r="G512" s="42">
        <v>0</v>
      </c>
      <c r="H512" s="42">
        <v>1051.0919999999999</v>
      </c>
      <c r="I512" s="42"/>
      <c r="J512" s="42"/>
      <c r="K512" s="42">
        <v>0</v>
      </c>
      <c r="L512" s="46">
        <v>2.2331159999999999</v>
      </c>
      <c r="M512" s="42">
        <v>0</v>
      </c>
      <c r="N512" s="48">
        <v>74.846635919999997</v>
      </c>
      <c r="O512" s="42"/>
      <c r="P512" s="42"/>
      <c r="Q512" s="42">
        <v>0</v>
      </c>
      <c r="R512" s="47">
        <v>6410.5703999999996</v>
      </c>
      <c r="S512" s="42">
        <v>6826.8670940243583</v>
      </c>
      <c r="T512" s="73">
        <v>0.34477385455403053</v>
      </c>
      <c r="U512" s="48">
        <v>77.079751919999993</v>
      </c>
      <c r="V512" s="49">
        <v>3.8927201616079992</v>
      </c>
    </row>
    <row r="513" spans="1:22" x14ac:dyDescent="0.35">
      <c r="A513" s="1" t="s">
        <v>29</v>
      </c>
      <c r="B513" s="44" t="s">
        <v>489</v>
      </c>
      <c r="C513" s="25" t="s">
        <v>545</v>
      </c>
      <c r="D513" s="25" t="s">
        <v>32</v>
      </c>
      <c r="E513" s="50">
        <v>15009</v>
      </c>
      <c r="F513" s="41">
        <v>5466.5280000000002</v>
      </c>
      <c r="G513" s="42">
        <v>0</v>
      </c>
      <c r="H513" s="42">
        <v>252.19999999999996</v>
      </c>
      <c r="I513" s="42"/>
      <c r="J513" s="42"/>
      <c r="K513" s="42">
        <v>0</v>
      </c>
      <c r="L513" s="46">
        <v>2.2777200000000004</v>
      </c>
      <c r="M513" s="42">
        <v>0</v>
      </c>
      <c r="N513" s="48">
        <v>17.958771999999996</v>
      </c>
      <c r="O513" s="42"/>
      <c r="P513" s="42"/>
      <c r="Q513" s="42">
        <v>0</v>
      </c>
      <c r="R513" s="47">
        <v>5718.7280000000001</v>
      </c>
      <c r="S513" s="42">
        <v>6090.097068877948</v>
      </c>
      <c r="T513" s="73">
        <v>0.40576301345045956</v>
      </c>
      <c r="U513" s="48">
        <v>20.236491999999998</v>
      </c>
      <c r="V513" s="49">
        <v>1.3482904923712438</v>
      </c>
    </row>
    <row r="514" spans="1:22" x14ac:dyDescent="0.35">
      <c r="A514" s="1" t="s">
        <v>29</v>
      </c>
      <c r="B514" s="44" t="s">
        <v>489</v>
      </c>
      <c r="C514" s="25" t="s">
        <v>546</v>
      </c>
      <c r="D514" s="25" t="s">
        <v>32</v>
      </c>
      <c r="E514" s="50">
        <v>15324</v>
      </c>
      <c r="F514" s="41">
        <v>11563.142399999999</v>
      </c>
      <c r="G514" s="42">
        <v>2327.9616000000001</v>
      </c>
      <c r="H514" s="42">
        <v>0</v>
      </c>
      <c r="I514" s="42"/>
      <c r="J514" s="42"/>
      <c r="K514" s="42">
        <v>0</v>
      </c>
      <c r="L514" s="46">
        <v>4.8179759999999998</v>
      </c>
      <c r="M514" s="42">
        <v>119.03109119999999</v>
      </c>
      <c r="N514" s="48">
        <v>0</v>
      </c>
      <c r="O514" s="42"/>
      <c r="P514" s="42"/>
      <c r="Q514" s="42">
        <v>0</v>
      </c>
      <c r="R514" s="47">
        <v>13891.103999999999</v>
      </c>
      <c r="S514" s="42">
        <v>14793.179838922</v>
      </c>
      <c r="T514" s="73">
        <v>0.96536020875241457</v>
      </c>
      <c r="U514" s="48">
        <v>123.84906719999999</v>
      </c>
      <c r="V514" s="49">
        <v>8.0820325763508212</v>
      </c>
    </row>
    <row r="515" spans="1:22" x14ac:dyDescent="0.35">
      <c r="A515" s="1" t="s">
        <v>29</v>
      </c>
      <c r="B515" s="44" t="s">
        <v>489</v>
      </c>
      <c r="C515" s="25" t="s">
        <v>547</v>
      </c>
      <c r="D515" s="25" t="s">
        <v>32</v>
      </c>
      <c r="E515" s="50">
        <v>4430</v>
      </c>
      <c r="F515" s="41">
        <v>896.60159999999996</v>
      </c>
      <c r="G515" s="42">
        <v>911.25450000000001</v>
      </c>
      <c r="H515" s="42">
        <v>0</v>
      </c>
      <c r="I515" s="42"/>
      <c r="J515" s="42"/>
      <c r="K515" s="42">
        <v>0</v>
      </c>
      <c r="L515" s="46">
        <v>0.37358400000000003</v>
      </c>
      <c r="M515" s="48">
        <v>46.593387750000005</v>
      </c>
      <c r="N515" s="48">
        <v>0</v>
      </c>
      <c r="O515" s="42"/>
      <c r="P515" s="42"/>
      <c r="Q515" s="42">
        <v>0</v>
      </c>
      <c r="R515" s="47">
        <v>1807.8561</v>
      </c>
      <c r="S515" s="42">
        <v>1925.25665420057</v>
      </c>
      <c r="T515" s="73">
        <v>0.43459518153511739</v>
      </c>
      <c r="U515" s="48">
        <v>46.966971750000006</v>
      </c>
      <c r="V515" s="49">
        <v>10.602025225733636</v>
      </c>
    </row>
    <row r="516" spans="1:22" x14ac:dyDescent="0.35">
      <c r="A516" s="1" t="s">
        <v>29</v>
      </c>
      <c r="B516" s="44" t="s">
        <v>489</v>
      </c>
      <c r="C516" s="25" t="s">
        <v>548</v>
      </c>
      <c r="D516" s="25" t="s">
        <v>32</v>
      </c>
      <c r="E516" s="50">
        <v>2519</v>
      </c>
      <c r="F516" s="41">
        <v>320.80680000000001</v>
      </c>
      <c r="G516" s="42">
        <v>1102.5989999999999</v>
      </c>
      <c r="H516" s="42">
        <v>0</v>
      </c>
      <c r="I516" s="42"/>
      <c r="J516" s="42"/>
      <c r="K516" s="42">
        <v>0</v>
      </c>
      <c r="L516" s="46">
        <v>0.1336695</v>
      </c>
      <c r="M516" s="48">
        <v>56.377030500000004</v>
      </c>
      <c r="N516" s="48">
        <v>0</v>
      </c>
      <c r="O516" s="42"/>
      <c r="P516" s="42"/>
      <c r="Q516" s="42">
        <v>0</v>
      </c>
      <c r="R516" s="47">
        <v>1423.4058</v>
      </c>
      <c r="S516" s="42">
        <v>1515.8404964187614</v>
      </c>
      <c r="T516" s="73">
        <v>0.60176280127779336</v>
      </c>
      <c r="U516" s="48">
        <v>56.510700000000007</v>
      </c>
      <c r="V516" s="49">
        <v>22.433783247320367</v>
      </c>
    </row>
    <row r="517" spans="1:22" x14ac:dyDescent="0.35">
      <c r="A517" s="1" t="s">
        <v>29</v>
      </c>
      <c r="B517" s="44" t="s">
        <v>489</v>
      </c>
      <c r="C517" s="25" t="s">
        <v>549</v>
      </c>
      <c r="D517" s="25" t="s">
        <v>32</v>
      </c>
      <c r="E517" s="50">
        <v>1795</v>
      </c>
      <c r="F517" s="41">
        <v>187.94159999999999</v>
      </c>
      <c r="G517" s="42">
        <v>300.08879999999999</v>
      </c>
      <c r="H517" s="42">
        <v>0</v>
      </c>
      <c r="I517" s="42"/>
      <c r="J517" s="42"/>
      <c r="K517" s="42">
        <v>0</v>
      </c>
      <c r="L517" s="46">
        <v>7.8309000000000004E-2</v>
      </c>
      <c r="M517" s="48">
        <v>15.343851600000001</v>
      </c>
      <c r="N517" s="48">
        <v>0</v>
      </c>
      <c r="O517" s="42"/>
      <c r="P517" s="42"/>
      <c r="Q517" s="42">
        <v>0</v>
      </c>
      <c r="R517" s="47">
        <v>488.03039999999999</v>
      </c>
      <c r="S517" s="42">
        <v>519.7226566053381</v>
      </c>
      <c r="T517" s="73">
        <v>0.28953908445979837</v>
      </c>
      <c r="U517" s="48">
        <v>15.422160600000002</v>
      </c>
      <c r="V517" s="49">
        <v>8.5917329247910867</v>
      </c>
    </row>
    <row r="518" spans="1:22" x14ac:dyDescent="0.35">
      <c r="A518" s="1" t="s">
        <v>29</v>
      </c>
      <c r="B518" s="44" t="s">
        <v>489</v>
      </c>
      <c r="C518" s="25" t="s">
        <v>550</v>
      </c>
      <c r="D518" s="25" t="s">
        <v>32</v>
      </c>
      <c r="E518" s="50">
        <v>5418</v>
      </c>
      <c r="F518" s="41">
        <v>4124.0735999999997</v>
      </c>
      <c r="G518" s="42">
        <v>2368.125</v>
      </c>
      <c r="H518" s="42">
        <v>0</v>
      </c>
      <c r="I518" s="42"/>
      <c r="J518" s="42"/>
      <c r="K518" s="42">
        <v>0</v>
      </c>
      <c r="L518" s="46">
        <v>1.718364</v>
      </c>
      <c r="M518" s="42">
        <v>121.0846875</v>
      </c>
      <c r="N518" s="48">
        <v>0</v>
      </c>
      <c r="O518" s="42"/>
      <c r="P518" s="42"/>
      <c r="Q518" s="42">
        <v>0</v>
      </c>
      <c r="R518" s="47">
        <v>6492.1985999999997</v>
      </c>
      <c r="S518" s="42">
        <v>6913.7961561440779</v>
      </c>
      <c r="T518" s="73">
        <v>1.276079024758966</v>
      </c>
      <c r="U518" s="48">
        <v>122.8030515</v>
      </c>
      <c r="V518" s="49">
        <v>22.665753322259135</v>
      </c>
    </row>
    <row r="519" spans="1:22" x14ac:dyDescent="0.35">
      <c r="A519" s="1" t="s">
        <v>29</v>
      </c>
      <c r="B519" s="44" t="s">
        <v>489</v>
      </c>
      <c r="C519" s="25" t="s">
        <v>551</v>
      </c>
      <c r="D519" s="25" t="s">
        <v>32</v>
      </c>
      <c r="E519" s="50">
        <v>2317</v>
      </c>
      <c r="F519" s="41">
        <v>494.19</v>
      </c>
      <c r="G519" s="42">
        <v>408.07530000000003</v>
      </c>
      <c r="H519" s="42">
        <v>0</v>
      </c>
      <c r="I519" s="42"/>
      <c r="J519" s="42"/>
      <c r="K519" s="42">
        <v>0</v>
      </c>
      <c r="L519" s="46">
        <v>0.2059125</v>
      </c>
      <c r="M519" s="48">
        <v>20.865313350000001</v>
      </c>
      <c r="N519" s="48">
        <v>0</v>
      </c>
      <c r="O519" s="42"/>
      <c r="P519" s="42"/>
      <c r="Q519" s="42">
        <v>0</v>
      </c>
      <c r="R519" s="47">
        <v>902.26530000000002</v>
      </c>
      <c r="S519" s="42">
        <v>960.85759960611563</v>
      </c>
      <c r="T519" s="73">
        <v>0.41469900716707625</v>
      </c>
      <c r="U519" s="48">
        <v>21.071225850000001</v>
      </c>
      <c r="V519" s="49">
        <v>9.0941846568839022</v>
      </c>
    </row>
    <row r="520" spans="1:22" x14ac:dyDescent="0.35">
      <c r="A520" s="1" t="s">
        <v>29</v>
      </c>
      <c r="B520" s="44" t="s">
        <v>489</v>
      </c>
      <c r="C520" s="25" t="s">
        <v>552</v>
      </c>
      <c r="D520" s="25" t="s">
        <v>32</v>
      </c>
      <c r="E520" s="50">
        <v>89</v>
      </c>
      <c r="F520" s="60">
        <v>44.1432</v>
      </c>
      <c r="G520" s="42">
        <v>0</v>
      </c>
      <c r="H520" s="42">
        <v>0</v>
      </c>
      <c r="I520" s="42"/>
      <c r="J520" s="42"/>
      <c r="K520" s="42">
        <v>0</v>
      </c>
      <c r="L520" s="46">
        <v>1.8393E-2</v>
      </c>
      <c r="M520" s="42">
        <v>0</v>
      </c>
      <c r="N520" s="48">
        <v>0</v>
      </c>
      <c r="O520" s="42"/>
      <c r="P520" s="42"/>
      <c r="Q520" s="42">
        <v>0</v>
      </c>
      <c r="R520" s="62">
        <v>44.1432</v>
      </c>
      <c r="S520" s="48">
        <v>47.009819828971239</v>
      </c>
      <c r="T520" s="73">
        <v>0.52820022279742962</v>
      </c>
      <c r="U520" s="48">
        <v>1.8393E-2</v>
      </c>
      <c r="V520" s="49">
        <v>0.20666292134831463</v>
      </c>
    </row>
    <row r="521" spans="1:22" x14ac:dyDescent="0.35">
      <c r="A521" s="1" t="s">
        <v>29</v>
      </c>
      <c r="B521" s="44" t="s">
        <v>489</v>
      </c>
      <c r="C521" s="25" t="s">
        <v>553</v>
      </c>
      <c r="D521" s="25" t="s">
        <v>32</v>
      </c>
      <c r="E521" s="50">
        <v>96</v>
      </c>
      <c r="F521" s="60">
        <v>60.861599999999996</v>
      </c>
      <c r="G521" s="42">
        <v>0</v>
      </c>
      <c r="H521" s="42">
        <v>0</v>
      </c>
      <c r="I521" s="42"/>
      <c r="J521" s="42"/>
      <c r="K521" s="42">
        <v>0</v>
      </c>
      <c r="L521" s="46">
        <v>2.5359000000000003E-2</v>
      </c>
      <c r="M521" s="42">
        <v>0</v>
      </c>
      <c r="N521" s="48">
        <v>0</v>
      </c>
      <c r="O521" s="42"/>
      <c r="P521" s="42"/>
      <c r="Q521" s="42">
        <v>0</v>
      </c>
      <c r="R521" s="62">
        <v>60.861599999999996</v>
      </c>
      <c r="S521" s="48">
        <v>64.813897735164545</v>
      </c>
      <c r="T521" s="73">
        <v>0.67514476807463064</v>
      </c>
      <c r="U521" s="48">
        <v>2.5359000000000003E-2</v>
      </c>
      <c r="V521" s="49">
        <v>0.26415625000000004</v>
      </c>
    </row>
    <row r="522" spans="1:22" x14ac:dyDescent="0.35">
      <c r="A522" s="1" t="s">
        <v>29</v>
      </c>
      <c r="B522" s="44" t="s">
        <v>489</v>
      </c>
      <c r="C522" s="25" t="s">
        <v>554</v>
      </c>
      <c r="D522" s="25" t="s">
        <v>32</v>
      </c>
      <c r="E522" s="50">
        <v>2348</v>
      </c>
      <c r="F522" s="41">
        <v>1907.2367999999999</v>
      </c>
      <c r="G522" s="42">
        <v>0</v>
      </c>
      <c r="H522" s="42">
        <v>0</v>
      </c>
      <c r="I522" s="42"/>
      <c r="J522" s="42"/>
      <c r="K522" s="42">
        <v>0</v>
      </c>
      <c r="L522" s="46">
        <v>0.794682</v>
      </c>
      <c r="M522" s="42">
        <v>0</v>
      </c>
      <c r="N522" s="48">
        <v>0</v>
      </c>
      <c r="O522" s="42"/>
      <c r="P522" s="42"/>
      <c r="Q522" s="42">
        <v>0</v>
      </c>
      <c r="R522" s="47">
        <v>1907.2367999999999</v>
      </c>
      <c r="S522" s="42">
        <v>2031.0910477533039</v>
      </c>
      <c r="T522" s="73">
        <v>0.86503025883871543</v>
      </c>
      <c r="U522" s="48">
        <v>0.794682</v>
      </c>
      <c r="V522" s="49">
        <v>0.33845059625212948</v>
      </c>
    </row>
    <row r="523" spans="1:22" x14ac:dyDescent="0.35">
      <c r="A523" s="1" t="s">
        <v>29</v>
      </c>
      <c r="B523" s="44" t="s">
        <v>489</v>
      </c>
      <c r="C523" s="25" t="s">
        <v>555</v>
      </c>
      <c r="D523" s="25" t="s">
        <v>32</v>
      </c>
      <c r="E523" s="50">
        <v>1398</v>
      </c>
      <c r="F523" s="41">
        <v>568.46879999999999</v>
      </c>
      <c r="G523" s="42">
        <v>0</v>
      </c>
      <c r="H523" s="42">
        <v>0</v>
      </c>
      <c r="I523" s="42"/>
      <c r="J523" s="42"/>
      <c r="K523" s="42">
        <v>0</v>
      </c>
      <c r="L523" s="46">
        <v>0.23686199999999999</v>
      </c>
      <c r="M523" s="42">
        <v>0</v>
      </c>
      <c r="N523" s="48">
        <v>0</v>
      </c>
      <c r="O523" s="42"/>
      <c r="P523" s="42"/>
      <c r="Q523" s="42">
        <v>0</v>
      </c>
      <c r="R523" s="47">
        <v>568.46879999999999</v>
      </c>
      <c r="S523" s="42">
        <v>605.38465417983934</v>
      </c>
      <c r="T523" s="73">
        <v>0.43303623331891228</v>
      </c>
      <c r="U523" s="48">
        <v>0.23686199999999999</v>
      </c>
      <c r="V523" s="49">
        <v>0.16942918454935621</v>
      </c>
    </row>
    <row r="524" spans="1:22" x14ac:dyDescent="0.35">
      <c r="A524" s="1" t="s">
        <v>29</v>
      </c>
      <c r="B524" s="44" t="s">
        <v>489</v>
      </c>
      <c r="C524" s="25" t="s">
        <v>556</v>
      </c>
      <c r="D524" s="25" t="s">
        <v>32</v>
      </c>
      <c r="E524" s="50">
        <v>3006</v>
      </c>
      <c r="F524" s="41">
        <v>1493.6112000000001</v>
      </c>
      <c r="G524" s="42">
        <v>0</v>
      </c>
      <c r="H524" s="42">
        <v>381.01599999999996</v>
      </c>
      <c r="I524" s="42"/>
      <c r="J524" s="42"/>
      <c r="K524" s="42">
        <v>0</v>
      </c>
      <c r="L524" s="46">
        <v>0.62233799999999995</v>
      </c>
      <c r="M524" s="42">
        <v>0</v>
      </c>
      <c r="N524" s="48">
        <v>27.131560159999996</v>
      </c>
      <c r="O524" s="42"/>
      <c r="P524" s="42"/>
      <c r="Q524" s="42">
        <v>0</v>
      </c>
      <c r="R524" s="47">
        <v>1874.6271999999999</v>
      </c>
      <c r="S524" s="42">
        <v>1996.3638095672452</v>
      </c>
      <c r="T524" s="73">
        <v>0.66412635048810553</v>
      </c>
      <c r="U524" s="48">
        <v>27.753898159999995</v>
      </c>
      <c r="V524" s="49">
        <v>9.2328337192282088</v>
      </c>
    </row>
    <row r="525" spans="1:22" x14ac:dyDescent="0.35">
      <c r="A525" s="1" t="s">
        <v>29</v>
      </c>
      <c r="B525" s="44" t="s">
        <v>489</v>
      </c>
      <c r="C525" s="25" t="s">
        <v>557</v>
      </c>
      <c r="D525" s="25" t="s">
        <v>32</v>
      </c>
      <c r="E525" s="50">
        <v>582</v>
      </c>
      <c r="F525" s="60">
        <v>78.843599999999995</v>
      </c>
      <c r="G525" s="42">
        <v>0</v>
      </c>
      <c r="H525" s="48">
        <v>67.511999999999986</v>
      </c>
      <c r="I525" s="42"/>
      <c r="J525" s="42"/>
      <c r="K525" s="42">
        <v>0</v>
      </c>
      <c r="L525" s="46">
        <v>3.2851499999999999E-2</v>
      </c>
      <c r="M525" s="42">
        <v>0</v>
      </c>
      <c r="N525" s="48">
        <v>4.8074251199999996</v>
      </c>
      <c r="O525" s="42"/>
      <c r="P525" s="42"/>
      <c r="Q525" s="42">
        <v>0</v>
      </c>
      <c r="R525" s="47">
        <v>146.35559999999998</v>
      </c>
      <c r="S525" s="42">
        <v>155.85980144078775</v>
      </c>
      <c r="T525" s="73">
        <v>0.26780034611819203</v>
      </c>
      <c r="U525" s="48">
        <v>4.8402766199999991</v>
      </c>
      <c r="V525" s="49">
        <v>8.3166264948453588</v>
      </c>
    </row>
    <row r="526" spans="1:22" x14ac:dyDescent="0.35">
      <c r="A526" s="1" t="s">
        <v>29</v>
      </c>
      <c r="B526" s="44" t="s">
        <v>489</v>
      </c>
      <c r="C526" s="25" t="s">
        <v>558</v>
      </c>
      <c r="D526" s="25" t="s">
        <v>32</v>
      </c>
      <c r="E526" s="50">
        <v>2264</v>
      </c>
      <c r="F526" s="41">
        <v>875.54160000000002</v>
      </c>
      <c r="G526" s="42">
        <v>0</v>
      </c>
      <c r="H526" s="42">
        <v>127.26399999999998</v>
      </c>
      <c r="I526" s="42"/>
      <c r="J526" s="42"/>
      <c r="K526" s="42">
        <v>0</v>
      </c>
      <c r="L526" s="46">
        <v>0.36480900000000005</v>
      </c>
      <c r="M526" s="42">
        <v>0</v>
      </c>
      <c r="N526" s="48">
        <v>9.0622726399999998</v>
      </c>
      <c r="O526" s="42"/>
      <c r="P526" s="42"/>
      <c r="Q526" s="42">
        <v>0</v>
      </c>
      <c r="R526" s="47">
        <v>1002.8056</v>
      </c>
      <c r="S526" s="42">
        <v>1067.9268965431459</v>
      </c>
      <c r="T526" s="73">
        <v>0.47169915925050609</v>
      </c>
      <c r="U526" s="48">
        <v>9.427081639999999</v>
      </c>
      <c r="V526" s="49">
        <v>4.1639053180212011</v>
      </c>
    </row>
    <row r="527" spans="1:22" x14ac:dyDescent="0.35">
      <c r="A527" s="1" t="s">
        <v>29</v>
      </c>
      <c r="B527" s="44" t="s">
        <v>489</v>
      </c>
      <c r="C527" s="25" t="s">
        <v>559</v>
      </c>
      <c r="D527" s="25" t="s">
        <v>32</v>
      </c>
      <c r="E527" s="50">
        <v>1942</v>
      </c>
      <c r="F527" s="41">
        <v>886.21559999999999</v>
      </c>
      <c r="G527" s="42">
        <v>0</v>
      </c>
      <c r="H527" s="48">
        <v>40.351999999999997</v>
      </c>
      <c r="I527" s="42"/>
      <c r="J527" s="42"/>
      <c r="K527" s="42">
        <v>0</v>
      </c>
      <c r="L527" s="46">
        <v>0.36925650000000004</v>
      </c>
      <c r="M527" s="42">
        <v>0</v>
      </c>
      <c r="N527" s="48">
        <v>2.8734035199999997</v>
      </c>
      <c r="O527" s="42"/>
      <c r="P527" s="42"/>
      <c r="Q527" s="42">
        <v>0</v>
      </c>
      <c r="R527" s="47">
        <v>926.56759999999997</v>
      </c>
      <c r="S527" s="42">
        <v>986.73806917854358</v>
      </c>
      <c r="T527" s="73">
        <v>0.50810405210017695</v>
      </c>
      <c r="U527" s="48">
        <v>3.2426600199999998</v>
      </c>
      <c r="V527" s="49">
        <v>1.6697528424304839</v>
      </c>
    </row>
    <row r="528" spans="1:22" x14ac:dyDescent="0.35">
      <c r="A528" s="1" t="s">
        <v>29</v>
      </c>
      <c r="B528" s="44" t="s">
        <v>489</v>
      </c>
      <c r="C528" s="25" t="s">
        <v>560</v>
      </c>
      <c r="D528" s="25" t="s">
        <v>32</v>
      </c>
      <c r="E528" s="50">
        <v>1962</v>
      </c>
      <c r="F528" s="41">
        <v>721.54079999999999</v>
      </c>
      <c r="G528" s="42">
        <v>0</v>
      </c>
      <c r="H528" s="42">
        <v>0</v>
      </c>
      <c r="I528" s="42"/>
      <c r="J528" s="42"/>
      <c r="K528" s="42">
        <v>0</v>
      </c>
      <c r="L528" s="46">
        <v>0.30064200000000002</v>
      </c>
      <c r="M528" s="42">
        <v>0</v>
      </c>
      <c r="N528" s="48">
        <v>0</v>
      </c>
      <c r="O528" s="42"/>
      <c r="P528" s="42"/>
      <c r="Q528" s="42">
        <v>0</v>
      </c>
      <c r="R528" s="47">
        <v>721.54079999999999</v>
      </c>
      <c r="S528" s="42">
        <v>768.39701261466701</v>
      </c>
      <c r="T528" s="73">
        <v>0.39163965984437665</v>
      </c>
      <c r="U528" s="48">
        <v>0.30064200000000002</v>
      </c>
      <c r="V528" s="49">
        <v>0.15323241590214068</v>
      </c>
    </row>
    <row r="529" spans="1:22" x14ac:dyDescent="0.35">
      <c r="A529" s="1" t="s">
        <v>29</v>
      </c>
      <c r="B529" s="44" t="s">
        <v>489</v>
      </c>
      <c r="C529" s="25" t="s">
        <v>561</v>
      </c>
      <c r="D529" s="25" t="s">
        <v>32</v>
      </c>
      <c r="E529" s="50">
        <v>2296</v>
      </c>
      <c r="F529" s="41">
        <v>719.35559999999998</v>
      </c>
      <c r="G529" s="42">
        <v>0</v>
      </c>
      <c r="H529" s="42">
        <v>0</v>
      </c>
      <c r="I529" s="42"/>
      <c r="J529" s="42"/>
      <c r="K529" s="42">
        <v>0</v>
      </c>
      <c r="L529" s="46">
        <v>0.29973149999999998</v>
      </c>
      <c r="M529" s="42">
        <v>0</v>
      </c>
      <c r="N529" s="48">
        <v>0</v>
      </c>
      <c r="O529" s="42"/>
      <c r="P529" s="42"/>
      <c r="Q529" s="42">
        <v>0</v>
      </c>
      <c r="R529" s="47">
        <v>719.35559999999998</v>
      </c>
      <c r="S529" s="42">
        <v>766.06990768592891</v>
      </c>
      <c r="T529" s="73">
        <v>0.33365414097819202</v>
      </c>
      <c r="U529" s="48">
        <v>0.29973149999999998</v>
      </c>
      <c r="V529" s="49">
        <v>0.13054507839721255</v>
      </c>
    </row>
    <row r="530" spans="1:22" x14ac:dyDescent="0.35">
      <c r="A530" s="1" t="s">
        <v>29</v>
      </c>
      <c r="B530" s="44" t="s">
        <v>489</v>
      </c>
      <c r="C530" s="25" t="s">
        <v>562</v>
      </c>
      <c r="D530" s="25" t="s">
        <v>32</v>
      </c>
      <c r="E530" s="50">
        <v>2173</v>
      </c>
      <c r="F530" s="41">
        <v>970.50239999999997</v>
      </c>
      <c r="G530" s="42">
        <v>0</v>
      </c>
      <c r="H530" s="42">
        <v>0</v>
      </c>
      <c r="I530" s="42"/>
      <c r="J530" s="42"/>
      <c r="K530" s="42">
        <v>0</v>
      </c>
      <c r="L530" s="46">
        <v>0.40437600000000001</v>
      </c>
      <c r="M530" s="42">
        <v>0</v>
      </c>
      <c r="N530" s="48">
        <v>0</v>
      </c>
      <c r="O530" s="42"/>
      <c r="P530" s="42"/>
      <c r="Q530" s="42">
        <v>0</v>
      </c>
      <c r="R530" s="47">
        <v>970.50239999999997</v>
      </c>
      <c r="S530" s="42">
        <v>1033.5259556983674</v>
      </c>
      <c r="T530" s="73">
        <v>0.47562170073555793</v>
      </c>
      <c r="U530" s="48">
        <v>0.40437600000000001</v>
      </c>
      <c r="V530" s="49">
        <v>0.18609111826967328</v>
      </c>
    </row>
    <row r="531" spans="1:22" x14ac:dyDescent="0.35">
      <c r="A531" s="1" t="s">
        <v>29</v>
      </c>
      <c r="B531" s="44" t="s">
        <v>489</v>
      </c>
      <c r="C531" s="25" t="s">
        <v>563</v>
      </c>
      <c r="D531" s="25" t="s">
        <v>32</v>
      </c>
      <c r="E531" s="50">
        <v>2091</v>
      </c>
      <c r="F531" s="41">
        <v>559.28880000000004</v>
      </c>
      <c r="G531" s="42">
        <v>0</v>
      </c>
      <c r="H531" s="42">
        <v>284.01599999999996</v>
      </c>
      <c r="I531" s="42"/>
      <c r="J531" s="42"/>
      <c r="K531" s="42">
        <v>0</v>
      </c>
      <c r="L531" s="46">
        <v>0.23303699999999999</v>
      </c>
      <c r="M531" s="42">
        <v>0</v>
      </c>
      <c r="N531" s="48">
        <v>20.224340160000001</v>
      </c>
      <c r="O531" s="42"/>
      <c r="P531" s="42"/>
      <c r="Q531" s="42">
        <v>0</v>
      </c>
      <c r="R531" s="47">
        <v>843.3048</v>
      </c>
      <c r="S531" s="42">
        <v>898.06825760041454</v>
      </c>
      <c r="T531" s="73">
        <v>0.42949223223357941</v>
      </c>
      <c r="U531" s="48">
        <v>20.45737716</v>
      </c>
      <c r="V531" s="49">
        <v>9.7835376183644183</v>
      </c>
    </row>
    <row r="532" spans="1:22" x14ac:dyDescent="0.35">
      <c r="A532" s="1" t="s">
        <v>29</v>
      </c>
      <c r="B532" s="44" t="s">
        <v>489</v>
      </c>
      <c r="C532" s="25" t="s">
        <v>564</v>
      </c>
      <c r="D532" s="25" t="s">
        <v>32</v>
      </c>
      <c r="E532" s="50">
        <v>2699</v>
      </c>
      <c r="F532" s="41">
        <v>812.61</v>
      </c>
      <c r="G532" s="42">
        <v>0</v>
      </c>
      <c r="H532" s="42">
        <v>0</v>
      </c>
      <c r="I532" s="42"/>
      <c r="J532" s="42"/>
      <c r="K532" s="42">
        <v>0</v>
      </c>
      <c r="L532" s="46">
        <v>0.33858750000000004</v>
      </c>
      <c r="M532" s="42">
        <v>0</v>
      </c>
      <c r="N532" s="48">
        <v>0</v>
      </c>
      <c r="O532" s="42"/>
      <c r="P532" s="42"/>
      <c r="Q532" s="42">
        <v>0</v>
      </c>
      <c r="R532" s="47">
        <v>812.61</v>
      </c>
      <c r="S532" s="42">
        <v>865.38016480953615</v>
      </c>
      <c r="T532" s="73">
        <v>0.32062992397537465</v>
      </c>
      <c r="U532" s="48">
        <v>0.33858750000000004</v>
      </c>
      <c r="V532" s="49">
        <v>0.12544924045942943</v>
      </c>
    </row>
    <row r="533" spans="1:22" x14ac:dyDescent="0.35">
      <c r="A533" s="1" t="s">
        <v>29</v>
      </c>
      <c r="B533" s="44" t="s">
        <v>489</v>
      </c>
      <c r="C533" s="25" t="s">
        <v>538</v>
      </c>
      <c r="D533" s="25" t="s">
        <v>32</v>
      </c>
      <c r="E533" s="50">
        <v>223</v>
      </c>
      <c r="F533" s="41">
        <v>143.21879999999999</v>
      </c>
      <c r="G533" s="42">
        <v>0</v>
      </c>
      <c r="H533" s="42">
        <v>0</v>
      </c>
      <c r="I533" s="42"/>
      <c r="J533" s="42"/>
      <c r="K533" s="42">
        <v>0</v>
      </c>
      <c r="L533" s="46">
        <v>5.9674500000000005E-2</v>
      </c>
      <c r="M533" s="42">
        <v>0</v>
      </c>
      <c r="N533" s="48">
        <v>0</v>
      </c>
      <c r="O533" s="42"/>
      <c r="P533" s="42"/>
      <c r="Q533" s="42">
        <v>0</v>
      </c>
      <c r="R533" s="47">
        <v>143.21879999999999</v>
      </c>
      <c r="S533" s="42">
        <v>152.51930046125938</v>
      </c>
      <c r="T533" s="73">
        <v>0.68394305139578193</v>
      </c>
      <c r="U533" s="48">
        <v>5.9674500000000005E-2</v>
      </c>
      <c r="V533" s="49">
        <v>0.26759865470852018</v>
      </c>
    </row>
    <row r="534" spans="1:22" x14ac:dyDescent="0.35">
      <c r="A534" s="1" t="s">
        <v>29</v>
      </c>
      <c r="B534" s="44" t="s">
        <v>489</v>
      </c>
      <c r="C534" s="25" t="s">
        <v>565</v>
      </c>
      <c r="D534" s="25" t="s">
        <v>32</v>
      </c>
      <c r="E534" s="50">
        <v>4825</v>
      </c>
      <c r="F534" s="41">
        <v>963.7704</v>
      </c>
      <c r="G534" s="42">
        <v>886.24710000000005</v>
      </c>
      <c r="H534" s="42">
        <v>0</v>
      </c>
      <c r="I534" s="42"/>
      <c r="J534" s="42"/>
      <c r="K534" s="42">
        <v>0</v>
      </c>
      <c r="L534" s="46">
        <v>0.40157100000000001</v>
      </c>
      <c r="M534" s="48">
        <v>45.314733449999999</v>
      </c>
      <c r="N534" s="48">
        <v>0</v>
      </c>
      <c r="O534" s="42"/>
      <c r="P534" s="42"/>
      <c r="Q534" s="42">
        <v>0</v>
      </c>
      <c r="R534" s="47">
        <v>1850.0174999999999</v>
      </c>
      <c r="S534" s="42">
        <v>1970.1559777144337</v>
      </c>
      <c r="T534" s="73">
        <v>0.4083224824278619</v>
      </c>
      <c r="U534" s="48">
        <v>45.716304449999996</v>
      </c>
      <c r="V534" s="49">
        <v>9.4748817512953352</v>
      </c>
    </row>
    <row r="535" spans="1:22" x14ac:dyDescent="0.35">
      <c r="A535" s="1" t="s">
        <v>29</v>
      </c>
      <c r="B535" s="44" t="s">
        <v>566</v>
      </c>
      <c r="C535" s="25" t="s">
        <v>567</v>
      </c>
      <c r="D535" s="25" t="s">
        <v>32</v>
      </c>
      <c r="E535" s="50">
        <v>2607</v>
      </c>
      <c r="F535" s="41">
        <v>1299.8879999999999</v>
      </c>
      <c r="G535" s="42">
        <v>1548.5643</v>
      </c>
      <c r="H535" s="42">
        <v>0</v>
      </c>
      <c r="I535" s="42"/>
      <c r="J535" s="42"/>
      <c r="K535" s="42">
        <v>0</v>
      </c>
      <c r="L535" s="46">
        <v>0.54161999999999999</v>
      </c>
      <c r="M535" s="48">
        <v>79.179698849999994</v>
      </c>
      <c r="N535" s="48">
        <v>0</v>
      </c>
      <c r="O535" s="42"/>
      <c r="P535" s="42"/>
      <c r="Q535" s="42">
        <v>0</v>
      </c>
      <c r="R535" s="47">
        <v>2848.4522999999999</v>
      </c>
      <c r="S535" s="42">
        <v>3033.4282384244621</v>
      </c>
      <c r="T535" s="73">
        <v>1.1635704788739785</v>
      </c>
      <c r="U535" s="48">
        <v>79.721318849999989</v>
      </c>
      <c r="V535" s="49">
        <v>30.579715707710005</v>
      </c>
    </row>
    <row r="536" spans="1:22" x14ac:dyDescent="0.35">
      <c r="A536" s="1" t="s">
        <v>29</v>
      </c>
      <c r="B536" s="44" t="s">
        <v>566</v>
      </c>
      <c r="C536" s="25" t="s">
        <v>568</v>
      </c>
      <c r="D536" s="25" t="s">
        <v>32</v>
      </c>
      <c r="E536" s="50">
        <v>4122</v>
      </c>
      <c r="F536" s="41">
        <v>835.27199999999993</v>
      </c>
      <c r="G536" s="42">
        <v>2422.6866</v>
      </c>
      <c r="H536" s="42">
        <v>0</v>
      </c>
      <c r="I536" s="42"/>
      <c r="J536" s="42"/>
      <c r="K536" s="42">
        <v>0</v>
      </c>
      <c r="L536" s="46">
        <v>0.34803000000000001</v>
      </c>
      <c r="M536" s="42">
        <v>123.8744787</v>
      </c>
      <c r="N536" s="48">
        <v>0</v>
      </c>
      <c r="O536" s="42"/>
      <c r="P536" s="42"/>
      <c r="Q536" s="42">
        <v>0</v>
      </c>
      <c r="R536" s="47">
        <v>3257.9585999999999</v>
      </c>
      <c r="S536" s="42">
        <v>3469.5275103809277</v>
      </c>
      <c r="T536" s="73">
        <v>0.84170973080565925</v>
      </c>
      <c r="U536" s="48">
        <v>124.22250869999999</v>
      </c>
      <c r="V536" s="49">
        <v>30.136464992721976</v>
      </c>
    </row>
    <row r="537" spans="1:22" x14ac:dyDescent="0.35">
      <c r="A537" s="1" t="s">
        <v>29</v>
      </c>
      <c r="B537" s="44" t="s">
        <v>566</v>
      </c>
      <c r="C537" s="25" t="s">
        <v>569</v>
      </c>
      <c r="D537" s="25" t="s">
        <v>32</v>
      </c>
      <c r="E537" s="50">
        <v>2536</v>
      </c>
      <c r="F537" s="41">
        <v>842.91840000000002</v>
      </c>
      <c r="G537" s="42">
        <v>1212.8588999999999</v>
      </c>
      <c r="H537" s="42">
        <v>0</v>
      </c>
      <c r="I537" s="42"/>
      <c r="J537" s="42"/>
      <c r="K537" s="42">
        <v>0</v>
      </c>
      <c r="L537" s="46">
        <v>0.35121600000000003</v>
      </c>
      <c r="M537" s="48">
        <v>62.014733549999988</v>
      </c>
      <c r="N537" s="48">
        <v>0</v>
      </c>
      <c r="O537" s="42"/>
      <c r="P537" s="42"/>
      <c r="Q537" s="42">
        <v>0</v>
      </c>
      <c r="R537" s="47">
        <v>2055.7772999999997</v>
      </c>
      <c r="S537" s="42">
        <v>2189.2776346410983</v>
      </c>
      <c r="T537" s="73">
        <v>0.86327982438529116</v>
      </c>
      <c r="U537" s="48">
        <v>62.365949549999989</v>
      </c>
      <c r="V537" s="49">
        <v>24.592251399842269</v>
      </c>
    </row>
    <row r="538" spans="1:22" x14ac:dyDescent="0.35">
      <c r="A538" s="1" t="s">
        <v>29</v>
      </c>
      <c r="B538" s="44" t="s">
        <v>566</v>
      </c>
      <c r="C538" s="25" t="s">
        <v>570</v>
      </c>
      <c r="D538" s="25" t="s">
        <v>32</v>
      </c>
      <c r="E538" s="50">
        <v>2364</v>
      </c>
      <c r="F538" s="41">
        <v>511.75799999999998</v>
      </c>
      <c r="G538" s="42">
        <v>0</v>
      </c>
      <c r="H538" s="42">
        <v>845.45199999999988</v>
      </c>
      <c r="I538" s="42"/>
      <c r="J538" s="42"/>
      <c r="K538" s="42">
        <v>0</v>
      </c>
      <c r="L538" s="46">
        <v>0.21323250000000002</v>
      </c>
      <c r="M538" s="42">
        <v>0</v>
      </c>
      <c r="N538" s="48">
        <v>60.20332951999999</v>
      </c>
      <c r="O538" s="42"/>
      <c r="P538" s="42"/>
      <c r="Q538" s="42">
        <v>0</v>
      </c>
      <c r="R538" s="47">
        <v>1357.2099999999998</v>
      </c>
      <c r="S538" s="42">
        <v>1445.3460005182687</v>
      </c>
      <c r="T538" s="73">
        <v>0.61139847737659425</v>
      </c>
      <c r="U538" s="48">
        <v>60.416562019999986</v>
      </c>
      <c r="V538" s="49">
        <v>25.556921328257182</v>
      </c>
    </row>
    <row r="539" spans="1:22" x14ac:dyDescent="0.35">
      <c r="A539" s="1" t="s">
        <v>29</v>
      </c>
      <c r="B539" s="44" t="s">
        <v>566</v>
      </c>
      <c r="C539" s="25" t="s">
        <v>571</v>
      </c>
      <c r="D539" s="25" t="s">
        <v>32</v>
      </c>
      <c r="E539" s="50">
        <v>1391</v>
      </c>
      <c r="F539" s="41">
        <v>158.54399999999998</v>
      </c>
      <c r="G539" s="42">
        <v>0</v>
      </c>
      <c r="H539" s="42">
        <v>788.80399999999986</v>
      </c>
      <c r="I539" s="42"/>
      <c r="J539" s="42"/>
      <c r="K539" s="42">
        <v>0</v>
      </c>
      <c r="L539" s="46">
        <v>6.6060000000000008E-2</v>
      </c>
      <c r="M539" s="42">
        <v>0</v>
      </c>
      <c r="N539" s="48">
        <v>56.169513039999998</v>
      </c>
      <c r="O539" s="42"/>
      <c r="P539" s="42"/>
      <c r="Q539" s="42">
        <v>0</v>
      </c>
      <c r="R539" s="47">
        <v>947.34799999999984</v>
      </c>
      <c r="S539" s="42">
        <v>1008.8679297227259</v>
      </c>
      <c r="T539" s="73">
        <v>0.72528248003071594</v>
      </c>
      <c r="U539" s="48">
        <v>56.235573039999998</v>
      </c>
      <c r="V539" s="49">
        <v>40.428161782890001</v>
      </c>
    </row>
    <row r="540" spans="1:22" x14ac:dyDescent="0.35">
      <c r="A540" s="1" t="s">
        <v>29</v>
      </c>
      <c r="B540" s="44" t="s">
        <v>566</v>
      </c>
      <c r="C540" s="25" t="s">
        <v>572</v>
      </c>
      <c r="D540" s="25" t="s">
        <v>32</v>
      </c>
      <c r="E540" s="50">
        <v>2628</v>
      </c>
      <c r="F540" s="41">
        <v>876.74400000000003</v>
      </c>
      <c r="G540" s="42">
        <v>0</v>
      </c>
      <c r="H540" s="42">
        <v>489.26799999999992</v>
      </c>
      <c r="I540" s="42"/>
      <c r="J540" s="42"/>
      <c r="K540" s="42">
        <v>0</v>
      </c>
      <c r="L540" s="46">
        <v>0.36531000000000002</v>
      </c>
      <c r="M540" s="42">
        <v>0</v>
      </c>
      <c r="N540" s="48">
        <v>34.840017679999995</v>
      </c>
      <c r="O540" s="42"/>
      <c r="P540" s="42"/>
      <c r="Q540" s="42">
        <v>0</v>
      </c>
      <c r="R540" s="47">
        <v>1366.0119999999999</v>
      </c>
      <c r="S540" s="42">
        <v>1454.7195945063486</v>
      </c>
      <c r="T540" s="73">
        <v>0.55354626883803215</v>
      </c>
      <c r="U540" s="48">
        <v>35.205327679999996</v>
      </c>
      <c r="V540" s="49">
        <v>13.396243409436833</v>
      </c>
    </row>
    <row r="541" spans="1:22" x14ac:dyDescent="0.35">
      <c r="A541" s="1" t="s">
        <v>29</v>
      </c>
      <c r="B541" s="44" t="s">
        <v>566</v>
      </c>
      <c r="C541" s="25" t="s">
        <v>573</v>
      </c>
      <c r="D541" s="25" t="s">
        <v>32</v>
      </c>
      <c r="E541" s="50">
        <v>2663</v>
      </c>
      <c r="F541" s="41">
        <v>272.15999999999997</v>
      </c>
      <c r="G541" s="42">
        <v>0</v>
      </c>
      <c r="H541" s="42">
        <v>1214.8279999999997</v>
      </c>
      <c r="I541" s="42"/>
      <c r="J541" s="42"/>
      <c r="K541" s="42">
        <v>0</v>
      </c>
      <c r="L541" s="46">
        <v>0.1134</v>
      </c>
      <c r="M541" s="42">
        <v>0</v>
      </c>
      <c r="N541" s="48">
        <v>86.506023279999994</v>
      </c>
      <c r="O541" s="42"/>
      <c r="P541" s="42"/>
      <c r="Q541" s="42">
        <v>0</v>
      </c>
      <c r="R541" s="47">
        <v>1486.9879999999998</v>
      </c>
      <c r="S541" s="42">
        <v>1583.5516674786211</v>
      </c>
      <c r="T541" s="73">
        <v>0.59464951839227231</v>
      </c>
      <c r="U541" s="48">
        <v>86.619423279999992</v>
      </c>
      <c r="V541" s="49">
        <v>32.527008366503935</v>
      </c>
    </row>
    <row r="542" spans="1:22" x14ac:dyDescent="0.35">
      <c r="A542" s="1" t="s">
        <v>29</v>
      </c>
      <c r="B542" s="44" t="s">
        <v>566</v>
      </c>
      <c r="C542" s="25" t="s">
        <v>574</v>
      </c>
      <c r="D542" s="25" t="s">
        <v>32</v>
      </c>
      <c r="E542" s="50">
        <v>1666</v>
      </c>
      <c r="F542" s="41">
        <v>103.67999999999999</v>
      </c>
      <c r="G542" s="42">
        <v>607.75559999999996</v>
      </c>
      <c r="H542" s="48">
        <v>0.38799999999999996</v>
      </c>
      <c r="I542" s="42"/>
      <c r="J542" s="42"/>
      <c r="K542" s="42">
        <v>0</v>
      </c>
      <c r="L542" s="46">
        <v>4.3200000000000002E-2</v>
      </c>
      <c r="M542" s="48">
        <v>31.075174199999999</v>
      </c>
      <c r="N542" s="48">
        <v>2.7628879999999998E-2</v>
      </c>
      <c r="O542" s="42"/>
      <c r="P542" s="42"/>
      <c r="Q542" s="42">
        <v>0</v>
      </c>
      <c r="R542" s="47">
        <v>711.82359999999994</v>
      </c>
      <c r="S542" s="42">
        <v>758.04878635916032</v>
      </c>
      <c r="T542" s="73">
        <v>0.45501127632602661</v>
      </c>
      <c r="U542" s="48">
        <v>31.14600308</v>
      </c>
      <c r="V542" s="49">
        <v>18.69507987995198</v>
      </c>
    </row>
    <row r="543" spans="1:22" x14ac:dyDescent="0.35">
      <c r="A543" s="1" t="s">
        <v>29</v>
      </c>
      <c r="B543" s="44" t="s">
        <v>566</v>
      </c>
      <c r="C543" s="25" t="s">
        <v>575</v>
      </c>
      <c r="D543" s="25" t="s">
        <v>32</v>
      </c>
      <c r="E543" s="50">
        <v>1736</v>
      </c>
      <c r="F543" s="41">
        <v>168.048</v>
      </c>
      <c r="G543" s="42">
        <v>0</v>
      </c>
      <c r="H543" s="42">
        <v>710.03999999999985</v>
      </c>
      <c r="I543" s="42"/>
      <c r="J543" s="42"/>
      <c r="K543" s="42">
        <v>0</v>
      </c>
      <c r="L543" s="46">
        <v>7.0019999999999999E-2</v>
      </c>
      <c r="M543" s="42">
        <v>0</v>
      </c>
      <c r="N543" s="48">
        <v>50.560850399999993</v>
      </c>
      <c r="O543" s="42"/>
      <c r="P543" s="42"/>
      <c r="Q543" s="42">
        <v>0</v>
      </c>
      <c r="R543" s="47">
        <v>878.08799999999985</v>
      </c>
      <c r="S543" s="42">
        <v>935.11024742161169</v>
      </c>
      <c r="T543" s="73">
        <v>0.53865797662535231</v>
      </c>
      <c r="U543" s="48">
        <v>50.630870399999992</v>
      </c>
      <c r="V543" s="49">
        <v>29.165247926267277</v>
      </c>
    </row>
    <row r="544" spans="1:22" x14ac:dyDescent="0.35">
      <c r="A544" s="1" t="s">
        <v>29</v>
      </c>
      <c r="B544" s="44" t="s">
        <v>566</v>
      </c>
      <c r="C544" s="25" t="s">
        <v>576</v>
      </c>
      <c r="D544" s="25" t="s">
        <v>32</v>
      </c>
      <c r="E544" s="50">
        <v>858</v>
      </c>
      <c r="F544" s="41">
        <v>115.2756</v>
      </c>
      <c r="G544" s="42">
        <v>0</v>
      </c>
      <c r="H544" s="42">
        <v>252.97599999999997</v>
      </c>
      <c r="I544" s="42"/>
      <c r="J544" s="42"/>
      <c r="K544" s="42">
        <v>0</v>
      </c>
      <c r="L544" s="46">
        <v>4.8031499999999998E-2</v>
      </c>
      <c r="M544" s="42">
        <v>0</v>
      </c>
      <c r="N544" s="48">
        <v>18.014029759999996</v>
      </c>
      <c r="O544" s="42"/>
      <c r="P544" s="42"/>
      <c r="Q544" s="42">
        <v>0</v>
      </c>
      <c r="R544" s="47">
        <v>368.25159999999994</v>
      </c>
      <c r="S544" s="42">
        <v>392.16552872764959</v>
      </c>
      <c r="T544" s="73">
        <v>0.45706938080145637</v>
      </c>
      <c r="U544" s="48">
        <v>18.062061259999997</v>
      </c>
      <c r="V544" s="49">
        <v>21.051353449883443</v>
      </c>
    </row>
    <row r="545" spans="1:22" x14ac:dyDescent="0.35">
      <c r="A545" s="1" t="s">
        <v>29</v>
      </c>
      <c r="B545" s="44" t="s">
        <v>566</v>
      </c>
      <c r="C545" s="25" t="s">
        <v>577</v>
      </c>
      <c r="D545" s="25" t="s">
        <v>32</v>
      </c>
      <c r="E545" s="50">
        <v>3314</v>
      </c>
      <c r="F545" s="41">
        <v>883.22399999999993</v>
      </c>
      <c r="G545" s="42">
        <v>0</v>
      </c>
      <c r="H545" s="42">
        <v>1148.4799999999998</v>
      </c>
      <c r="I545" s="42"/>
      <c r="J545" s="42"/>
      <c r="K545" s="42">
        <v>0</v>
      </c>
      <c r="L545" s="46">
        <v>0.36801</v>
      </c>
      <c r="M545" s="42">
        <v>0</v>
      </c>
      <c r="N545" s="48">
        <v>81.781484799999987</v>
      </c>
      <c r="O545" s="42"/>
      <c r="P545" s="42"/>
      <c r="Q545" s="42">
        <v>0</v>
      </c>
      <c r="R545" s="47">
        <v>2031.7039999999997</v>
      </c>
      <c r="S545" s="42">
        <v>2163.6410361233475</v>
      </c>
      <c r="T545" s="73">
        <v>0.65287900908972463</v>
      </c>
      <c r="U545" s="48">
        <v>82.149494799999985</v>
      </c>
      <c r="V545" s="49">
        <v>24.788622450211221</v>
      </c>
    </row>
    <row r="546" spans="1:22" x14ac:dyDescent="0.35">
      <c r="A546" s="1" t="s">
        <v>29</v>
      </c>
      <c r="B546" s="44" t="s">
        <v>566</v>
      </c>
      <c r="C546" s="25" t="s">
        <v>578</v>
      </c>
      <c r="D546" s="25" t="s">
        <v>32</v>
      </c>
      <c r="E546" s="50">
        <v>1730</v>
      </c>
      <c r="F546" s="41">
        <v>284.25599999999997</v>
      </c>
      <c r="G546" s="42">
        <v>0</v>
      </c>
      <c r="H546" s="42">
        <v>367.04799999999994</v>
      </c>
      <c r="I546" s="42"/>
      <c r="J546" s="42"/>
      <c r="K546" s="42">
        <v>0</v>
      </c>
      <c r="L546" s="46">
        <v>0.11844</v>
      </c>
      <c r="M546" s="42">
        <v>0</v>
      </c>
      <c r="N546" s="48">
        <v>26.136920479999997</v>
      </c>
      <c r="O546" s="42"/>
      <c r="P546" s="42"/>
      <c r="Q546" s="42">
        <v>0</v>
      </c>
      <c r="R546" s="47">
        <v>651.30399999999986</v>
      </c>
      <c r="S546" s="42">
        <v>693.59909779735665</v>
      </c>
      <c r="T546" s="73">
        <v>0.40092433398691135</v>
      </c>
      <c r="U546" s="48">
        <v>26.255360479999997</v>
      </c>
      <c r="V546" s="49">
        <v>15.176508947976876</v>
      </c>
    </row>
    <row r="547" spans="1:22" x14ac:dyDescent="0.35">
      <c r="A547" s="1" t="s">
        <v>29</v>
      </c>
      <c r="B547" s="44" t="s">
        <v>566</v>
      </c>
      <c r="C547" s="25" t="s">
        <v>579</v>
      </c>
      <c r="D547" s="25" t="s">
        <v>32</v>
      </c>
      <c r="E547" s="50">
        <v>4279</v>
      </c>
      <c r="F547" s="41">
        <v>577.15199999999993</v>
      </c>
      <c r="G547" s="42">
        <v>0</v>
      </c>
      <c r="H547" s="42">
        <v>2269.7999999999997</v>
      </c>
      <c r="I547" s="42"/>
      <c r="J547" s="42"/>
      <c r="K547" s="42">
        <v>0</v>
      </c>
      <c r="L547" s="46">
        <v>0.24048000000000003</v>
      </c>
      <c r="M547" s="42">
        <v>0</v>
      </c>
      <c r="N547" s="48">
        <v>161.62894799999998</v>
      </c>
      <c r="O547" s="42"/>
      <c r="P547" s="42"/>
      <c r="Q547" s="42">
        <v>0</v>
      </c>
      <c r="R547" s="47">
        <v>2846.9519999999998</v>
      </c>
      <c r="S547" s="42">
        <v>3031.8305102876388</v>
      </c>
      <c r="T547" s="73">
        <v>0.70853716061875183</v>
      </c>
      <c r="U547" s="48">
        <v>161.86942799999997</v>
      </c>
      <c r="V547" s="49">
        <v>37.828798317363862</v>
      </c>
    </row>
    <row r="548" spans="1:22" x14ac:dyDescent="0.35">
      <c r="A548" s="1" t="s">
        <v>29</v>
      </c>
      <c r="B548" s="44" t="s">
        <v>566</v>
      </c>
      <c r="C548" s="25" t="s">
        <v>580</v>
      </c>
      <c r="D548" s="25" t="s">
        <v>32</v>
      </c>
      <c r="E548" s="50">
        <v>1497</v>
      </c>
      <c r="F548" s="41">
        <v>229.89599999999999</v>
      </c>
      <c r="G548" s="42">
        <v>0</v>
      </c>
      <c r="H548" s="42">
        <v>313.11599999999993</v>
      </c>
      <c r="I548" s="42"/>
      <c r="J548" s="42"/>
      <c r="K548" s="42">
        <v>0</v>
      </c>
      <c r="L548" s="46">
        <v>9.579E-2</v>
      </c>
      <c r="M548" s="42">
        <v>0</v>
      </c>
      <c r="N548" s="48">
        <v>22.296506159999996</v>
      </c>
      <c r="O548" s="42"/>
      <c r="P548" s="42"/>
      <c r="Q548" s="42">
        <v>0</v>
      </c>
      <c r="R548" s="47">
        <v>543.01199999999994</v>
      </c>
      <c r="S548" s="42">
        <v>578.27471241254204</v>
      </c>
      <c r="T548" s="73">
        <v>0.38628905304779027</v>
      </c>
      <c r="U548" s="48">
        <v>22.392296159999997</v>
      </c>
      <c r="V548" s="49">
        <v>14.958113667334668</v>
      </c>
    </row>
    <row r="549" spans="1:22" x14ac:dyDescent="0.35">
      <c r="A549" s="1" t="s">
        <v>29</v>
      </c>
      <c r="B549" s="44" t="s">
        <v>566</v>
      </c>
      <c r="C549" s="25" t="s">
        <v>581</v>
      </c>
      <c r="D549" s="25" t="s">
        <v>32</v>
      </c>
      <c r="E549" s="50">
        <v>4308</v>
      </c>
      <c r="F549" s="41">
        <v>507.45599999999996</v>
      </c>
      <c r="G549" s="42">
        <v>2634.1127999999999</v>
      </c>
      <c r="H549" s="42">
        <v>0</v>
      </c>
      <c r="I549" s="42"/>
      <c r="J549" s="42"/>
      <c r="K549" s="42">
        <v>0</v>
      </c>
      <c r="L549" s="46">
        <v>0.21143999999999999</v>
      </c>
      <c r="M549" s="42">
        <v>134.6849196</v>
      </c>
      <c r="N549" s="48">
        <v>0</v>
      </c>
      <c r="O549" s="42"/>
      <c r="P549" s="42"/>
      <c r="Q549" s="42">
        <v>0</v>
      </c>
      <c r="R549" s="47">
        <v>3141.5688</v>
      </c>
      <c r="S549" s="42">
        <v>3345.5794611246438</v>
      </c>
      <c r="T549" s="73">
        <v>0.77659690369652823</v>
      </c>
      <c r="U549" s="48">
        <v>134.89635960000001</v>
      </c>
      <c r="V549" s="49">
        <v>31.31298969359332</v>
      </c>
    </row>
    <row r="550" spans="1:22" x14ac:dyDescent="0.35">
      <c r="A550" s="1" t="s">
        <v>29</v>
      </c>
      <c r="B550" s="44" t="s">
        <v>566</v>
      </c>
      <c r="C550" s="25" t="s">
        <v>582</v>
      </c>
      <c r="D550" s="25" t="s">
        <v>32</v>
      </c>
      <c r="E550" s="50">
        <v>5541</v>
      </c>
      <c r="F550" s="41">
        <v>600.26400000000001</v>
      </c>
      <c r="G550" s="42">
        <v>2090.0124000000001</v>
      </c>
      <c r="H550" s="42">
        <v>0</v>
      </c>
      <c r="I550" s="42"/>
      <c r="J550" s="42"/>
      <c r="K550" s="42">
        <v>0</v>
      </c>
      <c r="L550" s="46">
        <v>0.25011</v>
      </c>
      <c r="M550" s="42">
        <v>106.8645018</v>
      </c>
      <c r="N550" s="48">
        <v>0</v>
      </c>
      <c r="O550" s="42"/>
      <c r="P550" s="42"/>
      <c r="Q550" s="42">
        <v>0</v>
      </c>
      <c r="R550" s="47">
        <v>2690.2764000000002</v>
      </c>
      <c r="S550" s="42">
        <v>2864.9805372998189</v>
      </c>
      <c r="T550" s="73">
        <v>0.51705117078141472</v>
      </c>
      <c r="U550" s="48">
        <v>107.11461180000001</v>
      </c>
      <c r="V550" s="49">
        <v>19.331278072550081</v>
      </c>
    </row>
    <row r="551" spans="1:22" x14ac:dyDescent="0.35">
      <c r="A551" s="1" t="s">
        <v>29</v>
      </c>
      <c r="B551" s="44" t="s">
        <v>566</v>
      </c>
      <c r="C551" s="25" t="s">
        <v>583</v>
      </c>
      <c r="D551" s="25" t="s">
        <v>32</v>
      </c>
      <c r="E551" s="50">
        <v>1450</v>
      </c>
      <c r="F551" s="41">
        <v>183.65039999999999</v>
      </c>
      <c r="G551" s="42">
        <v>0</v>
      </c>
      <c r="H551" s="42">
        <v>402.35599999999994</v>
      </c>
      <c r="I551" s="42"/>
      <c r="J551" s="42"/>
      <c r="K551" s="42">
        <v>0</v>
      </c>
      <c r="L551" s="46">
        <v>7.6521000000000006E-2</v>
      </c>
      <c r="M551" s="42">
        <v>0</v>
      </c>
      <c r="N551" s="48">
        <v>28.651148559999999</v>
      </c>
      <c r="O551" s="42"/>
      <c r="P551" s="42"/>
      <c r="Q551" s="42">
        <v>0</v>
      </c>
      <c r="R551" s="47">
        <v>586.00639999999999</v>
      </c>
      <c r="S551" s="42">
        <v>624.06113019953352</v>
      </c>
      <c r="T551" s="73">
        <v>0.4303869863445059</v>
      </c>
      <c r="U551" s="48">
        <v>28.727669559999999</v>
      </c>
      <c r="V551" s="49">
        <v>19.812185903448274</v>
      </c>
    </row>
    <row r="552" spans="1:22" x14ac:dyDescent="0.35">
      <c r="A552" s="1" t="s">
        <v>29</v>
      </c>
      <c r="B552" s="44" t="s">
        <v>566</v>
      </c>
      <c r="C552" s="25" t="s">
        <v>584</v>
      </c>
      <c r="D552" s="25" t="s">
        <v>32</v>
      </c>
      <c r="E552" s="50">
        <v>4318</v>
      </c>
      <c r="F552" s="41">
        <v>1044.8999999999999</v>
      </c>
      <c r="G552" s="42">
        <v>1628.1333</v>
      </c>
      <c r="H552" s="42">
        <v>0</v>
      </c>
      <c r="I552" s="42"/>
      <c r="J552" s="42"/>
      <c r="K552" s="42">
        <v>0</v>
      </c>
      <c r="L552" s="46">
        <v>0.43537500000000001</v>
      </c>
      <c r="M552" s="48">
        <v>83.248144350000004</v>
      </c>
      <c r="N552" s="48">
        <v>0</v>
      </c>
      <c r="O552" s="42"/>
      <c r="P552" s="42"/>
      <c r="Q552" s="42">
        <v>0</v>
      </c>
      <c r="R552" s="47">
        <v>2673.0333000000001</v>
      </c>
      <c r="S552" s="42">
        <v>2846.617685846074</v>
      </c>
      <c r="T552" s="73">
        <v>0.65924448491108711</v>
      </c>
      <c r="U552" s="48">
        <v>83.683519349999997</v>
      </c>
      <c r="V552" s="49">
        <v>19.380157329782307</v>
      </c>
    </row>
    <row r="553" spans="1:22" x14ac:dyDescent="0.35">
      <c r="A553" s="1" t="s">
        <v>29</v>
      </c>
      <c r="B553" s="44" t="s">
        <v>566</v>
      </c>
      <c r="C553" s="25" t="s">
        <v>585</v>
      </c>
      <c r="D553" s="25" t="s">
        <v>32</v>
      </c>
      <c r="E553" s="50">
        <v>5907</v>
      </c>
      <c r="F553" s="41">
        <v>1040.0688</v>
      </c>
      <c r="G553" s="42">
        <v>2248.7714999999998</v>
      </c>
      <c r="H553" s="42">
        <v>0</v>
      </c>
      <c r="I553" s="42"/>
      <c r="J553" s="42"/>
      <c r="K553" s="42">
        <v>0</v>
      </c>
      <c r="L553" s="46">
        <v>0.43336200000000002</v>
      </c>
      <c r="M553" s="42">
        <v>114.98201924999999</v>
      </c>
      <c r="N553" s="48">
        <v>0</v>
      </c>
      <c r="O553" s="42"/>
      <c r="P553" s="42"/>
      <c r="Q553" s="42">
        <v>0</v>
      </c>
      <c r="R553" s="47">
        <v>3288.8402999999998</v>
      </c>
      <c r="S553" s="42">
        <v>3502.4146402902302</v>
      </c>
      <c r="T553" s="73">
        <v>0.59292612837146275</v>
      </c>
      <c r="U553" s="48">
        <v>115.41538125</v>
      </c>
      <c r="V553" s="49">
        <v>19.538747460639918</v>
      </c>
    </row>
    <row r="554" spans="1:22" x14ac:dyDescent="0.35">
      <c r="A554" s="1" t="s">
        <v>29</v>
      </c>
      <c r="B554" s="44" t="s">
        <v>566</v>
      </c>
      <c r="C554" s="25" t="s">
        <v>586</v>
      </c>
      <c r="D554" s="25" t="s">
        <v>32</v>
      </c>
      <c r="E554" s="50">
        <v>11846</v>
      </c>
      <c r="F554" s="41">
        <v>4048.9236000000001</v>
      </c>
      <c r="G554" s="42">
        <v>2552.6493</v>
      </c>
      <c r="H554" s="42">
        <v>0</v>
      </c>
      <c r="I554" s="42"/>
      <c r="J554" s="42"/>
      <c r="K554" s="42">
        <v>0</v>
      </c>
      <c r="L554" s="46">
        <v>1.6870514999999999</v>
      </c>
      <c r="M554" s="42">
        <v>130.51960635</v>
      </c>
      <c r="N554" s="48">
        <v>0</v>
      </c>
      <c r="O554" s="42"/>
      <c r="P554" s="42"/>
      <c r="Q554" s="42">
        <v>0</v>
      </c>
      <c r="R554" s="47">
        <v>6601.5729000000001</v>
      </c>
      <c r="S554" s="42">
        <v>7030.2731251204978</v>
      </c>
      <c r="T554" s="73">
        <v>0.59347232189097565</v>
      </c>
      <c r="U554" s="48">
        <v>132.20665785</v>
      </c>
      <c r="V554" s="49">
        <v>11.160447226912037</v>
      </c>
    </row>
    <row r="555" spans="1:22" x14ac:dyDescent="0.35">
      <c r="A555" s="1" t="s">
        <v>29</v>
      </c>
      <c r="B555" s="44" t="s">
        <v>566</v>
      </c>
      <c r="C555" s="25" t="s">
        <v>587</v>
      </c>
      <c r="D555" s="25" t="s">
        <v>32</v>
      </c>
      <c r="E555" s="50">
        <v>35005</v>
      </c>
      <c r="F555" s="41">
        <v>11025.72</v>
      </c>
      <c r="G555" s="42">
        <v>9402.0246000000006</v>
      </c>
      <c r="H555" s="42">
        <v>0</v>
      </c>
      <c r="I555" s="42"/>
      <c r="J555" s="42"/>
      <c r="K555" s="42">
        <v>0</v>
      </c>
      <c r="L555" s="46">
        <v>4.5940500000000002</v>
      </c>
      <c r="M555" s="42">
        <v>480.7352697</v>
      </c>
      <c r="N555" s="48">
        <v>0</v>
      </c>
      <c r="O555" s="42"/>
      <c r="P555" s="42"/>
      <c r="Q555" s="42">
        <v>0</v>
      </c>
      <c r="R555" s="47">
        <v>20427.744599999998</v>
      </c>
      <c r="S555" s="42">
        <v>21754.304018699142</v>
      </c>
      <c r="T555" s="73">
        <v>0.62146276299669023</v>
      </c>
      <c r="U555" s="48">
        <v>485.32931969999999</v>
      </c>
      <c r="V555" s="49">
        <v>13.864571338380232</v>
      </c>
    </row>
    <row r="556" spans="1:22" x14ac:dyDescent="0.35">
      <c r="A556" s="1" t="s">
        <v>29</v>
      </c>
      <c r="B556" s="44" t="s">
        <v>566</v>
      </c>
      <c r="C556" s="25" t="s">
        <v>588</v>
      </c>
      <c r="D556" s="25" t="s">
        <v>32</v>
      </c>
      <c r="E556" s="50">
        <v>10394</v>
      </c>
      <c r="F556" s="41">
        <v>4177.4399999999996</v>
      </c>
      <c r="G556" s="42">
        <v>0</v>
      </c>
      <c r="H556" s="42">
        <v>4224.9319999999998</v>
      </c>
      <c r="I556" s="42"/>
      <c r="J556" s="42"/>
      <c r="K556" s="42">
        <v>0</v>
      </c>
      <c r="L556" s="46">
        <v>1.7406000000000001</v>
      </c>
      <c r="M556" s="42">
        <v>0</v>
      </c>
      <c r="N556" s="48">
        <v>300.85087432</v>
      </c>
      <c r="O556" s="42"/>
      <c r="P556" s="42"/>
      <c r="Q556" s="42">
        <v>0</v>
      </c>
      <c r="R556" s="47">
        <v>8402.3719999999994</v>
      </c>
      <c r="S556" s="42">
        <v>8948.014504068411</v>
      </c>
      <c r="T556" s="73">
        <v>0.86088267308720523</v>
      </c>
      <c r="U556" s="48">
        <v>302.59147431999997</v>
      </c>
      <c r="V556" s="49">
        <v>29.112129528574176</v>
      </c>
    </row>
    <row r="557" spans="1:22" x14ac:dyDescent="0.35">
      <c r="A557" s="1" t="s">
        <v>29</v>
      </c>
      <c r="B557" s="44" t="s">
        <v>566</v>
      </c>
      <c r="C557" s="25" t="s">
        <v>589</v>
      </c>
      <c r="D557" s="25" t="s">
        <v>32</v>
      </c>
      <c r="E557" s="50">
        <v>1340</v>
      </c>
      <c r="F557" s="41">
        <v>165.45599999999999</v>
      </c>
      <c r="G557" s="42">
        <v>0</v>
      </c>
      <c r="H557" s="42">
        <v>476.46399999999994</v>
      </c>
      <c r="I557" s="42"/>
      <c r="J557" s="42"/>
      <c r="K557" s="42">
        <v>0</v>
      </c>
      <c r="L557" s="46">
        <v>6.8940000000000001E-2</v>
      </c>
      <c r="M557" s="42">
        <v>0</v>
      </c>
      <c r="N557" s="48">
        <v>33.928264639999995</v>
      </c>
      <c r="O557" s="42"/>
      <c r="P557" s="42"/>
      <c r="Q557" s="42">
        <v>0</v>
      </c>
      <c r="R557" s="47">
        <v>641.91999999999996</v>
      </c>
      <c r="S557" s="42">
        <v>683.6057092511013</v>
      </c>
      <c r="T557" s="73">
        <v>0.51015351436649348</v>
      </c>
      <c r="U557" s="48">
        <v>33.997204639999993</v>
      </c>
      <c r="V557" s="49">
        <v>25.371048238805962</v>
      </c>
    </row>
    <row r="558" spans="1:22" x14ac:dyDescent="0.35">
      <c r="A558" s="1" t="s">
        <v>29</v>
      </c>
      <c r="B558" s="44" t="s">
        <v>566</v>
      </c>
      <c r="C558" s="25" t="s">
        <v>590</v>
      </c>
      <c r="D558" s="25" t="s">
        <v>32</v>
      </c>
      <c r="E558" s="50">
        <v>1360</v>
      </c>
      <c r="F558" s="41">
        <v>748.00799999999992</v>
      </c>
      <c r="G558" s="42">
        <v>0</v>
      </c>
      <c r="H558" s="42">
        <v>0</v>
      </c>
      <c r="I558" s="42"/>
      <c r="J558" s="42"/>
      <c r="K558" s="42">
        <v>0</v>
      </c>
      <c r="L558" s="46">
        <v>0.31167</v>
      </c>
      <c r="M558" s="42">
        <v>0</v>
      </c>
      <c r="N558" s="48">
        <v>0</v>
      </c>
      <c r="O558" s="42"/>
      <c r="P558" s="42"/>
      <c r="Q558" s="42">
        <v>0</v>
      </c>
      <c r="R558" s="47">
        <v>748.00799999999992</v>
      </c>
      <c r="S558" s="42">
        <v>796.58296885203413</v>
      </c>
      <c r="T558" s="73">
        <v>0.58572277121473093</v>
      </c>
      <c r="U558" s="48">
        <v>0.31167</v>
      </c>
      <c r="V558" s="49">
        <v>0.22916911764705883</v>
      </c>
    </row>
    <row r="559" spans="1:22" x14ac:dyDescent="0.35">
      <c r="A559" s="1" t="s">
        <v>29</v>
      </c>
      <c r="B559" s="44" t="s">
        <v>591</v>
      </c>
      <c r="C559" s="25" t="s">
        <v>592</v>
      </c>
      <c r="D559" s="25" t="s">
        <v>32</v>
      </c>
      <c r="E559" s="50">
        <v>200</v>
      </c>
      <c r="F559" s="41">
        <v>152.28</v>
      </c>
      <c r="G559" s="42">
        <v>0</v>
      </c>
      <c r="H559" s="42">
        <v>0</v>
      </c>
      <c r="I559" s="42"/>
      <c r="J559" s="42"/>
      <c r="K559" s="42">
        <v>0</v>
      </c>
      <c r="L559" s="46">
        <v>6.3450000000000006E-2</v>
      </c>
      <c r="M559" s="42">
        <v>0</v>
      </c>
      <c r="N559" s="48">
        <v>0</v>
      </c>
      <c r="O559" s="42"/>
      <c r="P559" s="42"/>
      <c r="Q559" s="42">
        <v>0</v>
      </c>
      <c r="R559" s="47">
        <v>152.28</v>
      </c>
      <c r="S559" s="42">
        <v>162.16892666493911</v>
      </c>
      <c r="T559" s="73">
        <v>0.81084463332469559</v>
      </c>
      <c r="U559" s="48">
        <v>6.3450000000000006E-2</v>
      </c>
      <c r="V559" s="49">
        <v>0.31725000000000003</v>
      </c>
    </row>
    <row r="560" spans="1:22" x14ac:dyDescent="0.35">
      <c r="A560" s="1" t="s">
        <v>29</v>
      </c>
      <c r="B560" s="44" t="s">
        <v>591</v>
      </c>
      <c r="C560" s="25" t="s">
        <v>593</v>
      </c>
      <c r="D560" s="25" t="s">
        <v>32</v>
      </c>
      <c r="E560" s="50">
        <v>2282</v>
      </c>
      <c r="F560" s="41">
        <v>1118.8799999999999</v>
      </c>
      <c r="G560" s="42">
        <v>0</v>
      </c>
      <c r="H560" s="42">
        <v>0</v>
      </c>
      <c r="I560" s="42"/>
      <c r="J560" s="42"/>
      <c r="K560" s="42">
        <v>0</v>
      </c>
      <c r="L560" s="46">
        <v>0.4662</v>
      </c>
      <c r="M560" s="42">
        <v>0</v>
      </c>
      <c r="N560" s="48">
        <v>0</v>
      </c>
      <c r="O560" s="42"/>
      <c r="P560" s="42"/>
      <c r="Q560" s="42">
        <v>0</v>
      </c>
      <c r="R560" s="47">
        <v>1118.8799999999999</v>
      </c>
      <c r="S560" s="42">
        <v>1191.5390640062192</v>
      </c>
      <c r="T560" s="73">
        <v>0.52214682910000842</v>
      </c>
      <c r="U560" s="48">
        <v>0.4662</v>
      </c>
      <c r="V560" s="49">
        <v>0.20429447852760735</v>
      </c>
    </row>
    <row r="561" spans="1:22" x14ac:dyDescent="0.35">
      <c r="A561" s="1" t="s">
        <v>29</v>
      </c>
      <c r="B561" s="44" t="s">
        <v>591</v>
      </c>
      <c r="C561" s="25" t="s">
        <v>594</v>
      </c>
      <c r="D561" s="25" t="s">
        <v>32</v>
      </c>
      <c r="E561" s="50">
        <v>2658</v>
      </c>
      <c r="F561" s="41">
        <v>604.30319999999995</v>
      </c>
      <c r="G561" s="42">
        <v>877.91129999999998</v>
      </c>
      <c r="H561" s="42">
        <v>0</v>
      </c>
      <c r="I561" s="42"/>
      <c r="J561" s="42"/>
      <c r="K561" s="42">
        <v>0</v>
      </c>
      <c r="L561" s="46">
        <v>0.25179299999999999</v>
      </c>
      <c r="M561" s="48">
        <v>44.888515349999999</v>
      </c>
      <c r="N561" s="48">
        <v>0</v>
      </c>
      <c r="O561" s="42"/>
      <c r="P561" s="42"/>
      <c r="Q561" s="42">
        <v>0</v>
      </c>
      <c r="R561" s="47">
        <v>1482.2145</v>
      </c>
      <c r="S561" s="42">
        <v>1578.4681806685669</v>
      </c>
      <c r="T561" s="73">
        <v>0.59385559844566094</v>
      </c>
      <c r="U561" s="48">
        <v>45.140308349999998</v>
      </c>
      <c r="V561" s="49">
        <v>16.982809762979684</v>
      </c>
    </row>
    <row r="562" spans="1:22" x14ac:dyDescent="0.35">
      <c r="A562" s="1" t="s">
        <v>29</v>
      </c>
      <c r="B562" s="44" t="s">
        <v>591</v>
      </c>
      <c r="C562" s="25" t="s">
        <v>595</v>
      </c>
      <c r="D562" s="25" t="s">
        <v>32</v>
      </c>
      <c r="E562" s="50">
        <v>1159</v>
      </c>
      <c r="F562" s="41">
        <v>747.50400000000002</v>
      </c>
      <c r="G562" s="48">
        <v>14.398199999999999</v>
      </c>
      <c r="H562" s="42">
        <v>0</v>
      </c>
      <c r="I562" s="42"/>
      <c r="J562" s="42"/>
      <c r="K562" s="42">
        <v>0</v>
      </c>
      <c r="L562" s="46">
        <v>0.31145999999999996</v>
      </c>
      <c r="M562" s="48">
        <v>0.73619489999999999</v>
      </c>
      <c r="N562" s="48">
        <v>0</v>
      </c>
      <c r="O562" s="42"/>
      <c r="P562" s="42"/>
      <c r="Q562" s="42">
        <v>0</v>
      </c>
      <c r="R562" s="47">
        <v>761.90219999999999</v>
      </c>
      <c r="S562" s="42">
        <v>811.37944574242033</v>
      </c>
      <c r="T562" s="73">
        <v>0.7000685468010529</v>
      </c>
      <c r="U562" s="48">
        <v>1.0476548999999999</v>
      </c>
      <c r="V562" s="49">
        <v>0.90393002588438309</v>
      </c>
    </row>
    <row r="563" spans="1:22" x14ac:dyDescent="0.35">
      <c r="A563" s="1" t="s">
        <v>29</v>
      </c>
      <c r="B563" s="44" t="s">
        <v>591</v>
      </c>
      <c r="C563" s="25" t="s">
        <v>596</v>
      </c>
      <c r="D563" s="25" t="s">
        <v>32</v>
      </c>
      <c r="E563" s="50">
        <v>2478</v>
      </c>
      <c r="F563" s="41">
        <v>279.64799999999997</v>
      </c>
      <c r="G563" s="42">
        <v>1037.4282000000001</v>
      </c>
      <c r="H563" s="42">
        <v>0</v>
      </c>
      <c r="I563" s="42"/>
      <c r="J563" s="42"/>
      <c r="K563" s="42">
        <v>0</v>
      </c>
      <c r="L563" s="46">
        <v>0.11652</v>
      </c>
      <c r="M563" s="48">
        <v>53.044779900000002</v>
      </c>
      <c r="N563" s="48">
        <v>0</v>
      </c>
      <c r="O563" s="42"/>
      <c r="P563" s="42"/>
      <c r="Q563" s="42">
        <v>0</v>
      </c>
      <c r="R563" s="47">
        <v>1317.0762</v>
      </c>
      <c r="S563" s="42">
        <v>1402.6059475304482</v>
      </c>
      <c r="T563" s="73">
        <v>0.5660233847984053</v>
      </c>
      <c r="U563" s="48">
        <v>53.161299900000003</v>
      </c>
      <c r="V563" s="49">
        <v>21.45330907990315</v>
      </c>
    </row>
    <row r="564" spans="1:22" x14ac:dyDescent="0.35">
      <c r="A564" s="1" t="s">
        <v>29</v>
      </c>
      <c r="B564" s="44" t="s">
        <v>591</v>
      </c>
      <c r="C564" s="25" t="s">
        <v>597</v>
      </c>
      <c r="D564" s="25" t="s">
        <v>32</v>
      </c>
      <c r="E564" s="50">
        <v>1023</v>
      </c>
      <c r="F564" s="41">
        <v>421.488</v>
      </c>
      <c r="G564" s="42">
        <v>0</v>
      </c>
      <c r="H564" s="42">
        <v>0</v>
      </c>
      <c r="I564" s="42"/>
      <c r="J564" s="42"/>
      <c r="K564" s="42">
        <v>0</v>
      </c>
      <c r="L564" s="46">
        <v>0.17562</v>
      </c>
      <c r="M564" s="42">
        <v>0</v>
      </c>
      <c r="N564" s="48">
        <v>0</v>
      </c>
      <c r="O564" s="42"/>
      <c r="P564" s="42"/>
      <c r="Q564" s="42">
        <v>0</v>
      </c>
      <c r="R564" s="47">
        <v>421.488</v>
      </c>
      <c r="S564" s="42">
        <v>448.85905281160922</v>
      </c>
      <c r="T564" s="73">
        <v>0.4387674025528927</v>
      </c>
      <c r="U564" s="48">
        <v>0.17562</v>
      </c>
      <c r="V564" s="49">
        <v>0.1716715542521994</v>
      </c>
    </row>
    <row r="565" spans="1:22" x14ac:dyDescent="0.35">
      <c r="A565" s="1" t="s">
        <v>29</v>
      </c>
      <c r="B565" s="44" t="s">
        <v>591</v>
      </c>
      <c r="C565" s="25" t="s">
        <v>598</v>
      </c>
      <c r="D565" s="25" t="s">
        <v>32</v>
      </c>
      <c r="E565" s="50">
        <v>1903</v>
      </c>
      <c r="F565" s="41">
        <v>309.024</v>
      </c>
      <c r="G565" s="42">
        <v>0</v>
      </c>
      <c r="H565" s="42">
        <v>760.09199999999987</v>
      </c>
      <c r="I565" s="42"/>
      <c r="J565" s="42"/>
      <c r="K565" s="42">
        <v>0</v>
      </c>
      <c r="L565" s="46">
        <v>0.12875999999999999</v>
      </c>
      <c r="M565" s="42">
        <v>0</v>
      </c>
      <c r="N565" s="48">
        <v>54.124975919999997</v>
      </c>
      <c r="O565" s="42"/>
      <c r="P565" s="42"/>
      <c r="Q565" s="42">
        <v>0</v>
      </c>
      <c r="R565" s="47">
        <v>1069.116</v>
      </c>
      <c r="S565" s="42">
        <v>1138.5434344648872</v>
      </c>
      <c r="T565" s="73">
        <v>0.59828872016021395</v>
      </c>
      <c r="U565" s="48">
        <v>54.253735919999997</v>
      </c>
      <c r="V565" s="49">
        <v>28.509582722017868</v>
      </c>
    </row>
    <row r="566" spans="1:22" x14ac:dyDescent="0.35">
      <c r="A566" s="1" t="s">
        <v>29</v>
      </c>
      <c r="B566" s="44" t="s">
        <v>591</v>
      </c>
      <c r="C566" s="25" t="s">
        <v>599</v>
      </c>
      <c r="D566" s="25" t="s">
        <v>32</v>
      </c>
      <c r="E566" s="50">
        <v>1140</v>
      </c>
      <c r="F566" s="41">
        <v>466.86239999999998</v>
      </c>
      <c r="G566" s="42">
        <v>0</v>
      </c>
      <c r="H566" s="42">
        <v>0</v>
      </c>
      <c r="I566" s="42"/>
      <c r="J566" s="42"/>
      <c r="K566" s="42">
        <v>0</v>
      </c>
      <c r="L566" s="46">
        <v>0.194526</v>
      </c>
      <c r="M566" s="42">
        <v>0</v>
      </c>
      <c r="N566" s="48">
        <v>0</v>
      </c>
      <c r="O566" s="42"/>
      <c r="P566" s="42"/>
      <c r="Q566" s="42">
        <v>0</v>
      </c>
      <c r="R566" s="47">
        <v>466.86239999999998</v>
      </c>
      <c r="S566" s="42">
        <v>497.18002566467993</v>
      </c>
      <c r="T566" s="73">
        <v>0.43612282953042097</v>
      </c>
      <c r="U566" s="48">
        <v>0.194526</v>
      </c>
      <c r="V566" s="49">
        <v>0.17063684210526317</v>
      </c>
    </row>
    <row r="567" spans="1:22" x14ac:dyDescent="0.35">
      <c r="A567" s="1" t="s">
        <v>29</v>
      </c>
      <c r="B567" s="44" t="s">
        <v>591</v>
      </c>
      <c r="C567" s="25" t="s">
        <v>600</v>
      </c>
      <c r="D567" s="25" t="s">
        <v>32</v>
      </c>
      <c r="E567" s="50">
        <v>2735</v>
      </c>
      <c r="F567" s="41">
        <v>1278.288</v>
      </c>
      <c r="G567" s="42">
        <v>0</v>
      </c>
      <c r="H567" s="42">
        <v>99.71599999999998</v>
      </c>
      <c r="I567" s="42"/>
      <c r="J567" s="42"/>
      <c r="K567" s="42">
        <v>0</v>
      </c>
      <c r="L567" s="46">
        <v>0.53261999999999998</v>
      </c>
      <c r="M567" s="42">
        <v>0</v>
      </c>
      <c r="N567" s="48">
        <v>7.1006221599999995</v>
      </c>
      <c r="O567" s="42"/>
      <c r="P567" s="42"/>
      <c r="Q567" s="42">
        <v>0</v>
      </c>
      <c r="R567" s="47">
        <v>1378.0039999999999</v>
      </c>
      <c r="S567" s="42">
        <v>1467.4903442342575</v>
      </c>
      <c r="T567" s="73">
        <v>0.53655954085347624</v>
      </c>
      <c r="U567" s="48">
        <v>7.6332421599999991</v>
      </c>
      <c r="V567" s="49">
        <v>2.7909477733089574</v>
      </c>
    </row>
    <row r="568" spans="1:22" x14ac:dyDescent="0.35">
      <c r="A568" s="1" t="s">
        <v>29</v>
      </c>
      <c r="B568" s="44" t="s">
        <v>591</v>
      </c>
      <c r="C568" s="25" t="s">
        <v>601</v>
      </c>
      <c r="D568" s="25" t="s">
        <v>32</v>
      </c>
      <c r="E568" s="50">
        <v>5690</v>
      </c>
      <c r="F568" s="41">
        <v>973.29599999999994</v>
      </c>
      <c r="G568" s="42">
        <v>2970.1970999999999</v>
      </c>
      <c r="H568" s="42">
        <v>0</v>
      </c>
      <c r="I568" s="42"/>
      <c r="J568" s="42"/>
      <c r="K568" s="42">
        <v>0</v>
      </c>
      <c r="L568" s="46">
        <v>0.40554000000000001</v>
      </c>
      <c r="M568" s="42">
        <v>151.86925844999999</v>
      </c>
      <c r="N568" s="48">
        <v>0</v>
      </c>
      <c r="O568" s="42"/>
      <c r="P568" s="42"/>
      <c r="Q568" s="42">
        <v>0</v>
      </c>
      <c r="R568" s="47">
        <v>3943.4930999999997</v>
      </c>
      <c r="S568" s="42">
        <v>4199.5800061570353</v>
      </c>
      <c r="T568" s="73">
        <v>0.73806326997487437</v>
      </c>
      <c r="U568" s="48">
        <v>152.27479844999999</v>
      </c>
      <c r="V568" s="49">
        <v>26.761827495606326</v>
      </c>
    </row>
    <row r="569" spans="1:22" x14ac:dyDescent="0.35">
      <c r="A569" s="1" t="s">
        <v>29</v>
      </c>
      <c r="B569" s="44" t="s">
        <v>591</v>
      </c>
      <c r="C569" s="25" t="s">
        <v>602</v>
      </c>
      <c r="D569" s="25" t="s">
        <v>32</v>
      </c>
      <c r="E569" s="50">
        <v>4348</v>
      </c>
      <c r="F569" s="41">
        <v>1445.94</v>
      </c>
      <c r="G569" s="42">
        <v>1930.8743999999999</v>
      </c>
      <c r="H569" s="42">
        <v>0</v>
      </c>
      <c r="I569" s="42"/>
      <c r="J569" s="42"/>
      <c r="K569" s="42">
        <v>0</v>
      </c>
      <c r="L569" s="46">
        <v>0.60247499999999998</v>
      </c>
      <c r="M569" s="48">
        <v>98.727610799999994</v>
      </c>
      <c r="N569" s="48">
        <v>0</v>
      </c>
      <c r="O569" s="42"/>
      <c r="P569" s="42"/>
      <c r="Q569" s="42">
        <v>0</v>
      </c>
      <c r="R569" s="47">
        <v>3376.8144000000002</v>
      </c>
      <c r="S569" s="42">
        <v>3596.1016994661832</v>
      </c>
      <c r="T569" s="73">
        <v>0.82707030806489956</v>
      </c>
      <c r="U569" s="48">
        <v>99.330085799999992</v>
      </c>
      <c r="V569" s="49">
        <v>22.845005933762646</v>
      </c>
    </row>
    <row r="570" spans="1:22" x14ac:dyDescent="0.35">
      <c r="A570" s="1" t="s">
        <v>29</v>
      </c>
      <c r="B570" s="44" t="s">
        <v>591</v>
      </c>
      <c r="C570" s="25" t="s">
        <v>603</v>
      </c>
      <c r="D570" s="25" t="s">
        <v>32</v>
      </c>
      <c r="E570" s="50">
        <v>5459</v>
      </c>
      <c r="F570" s="41">
        <v>862.48439999999994</v>
      </c>
      <c r="G570" s="42">
        <v>1962.702</v>
      </c>
      <c r="H570" s="42">
        <v>0</v>
      </c>
      <c r="I570" s="42"/>
      <c r="J570" s="42"/>
      <c r="K570" s="42">
        <v>0</v>
      </c>
      <c r="L570" s="46">
        <v>0.35936849999999998</v>
      </c>
      <c r="M570" s="42">
        <v>100.354989</v>
      </c>
      <c r="N570" s="48">
        <v>0</v>
      </c>
      <c r="O570" s="42"/>
      <c r="P570" s="42"/>
      <c r="Q570" s="42">
        <v>0</v>
      </c>
      <c r="R570" s="47">
        <v>2825.1864</v>
      </c>
      <c r="S570" s="42">
        <v>3008.6514717387922</v>
      </c>
      <c r="T570" s="73">
        <v>0.55113600874497015</v>
      </c>
      <c r="U570" s="48">
        <v>100.71435750000001</v>
      </c>
      <c r="V570" s="49">
        <v>18.449232002198208</v>
      </c>
    </row>
    <row r="571" spans="1:22" x14ac:dyDescent="0.35">
      <c r="A571" s="1" t="s">
        <v>29</v>
      </c>
      <c r="B571" s="44" t="s">
        <v>591</v>
      </c>
      <c r="C571" s="25" t="s">
        <v>604</v>
      </c>
      <c r="D571" s="25" t="s">
        <v>32</v>
      </c>
      <c r="E571" s="50">
        <v>1942</v>
      </c>
      <c r="F571" s="41">
        <v>354.024</v>
      </c>
      <c r="G571" s="42">
        <v>968.46839999999997</v>
      </c>
      <c r="H571" s="42">
        <v>0</v>
      </c>
      <c r="I571" s="42"/>
      <c r="J571" s="42"/>
      <c r="K571" s="42">
        <v>0</v>
      </c>
      <c r="L571" s="46">
        <v>0.14751</v>
      </c>
      <c r="M571" s="48">
        <v>49.518793799999997</v>
      </c>
      <c r="N571" s="48">
        <v>0</v>
      </c>
      <c r="O571" s="42"/>
      <c r="P571" s="42"/>
      <c r="Q571" s="42">
        <v>0</v>
      </c>
      <c r="R571" s="47">
        <v>1322.4924000000001</v>
      </c>
      <c r="S571" s="42">
        <v>1408.3738707022546</v>
      </c>
      <c r="T571" s="73">
        <v>0.72521826503720632</v>
      </c>
      <c r="U571" s="48">
        <v>49.666303799999994</v>
      </c>
      <c r="V571" s="49">
        <v>25.574821730175074</v>
      </c>
    </row>
    <row r="572" spans="1:22" x14ac:dyDescent="0.35">
      <c r="A572" s="1" t="s">
        <v>29</v>
      </c>
      <c r="B572" s="44" t="s">
        <v>591</v>
      </c>
      <c r="C572" s="25" t="s">
        <v>605</v>
      </c>
      <c r="D572" s="25" t="s">
        <v>32</v>
      </c>
      <c r="E572" s="50">
        <v>1836</v>
      </c>
      <c r="F572" s="41">
        <v>213.4872</v>
      </c>
      <c r="G572" s="42">
        <v>859.34519999999998</v>
      </c>
      <c r="H572" s="42">
        <v>0</v>
      </c>
      <c r="I572" s="42"/>
      <c r="J572" s="42"/>
      <c r="K572" s="42">
        <v>0</v>
      </c>
      <c r="L572" s="46">
        <v>8.8953000000000004E-2</v>
      </c>
      <c r="M572" s="48">
        <v>43.939211399999998</v>
      </c>
      <c r="N572" s="48">
        <v>0</v>
      </c>
      <c r="O572" s="42"/>
      <c r="P572" s="42"/>
      <c r="Q572" s="42">
        <v>0</v>
      </c>
      <c r="R572" s="47">
        <v>1072.8324</v>
      </c>
      <c r="S572" s="42">
        <v>1142.5011741487431</v>
      </c>
      <c r="T572" s="73">
        <v>0.62227732796772495</v>
      </c>
      <c r="U572" s="48">
        <v>44.028164399999994</v>
      </c>
      <c r="V572" s="49">
        <v>23.980481699346402</v>
      </c>
    </row>
    <row r="573" spans="1:22" x14ac:dyDescent="0.35">
      <c r="A573" s="1" t="s">
        <v>29</v>
      </c>
      <c r="B573" s="44" t="s">
        <v>591</v>
      </c>
      <c r="C573" s="25" t="s">
        <v>606</v>
      </c>
      <c r="D573" s="25" t="s">
        <v>32</v>
      </c>
      <c r="E573" s="50">
        <v>2665</v>
      </c>
      <c r="F573" s="41">
        <v>304.14600000000002</v>
      </c>
      <c r="G573" s="42">
        <v>1266.6627000000001</v>
      </c>
      <c r="H573" s="42">
        <v>0</v>
      </c>
      <c r="I573" s="42"/>
      <c r="J573" s="42"/>
      <c r="K573" s="42">
        <v>0</v>
      </c>
      <c r="L573" s="46">
        <v>0.12672749999999999</v>
      </c>
      <c r="M573" s="48">
        <v>64.76577764999999</v>
      </c>
      <c r="N573" s="48">
        <v>0</v>
      </c>
      <c r="O573" s="42"/>
      <c r="P573" s="42"/>
      <c r="Q573" s="42">
        <v>0</v>
      </c>
      <c r="R573" s="47">
        <v>1570.8087</v>
      </c>
      <c r="S573" s="42">
        <v>1672.8156085825344</v>
      </c>
      <c r="T573" s="73">
        <v>0.62769816457130745</v>
      </c>
      <c r="U573" s="48">
        <v>64.892505149999991</v>
      </c>
      <c r="V573" s="49">
        <v>24.349908123827387</v>
      </c>
    </row>
    <row r="574" spans="1:22" x14ac:dyDescent="0.35">
      <c r="A574" s="1" t="s">
        <v>29</v>
      </c>
      <c r="B574" s="44" t="s">
        <v>591</v>
      </c>
      <c r="C574" s="25" t="s">
        <v>607</v>
      </c>
      <c r="D574" s="25" t="s">
        <v>32</v>
      </c>
      <c r="E574" s="50">
        <v>3478</v>
      </c>
      <c r="F574" s="41">
        <v>283.62959999999998</v>
      </c>
      <c r="G574" s="42">
        <v>1484.1513</v>
      </c>
      <c r="H574" s="42">
        <v>0</v>
      </c>
      <c r="I574" s="42"/>
      <c r="J574" s="42"/>
      <c r="K574" s="42">
        <v>0</v>
      </c>
      <c r="L574" s="46">
        <v>0.11817900000000001</v>
      </c>
      <c r="M574" s="48">
        <v>75.886195349999994</v>
      </c>
      <c r="N574" s="48">
        <v>0</v>
      </c>
      <c r="O574" s="42"/>
      <c r="P574" s="42"/>
      <c r="Q574" s="42">
        <v>0</v>
      </c>
      <c r="R574" s="47">
        <v>1767.7809</v>
      </c>
      <c r="S574" s="42">
        <v>1882.5790066442082</v>
      </c>
      <c r="T574" s="73">
        <v>0.54128206056475225</v>
      </c>
      <c r="U574" s="48">
        <v>76.004374349999992</v>
      </c>
      <c r="V574" s="49">
        <v>21.852896592869463</v>
      </c>
    </row>
    <row r="575" spans="1:22" x14ac:dyDescent="0.35">
      <c r="A575" s="1" t="s">
        <v>29</v>
      </c>
      <c r="B575" s="44" t="s">
        <v>591</v>
      </c>
      <c r="C575" s="25" t="s">
        <v>608</v>
      </c>
      <c r="D575" s="25" t="s">
        <v>32</v>
      </c>
      <c r="E575" s="50">
        <v>3267</v>
      </c>
      <c r="F575" s="41">
        <v>237.45239999999998</v>
      </c>
      <c r="G575" s="42">
        <v>1232.1828</v>
      </c>
      <c r="H575" s="42">
        <v>0</v>
      </c>
      <c r="I575" s="42"/>
      <c r="J575" s="42"/>
      <c r="K575" s="42">
        <v>0</v>
      </c>
      <c r="L575" s="46">
        <v>9.8938499999999999E-2</v>
      </c>
      <c r="M575" s="48">
        <v>63.002784600000005</v>
      </c>
      <c r="N575" s="48">
        <v>0</v>
      </c>
      <c r="O575" s="42"/>
      <c r="P575" s="42"/>
      <c r="Q575" s="42">
        <v>0</v>
      </c>
      <c r="R575" s="47">
        <v>1469.6351999999999</v>
      </c>
      <c r="S575" s="42">
        <v>1565.0719922052344</v>
      </c>
      <c r="T575" s="73">
        <v>0.47905478794160833</v>
      </c>
      <c r="U575" s="48">
        <v>63.101723100000008</v>
      </c>
      <c r="V575" s="49">
        <v>19.314883103764924</v>
      </c>
    </row>
    <row r="576" spans="1:22" x14ac:dyDescent="0.35">
      <c r="A576" s="1" t="s">
        <v>29</v>
      </c>
      <c r="B576" s="44" t="s">
        <v>591</v>
      </c>
      <c r="C576" s="25" t="s">
        <v>609</v>
      </c>
      <c r="D576" s="25" t="s">
        <v>32</v>
      </c>
      <c r="E576" s="50">
        <v>2174</v>
      </c>
      <c r="F576" s="41">
        <v>242.49599999999998</v>
      </c>
      <c r="G576" s="42">
        <v>800.61569999999995</v>
      </c>
      <c r="H576" s="42">
        <v>0</v>
      </c>
      <c r="I576" s="42"/>
      <c r="J576" s="42"/>
      <c r="K576" s="42">
        <v>0</v>
      </c>
      <c r="L576" s="46">
        <v>0.10104</v>
      </c>
      <c r="M576" s="48">
        <v>40.936311150000002</v>
      </c>
      <c r="N576" s="48">
        <v>0</v>
      </c>
      <c r="O576" s="42"/>
      <c r="P576" s="42"/>
      <c r="Q576" s="42">
        <v>0</v>
      </c>
      <c r="R576" s="47">
        <v>1043.1116999999999</v>
      </c>
      <c r="S576" s="42">
        <v>1110.8504385384813</v>
      </c>
      <c r="T576" s="73">
        <v>0.51097076289718546</v>
      </c>
      <c r="U576" s="48">
        <v>41.037351149999999</v>
      </c>
      <c r="V576" s="49">
        <v>18.876426471941123</v>
      </c>
    </row>
    <row r="577" spans="1:22" x14ac:dyDescent="0.35">
      <c r="A577" s="1" t="s">
        <v>29</v>
      </c>
      <c r="B577" s="44" t="s">
        <v>591</v>
      </c>
      <c r="C577" s="25" t="s">
        <v>610</v>
      </c>
      <c r="D577" s="25" t="s">
        <v>32</v>
      </c>
      <c r="E577" s="50">
        <v>2629</v>
      </c>
      <c r="F577" s="41">
        <v>373.89240000000001</v>
      </c>
      <c r="G577" s="42">
        <v>892.30949999999996</v>
      </c>
      <c r="H577" s="42">
        <v>0</v>
      </c>
      <c r="I577" s="42"/>
      <c r="J577" s="42"/>
      <c r="K577" s="42">
        <v>0</v>
      </c>
      <c r="L577" s="46">
        <v>0.1557885</v>
      </c>
      <c r="M577" s="48">
        <v>45.62471025</v>
      </c>
      <c r="N577" s="48">
        <v>0</v>
      </c>
      <c r="O577" s="42"/>
      <c r="P577" s="42"/>
      <c r="Q577" s="42">
        <v>0</v>
      </c>
      <c r="R577" s="47">
        <v>1266.2019</v>
      </c>
      <c r="S577" s="42">
        <v>1348.4279161026172</v>
      </c>
      <c r="T577" s="73">
        <v>0.51290525526915831</v>
      </c>
      <c r="U577" s="48">
        <v>45.78049875</v>
      </c>
      <c r="V577" s="49">
        <v>17.413654906808674</v>
      </c>
    </row>
    <row r="578" spans="1:22" x14ac:dyDescent="0.35">
      <c r="A578" s="1" t="s">
        <v>29</v>
      </c>
      <c r="B578" s="44" t="s">
        <v>591</v>
      </c>
      <c r="C578" s="25" t="s">
        <v>611</v>
      </c>
      <c r="D578" s="25" t="s">
        <v>32</v>
      </c>
      <c r="E578" s="50">
        <v>1627</v>
      </c>
      <c r="F578" s="41">
        <v>221.184</v>
      </c>
      <c r="G578" s="42">
        <v>570.24450000000002</v>
      </c>
      <c r="H578" s="42">
        <v>0</v>
      </c>
      <c r="I578" s="42"/>
      <c r="J578" s="42"/>
      <c r="K578" s="42">
        <v>0</v>
      </c>
      <c r="L578" s="46">
        <v>9.2159999999999992E-2</v>
      </c>
      <c r="M578" s="48">
        <v>29.15719275</v>
      </c>
      <c r="N578" s="48">
        <v>0</v>
      </c>
      <c r="O578" s="42"/>
      <c r="P578" s="42"/>
      <c r="Q578" s="42">
        <v>0</v>
      </c>
      <c r="R578" s="47">
        <v>791.42849999999999</v>
      </c>
      <c r="S578" s="42">
        <v>842.8231571909821</v>
      </c>
      <c r="T578" s="73">
        <v>0.51802283785555137</v>
      </c>
      <c r="U578" s="48">
        <v>29.24935275</v>
      </c>
      <c r="V578" s="49">
        <v>17.977475568531037</v>
      </c>
    </row>
    <row r="579" spans="1:22" x14ac:dyDescent="0.35">
      <c r="A579" s="1" t="s">
        <v>29</v>
      </c>
      <c r="B579" s="44" t="s">
        <v>591</v>
      </c>
      <c r="C579" s="25" t="s">
        <v>612</v>
      </c>
      <c r="D579" s="25" t="s">
        <v>32</v>
      </c>
      <c r="E579" s="50">
        <v>1664</v>
      </c>
      <c r="F579" s="41">
        <v>177.00839999999999</v>
      </c>
      <c r="G579" s="42">
        <v>614.9547</v>
      </c>
      <c r="H579" s="42">
        <v>0</v>
      </c>
      <c r="I579" s="42"/>
      <c r="J579" s="42"/>
      <c r="K579" s="42">
        <v>0</v>
      </c>
      <c r="L579" s="46">
        <v>7.37535E-2</v>
      </c>
      <c r="M579" s="48">
        <v>31.44327165</v>
      </c>
      <c r="N579" s="48">
        <v>0</v>
      </c>
      <c r="O579" s="42"/>
      <c r="P579" s="42"/>
      <c r="Q579" s="42">
        <v>0</v>
      </c>
      <c r="R579" s="47">
        <v>791.96309999999994</v>
      </c>
      <c r="S579" s="42">
        <v>843.39247363565687</v>
      </c>
      <c r="T579" s="73">
        <v>0.50684643848296684</v>
      </c>
      <c r="U579" s="48">
        <v>31.517025149999998</v>
      </c>
      <c r="V579" s="49">
        <v>18.940519921874998</v>
      </c>
    </row>
    <row r="580" spans="1:22" x14ac:dyDescent="0.35">
      <c r="A580" s="1" t="s">
        <v>29</v>
      </c>
      <c r="B580" s="44" t="s">
        <v>591</v>
      </c>
      <c r="C580" s="25" t="s">
        <v>613</v>
      </c>
      <c r="D580" s="25" t="s">
        <v>32</v>
      </c>
      <c r="E580" s="50">
        <v>2797</v>
      </c>
      <c r="F580" s="41">
        <v>385.63200000000001</v>
      </c>
      <c r="G580" s="42">
        <v>1533.4083000000001</v>
      </c>
      <c r="H580" s="42">
        <v>0</v>
      </c>
      <c r="I580" s="42"/>
      <c r="J580" s="42"/>
      <c r="K580" s="42">
        <v>0</v>
      </c>
      <c r="L580" s="46">
        <v>0.16068000000000002</v>
      </c>
      <c r="M580" s="48">
        <v>78.404756849999984</v>
      </c>
      <c r="N580" s="48">
        <v>0</v>
      </c>
      <c r="O580" s="42"/>
      <c r="P580" s="42"/>
      <c r="Q580" s="42">
        <v>0</v>
      </c>
      <c r="R580" s="47">
        <v>1919.0403000000001</v>
      </c>
      <c r="S580" s="42">
        <v>2043.6610564602229</v>
      </c>
      <c r="T580" s="73">
        <v>0.73066180066507791</v>
      </c>
      <c r="U580" s="48">
        <v>78.565436849999983</v>
      </c>
      <c r="V580" s="49">
        <v>28.089180139435104</v>
      </c>
    </row>
    <row r="581" spans="1:22" x14ac:dyDescent="0.35">
      <c r="A581" s="1" t="s">
        <v>29</v>
      </c>
      <c r="B581" s="44" t="s">
        <v>591</v>
      </c>
      <c r="C581" s="25" t="s">
        <v>614</v>
      </c>
      <c r="D581" s="25" t="s">
        <v>32</v>
      </c>
      <c r="E581" s="50">
        <v>2419</v>
      </c>
      <c r="F581" s="41">
        <v>208.66679999999999</v>
      </c>
      <c r="G581" s="42">
        <v>1497.0338999999999</v>
      </c>
      <c r="H581" s="42">
        <v>0</v>
      </c>
      <c r="I581" s="42"/>
      <c r="J581" s="42"/>
      <c r="K581" s="42">
        <v>0</v>
      </c>
      <c r="L581" s="46">
        <v>8.6944500000000008E-2</v>
      </c>
      <c r="M581" s="48">
        <v>76.544896049999991</v>
      </c>
      <c r="N581" s="48">
        <v>0</v>
      </c>
      <c r="O581" s="42"/>
      <c r="P581" s="42"/>
      <c r="Q581" s="42">
        <v>0</v>
      </c>
      <c r="R581" s="47">
        <v>1705.7006999999999</v>
      </c>
      <c r="S581" s="42">
        <v>1816.4673741176468</v>
      </c>
      <c r="T581" s="73">
        <v>0.75091664907715872</v>
      </c>
      <c r="U581" s="48">
        <v>76.631840549999993</v>
      </c>
      <c r="V581" s="49">
        <v>31.679140367920624</v>
      </c>
    </row>
    <row r="582" spans="1:22" x14ac:dyDescent="0.35">
      <c r="A582" s="1" t="s">
        <v>29</v>
      </c>
      <c r="B582" s="44" t="s">
        <v>591</v>
      </c>
      <c r="C582" s="25" t="s">
        <v>615</v>
      </c>
      <c r="D582" s="25" t="s">
        <v>32</v>
      </c>
      <c r="E582" s="50">
        <v>1524</v>
      </c>
      <c r="F582" s="41">
        <v>220.536</v>
      </c>
      <c r="G582" s="42">
        <v>971.49959999999999</v>
      </c>
      <c r="H582" s="42">
        <v>0</v>
      </c>
      <c r="I582" s="42"/>
      <c r="J582" s="42"/>
      <c r="K582" s="42">
        <v>0</v>
      </c>
      <c r="L582" s="46">
        <v>9.1889999999999999E-2</v>
      </c>
      <c r="M582" s="48">
        <v>49.673782199999998</v>
      </c>
      <c r="N582" s="48">
        <v>0</v>
      </c>
      <c r="O582" s="42"/>
      <c r="P582" s="42"/>
      <c r="Q582" s="42">
        <v>0</v>
      </c>
      <c r="R582" s="47">
        <v>1192.0355999999999</v>
      </c>
      <c r="S582" s="42">
        <v>1269.4453230785177</v>
      </c>
      <c r="T582" s="73">
        <v>0.83296937209876487</v>
      </c>
      <c r="U582" s="48">
        <v>49.765672199999997</v>
      </c>
      <c r="V582" s="49">
        <v>32.654640551181103</v>
      </c>
    </row>
    <row r="583" spans="1:22" x14ac:dyDescent="0.35">
      <c r="A583" s="1" t="s">
        <v>29</v>
      </c>
      <c r="B583" s="44" t="s">
        <v>591</v>
      </c>
      <c r="C583" s="25" t="s">
        <v>616</v>
      </c>
      <c r="D583" s="25" t="s">
        <v>32</v>
      </c>
      <c r="E583" s="50">
        <v>1314</v>
      </c>
      <c r="F583" s="41">
        <v>453.88799999999998</v>
      </c>
      <c r="G583" s="42">
        <v>0</v>
      </c>
      <c r="H583" s="48">
        <v>62.855999999999987</v>
      </c>
      <c r="I583" s="42"/>
      <c r="J583" s="42"/>
      <c r="K583" s="42">
        <v>0</v>
      </c>
      <c r="L583" s="46">
        <v>0.18912000000000001</v>
      </c>
      <c r="M583" s="42">
        <v>0</v>
      </c>
      <c r="N583" s="48">
        <v>4.47587856</v>
      </c>
      <c r="O583" s="42"/>
      <c r="P583" s="42"/>
      <c r="Q583" s="42">
        <v>0</v>
      </c>
      <c r="R583" s="47">
        <v>516.74399999999991</v>
      </c>
      <c r="S583" s="42">
        <v>550.30089204457101</v>
      </c>
      <c r="T583" s="73">
        <v>0.41879824356512252</v>
      </c>
      <c r="U583" s="48">
        <v>4.6649985599999999</v>
      </c>
      <c r="V583" s="49">
        <v>3.5502272146118723</v>
      </c>
    </row>
    <row r="584" spans="1:22" x14ac:dyDescent="0.35">
      <c r="A584" s="1" t="s">
        <v>29</v>
      </c>
      <c r="B584" s="44" t="s">
        <v>591</v>
      </c>
      <c r="C584" s="25" t="s">
        <v>617</v>
      </c>
      <c r="D584" s="25" t="s">
        <v>32</v>
      </c>
      <c r="E584" s="50">
        <v>3989</v>
      </c>
      <c r="F584" s="41">
        <v>1609.6320000000001</v>
      </c>
      <c r="G584" s="42">
        <v>0</v>
      </c>
      <c r="H584" s="42">
        <v>0</v>
      </c>
      <c r="I584" s="42"/>
      <c r="J584" s="42"/>
      <c r="K584" s="42">
        <v>0</v>
      </c>
      <c r="L584" s="46">
        <v>0.67068000000000005</v>
      </c>
      <c r="M584" s="42">
        <v>0</v>
      </c>
      <c r="N584" s="48">
        <v>0</v>
      </c>
      <c r="O584" s="42"/>
      <c r="P584" s="42"/>
      <c r="Q584" s="42">
        <v>0</v>
      </c>
      <c r="R584" s="47">
        <v>1609.6320000000001</v>
      </c>
      <c r="S584" s="42">
        <v>1714.1600588753563</v>
      </c>
      <c r="T584" s="73">
        <v>0.42972174953004671</v>
      </c>
      <c r="U584" s="48">
        <v>0.67068000000000005</v>
      </c>
      <c r="V584" s="49">
        <v>0.16813236400100276</v>
      </c>
    </row>
    <row r="585" spans="1:22" x14ac:dyDescent="0.35">
      <c r="A585" s="1" t="s">
        <v>29</v>
      </c>
      <c r="B585" s="44" t="s">
        <v>591</v>
      </c>
      <c r="C585" s="25" t="s">
        <v>618</v>
      </c>
      <c r="D585" s="25" t="s">
        <v>32</v>
      </c>
      <c r="E585" s="50">
        <v>908</v>
      </c>
      <c r="F585" s="41">
        <v>381.00599999999997</v>
      </c>
      <c r="G585" s="42">
        <v>0</v>
      </c>
      <c r="H585" s="42">
        <v>0</v>
      </c>
      <c r="I585" s="42"/>
      <c r="J585" s="42"/>
      <c r="K585" s="42">
        <v>0</v>
      </c>
      <c r="L585" s="46">
        <v>0.15875249999999999</v>
      </c>
      <c r="M585" s="42">
        <v>0</v>
      </c>
      <c r="N585" s="48">
        <v>0</v>
      </c>
      <c r="O585" s="42"/>
      <c r="P585" s="42"/>
      <c r="Q585" s="42">
        <v>0</v>
      </c>
      <c r="R585" s="47">
        <v>381.00599999999997</v>
      </c>
      <c r="S585" s="42">
        <v>405.74818802798649</v>
      </c>
      <c r="T585" s="73">
        <v>0.44685923791628468</v>
      </c>
      <c r="U585" s="48">
        <v>0.15875249999999999</v>
      </c>
      <c r="V585" s="49">
        <v>0.17483755506607929</v>
      </c>
    </row>
    <row r="586" spans="1:22" x14ac:dyDescent="0.35">
      <c r="A586" s="1" t="s">
        <v>29</v>
      </c>
      <c r="B586" s="44" t="s">
        <v>591</v>
      </c>
      <c r="C586" s="25" t="s">
        <v>619</v>
      </c>
      <c r="D586" s="25" t="s">
        <v>32</v>
      </c>
      <c r="E586" s="50">
        <v>4064</v>
      </c>
      <c r="F586" s="41">
        <v>3215.5056</v>
      </c>
      <c r="G586" s="42">
        <v>691.49249999999995</v>
      </c>
      <c r="H586" s="42">
        <v>0</v>
      </c>
      <c r="I586" s="42"/>
      <c r="J586" s="42"/>
      <c r="K586" s="42">
        <v>0</v>
      </c>
      <c r="L586" s="46">
        <v>1.3397940000000002</v>
      </c>
      <c r="M586" s="48">
        <v>35.356728750000002</v>
      </c>
      <c r="N586" s="48">
        <v>0</v>
      </c>
      <c r="O586" s="42"/>
      <c r="P586" s="42"/>
      <c r="Q586" s="42">
        <v>0</v>
      </c>
      <c r="R586" s="47">
        <v>3906.9980999999998</v>
      </c>
      <c r="S586" s="42">
        <v>4160.7150535786468</v>
      </c>
      <c r="T586" s="73">
        <v>1.0237979954671867</v>
      </c>
      <c r="U586" s="48">
        <v>36.69652275</v>
      </c>
      <c r="V586" s="49">
        <v>9.0296561884842514</v>
      </c>
    </row>
    <row r="587" spans="1:22" x14ac:dyDescent="0.35">
      <c r="A587" s="1" t="s">
        <v>29</v>
      </c>
      <c r="B587" s="44" t="s">
        <v>591</v>
      </c>
      <c r="C587" s="25" t="s">
        <v>620</v>
      </c>
      <c r="D587" s="25" t="s">
        <v>32</v>
      </c>
      <c r="E587" s="50">
        <v>901</v>
      </c>
      <c r="F587" s="41">
        <v>254.44799999999998</v>
      </c>
      <c r="G587" s="42">
        <v>0</v>
      </c>
      <c r="H587" s="42">
        <v>311.17599999999993</v>
      </c>
      <c r="I587" s="42"/>
      <c r="J587" s="42"/>
      <c r="K587" s="42">
        <v>0</v>
      </c>
      <c r="L587" s="46">
        <v>0.10601999999999999</v>
      </c>
      <c r="M587" s="42">
        <v>0</v>
      </c>
      <c r="N587" s="48">
        <v>22.158361759999998</v>
      </c>
      <c r="O587" s="42"/>
      <c r="P587" s="42"/>
      <c r="Q587" s="42">
        <v>0</v>
      </c>
      <c r="R587" s="47">
        <v>565.62399999999991</v>
      </c>
      <c r="S587" s="42">
        <v>602.35511541850212</v>
      </c>
      <c r="T587" s="73">
        <v>0.66854063864428648</v>
      </c>
      <c r="U587" s="48">
        <v>22.264381759999999</v>
      </c>
      <c r="V587" s="49">
        <v>24.710745571587125</v>
      </c>
    </row>
    <row r="588" spans="1:22" x14ac:dyDescent="0.35">
      <c r="A588" s="1" t="s">
        <v>29</v>
      </c>
      <c r="B588" s="44" t="s">
        <v>591</v>
      </c>
      <c r="C588" s="25" t="s">
        <v>621</v>
      </c>
      <c r="D588" s="25" t="s">
        <v>32</v>
      </c>
      <c r="E588" s="50">
        <v>3275</v>
      </c>
      <c r="F588" s="41">
        <v>754.70399999999995</v>
      </c>
      <c r="G588" s="42">
        <v>1121.9229</v>
      </c>
      <c r="H588" s="42">
        <v>0</v>
      </c>
      <c r="I588" s="42"/>
      <c r="J588" s="42"/>
      <c r="K588" s="42">
        <v>0</v>
      </c>
      <c r="L588" s="46">
        <v>0.31445999999999996</v>
      </c>
      <c r="M588" s="48">
        <v>57.365081549999992</v>
      </c>
      <c r="N588" s="48">
        <v>0</v>
      </c>
      <c r="O588" s="42"/>
      <c r="P588" s="42"/>
      <c r="Q588" s="42">
        <v>0</v>
      </c>
      <c r="R588" s="47">
        <v>1876.6269</v>
      </c>
      <c r="S588" s="42">
        <v>1998.4933682923036</v>
      </c>
      <c r="T588" s="73">
        <v>0.61022698268467279</v>
      </c>
      <c r="U588" s="48">
        <v>57.679541549999989</v>
      </c>
      <c r="V588" s="49">
        <v>17.612073755725188</v>
      </c>
    </row>
    <row r="589" spans="1:22" x14ac:dyDescent="0.35">
      <c r="A589" s="1" t="s">
        <v>29</v>
      </c>
      <c r="B589" s="44" t="s">
        <v>591</v>
      </c>
      <c r="C589" s="25" t="s">
        <v>622</v>
      </c>
      <c r="D589" s="25" t="s">
        <v>32</v>
      </c>
      <c r="E589" s="50">
        <v>3300</v>
      </c>
      <c r="F589" s="41">
        <v>336.97800000000001</v>
      </c>
      <c r="G589" s="42">
        <v>1605.3993</v>
      </c>
      <c r="H589" s="42">
        <v>0</v>
      </c>
      <c r="I589" s="42"/>
      <c r="J589" s="42"/>
      <c r="K589" s="42">
        <v>0</v>
      </c>
      <c r="L589" s="46">
        <v>0.14040749999999999</v>
      </c>
      <c r="M589" s="48">
        <v>82.085731350000003</v>
      </c>
      <c r="N589" s="48">
        <v>0</v>
      </c>
      <c r="O589" s="42"/>
      <c r="P589" s="42"/>
      <c r="Q589" s="42">
        <v>0</v>
      </c>
      <c r="R589" s="47">
        <v>1942.3773000000001</v>
      </c>
      <c r="S589" s="42">
        <v>2068.5135403161439</v>
      </c>
      <c r="T589" s="73">
        <v>0.62682228494428605</v>
      </c>
      <c r="U589" s="48">
        <v>82.226138849999998</v>
      </c>
      <c r="V589" s="49">
        <v>24.917011772727275</v>
      </c>
    </row>
    <row r="590" spans="1:22" x14ac:dyDescent="0.35">
      <c r="A590" s="1" t="s">
        <v>29</v>
      </c>
      <c r="B590" s="44" t="s">
        <v>591</v>
      </c>
      <c r="C590" s="25" t="s">
        <v>623</v>
      </c>
      <c r="D590" s="25" t="s">
        <v>32</v>
      </c>
      <c r="E590" s="50">
        <v>787</v>
      </c>
      <c r="F590" s="41">
        <v>100.75319999999999</v>
      </c>
      <c r="G590" s="42">
        <v>0</v>
      </c>
      <c r="H590" s="42">
        <v>173.82399999999998</v>
      </c>
      <c r="I590" s="42"/>
      <c r="J590" s="42"/>
      <c r="K590" s="42">
        <v>0</v>
      </c>
      <c r="L590" s="46">
        <v>4.1980499999999997E-2</v>
      </c>
      <c r="M590" s="42">
        <v>0</v>
      </c>
      <c r="N590" s="48">
        <v>12.377738239999999</v>
      </c>
      <c r="O590" s="42"/>
      <c r="P590" s="42"/>
      <c r="Q590" s="42">
        <v>0</v>
      </c>
      <c r="R590" s="47">
        <v>274.57719999999995</v>
      </c>
      <c r="S590" s="42">
        <v>292.40799718061669</v>
      </c>
      <c r="T590" s="73">
        <v>0.37154764571869975</v>
      </c>
      <c r="U590" s="48">
        <v>12.419718739999999</v>
      </c>
      <c r="V590" s="49">
        <v>15.781091156289706</v>
      </c>
    </row>
    <row r="591" spans="1:22" x14ac:dyDescent="0.35">
      <c r="A591" s="1" t="s">
        <v>29</v>
      </c>
      <c r="B591" s="44" t="s">
        <v>591</v>
      </c>
      <c r="C591" s="25" t="s">
        <v>624</v>
      </c>
      <c r="D591" s="25" t="s">
        <v>32</v>
      </c>
      <c r="E591" s="50">
        <v>3168</v>
      </c>
      <c r="F591" s="41">
        <v>877.52159999999992</v>
      </c>
      <c r="G591" s="42">
        <v>453.54329999999999</v>
      </c>
      <c r="H591" s="42">
        <v>0</v>
      </c>
      <c r="I591" s="42"/>
      <c r="J591" s="42"/>
      <c r="K591" s="42">
        <v>0</v>
      </c>
      <c r="L591" s="46">
        <v>0.36563400000000001</v>
      </c>
      <c r="M591" s="48">
        <v>23.190139349999999</v>
      </c>
      <c r="N591" s="48">
        <v>0</v>
      </c>
      <c r="O591" s="42"/>
      <c r="P591" s="42"/>
      <c r="Q591" s="42">
        <v>0</v>
      </c>
      <c r="R591" s="47">
        <v>1331.0648999999999</v>
      </c>
      <c r="S591" s="42">
        <v>1417.503061166105</v>
      </c>
      <c r="T591" s="73">
        <v>0.44744414809536143</v>
      </c>
      <c r="U591" s="48">
        <v>23.555773349999999</v>
      </c>
      <c r="V591" s="49">
        <v>7.4355345170454541</v>
      </c>
    </row>
    <row r="592" spans="1:22" x14ac:dyDescent="0.35">
      <c r="A592" s="1" t="s">
        <v>29</v>
      </c>
      <c r="B592" s="44" t="s">
        <v>591</v>
      </c>
      <c r="C592" s="25" t="s">
        <v>625</v>
      </c>
      <c r="D592" s="25" t="s">
        <v>32</v>
      </c>
      <c r="E592" s="50">
        <v>2921</v>
      </c>
      <c r="F592" s="41">
        <v>430.12799999999999</v>
      </c>
      <c r="G592" s="42">
        <v>1478.8467000000001</v>
      </c>
      <c r="H592" s="42">
        <v>0</v>
      </c>
      <c r="I592" s="42"/>
      <c r="J592" s="42"/>
      <c r="K592" s="42">
        <v>0</v>
      </c>
      <c r="L592" s="46">
        <v>0.17921999999999999</v>
      </c>
      <c r="M592" s="48">
        <v>75.614965650000002</v>
      </c>
      <c r="N592" s="48">
        <v>0</v>
      </c>
      <c r="O592" s="42"/>
      <c r="P592" s="42"/>
      <c r="Q592" s="42">
        <v>0</v>
      </c>
      <c r="R592" s="47">
        <v>1908.9747</v>
      </c>
      <c r="S592" s="42">
        <v>2032.9418054210935</v>
      </c>
      <c r="T592" s="73">
        <v>0.69597459959640307</v>
      </c>
      <c r="U592" s="48">
        <v>75.794185650000003</v>
      </c>
      <c r="V592" s="49">
        <v>25.948026583361862</v>
      </c>
    </row>
    <row r="593" spans="1:22" x14ac:dyDescent="0.35">
      <c r="A593" s="1" t="s">
        <v>29</v>
      </c>
      <c r="B593" s="44" t="s">
        <v>591</v>
      </c>
      <c r="C593" s="25" t="s">
        <v>626</v>
      </c>
      <c r="D593" s="25" t="s">
        <v>32</v>
      </c>
      <c r="E593" s="50">
        <v>3504</v>
      </c>
      <c r="F593" s="41">
        <v>704.16</v>
      </c>
      <c r="G593" s="42">
        <v>1653.5196000000001</v>
      </c>
      <c r="H593" s="42">
        <v>0</v>
      </c>
      <c r="I593" s="42"/>
      <c r="J593" s="42"/>
      <c r="K593" s="42">
        <v>0</v>
      </c>
      <c r="L593" s="46">
        <v>0.29340000000000005</v>
      </c>
      <c r="M593" s="48">
        <v>84.546172200000001</v>
      </c>
      <c r="N593" s="48">
        <v>0</v>
      </c>
      <c r="O593" s="42"/>
      <c r="P593" s="42"/>
      <c r="Q593" s="42">
        <v>0</v>
      </c>
      <c r="R593" s="47">
        <v>2357.6795999999999</v>
      </c>
      <c r="S593" s="42">
        <v>2510.7851993158847</v>
      </c>
      <c r="T593" s="73">
        <v>0.71654828747599453</v>
      </c>
      <c r="U593" s="48">
        <v>84.839572200000006</v>
      </c>
      <c r="V593" s="49">
        <v>24.212206678082193</v>
      </c>
    </row>
    <row r="594" spans="1:22" x14ac:dyDescent="0.35">
      <c r="A594" s="1" t="s">
        <v>29</v>
      </c>
      <c r="B594" s="44" t="s">
        <v>591</v>
      </c>
      <c r="C594" s="25" t="s">
        <v>627</v>
      </c>
      <c r="D594" s="25" t="s">
        <v>32</v>
      </c>
      <c r="E594" s="50">
        <v>2391</v>
      </c>
      <c r="F594" s="41">
        <v>218.304</v>
      </c>
      <c r="G594" s="42">
        <v>878.29020000000003</v>
      </c>
      <c r="H594" s="42">
        <v>0</v>
      </c>
      <c r="I594" s="42"/>
      <c r="J594" s="42"/>
      <c r="K594" s="42">
        <v>0</v>
      </c>
      <c r="L594" s="46">
        <v>9.0960000000000013E-2</v>
      </c>
      <c r="M594" s="48">
        <v>44.907888899999996</v>
      </c>
      <c r="N594" s="48">
        <v>0</v>
      </c>
      <c r="O594" s="42"/>
      <c r="P594" s="42"/>
      <c r="Q594" s="42">
        <v>0</v>
      </c>
      <c r="R594" s="47">
        <v>1096.5942</v>
      </c>
      <c r="S594" s="42">
        <v>1167.8060441357864</v>
      </c>
      <c r="T594" s="73">
        <v>0.48841741703713354</v>
      </c>
      <c r="U594" s="48">
        <v>44.998848899999999</v>
      </c>
      <c r="V594" s="49">
        <v>18.820095734002507</v>
      </c>
    </row>
    <row r="595" spans="1:22" x14ac:dyDescent="0.35">
      <c r="A595" s="1" t="s">
        <v>29</v>
      </c>
      <c r="B595" s="44" t="s">
        <v>591</v>
      </c>
      <c r="C595" s="25" t="s">
        <v>628</v>
      </c>
      <c r="D595" s="25" t="s">
        <v>32</v>
      </c>
      <c r="E595" s="50">
        <v>4611</v>
      </c>
      <c r="F595" s="41">
        <v>446.11199999999997</v>
      </c>
      <c r="G595" s="42">
        <v>1833.1182000000001</v>
      </c>
      <c r="H595" s="42">
        <v>0</v>
      </c>
      <c r="I595" s="42"/>
      <c r="J595" s="42"/>
      <c r="K595" s="42">
        <v>0</v>
      </c>
      <c r="L595" s="46">
        <v>0.18587999999999999</v>
      </c>
      <c r="M595" s="48">
        <v>93.729234899999994</v>
      </c>
      <c r="N595" s="48">
        <v>0</v>
      </c>
      <c r="O595" s="42"/>
      <c r="P595" s="42"/>
      <c r="Q595" s="42">
        <v>0</v>
      </c>
      <c r="R595" s="47">
        <v>2279.2302</v>
      </c>
      <c r="S595" s="42">
        <v>2427.2413656180356</v>
      </c>
      <c r="T595" s="73">
        <v>0.52640237814314372</v>
      </c>
      <c r="U595" s="48">
        <v>93.915114899999992</v>
      </c>
      <c r="V595" s="49">
        <v>20.367624137931031</v>
      </c>
    </row>
    <row r="596" spans="1:22" x14ac:dyDescent="0.35">
      <c r="A596" s="1" t="s">
        <v>29</v>
      </c>
      <c r="B596" s="44" t="s">
        <v>591</v>
      </c>
      <c r="C596" s="25" t="s">
        <v>629</v>
      </c>
      <c r="D596" s="25" t="s">
        <v>32</v>
      </c>
      <c r="E596" s="50">
        <v>3341</v>
      </c>
      <c r="F596" s="41">
        <v>262.52999999999997</v>
      </c>
      <c r="G596" s="42">
        <v>1177.2423000000001</v>
      </c>
      <c r="H596" s="42">
        <v>0</v>
      </c>
      <c r="I596" s="42"/>
      <c r="J596" s="42"/>
      <c r="K596" s="42">
        <v>0</v>
      </c>
      <c r="L596" s="46">
        <v>0.1093875</v>
      </c>
      <c r="M596" s="48">
        <v>60.193619849999997</v>
      </c>
      <c r="N596" s="48">
        <v>0</v>
      </c>
      <c r="O596" s="42"/>
      <c r="P596" s="42"/>
      <c r="Q596" s="42">
        <v>0</v>
      </c>
      <c r="R596" s="47">
        <v>1439.7723000000001</v>
      </c>
      <c r="S596" s="42">
        <v>1533.2698222544702</v>
      </c>
      <c r="T596" s="73">
        <v>0.45892541821444782</v>
      </c>
      <c r="U596" s="48">
        <v>60.303007349999994</v>
      </c>
      <c r="V596" s="49">
        <v>18.049388611194249</v>
      </c>
    </row>
    <row r="597" spans="1:22" x14ac:dyDescent="0.35">
      <c r="A597" s="1" t="s">
        <v>29</v>
      </c>
      <c r="B597" s="44" t="s">
        <v>591</v>
      </c>
      <c r="C597" s="25" t="s">
        <v>630</v>
      </c>
      <c r="D597" s="25" t="s">
        <v>32</v>
      </c>
      <c r="E597" s="50">
        <v>3521</v>
      </c>
      <c r="F597" s="41">
        <v>1969.2719999999999</v>
      </c>
      <c r="G597" s="42">
        <v>3818.9331000000002</v>
      </c>
      <c r="H597" s="42">
        <v>0</v>
      </c>
      <c r="I597" s="42"/>
      <c r="J597" s="42"/>
      <c r="K597" s="42">
        <v>0</v>
      </c>
      <c r="L597" s="46">
        <v>0.82052999999999998</v>
      </c>
      <c r="M597" s="42">
        <v>195.26601045000001</v>
      </c>
      <c r="N597" s="48">
        <v>0</v>
      </c>
      <c r="O597" s="42"/>
      <c r="P597" s="42"/>
      <c r="Q597" s="42">
        <v>0</v>
      </c>
      <c r="R597" s="47">
        <v>5788.2051000000001</v>
      </c>
      <c r="S597" s="42">
        <v>6164.0859494584092</v>
      </c>
      <c r="T597" s="73">
        <v>1.7506634335297953</v>
      </c>
      <c r="U597" s="48">
        <v>196.08654045</v>
      </c>
      <c r="V597" s="49">
        <v>55.690582348764558</v>
      </c>
    </row>
    <row r="598" spans="1:22" x14ac:dyDescent="0.35">
      <c r="A598" s="1" t="s">
        <v>29</v>
      </c>
      <c r="B598" s="44" t="s">
        <v>591</v>
      </c>
      <c r="C598" s="25" t="s">
        <v>631</v>
      </c>
      <c r="D598" s="25" t="s">
        <v>32</v>
      </c>
      <c r="E598" s="50">
        <v>2628</v>
      </c>
      <c r="F598" s="41">
        <v>153.57599999999999</v>
      </c>
      <c r="G598" s="42">
        <v>1273.4829</v>
      </c>
      <c r="H598" s="42">
        <v>0</v>
      </c>
      <c r="I598" s="42"/>
      <c r="J598" s="42"/>
      <c r="K598" s="42">
        <v>0</v>
      </c>
      <c r="L598" s="46">
        <v>6.3990000000000005E-2</v>
      </c>
      <c r="M598" s="48">
        <v>65.11450155</v>
      </c>
      <c r="N598" s="48">
        <v>0</v>
      </c>
      <c r="O598" s="42"/>
      <c r="P598" s="42"/>
      <c r="Q598" s="42">
        <v>0</v>
      </c>
      <c r="R598" s="47">
        <v>1427.0589</v>
      </c>
      <c r="S598" s="42">
        <v>1519.7308254573722</v>
      </c>
      <c r="T598" s="73">
        <v>0.57828418015881744</v>
      </c>
      <c r="U598" s="48">
        <v>65.178491550000004</v>
      </c>
      <c r="V598" s="49">
        <v>24.801556906392697</v>
      </c>
    </row>
    <row r="599" spans="1:22" x14ac:dyDescent="0.35">
      <c r="A599" s="1" t="s">
        <v>29</v>
      </c>
      <c r="B599" s="44" t="s">
        <v>591</v>
      </c>
      <c r="C599" s="25" t="s">
        <v>632</v>
      </c>
      <c r="D599" s="25" t="s">
        <v>32</v>
      </c>
      <c r="E599" s="50">
        <v>5224</v>
      </c>
      <c r="F599" s="41">
        <v>418.75200000000001</v>
      </c>
      <c r="G599" s="42">
        <v>1979.3735999999999</v>
      </c>
      <c r="H599" s="42">
        <v>0</v>
      </c>
      <c r="I599" s="42"/>
      <c r="J599" s="42"/>
      <c r="K599" s="42">
        <v>0</v>
      </c>
      <c r="L599" s="46">
        <v>0.17448</v>
      </c>
      <c r="M599" s="42">
        <v>101.2074252</v>
      </c>
      <c r="N599" s="48">
        <v>0</v>
      </c>
      <c r="O599" s="42"/>
      <c r="P599" s="42"/>
      <c r="Q599" s="42">
        <v>0</v>
      </c>
      <c r="R599" s="47">
        <v>2398.1255999999998</v>
      </c>
      <c r="S599" s="42">
        <v>2553.8577262917852</v>
      </c>
      <c r="T599" s="73">
        <v>0.48887016200072458</v>
      </c>
      <c r="U599" s="48">
        <v>101.38190520000001</v>
      </c>
      <c r="V599" s="49">
        <v>19.406949693721288</v>
      </c>
    </row>
    <row r="600" spans="1:22" x14ac:dyDescent="0.35">
      <c r="A600" s="1" t="s">
        <v>29</v>
      </c>
      <c r="B600" s="44" t="s">
        <v>591</v>
      </c>
      <c r="C600" s="25" t="s">
        <v>633</v>
      </c>
      <c r="D600" s="25" t="s">
        <v>32</v>
      </c>
      <c r="E600" s="50">
        <v>782</v>
      </c>
      <c r="F600" s="41">
        <v>176.904</v>
      </c>
      <c r="G600" s="42">
        <v>367.9119</v>
      </c>
      <c r="H600" s="42">
        <v>0</v>
      </c>
      <c r="I600" s="42"/>
      <c r="J600" s="42"/>
      <c r="K600" s="42">
        <v>0</v>
      </c>
      <c r="L600" s="46">
        <v>7.3710000000000012E-2</v>
      </c>
      <c r="M600" s="48">
        <v>18.811717049999999</v>
      </c>
      <c r="N600" s="48">
        <v>0</v>
      </c>
      <c r="O600" s="42"/>
      <c r="P600" s="42"/>
      <c r="Q600" s="42">
        <v>0</v>
      </c>
      <c r="R600" s="47">
        <v>544.81590000000006</v>
      </c>
      <c r="S600" s="42">
        <v>580.19575606115575</v>
      </c>
      <c r="T600" s="73">
        <v>0.7419383069835751</v>
      </c>
      <c r="U600" s="48">
        <v>18.885427049999997</v>
      </c>
      <c r="V600" s="49">
        <v>24.15016246803069</v>
      </c>
    </row>
    <row r="601" spans="1:22" x14ac:dyDescent="0.35">
      <c r="A601" s="1" t="s">
        <v>29</v>
      </c>
      <c r="B601" s="44" t="s">
        <v>591</v>
      </c>
      <c r="C601" s="25" t="s">
        <v>634</v>
      </c>
      <c r="D601" s="25" t="s">
        <v>32</v>
      </c>
      <c r="E601" s="50">
        <v>3865</v>
      </c>
      <c r="F601" s="41">
        <v>370.18799999999999</v>
      </c>
      <c r="G601" s="42">
        <v>1377.6804</v>
      </c>
      <c r="H601" s="42">
        <v>0</v>
      </c>
      <c r="I601" s="42"/>
      <c r="J601" s="42"/>
      <c r="K601" s="42">
        <v>0</v>
      </c>
      <c r="L601" s="46">
        <v>0.15424499999999999</v>
      </c>
      <c r="M601" s="48">
        <v>70.442227799999998</v>
      </c>
      <c r="N601" s="48">
        <v>0</v>
      </c>
      <c r="O601" s="42"/>
      <c r="P601" s="42"/>
      <c r="Q601" s="42">
        <v>0</v>
      </c>
      <c r="R601" s="47">
        <v>1747.8683999999998</v>
      </c>
      <c r="S601" s="42">
        <v>1861.373406747862</v>
      </c>
      <c r="T601" s="73">
        <v>0.48159725918444035</v>
      </c>
      <c r="U601" s="48">
        <v>70.596472800000001</v>
      </c>
      <c r="V601" s="49">
        <v>18.265581578266495</v>
      </c>
    </row>
    <row r="602" spans="1:22" x14ac:dyDescent="0.35">
      <c r="A602" s="1" t="s">
        <v>29</v>
      </c>
      <c r="B602" s="44" t="s">
        <v>591</v>
      </c>
      <c r="C602" s="25" t="s">
        <v>635</v>
      </c>
      <c r="D602" s="25" t="s">
        <v>32</v>
      </c>
      <c r="E602" s="50">
        <v>1631</v>
      </c>
      <c r="F602" s="41">
        <v>549.50400000000002</v>
      </c>
      <c r="G602" s="42">
        <v>782.04960000000005</v>
      </c>
      <c r="H602" s="42">
        <v>0</v>
      </c>
      <c r="I602" s="42"/>
      <c r="J602" s="42"/>
      <c r="K602" s="42">
        <v>0</v>
      </c>
      <c r="L602" s="46">
        <v>0.22896</v>
      </c>
      <c r="M602" s="48">
        <v>39.987007200000001</v>
      </c>
      <c r="N602" s="48">
        <v>0</v>
      </c>
      <c r="O602" s="42"/>
      <c r="P602" s="42"/>
      <c r="Q602" s="42">
        <v>0</v>
      </c>
      <c r="R602" s="47">
        <v>1331.5536000000002</v>
      </c>
      <c r="S602" s="42">
        <v>1418.0234969059343</v>
      </c>
      <c r="T602" s="73">
        <v>0.86941967928015595</v>
      </c>
      <c r="U602" s="48">
        <v>40.215967200000001</v>
      </c>
      <c r="V602" s="49">
        <v>24.657245370938075</v>
      </c>
    </row>
    <row r="603" spans="1:22" x14ac:dyDescent="0.35">
      <c r="A603" s="1" t="s">
        <v>29</v>
      </c>
      <c r="B603" s="44" t="s">
        <v>591</v>
      </c>
      <c r="C603" s="25" t="s">
        <v>636</v>
      </c>
      <c r="D603" s="25" t="s">
        <v>32</v>
      </c>
      <c r="E603" s="50">
        <v>1246</v>
      </c>
      <c r="F603" s="41">
        <v>255.52799999999999</v>
      </c>
      <c r="G603" s="42">
        <v>1745.5923</v>
      </c>
      <c r="H603" s="42">
        <v>0</v>
      </c>
      <c r="I603" s="42"/>
      <c r="J603" s="42"/>
      <c r="K603" s="42">
        <v>0</v>
      </c>
      <c r="L603" s="46">
        <v>0.10647</v>
      </c>
      <c r="M603" s="48">
        <v>89.253944849999996</v>
      </c>
      <c r="N603" s="48">
        <v>0</v>
      </c>
      <c r="O603" s="42"/>
      <c r="P603" s="42"/>
      <c r="Q603" s="42">
        <v>0</v>
      </c>
      <c r="R603" s="47">
        <v>2001.1203</v>
      </c>
      <c r="S603" s="42">
        <v>2131.0712580668569</v>
      </c>
      <c r="T603" s="73">
        <v>1.7103300626539784</v>
      </c>
      <c r="U603" s="48">
        <v>89.360414849999998</v>
      </c>
      <c r="V603" s="49">
        <v>71.717828932584268</v>
      </c>
    </row>
    <row r="604" spans="1:22" x14ac:dyDescent="0.35">
      <c r="A604" s="1" t="s">
        <v>29</v>
      </c>
      <c r="B604" s="44" t="s">
        <v>591</v>
      </c>
      <c r="C604" s="25" t="s">
        <v>637</v>
      </c>
      <c r="D604" s="25" t="s">
        <v>32</v>
      </c>
      <c r="E604" s="50">
        <v>501</v>
      </c>
      <c r="F604" s="60">
        <v>59.903999999999996</v>
      </c>
      <c r="G604" s="42">
        <v>0</v>
      </c>
      <c r="H604" s="42">
        <v>0</v>
      </c>
      <c r="I604" s="42"/>
      <c r="J604" s="42"/>
      <c r="K604" s="42">
        <v>0</v>
      </c>
      <c r="L604" s="46">
        <v>2.496E-2</v>
      </c>
      <c r="M604" s="42">
        <v>0</v>
      </c>
      <c r="N604" s="48">
        <v>0</v>
      </c>
      <c r="O604" s="42"/>
      <c r="P604" s="42"/>
      <c r="Q604" s="42">
        <v>0</v>
      </c>
      <c r="R604" s="62">
        <v>59.903999999999996</v>
      </c>
      <c r="S604" s="48">
        <v>63.794112049753814</v>
      </c>
      <c r="T604" s="73">
        <v>0.12733355698553656</v>
      </c>
      <c r="U604" s="48">
        <v>2.496E-2</v>
      </c>
      <c r="V604" s="49">
        <v>4.9820359281437125E-2</v>
      </c>
    </row>
    <row r="605" spans="1:22" x14ac:dyDescent="0.35">
      <c r="A605" s="1" t="s">
        <v>29</v>
      </c>
      <c r="B605" s="44" t="s">
        <v>591</v>
      </c>
      <c r="C605" s="25" t="s">
        <v>638</v>
      </c>
      <c r="D605" s="25" t="s">
        <v>32</v>
      </c>
      <c r="E605" s="50">
        <v>1557</v>
      </c>
      <c r="F605" s="41">
        <v>198.93600000000001</v>
      </c>
      <c r="G605" s="42">
        <v>487.2654</v>
      </c>
      <c r="H605" s="42">
        <v>0</v>
      </c>
      <c r="I605" s="42"/>
      <c r="J605" s="42"/>
      <c r="K605" s="42">
        <v>0</v>
      </c>
      <c r="L605" s="46">
        <v>8.2890000000000005E-2</v>
      </c>
      <c r="M605" s="48">
        <v>24.914385299999999</v>
      </c>
      <c r="N605" s="48">
        <v>0</v>
      </c>
      <c r="O605" s="42"/>
      <c r="P605" s="42"/>
      <c r="Q605" s="42">
        <v>0</v>
      </c>
      <c r="R605" s="47">
        <v>686.20140000000004</v>
      </c>
      <c r="S605" s="42">
        <v>730.76270366416168</v>
      </c>
      <c r="T605" s="73">
        <v>0.46934020787678976</v>
      </c>
      <c r="U605" s="48">
        <v>24.997275299999998</v>
      </c>
      <c r="V605" s="49">
        <v>16.054768978805395</v>
      </c>
    </row>
    <row r="606" spans="1:22" x14ac:dyDescent="0.35">
      <c r="A606" s="1" t="s">
        <v>29</v>
      </c>
      <c r="B606" s="44" t="s">
        <v>591</v>
      </c>
      <c r="C606" s="25" t="s">
        <v>639</v>
      </c>
      <c r="D606" s="25" t="s">
        <v>32</v>
      </c>
      <c r="E606" s="50">
        <v>2301</v>
      </c>
      <c r="F606" s="41">
        <v>645.19200000000001</v>
      </c>
      <c r="G606" s="42">
        <v>825.24419999999998</v>
      </c>
      <c r="H606" s="42">
        <v>0</v>
      </c>
      <c r="I606" s="42"/>
      <c r="J606" s="42"/>
      <c r="K606" s="42">
        <v>0</v>
      </c>
      <c r="L606" s="46">
        <v>0.26882999999999996</v>
      </c>
      <c r="M606" s="48">
        <v>42.195591899999997</v>
      </c>
      <c r="N606" s="48">
        <v>0</v>
      </c>
      <c r="O606" s="42"/>
      <c r="P606" s="42"/>
      <c r="Q606" s="42">
        <v>0</v>
      </c>
      <c r="R606" s="47">
        <v>1470.4362000000001</v>
      </c>
      <c r="S606" s="42">
        <v>1565.9250084270536</v>
      </c>
      <c r="T606" s="73">
        <v>0.68054107276273512</v>
      </c>
      <c r="U606" s="48">
        <v>42.464421899999998</v>
      </c>
      <c r="V606" s="49">
        <v>18.454768318122557</v>
      </c>
    </row>
    <row r="607" spans="1:22" x14ac:dyDescent="0.35">
      <c r="A607" s="1" t="s">
        <v>29</v>
      </c>
      <c r="B607" s="44" t="s">
        <v>591</v>
      </c>
      <c r="C607" s="25" t="s">
        <v>640</v>
      </c>
      <c r="D607" s="25" t="s">
        <v>32</v>
      </c>
      <c r="E607" s="50">
        <v>1552</v>
      </c>
      <c r="F607" s="41">
        <v>403.70400000000001</v>
      </c>
      <c r="G607" s="42">
        <v>334.94760000000002</v>
      </c>
      <c r="H607" s="42">
        <v>0</v>
      </c>
      <c r="I607" s="42"/>
      <c r="J607" s="42"/>
      <c r="K607" s="42">
        <v>0</v>
      </c>
      <c r="L607" s="46">
        <v>0.16821</v>
      </c>
      <c r="M607" s="48">
        <v>17.1262182</v>
      </c>
      <c r="N607" s="48">
        <v>0</v>
      </c>
      <c r="O607" s="42"/>
      <c r="P607" s="42"/>
      <c r="Q607" s="42">
        <v>0</v>
      </c>
      <c r="R607" s="47">
        <v>738.65160000000003</v>
      </c>
      <c r="S607" s="42">
        <v>786.61897262503237</v>
      </c>
      <c r="T607" s="73">
        <v>0.50684212153674768</v>
      </c>
      <c r="U607" s="48">
        <v>17.294428199999999</v>
      </c>
      <c r="V607" s="49">
        <v>11.143317139175256</v>
      </c>
    </row>
    <row r="608" spans="1:22" x14ac:dyDescent="0.35">
      <c r="A608" s="1" t="s">
        <v>29</v>
      </c>
      <c r="B608" s="44" t="s">
        <v>591</v>
      </c>
      <c r="C608" s="25" t="s">
        <v>641</v>
      </c>
      <c r="D608" s="25" t="s">
        <v>32</v>
      </c>
      <c r="E608" s="50">
        <v>1946</v>
      </c>
      <c r="F608" s="41">
        <v>651.45600000000002</v>
      </c>
      <c r="G608" s="42">
        <v>710.4375</v>
      </c>
      <c r="H608" s="42">
        <v>0</v>
      </c>
      <c r="I608" s="42"/>
      <c r="J608" s="42"/>
      <c r="K608" s="42">
        <v>0</v>
      </c>
      <c r="L608" s="46">
        <v>0.27144000000000001</v>
      </c>
      <c r="M608" s="48">
        <v>36.32540625</v>
      </c>
      <c r="N608" s="48">
        <v>0</v>
      </c>
      <c r="O608" s="42"/>
      <c r="P608" s="42"/>
      <c r="Q608" s="42">
        <v>0</v>
      </c>
      <c r="R608" s="47">
        <v>1361.8935000000001</v>
      </c>
      <c r="S608" s="42">
        <v>1450.3336428090179</v>
      </c>
      <c r="T608" s="73">
        <v>0.74528964173125278</v>
      </c>
      <c r="U608" s="48">
        <v>36.596846249999999</v>
      </c>
      <c r="V608" s="49">
        <v>18.806190262076054</v>
      </c>
    </row>
    <row r="609" spans="1:22" x14ac:dyDescent="0.35">
      <c r="A609" s="1" t="s">
        <v>29</v>
      </c>
      <c r="B609" s="44" t="s">
        <v>591</v>
      </c>
      <c r="C609" s="25" t="s">
        <v>642</v>
      </c>
      <c r="D609" s="25" t="s">
        <v>32</v>
      </c>
      <c r="E609" s="50">
        <v>1526</v>
      </c>
      <c r="F609" s="41">
        <v>435.88799999999998</v>
      </c>
      <c r="G609" s="42">
        <v>329.26409999999998</v>
      </c>
      <c r="H609" s="42">
        <v>0</v>
      </c>
      <c r="I609" s="42"/>
      <c r="J609" s="42"/>
      <c r="K609" s="42">
        <v>0</v>
      </c>
      <c r="L609" s="46">
        <v>0.18162</v>
      </c>
      <c r="M609" s="48">
        <v>16.83561495</v>
      </c>
      <c r="N609" s="48">
        <v>0</v>
      </c>
      <c r="O609" s="42"/>
      <c r="P609" s="42"/>
      <c r="Q609" s="42">
        <v>0</v>
      </c>
      <c r="R609" s="47">
        <v>765.15210000000002</v>
      </c>
      <c r="S609" s="42">
        <v>814.84039133454257</v>
      </c>
      <c r="T609" s="73">
        <v>0.53397142289288502</v>
      </c>
      <c r="U609" s="48">
        <v>17.017234949999999</v>
      </c>
      <c r="V609" s="49">
        <v>11.151530111402359</v>
      </c>
    </row>
    <row r="610" spans="1:22" x14ac:dyDescent="0.35">
      <c r="A610" s="1" t="s">
        <v>29</v>
      </c>
      <c r="B610" s="44" t="s">
        <v>591</v>
      </c>
      <c r="C610" s="25" t="s">
        <v>643</v>
      </c>
      <c r="D610" s="25" t="s">
        <v>32</v>
      </c>
      <c r="E610" s="50">
        <v>2623</v>
      </c>
      <c r="F610" s="41">
        <v>1065.96</v>
      </c>
      <c r="G610" s="42">
        <v>0</v>
      </c>
      <c r="H610" s="42">
        <v>0</v>
      </c>
      <c r="I610" s="42"/>
      <c r="J610" s="42"/>
      <c r="K610" s="42">
        <v>0</v>
      </c>
      <c r="L610" s="46">
        <v>0.44415000000000004</v>
      </c>
      <c r="M610" s="42">
        <v>0</v>
      </c>
      <c r="N610" s="48">
        <v>0</v>
      </c>
      <c r="O610" s="42"/>
      <c r="P610" s="42"/>
      <c r="Q610" s="42">
        <v>0</v>
      </c>
      <c r="R610" s="47">
        <v>1065.96</v>
      </c>
      <c r="S610" s="42">
        <v>1135.1824866545737</v>
      </c>
      <c r="T610" s="73">
        <v>0.43278020840814857</v>
      </c>
      <c r="U610" s="48">
        <v>0.44415000000000004</v>
      </c>
      <c r="V610" s="49">
        <v>0.16932901258101413</v>
      </c>
    </row>
    <row r="611" spans="1:22" x14ac:dyDescent="0.35">
      <c r="A611" s="1" t="s">
        <v>29</v>
      </c>
      <c r="B611" s="44" t="s">
        <v>591</v>
      </c>
      <c r="C611" s="25" t="s">
        <v>644</v>
      </c>
      <c r="D611" s="25" t="s">
        <v>32</v>
      </c>
      <c r="E611" s="50">
        <v>1017</v>
      </c>
      <c r="F611" s="41">
        <v>740.44799999999998</v>
      </c>
      <c r="G611" s="42">
        <v>0</v>
      </c>
      <c r="H611" s="42">
        <v>0</v>
      </c>
      <c r="I611" s="42"/>
      <c r="J611" s="42"/>
      <c r="K611" s="42">
        <v>0</v>
      </c>
      <c r="L611" s="46">
        <v>0.30851999999999996</v>
      </c>
      <c r="M611" s="42">
        <v>0</v>
      </c>
      <c r="N611" s="48">
        <v>0</v>
      </c>
      <c r="O611" s="42"/>
      <c r="P611" s="42"/>
      <c r="Q611" s="42">
        <v>0</v>
      </c>
      <c r="R611" s="47">
        <v>740.44799999999998</v>
      </c>
      <c r="S611" s="42">
        <v>788.53202923037054</v>
      </c>
      <c r="T611" s="73">
        <v>0.77535106119013819</v>
      </c>
      <c r="U611" s="48">
        <v>0.30851999999999996</v>
      </c>
      <c r="V611" s="49">
        <v>0.30336283185840707</v>
      </c>
    </row>
    <row r="612" spans="1:22" x14ac:dyDescent="0.35">
      <c r="A612" s="1" t="s">
        <v>29</v>
      </c>
      <c r="B612" s="44" t="s">
        <v>591</v>
      </c>
      <c r="C612" s="25" t="s">
        <v>645</v>
      </c>
      <c r="D612" s="25" t="s">
        <v>32</v>
      </c>
      <c r="E612" s="50">
        <v>1806</v>
      </c>
      <c r="F612" s="41">
        <v>874.23479999999995</v>
      </c>
      <c r="G612" s="42">
        <v>0</v>
      </c>
      <c r="H612" s="48">
        <v>1.9399999999999997</v>
      </c>
      <c r="I612" s="42"/>
      <c r="J612" s="42"/>
      <c r="K612" s="42">
        <v>0</v>
      </c>
      <c r="L612" s="46">
        <v>0.36426449999999999</v>
      </c>
      <c r="M612" s="42">
        <v>0</v>
      </c>
      <c r="N612" s="48">
        <v>0.1381444</v>
      </c>
      <c r="O612" s="42"/>
      <c r="P612" s="42"/>
      <c r="Q612" s="42">
        <v>0</v>
      </c>
      <c r="R612" s="47">
        <v>876.1748</v>
      </c>
      <c r="S612" s="42">
        <v>933.07280592899713</v>
      </c>
      <c r="T612" s="73">
        <v>0.51665160904152663</v>
      </c>
      <c r="U612" s="48">
        <v>0.50240890000000005</v>
      </c>
      <c r="V612" s="49">
        <v>0.27818875968992252</v>
      </c>
    </row>
    <row r="613" spans="1:22" x14ac:dyDescent="0.35">
      <c r="A613" s="1" t="s">
        <v>29</v>
      </c>
      <c r="B613" s="44" t="s">
        <v>591</v>
      </c>
      <c r="C613" s="25" t="s">
        <v>646</v>
      </c>
      <c r="D613" s="25" t="s">
        <v>32</v>
      </c>
      <c r="E613" s="50">
        <v>4264</v>
      </c>
      <c r="F613" s="41">
        <v>574.93079999999998</v>
      </c>
      <c r="G613" s="42">
        <v>1605.0204000000001</v>
      </c>
      <c r="H613" s="42">
        <v>0</v>
      </c>
      <c r="I613" s="42"/>
      <c r="J613" s="42"/>
      <c r="K613" s="42">
        <v>0</v>
      </c>
      <c r="L613" s="46">
        <v>0.23955450000000003</v>
      </c>
      <c r="M613" s="48">
        <v>82.066357799999992</v>
      </c>
      <c r="N613" s="48">
        <v>0</v>
      </c>
      <c r="O613" s="42"/>
      <c r="P613" s="42"/>
      <c r="Q613" s="42">
        <v>0</v>
      </c>
      <c r="R613" s="47">
        <v>2179.9512</v>
      </c>
      <c r="S613" s="42">
        <v>2321.5152763721171</v>
      </c>
      <c r="T613" s="73">
        <v>0.54444542128801998</v>
      </c>
      <c r="U613" s="48">
        <v>82.305912299999989</v>
      </c>
      <c r="V613" s="49">
        <v>19.30251226547842</v>
      </c>
    </row>
    <row r="614" spans="1:22" x14ac:dyDescent="0.35">
      <c r="A614" s="1" t="s">
        <v>29</v>
      </c>
      <c r="B614" s="44" t="s">
        <v>591</v>
      </c>
      <c r="C614" s="25" t="s">
        <v>647</v>
      </c>
      <c r="D614" s="25" t="s">
        <v>32</v>
      </c>
      <c r="E614" s="50">
        <v>2445</v>
      </c>
      <c r="F614" s="41">
        <v>735.48</v>
      </c>
      <c r="G614" s="42">
        <v>1052.5842</v>
      </c>
      <c r="H614" s="42">
        <v>0</v>
      </c>
      <c r="I614" s="42"/>
      <c r="J614" s="42"/>
      <c r="K614" s="42">
        <v>0</v>
      </c>
      <c r="L614" s="46">
        <v>0.30645</v>
      </c>
      <c r="M614" s="48">
        <v>53.819721899999998</v>
      </c>
      <c r="N614" s="48">
        <v>0</v>
      </c>
      <c r="O614" s="42"/>
      <c r="P614" s="42"/>
      <c r="Q614" s="42">
        <v>0</v>
      </c>
      <c r="R614" s="47">
        <v>1788.0642</v>
      </c>
      <c r="S614" s="42">
        <v>1904.1794859600932</v>
      </c>
      <c r="T614" s="73">
        <v>0.77880551573009948</v>
      </c>
      <c r="U614" s="48">
        <v>54.126171899999996</v>
      </c>
      <c r="V614" s="49">
        <v>22.137493619631901</v>
      </c>
    </row>
    <row r="615" spans="1:22" x14ac:dyDescent="0.35">
      <c r="A615" s="1" t="s">
        <v>29</v>
      </c>
      <c r="B615" s="44" t="s">
        <v>591</v>
      </c>
      <c r="C615" s="25" t="s">
        <v>648</v>
      </c>
      <c r="D615" s="25" t="s">
        <v>32</v>
      </c>
      <c r="E615" s="50">
        <v>1361</v>
      </c>
      <c r="F615" s="41">
        <v>543.27239999999995</v>
      </c>
      <c r="G615" s="42">
        <v>0</v>
      </c>
      <c r="H615" s="48">
        <v>4.6559999999999997</v>
      </c>
      <c r="I615" s="42"/>
      <c r="J615" s="42"/>
      <c r="K615" s="42">
        <v>0</v>
      </c>
      <c r="L615" s="46">
        <v>0.22636350000000002</v>
      </c>
      <c r="M615" s="42">
        <v>0</v>
      </c>
      <c r="N615" s="48">
        <v>0.33154655999999999</v>
      </c>
      <c r="O615" s="42"/>
      <c r="P615" s="42"/>
      <c r="Q615" s="42">
        <v>0</v>
      </c>
      <c r="R615" s="47">
        <v>547.9283999999999</v>
      </c>
      <c r="S615" s="42">
        <v>583.51037902047153</v>
      </c>
      <c r="T615" s="73">
        <v>0.42873650185192619</v>
      </c>
      <c r="U615" s="48">
        <v>0.55791005999999999</v>
      </c>
      <c r="V615" s="49">
        <v>0.40992656869948563</v>
      </c>
    </row>
    <row r="616" spans="1:22" x14ac:dyDescent="0.35">
      <c r="A616" s="1" t="s">
        <v>29</v>
      </c>
      <c r="B616" s="44" t="s">
        <v>591</v>
      </c>
      <c r="C616" s="25" t="s">
        <v>649</v>
      </c>
      <c r="D616" s="25" t="s">
        <v>32</v>
      </c>
      <c r="E616" s="50">
        <v>887</v>
      </c>
      <c r="F616" s="41">
        <v>210.38399999999999</v>
      </c>
      <c r="G616" s="42">
        <v>206.1216</v>
      </c>
      <c r="H616" s="42">
        <v>0</v>
      </c>
      <c r="I616" s="42"/>
      <c r="J616" s="42"/>
      <c r="K616" s="42">
        <v>0</v>
      </c>
      <c r="L616" s="46">
        <v>8.7660000000000002E-2</v>
      </c>
      <c r="M616" s="48">
        <v>10.5392112</v>
      </c>
      <c r="N616" s="48">
        <v>0</v>
      </c>
      <c r="O616" s="42"/>
      <c r="P616" s="42"/>
      <c r="Q616" s="42">
        <v>0</v>
      </c>
      <c r="R616" s="47">
        <v>416.50559999999996</v>
      </c>
      <c r="S616" s="42">
        <v>443.55310022285562</v>
      </c>
      <c r="T616" s="73">
        <v>0.50005986496376054</v>
      </c>
      <c r="U616" s="48">
        <v>10.6268712</v>
      </c>
      <c r="V616" s="49">
        <v>11.980689064261556</v>
      </c>
    </row>
    <row r="617" spans="1:22" x14ac:dyDescent="0.35">
      <c r="A617" s="1" t="s">
        <v>29</v>
      </c>
      <c r="B617" s="44" t="s">
        <v>591</v>
      </c>
      <c r="C617" s="25" t="s">
        <v>650</v>
      </c>
      <c r="D617" s="25" t="s">
        <v>32</v>
      </c>
      <c r="E617" s="50">
        <v>952</v>
      </c>
      <c r="F617" s="60">
        <v>40.651199999999996</v>
      </c>
      <c r="G617" s="42">
        <v>282.65940000000001</v>
      </c>
      <c r="H617" s="42">
        <v>0</v>
      </c>
      <c r="I617" s="42"/>
      <c r="J617" s="42"/>
      <c r="K617" s="42">
        <v>0</v>
      </c>
      <c r="L617" s="46">
        <v>1.6937999999999998E-2</v>
      </c>
      <c r="M617" s="48">
        <v>14.452668299999999</v>
      </c>
      <c r="N617" s="48">
        <v>0</v>
      </c>
      <c r="O617" s="42"/>
      <c r="P617" s="42"/>
      <c r="Q617" s="42">
        <v>0</v>
      </c>
      <c r="R617" s="47">
        <v>323.31060000000002</v>
      </c>
      <c r="S617" s="42">
        <v>344.30610048199014</v>
      </c>
      <c r="T617" s="73">
        <v>0.36166607193486361</v>
      </c>
      <c r="U617" s="48">
        <v>14.469606299999999</v>
      </c>
      <c r="V617" s="49">
        <v>15.199166281512605</v>
      </c>
    </row>
    <row r="618" spans="1:22" x14ac:dyDescent="0.35">
      <c r="A618" s="1" t="s">
        <v>29</v>
      </c>
      <c r="B618" s="44" t="s">
        <v>591</v>
      </c>
      <c r="C618" s="25" t="s">
        <v>651</v>
      </c>
      <c r="D618" s="25" t="s">
        <v>32</v>
      </c>
      <c r="E618" s="50">
        <v>1986</v>
      </c>
      <c r="F618" s="41">
        <v>539.11080000000004</v>
      </c>
      <c r="G618" s="42">
        <v>0</v>
      </c>
      <c r="H618" s="48">
        <v>48.887999999999991</v>
      </c>
      <c r="I618" s="42"/>
      <c r="J618" s="42"/>
      <c r="K618" s="42">
        <v>0</v>
      </c>
      <c r="L618" s="46">
        <v>0.22462950000000001</v>
      </c>
      <c r="M618" s="42">
        <v>0</v>
      </c>
      <c r="N618" s="48">
        <v>3.4812388799999998</v>
      </c>
      <c r="O618" s="42"/>
      <c r="P618" s="42"/>
      <c r="Q618" s="42">
        <v>0</v>
      </c>
      <c r="R618" s="47">
        <v>587.99880000000007</v>
      </c>
      <c r="S618" s="42">
        <v>626.18291486913711</v>
      </c>
      <c r="T618" s="73">
        <v>0.31529854726542655</v>
      </c>
      <c r="U618" s="48">
        <v>3.7058683799999996</v>
      </c>
      <c r="V618" s="49">
        <v>1.8659961631419937</v>
      </c>
    </row>
    <row r="619" spans="1:22" x14ac:dyDescent="0.35">
      <c r="A619" s="1" t="s">
        <v>29</v>
      </c>
      <c r="B619" s="44" t="s">
        <v>591</v>
      </c>
      <c r="C619" s="25" t="s">
        <v>652</v>
      </c>
      <c r="D619" s="25" t="s">
        <v>32</v>
      </c>
      <c r="E619" s="50">
        <v>18367</v>
      </c>
      <c r="F619" s="41">
        <v>5067.3599999999997</v>
      </c>
      <c r="G619" s="42">
        <v>4533.5384999999997</v>
      </c>
      <c r="H619" s="42">
        <v>0</v>
      </c>
      <c r="I619" s="42"/>
      <c r="J619" s="42"/>
      <c r="K619" s="42">
        <v>0</v>
      </c>
      <c r="L619" s="46">
        <v>2.1114000000000002</v>
      </c>
      <c r="M619" s="42">
        <v>231.80452575000001</v>
      </c>
      <c r="N619" s="48">
        <v>0</v>
      </c>
      <c r="O619" s="42"/>
      <c r="P619" s="42"/>
      <c r="Q619" s="42">
        <v>0</v>
      </c>
      <c r="R619" s="47">
        <v>9600.8984999999993</v>
      </c>
      <c r="S619" s="42">
        <v>10224.372240373154</v>
      </c>
      <c r="T619" s="73">
        <v>0.55667078131285208</v>
      </c>
      <c r="U619" s="48">
        <v>233.91592575000001</v>
      </c>
      <c r="V619" s="49">
        <v>12.735663186693527</v>
      </c>
    </row>
    <row r="620" spans="1:22" x14ac:dyDescent="0.35">
      <c r="A620" s="1" t="s">
        <v>29</v>
      </c>
      <c r="B620" s="44" t="s">
        <v>591</v>
      </c>
      <c r="C620" s="25" t="s">
        <v>592</v>
      </c>
      <c r="D620" s="25" t="s">
        <v>32</v>
      </c>
      <c r="E620" s="50">
        <v>50670</v>
      </c>
      <c r="F620" s="41">
        <v>27928.799999999999</v>
      </c>
      <c r="G620" s="42">
        <v>8753.7266999999993</v>
      </c>
      <c r="H620" s="42">
        <v>0</v>
      </c>
      <c r="I620" s="42"/>
      <c r="J620" s="42"/>
      <c r="K620" s="42">
        <v>0</v>
      </c>
      <c r="L620" s="46">
        <v>11.637</v>
      </c>
      <c r="M620" s="42">
        <v>447.58712565000002</v>
      </c>
      <c r="N620" s="48">
        <v>0</v>
      </c>
      <c r="O620" s="42"/>
      <c r="P620" s="42"/>
      <c r="Q620" s="42">
        <v>0</v>
      </c>
      <c r="R620" s="47">
        <v>36682.526700000002</v>
      </c>
      <c r="S620" s="42">
        <v>39064.657094148744</v>
      </c>
      <c r="T620" s="73">
        <v>0.7709622477629513</v>
      </c>
      <c r="U620" s="48">
        <v>459.22412565000002</v>
      </c>
      <c r="V620" s="49">
        <v>9.0630378063943162</v>
      </c>
    </row>
    <row r="621" spans="1:22" x14ac:dyDescent="0.35">
      <c r="A621" s="1" t="s">
        <v>29</v>
      </c>
      <c r="B621" s="44" t="s">
        <v>591</v>
      </c>
      <c r="C621" s="25" t="s">
        <v>653</v>
      </c>
      <c r="D621" s="25" t="s">
        <v>32</v>
      </c>
      <c r="E621" s="50">
        <v>21983</v>
      </c>
      <c r="F621" s="41">
        <v>11491.199999999999</v>
      </c>
      <c r="G621" s="42">
        <v>3236.9427000000001</v>
      </c>
      <c r="H621" s="42">
        <v>0</v>
      </c>
      <c r="I621" s="42"/>
      <c r="J621" s="42"/>
      <c r="K621" s="42">
        <v>0</v>
      </c>
      <c r="L621" s="46">
        <v>4.7880000000000003</v>
      </c>
      <c r="M621" s="42">
        <v>165.50823764999998</v>
      </c>
      <c r="N621" s="48">
        <v>0</v>
      </c>
      <c r="O621" s="42"/>
      <c r="P621" s="42"/>
      <c r="Q621" s="42">
        <v>0</v>
      </c>
      <c r="R621" s="47">
        <v>14728.142699999999</v>
      </c>
      <c r="S621" s="42">
        <v>15684.575081606632</v>
      </c>
      <c r="T621" s="73">
        <v>0.71348656150692047</v>
      </c>
      <c r="U621" s="48">
        <v>170.29623764999999</v>
      </c>
      <c r="V621" s="49">
        <v>7.7467241800482185</v>
      </c>
    </row>
    <row r="622" spans="1:22" x14ac:dyDescent="0.35">
      <c r="A622" s="1" t="s">
        <v>29</v>
      </c>
      <c r="B622" s="44" t="s">
        <v>591</v>
      </c>
      <c r="C622" s="25" t="s">
        <v>654</v>
      </c>
      <c r="D622" s="25" t="s">
        <v>32</v>
      </c>
      <c r="E622" s="50">
        <v>21173</v>
      </c>
      <c r="F622" s="41">
        <v>8009.28</v>
      </c>
      <c r="G622" s="42">
        <v>2451.1041</v>
      </c>
      <c r="H622" s="42">
        <v>0</v>
      </c>
      <c r="I622" s="42"/>
      <c r="J622" s="42"/>
      <c r="K622" s="42">
        <v>0</v>
      </c>
      <c r="L622" s="46">
        <v>3.3372000000000002</v>
      </c>
      <c r="M622" s="42">
        <v>125.32749494999999</v>
      </c>
      <c r="N622" s="48">
        <v>0</v>
      </c>
      <c r="O622" s="42"/>
      <c r="P622" s="42"/>
      <c r="Q622" s="42">
        <v>0</v>
      </c>
      <c r="R622" s="47">
        <v>10460.384099999999</v>
      </c>
      <c r="S622" s="42">
        <v>11139.672064617776</v>
      </c>
      <c r="T622" s="73">
        <v>0.52612629597212379</v>
      </c>
      <c r="U622" s="48">
        <v>128.66469494999998</v>
      </c>
      <c r="V622" s="49">
        <v>6.0768287417937934</v>
      </c>
    </row>
    <row r="623" spans="1:22" x14ac:dyDescent="0.35">
      <c r="A623" s="1" t="s">
        <v>29</v>
      </c>
      <c r="B623" s="44" t="s">
        <v>591</v>
      </c>
      <c r="C623" s="25" t="s">
        <v>655</v>
      </c>
      <c r="D623" s="25" t="s">
        <v>32</v>
      </c>
      <c r="E623" s="50">
        <v>9674</v>
      </c>
      <c r="F623" s="41">
        <v>4085.64</v>
      </c>
      <c r="G623" s="42">
        <v>0</v>
      </c>
      <c r="H623" s="42">
        <v>0</v>
      </c>
      <c r="I623" s="42"/>
      <c r="J623" s="42"/>
      <c r="K623" s="42">
        <v>0</v>
      </c>
      <c r="L623" s="46">
        <v>1.70235</v>
      </c>
      <c r="M623" s="42">
        <v>0</v>
      </c>
      <c r="N623" s="48">
        <v>0</v>
      </c>
      <c r="O623" s="42"/>
      <c r="P623" s="42"/>
      <c r="Q623" s="42">
        <v>0</v>
      </c>
      <c r="R623" s="47">
        <v>4209.33</v>
      </c>
      <c r="S623" s="42">
        <v>4482.6801160922514</v>
      </c>
      <c r="T623" s="73">
        <v>0.46337400414433033</v>
      </c>
      <c r="U623" s="48">
        <v>7.5925408588654859</v>
      </c>
      <c r="V623" s="49">
        <v>0.78483986550191087</v>
      </c>
    </row>
    <row r="624" spans="1:22" x14ac:dyDescent="0.35">
      <c r="A624" s="1" t="s">
        <v>29</v>
      </c>
      <c r="B624" s="44" t="s">
        <v>591</v>
      </c>
      <c r="C624" s="25" t="s">
        <v>656</v>
      </c>
      <c r="D624" s="25" t="s">
        <v>32</v>
      </c>
      <c r="E624" s="50">
        <v>21386</v>
      </c>
      <c r="F624" s="41">
        <v>6703.5599999999995</v>
      </c>
      <c r="G624" s="42">
        <v>2888.3546999999999</v>
      </c>
      <c r="H624" s="42">
        <v>0</v>
      </c>
      <c r="I624" s="42"/>
      <c r="J624" s="42"/>
      <c r="K624" s="42">
        <v>0</v>
      </c>
      <c r="L624" s="46">
        <v>2.7931500000000002</v>
      </c>
      <c r="M624" s="42">
        <v>147.68457165000001</v>
      </c>
      <c r="N624" s="48">
        <v>0</v>
      </c>
      <c r="O624" s="42"/>
      <c r="P624" s="42"/>
      <c r="Q624" s="42">
        <v>0</v>
      </c>
      <c r="R624" s="47">
        <v>9591.9146999999994</v>
      </c>
      <c r="S624" s="42">
        <v>10214.805040456076</v>
      </c>
      <c r="T624" s="73">
        <v>0.47763981298307662</v>
      </c>
      <c r="U624" s="48">
        <v>150.47772165000001</v>
      </c>
      <c r="V624" s="49">
        <v>7.03627240484429</v>
      </c>
    </row>
    <row r="625" spans="1:22" x14ac:dyDescent="0.35">
      <c r="A625" s="1" t="s">
        <v>29</v>
      </c>
      <c r="B625" s="44" t="s">
        <v>591</v>
      </c>
      <c r="C625" s="25" t="s">
        <v>657</v>
      </c>
      <c r="D625" s="25" t="s">
        <v>32</v>
      </c>
      <c r="E625" s="50">
        <v>2407</v>
      </c>
      <c r="F625" s="41">
        <v>176.75639999999999</v>
      </c>
      <c r="G625" s="42">
        <v>893.82510000000002</v>
      </c>
      <c r="H625" s="42">
        <v>0</v>
      </c>
      <c r="I625" s="42"/>
      <c r="J625" s="42"/>
      <c r="K625" s="42">
        <v>0</v>
      </c>
      <c r="L625" s="46">
        <v>7.3648499999999992E-2</v>
      </c>
      <c r="M625" s="48">
        <v>45.702204449999996</v>
      </c>
      <c r="N625" s="48">
        <v>0</v>
      </c>
      <c r="O625" s="42"/>
      <c r="P625" s="42"/>
      <c r="Q625" s="42">
        <v>0</v>
      </c>
      <c r="R625" s="47">
        <v>1070.5815</v>
      </c>
      <c r="S625" s="42">
        <v>1140.1041027209121</v>
      </c>
      <c r="T625" s="73">
        <v>0.47366186236847202</v>
      </c>
      <c r="U625" s="48">
        <v>45.775852949999994</v>
      </c>
      <c r="V625" s="49">
        <v>19.017803469048605</v>
      </c>
    </row>
    <row r="626" spans="1:22" x14ac:dyDescent="0.35">
      <c r="A626" s="1" t="s">
        <v>29</v>
      </c>
      <c r="B626" s="44" t="s">
        <v>591</v>
      </c>
      <c r="C626" s="25" t="s">
        <v>658</v>
      </c>
      <c r="D626" s="25" t="s">
        <v>32</v>
      </c>
      <c r="E626" s="50">
        <v>3013</v>
      </c>
      <c r="F626" s="41">
        <v>914.32799999999997</v>
      </c>
      <c r="G626" s="42">
        <v>676.3365</v>
      </c>
      <c r="H626" s="42">
        <v>0</v>
      </c>
      <c r="I626" s="42"/>
      <c r="J626" s="42"/>
      <c r="K626" s="42">
        <v>0</v>
      </c>
      <c r="L626" s="46">
        <v>0.38097000000000003</v>
      </c>
      <c r="M626" s="48">
        <v>34.581786749999999</v>
      </c>
      <c r="N626" s="48">
        <v>0</v>
      </c>
      <c r="O626" s="42"/>
      <c r="P626" s="42"/>
      <c r="Q626" s="42">
        <v>0</v>
      </c>
      <c r="R626" s="47">
        <v>1590.6644999999999</v>
      </c>
      <c r="S626" s="42">
        <v>1693.9608264317178</v>
      </c>
      <c r="T626" s="73">
        <v>0.56221733369788174</v>
      </c>
      <c r="U626" s="48">
        <v>34.962756749999997</v>
      </c>
      <c r="V626" s="49">
        <v>11.603968386989711</v>
      </c>
    </row>
    <row r="627" spans="1:22" x14ac:dyDescent="0.35">
      <c r="A627" s="1" t="s">
        <v>29</v>
      </c>
      <c r="B627" s="44" t="s">
        <v>591</v>
      </c>
      <c r="C627" s="25" t="s">
        <v>659</v>
      </c>
      <c r="D627" s="25" t="s">
        <v>32</v>
      </c>
      <c r="E627" s="50">
        <v>2902</v>
      </c>
      <c r="F627" s="41">
        <v>1397.088</v>
      </c>
      <c r="G627" s="42">
        <v>822.59190000000001</v>
      </c>
      <c r="H627" s="42">
        <v>0</v>
      </c>
      <c r="I627" s="42"/>
      <c r="J627" s="42"/>
      <c r="K627" s="42">
        <v>0</v>
      </c>
      <c r="L627" s="46">
        <v>0.58211999999999997</v>
      </c>
      <c r="M627" s="48">
        <v>42.059977050000001</v>
      </c>
      <c r="N627" s="48">
        <v>0</v>
      </c>
      <c r="O627" s="42"/>
      <c r="P627" s="42"/>
      <c r="Q627" s="42">
        <v>0</v>
      </c>
      <c r="R627" s="47">
        <v>2219.6799000000001</v>
      </c>
      <c r="S627" s="42">
        <v>2363.8239225291527</v>
      </c>
      <c r="T627" s="73">
        <v>0.81454993884533178</v>
      </c>
      <c r="U627" s="48">
        <v>42.642097050000004</v>
      </c>
      <c r="V627" s="49">
        <v>14.694037577532738</v>
      </c>
    </row>
    <row r="628" spans="1:22" x14ac:dyDescent="0.35">
      <c r="A628" s="1" t="s">
        <v>29</v>
      </c>
      <c r="B628" s="44" t="s">
        <v>591</v>
      </c>
      <c r="C628" s="25" t="s">
        <v>660</v>
      </c>
      <c r="D628" s="25" t="s">
        <v>32</v>
      </c>
      <c r="E628" s="50">
        <v>3699</v>
      </c>
      <c r="F628" s="41">
        <v>2816.2080000000001</v>
      </c>
      <c r="G628" s="42">
        <v>0</v>
      </c>
      <c r="H628" s="42">
        <v>0</v>
      </c>
      <c r="I628" s="42"/>
      <c r="J628" s="42"/>
      <c r="K628" s="42">
        <v>0</v>
      </c>
      <c r="L628" s="46">
        <v>1.1734200000000001</v>
      </c>
      <c r="M628" s="42">
        <v>0</v>
      </c>
      <c r="N628" s="48">
        <v>0</v>
      </c>
      <c r="O628" s="42"/>
      <c r="P628" s="42"/>
      <c r="Q628" s="42">
        <v>0</v>
      </c>
      <c r="R628" s="47">
        <v>2816.2080000000001</v>
      </c>
      <c r="S628" s="42">
        <v>2999.0900224928737</v>
      </c>
      <c r="T628" s="73">
        <v>0.81078400175530518</v>
      </c>
      <c r="U628" s="48">
        <v>1.1734200000000001</v>
      </c>
      <c r="V628" s="49">
        <v>0.31722627737226278</v>
      </c>
    </row>
    <row r="629" spans="1:22" x14ac:dyDescent="0.35">
      <c r="A629" s="1" t="s">
        <v>29</v>
      </c>
      <c r="B629" s="44" t="s">
        <v>591</v>
      </c>
      <c r="C629" s="25" t="s">
        <v>661</v>
      </c>
      <c r="D629" s="25" t="s">
        <v>32</v>
      </c>
      <c r="E629" s="50">
        <v>4296</v>
      </c>
      <c r="F629" s="41">
        <v>2221.9919999999997</v>
      </c>
      <c r="G629" s="42">
        <v>0</v>
      </c>
      <c r="H629" s="42">
        <v>0</v>
      </c>
      <c r="I629" s="42"/>
      <c r="J629" s="42"/>
      <c r="K629" s="42">
        <v>0</v>
      </c>
      <c r="L629" s="46">
        <v>0.92583000000000004</v>
      </c>
      <c r="M629" s="42">
        <v>0</v>
      </c>
      <c r="N629" s="48">
        <v>0</v>
      </c>
      <c r="O629" s="42"/>
      <c r="P629" s="42"/>
      <c r="Q629" s="42">
        <v>0</v>
      </c>
      <c r="R629" s="47">
        <v>2221.9919999999997</v>
      </c>
      <c r="S629" s="42">
        <v>2366.2861682301109</v>
      </c>
      <c r="T629" s="73">
        <v>0.55081149167367571</v>
      </c>
      <c r="U629" s="48">
        <v>0.92583000000000004</v>
      </c>
      <c r="V629" s="49">
        <v>0.21550977653631287</v>
      </c>
    </row>
    <row r="630" spans="1:22" x14ac:dyDescent="0.35">
      <c r="A630" s="1" t="s">
        <v>29</v>
      </c>
      <c r="B630" s="44" t="s">
        <v>591</v>
      </c>
      <c r="C630" s="25" t="s">
        <v>662</v>
      </c>
      <c r="D630" s="25" t="s">
        <v>32</v>
      </c>
      <c r="E630" s="50">
        <v>3220</v>
      </c>
      <c r="F630" s="41">
        <v>816.26400000000001</v>
      </c>
      <c r="G630" s="42">
        <v>869.57550000000003</v>
      </c>
      <c r="H630" s="42">
        <v>0</v>
      </c>
      <c r="I630" s="42"/>
      <c r="J630" s="42"/>
      <c r="K630" s="42">
        <v>0</v>
      </c>
      <c r="L630" s="46">
        <v>0.34011000000000002</v>
      </c>
      <c r="M630" s="48">
        <v>44.462297249999999</v>
      </c>
      <c r="N630" s="48">
        <v>0</v>
      </c>
      <c r="O630" s="42"/>
      <c r="P630" s="42"/>
      <c r="Q630" s="42">
        <v>0</v>
      </c>
      <c r="R630" s="47">
        <v>1685.8395</v>
      </c>
      <c r="S630" s="42">
        <v>1795.316405597305</v>
      </c>
      <c r="T630" s="73">
        <v>0.55755167875692702</v>
      </c>
      <c r="U630" s="48">
        <v>44.802407250000002</v>
      </c>
      <c r="V630" s="49">
        <v>13.913791071428573</v>
      </c>
    </row>
    <row r="631" spans="1:22" x14ac:dyDescent="0.35">
      <c r="A631" s="1" t="s">
        <v>29</v>
      </c>
      <c r="B631" s="44" t="s">
        <v>591</v>
      </c>
      <c r="C631" s="25" t="s">
        <v>663</v>
      </c>
      <c r="D631" s="25" t="s">
        <v>32</v>
      </c>
      <c r="E631" s="50">
        <v>3360</v>
      </c>
      <c r="F631" s="41">
        <v>1318.4639999999999</v>
      </c>
      <c r="G631" s="42">
        <v>0</v>
      </c>
      <c r="H631" s="42">
        <v>0</v>
      </c>
      <c r="I631" s="42"/>
      <c r="J631" s="42"/>
      <c r="K631" s="42">
        <v>0</v>
      </c>
      <c r="L631" s="46">
        <v>0.54935999999999996</v>
      </c>
      <c r="M631" s="42">
        <v>0</v>
      </c>
      <c r="N631" s="48">
        <v>0</v>
      </c>
      <c r="O631" s="42"/>
      <c r="P631" s="42"/>
      <c r="Q631" s="42">
        <v>0</v>
      </c>
      <c r="R631" s="47">
        <v>1318.4639999999999</v>
      </c>
      <c r="S631" s="42">
        <v>1404.0838700181394</v>
      </c>
      <c r="T631" s="73">
        <v>0.41788210417206528</v>
      </c>
      <c r="U631" s="48">
        <v>0.54935999999999996</v>
      </c>
      <c r="V631" s="49">
        <v>0.16350000000000001</v>
      </c>
    </row>
    <row r="632" spans="1:22" x14ac:dyDescent="0.35">
      <c r="A632" s="1" t="s">
        <v>29</v>
      </c>
      <c r="B632" s="44" t="s">
        <v>591</v>
      </c>
      <c r="C632" s="25" t="s">
        <v>664</v>
      </c>
      <c r="D632" s="25" t="s">
        <v>32</v>
      </c>
      <c r="E632" s="50">
        <v>13983</v>
      </c>
      <c r="F632" s="41">
        <v>9678.891599999999</v>
      </c>
      <c r="G632" s="42">
        <v>4193.6652000000004</v>
      </c>
      <c r="H632" s="42">
        <v>0</v>
      </c>
      <c r="I632" s="42"/>
      <c r="J632" s="42"/>
      <c r="K632" s="42">
        <v>0</v>
      </c>
      <c r="L632" s="46">
        <v>4.0328715000000006</v>
      </c>
      <c r="M632" s="42">
        <v>214.42645139999999</v>
      </c>
      <c r="N632" s="48">
        <v>0</v>
      </c>
      <c r="O632" s="42"/>
      <c r="P632" s="42"/>
      <c r="Q632" s="42">
        <v>0</v>
      </c>
      <c r="R632" s="47">
        <v>13872.556799999998</v>
      </c>
      <c r="S632" s="42">
        <v>14773.428200383518</v>
      </c>
      <c r="T632" s="73">
        <v>1.0565277980679051</v>
      </c>
      <c r="U632" s="48">
        <v>218.45932289999999</v>
      </c>
      <c r="V632" s="49">
        <v>15.623208388757778</v>
      </c>
    </row>
    <row r="633" spans="1:22" x14ac:dyDescent="0.35">
      <c r="A633" s="1" t="s">
        <v>29</v>
      </c>
      <c r="B633" s="44" t="s">
        <v>665</v>
      </c>
      <c r="C633" s="25" t="s">
        <v>666</v>
      </c>
      <c r="D633" s="25" t="s">
        <v>32</v>
      </c>
      <c r="E633" s="50">
        <v>1416</v>
      </c>
      <c r="F633" s="41">
        <v>937.11599999999999</v>
      </c>
      <c r="G633" s="42">
        <v>0</v>
      </c>
      <c r="H633" s="42">
        <v>0</v>
      </c>
      <c r="I633" s="42"/>
      <c r="J633" s="42"/>
      <c r="K633" s="42">
        <v>0</v>
      </c>
      <c r="L633" s="46">
        <v>0.39046500000000001</v>
      </c>
      <c r="M633" s="42">
        <v>0</v>
      </c>
      <c r="N633" s="48">
        <v>0</v>
      </c>
      <c r="O633" s="42"/>
      <c r="P633" s="42"/>
      <c r="Q633" s="42">
        <v>0</v>
      </c>
      <c r="R633" s="47">
        <v>937.11599999999999</v>
      </c>
      <c r="S633" s="42">
        <v>997.9714728167919</v>
      </c>
      <c r="T633" s="73">
        <v>0.7047821135711807</v>
      </c>
      <c r="U633" s="48">
        <v>0.39046500000000001</v>
      </c>
      <c r="V633" s="49">
        <v>0.27575211864406785</v>
      </c>
    </row>
    <row r="634" spans="1:22" x14ac:dyDescent="0.35">
      <c r="A634" s="1" t="s">
        <v>29</v>
      </c>
      <c r="B634" s="44" t="s">
        <v>665</v>
      </c>
      <c r="C634" s="25" t="s">
        <v>667</v>
      </c>
      <c r="D634" s="25" t="s">
        <v>32</v>
      </c>
      <c r="E634" s="50">
        <v>67</v>
      </c>
      <c r="F634" s="60">
        <v>45.1404</v>
      </c>
      <c r="G634" s="42">
        <v>0</v>
      </c>
      <c r="H634" s="42">
        <v>0</v>
      </c>
      <c r="I634" s="42"/>
      <c r="J634" s="42"/>
      <c r="K634" s="42">
        <v>0</v>
      </c>
      <c r="L634" s="46">
        <v>1.8808499999999999E-2</v>
      </c>
      <c r="M634" s="42">
        <v>0</v>
      </c>
      <c r="N634" s="48">
        <v>0</v>
      </c>
      <c r="O634" s="42"/>
      <c r="P634" s="42"/>
      <c r="Q634" s="42">
        <v>0</v>
      </c>
      <c r="R634" s="62">
        <v>45.1404</v>
      </c>
      <c r="S634" s="48">
        <v>48.071777102876389</v>
      </c>
      <c r="T634" s="73">
        <v>0.71748921049069236</v>
      </c>
      <c r="U634" s="48">
        <v>1.8808499999999999E-2</v>
      </c>
      <c r="V634" s="49">
        <v>0.28072388059701492</v>
      </c>
    </row>
    <row r="635" spans="1:22" x14ac:dyDescent="0.35">
      <c r="A635" s="1" t="s">
        <v>29</v>
      </c>
      <c r="B635" s="44" t="s">
        <v>665</v>
      </c>
      <c r="C635" s="25" t="s">
        <v>668</v>
      </c>
      <c r="D635" s="25" t="s">
        <v>32</v>
      </c>
      <c r="E635" s="50">
        <v>3476</v>
      </c>
      <c r="F635" s="41">
        <v>499.608</v>
      </c>
      <c r="G635" s="42">
        <v>0</v>
      </c>
      <c r="H635" s="42">
        <v>1386.7119999999998</v>
      </c>
      <c r="I635" s="42"/>
      <c r="J635" s="42"/>
      <c r="K635" s="42">
        <v>0</v>
      </c>
      <c r="L635" s="46">
        <v>0.20817000000000002</v>
      </c>
      <c r="M635" s="42">
        <v>0</v>
      </c>
      <c r="N635" s="48">
        <v>98.745617119999991</v>
      </c>
      <c r="O635" s="42"/>
      <c r="P635" s="42"/>
      <c r="Q635" s="42">
        <v>0</v>
      </c>
      <c r="R635" s="47">
        <v>1886.3199999999997</v>
      </c>
      <c r="S635" s="42">
        <v>2008.8159295154182</v>
      </c>
      <c r="T635" s="73">
        <v>0.57791022137957948</v>
      </c>
      <c r="U635" s="48">
        <v>98.953787119999987</v>
      </c>
      <c r="V635" s="49">
        <v>28.467717813578826</v>
      </c>
    </row>
    <row r="636" spans="1:22" x14ac:dyDescent="0.35">
      <c r="A636" s="1" t="s">
        <v>29</v>
      </c>
      <c r="B636" s="44" t="s">
        <v>665</v>
      </c>
      <c r="C636" s="25" t="s">
        <v>669</v>
      </c>
      <c r="D636" s="25" t="s">
        <v>32</v>
      </c>
      <c r="E636" s="50">
        <v>1710</v>
      </c>
      <c r="F636" s="41">
        <v>983.01599999999996</v>
      </c>
      <c r="G636" s="42">
        <v>0</v>
      </c>
      <c r="H636" s="42">
        <v>0</v>
      </c>
      <c r="I636" s="42"/>
      <c r="J636" s="42"/>
      <c r="K636" s="42">
        <v>0</v>
      </c>
      <c r="L636" s="46">
        <v>0.40959000000000001</v>
      </c>
      <c r="M636" s="42">
        <v>0</v>
      </c>
      <c r="N636" s="48">
        <v>0</v>
      </c>
      <c r="O636" s="42"/>
      <c r="P636" s="42"/>
      <c r="Q636" s="42">
        <v>0</v>
      </c>
      <c r="R636" s="47">
        <v>983.01599999999996</v>
      </c>
      <c r="S636" s="42">
        <v>1046.8521776626069</v>
      </c>
      <c r="T636" s="73">
        <v>0.612194255943045</v>
      </c>
      <c r="U636" s="48">
        <v>0.40959000000000001</v>
      </c>
      <c r="V636" s="49">
        <v>0.2395263157894737</v>
      </c>
    </row>
    <row r="637" spans="1:22" x14ac:dyDescent="0.35">
      <c r="A637" s="1" t="s">
        <v>29</v>
      </c>
      <c r="B637" s="44" t="s">
        <v>665</v>
      </c>
      <c r="C637" s="25" t="s">
        <v>670</v>
      </c>
      <c r="D637" s="25" t="s">
        <v>32</v>
      </c>
      <c r="E637" s="50">
        <v>1213</v>
      </c>
      <c r="F637" s="41">
        <v>558.44999999999993</v>
      </c>
      <c r="G637" s="42">
        <v>0</v>
      </c>
      <c r="H637" s="42">
        <v>0</v>
      </c>
      <c r="I637" s="42"/>
      <c r="J637" s="42"/>
      <c r="K637" s="42">
        <v>0</v>
      </c>
      <c r="L637" s="46">
        <v>0.23268749999999999</v>
      </c>
      <c r="M637" s="42">
        <v>0</v>
      </c>
      <c r="N637" s="48">
        <v>0</v>
      </c>
      <c r="O637" s="42"/>
      <c r="P637" s="42"/>
      <c r="Q637" s="42">
        <v>0</v>
      </c>
      <c r="R637" s="47">
        <v>558.44999999999993</v>
      </c>
      <c r="S637" s="42">
        <v>594.71524229074885</v>
      </c>
      <c r="T637" s="73">
        <v>0.49028461854142524</v>
      </c>
      <c r="U637" s="48">
        <v>0.23268749999999999</v>
      </c>
      <c r="V637" s="49">
        <v>0.19182811211871392</v>
      </c>
    </row>
    <row r="638" spans="1:22" x14ac:dyDescent="0.35">
      <c r="A638" s="1" t="s">
        <v>29</v>
      </c>
      <c r="B638" s="44" t="s">
        <v>665</v>
      </c>
      <c r="C638" s="25" t="s">
        <v>671</v>
      </c>
      <c r="D638" s="25" t="s">
        <v>32</v>
      </c>
      <c r="E638" s="50">
        <v>583</v>
      </c>
      <c r="F638" s="41">
        <v>237.2868</v>
      </c>
      <c r="G638" s="42">
        <v>0</v>
      </c>
      <c r="H638" s="42">
        <v>0</v>
      </c>
      <c r="I638" s="42"/>
      <c r="J638" s="42"/>
      <c r="K638" s="42">
        <v>0</v>
      </c>
      <c r="L638" s="46">
        <v>9.8869499999999999E-2</v>
      </c>
      <c r="M638" s="42">
        <v>0</v>
      </c>
      <c r="N638" s="48">
        <v>0</v>
      </c>
      <c r="O638" s="42"/>
      <c r="P638" s="42"/>
      <c r="Q638" s="42">
        <v>0</v>
      </c>
      <c r="R638" s="47">
        <v>237.2868</v>
      </c>
      <c r="S638" s="42">
        <v>252.69599203938844</v>
      </c>
      <c r="T638" s="73">
        <v>0.43344080967305049</v>
      </c>
      <c r="U638" s="48">
        <v>9.8869499999999999E-2</v>
      </c>
      <c r="V638" s="49">
        <v>0.16958747855917666</v>
      </c>
    </row>
    <row r="639" spans="1:22" x14ac:dyDescent="0.35">
      <c r="A639" s="1" t="s">
        <v>29</v>
      </c>
      <c r="B639" s="44" t="s">
        <v>665</v>
      </c>
      <c r="C639" s="25" t="s">
        <v>672</v>
      </c>
      <c r="D639" s="25" t="s">
        <v>32</v>
      </c>
      <c r="E639" s="50">
        <v>1568</v>
      </c>
      <c r="F639" s="41">
        <v>619.55279999999993</v>
      </c>
      <c r="G639" s="42">
        <v>0</v>
      </c>
      <c r="H639" s="48">
        <v>25.995999999999995</v>
      </c>
      <c r="I639" s="42"/>
      <c r="J639" s="42"/>
      <c r="K639" s="42">
        <v>0</v>
      </c>
      <c r="L639" s="46">
        <v>0.25814700000000002</v>
      </c>
      <c r="M639" s="42">
        <v>0</v>
      </c>
      <c r="N639" s="48">
        <v>1.8511349599999998</v>
      </c>
      <c r="O639" s="42"/>
      <c r="P639" s="42"/>
      <c r="Q639" s="42">
        <v>0</v>
      </c>
      <c r="R639" s="47">
        <v>645.54879999999991</v>
      </c>
      <c r="S639" s="42">
        <v>687.47016026949973</v>
      </c>
      <c r="T639" s="73">
        <v>0.43843760221269118</v>
      </c>
      <c r="U639" s="48">
        <v>2.1092819599999997</v>
      </c>
      <c r="V639" s="49">
        <v>1.3452053316326529</v>
      </c>
    </row>
    <row r="640" spans="1:22" x14ac:dyDescent="0.35">
      <c r="A640" s="1" t="s">
        <v>29</v>
      </c>
      <c r="B640" s="44" t="s">
        <v>665</v>
      </c>
      <c r="C640" s="25" t="s">
        <v>673</v>
      </c>
      <c r="D640" s="25" t="s">
        <v>32</v>
      </c>
      <c r="E640" s="50">
        <v>2105</v>
      </c>
      <c r="F640" s="41">
        <v>831.81600000000003</v>
      </c>
      <c r="G640" s="42">
        <v>0</v>
      </c>
      <c r="H640" s="42">
        <v>286.73199999999997</v>
      </c>
      <c r="I640" s="42"/>
      <c r="J640" s="42"/>
      <c r="K640" s="42">
        <v>0</v>
      </c>
      <c r="L640" s="46">
        <v>0.34659000000000001</v>
      </c>
      <c r="M640" s="42">
        <v>0</v>
      </c>
      <c r="N640" s="48">
        <v>20.417742319999999</v>
      </c>
      <c r="O640" s="42"/>
      <c r="P640" s="42"/>
      <c r="Q640" s="42">
        <v>0</v>
      </c>
      <c r="R640" s="47">
        <v>1118.548</v>
      </c>
      <c r="S640" s="42">
        <v>1191.1855042238922</v>
      </c>
      <c r="T640" s="73">
        <v>0.56588384998759722</v>
      </c>
      <c r="U640" s="48">
        <v>20.764332319999998</v>
      </c>
      <c r="V640" s="49">
        <v>9.8642908883610438</v>
      </c>
    </row>
    <row r="641" spans="1:22" x14ac:dyDescent="0.35">
      <c r="A641" s="1" t="s">
        <v>29</v>
      </c>
      <c r="B641" s="44" t="s">
        <v>665</v>
      </c>
      <c r="C641" s="25" t="s">
        <v>674</v>
      </c>
      <c r="D641" s="25" t="s">
        <v>32</v>
      </c>
      <c r="E641" s="50">
        <v>1850</v>
      </c>
      <c r="F641" s="41">
        <v>637.19999999999993</v>
      </c>
      <c r="G641" s="42">
        <v>0</v>
      </c>
      <c r="H641" s="42">
        <v>353.85599999999994</v>
      </c>
      <c r="I641" s="42"/>
      <c r="J641" s="42"/>
      <c r="K641" s="42">
        <v>0</v>
      </c>
      <c r="L641" s="46">
        <v>0.26550000000000001</v>
      </c>
      <c r="M641" s="42">
        <v>0</v>
      </c>
      <c r="N641" s="48">
        <v>25.197538559999998</v>
      </c>
      <c r="O641" s="42"/>
      <c r="P641" s="42"/>
      <c r="Q641" s="42">
        <v>0</v>
      </c>
      <c r="R641" s="47">
        <v>991.05599999999981</v>
      </c>
      <c r="S641" s="42">
        <v>1055.4142880538998</v>
      </c>
      <c r="T641" s="73">
        <v>0.57049420975886478</v>
      </c>
      <c r="U641" s="48">
        <v>25.463038559999998</v>
      </c>
      <c r="V641" s="49">
        <v>13.763804627027026</v>
      </c>
    </row>
    <row r="642" spans="1:22" x14ac:dyDescent="0.35">
      <c r="A642" s="1" t="s">
        <v>29</v>
      </c>
      <c r="B642" s="44" t="s">
        <v>665</v>
      </c>
      <c r="C642" s="25" t="s">
        <v>675</v>
      </c>
      <c r="D642" s="25" t="s">
        <v>32</v>
      </c>
      <c r="E642" s="58">
        <v>800</v>
      </c>
      <c r="F642" s="41">
        <v>321.65280000000001</v>
      </c>
      <c r="G642" s="42">
        <v>0</v>
      </c>
      <c r="H642" s="42">
        <v>0</v>
      </c>
      <c r="I642" s="42"/>
      <c r="J642" s="42"/>
      <c r="K642" s="42">
        <v>486.13</v>
      </c>
      <c r="L642" s="46">
        <v>0.134022</v>
      </c>
      <c r="M642" s="42">
        <v>0</v>
      </c>
      <c r="N642" s="48">
        <v>0</v>
      </c>
      <c r="O642" s="42"/>
      <c r="P642" s="42"/>
      <c r="Q642" s="42">
        <v>29.693142696132593</v>
      </c>
      <c r="R642" s="47">
        <v>807.78279999999995</v>
      </c>
      <c r="S642" s="42">
        <v>860.23949076962936</v>
      </c>
      <c r="T642" s="73">
        <v>1.0752993634620367</v>
      </c>
      <c r="U642" s="48">
        <v>29.827164696132595</v>
      </c>
      <c r="V642" s="49">
        <v>37.283955870165741</v>
      </c>
    </row>
    <row r="643" spans="1:22" x14ac:dyDescent="0.35">
      <c r="A643" s="1" t="s">
        <v>29</v>
      </c>
      <c r="B643" s="44" t="s">
        <v>665</v>
      </c>
      <c r="C643" s="25" t="s">
        <v>676</v>
      </c>
      <c r="D643" s="25" t="s">
        <v>32</v>
      </c>
      <c r="E643" s="50">
        <v>174</v>
      </c>
      <c r="F643" s="41">
        <v>103.8888</v>
      </c>
      <c r="G643" s="42">
        <v>0</v>
      </c>
      <c r="H643" s="42">
        <v>0</v>
      </c>
      <c r="I643" s="42"/>
      <c r="J643" s="42"/>
      <c r="K643" s="42">
        <v>0</v>
      </c>
      <c r="L643" s="46">
        <v>4.3286999999999999E-2</v>
      </c>
      <c r="M643" s="42">
        <v>0</v>
      </c>
      <c r="N643" s="48">
        <v>0</v>
      </c>
      <c r="O643" s="42"/>
      <c r="P643" s="42"/>
      <c r="Q643" s="42">
        <v>0</v>
      </c>
      <c r="R643" s="47">
        <v>103.8888</v>
      </c>
      <c r="S643" s="42">
        <v>110.63524552474735</v>
      </c>
      <c r="T643" s="73">
        <v>0.63583474439509968</v>
      </c>
      <c r="U643" s="48">
        <v>4.3286999999999999E-2</v>
      </c>
      <c r="V643" s="49">
        <v>0.24877586206896551</v>
      </c>
    </row>
    <row r="644" spans="1:22" x14ac:dyDescent="0.35">
      <c r="A644" s="1" t="s">
        <v>29</v>
      </c>
      <c r="B644" s="44" t="s">
        <v>665</v>
      </c>
      <c r="C644" s="25" t="s">
        <v>677</v>
      </c>
      <c r="D644" s="25" t="s">
        <v>32</v>
      </c>
      <c r="E644" s="50">
        <v>3744</v>
      </c>
      <c r="F644" s="41">
        <v>1765.5840000000001</v>
      </c>
      <c r="G644" s="42">
        <v>0</v>
      </c>
      <c r="H644" s="42">
        <v>409.72799999999995</v>
      </c>
      <c r="I644" s="42"/>
      <c r="J644" s="42"/>
      <c r="K644" s="42">
        <v>0</v>
      </c>
      <c r="L644" s="46">
        <v>0.73565999999999998</v>
      </c>
      <c r="M644" s="42">
        <v>0</v>
      </c>
      <c r="N644" s="48">
        <v>29.176097279999997</v>
      </c>
      <c r="O644" s="42"/>
      <c r="P644" s="42"/>
      <c r="Q644" s="42">
        <v>0</v>
      </c>
      <c r="R644" s="47">
        <v>2175.3119999999999</v>
      </c>
      <c r="S644" s="42">
        <v>2316.5748108836483</v>
      </c>
      <c r="T644" s="73">
        <v>0.61874327213772662</v>
      </c>
      <c r="U644" s="48">
        <v>29.911757279999996</v>
      </c>
      <c r="V644" s="49">
        <v>7.9892514102564096</v>
      </c>
    </row>
    <row r="645" spans="1:22" x14ac:dyDescent="0.35">
      <c r="A645" s="1" t="s">
        <v>29</v>
      </c>
      <c r="B645" s="44" t="s">
        <v>665</v>
      </c>
      <c r="C645" s="25" t="s">
        <v>678</v>
      </c>
      <c r="D645" s="25" t="s">
        <v>32</v>
      </c>
      <c r="E645" s="50">
        <v>557</v>
      </c>
      <c r="F645" s="41">
        <v>236.232</v>
      </c>
      <c r="G645" s="42">
        <v>0</v>
      </c>
      <c r="H645" s="42">
        <v>0</v>
      </c>
      <c r="I645" s="42"/>
      <c r="J645" s="42"/>
      <c r="K645" s="42">
        <v>0</v>
      </c>
      <c r="L645" s="46">
        <v>9.8430000000000004E-2</v>
      </c>
      <c r="M645" s="42">
        <v>0</v>
      </c>
      <c r="N645" s="48">
        <v>0</v>
      </c>
      <c r="O645" s="42"/>
      <c r="P645" s="42"/>
      <c r="Q645" s="42">
        <v>0</v>
      </c>
      <c r="R645" s="47">
        <v>236.232</v>
      </c>
      <c r="S645" s="42">
        <v>251.57269427312775</v>
      </c>
      <c r="T645" s="73">
        <v>0.45165654268066024</v>
      </c>
      <c r="U645" s="48">
        <v>9.8430000000000004E-2</v>
      </c>
      <c r="V645" s="49">
        <v>0.17671454219030522</v>
      </c>
    </row>
    <row r="646" spans="1:22" x14ac:dyDescent="0.35">
      <c r="A646" s="1" t="s">
        <v>29</v>
      </c>
      <c r="B646" s="44" t="s">
        <v>665</v>
      </c>
      <c r="C646" s="25" t="s">
        <v>679</v>
      </c>
      <c r="D646" s="25" t="s">
        <v>32</v>
      </c>
      <c r="E646" s="50">
        <v>2958</v>
      </c>
      <c r="F646" s="41">
        <v>223.56</v>
      </c>
      <c r="G646" s="42">
        <v>1198.8396</v>
      </c>
      <c r="H646" s="42">
        <v>0</v>
      </c>
      <c r="I646" s="42"/>
      <c r="J646" s="42"/>
      <c r="K646" s="42">
        <v>0</v>
      </c>
      <c r="L646" s="46">
        <v>9.3150000000000011E-2</v>
      </c>
      <c r="M646" s="48">
        <v>61.297912199999999</v>
      </c>
      <c r="N646" s="48">
        <v>0</v>
      </c>
      <c r="O646" s="42"/>
      <c r="P646" s="42"/>
      <c r="Q646" s="42">
        <v>0</v>
      </c>
      <c r="R646" s="47">
        <v>1422.3996</v>
      </c>
      <c r="S646" s="42">
        <v>1514.7689546929255</v>
      </c>
      <c r="T646" s="73">
        <v>0.51209227677245617</v>
      </c>
      <c r="U646" s="48">
        <v>61.3910622</v>
      </c>
      <c r="V646" s="49">
        <v>20.754246855983773</v>
      </c>
    </row>
    <row r="647" spans="1:22" x14ac:dyDescent="0.35">
      <c r="A647" s="1" t="s">
        <v>29</v>
      </c>
      <c r="B647" s="44" t="s">
        <v>665</v>
      </c>
      <c r="C647" s="25" t="s">
        <v>680</v>
      </c>
      <c r="D647" s="25" t="s">
        <v>32</v>
      </c>
      <c r="E647" s="50">
        <v>4736</v>
      </c>
      <c r="F647" s="41">
        <v>411.01920000000001</v>
      </c>
      <c r="G647" s="42">
        <v>1657.6875</v>
      </c>
      <c r="H647" s="42">
        <v>0</v>
      </c>
      <c r="I647" s="42"/>
      <c r="J647" s="42"/>
      <c r="K647" s="42">
        <v>0</v>
      </c>
      <c r="L647" s="46">
        <v>0.17125800000000002</v>
      </c>
      <c r="M647" s="48">
        <v>84.759281250000001</v>
      </c>
      <c r="N647" s="48">
        <v>0</v>
      </c>
      <c r="O647" s="42"/>
      <c r="P647" s="42"/>
      <c r="Q647" s="42">
        <v>0</v>
      </c>
      <c r="R647" s="47">
        <v>2068.7067000000002</v>
      </c>
      <c r="S647" s="42">
        <v>2203.0466582845297</v>
      </c>
      <c r="T647" s="73">
        <v>0.46517032480669968</v>
      </c>
      <c r="U647" s="48">
        <v>84.930539249999995</v>
      </c>
      <c r="V647" s="49">
        <v>17.932968591638513</v>
      </c>
    </row>
    <row r="648" spans="1:22" x14ac:dyDescent="0.35">
      <c r="A648" s="1" t="s">
        <v>29</v>
      </c>
      <c r="B648" s="44" t="s">
        <v>665</v>
      </c>
      <c r="C648" s="25" t="s">
        <v>681</v>
      </c>
      <c r="D648" s="25" t="s">
        <v>32</v>
      </c>
      <c r="E648" s="50">
        <v>3235</v>
      </c>
      <c r="F648" s="41">
        <v>290.23919999999998</v>
      </c>
      <c r="G648" s="42">
        <v>1432.6208999999999</v>
      </c>
      <c r="H648" s="42">
        <v>0</v>
      </c>
      <c r="I648" s="42"/>
      <c r="J648" s="42"/>
      <c r="K648" s="42">
        <v>0</v>
      </c>
      <c r="L648" s="46">
        <v>0.12093300000000001</v>
      </c>
      <c r="M648" s="48">
        <v>73.251392550000006</v>
      </c>
      <c r="N648" s="48">
        <v>0</v>
      </c>
      <c r="O648" s="42"/>
      <c r="P648" s="42"/>
      <c r="Q648" s="42">
        <v>0</v>
      </c>
      <c r="R648" s="47">
        <v>1722.8600999999999</v>
      </c>
      <c r="S648" s="42">
        <v>1834.7410901684373</v>
      </c>
      <c r="T648" s="73">
        <v>0.56715335090214447</v>
      </c>
      <c r="U648" s="48">
        <v>73.372325549999999</v>
      </c>
      <c r="V648" s="49">
        <v>22.680780695517772</v>
      </c>
    </row>
    <row r="649" spans="1:22" x14ac:dyDescent="0.35">
      <c r="A649" s="1" t="s">
        <v>29</v>
      </c>
      <c r="B649" s="44" t="s">
        <v>665</v>
      </c>
      <c r="C649" s="25" t="s">
        <v>682</v>
      </c>
      <c r="D649" s="25" t="s">
        <v>32</v>
      </c>
      <c r="E649" s="50">
        <v>2852</v>
      </c>
      <c r="F649" s="41">
        <v>1036.296</v>
      </c>
      <c r="G649" s="42">
        <v>0</v>
      </c>
      <c r="H649" s="48">
        <v>47.72399999999999</v>
      </c>
      <c r="I649" s="42"/>
      <c r="J649" s="42"/>
      <c r="K649" s="42">
        <v>0</v>
      </c>
      <c r="L649" s="46">
        <v>0.43179000000000001</v>
      </c>
      <c r="M649" s="42">
        <v>0</v>
      </c>
      <c r="N649" s="48">
        <v>3.3983522399999999</v>
      </c>
      <c r="O649" s="42"/>
      <c r="P649" s="42"/>
      <c r="Q649" s="42">
        <v>0</v>
      </c>
      <c r="R649" s="47">
        <v>1084.02</v>
      </c>
      <c r="S649" s="42">
        <v>1154.4152868618812</v>
      </c>
      <c r="T649" s="73">
        <v>0.40477394349995838</v>
      </c>
      <c r="U649" s="48">
        <v>3.8301422399999998</v>
      </c>
      <c r="V649" s="49">
        <v>1.3429671248246844</v>
      </c>
    </row>
    <row r="650" spans="1:22" x14ac:dyDescent="0.35">
      <c r="A650" s="1" t="s">
        <v>29</v>
      </c>
      <c r="B650" s="44" t="s">
        <v>665</v>
      </c>
      <c r="C650" s="25" t="s">
        <v>683</v>
      </c>
      <c r="D650" s="25" t="s">
        <v>32</v>
      </c>
      <c r="E650" s="50">
        <v>3835</v>
      </c>
      <c r="F650" s="41">
        <v>241.90199999999999</v>
      </c>
      <c r="G650" s="42">
        <v>1368.9657</v>
      </c>
      <c r="H650" s="42">
        <v>0</v>
      </c>
      <c r="I650" s="42"/>
      <c r="J650" s="42"/>
      <c r="K650" s="42">
        <v>0</v>
      </c>
      <c r="L650" s="46">
        <v>0.10079250000000001</v>
      </c>
      <c r="M650" s="48">
        <v>69.996636149999986</v>
      </c>
      <c r="N650" s="48">
        <v>0</v>
      </c>
      <c r="O650" s="42"/>
      <c r="P650" s="42"/>
      <c r="Q650" s="42">
        <v>0</v>
      </c>
      <c r="R650" s="47">
        <v>1610.8677</v>
      </c>
      <c r="S650" s="42">
        <v>1715.476004125421</v>
      </c>
      <c r="T650" s="73">
        <v>0.44732099194926234</v>
      </c>
      <c r="U650" s="48">
        <v>70.097428649999983</v>
      </c>
      <c r="V650" s="49">
        <v>18.278338631029985</v>
      </c>
    </row>
    <row r="651" spans="1:22" x14ac:dyDescent="0.35">
      <c r="A651" s="1" t="s">
        <v>29</v>
      </c>
      <c r="B651" s="44" t="s">
        <v>665</v>
      </c>
      <c r="C651" s="25" t="s">
        <v>684</v>
      </c>
      <c r="D651" s="25" t="s">
        <v>32</v>
      </c>
      <c r="E651" s="50">
        <v>1407</v>
      </c>
      <c r="F651" s="41">
        <v>398.15999999999997</v>
      </c>
      <c r="G651" s="42">
        <v>0</v>
      </c>
      <c r="H651" s="42">
        <v>265.00399999999996</v>
      </c>
      <c r="I651" s="42"/>
      <c r="J651" s="42"/>
      <c r="K651" s="42">
        <v>0</v>
      </c>
      <c r="L651" s="46">
        <v>0.16589999999999999</v>
      </c>
      <c r="M651" s="42">
        <v>0</v>
      </c>
      <c r="N651" s="48">
        <v>18.870525039999997</v>
      </c>
      <c r="O651" s="42"/>
      <c r="P651" s="42"/>
      <c r="Q651" s="42">
        <v>0</v>
      </c>
      <c r="R651" s="47">
        <v>663.16399999999999</v>
      </c>
      <c r="S651" s="42">
        <v>706.22927556361753</v>
      </c>
      <c r="T651" s="73">
        <v>0.50193978362730463</v>
      </c>
      <c r="U651" s="48">
        <v>19.036425039999997</v>
      </c>
      <c r="V651" s="49">
        <v>13.529797469793886</v>
      </c>
    </row>
    <row r="652" spans="1:22" x14ac:dyDescent="0.35">
      <c r="A652" s="1" t="s">
        <v>29</v>
      </c>
      <c r="B652" s="44" t="s">
        <v>665</v>
      </c>
      <c r="C652" s="25" t="s">
        <v>685</v>
      </c>
      <c r="D652" s="25" t="s">
        <v>32</v>
      </c>
      <c r="E652" s="50">
        <v>1893</v>
      </c>
      <c r="F652" s="41">
        <v>563.11199999999997</v>
      </c>
      <c r="G652" s="42">
        <v>0</v>
      </c>
      <c r="H652" s="42">
        <v>385.28399999999993</v>
      </c>
      <c r="I652" s="42"/>
      <c r="J652" s="42"/>
      <c r="K652" s="42">
        <v>0</v>
      </c>
      <c r="L652" s="46">
        <v>0.23463000000000001</v>
      </c>
      <c r="M652" s="42">
        <v>0</v>
      </c>
      <c r="N652" s="48">
        <v>27.435477840000001</v>
      </c>
      <c r="O652" s="42"/>
      <c r="P652" s="42"/>
      <c r="Q652" s="42">
        <v>0</v>
      </c>
      <c r="R652" s="47">
        <v>948.39599999999996</v>
      </c>
      <c r="S652" s="42">
        <v>1009.9839859030836</v>
      </c>
      <c r="T652" s="73">
        <v>0.53353617850136481</v>
      </c>
      <c r="U652" s="48">
        <v>27.67010784</v>
      </c>
      <c r="V652" s="49">
        <v>14.617067004754359</v>
      </c>
    </row>
    <row r="653" spans="1:22" x14ac:dyDescent="0.35">
      <c r="A653" s="1" t="s">
        <v>29</v>
      </c>
      <c r="B653" s="44" t="s">
        <v>665</v>
      </c>
      <c r="C653" s="25" t="s">
        <v>686</v>
      </c>
      <c r="D653" s="25" t="s">
        <v>32</v>
      </c>
      <c r="E653" s="50">
        <v>3798</v>
      </c>
      <c r="F653" s="41">
        <v>842.61239999999998</v>
      </c>
      <c r="G653" s="42">
        <v>613.81799999999998</v>
      </c>
      <c r="H653" s="42">
        <v>0</v>
      </c>
      <c r="I653" s="42"/>
      <c r="J653" s="42"/>
      <c r="K653" s="42">
        <v>0</v>
      </c>
      <c r="L653" s="46">
        <v>0.35108850000000003</v>
      </c>
      <c r="M653" s="48">
        <v>31.385150999999997</v>
      </c>
      <c r="N653" s="48">
        <v>0</v>
      </c>
      <c r="O653" s="42"/>
      <c r="P653" s="42"/>
      <c r="Q653" s="42">
        <v>0</v>
      </c>
      <c r="R653" s="47">
        <v>1456.4304</v>
      </c>
      <c r="S653" s="42">
        <v>1551.0096843327285</v>
      </c>
      <c r="T653" s="73">
        <v>0.40837537765474685</v>
      </c>
      <c r="U653" s="48">
        <v>31.736239499999996</v>
      </c>
      <c r="V653" s="49">
        <v>8.3560398894154808</v>
      </c>
    </row>
    <row r="654" spans="1:22" x14ac:dyDescent="0.35">
      <c r="A654" s="1" t="s">
        <v>29</v>
      </c>
      <c r="B654" s="44" t="s">
        <v>665</v>
      </c>
      <c r="C654" s="25" t="s">
        <v>687</v>
      </c>
      <c r="D654" s="25" t="s">
        <v>32</v>
      </c>
      <c r="E654" s="50">
        <v>968</v>
      </c>
      <c r="F654" s="41">
        <v>375.14159999999998</v>
      </c>
      <c r="G654" s="42">
        <v>0</v>
      </c>
      <c r="H654" s="48">
        <v>41.903999999999996</v>
      </c>
      <c r="I654" s="42"/>
      <c r="J654" s="42"/>
      <c r="K654" s="42">
        <v>0</v>
      </c>
      <c r="L654" s="46">
        <v>0.156309</v>
      </c>
      <c r="M654" s="42">
        <v>0</v>
      </c>
      <c r="N654" s="48">
        <v>2.98391904</v>
      </c>
      <c r="O654" s="42"/>
      <c r="P654" s="42"/>
      <c r="Q654" s="42">
        <v>0</v>
      </c>
      <c r="R654" s="47">
        <v>417.04559999999998</v>
      </c>
      <c r="S654" s="42">
        <v>444.12816733868874</v>
      </c>
      <c r="T654" s="73">
        <v>0.45881009022591812</v>
      </c>
      <c r="U654" s="48">
        <v>3.1402280399999998</v>
      </c>
      <c r="V654" s="49">
        <v>3.2440372314049588</v>
      </c>
    </row>
    <row r="655" spans="1:22" x14ac:dyDescent="0.35">
      <c r="A655" s="1" t="s">
        <v>29</v>
      </c>
      <c r="B655" s="44" t="s">
        <v>665</v>
      </c>
      <c r="C655" s="25" t="s">
        <v>688</v>
      </c>
      <c r="D655" s="25" t="s">
        <v>32</v>
      </c>
      <c r="E655" s="50">
        <v>2114</v>
      </c>
      <c r="F655" s="41">
        <v>820.58399999999995</v>
      </c>
      <c r="G655" s="42">
        <v>0</v>
      </c>
      <c r="H655" s="42">
        <v>0</v>
      </c>
      <c r="I655" s="42"/>
      <c r="J655" s="42"/>
      <c r="K655" s="42">
        <v>0</v>
      </c>
      <c r="L655" s="46">
        <v>0.34191000000000005</v>
      </c>
      <c r="M655" s="42">
        <v>0</v>
      </c>
      <c r="N655" s="48">
        <v>0</v>
      </c>
      <c r="O655" s="42"/>
      <c r="P655" s="42"/>
      <c r="Q655" s="42">
        <v>0</v>
      </c>
      <c r="R655" s="47">
        <v>820.58399999999995</v>
      </c>
      <c r="S655" s="42">
        <v>873.87198922000505</v>
      </c>
      <c r="T655" s="73">
        <v>0.41337369404919821</v>
      </c>
      <c r="U655" s="48">
        <v>0.34191000000000005</v>
      </c>
      <c r="V655" s="49">
        <v>0.1617360454115421</v>
      </c>
    </row>
    <row r="656" spans="1:22" x14ac:dyDescent="0.35">
      <c r="A656" s="1" t="s">
        <v>29</v>
      </c>
      <c r="B656" s="44" t="s">
        <v>665</v>
      </c>
      <c r="C656" s="25" t="s">
        <v>689</v>
      </c>
      <c r="D656" s="25" t="s">
        <v>32</v>
      </c>
      <c r="E656" s="50">
        <v>572</v>
      </c>
      <c r="F656" s="41">
        <v>238.1508</v>
      </c>
      <c r="G656" s="42">
        <v>0</v>
      </c>
      <c r="H656" s="42">
        <v>0</v>
      </c>
      <c r="I656" s="42"/>
      <c r="J656" s="42"/>
      <c r="K656" s="42">
        <v>0</v>
      </c>
      <c r="L656" s="46">
        <v>9.9229499999999998E-2</v>
      </c>
      <c r="M656" s="42">
        <v>0</v>
      </c>
      <c r="N656" s="48">
        <v>0</v>
      </c>
      <c r="O656" s="42"/>
      <c r="P656" s="42"/>
      <c r="Q656" s="42">
        <v>0</v>
      </c>
      <c r="R656" s="47">
        <v>238.1508</v>
      </c>
      <c r="S656" s="42">
        <v>253.61609942472143</v>
      </c>
      <c r="T656" s="73">
        <v>0.44338478920405844</v>
      </c>
      <c r="U656" s="48">
        <v>9.9229499999999998E-2</v>
      </c>
      <c r="V656" s="49">
        <v>0.17347814685314686</v>
      </c>
    </row>
    <row r="657" spans="1:22" x14ac:dyDescent="0.35">
      <c r="A657" s="1" t="s">
        <v>29</v>
      </c>
      <c r="B657" s="44" t="s">
        <v>665</v>
      </c>
      <c r="C657" s="25" t="s">
        <v>690</v>
      </c>
      <c r="D657" s="25" t="s">
        <v>32</v>
      </c>
      <c r="E657" s="50">
        <v>2425</v>
      </c>
      <c r="F657" s="41">
        <v>247.68</v>
      </c>
      <c r="G657" s="42">
        <v>1400.7933</v>
      </c>
      <c r="H657" s="42">
        <v>0</v>
      </c>
      <c r="I657" s="42"/>
      <c r="J657" s="42"/>
      <c r="K657" s="42">
        <v>0</v>
      </c>
      <c r="L657" s="46">
        <v>0.1032</v>
      </c>
      <c r="M657" s="48">
        <v>71.624014349999996</v>
      </c>
      <c r="N657" s="48">
        <v>0</v>
      </c>
      <c r="O657" s="42"/>
      <c r="P657" s="42"/>
      <c r="Q657" s="42">
        <v>0</v>
      </c>
      <c r="R657" s="47">
        <v>1648.4733000000001</v>
      </c>
      <c r="S657" s="42">
        <v>1755.5236780720395</v>
      </c>
      <c r="T657" s="73">
        <v>0.72392728992661426</v>
      </c>
      <c r="U657" s="48">
        <v>71.727214349999997</v>
      </c>
      <c r="V657" s="49">
        <v>29.578232721649481</v>
      </c>
    </row>
    <row r="658" spans="1:22" x14ac:dyDescent="0.35">
      <c r="A658" s="1" t="s">
        <v>29</v>
      </c>
      <c r="B658" s="44" t="s">
        <v>665</v>
      </c>
      <c r="C658" s="25" t="s">
        <v>691</v>
      </c>
      <c r="D658" s="25" t="s">
        <v>32</v>
      </c>
      <c r="E658" s="50">
        <v>237</v>
      </c>
      <c r="F658" s="41">
        <v>104.39999999999999</v>
      </c>
      <c r="G658" s="42">
        <v>0</v>
      </c>
      <c r="H658" s="42">
        <v>0</v>
      </c>
      <c r="I658" s="42"/>
      <c r="J658" s="42"/>
      <c r="K658" s="42">
        <v>0</v>
      </c>
      <c r="L658" s="46">
        <v>4.3499999999999997E-2</v>
      </c>
      <c r="M658" s="42">
        <v>0</v>
      </c>
      <c r="N658" s="48">
        <v>0</v>
      </c>
      <c r="O658" s="42"/>
      <c r="P658" s="42"/>
      <c r="Q658" s="42">
        <v>0</v>
      </c>
      <c r="R658" s="47">
        <v>104.39999999999999</v>
      </c>
      <c r="S658" s="42">
        <v>111.17964239440268</v>
      </c>
      <c r="T658" s="73">
        <v>0.46911241516625601</v>
      </c>
      <c r="U658" s="48">
        <v>4.3499999999999997E-2</v>
      </c>
      <c r="V658" s="49">
        <v>0.18354430379746836</v>
      </c>
    </row>
    <row r="659" spans="1:22" x14ac:dyDescent="0.35">
      <c r="A659" s="1" t="s">
        <v>29</v>
      </c>
      <c r="B659" s="44" t="s">
        <v>665</v>
      </c>
      <c r="C659" s="25" t="s">
        <v>692</v>
      </c>
      <c r="D659" s="25" t="s">
        <v>32</v>
      </c>
      <c r="E659" s="50">
        <v>3002</v>
      </c>
      <c r="F659" s="41">
        <v>326.15999999999997</v>
      </c>
      <c r="G659" s="42">
        <v>1234.0772999999999</v>
      </c>
      <c r="H659" s="42">
        <v>0</v>
      </c>
      <c r="I659" s="42"/>
      <c r="J659" s="42"/>
      <c r="K659" s="42">
        <v>0</v>
      </c>
      <c r="L659" s="46">
        <v>0.13589999999999999</v>
      </c>
      <c r="M659" s="48">
        <v>63.09965235</v>
      </c>
      <c r="N659" s="48">
        <v>0</v>
      </c>
      <c r="O659" s="42"/>
      <c r="P659" s="42"/>
      <c r="Q659" s="42">
        <v>0</v>
      </c>
      <c r="R659" s="47">
        <v>1560.2372999999998</v>
      </c>
      <c r="S659" s="42">
        <v>1661.5577113449078</v>
      </c>
      <c r="T659" s="73">
        <v>0.55348358139403997</v>
      </c>
      <c r="U659" s="48">
        <v>63.235552349999999</v>
      </c>
      <c r="V659" s="49">
        <v>21.064474467021984</v>
      </c>
    </row>
    <row r="660" spans="1:22" x14ac:dyDescent="0.35">
      <c r="A660" s="1" t="s">
        <v>29</v>
      </c>
      <c r="B660" s="44" t="s">
        <v>665</v>
      </c>
      <c r="C660" s="25" t="s">
        <v>693</v>
      </c>
      <c r="D660" s="25" t="s">
        <v>32</v>
      </c>
      <c r="E660" s="50">
        <v>1751</v>
      </c>
      <c r="F660" s="41">
        <v>1175.904</v>
      </c>
      <c r="G660" s="42">
        <v>0</v>
      </c>
      <c r="H660" s="42">
        <v>0</v>
      </c>
      <c r="I660" s="42"/>
      <c r="J660" s="42"/>
      <c r="K660" s="42">
        <v>0</v>
      </c>
      <c r="L660" s="46">
        <v>0.48996000000000006</v>
      </c>
      <c r="M660" s="42">
        <v>0</v>
      </c>
      <c r="N660" s="48">
        <v>0</v>
      </c>
      <c r="O660" s="42"/>
      <c r="P660" s="42"/>
      <c r="Q660" s="42">
        <v>0</v>
      </c>
      <c r="R660" s="47">
        <v>1175.904</v>
      </c>
      <c r="S660" s="42">
        <v>1252.2661514381964</v>
      </c>
      <c r="T660" s="73">
        <v>0.71517198825710815</v>
      </c>
      <c r="U660" s="48">
        <v>0.48996000000000006</v>
      </c>
      <c r="V660" s="49">
        <v>0.27981724728726443</v>
      </c>
    </row>
    <row r="661" spans="1:22" x14ac:dyDescent="0.35">
      <c r="A661" s="1" t="s">
        <v>29</v>
      </c>
      <c r="B661" s="44" t="s">
        <v>665</v>
      </c>
      <c r="C661" s="25" t="s">
        <v>694</v>
      </c>
      <c r="D661" s="25" t="s">
        <v>32</v>
      </c>
      <c r="E661" s="50">
        <v>2069</v>
      </c>
      <c r="F661" s="41">
        <v>913.68</v>
      </c>
      <c r="G661" s="42">
        <v>0</v>
      </c>
      <c r="H661" s="42">
        <v>0</v>
      </c>
      <c r="I661" s="42"/>
      <c r="J661" s="42"/>
      <c r="K661" s="42">
        <v>0</v>
      </c>
      <c r="L661" s="46">
        <v>0.38069999999999998</v>
      </c>
      <c r="M661" s="42">
        <v>0</v>
      </c>
      <c r="N661" s="48">
        <v>0</v>
      </c>
      <c r="O661" s="42"/>
      <c r="P661" s="42"/>
      <c r="Q661" s="42">
        <v>0</v>
      </c>
      <c r="R661" s="47">
        <v>913.68</v>
      </c>
      <c r="S661" s="42">
        <v>973.01355998963459</v>
      </c>
      <c r="T661" s="73">
        <v>0.4702820492941685</v>
      </c>
      <c r="U661" s="48">
        <v>0.38069999999999998</v>
      </c>
      <c r="V661" s="49">
        <v>0.18400193330111164</v>
      </c>
    </row>
    <row r="662" spans="1:22" x14ac:dyDescent="0.35">
      <c r="A662" s="1" t="s">
        <v>29</v>
      </c>
      <c r="B662" s="44" t="s">
        <v>665</v>
      </c>
      <c r="C662" s="25" t="s">
        <v>695</v>
      </c>
      <c r="D662" s="25" t="s">
        <v>32</v>
      </c>
      <c r="E662" s="50">
        <v>2243</v>
      </c>
      <c r="F662" s="41">
        <v>346.73399999999998</v>
      </c>
      <c r="G662" s="42">
        <v>0</v>
      </c>
      <c r="H662" s="42">
        <v>616.14399999999989</v>
      </c>
      <c r="I662" s="42"/>
      <c r="J662" s="42"/>
      <c r="K662" s="42">
        <v>0</v>
      </c>
      <c r="L662" s="46">
        <v>0.1444725</v>
      </c>
      <c r="M662" s="42">
        <v>0</v>
      </c>
      <c r="N662" s="48">
        <v>43.874661439999997</v>
      </c>
      <c r="O662" s="42"/>
      <c r="P662" s="42"/>
      <c r="Q662" s="42">
        <v>0</v>
      </c>
      <c r="R662" s="47">
        <v>962.87799999999993</v>
      </c>
      <c r="S662" s="42">
        <v>1025.406433998445</v>
      </c>
      <c r="T662" s="73">
        <v>0.45715846366404145</v>
      </c>
      <c r="U662" s="48">
        <v>44.019133939999996</v>
      </c>
      <c r="V662" s="49">
        <v>19.625115443602319</v>
      </c>
    </row>
    <row r="663" spans="1:22" x14ac:dyDescent="0.35">
      <c r="A663" s="1" t="s">
        <v>29</v>
      </c>
      <c r="B663" s="44" t="s">
        <v>665</v>
      </c>
      <c r="C663" s="25" t="s">
        <v>696</v>
      </c>
      <c r="D663" s="25" t="s">
        <v>32</v>
      </c>
      <c r="E663" s="50">
        <v>1620</v>
      </c>
      <c r="F663" s="41">
        <v>571.49639999999999</v>
      </c>
      <c r="G663" s="42">
        <v>0</v>
      </c>
      <c r="H663" s="42">
        <v>125.32399999999998</v>
      </c>
      <c r="I663" s="42"/>
      <c r="J663" s="42"/>
      <c r="K663" s="42">
        <v>0</v>
      </c>
      <c r="L663" s="46">
        <v>0.23812350000000002</v>
      </c>
      <c r="M663" s="42">
        <v>0</v>
      </c>
      <c r="N663" s="48">
        <v>8.9241282399999999</v>
      </c>
      <c r="O663" s="42"/>
      <c r="P663" s="42"/>
      <c r="Q663" s="42">
        <v>0</v>
      </c>
      <c r="R663" s="47">
        <v>696.82039999999995</v>
      </c>
      <c r="S663" s="42">
        <v>742.07129200310953</v>
      </c>
      <c r="T663" s="73">
        <v>0.45806869876735157</v>
      </c>
      <c r="U663" s="48">
        <v>9.1622517400000003</v>
      </c>
      <c r="V663" s="49">
        <v>5.6557109506172836</v>
      </c>
    </row>
    <row r="664" spans="1:22" x14ac:dyDescent="0.35">
      <c r="A664" s="1" t="s">
        <v>29</v>
      </c>
      <c r="B664" s="44" t="s">
        <v>665</v>
      </c>
      <c r="C664" s="25" t="s">
        <v>697</v>
      </c>
      <c r="D664" s="25" t="s">
        <v>32</v>
      </c>
      <c r="E664" s="50">
        <v>3935</v>
      </c>
      <c r="F664" s="41">
        <v>737.42399999999998</v>
      </c>
      <c r="G664" s="42">
        <v>0</v>
      </c>
      <c r="H664" s="42">
        <v>1125.1999999999998</v>
      </c>
      <c r="I664" s="42"/>
      <c r="J664" s="42"/>
      <c r="K664" s="42">
        <v>0</v>
      </c>
      <c r="L664" s="46">
        <v>0.30725999999999998</v>
      </c>
      <c r="M664" s="42">
        <v>0</v>
      </c>
      <c r="N664" s="48">
        <v>80.123751999999996</v>
      </c>
      <c r="O664" s="42"/>
      <c r="P664" s="42"/>
      <c r="Q664" s="42">
        <v>0</v>
      </c>
      <c r="R664" s="47">
        <v>1862.6239999999998</v>
      </c>
      <c r="S664" s="42">
        <v>1983.5811325213783</v>
      </c>
      <c r="T664" s="73">
        <v>0.50408669187328548</v>
      </c>
      <c r="U664" s="48">
        <v>80.431011999999996</v>
      </c>
      <c r="V664" s="49">
        <v>20.439901397712834</v>
      </c>
    </row>
    <row r="665" spans="1:22" x14ac:dyDescent="0.35">
      <c r="A665" s="1" t="s">
        <v>29</v>
      </c>
      <c r="B665" s="44" t="s">
        <v>665</v>
      </c>
      <c r="C665" s="25" t="s">
        <v>698</v>
      </c>
      <c r="D665" s="25" t="s">
        <v>32</v>
      </c>
      <c r="E665" s="50">
        <v>1383</v>
      </c>
      <c r="F665" s="41">
        <v>418.15440000000001</v>
      </c>
      <c r="G665" s="42">
        <v>0</v>
      </c>
      <c r="H665" s="42">
        <v>450.46799999999996</v>
      </c>
      <c r="I665" s="42"/>
      <c r="J665" s="42"/>
      <c r="K665" s="42">
        <v>0</v>
      </c>
      <c r="L665" s="46">
        <v>0.174231</v>
      </c>
      <c r="M665" s="42">
        <v>0</v>
      </c>
      <c r="N665" s="48">
        <v>32.077129679999999</v>
      </c>
      <c r="O665" s="42"/>
      <c r="P665" s="42"/>
      <c r="Q665" s="42">
        <v>0</v>
      </c>
      <c r="R665" s="47">
        <v>868.62239999999997</v>
      </c>
      <c r="S665" s="42">
        <v>925.02995984451923</v>
      </c>
      <c r="T665" s="73">
        <v>0.66885752700254464</v>
      </c>
      <c r="U665" s="48">
        <v>32.251360679999998</v>
      </c>
      <c r="V665" s="49">
        <v>23.319855878524944</v>
      </c>
    </row>
    <row r="666" spans="1:22" x14ac:dyDescent="0.35">
      <c r="A666" s="1" t="s">
        <v>29</v>
      </c>
      <c r="B666" s="44" t="s">
        <v>665</v>
      </c>
      <c r="C666" s="25" t="s">
        <v>699</v>
      </c>
      <c r="D666" s="25" t="s">
        <v>32</v>
      </c>
      <c r="E666" s="50">
        <v>1026</v>
      </c>
      <c r="F666" s="41">
        <v>215.136</v>
      </c>
      <c r="G666" s="42">
        <v>0</v>
      </c>
      <c r="H666" s="42">
        <v>353.07999999999993</v>
      </c>
      <c r="I666" s="42"/>
      <c r="J666" s="42"/>
      <c r="K666" s="42">
        <v>0</v>
      </c>
      <c r="L666" s="46">
        <v>8.9639999999999997E-2</v>
      </c>
      <c r="M666" s="42">
        <v>0</v>
      </c>
      <c r="N666" s="48">
        <v>25.142280799999998</v>
      </c>
      <c r="O666" s="42"/>
      <c r="P666" s="42"/>
      <c r="Q666" s="42">
        <v>0</v>
      </c>
      <c r="R666" s="47">
        <v>568.21599999999989</v>
      </c>
      <c r="S666" s="42">
        <v>605.11543757450102</v>
      </c>
      <c r="T666" s="73">
        <v>0.58978112824025442</v>
      </c>
      <c r="U666" s="48">
        <v>25.231920799999997</v>
      </c>
      <c r="V666" s="49">
        <v>24.592515399610132</v>
      </c>
    </row>
    <row r="667" spans="1:22" x14ac:dyDescent="0.35">
      <c r="A667" s="1" t="s">
        <v>29</v>
      </c>
      <c r="B667" s="44" t="s">
        <v>665</v>
      </c>
      <c r="C667" s="25" t="s">
        <v>700</v>
      </c>
      <c r="D667" s="25" t="s">
        <v>32</v>
      </c>
      <c r="E667" s="50">
        <v>4010</v>
      </c>
      <c r="F667" s="41">
        <v>1609.6320000000001</v>
      </c>
      <c r="G667" s="42">
        <v>0</v>
      </c>
      <c r="H667" s="42">
        <v>0</v>
      </c>
      <c r="I667" s="42"/>
      <c r="J667" s="42"/>
      <c r="K667" s="42">
        <v>0</v>
      </c>
      <c r="L667" s="46">
        <v>0.67068000000000005</v>
      </c>
      <c r="M667" s="42">
        <v>0</v>
      </c>
      <c r="N667" s="48">
        <v>0</v>
      </c>
      <c r="O667" s="42"/>
      <c r="P667" s="42"/>
      <c r="Q667" s="42">
        <v>0</v>
      </c>
      <c r="R667" s="47">
        <v>1609.6320000000001</v>
      </c>
      <c r="S667" s="42">
        <v>1714.1600588753563</v>
      </c>
      <c r="T667" s="73">
        <v>0.42747133637789436</v>
      </c>
      <c r="U667" s="48">
        <v>0.67068000000000005</v>
      </c>
      <c r="V667" s="49">
        <v>0.16725187032418953</v>
      </c>
    </row>
    <row r="668" spans="1:22" x14ac:dyDescent="0.35">
      <c r="A668" s="1" t="s">
        <v>29</v>
      </c>
      <c r="B668" s="44" t="s">
        <v>665</v>
      </c>
      <c r="C668" s="25" t="s">
        <v>701</v>
      </c>
      <c r="D668" s="25" t="s">
        <v>32</v>
      </c>
      <c r="E668" s="50">
        <v>3321</v>
      </c>
      <c r="F668" s="41">
        <v>348.10199999999998</v>
      </c>
      <c r="G668" s="42">
        <v>1784.9979000000001</v>
      </c>
      <c r="H668" s="42">
        <v>0</v>
      </c>
      <c r="I668" s="42"/>
      <c r="J668" s="42"/>
      <c r="K668" s="42">
        <v>0</v>
      </c>
      <c r="L668" s="46">
        <v>0.14504249999999999</v>
      </c>
      <c r="M668" s="48">
        <v>91.268794049999997</v>
      </c>
      <c r="N668" s="48">
        <v>0</v>
      </c>
      <c r="O668" s="42"/>
      <c r="P668" s="42"/>
      <c r="Q668" s="42">
        <v>0</v>
      </c>
      <c r="R668" s="47">
        <v>2133.0999000000002</v>
      </c>
      <c r="S668" s="42">
        <v>2271.6214949572427</v>
      </c>
      <c r="T668" s="73">
        <v>0.68401731254358411</v>
      </c>
      <c r="U668" s="48">
        <v>91.413836549999999</v>
      </c>
      <c r="V668" s="49">
        <v>27.525997154471543</v>
      </c>
    </row>
    <row r="669" spans="1:22" x14ac:dyDescent="0.35">
      <c r="A669" s="1" t="s">
        <v>29</v>
      </c>
      <c r="B669" s="44" t="s">
        <v>665</v>
      </c>
      <c r="C669" s="25" t="s">
        <v>702</v>
      </c>
      <c r="D669" s="25" t="s">
        <v>32</v>
      </c>
      <c r="E669" s="50">
        <v>3889</v>
      </c>
      <c r="F669" s="41">
        <v>652.21199999999999</v>
      </c>
      <c r="G669" s="42">
        <v>1066.6034999999999</v>
      </c>
      <c r="H669" s="42">
        <v>0</v>
      </c>
      <c r="I669" s="42"/>
      <c r="J669" s="42"/>
      <c r="K669" s="42">
        <v>0</v>
      </c>
      <c r="L669" s="46">
        <v>0.27175499999999997</v>
      </c>
      <c r="M669" s="48">
        <v>54.536543249999994</v>
      </c>
      <c r="N669" s="48">
        <v>0</v>
      </c>
      <c r="O669" s="42"/>
      <c r="P669" s="42"/>
      <c r="Q669" s="42">
        <v>0</v>
      </c>
      <c r="R669" s="47">
        <v>1718.8154999999999</v>
      </c>
      <c r="S669" s="42">
        <v>1830.4338374708473</v>
      </c>
      <c r="T669" s="73">
        <v>0.47066953907710141</v>
      </c>
      <c r="U669" s="48">
        <v>54.808298249999993</v>
      </c>
      <c r="V669" s="49">
        <v>14.093159745435843</v>
      </c>
    </row>
    <row r="670" spans="1:22" x14ac:dyDescent="0.35">
      <c r="A670" s="1" t="s">
        <v>29</v>
      </c>
      <c r="B670" s="44" t="s">
        <v>665</v>
      </c>
      <c r="C670" s="25" t="s">
        <v>703</v>
      </c>
      <c r="D670" s="25" t="s">
        <v>32</v>
      </c>
      <c r="E670" s="50">
        <v>6082</v>
      </c>
      <c r="F670" s="41">
        <v>958.05</v>
      </c>
      <c r="G670" s="42">
        <v>2055.1536000000001</v>
      </c>
      <c r="H670" s="42">
        <v>0</v>
      </c>
      <c r="I670" s="42"/>
      <c r="J670" s="42"/>
      <c r="K670" s="42">
        <v>0</v>
      </c>
      <c r="L670" s="46">
        <v>0.39918749999999997</v>
      </c>
      <c r="M670" s="42">
        <v>105.0821352</v>
      </c>
      <c r="N670" s="48">
        <v>0</v>
      </c>
      <c r="O670" s="42"/>
      <c r="P670" s="42"/>
      <c r="Q670" s="42">
        <v>0</v>
      </c>
      <c r="R670" s="47">
        <v>3013.2035999999998</v>
      </c>
      <c r="S670" s="42">
        <v>3208.8783401295668</v>
      </c>
      <c r="T670" s="73">
        <v>0.52760248933402942</v>
      </c>
      <c r="U670" s="48">
        <v>105.48132269999999</v>
      </c>
      <c r="V670" s="49">
        <v>17.343196760933903</v>
      </c>
    </row>
    <row r="671" spans="1:22" x14ac:dyDescent="0.35">
      <c r="A671" s="1" t="s">
        <v>29</v>
      </c>
      <c r="B671" s="44" t="s">
        <v>665</v>
      </c>
      <c r="C671" s="25" t="s">
        <v>704</v>
      </c>
      <c r="D671" s="25" t="s">
        <v>32</v>
      </c>
      <c r="E671" s="50">
        <v>4880</v>
      </c>
      <c r="F671" s="41">
        <v>504</v>
      </c>
      <c r="G671" s="42">
        <v>2097.5904</v>
      </c>
      <c r="H671" s="42">
        <v>0</v>
      </c>
      <c r="I671" s="42"/>
      <c r="J671" s="42"/>
      <c r="K671" s="42">
        <v>0</v>
      </c>
      <c r="L671" s="46">
        <v>0.21</v>
      </c>
      <c r="M671" s="42">
        <v>107.2519728</v>
      </c>
      <c r="N671" s="48">
        <v>0</v>
      </c>
      <c r="O671" s="42"/>
      <c r="P671" s="42"/>
      <c r="Q671" s="42">
        <v>0</v>
      </c>
      <c r="R671" s="47">
        <v>2601.5904</v>
      </c>
      <c r="S671" s="42">
        <v>2770.5353479761598</v>
      </c>
      <c r="T671" s="73">
        <v>0.56773265327380318</v>
      </c>
      <c r="U671" s="48">
        <v>107.4619728</v>
      </c>
      <c r="V671" s="49">
        <v>22.020896065573773</v>
      </c>
    </row>
    <row r="672" spans="1:22" x14ac:dyDescent="0.35">
      <c r="A672" s="1" t="s">
        <v>29</v>
      </c>
      <c r="B672" s="44" t="s">
        <v>665</v>
      </c>
      <c r="C672" s="25" t="s">
        <v>705</v>
      </c>
      <c r="D672" s="25" t="s">
        <v>32</v>
      </c>
      <c r="E672" s="50">
        <v>4128</v>
      </c>
      <c r="F672" s="41">
        <v>428.976</v>
      </c>
      <c r="G672" s="42">
        <v>1482.6357</v>
      </c>
      <c r="H672" s="42">
        <v>0</v>
      </c>
      <c r="I672" s="42"/>
      <c r="J672" s="42"/>
      <c r="K672" s="42">
        <v>0</v>
      </c>
      <c r="L672" s="46">
        <v>0.17874000000000001</v>
      </c>
      <c r="M672" s="48">
        <v>75.80870114999999</v>
      </c>
      <c r="N672" s="48">
        <v>0</v>
      </c>
      <c r="O672" s="42"/>
      <c r="P672" s="42"/>
      <c r="Q672" s="42">
        <v>0</v>
      </c>
      <c r="R672" s="47">
        <v>1911.6116999999999</v>
      </c>
      <c r="S672" s="42">
        <v>2035.7500498367451</v>
      </c>
      <c r="T672" s="73">
        <v>0.49315650432091696</v>
      </c>
      <c r="U672" s="48">
        <v>75.987441149999995</v>
      </c>
      <c r="V672" s="49">
        <v>18.407810356104651</v>
      </c>
    </row>
    <row r="673" spans="1:22" x14ac:dyDescent="0.35">
      <c r="A673" s="1" t="s">
        <v>29</v>
      </c>
      <c r="B673" s="44" t="s">
        <v>665</v>
      </c>
      <c r="C673" s="25" t="s">
        <v>705</v>
      </c>
      <c r="D673" s="25" t="s">
        <v>32</v>
      </c>
      <c r="E673" s="50">
        <v>682</v>
      </c>
      <c r="F673" s="60">
        <v>79.466399999999993</v>
      </c>
      <c r="G673" s="42">
        <v>664.21169999999995</v>
      </c>
      <c r="H673" s="42">
        <v>0</v>
      </c>
      <c r="I673" s="42"/>
      <c r="J673" s="42"/>
      <c r="K673" s="42">
        <v>0</v>
      </c>
      <c r="L673" s="46">
        <v>3.3111000000000002E-2</v>
      </c>
      <c r="M673" s="48">
        <v>33.961833149999997</v>
      </c>
      <c r="N673" s="48">
        <v>0</v>
      </c>
      <c r="O673" s="42"/>
      <c r="P673" s="42"/>
      <c r="Q673" s="42">
        <v>0</v>
      </c>
      <c r="R673" s="47">
        <v>743.67809999999997</v>
      </c>
      <c r="S673" s="42">
        <v>791.97188902824564</v>
      </c>
      <c r="T673" s="73">
        <v>1.1612491041469877</v>
      </c>
      <c r="U673" s="48">
        <v>33.994944149999995</v>
      </c>
      <c r="V673" s="49">
        <v>49.845959164222869</v>
      </c>
    </row>
    <row r="674" spans="1:22" x14ac:dyDescent="0.35">
      <c r="A674" s="1" t="s">
        <v>29</v>
      </c>
      <c r="B674" s="44" t="s">
        <v>665</v>
      </c>
      <c r="C674" s="25" t="s">
        <v>706</v>
      </c>
      <c r="D674" s="25" t="s">
        <v>32</v>
      </c>
      <c r="E674" s="50">
        <v>4571</v>
      </c>
      <c r="F674" s="41">
        <v>323.86320000000001</v>
      </c>
      <c r="G674" s="42">
        <v>1508.4009000000001</v>
      </c>
      <c r="H674" s="42">
        <v>0</v>
      </c>
      <c r="I674" s="42"/>
      <c r="J674" s="42"/>
      <c r="K674" s="42">
        <v>0</v>
      </c>
      <c r="L674" s="46">
        <v>0.13494300000000001</v>
      </c>
      <c r="M674" s="48">
        <v>77.126102549999999</v>
      </c>
      <c r="N674" s="48">
        <v>0</v>
      </c>
      <c r="O674" s="42"/>
      <c r="P674" s="42"/>
      <c r="Q674" s="42">
        <v>0</v>
      </c>
      <c r="R674" s="47">
        <v>1832.2641000000001</v>
      </c>
      <c r="S674" s="42">
        <v>1951.2496878362272</v>
      </c>
      <c r="T674" s="73">
        <v>0.42687588882875238</v>
      </c>
      <c r="U674" s="48">
        <v>77.261045550000006</v>
      </c>
      <c r="V674" s="49">
        <v>16.902438317654781</v>
      </c>
    </row>
    <row r="675" spans="1:22" x14ac:dyDescent="0.35">
      <c r="A675" s="1" t="s">
        <v>29</v>
      </c>
      <c r="B675" s="44" t="s">
        <v>665</v>
      </c>
      <c r="C675" s="25" t="s">
        <v>707</v>
      </c>
      <c r="D675" s="25" t="s">
        <v>32</v>
      </c>
      <c r="E675" s="50">
        <v>5513</v>
      </c>
      <c r="F675" s="41">
        <v>1176.768</v>
      </c>
      <c r="G675" s="42">
        <v>1052.5842</v>
      </c>
      <c r="H675" s="42">
        <v>0</v>
      </c>
      <c r="I675" s="42"/>
      <c r="J675" s="42"/>
      <c r="K675" s="42">
        <v>0</v>
      </c>
      <c r="L675" s="46">
        <v>0.49031999999999998</v>
      </c>
      <c r="M675" s="48">
        <v>53.819721899999998</v>
      </c>
      <c r="N675" s="48">
        <v>0</v>
      </c>
      <c r="O675" s="42"/>
      <c r="P675" s="42"/>
      <c r="Q675" s="42">
        <v>0</v>
      </c>
      <c r="R675" s="47">
        <v>2229.3522000000003</v>
      </c>
      <c r="S675" s="42">
        <v>2374.1243330189172</v>
      </c>
      <c r="T675" s="73">
        <v>0.43064109069815293</v>
      </c>
      <c r="U675" s="48">
        <v>54.310041899999995</v>
      </c>
      <c r="V675" s="49">
        <v>9.851268256847451</v>
      </c>
    </row>
    <row r="676" spans="1:22" x14ac:dyDescent="0.35">
      <c r="A676" s="1" t="s">
        <v>29</v>
      </c>
      <c r="B676" s="44" t="s">
        <v>665</v>
      </c>
      <c r="C676" s="25" t="s">
        <v>708</v>
      </c>
      <c r="D676" s="25" t="s">
        <v>32</v>
      </c>
      <c r="E676" s="50">
        <v>21468</v>
      </c>
      <c r="F676" s="41">
        <v>5917.68</v>
      </c>
      <c r="G676" s="42">
        <v>6497.7560999999996</v>
      </c>
      <c r="H676" s="42">
        <v>0</v>
      </c>
      <c r="I676" s="42"/>
      <c r="J676" s="42"/>
      <c r="K676" s="42">
        <v>0</v>
      </c>
      <c r="L676" s="46">
        <v>2.4657000000000004</v>
      </c>
      <c r="M676" s="42">
        <v>332.23700894999996</v>
      </c>
      <c r="N676" s="48">
        <v>0</v>
      </c>
      <c r="O676" s="42"/>
      <c r="P676" s="42"/>
      <c r="Q676" s="42">
        <v>0</v>
      </c>
      <c r="R676" s="47">
        <v>12415.436099999999</v>
      </c>
      <c r="S676" s="42">
        <v>13221.683388587715</v>
      </c>
      <c r="T676" s="73">
        <v>0.61587867470596769</v>
      </c>
      <c r="U676" s="48">
        <v>334.70270894999999</v>
      </c>
      <c r="V676" s="49">
        <v>15.590772729178312</v>
      </c>
    </row>
    <row r="677" spans="1:22" x14ac:dyDescent="0.35">
      <c r="A677" s="1" t="s">
        <v>29</v>
      </c>
      <c r="B677" s="44" t="s">
        <v>665</v>
      </c>
      <c r="C677" s="25" t="s">
        <v>709</v>
      </c>
      <c r="D677" s="25" t="s">
        <v>32</v>
      </c>
      <c r="E677" s="50">
        <v>34334</v>
      </c>
      <c r="F677" s="41">
        <v>11502.108</v>
      </c>
      <c r="G677" s="42">
        <v>6869.0780999999997</v>
      </c>
      <c r="H677" s="42">
        <v>0</v>
      </c>
      <c r="I677" s="42"/>
      <c r="J677" s="42"/>
      <c r="K677" s="42">
        <v>0</v>
      </c>
      <c r="L677" s="46">
        <v>4.7925450000000005</v>
      </c>
      <c r="M677" s="42">
        <v>351.22308795000004</v>
      </c>
      <c r="N677" s="48">
        <v>0</v>
      </c>
      <c r="O677" s="42"/>
      <c r="P677" s="42"/>
      <c r="Q677" s="42">
        <v>0</v>
      </c>
      <c r="R677" s="47">
        <v>18371.186099999999</v>
      </c>
      <c r="S677" s="42">
        <v>19564.194453630473</v>
      </c>
      <c r="T677" s="73">
        <v>0.56981984195347102</v>
      </c>
      <c r="U677" s="48">
        <v>356.01563295000005</v>
      </c>
      <c r="V677" s="49">
        <v>10.369186024057788</v>
      </c>
    </row>
    <row r="678" spans="1:22" x14ac:dyDescent="0.35">
      <c r="A678" s="1" t="s">
        <v>29</v>
      </c>
      <c r="B678" s="44" t="s">
        <v>665</v>
      </c>
      <c r="C678" s="25" t="s">
        <v>710</v>
      </c>
      <c r="D678" s="25" t="s">
        <v>32</v>
      </c>
      <c r="E678" s="50">
        <v>6118</v>
      </c>
      <c r="F678" s="41">
        <v>927.50400000000002</v>
      </c>
      <c r="G678" s="42">
        <v>1680.4214999999999</v>
      </c>
      <c r="H678" s="42">
        <v>0</v>
      </c>
      <c r="I678" s="42"/>
      <c r="J678" s="42"/>
      <c r="K678" s="42">
        <v>0</v>
      </c>
      <c r="L678" s="46">
        <v>0.38646000000000003</v>
      </c>
      <c r="M678" s="48">
        <v>85.921694250000002</v>
      </c>
      <c r="N678" s="48">
        <v>0</v>
      </c>
      <c r="O678" s="42"/>
      <c r="P678" s="42"/>
      <c r="Q678" s="42">
        <v>0</v>
      </c>
      <c r="R678" s="47">
        <v>2607.9254999999998</v>
      </c>
      <c r="S678" s="42">
        <v>2777.2818436900748</v>
      </c>
      <c r="T678" s="73">
        <v>0.45395257333933881</v>
      </c>
      <c r="U678" s="48">
        <v>86.308154250000001</v>
      </c>
      <c r="V678" s="49">
        <v>14.107249795684865</v>
      </c>
    </row>
    <row r="679" spans="1:22" x14ac:dyDescent="0.35">
      <c r="A679" s="1" t="s">
        <v>29</v>
      </c>
      <c r="B679" s="44" t="s">
        <v>665</v>
      </c>
      <c r="C679" s="25" t="s">
        <v>711</v>
      </c>
      <c r="D679" s="25" t="s">
        <v>32</v>
      </c>
      <c r="E679" s="50">
        <v>7236</v>
      </c>
      <c r="F679" s="41">
        <v>1051.4880000000001</v>
      </c>
      <c r="G679" s="42">
        <v>2290.0716000000002</v>
      </c>
      <c r="H679" s="42">
        <v>0</v>
      </c>
      <c r="I679" s="42"/>
      <c r="J679" s="42"/>
      <c r="K679" s="42">
        <v>0</v>
      </c>
      <c r="L679" s="46">
        <v>0.43812000000000001</v>
      </c>
      <c r="M679" s="42">
        <v>117.0937362</v>
      </c>
      <c r="N679" s="48">
        <v>0</v>
      </c>
      <c r="O679" s="42"/>
      <c r="P679" s="42"/>
      <c r="Q679" s="42">
        <v>0</v>
      </c>
      <c r="R679" s="47">
        <v>3341.5596000000005</v>
      </c>
      <c r="S679" s="42">
        <v>3558.5574843638251</v>
      </c>
      <c r="T679" s="73">
        <v>0.49178516920450871</v>
      </c>
      <c r="U679" s="48">
        <v>117.53185619999999</v>
      </c>
      <c r="V679" s="49">
        <v>16.242655638474293</v>
      </c>
    </row>
    <row r="680" spans="1:22" x14ac:dyDescent="0.35">
      <c r="A680" s="1" t="s">
        <v>29</v>
      </c>
      <c r="B680" s="44" t="s">
        <v>665</v>
      </c>
      <c r="C680" s="25" t="s">
        <v>712</v>
      </c>
      <c r="D680" s="25" t="s">
        <v>32</v>
      </c>
      <c r="E680" s="50">
        <v>15636</v>
      </c>
      <c r="F680" s="41">
        <v>4653.5328</v>
      </c>
      <c r="G680" s="42">
        <v>0</v>
      </c>
      <c r="H680" s="42">
        <v>2560.0239999999994</v>
      </c>
      <c r="I680" s="42"/>
      <c r="J680" s="42"/>
      <c r="K680" s="42">
        <v>0</v>
      </c>
      <c r="L680" s="46">
        <v>1.9389719999999999</v>
      </c>
      <c r="M680" s="42">
        <v>0</v>
      </c>
      <c r="N680" s="48">
        <v>182.29535024</v>
      </c>
      <c r="O680" s="42"/>
      <c r="P680" s="42"/>
      <c r="Q680" s="42">
        <v>0</v>
      </c>
      <c r="R680" s="47">
        <v>7213.5567999999994</v>
      </c>
      <c r="S680" s="42">
        <v>7681.9987108784653</v>
      </c>
      <c r="T680" s="73">
        <v>0.49130204085945672</v>
      </c>
      <c r="U680" s="48">
        <v>184.23432224000001</v>
      </c>
      <c r="V680" s="49">
        <v>11.782701601432592</v>
      </c>
    </row>
    <row r="681" spans="1:22" x14ac:dyDescent="0.35">
      <c r="A681" s="1" t="s">
        <v>29</v>
      </c>
      <c r="B681" s="44" t="s">
        <v>665</v>
      </c>
      <c r="C681" s="25" t="s">
        <v>713</v>
      </c>
      <c r="D681" s="25" t="s">
        <v>32</v>
      </c>
      <c r="E681" s="50">
        <v>13766</v>
      </c>
      <c r="F681" s="41">
        <v>4547.232</v>
      </c>
      <c r="G681" s="42">
        <v>4054.23</v>
      </c>
      <c r="H681" s="42">
        <v>0</v>
      </c>
      <c r="I681" s="42"/>
      <c r="J681" s="42"/>
      <c r="K681" s="42">
        <v>0</v>
      </c>
      <c r="L681" s="46">
        <v>1.8946800000000001</v>
      </c>
      <c r="M681" s="42">
        <v>207.29698499999998</v>
      </c>
      <c r="N681" s="48">
        <v>0</v>
      </c>
      <c r="O681" s="42"/>
      <c r="P681" s="42"/>
      <c r="Q681" s="42">
        <v>0</v>
      </c>
      <c r="R681" s="47">
        <v>8601.4619999999995</v>
      </c>
      <c r="S681" s="42">
        <v>9160.0332301632534</v>
      </c>
      <c r="T681" s="73">
        <v>0.66540993971838247</v>
      </c>
      <c r="U681" s="48">
        <v>209.19166499999997</v>
      </c>
      <c r="V681" s="49">
        <v>15.19625635624001</v>
      </c>
    </row>
    <row r="682" spans="1:22" x14ac:dyDescent="0.35">
      <c r="A682" s="1" t="s">
        <v>29</v>
      </c>
      <c r="B682" s="44" t="s">
        <v>665</v>
      </c>
      <c r="C682" s="25" t="s">
        <v>714</v>
      </c>
      <c r="D682" s="25" t="s">
        <v>32</v>
      </c>
      <c r="E682" s="50">
        <v>237</v>
      </c>
      <c r="F682" s="60">
        <v>88.761600000000001</v>
      </c>
      <c r="G682" s="42">
        <v>0</v>
      </c>
      <c r="H682" s="42">
        <v>0</v>
      </c>
      <c r="I682" s="42"/>
      <c r="J682" s="42"/>
      <c r="K682" s="42">
        <v>0</v>
      </c>
      <c r="L682" s="46">
        <v>3.6984000000000003E-2</v>
      </c>
      <c r="M682" s="42">
        <v>0</v>
      </c>
      <c r="N682" s="48">
        <v>0</v>
      </c>
      <c r="O682" s="42"/>
      <c r="P682" s="42"/>
      <c r="Q682" s="42">
        <v>0</v>
      </c>
      <c r="R682" s="62">
        <v>88.761600000000001</v>
      </c>
      <c r="S682" s="48">
        <v>94.525698719875621</v>
      </c>
      <c r="T682" s="73">
        <v>0.39884261063238657</v>
      </c>
      <c r="U682" s="48">
        <v>3.6984000000000003E-2</v>
      </c>
      <c r="V682" s="49">
        <v>0.1560506329113924</v>
      </c>
    </row>
    <row r="683" spans="1:22" x14ac:dyDescent="0.35">
      <c r="A683" s="1" t="s">
        <v>29</v>
      </c>
      <c r="B683" s="44" t="s">
        <v>665</v>
      </c>
      <c r="C683" s="25" t="s">
        <v>715</v>
      </c>
      <c r="D683" s="25" t="s">
        <v>32</v>
      </c>
      <c r="E683" s="50">
        <v>3109</v>
      </c>
      <c r="F683" s="41">
        <v>1804.0319999999999</v>
      </c>
      <c r="G683" s="42">
        <v>889.27830000000006</v>
      </c>
      <c r="H683" s="42">
        <v>0</v>
      </c>
      <c r="I683" s="42"/>
      <c r="J683" s="42"/>
      <c r="K683" s="42">
        <v>0</v>
      </c>
      <c r="L683" s="46">
        <v>0.75168000000000001</v>
      </c>
      <c r="M683" s="48">
        <v>45.469721849999999</v>
      </c>
      <c r="N683" s="48">
        <v>0</v>
      </c>
      <c r="O683" s="42"/>
      <c r="P683" s="42"/>
      <c r="Q683" s="42">
        <v>0</v>
      </c>
      <c r="R683" s="47">
        <v>2693.3103000000001</v>
      </c>
      <c r="S683" s="42">
        <v>2868.2114560456075</v>
      </c>
      <c r="T683" s="73">
        <v>0.9225511277084617</v>
      </c>
      <c r="U683" s="48">
        <v>46.221401849999999</v>
      </c>
      <c r="V683" s="49">
        <v>14.866967465422967</v>
      </c>
    </row>
    <row r="684" spans="1:22" x14ac:dyDescent="0.35">
      <c r="A684" s="1" t="s">
        <v>29</v>
      </c>
      <c r="B684" s="44" t="s">
        <v>665</v>
      </c>
      <c r="C684" s="25" t="s">
        <v>716</v>
      </c>
      <c r="D684" s="25" t="s">
        <v>32</v>
      </c>
      <c r="E684" s="50">
        <v>474</v>
      </c>
      <c r="F684" s="60">
        <v>28.457999999999998</v>
      </c>
      <c r="G684" s="42">
        <v>0</v>
      </c>
      <c r="H684" s="42">
        <v>139.29199999999997</v>
      </c>
      <c r="I684" s="42"/>
      <c r="J684" s="42"/>
      <c r="K684" s="42">
        <v>0</v>
      </c>
      <c r="L684" s="46">
        <v>1.18575E-2</v>
      </c>
      <c r="M684" s="42">
        <v>0</v>
      </c>
      <c r="N684" s="48">
        <v>9.9187679199999987</v>
      </c>
      <c r="O684" s="42"/>
      <c r="P684" s="42"/>
      <c r="Q684" s="42">
        <v>0</v>
      </c>
      <c r="R684" s="47">
        <v>167.74999999999997</v>
      </c>
      <c r="S684" s="42">
        <v>178.64353459445448</v>
      </c>
      <c r="T684" s="73">
        <v>0.37688509408112758</v>
      </c>
      <c r="U684" s="48">
        <v>9.9306254199999984</v>
      </c>
      <c r="V684" s="49">
        <v>20.950686540084384</v>
      </c>
    </row>
    <row r="685" spans="1:22" x14ac:dyDescent="0.35">
      <c r="A685" s="1" t="s">
        <v>29</v>
      </c>
      <c r="B685" s="44" t="s">
        <v>665</v>
      </c>
      <c r="C685" s="25" t="s">
        <v>717</v>
      </c>
      <c r="D685" s="25" t="s">
        <v>32</v>
      </c>
      <c r="E685" s="50">
        <v>17195</v>
      </c>
      <c r="F685" s="41">
        <v>6522.12</v>
      </c>
      <c r="G685" s="42">
        <v>2981.1851999999999</v>
      </c>
      <c r="H685" s="42">
        <v>0</v>
      </c>
      <c r="I685" s="42"/>
      <c r="J685" s="42"/>
      <c r="K685" s="42">
        <v>0</v>
      </c>
      <c r="L685" s="46">
        <v>2.7175500000000001</v>
      </c>
      <c r="M685" s="42">
        <v>152.43109140000001</v>
      </c>
      <c r="N685" s="48">
        <v>0</v>
      </c>
      <c r="O685" s="42"/>
      <c r="P685" s="42"/>
      <c r="Q685" s="42">
        <v>0</v>
      </c>
      <c r="R685" s="47">
        <v>9503.3051999999989</v>
      </c>
      <c r="S685" s="42">
        <v>10120.441318973826</v>
      </c>
      <c r="T685" s="73">
        <v>0.58856884669809983</v>
      </c>
      <c r="U685" s="48">
        <v>155.1486414</v>
      </c>
      <c r="V685" s="49">
        <v>9.0228927827856928</v>
      </c>
    </row>
    <row r="686" spans="1:22" x14ac:dyDescent="0.35">
      <c r="A686" s="1" t="s">
        <v>29</v>
      </c>
      <c r="B686" s="44" t="s">
        <v>665</v>
      </c>
      <c r="C686" s="25" t="s">
        <v>667</v>
      </c>
      <c r="D686" s="25" t="s">
        <v>32</v>
      </c>
      <c r="E686" s="50">
        <v>134</v>
      </c>
      <c r="F686" s="60">
        <v>90.280799999999999</v>
      </c>
      <c r="G686" s="42">
        <v>0</v>
      </c>
      <c r="H686" s="42">
        <v>0</v>
      </c>
      <c r="I686" s="42"/>
      <c r="J686" s="42"/>
      <c r="K686" s="42">
        <v>0</v>
      </c>
      <c r="L686" s="46">
        <v>3.7616999999999998E-2</v>
      </c>
      <c r="M686" s="42">
        <v>0</v>
      </c>
      <c r="N686" s="48">
        <v>0</v>
      </c>
      <c r="O686" s="42"/>
      <c r="P686" s="42"/>
      <c r="Q686" s="42">
        <v>0</v>
      </c>
      <c r="R686" s="62">
        <v>90.280799999999999</v>
      </c>
      <c r="S686" s="48">
        <v>96.143554205752778</v>
      </c>
      <c r="T686" s="73">
        <v>0.71748921049069236</v>
      </c>
      <c r="U686" s="48">
        <v>3.7616999999999998E-2</v>
      </c>
      <c r="V686" s="49">
        <v>0.28072388059701492</v>
      </c>
    </row>
    <row r="687" spans="1:22" x14ac:dyDescent="0.35">
      <c r="A687" s="1" t="s">
        <v>29</v>
      </c>
      <c r="B687" s="44" t="s">
        <v>665</v>
      </c>
      <c r="C687" s="25" t="s">
        <v>718</v>
      </c>
      <c r="D687" s="25" t="s">
        <v>32</v>
      </c>
      <c r="E687" s="50">
        <v>1701</v>
      </c>
      <c r="F687" s="41">
        <v>461.86199999999997</v>
      </c>
      <c r="G687" s="42">
        <v>0</v>
      </c>
      <c r="H687" s="42">
        <v>235.12799999999996</v>
      </c>
      <c r="I687" s="42"/>
      <c r="J687" s="42"/>
      <c r="K687" s="42">
        <v>0</v>
      </c>
      <c r="L687" s="46">
        <v>0.19244249999999999</v>
      </c>
      <c r="M687" s="42">
        <v>0</v>
      </c>
      <c r="N687" s="48">
        <v>16.743101279999998</v>
      </c>
      <c r="O687" s="42"/>
      <c r="P687" s="42"/>
      <c r="Q687" s="42">
        <v>0</v>
      </c>
      <c r="R687" s="47">
        <v>696.9899999999999</v>
      </c>
      <c r="S687" s="42">
        <v>742.25190567504524</v>
      </c>
      <c r="T687" s="73">
        <v>0.43636208446504715</v>
      </c>
      <c r="U687" s="48">
        <v>16.935543779999996</v>
      </c>
      <c r="V687" s="49">
        <v>9.9562279717813027</v>
      </c>
    </row>
    <row r="688" spans="1:22" x14ac:dyDescent="0.35">
      <c r="A688" s="1" t="s">
        <v>29</v>
      </c>
      <c r="B688" s="44" t="s">
        <v>665</v>
      </c>
      <c r="C688" s="25" t="s">
        <v>667</v>
      </c>
      <c r="D688" s="25" t="s">
        <v>32</v>
      </c>
      <c r="E688" s="50">
        <v>46</v>
      </c>
      <c r="F688" s="60">
        <v>30.9924</v>
      </c>
      <c r="G688" s="42">
        <v>0</v>
      </c>
      <c r="H688" s="42">
        <v>0</v>
      </c>
      <c r="I688" s="42"/>
      <c r="J688" s="42"/>
      <c r="K688" s="42">
        <v>0</v>
      </c>
      <c r="L688" s="46">
        <v>1.2913500000000001E-2</v>
      </c>
      <c r="M688" s="42">
        <v>0</v>
      </c>
      <c r="N688" s="48">
        <v>0</v>
      </c>
      <c r="O688" s="42"/>
      <c r="P688" s="42"/>
      <c r="Q688" s="42">
        <v>0</v>
      </c>
      <c r="R688" s="62">
        <v>30.9924</v>
      </c>
      <c r="S688" s="48">
        <v>33.005018668048713</v>
      </c>
      <c r="T688" s="73">
        <v>0.71750040582714592</v>
      </c>
      <c r="U688" s="48">
        <v>1.2913500000000001E-2</v>
      </c>
      <c r="V688" s="49">
        <v>0.28072826086956526</v>
      </c>
    </row>
    <row r="689" spans="1:22" x14ac:dyDescent="0.35">
      <c r="A689" s="1" t="s">
        <v>29</v>
      </c>
      <c r="B689" s="44" t="s">
        <v>665</v>
      </c>
      <c r="C689" s="25" t="s">
        <v>667</v>
      </c>
      <c r="D689" s="25" t="s">
        <v>32</v>
      </c>
      <c r="E689" s="50">
        <v>46</v>
      </c>
      <c r="F689" s="60">
        <v>30.9924</v>
      </c>
      <c r="G689" s="42">
        <v>0</v>
      </c>
      <c r="H689" s="42">
        <v>0</v>
      </c>
      <c r="I689" s="42"/>
      <c r="J689" s="42"/>
      <c r="K689" s="42">
        <v>0</v>
      </c>
      <c r="L689" s="46">
        <v>1.2913500000000001E-2</v>
      </c>
      <c r="M689" s="42">
        <v>0</v>
      </c>
      <c r="N689" s="48">
        <v>0</v>
      </c>
      <c r="O689" s="42"/>
      <c r="P689" s="42"/>
      <c r="Q689" s="42">
        <v>0</v>
      </c>
      <c r="R689" s="62">
        <v>30.9924</v>
      </c>
      <c r="S689" s="48">
        <v>33.005018668048713</v>
      </c>
      <c r="T689" s="73">
        <v>0.71750040582714592</v>
      </c>
      <c r="U689" s="48">
        <v>1.2913500000000001E-2</v>
      </c>
      <c r="V689" s="49">
        <v>0.28072826086956526</v>
      </c>
    </row>
    <row r="690" spans="1:22" x14ac:dyDescent="0.35">
      <c r="A690" s="1" t="s">
        <v>29</v>
      </c>
      <c r="B690" s="44" t="s">
        <v>665</v>
      </c>
      <c r="C690" s="25" t="s">
        <v>667</v>
      </c>
      <c r="D690" s="25" t="s">
        <v>32</v>
      </c>
      <c r="E690" s="50">
        <v>46</v>
      </c>
      <c r="F690" s="60">
        <v>30.9924</v>
      </c>
      <c r="G690" s="42">
        <v>0</v>
      </c>
      <c r="H690" s="42">
        <v>0</v>
      </c>
      <c r="I690" s="42"/>
      <c r="J690" s="42"/>
      <c r="K690" s="42">
        <v>0</v>
      </c>
      <c r="L690" s="46">
        <v>1.2913500000000001E-2</v>
      </c>
      <c r="M690" s="42">
        <v>0</v>
      </c>
      <c r="N690" s="48">
        <v>0</v>
      </c>
      <c r="O690" s="42"/>
      <c r="P690" s="42"/>
      <c r="Q690" s="42">
        <v>0</v>
      </c>
      <c r="R690" s="62">
        <v>30.9924</v>
      </c>
      <c r="S690" s="48">
        <v>33.005018668048713</v>
      </c>
      <c r="T690" s="73">
        <v>0.71750040582714592</v>
      </c>
      <c r="U690" s="48">
        <v>1.2913500000000001E-2</v>
      </c>
      <c r="V690" s="49">
        <v>0.28072826086956526</v>
      </c>
    </row>
    <row r="691" spans="1:22" x14ac:dyDescent="0.35">
      <c r="A691" s="1" t="s">
        <v>29</v>
      </c>
      <c r="B691" s="44" t="s">
        <v>719</v>
      </c>
      <c r="C691" s="25" t="s">
        <v>720</v>
      </c>
      <c r="D691" s="25" t="s">
        <v>32</v>
      </c>
      <c r="E691" s="50">
        <v>303</v>
      </c>
      <c r="F691" s="60">
        <v>48.167999999999999</v>
      </c>
      <c r="G691" s="42">
        <v>0</v>
      </c>
      <c r="H691" s="42">
        <v>217.27999629974369</v>
      </c>
      <c r="I691" s="42"/>
      <c r="J691" s="42"/>
      <c r="K691" s="42">
        <v>0</v>
      </c>
      <c r="L691" s="46">
        <v>2.0070000000000001E-2</v>
      </c>
      <c r="M691" s="42">
        <v>0</v>
      </c>
      <c r="N691" s="48">
        <v>15.472172536510472</v>
      </c>
      <c r="O691" s="42"/>
      <c r="P691" s="42"/>
      <c r="Q691" s="42">
        <v>0</v>
      </c>
      <c r="R691" s="47">
        <v>265.44799629974369</v>
      </c>
      <c r="S691" s="42">
        <v>282.68595117735856</v>
      </c>
      <c r="T691" s="73">
        <v>0.93295693457874107</v>
      </c>
      <c r="U691" s="48">
        <v>15.492242536510473</v>
      </c>
      <c r="V691" s="49">
        <v>51.129513321816738</v>
      </c>
    </row>
    <row r="692" spans="1:22" x14ac:dyDescent="0.35">
      <c r="A692" s="1" t="s">
        <v>29</v>
      </c>
      <c r="B692" s="44" t="s">
        <v>719</v>
      </c>
      <c r="C692" s="25" t="s">
        <v>721</v>
      </c>
      <c r="D692" s="25" t="s">
        <v>32</v>
      </c>
      <c r="E692" s="50">
        <v>1035</v>
      </c>
      <c r="F692" s="41">
        <v>99.694800000000001</v>
      </c>
      <c r="G692" s="42">
        <v>0</v>
      </c>
      <c r="H692" s="42">
        <v>484.99999999999994</v>
      </c>
      <c r="I692" s="42"/>
      <c r="J692" s="42"/>
      <c r="K692" s="42">
        <v>0</v>
      </c>
      <c r="L692" s="46">
        <v>4.1539500000000007E-2</v>
      </c>
      <c r="M692" s="42">
        <v>0</v>
      </c>
      <c r="N692" s="48">
        <v>34.536099999999998</v>
      </c>
      <c r="O692" s="42"/>
      <c r="P692" s="42"/>
      <c r="Q692" s="42">
        <v>0</v>
      </c>
      <c r="R692" s="47">
        <v>584.69479999999999</v>
      </c>
      <c r="S692" s="42">
        <v>622.66435607152107</v>
      </c>
      <c r="T692" s="73">
        <v>0.60160807349905421</v>
      </c>
      <c r="U692" s="48">
        <v>34.577639499999997</v>
      </c>
      <c r="V692" s="49">
        <v>33.408347342995164</v>
      </c>
    </row>
    <row r="693" spans="1:22" x14ac:dyDescent="0.35">
      <c r="A693" s="1" t="s">
        <v>29</v>
      </c>
      <c r="B693" s="44" t="s">
        <v>719</v>
      </c>
      <c r="C693" s="25" t="s">
        <v>722</v>
      </c>
      <c r="D693" s="25" t="s">
        <v>32</v>
      </c>
      <c r="E693" s="50">
        <v>899</v>
      </c>
      <c r="F693" s="60">
        <v>13.751999999999999</v>
      </c>
      <c r="G693" s="42">
        <v>0</v>
      </c>
      <c r="H693" s="42">
        <v>461.71998519897562</v>
      </c>
      <c r="I693" s="42"/>
      <c r="J693" s="42"/>
      <c r="K693" s="42">
        <v>0</v>
      </c>
      <c r="L693" s="46">
        <v>5.7300000000000007E-3</v>
      </c>
      <c r="M693" s="42">
        <v>0</v>
      </c>
      <c r="N693" s="48">
        <v>32.878366146041948</v>
      </c>
      <c r="O693" s="42"/>
      <c r="P693" s="42"/>
      <c r="Q693" s="42">
        <v>0</v>
      </c>
      <c r="R693" s="47">
        <v>475.47198519897563</v>
      </c>
      <c r="S693" s="42">
        <v>506.34870960707701</v>
      </c>
      <c r="T693" s="73">
        <v>0.56323549455737154</v>
      </c>
      <c r="U693" s="48">
        <v>32.884096146041948</v>
      </c>
      <c r="V693" s="49">
        <v>36.578527414952113</v>
      </c>
    </row>
    <row r="694" spans="1:22" x14ac:dyDescent="0.35">
      <c r="A694" s="1" t="s">
        <v>29</v>
      </c>
      <c r="B694" s="44" t="s">
        <v>719</v>
      </c>
      <c r="C694" s="25" t="s">
        <v>723</v>
      </c>
      <c r="D694" s="25" t="s">
        <v>32</v>
      </c>
      <c r="E694" s="50">
        <v>7514</v>
      </c>
      <c r="F694" s="41">
        <v>2791.152</v>
      </c>
      <c r="G694" s="42">
        <v>1993.0139421844485</v>
      </c>
      <c r="H694" s="42">
        <v>1505.4399999999998</v>
      </c>
      <c r="I694" s="42"/>
      <c r="J694" s="42"/>
      <c r="K694" s="42">
        <v>0</v>
      </c>
      <c r="L694" s="46">
        <v>1.1629800000000001</v>
      </c>
      <c r="M694" s="42">
        <v>101.90487004383088</v>
      </c>
      <c r="N694" s="48">
        <v>107.2000544</v>
      </c>
      <c r="O694" s="42"/>
      <c r="P694" s="42"/>
      <c r="Q694" s="42">
        <v>0</v>
      </c>
      <c r="R694" s="47">
        <v>6289.6059421844484</v>
      </c>
      <c r="S694" s="42">
        <v>6698.0473127756431</v>
      </c>
      <c r="T694" s="73">
        <v>0.89140901154852847</v>
      </c>
      <c r="U694" s="48">
        <v>210.2679044438309</v>
      </c>
      <c r="V694" s="49">
        <v>27.983484754302754</v>
      </c>
    </row>
    <row r="695" spans="1:22" x14ac:dyDescent="0.35">
      <c r="A695" s="1" t="s">
        <v>29</v>
      </c>
      <c r="B695" s="44" t="s">
        <v>719</v>
      </c>
      <c r="C695" s="25" t="s">
        <v>724</v>
      </c>
      <c r="D695" s="25" t="s">
        <v>32</v>
      </c>
      <c r="E695" s="50">
        <v>2756</v>
      </c>
      <c r="F695" s="41">
        <v>283.68</v>
      </c>
      <c r="G695" s="42">
        <v>1398.1410578155514</v>
      </c>
      <c r="H695" s="42">
        <v>0</v>
      </c>
      <c r="I695" s="42"/>
      <c r="J695" s="42"/>
      <c r="K695" s="42">
        <v>0</v>
      </c>
      <c r="L695" s="46">
        <v>0.1182</v>
      </c>
      <c r="M695" s="48">
        <v>71.488402456169112</v>
      </c>
      <c r="N695" s="48">
        <v>0</v>
      </c>
      <c r="O695" s="42"/>
      <c r="P695" s="42"/>
      <c r="Q695" s="42">
        <v>0</v>
      </c>
      <c r="R695" s="47">
        <v>1681.8210578155515</v>
      </c>
      <c r="S695" s="42">
        <v>1791.0370093803551</v>
      </c>
      <c r="T695" s="73">
        <v>0.64986829077661656</v>
      </c>
      <c r="U695" s="48">
        <v>71.606602456169114</v>
      </c>
      <c r="V695" s="49">
        <v>25.982076362906064</v>
      </c>
    </row>
    <row r="696" spans="1:22" x14ac:dyDescent="0.35">
      <c r="A696" s="1" t="s">
        <v>29</v>
      </c>
      <c r="B696" s="44" t="s">
        <v>719</v>
      </c>
      <c r="C696" s="25" t="s">
        <v>725</v>
      </c>
      <c r="D696" s="25" t="s">
        <v>32</v>
      </c>
      <c r="E696" s="50">
        <v>3585</v>
      </c>
      <c r="F696" s="41">
        <v>691.19999999999993</v>
      </c>
      <c r="G696" s="42">
        <v>0</v>
      </c>
      <c r="H696" s="48">
        <v>77.599999999999994</v>
      </c>
      <c r="I696" s="42"/>
      <c r="J696" s="42"/>
      <c r="K696" s="42">
        <v>0</v>
      </c>
      <c r="L696" s="46">
        <v>0.28799999999999998</v>
      </c>
      <c r="M696" s="42">
        <v>0</v>
      </c>
      <c r="N696" s="48">
        <v>5.5257759999999996</v>
      </c>
      <c r="O696" s="42"/>
      <c r="P696" s="42"/>
      <c r="Q696" s="42">
        <v>0</v>
      </c>
      <c r="R696" s="47">
        <v>768.8</v>
      </c>
      <c r="S696" s="42">
        <v>818.72518268981594</v>
      </c>
      <c r="T696" s="73">
        <v>0.22837522529701978</v>
      </c>
      <c r="U696" s="48">
        <v>5.8137759999999998</v>
      </c>
      <c r="V696" s="49">
        <v>1.6216948396094839</v>
      </c>
    </row>
    <row r="697" spans="1:22" x14ac:dyDescent="0.35">
      <c r="A697" s="1" t="s">
        <v>29</v>
      </c>
      <c r="B697" s="44" t="s">
        <v>719</v>
      </c>
      <c r="C697" s="25" t="s">
        <v>726</v>
      </c>
      <c r="D697" s="25" t="s">
        <v>32</v>
      </c>
      <c r="E697" s="50">
        <v>1687</v>
      </c>
      <c r="F697" s="41">
        <v>300.38400000000001</v>
      </c>
      <c r="G697" s="42">
        <v>0</v>
      </c>
      <c r="H697" s="42">
        <v>570.16598815917882</v>
      </c>
      <c r="I697" s="42"/>
      <c r="J697" s="42"/>
      <c r="K697" s="42">
        <v>0</v>
      </c>
      <c r="L697" s="46">
        <v>0.12515999999999999</v>
      </c>
      <c r="M697" s="42">
        <v>0</v>
      </c>
      <c r="N697" s="48">
        <v>40.600638316833439</v>
      </c>
      <c r="O697" s="42"/>
      <c r="P697" s="42"/>
      <c r="Q697" s="42">
        <v>0</v>
      </c>
      <c r="R697" s="47">
        <v>870.54998815917884</v>
      </c>
      <c r="S697" s="42">
        <v>927.08272385046939</v>
      </c>
      <c r="T697" s="73">
        <v>0.54954518307674538</v>
      </c>
      <c r="U697" s="48">
        <v>40.725798316833441</v>
      </c>
      <c r="V697" s="49">
        <v>24.140959286801092</v>
      </c>
    </row>
    <row r="698" spans="1:22" x14ac:dyDescent="0.35">
      <c r="A698" s="1" t="s">
        <v>29</v>
      </c>
      <c r="B698" s="44" t="s">
        <v>719</v>
      </c>
      <c r="C698" s="25" t="s">
        <v>727</v>
      </c>
      <c r="D698" s="25" t="s">
        <v>32</v>
      </c>
      <c r="E698" s="50">
        <v>1272</v>
      </c>
      <c r="F698" s="41">
        <v>224.352</v>
      </c>
      <c r="G698" s="42">
        <v>0</v>
      </c>
      <c r="H698" s="42">
        <v>387.99999999999994</v>
      </c>
      <c r="I698" s="42"/>
      <c r="J698" s="42"/>
      <c r="K698" s="42">
        <v>0</v>
      </c>
      <c r="L698" s="46">
        <v>9.3480000000000008E-2</v>
      </c>
      <c r="M698" s="42">
        <v>0</v>
      </c>
      <c r="N698" s="48">
        <v>27.628879999999999</v>
      </c>
      <c r="O698" s="42"/>
      <c r="P698" s="42"/>
      <c r="Q698" s="42">
        <v>0</v>
      </c>
      <c r="R698" s="47">
        <v>612.35199999999998</v>
      </c>
      <c r="S698" s="42">
        <v>652.11758984192795</v>
      </c>
      <c r="T698" s="73">
        <v>0.5126710611964842</v>
      </c>
      <c r="U698" s="48">
        <v>27.722359999999998</v>
      </c>
      <c r="V698" s="49">
        <v>21.794308176100625</v>
      </c>
    </row>
    <row r="699" spans="1:22" x14ac:dyDescent="0.35">
      <c r="A699" s="1" t="s">
        <v>29</v>
      </c>
      <c r="B699" s="44" t="s">
        <v>719</v>
      </c>
      <c r="C699" s="25" t="s">
        <v>728</v>
      </c>
      <c r="D699" s="25" t="s">
        <v>32</v>
      </c>
      <c r="E699" s="50">
        <v>580</v>
      </c>
      <c r="F699" s="41">
        <v>262.8</v>
      </c>
      <c r="G699" s="42">
        <v>0</v>
      </c>
      <c r="H699" s="42">
        <v>0</v>
      </c>
      <c r="I699" s="42"/>
      <c r="J699" s="42"/>
      <c r="K699" s="42">
        <v>0</v>
      </c>
      <c r="L699" s="46">
        <v>0.1095</v>
      </c>
      <c r="M699" s="42">
        <v>0</v>
      </c>
      <c r="N699" s="48">
        <v>0</v>
      </c>
      <c r="O699" s="42"/>
      <c r="P699" s="42"/>
      <c r="Q699" s="42">
        <v>0</v>
      </c>
      <c r="R699" s="47">
        <v>262.8</v>
      </c>
      <c r="S699" s="42">
        <v>279.86599637211714</v>
      </c>
      <c r="T699" s="73">
        <v>0.48252757995192608</v>
      </c>
      <c r="U699" s="48">
        <v>0.1095</v>
      </c>
      <c r="V699" s="49">
        <v>0.18879310344827585</v>
      </c>
    </row>
    <row r="700" spans="1:22" x14ac:dyDescent="0.35">
      <c r="A700" s="1" t="s">
        <v>29</v>
      </c>
      <c r="B700" s="44" t="s">
        <v>719</v>
      </c>
      <c r="C700" s="25" t="s">
        <v>729</v>
      </c>
      <c r="D700" s="25" t="s">
        <v>32</v>
      </c>
      <c r="E700" s="50">
        <v>1502</v>
      </c>
      <c r="F700" s="41">
        <v>127.22399999999999</v>
      </c>
      <c r="G700" s="42">
        <v>0</v>
      </c>
      <c r="H700" s="42">
        <v>733.31998519897547</v>
      </c>
      <c r="I700" s="42"/>
      <c r="J700" s="42"/>
      <c r="K700" s="42">
        <v>0</v>
      </c>
      <c r="L700" s="46">
        <v>5.3009999999999995E-2</v>
      </c>
      <c r="M700" s="42">
        <v>0</v>
      </c>
      <c r="N700" s="48">
        <v>52.218582146041939</v>
      </c>
      <c r="O700" s="42"/>
      <c r="P700" s="42"/>
      <c r="Q700" s="42">
        <v>0</v>
      </c>
      <c r="R700" s="47">
        <v>860.54398519897541</v>
      </c>
      <c r="S700" s="42">
        <v>916.42694002946598</v>
      </c>
      <c r="T700" s="73">
        <v>0.61013777631788679</v>
      </c>
      <c r="U700" s="48">
        <v>52.271592146041939</v>
      </c>
      <c r="V700" s="49">
        <v>34.801326328922734</v>
      </c>
    </row>
    <row r="701" spans="1:22" x14ac:dyDescent="0.35">
      <c r="A701" s="1" t="s">
        <v>29</v>
      </c>
      <c r="B701" s="44" t="s">
        <v>719</v>
      </c>
      <c r="C701" s="25" t="s">
        <v>730</v>
      </c>
      <c r="D701" s="25" t="s">
        <v>32</v>
      </c>
      <c r="E701" s="50">
        <v>990</v>
      </c>
      <c r="F701" s="41">
        <v>376.27199999999999</v>
      </c>
      <c r="G701" s="42">
        <v>0</v>
      </c>
      <c r="H701" s="42">
        <v>0</v>
      </c>
      <c r="I701" s="42"/>
      <c r="J701" s="42"/>
      <c r="K701" s="42">
        <v>0</v>
      </c>
      <c r="L701" s="46">
        <v>0.15678</v>
      </c>
      <c r="M701" s="42">
        <v>0</v>
      </c>
      <c r="N701" s="48">
        <v>0</v>
      </c>
      <c r="O701" s="42"/>
      <c r="P701" s="42"/>
      <c r="Q701" s="42">
        <v>0</v>
      </c>
      <c r="R701" s="47">
        <v>376.27199999999999</v>
      </c>
      <c r="S701" s="42">
        <v>400.70676631251615</v>
      </c>
      <c r="T701" s="73">
        <v>0.40475430940658197</v>
      </c>
      <c r="U701" s="48">
        <v>0.15678</v>
      </c>
      <c r="V701" s="49">
        <v>0.15836363636363637</v>
      </c>
    </row>
    <row r="702" spans="1:22" x14ac:dyDescent="0.35">
      <c r="A702" s="1" t="s">
        <v>29</v>
      </c>
      <c r="B702" s="44" t="s">
        <v>719</v>
      </c>
      <c r="C702" s="25" t="s">
        <v>731</v>
      </c>
      <c r="D702" s="25" t="s">
        <v>32</v>
      </c>
      <c r="E702" s="50">
        <v>2166</v>
      </c>
      <c r="F702" s="41">
        <v>423.36</v>
      </c>
      <c r="G702" s="42">
        <v>0</v>
      </c>
      <c r="H702" s="42">
        <v>585.88001480102423</v>
      </c>
      <c r="I702" s="42"/>
      <c r="J702" s="42"/>
      <c r="K702" s="42">
        <v>0</v>
      </c>
      <c r="L702" s="46">
        <v>0.1764</v>
      </c>
      <c r="M702" s="42">
        <v>0</v>
      </c>
      <c r="N702" s="48">
        <v>41.719609853958048</v>
      </c>
      <c r="O702" s="42"/>
      <c r="P702" s="42"/>
      <c r="Q702" s="42">
        <v>0</v>
      </c>
      <c r="R702" s="47">
        <v>1009.2400148010242</v>
      </c>
      <c r="S702" s="42">
        <v>1074.7791564722179</v>
      </c>
      <c r="T702" s="73">
        <v>0.49620459670924189</v>
      </c>
      <c r="U702" s="48">
        <v>41.896009853958049</v>
      </c>
      <c r="V702" s="49">
        <v>19.342571493055424</v>
      </c>
    </row>
    <row r="703" spans="1:22" x14ac:dyDescent="0.35">
      <c r="A703" s="1" t="s">
        <v>29</v>
      </c>
      <c r="B703" s="44" t="s">
        <v>719</v>
      </c>
      <c r="C703" s="25" t="s">
        <v>732</v>
      </c>
      <c r="D703" s="25" t="s">
        <v>32</v>
      </c>
      <c r="E703" s="50">
        <v>2576</v>
      </c>
      <c r="F703" s="41">
        <v>231.26399999999998</v>
      </c>
      <c r="G703" s="42">
        <v>1451.1869710922222</v>
      </c>
      <c r="H703" s="42">
        <v>0</v>
      </c>
      <c r="I703" s="42"/>
      <c r="J703" s="42"/>
      <c r="K703" s="42">
        <v>0</v>
      </c>
      <c r="L703" s="46">
        <v>9.6360000000000001E-2</v>
      </c>
      <c r="M703" s="48">
        <v>74.200695021915337</v>
      </c>
      <c r="N703" s="48">
        <v>0</v>
      </c>
      <c r="O703" s="42"/>
      <c r="P703" s="42"/>
      <c r="Q703" s="42">
        <v>0</v>
      </c>
      <c r="R703" s="47">
        <v>1682.4509710922221</v>
      </c>
      <c r="S703" s="42">
        <v>1791.707828660429</v>
      </c>
      <c r="T703" s="73">
        <v>0.6955387533619678</v>
      </c>
      <c r="U703" s="48">
        <v>74.297055021915341</v>
      </c>
      <c r="V703" s="49">
        <v>28.842024465029247</v>
      </c>
    </row>
    <row r="704" spans="1:22" x14ac:dyDescent="0.35">
      <c r="A704" s="1" t="s">
        <v>29</v>
      </c>
      <c r="B704" s="44" t="s">
        <v>719</v>
      </c>
      <c r="C704" s="25" t="s">
        <v>733</v>
      </c>
      <c r="D704" s="25" t="s">
        <v>32</v>
      </c>
      <c r="E704" s="50">
        <v>3679</v>
      </c>
      <c r="F704" s="41">
        <v>453.59999999999997</v>
      </c>
      <c r="G704" s="42">
        <v>1735.3619710922221</v>
      </c>
      <c r="H704" s="42">
        <v>0</v>
      </c>
      <c r="I704" s="42"/>
      <c r="J704" s="42"/>
      <c r="K704" s="42">
        <v>0</v>
      </c>
      <c r="L704" s="46">
        <v>0.189</v>
      </c>
      <c r="M704" s="48">
        <v>88.730857521915325</v>
      </c>
      <c r="N704" s="48">
        <v>0</v>
      </c>
      <c r="O704" s="42"/>
      <c r="P704" s="42"/>
      <c r="Q704" s="42">
        <v>0</v>
      </c>
      <c r="R704" s="47">
        <v>2188.961971092222</v>
      </c>
      <c r="S704" s="42">
        <v>2331.1111988599623</v>
      </c>
      <c r="T704" s="73">
        <v>0.63362631118781254</v>
      </c>
      <c r="U704" s="48">
        <v>88.919857521915318</v>
      </c>
      <c r="V704" s="49">
        <v>24.169572580025907</v>
      </c>
    </row>
    <row r="705" spans="1:22" x14ac:dyDescent="0.35">
      <c r="A705" s="1" t="s">
        <v>29</v>
      </c>
      <c r="B705" s="44" t="s">
        <v>719</v>
      </c>
      <c r="C705" s="25" t="s">
        <v>734</v>
      </c>
      <c r="D705" s="25" t="s">
        <v>32</v>
      </c>
      <c r="E705" s="50">
        <v>3469</v>
      </c>
      <c r="F705" s="41">
        <v>351.66239999999999</v>
      </c>
      <c r="G705" s="42">
        <v>2042.2710578155516</v>
      </c>
      <c r="H705" s="42">
        <v>0</v>
      </c>
      <c r="I705" s="42"/>
      <c r="J705" s="42"/>
      <c r="K705" s="42">
        <v>0</v>
      </c>
      <c r="L705" s="46">
        <v>0.14652600000000002</v>
      </c>
      <c r="M705" s="42">
        <v>104.42343745616911</v>
      </c>
      <c r="N705" s="48">
        <v>0</v>
      </c>
      <c r="O705" s="42"/>
      <c r="P705" s="42"/>
      <c r="Q705" s="42">
        <v>0</v>
      </c>
      <c r="R705" s="47">
        <v>2393.9334578155517</v>
      </c>
      <c r="S705" s="42">
        <v>2549.3933501525762</v>
      </c>
      <c r="T705" s="73">
        <v>0.73490727879866713</v>
      </c>
      <c r="U705" s="48">
        <v>104.56996345616911</v>
      </c>
      <c r="V705" s="49">
        <v>30.144123221726463</v>
      </c>
    </row>
    <row r="706" spans="1:22" x14ac:dyDescent="0.35">
      <c r="A706" s="1" t="s">
        <v>29</v>
      </c>
      <c r="B706" s="44" t="s">
        <v>719</v>
      </c>
      <c r="C706" s="25" t="s">
        <v>735</v>
      </c>
      <c r="D706" s="25" t="s">
        <v>32</v>
      </c>
      <c r="E706" s="50">
        <v>80</v>
      </c>
      <c r="F706" s="41">
        <v>460.8</v>
      </c>
      <c r="G706" s="42">
        <v>0</v>
      </c>
      <c r="H706" s="42">
        <v>417.48800888061373</v>
      </c>
      <c r="I706" s="42"/>
      <c r="J706" s="42"/>
      <c r="K706" s="42">
        <v>0</v>
      </c>
      <c r="L706" s="46">
        <v>0.192</v>
      </c>
      <c r="M706" s="42">
        <v>0</v>
      </c>
      <c r="N706" s="48">
        <v>29.728675512374775</v>
      </c>
      <c r="O706" s="42"/>
      <c r="P706" s="42"/>
      <c r="Q706" s="42">
        <v>0</v>
      </c>
      <c r="R706" s="47">
        <v>878.28800888061369</v>
      </c>
      <c r="S706" s="42">
        <v>935.32324469960349</v>
      </c>
      <c r="T706" s="73">
        <v>11.691540558745043</v>
      </c>
      <c r="U706" s="48">
        <v>29.920675512374775</v>
      </c>
      <c r="V706" s="49">
        <v>374.00844390468467</v>
      </c>
    </row>
    <row r="707" spans="1:22" x14ac:dyDescent="0.35">
      <c r="A707" s="1" t="s">
        <v>29</v>
      </c>
      <c r="B707" s="44" t="s">
        <v>719</v>
      </c>
      <c r="C707" s="25" t="s">
        <v>736</v>
      </c>
      <c r="D707" s="25" t="s">
        <v>32</v>
      </c>
      <c r="E707" s="50">
        <v>3079</v>
      </c>
      <c r="F707" s="41">
        <v>350.35199999999998</v>
      </c>
      <c r="G707" s="42">
        <v>1132.9109855461131</v>
      </c>
      <c r="H707" s="42">
        <v>0</v>
      </c>
      <c r="I707" s="42"/>
      <c r="J707" s="42"/>
      <c r="K707" s="42">
        <v>0</v>
      </c>
      <c r="L707" s="46">
        <v>0.14598</v>
      </c>
      <c r="M707" s="48">
        <v>57.926913760957767</v>
      </c>
      <c r="N707" s="48">
        <v>0</v>
      </c>
      <c r="O707" s="42"/>
      <c r="P707" s="42"/>
      <c r="Q707" s="42">
        <v>0</v>
      </c>
      <c r="R707" s="47">
        <v>1483.2629855461132</v>
      </c>
      <c r="S707" s="42">
        <v>1579.5847539259671</v>
      </c>
      <c r="T707" s="73">
        <v>0.51301875736471814</v>
      </c>
      <c r="U707" s="48">
        <v>58.072893760957768</v>
      </c>
      <c r="V707" s="49">
        <v>18.860959324767059</v>
      </c>
    </row>
    <row r="708" spans="1:22" x14ac:dyDescent="0.35">
      <c r="A708" s="1" t="s">
        <v>29</v>
      </c>
      <c r="B708" s="44" t="s">
        <v>719</v>
      </c>
      <c r="C708" s="25" t="s">
        <v>737</v>
      </c>
      <c r="D708" s="25" t="s">
        <v>32</v>
      </c>
      <c r="E708" s="50">
        <v>1357</v>
      </c>
      <c r="F708" s="41">
        <v>113.75999999999999</v>
      </c>
      <c r="G708" s="42">
        <v>0</v>
      </c>
      <c r="H708" s="42">
        <v>512.15999259948569</v>
      </c>
      <c r="I708" s="42"/>
      <c r="J708" s="42"/>
      <c r="K708" s="42">
        <v>0</v>
      </c>
      <c r="L708" s="46">
        <v>4.7399999999999998E-2</v>
      </c>
      <c r="M708" s="42">
        <v>0</v>
      </c>
      <c r="N708" s="48">
        <v>36.470121073020827</v>
      </c>
      <c r="O708" s="42"/>
      <c r="P708" s="42"/>
      <c r="Q708" s="42">
        <v>0</v>
      </c>
      <c r="R708" s="47">
        <v>625.91999259948568</v>
      </c>
      <c r="S708" s="42">
        <v>666.5666757156896</v>
      </c>
      <c r="T708" s="73">
        <v>0.49120609853772262</v>
      </c>
      <c r="U708" s="48">
        <v>36.517521073020831</v>
      </c>
      <c r="V708" s="49">
        <v>26.9104797885194</v>
      </c>
    </row>
    <row r="709" spans="1:22" x14ac:dyDescent="0.35">
      <c r="A709" s="1" t="s">
        <v>29</v>
      </c>
      <c r="B709" s="44" t="s">
        <v>719</v>
      </c>
      <c r="C709" s="25" t="s">
        <v>738</v>
      </c>
      <c r="D709" s="25" t="s">
        <v>32</v>
      </c>
      <c r="E709" s="50">
        <v>2010</v>
      </c>
      <c r="F709" s="41">
        <v>233.71199999999999</v>
      </c>
      <c r="G709" s="42">
        <v>0</v>
      </c>
      <c r="H709" s="42">
        <v>981.6399703979472</v>
      </c>
      <c r="I709" s="42"/>
      <c r="J709" s="42"/>
      <c r="K709" s="42">
        <v>0</v>
      </c>
      <c r="L709" s="46">
        <v>9.7379999999999994E-2</v>
      </c>
      <c r="M709" s="42">
        <v>0</v>
      </c>
      <c r="N709" s="48">
        <v>69.901064292083618</v>
      </c>
      <c r="O709" s="42"/>
      <c r="P709" s="42"/>
      <c r="Q709" s="42">
        <v>0</v>
      </c>
      <c r="R709" s="47">
        <v>1215.3519703979473</v>
      </c>
      <c r="S709" s="42">
        <v>1294.2758376645256</v>
      </c>
      <c r="T709" s="73">
        <v>0.64391832719628139</v>
      </c>
      <c r="U709" s="48">
        <v>69.998444292083619</v>
      </c>
      <c r="V709" s="49">
        <v>34.825096662728164</v>
      </c>
    </row>
    <row r="710" spans="1:22" x14ac:dyDescent="0.35">
      <c r="A710" s="1" t="s">
        <v>29</v>
      </c>
      <c r="B710" s="44" t="s">
        <v>719</v>
      </c>
      <c r="C710" s="25" t="s">
        <v>739</v>
      </c>
      <c r="D710" s="25" t="s">
        <v>32</v>
      </c>
      <c r="E710" s="50">
        <v>2377</v>
      </c>
      <c r="F710" s="41">
        <v>364.608</v>
      </c>
      <c r="G710" s="42">
        <v>0</v>
      </c>
      <c r="H710" s="42">
        <v>1063.1199851989754</v>
      </c>
      <c r="I710" s="42"/>
      <c r="J710" s="42"/>
      <c r="K710" s="42">
        <v>0</v>
      </c>
      <c r="L710" s="46">
        <v>0.15192000000000003</v>
      </c>
      <c r="M710" s="42">
        <v>0</v>
      </c>
      <c r="N710" s="48">
        <v>75.703130146041929</v>
      </c>
      <c r="O710" s="42"/>
      <c r="P710" s="42"/>
      <c r="Q710" s="42">
        <v>0</v>
      </c>
      <c r="R710" s="47">
        <v>1427.7279851989754</v>
      </c>
      <c r="S710" s="42">
        <v>1520.4433604492638</v>
      </c>
      <c r="T710" s="73">
        <v>0.6396480271136995</v>
      </c>
      <c r="U710" s="48">
        <v>75.855050146041933</v>
      </c>
      <c r="V710" s="49">
        <v>31.912095139268796</v>
      </c>
    </row>
    <row r="711" spans="1:22" x14ac:dyDescent="0.35">
      <c r="A711" s="1" t="s">
        <v>29</v>
      </c>
      <c r="B711" s="44" t="s">
        <v>719</v>
      </c>
      <c r="C711" s="25" t="s">
        <v>740</v>
      </c>
      <c r="D711" s="25" t="s">
        <v>32</v>
      </c>
      <c r="E711" s="50">
        <v>1614</v>
      </c>
      <c r="F711" s="41">
        <v>655.12799999999993</v>
      </c>
      <c r="G711" s="42">
        <v>0</v>
      </c>
      <c r="H711" s="42">
        <v>0</v>
      </c>
      <c r="I711" s="42"/>
      <c r="J711" s="42"/>
      <c r="K711" s="42">
        <v>0</v>
      </c>
      <c r="L711" s="46">
        <v>0.27297000000000005</v>
      </c>
      <c r="M711" s="42">
        <v>0</v>
      </c>
      <c r="N711" s="48">
        <v>0</v>
      </c>
      <c r="O711" s="42"/>
      <c r="P711" s="42"/>
      <c r="Q711" s="42">
        <v>0</v>
      </c>
      <c r="R711" s="47">
        <v>655.12799999999993</v>
      </c>
      <c r="S711" s="42">
        <v>697.67142492873791</v>
      </c>
      <c r="T711" s="73">
        <v>0.43226234506117589</v>
      </c>
      <c r="U711" s="48">
        <v>0.27297000000000005</v>
      </c>
      <c r="V711" s="49">
        <v>0.16912639405204463</v>
      </c>
    </row>
    <row r="712" spans="1:22" x14ac:dyDescent="0.35">
      <c r="A712" s="1" t="s">
        <v>29</v>
      </c>
      <c r="B712" s="44" t="s">
        <v>719</v>
      </c>
      <c r="C712" s="25" t="s">
        <v>741</v>
      </c>
      <c r="D712" s="25" t="s">
        <v>32</v>
      </c>
      <c r="E712" s="50">
        <v>3653</v>
      </c>
      <c r="F712" s="41">
        <v>307.584</v>
      </c>
      <c r="G712" s="42">
        <v>0</v>
      </c>
      <c r="H712" s="42">
        <v>2137.8799407958986</v>
      </c>
      <c r="I712" s="42"/>
      <c r="J712" s="42"/>
      <c r="K712" s="42">
        <v>0</v>
      </c>
      <c r="L712" s="46">
        <v>0.12816</v>
      </c>
      <c r="M712" s="42">
        <v>0</v>
      </c>
      <c r="N712" s="48">
        <v>152.23512458416749</v>
      </c>
      <c r="O712" s="42"/>
      <c r="P712" s="42"/>
      <c r="Q712" s="42">
        <v>0</v>
      </c>
      <c r="R712" s="47">
        <v>2445.4639407958985</v>
      </c>
      <c r="S712" s="42">
        <v>2604.2701764951603</v>
      </c>
      <c r="T712" s="73">
        <v>0.71291272282922535</v>
      </c>
      <c r="U712" s="48">
        <v>152.3632845841675</v>
      </c>
      <c r="V712" s="49">
        <v>41.709084200429096</v>
      </c>
    </row>
    <row r="713" spans="1:22" x14ac:dyDescent="0.35">
      <c r="A713" s="1" t="s">
        <v>29</v>
      </c>
      <c r="B713" s="44" t="s">
        <v>719</v>
      </c>
      <c r="C713" s="25" t="s">
        <v>742</v>
      </c>
      <c r="D713" s="25" t="s">
        <v>32</v>
      </c>
      <c r="E713" s="50">
        <v>6507</v>
      </c>
      <c r="F713" s="41">
        <v>1851.5519999999999</v>
      </c>
      <c r="G713" s="42">
        <v>0</v>
      </c>
      <c r="H713" s="42">
        <v>1423.9600296020526</v>
      </c>
      <c r="I713" s="42"/>
      <c r="J713" s="42"/>
      <c r="K713" s="42">
        <v>0</v>
      </c>
      <c r="L713" s="46">
        <v>0.77148000000000005</v>
      </c>
      <c r="M713" s="42">
        <v>0</v>
      </c>
      <c r="N713" s="48">
        <v>101.39799170791639</v>
      </c>
      <c r="O713" s="42"/>
      <c r="P713" s="42"/>
      <c r="Q713" s="42">
        <v>0</v>
      </c>
      <c r="R713" s="47">
        <v>3275.5120296020523</v>
      </c>
      <c r="S713" s="42">
        <v>3488.2208439628384</v>
      </c>
      <c r="T713" s="73">
        <v>0.53607205224571053</v>
      </c>
      <c r="U713" s="48">
        <v>102.16947170791639</v>
      </c>
      <c r="V713" s="49">
        <v>15.701470986309571</v>
      </c>
    </row>
    <row r="714" spans="1:22" x14ac:dyDescent="0.35">
      <c r="A714" s="1" t="s">
        <v>29</v>
      </c>
      <c r="B714" s="44" t="s">
        <v>719</v>
      </c>
      <c r="C714" s="25" t="s">
        <v>743</v>
      </c>
      <c r="D714" s="25" t="s">
        <v>32</v>
      </c>
      <c r="E714" s="50">
        <v>4059</v>
      </c>
      <c r="F714" s="41">
        <v>614.30399999999997</v>
      </c>
      <c r="G714" s="42">
        <v>0</v>
      </c>
      <c r="H714" s="42">
        <v>1524.8399703979471</v>
      </c>
      <c r="I714" s="42"/>
      <c r="J714" s="42"/>
      <c r="K714" s="42">
        <v>0</v>
      </c>
      <c r="L714" s="46">
        <v>0.25596000000000002</v>
      </c>
      <c r="M714" s="42">
        <v>0</v>
      </c>
      <c r="N714" s="48">
        <v>108.5814962920836</v>
      </c>
      <c r="O714" s="42"/>
      <c r="P714" s="42"/>
      <c r="Q714" s="42">
        <v>0</v>
      </c>
      <c r="R714" s="47">
        <v>2139.1439703979472</v>
      </c>
      <c r="S714" s="42">
        <v>2278.0580618676868</v>
      </c>
      <c r="T714" s="73">
        <v>0.56123628033202433</v>
      </c>
      <c r="U714" s="48">
        <v>108.8374562920836</v>
      </c>
      <c r="V714" s="49">
        <v>26.813859643282484</v>
      </c>
    </row>
    <row r="715" spans="1:22" x14ac:dyDescent="0.35">
      <c r="A715" s="1" t="s">
        <v>29</v>
      </c>
      <c r="B715" s="44" t="s">
        <v>719</v>
      </c>
      <c r="C715" s="25" t="s">
        <v>744</v>
      </c>
      <c r="D715" s="25" t="s">
        <v>32</v>
      </c>
      <c r="E715" s="50">
        <v>1466</v>
      </c>
      <c r="F715" s="41">
        <v>125.928</v>
      </c>
      <c r="G715" s="42">
        <v>0</v>
      </c>
      <c r="H715" s="42">
        <v>322.0399703979474</v>
      </c>
      <c r="I715" s="42"/>
      <c r="J715" s="42"/>
      <c r="K715" s="42">
        <v>0</v>
      </c>
      <c r="L715" s="46">
        <v>5.2469999999999996E-2</v>
      </c>
      <c r="M715" s="42">
        <v>0</v>
      </c>
      <c r="N715" s="48">
        <v>22.931968292083614</v>
      </c>
      <c r="O715" s="42"/>
      <c r="P715" s="42"/>
      <c r="Q715" s="42">
        <v>0</v>
      </c>
      <c r="R715" s="47">
        <v>447.9679703979474</v>
      </c>
      <c r="S715" s="42">
        <v>477.05860874511649</v>
      </c>
      <c r="T715" s="73">
        <v>0.32541514921222137</v>
      </c>
      <c r="U715" s="48">
        <v>22.984438292083613</v>
      </c>
      <c r="V715" s="49">
        <v>15.678334442076135</v>
      </c>
    </row>
    <row r="716" spans="1:22" x14ac:dyDescent="0.35">
      <c r="A716" s="1" t="s">
        <v>29</v>
      </c>
      <c r="B716" s="44" t="s">
        <v>719</v>
      </c>
      <c r="C716" s="25" t="s">
        <v>745</v>
      </c>
      <c r="D716" s="25" t="s">
        <v>32</v>
      </c>
      <c r="E716" s="50">
        <v>1516</v>
      </c>
      <c r="F716" s="41">
        <v>134.60399999999998</v>
      </c>
      <c r="G716" s="42">
        <v>0</v>
      </c>
      <c r="H716" s="42">
        <v>539.31998519897559</v>
      </c>
      <c r="I716" s="42"/>
      <c r="J716" s="42"/>
      <c r="K716" s="42">
        <v>0</v>
      </c>
      <c r="L716" s="46">
        <v>5.6085000000000003E-2</v>
      </c>
      <c r="M716" s="42">
        <v>0</v>
      </c>
      <c r="N716" s="48">
        <v>38.404142146041941</v>
      </c>
      <c r="O716" s="42"/>
      <c r="P716" s="42"/>
      <c r="Q716" s="42">
        <v>0</v>
      </c>
      <c r="R716" s="47">
        <v>673.92398519897552</v>
      </c>
      <c r="S716" s="42">
        <v>717.68800455395433</v>
      </c>
      <c r="T716" s="73">
        <v>0.47340897398018095</v>
      </c>
      <c r="U716" s="48">
        <v>38.460227146041944</v>
      </c>
      <c r="V716" s="49">
        <v>25.369542972323181</v>
      </c>
    </row>
    <row r="717" spans="1:22" x14ac:dyDescent="0.35">
      <c r="A717" s="1" t="s">
        <v>29</v>
      </c>
      <c r="B717" s="44" t="s">
        <v>719</v>
      </c>
      <c r="C717" s="25" t="s">
        <v>746</v>
      </c>
      <c r="D717" s="25" t="s">
        <v>32</v>
      </c>
      <c r="E717" s="50">
        <v>1174</v>
      </c>
      <c r="F717" s="41">
        <v>166.75200000000001</v>
      </c>
      <c r="G717" s="42">
        <v>0</v>
      </c>
      <c r="H717" s="42">
        <v>368.59999999999997</v>
      </c>
      <c r="I717" s="42"/>
      <c r="J717" s="42"/>
      <c r="K717" s="42">
        <v>0</v>
      </c>
      <c r="L717" s="46">
        <v>6.948E-2</v>
      </c>
      <c r="M717" s="42">
        <v>0</v>
      </c>
      <c r="N717" s="48">
        <v>26.247435999999997</v>
      </c>
      <c r="O717" s="42"/>
      <c r="P717" s="42"/>
      <c r="Q717" s="42">
        <v>0</v>
      </c>
      <c r="R717" s="47">
        <v>535.35199999999998</v>
      </c>
      <c r="S717" s="42">
        <v>570.11727888053895</v>
      </c>
      <c r="T717" s="73">
        <v>0.48561948797320181</v>
      </c>
      <c r="U717" s="48">
        <v>26.316915999999996</v>
      </c>
      <c r="V717" s="49">
        <v>22.416453151618395</v>
      </c>
    </row>
    <row r="718" spans="1:22" x14ac:dyDescent="0.35">
      <c r="A718" s="1" t="s">
        <v>29</v>
      </c>
      <c r="B718" s="44" t="s">
        <v>719</v>
      </c>
      <c r="C718" s="25" t="s">
        <v>747</v>
      </c>
      <c r="D718" s="25" t="s">
        <v>32</v>
      </c>
      <c r="E718" s="50">
        <v>1520</v>
      </c>
      <c r="F718" s="60">
        <v>79.631999999999991</v>
      </c>
      <c r="G718" s="42">
        <v>0</v>
      </c>
      <c r="H718" s="42">
        <v>391.87999999999994</v>
      </c>
      <c r="I718" s="42"/>
      <c r="J718" s="42"/>
      <c r="K718" s="42">
        <v>0</v>
      </c>
      <c r="L718" s="46">
        <v>3.3180000000000001E-2</v>
      </c>
      <c r="M718" s="42">
        <v>0</v>
      </c>
      <c r="N718" s="48">
        <v>27.905168799999998</v>
      </c>
      <c r="O718" s="42"/>
      <c r="P718" s="42"/>
      <c r="Q718" s="42">
        <v>0</v>
      </c>
      <c r="R718" s="47">
        <v>471.51199999999994</v>
      </c>
      <c r="S718" s="42">
        <v>502.13156651982371</v>
      </c>
      <c r="T718" s="73">
        <v>0.33034971481567349</v>
      </c>
      <c r="U718" s="48">
        <v>27.9383488</v>
      </c>
      <c r="V718" s="49">
        <v>18.380492631578946</v>
      </c>
    </row>
    <row r="719" spans="1:22" x14ac:dyDescent="0.35">
      <c r="A719" s="1" t="s">
        <v>29</v>
      </c>
      <c r="B719" s="44" t="s">
        <v>719</v>
      </c>
      <c r="C719" s="25" t="s">
        <v>748</v>
      </c>
      <c r="D719" s="25" t="s">
        <v>32</v>
      </c>
      <c r="E719" s="50">
        <v>2706</v>
      </c>
      <c r="F719" s="41">
        <v>430.38</v>
      </c>
      <c r="G719" s="42">
        <v>0</v>
      </c>
      <c r="H719" s="42">
        <v>566.4799999999999</v>
      </c>
      <c r="I719" s="42"/>
      <c r="J719" s="42"/>
      <c r="K719" s="42">
        <v>0</v>
      </c>
      <c r="L719" s="46">
        <v>0.17932500000000001</v>
      </c>
      <c r="M719" s="42">
        <v>0</v>
      </c>
      <c r="N719" s="48">
        <v>40.338164800000001</v>
      </c>
      <c r="O719" s="42"/>
      <c r="P719" s="42"/>
      <c r="Q719" s="42">
        <v>0</v>
      </c>
      <c r="R719" s="47">
        <v>996.8599999999999</v>
      </c>
      <c r="S719" s="42">
        <v>1061.5951946100024</v>
      </c>
      <c r="T719" s="73">
        <v>0.39231160185144215</v>
      </c>
      <c r="U719" s="48">
        <v>40.5174898</v>
      </c>
      <c r="V719" s="49">
        <v>14.973203917220992</v>
      </c>
    </row>
    <row r="720" spans="1:22" x14ac:dyDescent="0.35">
      <c r="A720" s="1" t="s">
        <v>29</v>
      </c>
      <c r="B720" s="44" t="s">
        <v>719</v>
      </c>
      <c r="C720" s="25" t="s">
        <v>749</v>
      </c>
      <c r="D720" s="25" t="s">
        <v>32</v>
      </c>
      <c r="E720" s="50">
        <v>1723</v>
      </c>
      <c r="F720" s="41">
        <v>0</v>
      </c>
      <c r="G720" s="42">
        <v>0</v>
      </c>
      <c r="H720" s="42">
        <v>869.11998519897543</v>
      </c>
      <c r="I720" s="42"/>
      <c r="J720" s="42"/>
      <c r="K720" s="42">
        <v>0</v>
      </c>
      <c r="L720" s="46">
        <v>0</v>
      </c>
      <c r="M720" s="42">
        <v>0</v>
      </c>
      <c r="N720" s="48">
        <v>61.888690146041931</v>
      </c>
      <c r="O720" s="42"/>
      <c r="P720" s="42"/>
      <c r="Q720" s="42">
        <v>0</v>
      </c>
      <c r="R720" s="47">
        <v>869.11998519897543</v>
      </c>
      <c r="S720" s="42">
        <v>925.55985778017862</v>
      </c>
      <c r="T720" s="73">
        <v>0.53717925582134574</v>
      </c>
      <c r="U720" s="48">
        <v>61.888690146041931</v>
      </c>
      <c r="V720" s="49">
        <v>35.919146921672628</v>
      </c>
    </row>
    <row r="721" spans="1:22" x14ac:dyDescent="0.35">
      <c r="A721" s="1" t="s">
        <v>29</v>
      </c>
      <c r="B721" s="44" t="s">
        <v>719</v>
      </c>
      <c r="C721" s="25" t="s">
        <v>750</v>
      </c>
      <c r="D721" s="25" t="s">
        <v>32</v>
      </c>
      <c r="E721" s="50">
        <v>1258</v>
      </c>
      <c r="F721" s="41">
        <v>542.44799999999998</v>
      </c>
      <c r="G721" s="42">
        <v>0</v>
      </c>
      <c r="H721" s="42">
        <v>0</v>
      </c>
      <c r="I721" s="42"/>
      <c r="J721" s="42"/>
      <c r="K721" s="42">
        <v>0</v>
      </c>
      <c r="L721" s="46">
        <v>0.22602</v>
      </c>
      <c r="M721" s="42">
        <v>0</v>
      </c>
      <c r="N721" s="48">
        <v>0</v>
      </c>
      <c r="O721" s="42"/>
      <c r="P721" s="42"/>
      <c r="Q721" s="42">
        <v>0</v>
      </c>
      <c r="R721" s="47">
        <v>542.44799999999998</v>
      </c>
      <c r="S721" s="42">
        <v>577.67408675822753</v>
      </c>
      <c r="T721" s="73">
        <v>0.45920038693022858</v>
      </c>
      <c r="U721" s="48">
        <v>0.22602</v>
      </c>
      <c r="V721" s="49">
        <v>0.17966613672496026</v>
      </c>
    </row>
    <row r="722" spans="1:22" x14ac:dyDescent="0.35">
      <c r="A722" s="1" t="s">
        <v>29</v>
      </c>
      <c r="B722" s="44" t="s">
        <v>719</v>
      </c>
      <c r="C722" s="25" t="s">
        <v>751</v>
      </c>
      <c r="D722" s="25" t="s">
        <v>32</v>
      </c>
      <c r="E722" s="50">
        <v>1174</v>
      </c>
      <c r="F722" s="41">
        <v>267.02999999999997</v>
      </c>
      <c r="G722" s="42">
        <v>0</v>
      </c>
      <c r="H722" s="42">
        <v>325.91998519897442</v>
      </c>
      <c r="I722" s="42"/>
      <c r="J722" s="42"/>
      <c r="K722" s="42">
        <v>0</v>
      </c>
      <c r="L722" s="46">
        <v>0.1112625</v>
      </c>
      <c r="M722" s="42">
        <v>0</v>
      </c>
      <c r="N722" s="48">
        <v>23.20825814604186</v>
      </c>
      <c r="O722" s="42"/>
      <c r="P722" s="42"/>
      <c r="Q722" s="42">
        <v>0</v>
      </c>
      <c r="R722" s="47">
        <v>592.94998519897445</v>
      </c>
      <c r="S722" s="42">
        <v>631.45562559567384</v>
      </c>
      <c r="T722" s="73">
        <v>0.53786680204060799</v>
      </c>
      <c r="U722" s="48">
        <v>23.319520646041859</v>
      </c>
      <c r="V722" s="49">
        <v>19.863305490665979</v>
      </c>
    </row>
    <row r="723" spans="1:22" x14ac:dyDescent="0.35">
      <c r="A723" s="1" t="s">
        <v>29</v>
      </c>
      <c r="B723" s="44" t="s">
        <v>719</v>
      </c>
      <c r="C723" s="25" t="s">
        <v>752</v>
      </c>
      <c r="D723" s="25" t="s">
        <v>32</v>
      </c>
      <c r="E723" s="50">
        <v>1865</v>
      </c>
      <c r="F723" s="41">
        <v>155.51999999999998</v>
      </c>
      <c r="G723" s="42">
        <v>0</v>
      </c>
      <c r="H723" s="42">
        <v>508.28001480102427</v>
      </c>
      <c r="I723" s="42"/>
      <c r="J723" s="42"/>
      <c r="K723" s="42">
        <v>0</v>
      </c>
      <c r="L723" s="46">
        <v>6.4799999999999996E-2</v>
      </c>
      <c r="M723" s="42">
        <v>0</v>
      </c>
      <c r="N723" s="48">
        <v>36.193833853958054</v>
      </c>
      <c r="O723" s="42"/>
      <c r="P723" s="42"/>
      <c r="Q723" s="42">
        <v>0</v>
      </c>
      <c r="R723" s="47">
        <v>663.80001480102419</v>
      </c>
      <c r="S723" s="42">
        <v>706.90659259556594</v>
      </c>
      <c r="T723" s="73">
        <v>0.37903838745070562</v>
      </c>
      <c r="U723" s="48">
        <v>36.258633853958052</v>
      </c>
      <c r="V723" s="49">
        <v>19.441626731344801</v>
      </c>
    </row>
    <row r="724" spans="1:22" x14ac:dyDescent="0.35">
      <c r="A724" s="1" t="s">
        <v>29</v>
      </c>
      <c r="B724" s="44" t="s">
        <v>719</v>
      </c>
      <c r="C724" s="25" t="s">
        <v>753</v>
      </c>
      <c r="D724" s="25" t="s">
        <v>32</v>
      </c>
      <c r="E724" s="50">
        <v>585</v>
      </c>
      <c r="F724" s="41">
        <v>245.7756</v>
      </c>
      <c r="G724" s="42">
        <v>0</v>
      </c>
      <c r="H724" s="42">
        <v>0</v>
      </c>
      <c r="I724" s="42"/>
      <c r="J724" s="42"/>
      <c r="K724" s="42">
        <v>0</v>
      </c>
      <c r="L724" s="46">
        <v>0.10240650000000001</v>
      </c>
      <c r="M724" s="42">
        <v>0</v>
      </c>
      <c r="N724" s="48">
        <v>0</v>
      </c>
      <c r="O724" s="42"/>
      <c r="P724" s="42"/>
      <c r="Q724" s="42">
        <v>0</v>
      </c>
      <c r="R724" s="47">
        <v>245.7756</v>
      </c>
      <c r="S724" s="42">
        <v>261.73604710028502</v>
      </c>
      <c r="T724" s="73">
        <v>0.44741204632527354</v>
      </c>
      <c r="U724" s="48">
        <v>0.10240650000000001</v>
      </c>
      <c r="V724" s="49">
        <v>0.17505384615384617</v>
      </c>
    </row>
    <row r="725" spans="1:22" x14ac:dyDescent="0.35">
      <c r="A725" s="1" t="s">
        <v>29</v>
      </c>
      <c r="B725" s="44" t="s">
        <v>719</v>
      </c>
      <c r="C725" s="25" t="s">
        <v>754</v>
      </c>
      <c r="D725" s="25" t="s">
        <v>32</v>
      </c>
      <c r="E725" s="50">
        <v>21603</v>
      </c>
      <c r="F725" s="41">
        <v>8118.6696000000002</v>
      </c>
      <c r="G725" s="42">
        <v>10442.484231262222</v>
      </c>
      <c r="H725" s="42">
        <v>0</v>
      </c>
      <c r="I725" s="42"/>
      <c r="J725" s="42"/>
      <c r="K725" s="42">
        <v>0</v>
      </c>
      <c r="L725" s="46">
        <v>3.3827790000000002</v>
      </c>
      <c r="M725" s="42">
        <v>533.93504982467732</v>
      </c>
      <c r="N725" s="48">
        <v>0</v>
      </c>
      <c r="O725" s="42"/>
      <c r="P725" s="42"/>
      <c r="Q725" s="42">
        <v>0</v>
      </c>
      <c r="R725" s="47">
        <v>18561.153831262222</v>
      </c>
      <c r="S725" s="42">
        <v>19766.498519034783</v>
      </c>
      <c r="T725" s="73">
        <v>0.9149885904288656</v>
      </c>
      <c r="U725" s="48">
        <v>537.31782882467735</v>
      </c>
      <c r="V725" s="49">
        <v>24.872370912589798</v>
      </c>
    </row>
    <row r="726" spans="1:22" x14ac:dyDescent="0.35">
      <c r="A726" s="1" t="s">
        <v>29</v>
      </c>
      <c r="B726" s="44" t="s">
        <v>719</v>
      </c>
      <c r="C726" s="25" t="s">
        <v>755</v>
      </c>
      <c r="D726" s="25" t="s">
        <v>32</v>
      </c>
      <c r="E726" s="50">
        <v>22003</v>
      </c>
      <c r="F726" s="41">
        <v>10552.031999999999</v>
      </c>
      <c r="G726" s="42">
        <v>0</v>
      </c>
      <c r="H726" s="42">
        <v>0</v>
      </c>
      <c r="I726" s="42"/>
      <c r="J726" s="42"/>
      <c r="K726" s="42">
        <v>0</v>
      </c>
      <c r="L726" s="46">
        <v>4.3966799999999999</v>
      </c>
      <c r="M726" s="42">
        <v>0</v>
      </c>
      <c r="N726" s="48">
        <v>0</v>
      </c>
      <c r="O726" s="42"/>
      <c r="P726" s="42"/>
      <c r="Q726" s="42">
        <v>0</v>
      </c>
      <c r="R726" s="47">
        <v>10552.031999999999</v>
      </c>
      <c r="S726" s="42">
        <v>11237.271497071779</v>
      </c>
      <c r="T726" s="73">
        <v>0.51071542503621226</v>
      </c>
      <c r="U726" s="48">
        <v>4.3966799999999999</v>
      </c>
      <c r="V726" s="49">
        <v>0.199821842476026</v>
      </c>
    </row>
    <row r="727" spans="1:22" x14ac:dyDescent="0.35">
      <c r="A727" s="1" t="s">
        <v>29</v>
      </c>
      <c r="B727" s="44" t="s">
        <v>719</v>
      </c>
      <c r="C727" s="25" t="s">
        <v>756</v>
      </c>
      <c r="D727" s="25" t="s">
        <v>32</v>
      </c>
      <c r="E727" s="50">
        <v>17646</v>
      </c>
      <c r="F727" s="41">
        <v>4917.8879999999999</v>
      </c>
      <c r="G727" s="42">
        <v>5797.17</v>
      </c>
      <c r="H727" s="42">
        <v>0</v>
      </c>
      <c r="I727" s="42"/>
      <c r="J727" s="42"/>
      <c r="K727" s="42">
        <v>0</v>
      </c>
      <c r="L727" s="46">
        <v>2.0491199999999998</v>
      </c>
      <c r="M727" s="42">
        <v>296.41531500000002</v>
      </c>
      <c r="N727" s="48">
        <v>0</v>
      </c>
      <c r="O727" s="42"/>
      <c r="P727" s="42"/>
      <c r="Q727" s="42">
        <v>0</v>
      </c>
      <c r="R727" s="47">
        <v>10715.058000000001</v>
      </c>
      <c r="S727" s="42">
        <v>11410.884259341799</v>
      </c>
      <c r="T727" s="73">
        <v>0.64665557403047713</v>
      </c>
      <c r="U727" s="48">
        <v>298.46443500000004</v>
      </c>
      <c r="V727" s="49">
        <v>16.913999489969402</v>
      </c>
    </row>
    <row r="728" spans="1:22" x14ac:dyDescent="0.35">
      <c r="A728" s="1" t="s">
        <v>29</v>
      </c>
      <c r="B728" s="44" t="s">
        <v>719</v>
      </c>
      <c r="C728" s="25" t="s">
        <v>757</v>
      </c>
      <c r="D728" s="25" t="s">
        <v>32</v>
      </c>
      <c r="E728" s="50">
        <v>757</v>
      </c>
      <c r="F728" s="41">
        <v>293.76</v>
      </c>
      <c r="G728" s="42">
        <v>0</v>
      </c>
      <c r="H728" s="42">
        <v>0</v>
      </c>
      <c r="I728" s="42"/>
      <c r="J728" s="42"/>
      <c r="K728" s="42">
        <v>0</v>
      </c>
      <c r="L728" s="46">
        <v>0.12240000000000001</v>
      </c>
      <c r="M728" s="42">
        <v>0</v>
      </c>
      <c r="N728" s="48">
        <v>0</v>
      </c>
      <c r="O728" s="42"/>
      <c r="P728" s="42"/>
      <c r="Q728" s="42">
        <v>0</v>
      </c>
      <c r="R728" s="47">
        <v>293.76</v>
      </c>
      <c r="S728" s="42">
        <v>312.83651101321584</v>
      </c>
      <c r="T728" s="73">
        <v>0.4132582708232706</v>
      </c>
      <c r="U728" s="48">
        <v>0.12240000000000001</v>
      </c>
      <c r="V728" s="49">
        <v>0.16169088507265522</v>
      </c>
    </row>
    <row r="729" spans="1:22" x14ac:dyDescent="0.35">
      <c r="A729" s="1" t="s">
        <v>29</v>
      </c>
      <c r="B729" s="44" t="s">
        <v>758</v>
      </c>
      <c r="C729" s="25" t="s">
        <v>759</v>
      </c>
      <c r="D729" s="25" t="s">
        <v>32</v>
      </c>
      <c r="E729" s="50">
        <v>4250</v>
      </c>
      <c r="F729" s="41">
        <v>2248.4735999999998</v>
      </c>
      <c r="G729" s="42">
        <v>0</v>
      </c>
      <c r="H729" s="42">
        <v>0</v>
      </c>
      <c r="I729" s="42"/>
      <c r="J729" s="42"/>
      <c r="K729" s="42">
        <v>0</v>
      </c>
      <c r="L729" s="46">
        <v>0.93686400000000003</v>
      </c>
      <c r="M729" s="42">
        <v>0</v>
      </c>
      <c r="N729" s="48">
        <v>0</v>
      </c>
      <c r="O729" s="42"/>
      <c r="P729" s="42"/>
      <c r="Q729" s="42">
        <v>0</v>
      </c>
      <c r="R729" s="47">
        <v>2248.4735999999998</v>
      </c>
      <c r="S729" s="42">
        <v>2394.4874595905671</v>
      </c>
      <c r="T729" s="73">
        <v>0.56340881402130993</v>
      </c>
      <c r="U729" s="48">
        <v>0.93686400000000003</v>
      </c>
      <c r="V729" s="49">
        <v>0.22043858823529414</v>
      </c>
    </row>
    <row r="730" spans="1:22" x14ac:dyDescent="0.35">
      <c r="A730" s="1" t="s">
        <v>29</v>
      </c>
      <c r="B730" s="44" t="s">
        <v>758</v>
      </c>
      <c r="C730" s="25" t="s">
        <v>760</v>
      </c>
      <c r="D730" s="25" t="s">
        <v>32</v>
      </c>
      <c r="E730" s="50">
        <v>2839</v>
      </c>
      <c r="F730" s="41">
        <v>1616.4576</v>
      </c>
      <c r="G730" s="42">
        <v>0</v>
      </c>
      <c r="H730" s="42">
        <v>0</v>
      </c>
      <c r="I730" s="42"/>
      <c r="J730" s="42"/>
      <c r="K730" s="42">
        <v>0</v>
      </c>
      <c r="L730" s="46">
        <v>0.67352400000000001</v>
      </c>
      <c r="M730" s="42">
        <v>0</v>
      </c>
      <c r="N730" s="48">
        <v>0</v>
      </c>
      <c r="O730" s="42"/>
      <c r="P730" s="42"/>
      <c r="Q730" s="42">
        <v>0</v>
      </c>
      <c r="R730" s="47">
        <v>1616.4576</v>
      </c>
      <c r="S730" s="42">
        <v>1721.4289072194867</v>
      </c>
      <c r="T730" s="73">
        <v>0.60635044283884709</v>
      </c>
      <c r="U730" s="48">
        <v>0.67352400000000001</v>
      </c>
      <c r="V730" s="49">
        <v>0.2372398731947869</v>
      </c>
    </row>
    <row r="731" spans="1:22" x14ac:dyDescent="0.35">
      <c r="A731" s="1" t="s">
        <v>29</v>
      </c>
      <c r="B731" s="44" t="s">
        <v>758</v>
      </c>
      <c r="C731" s="25" t="s">
        <v>761</v>
      </c>
      <c r="D731" s="25" t="s">
        <v>32</v>
      </c>
      <c r="E731" s="50">
        <v>5487</v>
      </c>
      <c r="F731" s="41">
        <v>3397.1795999999999</v>
      </c>
      <c r="G731" s="42">
        <v>2914.1199000000001</v>
      </c>
      <c r="H731" s="42">
        <v>0</v>
      </c>
      <c r="I731" s="42"/>
      <c r="J731" s="42"/>
      <c r="K731" s="42">
        <v>0</v>
      </c>
      <c r="L731" s="46">
        <v>1.4154915000000001</v>
      </c>
      <c r="M731" s="42">
        <v>149.00197305</v>
      </c>
      <c r="N731" s="48">
        <v>0</v>
      </c>
      <c r="O731" s="42"/>
      <c r="P731" s="42"/>
      <c r="Q731" s="42">
        <v>0</v>
      </c>
      <c r="R731" s="47">
        <v>6311.2995000000001</v>
      </c>
      <c r="S731" s="42">
        <v>6721.1496307851776</v>
      </c>
      <c r="T731" s="73">
        <v>1.2249224769063565</v>
      </c>
      <c r="U731" s="48">
        <v>150.41746455000001</v>
      </c>
      <c r="V731" s="49">
        <v>27.413425287042099</v>
      </c>
    </row>
    <row r="732" spans="1:22" x14ac:dyDescent="0.35">
      <c r="A732" s="1" t="s">
        <v>29</v>
      </c>
      <c r="B732" s="44" t="s">
        <v>758</v>
      </c>
      <c r="C732" s="25" t="s">
        <v>762</v>
      </c>
      <c r="D732" s="25" t="s">
        <v>32</v>
      </c>
      <c r="E732" s="50">
        <v>4458</v>
      </c>
      <c r="F732" s="41">
        <v>907.0992</v>
      </c>
      <c r="G732" s="42">
        <v>1175.3478</v>
      </c>
      <c r="H732" s="42">
        <v>0</v>
      </c>
      <c r="I732" s="42"/>
      <c r="J732" s="42"/>
      <c r="K732" s="42">
        <v>0</v>
      </c>
      <c r="L732" s="46">
        <v>0.37795800000000002</v>
      </c>
      <c r="M732" s="48">
        <v>60.096752099999996</v>
      </c>
      <c r="N732" s="48">
        <v>0</v>
      </c>
      <c r="O732" s="42"/>
      <c r="P732" s="42"/>
      <c r="Q732" s="42">
        <v>0</v>
      </c>
      <c r="R732" s="47">
        <v>2082.4470000000001</v>
      </c>
      <c r="S732" s="42">
        <v>2217.6792410469034</v>
      </c>
      <c r="T732" s="73">
        <v>0.49746057448337894</v>
      </c>
      <c r="U732" s="48">
        <v>60.474710099999996</v>
      </c>
      <c r="V732" s="49">
        <v>13.565435195154777</v>
      </c>
    </row>
    <row r="733" spans="1:22" x14ac:dyDescent="0.35">
      <c r="A733" s="1" t="s">
        <v>29</v>
      </c>
      <c r="B733" s="44" t="s">
        <v>758</v>
      </c>
      <c r="C733" s="25" t="s">
        <v>763</v>
      </c>
      <c r="D733" s="25" t="s">
        <v>32</v>
      </c>
      <c r="E733" s="50">
        <v>4138</v>
      </c>
      <c r="F733" s="41">
        <v>658.86839999999995</v>
      </c>
      <c r="G733" s="42">
        <v>1500.8228999999999</v>
      </c>
      <c r="H733" s="42">
        <v>0</v>
      </c>
      <c r="I733" s="42"/>
      <c r="J733" s="42"/>
      <c r="K733" s="42">
        <v>0</v>
      </c>
      <c r="L733" s="46">
        <v>0.27452850000000001</v>
      </c>
      <c r="M733" s="48">
        <v>76.738631549999994</v>
      </c>
      <c r="N733" s="48">
        <v>0</v>
      </c>
      <c r="O733" s="42"/>
      <c r="P733" s="42"/>
      <c r="Q733" s="42">
        <v>0</v>
      </c>
      <c r="R733" s="47">
        <v>2159.6913</v>
      </c>
      <c r="S733" s="42">
        <v>2299.9397166312515</v>
      </c>
      <c r="T733" s="73">
        <v>0.55580950136086305</v>
      </c>
      <c r="U733" s="48">
        <v>77.013160049999996</v>
      </c>
      <c r="V733" s="49">
        <v>18.61120349202513</v>
      </c>
    </row>
    <row r="734" spans="1:22" x14ac:dyDescent="0.35">
      <c r="A734" s="1" t="s">
        <v>29</v>
      </c>
      <c r="B734" s="44" t="s">
        <v>758</v>
      </c>
      <c r="C734" s="25" t="s">
        <v>764</v>
      </c>
      <c r="D734" s="25" t="s">
        <v>32</v>
      </c>
      <c r="E734" s="50">
        <v>4084</v>
      </c>
      <c r="F734" s="41">
        <v>468.07920000000001</v>
      </c>
      <c r="G734" s="42">
        <v>1230.2882999999999</v>
      </c>
      <c r="H734" s="42">
        <v>0</v>
      </c>
      <c r="I734" s="42"/>
      <c r="J734" s="42"/>
      <c r="K734" s="42">
        <v>0</v>
      </c>
      <c r="L734" s="46">
        <v>0.19503300000000001</v>
      </c>
      <c r="M734" s="48">
        <v>62.905916850000004</v>
      </c>
      <c r="N734" s="48">
        <v>0</v>
      </c>
      <c r="O734" s="42"/>
      <c r="P734" s="42"/>
      <c r="Q734" s="42">
        <v>0</v>
      </c>
      <c r="R734" s="47">
        <v>1698.3674999999998</v>
      </c>
      <c r="S734" s="42">
        <v>1808.657962684633</v>
      </c>
      <c r="T734" s="73">
        <v>0.44286433954080145</v>
      </c>
      <c r="U734" s="48">
        <v>63.100949850000006</v>
      </c>
      <c r="V734" s="49">
        <v>15.450771265915771</v>
      </c>
    </row>
    <row r="735" spans="1:22" x14ac:dyDescent="0.35">
      <c r="A735" s="1" t="s">
        <v>29</v>
      </c>
      <c r="B735" s="44" t="s">
        <v>758</v>
      </c>
      <c r="C735" s="25" t="s">
        <v>765</v>
      </c>
      <c r="D735" s="25" t="s">
        <v>32</v>
      </c>
      <c r="E735" s="50">
        <v>2410</v>
      </c>
      <c r="F735" s="41">
        <v>300.88439999999997</v>
      </c>
      <c r="G735" s="42">
        <v>1045.0062</v>
      </c>
      <c r="H735" s="42">
        <v>0</v>
      </c>
      <c r="I735" s="42"/>
      <c r="J735" s="42"/>
      <c r="K735" s="42">
        <v>0</v>
      </c>
      <c r="L735" s="46">
        <v>0.12536849999999999</v>
      </c>
      <c r="M735" s="48">
        <v>53.4322509</v>
      </c>
      <c r="N735" s="48">
        <v>0</v>
      </c>
      <c r="O735" s="42"/>
      <c r="P735" s="42"/>
      <c r="Q735" s="42">
        <v>0</v>
      </c>
      <c r="R735" s="47">
        <v>1345.8905999999999</v>
      </c>
      <c r="S735" s="42">
        <v>1433.2915288313034</v>
      </c>
      <c r="T735" s="73">
        <v>0.59472677544867358</v>
      </c>
      <c r="U735" s="48">
        <v>53.5576194</v>
      </c>
      <c r="V735" s="49">
        <v>22.223078589211621</v>
      </c>
    </row>
    <row r="736" spans="1:22" x14ac:dyDescent="0.35">
      <c r="A736" s="1" t="s">
        <v>29</v>
      </c>
      <c r="B736" s="44" t="s">
        <v>758</v>
      </c>
      <c r="C736" s="25" t="s">
        <v>766</v>
      </c>
      <c r="D736" s="25" t="s">
        <v>32</v>
      </c>
      <c r="E736" s="50">
        <v>2454</v>
      </c>
      <c r="F736" s="41">
        <v>289.91159999999996</v>
      </c>
      <c r="G736" s="42">
        <v>1083.654</v>
      </c>
      <c r="H736" s="42">
        <v>0</v>
      </c>
      <c r="I736" s="42"/>
      <c r="J736" s="42"/>
      <c r="K736" s="42">
        <v>0</v>
      </c>
      <c r="L736" s="46">
        <v>0.12079650000000001</v>
      </c>
      <c r="M736" s="48">
        <v>55.408352999999998</v>
      </c>
      <c r="N736" s="48">
        <v>0</v>
      </c>
      <c r="O736" s="42"/>
      <c r="P736" s="42"/>
      <c r="Q736" s="42">
        <v>0</v>
      </c>
      <c r="R736" s="47">
        <v>1373.5655999999999</v>
      </c>
      <c r="S736" s="42">
        <v>1462.7637185177505</v>
      </c>
      <c r="T736" s="73">
        <v>0.59607323492980868</v>
      </c>
      <c r="U736" s="48">
        <v>55.529149499999995</v>
      </c>
      <c r="V736" s="49">
        <v>22.628015281173592</v>
      </c>
    </row>
    <row r="737" spans="1:22" x14ac:dyDescent="0.35">
      <c r="A737" s="1" t="s">
        <v>29</v>
      </c>
      <c r="B737" s="44" t="s">
        <v>758</v>
      </c>
      <c r="C737" s="25" t="s">
        <v>767</v>
      </c>
      <c r="D737" s="25" t="s">
        <v>32</v>
      </c>
      <c r="E737" s="50">
        <v>2412</v>
      </c>
      <c r="F737" s="41">
        <v>293.67359999999996</v>
      </c>
      <c r="G737" s="42">
        <v>752.87429999999995</v>
      </c>
      <c r="H737" s="42">
        <v>0</v>
      </c>
      <c r="I737" s="42"/>
      <c r="J737" s="42"/>
      <c r="K737" s="42">
        <v>0</v>
      </c>
      <c r="L737" s="46">
        <v>0.122364</v>
      </c>
      <c r="M737" s="48">
        <v>38.495243850000001</v>
      </c>
      <c r="N737" s="48">
        <v>0</v>
      </c>
      <c r="O737" s="42"/>
      <c r="P737" s="42"/>
      <c r="Q737" s="42">
        <v>0</v>
      </c>
      <c r="R737" s="47">
        <v>1046.5479</v>
      </c>
      <c r="S737" s="42">
        <v>1114.5097822855662</v>
      </c>
      <c r="T737" s="73">
        <v>0.46206873229086493</v>
      </c>
      <c r="U737" s="48">
        <v>38.617607849999999</v>
      </c>
      <c r="V737" s="49">
        <v>16.010616853233831</v>
      </c>
    </row>
    <row r="738" spans="1:22" x14ac:dyDescent="0.35">
      <c r="A738" s="1" t="s">
        <v>29</v>
      </c>
      <c r="B738" s="44" t="s">
        <v>758</v>
      </c>
      <c r="C738" s="25" t="s">
        <v>768</v>
      </c>
      <c r="D738" s="25" t="s">
        <v>32</v>
      </c>
      <c r="E738" s="50">
        <v>5938</v>
      </c>
      <c r="F738" s="41">
        <v>1707.066</v>
      </c>
      <c r="G738" s="42">
        <v>2993.31</v>
      </c>
      <c r="H738" s="42">
        <v>0</v>
      </c>
      <c r="I738" s="42"/>
      <c r="J738" s="42"/>
      <c r="K738" s="42">
        <v>0</v>
      </c>
      <c r="L738" s="46">
        <v>0.71127750000000001</v>
      </c>
      <c r="M738" s="42">
        <v>153.05104499999999</v>
      </c>
      <c r="N738" s="48">
        <v>0</v>
      </c>
      <c r="O738" s="42"/>
      <c r="P738" s="42"/>
      <c r="Q738" s="42">
        <v>0</v>
      </c>
      <c r="R738" s="47">
        <v>4700.3760000000002</v>
      </c>
      <c r="S738" s="42">
        <v>5005.6142030577867</v>
      </c>
      <c r="T738" s="73">
        <v>0.84297982537180649</v>
      </c>
      <c r="U738" s="48">
        <v>153.76232249999998</v>
      </c>
      <c r="V738" s="49">
        <v>25.894631609969682</v>
      </c>
    </row>
    <row r="739" spans="1:22" x14ac:dyDescent="0.35">
      <c r="A739" s="1" t="s">
        <v>29</v>
      </c>
      <c r="B739" s="44" t="s">
        <v>758</v>
      </c>
      <c r="C739" s="25" t="s">
        <v>769</v>
      </c>
      <c r="D739" s="25" t="s">
        <v>32</v>
      </c>
      <c r="E739" s="50">
        <v>3330</v>
      </c>
      <c r="F739" s="41">
        <v>525.84839999999997</v>
      </c>
      <c r="G739" s="42">
        <v>1515.2211</v>
      </c>
      <c r="H739" s="42">
        <v>0</v>
      </c>
      <c r="I739" s="42"/>
      <c r="J739" s="42"/>
      <c r="K739" s="42">
        <v>0</v>
      </c>
      <c r="L739" s="46">
        <v>0.21910350000000001</v>
      </c>
      <c r="M739" s="48">
        <v>77.474826449999995</v>
      </c>
      <c r="N739" s="48">
        <v>0</v>
      </c>
      <c r="O739" s="42"/>
      <c r="P739" s="42"/>
      <c r="Q739" s="42">
        <v>0</v>
      </c>
      <c r="R739" s="47">
        <v>2041.0695000000001</v>
      </c>
      <c r="S739" s="42">
        <v>2173.6147232961907</v>
      </c>
      <c r="T739" s="73">
        <v>0.65273715414300026</v>
      </c>
      <c r="U739" s="48">
        <v>77.693929949999998</v>
      </c>
      <c r="V739" s="49">
        <v>23.331510495495493</v>
      </c>
    </row>
    <row r="740" spans="1:22" x14ac:dyDescent="0.35">
      <c r="A740" s="1" t="s">
        <v>29</v>
      </c>
      <c r="B740" s="44" t="s">
        <v>758</v>
      </c>
      <c r="C740" s="25" t="s">
        <v>770</v>
      </c>
      <c r="D740" s="25" t="s">
        <v>32</v>
      </c>
      <c r="E740" s="50">
        <v>2676</v>
      </c>
      <c r="F740" s="41">
        <v>491.81039999999996</v>
      </c>
      <c r="G740" s="42">
        <v>1250.3699999999999</v>
      </c>
      <c r="H740" s="42">
        <v>0</v>
      </c>
      <c r="I740" s="42"/>
      <c r="J740" s="42"/>
      <c r="K740" s="42">
        <v>0</v>
      </c>
      <c r="L740" s="46">
        <v>0.20492099999999999</v>
      </c>
      <c r="M740" s="48">
        <v>63.932714999999995</v>
      </c>
      <c r="N740" s="48">
        <v>0</v>
      </c>
      <c r="O740" s="42"/>
      <c r="P740" s="42"/>
      <c r="Q740" s="42">
        <v>0</v>
      </c>
      <c r="R740" s="47">
        <v>1742.1803999999997</v>
      </c>
      <c r="S740" s="42">
        <v>1855.3160331277529</v>
      </c>
      <c r="T740" s="73">
        <v>0.69331690326149209</v>
      </c>
      <c r="U740" s="48">
        <v>64.137636000000001</v>
      </c>
      <c r="V740" s="49">
        <v>23.967726457399102</v>
      </c>
    </row>
    <row r="741" spans="1:22" x14ac:dyDescent="0.35">
      <c r="A741" s="1" t="s">
        <v>29</v>
      </c>
      <c r="B741" s="44" t="s">
        <v>758</v>
      </c>
      <c r="C741" s="25" t="s">
        <v>771</v>
      </c>
      <c r="D741" s="25" t="s">
        <v>32</v>
      </c>
      <c r="E741" s="50">
        <v>2523</v>
      </c>
      <c r="F741" s="41">
        <v>259.04160000000002</v>
      </c>
      <c r="G741" s="42">
        <v>1018.1043</v>
      </c>
      <c r="H741" s="42">
        <v>0</v>
      </c>
      <c r="I741" s="42"/>
      <c r="J741" s="42"/>
      <c r="K741" s="42">
        <v>0</v>
      </c>
      <c r="L741" s="46">
        <v>0.107934</v>
      </c>
      <c r="M741" s="48">
        <v>52.056728849999999</v>
      </c>
      <c r="N741" s="48">
        <v>0</v>
      </c>
      <c r="O741" s="42"/>
      <c r="P741" s="42"/>
      <c r="Q741" s="42">
        <v>0</v>
      </c>
      <c r="R741" s="47">
        <v>1277.1459</v>
      </c>
      <c r="S741" s="42">
        <v>1360.0826096501685</v>
      </c>
      <c r="T741" s="73">
        <v>0.53907356704326936</v>
      </c>
      <c r="U741" s="48">
        <v>52.164662849999999</v>
      </c>
      <c r="V741" s="49">
        <v>20.67564916765755</v>
      </c>
    </row>
    <row r="742" spans="1:22" x14ac:dyDescent="0.35">
      <c r="A742" s="1" t="s">
        <v>29</v>
      </c>
      <c r="B742" s="44" t="s">
        <v>758</v>
      </c>
      <c r="C742" s="25" t="s">
        <v>772</v>
      </c>
      <c r="D742" s="25" t="s">
        <v>32</v>
      </c>
      <c r="E742" s="50">
        <v>4578</v>
      </c>
      <c r="F742" s="41">
        <v>424.48320000000001</v>
      </c>
      <c r="G742" s="42">
        <v>1790.6813999999999</v>
      </c>
      <c r="H742" s="42">
        <v>0</v>
      </c>
      <c r="I742" s="42"/>
      <c r="J742" s="42"/>
      <c r="K742" s="42">
        <v>0</v>
      </c>
      <c r="L742" s="46">
        <v>0.176868</v>
      </c>
      <c r="M742" s="48">
        <v>91.559397300000001</v>
      </c>
      <c r="N742" s="48">
        <v>0</v>
      </c>
      <c r="O742" s="42"/>
      <c r="P742" s="42"/>
      <c r="Q742" s="42">
        <v>0</v>
      </c>
      <c r="R742" s="47">
        <v>2215.1646000000001</v>
      </c>
      <c r="S742" s="42">
        <v>2359.0154029955947</v>
      </c>
      <c r="T742" s="73">
        <v>0.51529388444639468</v>
      </c>
      <c r="U742" s="48">
        <v>91.736265299999999</v>
      </c>
      <c r="V742" s="49">
        <v>20.038502686762779</v>
      </c>
    </row>
    <row r="743" spans="1:22" x14ac:dyDescent="0.35">
      <c r="A743" s="1" t="s">
        <v>29</v>
      </c>
      <c r="B743" s="44" t="s">
        <v>758</v>
      </c>
      <c r="C743" s="25" t="s">
        <v>773</v>
      </c>
      <c r="D743" s="25" t="s">
        <v>32</v>
      </c>
      <c r="E743" s="50">
        <v>6943</v>
      </c>
      <c r="F743" s="41">
        <v>1057.4712</v>
      </c>
      <c r="G743" s="42">
        <v>2990.6577000000002</v>
      </c>
      <c r="H743" s="42">
        <v>0</v>
      </c>
      <c r="I743" s="42"/>
      <c r="J743" s="42"/>
      <c r="K743" s="42">
        <v>0</v>
      </c>
      <c r="L743" s="46">
        <v>0.44061299999999998</v>
      </c>
      <c r="M743" s="42">
        <v>152.91543014999999</v>
      </c>
      <c r="N743" s="48">
        <v>0</v>
      </c>
      <c r="O743" s="42"/>
      <c r="P743" s="42"/>
      <c r="Q743" s="42">
        <v>0</v>
      </c>
      <c r="R743" s="47">
        <v>4048.1289000000002</v>
      </c>
      <c r="S743" s="42">
        <v>4311.0107611920184</v>
      </c>
      <c r="T743" s="73">
        <v>0.62091469986922343</v>
      </c>
      <c r="U743" s="48">
        <v>153.35604315</v>
      </c>
      <c r="V743" s="49">
        <v>22.0878644894138</v>
      </c>
    </row>
    <row r="744" spans="1:22" x14ac:dyDescent="0.35">
      <c r="A744" s="1" t="s">
        <v>29</v>
      </c>
      <c r="B744" s="44" t="s">
        <v>758</v>
      </c>
      <c r="C744" s="25" t="s">
        <v>774</v>
      </c>
      <c r="D744" s="25" t="s">
        <v>32</v>
      </c>
      <c r="E744" s="50">
        <v>3168</v>
      </c>
      <c r="F744" s="41">
        <v>273.95279999999997</v>
      </c>
      <c r="G744" s="42">
        <v>1188.2303999999999</v>
      </c>
      <c r="H744" s="42">
        <v>0</v>
      </c>
      <c r="I744" s="42"/>
      <c r="J744" s="42"/>
      <c r="K744" s="42">
        <v>0</v>
      </c>
      <c r="L744" s="46">
        <v>0.11414700000000001</v>
      </c>
      <c r="M744" s="48">
        <v>60.7554528</v>
      </c>
      <c r="N744" s="48">
        <v>0</v>
      </c>
      <c r="O744" s="42"/>
      <c r="P744" s="42"/>
      <c r="Q744" s="42">
        <v>0</v>
      </c>
      <c r="R744" s="47">
        <v>1462.1831999999999</v>
      </c>
      <c r="S744" s="42">
        <v>1557.1360660067373</v>
      </c>
      <c r="T744" s="73">
        <v>0.49152022285566205</v>
      </c>
      <c r="U744" s="48">
        <v>60.869599800000003</v>
      </c>
      <c r="V744" s="49">
        <v>19.213888825757579</v>
      </c>
    </row>
    <row r="745" spans="1:22" x14ac:dyDescent="0.35">
      <c r="A745" s="1" t="s">
        <v>29</v>
      </c>
      <c r="B745" s="44" t="s">
        <v>758</v>
      </c>
      <c r="C745" s="25" t="s">
        <v>775</v>
      </c>
      <c r="D745" s="25" t="s">
        <v>32</v>
      </c>
      <c r="E745" s="50">
        <v>3427</v>
      </c>
      <c r="F745" s="41">
        <v>395.66519999999997</v>
      </c>
      <c r="G745" s="42">
        <v>2135.8593000000001</v>
      </c>
      <c r="H745" s="42">
        <v>0</v>
      </c>
      <c r="I745" s="42"/>
      <c r="J745" s="42"/>
      <c r="K745" s="42">
        <v>0</v>
      </c>
      <c r="L745" s="46">
        <v>0.16486049999999999</v>
      </c>
      <c r="M745" s="42">
        <v>109.20870135</v>
      </c>
      <c r="N745" s="48">
        <v>0</v>
      </c>
      <c r="O745" s="42"/>
      <c r="P745" s="42"/>
      <c r="Q745" s="42">
        <v>0</v>
      </c>
      <c r="R745" s="47">
        <v>2531.5245</v>
      </c>
      <c r="S745" s="42">
        <v>2695.9194312516197</v>
      </c>
      <c r="T745" s="73">
        <v>0.78667039137777051</v>
      </c>
      <c r="U745" s="48">
        <v>109.37356185</v>
      </c>
      <c r="V745" s="49">
        <v>31.91525002918004</v>
      </c>
    </row>
    <row r="746" spans="1:22" x14ac:dyDescent="0.35">
      <c r="A746" s="1" t="s">
        <v>29</v>
      </c>
      <c r="B746" s="44" t="s">
        <v>758</v>
      </c>
      <c r="C746" s="25" t="s">
        <v>776</v>
      </c>
      <c r="D746" s="25" t="s">
        <v>32</v>
      </c>
      <c r="E746" s="50">
        <v>1861</v>
      </c>
      <c r="F746" s="41">
        <v>252.8244</v>
      </c>
      <c r="G746" s="42">
        <v>655.49699999999996</v>
      </c>
      <c r="H746" s="42">
        <v>0</v>
      </c>
      <c r="I746" s="42"/>
      <c r="J746" s="42"/>
      <c r="K746" s="42">
        <v>0</v>
      </c>
      <c r="L746" s="46">
        <v>0.10534350000000001</v>
      </c>
      <c r="M746" s="48">
        <v>33.5162415</v>
      </c>
      <c r="N746" s="48">
        <v>0</v>
      </c>
      <c r="O746" s="42"/>
      <c r="P746" s="42"/>
      <c r="Q746" s="42">
        <v>0</v>
      </c>
      <c r="R746" s="47">
        <v>908.32139999999993</v>
      </c>
      <c r="S746" s="42">
        <v>967.30697731018392</v>
      </c>
      <c r="T746" s="73">
        <v>0.51977806411079197</v>
      </c>
      <c r="U746" s="48">
        <v>33.621584999999996</v>
      </c>
      <c r="V746" s="49">
        <v>18.066407845244491</v>
      </c>
    </row>
    <row r="747" spans="1:22" x14ac:dyDescent="0.35">
      <c r="A747" s="1" t="s">
        <v>29</v>
      </c>
      <c r="B747" s="44" t="s">
        <v>758</v>
      </c>
      <c r="C747" s="25" t="s">
        <v>777</v>
      </c>
      <c r="D747" s="25" t="s">
        <v>32</v>
      </c>
      <c r="E747" s="50">
        <v>2239</v>
      </c>
      <c r="F747" s="41">
        <v>294.95159999999998</v>
      </c>
      <c r="G747" s="42">
        <v>1026.4401</v>
      </c>
      <c r="H747" s="42">
        <v>0</v>
      </c>
      <c r="I747" s="42"/>
      <c r="J747" s="42"/>
      <c r="K747" s="42">
        <v>0</v>
      </c>
      <c r="L747" s="46">
        <v>0.12289650000000001</v>
      </c>
      <c r="M747" s="48">
        <v>52.482946949999999</v>
      </c>
      <c r="N747" s="48">
        <v>0</v>
      </c>
      <c r="O747" s="42"/>
      <c r="P747" s="42"/>
      <c r="Q747" s="42">
        <v>0</v>
      </c>
      <c r="R747" s="47">
        <v>1321.3917000000001</v>
      </c>
      <c r="S747" s="42">
        <v>1407.2016922311482</v>
      </c>
      <c r="T747" s="73">
        <v>0.62849561957621625</v>
      </c>
      <c r="U747" s="48">
        <v>52.605843450000002</v>
      </c>
      <c r="V747" s="49">
        <v>23.495240486824475</v>
      </c>
    </row>
    <row r="748" spans="1:22" x14ac:dyDescent="0.35">
      <c r="A748" s="1" t="s">
        <v>29</v>
      </c>
      <c r="B748" s="44" t="s">
        <v>758</v>
      </c>
      <c r="C748" s="25" t="s">
        <v>778</v>
      </c>
      <c r="D748" s="25" t="s">
        <v>32</v>
      </c>
      <c r="E748" s="50">
        <v>2456</v>
      </c>
      <c r="F748" s="41">
        <v>703.72439999999995</v>
      </c>
      <c r="G748" s="42">
        <v>493.32780000000002</v>
      </c>
      <c r="H748" s="42">
        <v>0</v>
      </c>
      <c r="I748" s="42"/>
      <c r="J748" s="42"/>
      <c r="K748" s="42">
        <v>0</v>
      </c>
      <c r="L748" s="46">
        <v>0.29321849999999999</v>
      </c>
      <c r="M748" s="48">
        <v>25.224362099999997</v>
      </c>
      <c r="N748" s="48">
        <v>0</v>
      </c>
      <c r="O748" s="42"/>
      <c r="P748" s="42"/>
      <c r="Q748" s="42">
        <v>0</v>
      </c>
      <c r="R748" s="47">
        <v>1197.0522000000001</v>
      </c>
      <c r="S748" s="42">
        <v>1274.7876965846074</v>
      </c>
      <c r="T748" s="73">
        <v>0.51905036505887925</v>
      </c>
      <c r="U748" s="48">
        <v>25.517580599999995</v>
      </c>
      <c r="V748" s="49">
        <v>10.389894381107489</v>
      </c>
    </row>
    <row r="749" spans="1:22" x14ac:dyDescent="0.35">
      <c r="A749" s="1" t="s">
        <v>29</v>
      </c>
      <c r="B749" s="44" t="s">
        <v>758</v>
      </c>
      <c r="C749" s="25" t="s">
        <v>779</v>
      </c>
      <c r="D749" s="25" t="s">
        <v>32</v>
      </c>
      <c r="E749" s="50">
        <v>2402</v>
      </c>
      <c r="F749" s="41">
        <v>342.11160000000001</v>
      </c>
      <c r="G749" s="42">
        <v>1079.4861000000001</v>
      </c>
      <c r="H749" s="42">
        <v>0</v>
      </c>
      <c r="I749" s="42"/>
      <c r="J749" s="42"/>
      <c r="K749" s="42">
        <v>0</v>
      </c>
      <c r="L749" s="46">
        <v>0.14254650000000002</v>
      </c>
      <c r="M749" s="48">
        <v>55.195243949999998</v>
      </c>
      <c r="N749" s="48">
        <v>0</v>
      </c>
      <c r="O749" s="42"/>
      <c r="P749" s="42"/>
      <c r="Q749" s="42">
        <v>0</v>
      </c>
      <c r="R749" s="47">
        <v>1421.5977</v>
      </c>
      <c r="S749" s="42">
        <v>1513.9149800259133</v>
      </c>
      <c r="T749" s="73">
        <v>0.63027268110987233</v>
      </c>
      <c r="U749" s="48">
        <v>55.33779045</v>
      </c>
      <c r="V749" s="49">
        <v>23.038214175686928</v>
      </c>
    </row>
    <row r="750" spans="1:22" x14ac:dyDescent="0.35">
      <c r="A750" s="1" t="s">
        <v>29</v>
      </c>
      <c r="B750" s="44" t="s">
        <v>758</v>
      </c>
      <c r="C750" s="25" t="s">
        <v>780</v>
      </c>
      <c r="D750" s="25" t="s">
        <v>32</v>
      </c>
      <c r="E750" s="50">
        <v>3535</v>
      </c>
      <c r="F750" s="41">
        <v>480.01679999999999</v>
      </c>
      <c r="G750" s="42">
        <v>1283.3343</v>
      </c>
      <c r="H750" s="42">
        <v>0</v>
      </c>
      <c r="I750" s="42"/>
      <c r="J750" s="42"/>
      <c r="K750" s="42">
        <v>0</v>
      </c>
      <c r="L750" s="46">
        <v>0.20000700000000002</v>
      </c>
      <c r="M750" s="48">
        <v>65.618213850000004</v>
      </c>
      <c r="N750" s="48">
        <v>0</v>
      </c>
      <c r="O750" s="42"/>
      <c r="P750" s="42"/>
      <c r="Q750" s="42">
        <v>0</v>
      </c>
      <c r="R750" s="47">
        <v>1763.3510999999999</v>
      </c>
      <c r="S750" s="42">
        <v>1877.8615394039905</v>
      </c>
      <c r="T750" s="73">
        <v>0.53121967168429718</v>
      </c>
      <c r="U750" s="48">
        <v>65.818220850000003</v>
      </c>
      <c r="V750" s="49">
        <v>18.619015799151342</v>
      </c>
    </row>
    <row r="751" spans="1:22" x14ac:dyDescent="0.35">
      <c r="A751" s="1" t="s">
        <v>29</v>
      </c>
      <c r="B751" s="44" t="s">
        <v>758</v>
      </c>
      <c r="C751" s="25" t="s">
        <v>781</v>
      </c>
      <c r="D751" s="25" t="s">
        <v>32</v>
      </c>
      <c r="E751" s="50">
        <v>2951</v>
      </c>
      <c r="F751" s="41">
        <v>400.03559999999999</v>
      </c>
      <c r="G751" s="42">
        <v>1468.6164000000001</v>
      </c>
      <c r="H751" s="42">
        <v>0</v>
      </c>
      <c r="I751" s="42"/>
      <c r="J751" s="42"/>
      <c r="K751" s="42">
        <v>0</v>
      </c>
      <c r="L751" s="46">
        <v>0.16668150000000001</v>
      </c>
      <c r="M751" s="48">
        <v>75.091879800000001</v>
      </c>
      <c r="N751" s="48">
        <v>0</v>
      </c>
      <c r="O751" s="42"/>
      <c r="P751" s="42"/>
      <c r="Q751" s="42">
        <v>0</v>
      </c>
      <c r="R751" s="47">
        <v>1868.652</v>
      </c>
      <c r="S751" s="42">
        <v>1990.0005854366416</v>
      </c>
      <c r="T751" s="73">
        <v>0.6743478771388145</v>
      </c>
      <c r="U751" s="48">
        <v>75.258561299999997</v>
      </c>
      <c r="V751" s="49">
        <v>25.502731718061675</v>
      </c>
    </row>
    <row r="752" spans="1:22" x14ac:dyDescent="0.35">
      <c r="A752" s="1" t="s">
        <v>29</v>
      </c>
      <c r="B752" s="44" t="s">
        <v>758</v>
      </c>
      <c r="C752" s="25" t="s">
        <v>782</v>
      </c>
      <c r="D752" s="25" t="s">
        <v>32</v>
      </c>
      <c r="E752" s="50">
        <v>2488</v>
      </c>
      <c r="F752" s="41">
        <v>349.75079999999997</v>
      </c>
      <c r="G752" s="42">
        <v>757.42110000000002</v>
      </c>
      <c r="H752" s="42">
        <v>0</v>
      </c>
      <c r="I752" s="42"/>
      <c r="J752" s="42"/>
      <c r="K752" s="42">
        <v>0</v>
      </c>
      <c r="L752" s="46">
        <v>0.14572950000000001</v>
      </c>
      <c r="M752" s="48">
        <v>38.727726449999999</v>
      </c>
      <c r="N752" s="48">
        <v>0</v>
      </c>
      <c r="O752" s="42"/>
      <c r="P752" s="42"/>
      <c r="Q752" s="42">
        <v>0</v>
      </c>
      <c r="R752" s="47">
        <v>1107.1719000000001</v>
      </c>
      <c r="S752" s="42">
        <v>1179.0706504897641</v>
      </c>
      <c r="T752" s="73">
        <v>0.47390299456984092</v>
      </c>
      <c r="U752" s="48">
        <v>38.87345595</v>
      </c>
      <c r="V752" s="49">
        <v>15.624379401125402</v>
      </c>
    </row>
    <row r="753" spans="1:22" x14ac:dyDescent="0.35">
      <c r="A753" s="1" t="s">
        <v>29</v>
      </c>
      <c r="B753" s="44" t="s">
        <v>758</v>
      </c>
      <c r="C753" s="25" t="s">
        <v>783</v>
      </c>
      <c r="D753" s="25" t="s">
        <v>32</v>
      </c>
      <c r="E753" s="50">
        <v>2363</v>
      </c>
      <c r="F753" s="41">
        <v>555.66</v>
      </c>
      <c r="G753" s="42">
        <v>1204.902</v>
      </c>
      <c r="H753" s="42">
        <v>0</v>
      </c>
      <c r="I753" s="42"/>
      <c r="J753" s="42"/>
      <c r="K753" s="42">
        <v>0</v>
      </c>
      <c r="L753" s="46">
        <v>0.23152500000000001</v>
      </c>
      <c r="M753" s="48">
        <v>61.607888999999993</v>
      </c>
      <c r="N753" s="48">
        <v>0</v>
      </c>
      <c r="O753" s="42"/>
      <c r="P753" s="42"/>
      <c r="Q753" s="42">
        <v>0</v>
      </c>
      <c r="R753" s="47">
        <v>1760.5619999999999</v>
      </c>
      <c r="S753" s="42">
        <v>1874.8913177507125</v>
      </c>
      <c r="T753" s="73">
        <v>0.79343686743576491</v>
      </c>
      <c r="U753" s="48">
        <v>61.839413999999991</v>
      </c>
      <c r="V753" s="49">
        <v>26.169874735505708</v>
      </c>
    </row>
    <row r="754" spans="1:22" x14ac:dyDescent="0.35">
      <c r="A754" s="1" t="s">
        <v>29</v>
      </c>
      <c r="B754" s="44" t="s">
        <v>758</v>
      </c>
      <c r="C754" s="25" t="s">
        <v>784</v>
      </c>
      <c r="D754" s="25" t="s">
        <v>32</v>
      </c>
      <c r="E754" s="50">
        <v>4427</v>
      </c>
      <c r="F754" s="41">
        <v>642.48479999999995</v>
      </c>
      <c r="G754" s="42">
        <v>1393.2153000000001</v>
      </c>
      <c r="H754" s="42">
        <v>0</v>
      </c>
      <c r="I754" s="42"/>
      <c r="J754" s="42"/>
      <c r="K754" s="42">
        <v>0</v>
      </c>
      <c r="L754" s="46">
        <v>0.267702</v>
      </c>
      <c r="M754" s="48">
        <v>71.236543349999991</v>
      </c>
      <c r="N754" s="48">
        <v>0</v>
      </c>
      <c r="O754" s="42"/>
      <c r="P754" s="42"/>
      <c r="Q754" s="42">
        <v>0</v>
      </c>
      <c r="R754" s="47">
        <v>2035.7001</v>
      </c>
      <c r="S754" s="42">
        <v>2167.8966392744233</v>
      </c>
      <c r="T754" s="73">
        <v>0.48969881167256002</v>
      </c>
      <c r="U754" s="48">
        <v>71.504245349999991</v>
      </c>
      <c r="V754" s="49">
        <v>16.151851219787666</v>
      </c>
    </row>
    <row r="755" spans="1:22" x14ac:dyDescent="0.35">
      <c r="A755" s="1" t="s">
        <v>29</v>
      </c>
      <c r="B755" s="44" t="s">
        <v>758</v>
      </c>
      <c r="C755" s="25" t="s">
        <v>785</v>
      </c>
      <c r="D755" s="25" t="s">
        <v>32</v>
      </c>
      <c r="E755" s="50">
        <v>2009</v>
      </c>
      <c r="F755" s="41">
        <v>250.92359999999999</v>
      </c>
      <c r="G755" s="42">
        <v>1174.5899999999999</v>
      </c>
      <c r="H755" s="42">
        <v>0</v>
      </c>
      <c r="I755" s="42"/>
      <c r="J755" s="42"/>
      <c r="K755" s="42">
        <v>0</v>
      </c>
      <c r="L755" s="46">
        <v>0.10455150000000001</v>
      </c>
      <c r="M755" s="48">
        <v>60.058004999999994</v>
      </c>
      <c r="N755" s="48">
        <v>0</v>
      </c>
      <c r="O755" s="42"/>
      <c r="P755" s="42"/>
      <c r="Q755" s="42">
        <v>0</v>
      </c>
      <c r="R755" s="47">
        <v>1425.5136</v>
      </c>
      <c r="S755" s="42">
        <v>1518.0851750608965</v>
      </c>
      <c r="T755" s="73">
        <v>0.75564219764106344</v>
      </c>
      <c r="U755" s="48">
        <v>60.162556499999994</v>
      </c>
      <c r="V755" s="49">
        <v>29.946518914883022</v>
      </c>
    </row>
    <row r="756" spans="1:22" x14ac:dyDescent="0.35">
      <c r="A756" s="1" t="s">
        <v>29</v>
      </c>
      <c r="B756" s="44" t="s">
        <v>758</v>
      </c>
      <c r="C756" s="25" t="s">
        <v>786</v>
      </c>
      <c r="D756" s="25" t="s">
        <v>32</v>
      </c>
      <c r="E756" s="50">
        <v>3282</v>
      </c>
      <c r="F756" s="41">
        <v>551.02679999999998</v>
      </c>
      <c r="G756" s="42">
        <v>955.96469999999999</v>
      </c>
      <c r="H756" s="42">
        <v>0</v>
      </c>
      <c r="I756" s="42"/>
      <c r="J756" s="42"/>
      <c r="K756" s="42">
        <v>0</v>
      </c>
      <c r="L756" s="46">
        <v>0.22959450000000001</v>
      </c>
      <c r="M756" s="48">
        <v>48.879466649999998</v>
      </c>
      <c r="N756" s="48">
        <v>0</v>
      </c>
      <c r="O756" s="42"/>
      <c r="P756" s="42"/>
      <c r="Q756" s="42">
        <v>0</v>
      </c>
      <c r="R756" s="47">
        <v>1506.9915000000001</v>
      </c>
      <c r="S756" s="42">
        <v>1604.8541768333766</v>
      </c>
      <c r="T756" s="73">
        <v>0.48898664742028541</v>
      </c>
      <c r="U756" s="48">
        <v>49.109061149999995</v>
      </c>
      <c r="V756" s="49">
        <v>14.963150868372942</v>
      </c>
    </row>
    <row r="757" spans="1:22" x14ac:dyDescent="0.35">
      <c r="A757" s="1" t="s">
        <v>29</v>
      </c>
      <c r="B757" s="44" t="s">
        <v>758</v>
      </c>
      <c r="C757" s="25" t="s">
        <v>787</v>
      </c>
      <c r="D757" s="25" t="s">
        <v>32</v>
      </c>
      <c r="E757" s="50">
        <v>3048</v>
      </c>
      <c r="F757" s="41">
        <v>1090.5047999999999</v>
      </c>
      <c r="G757" s="42">
        <v>961.26930000000004</v>
      </c>
      <c r="H757" s="42">
        <v>0</v>
      </c>
      <c r="I757" s="42"/>
      <c r="J757" s="42"/>
      <c r="K757" s="42">
        <v>0</v>
      </c>
      <c r="L757" s="46">
        <v>0.45437700000000003</v>
      </c>
      <c r="M757" s="48">
        <v>49.150696349999997</v>
      </c>
      <c r="N757" s="48">
        <v>0</v>
      </c>
      <c r="O757" s="42"/>
      <c r="P757" s="42"/>
      <c r="Q757" s="42">
        <v>0</v>
      </c>
      <c r="R757" s="47">
        <v>2051.7741000000001</v>
      </c>
      <c r="S757" s="42">
        <v>2185.0144704223894</v>
      </c>
      <c r="T757" s="73">
        <v>0.71686826457427477</v>
      </c>
      <c r="U757" s="48">
        <v>49.605073349999998</v>
      </c>
      <c r="V757" s="49">
        <v>16.274630364173227</v>
      </c>
    </row>
    <row r="758" spans="1:22" x14ac:dyDescent="0.35">
      <c r="A758" s="1" t="s">
        <v>29</v>
      </c>
      <c r="B758" s="44" t="s">
        <v>758</v>
      </c>
      <c r="C758" s="25" t="s">
        <v>788</v>
      </c>
      <c r="D758" s="25" t="s">
        <v>32</v>
      </c>
      <c r="E758" s="50">
        <v>3976</v>
      </c>
      <c r="F758" s="41">
        <v>587.41919999999993</v>
      </c>
      <c r="G758" s="42">
        <v>1221.1946999999998</v>
      </c>
      <c r="H758" s="42">
        <v>0</v>
      </c>
      <c r="I758" s="42"/>
      <c r="J758" s="42"/>
      <c r="K758" s="42">
        <v>0</v>
      </c>
      <c r="L758" s="46">
        <v>0.244758</v>
      </c>
      <c r="M758" s="48">
        <v>62.440951649999988</v>
      </c>
      <c r="N758" s="48">
        <v>0</v>
      </c>
      <c r="O758" s="42"/>
      <c r="P758" s="42"/>
      <c r="Q758" s="42">
        <v>0</v>
      </c>
      <c r="R758" s="47">
        <v>1808.6138999999998</v>
      </c>
      <c r="S758" s="42">
        <v>1926.0636650531223</v>
      </c>
      <c r="T758" s="73">
        <v>0.48442245096909514</v>
      </c>
      <c r="U758" s="48">
        <v>62.685709649999986</v>
      </c>
      <c r="V758" s="49">
        <v>15.766023553822933</v>
      </c>
    </row>
    <row r="759" spans="1:22" x14ac:dyDescent="0.35">
      <c r="A759" s="1" t="s">
        <v>29</v>
      </c>
      <c r="B759" s="44" t="s">
        <v>758</v>
      </c>
      <c r="C759" s="25" t="s">
        <v>789</v>
      </c>
      <c r="D759" s="25" t="s">
        <v>32</v>
      </c>
      <c r="E759" s="50">
        <v>4935</v>
      </c>
      <c r="F759" s="41">
        <v>1697.7348</v>
      </c>
      <c r="G759" s="42">
        <v>0</v>
      </c>
      <c r="H759" s="48">
        <v>30.651999999999994</v>
      </c>
      <c r="I759" s="42"/>
      <c r="J759" s="42"/>
      <c r="K759" s="42">
        <v>0</v>
      </c>
      <c r="L759" s="46">
        <v>0.7073895</v>
      </c>
      <c r="M759" s="42">
        <v>0</v>
      </c>
      <c r="N759" s="48">
        <v>2.1826815199999996</v>
      </c>
      <c r="O759" s="42"/>
      <c r="P759" s="42"/>
      <c r="Q759" s="42">
        <v>0</v>
      </c>
      <c r="R759" s="47">
        <v>1728.3868</v>
      </c>
      <c r="S759" s="42">
        <v>1840.6266891111686</v>
      </c>
      <c r="T759" s="73">
        <v>0.37297399981989232</v>
      </c>
      <c r="U759" s="48">
        <v>2.8900710199999997</v>
      </c>
      <c r="V759" s="49">
        <v>0.58562735967578516</v>
      </c>
    </row>
    <row r="760" spans="1:22" x14ac:dyDescent="0.35">
      <c r="A760" s="1" t="s">
        <v>29</v>
      </c>
      <c r="B760" s="44" t="s">
        <v>758</v>
      </c>
      <c r="C760" s="25" t="s">
        <v>790</v>
      </c>
      <c r="D760" s="25" t="s">
        <v>32</v>
      </c>
      <c r="E760" s="50">
        <v>3875</v>
      </c>
      <c r="F760" s="41">
        <v>1432.9331999999999</v>
      </c>
      <c r="G760" s="42">
        <v>0</v>
      </c>
      <c r="H760" s="42">
        <v>0</v>
      </c>
      <c r="I760" s="42"/>
      <c r="J760" s="42"/>
      <c r="K760" s="42">
        <v>0</v>
      </c>
      <c r="L760" s="46">
        <v>0.59705550000000007</v>
      </c>
      <c r="M760" s="42">
        <v>0</v>
      </c>
      <c r="N760" s="48">
        <v>0</v>
      </c>
      <c r="O760" s="42"/>
      <c r="P760" s="42"/>
      <c r="Q760" s="42">
        <v>0</v>
      </c>
      <c r="R760" s="47">
        <v>1432.9331999999999</v>
      </c>
      <c r="S760" s="42">
        <v>1525.9865972324435</v>
      </c>
      <c r="T760" s="73">
        <v>0.39380299283417897</v>
      </c>
      <c r="U760" s="48">
        <v>0.59705550000000007</v>
      </c>
      <c r="V760" s="49">
        <v>0.15407883870967742</v>
      </c>
    </row>
    <row r="761" spans="1:22" x14ac:dyDescent="0.35">
      <c r="A761" s="1" t="s">
        <v>29</v>
      </c>
      <c r="B761" s="44" t="s">
        <v>758</v>
      </c>
      <c r="C761" s="25" t="s">
        <v>791</v>
      </c>
      <c r="D761" s="25" t="s">
        <v>32</v>
      </c>
      <c r="E761" s="50">
        <v>2515</v>
      </c>
      <c r="F761" s="41">
        <v>1422.5688</v>
      </c>
      <c r="G761" s="42">
        <v>0</v>
      </c>
      <c r="H761" s="42">
        <v>0</v>
      </c>
      <c r="I761" s="42"/>
      <c r="J761" s="42"/>
      <c r="K761" s="42">
        <v>0</v>
      </c>
      <c r="L761" s="46">
        <v>0.59273699999999996</v>
      </c>
      <c r="M761" s="42">
        <v>0</v>
      </c>
      <c r="N761" s="48">
        <v>0</v>
      </c>
      <c r="O761" s="42"/>
      <c r="P761" s="42"/>
      <c r="Q761" s="42">
        <v>0</v>
      </c>
      <c r="R761" s="47">
        <v>1422.5688</v>
      </c>
      <c r="S761" s="42">
        <v>1514.94914238922</v>
      </c>
      <c r="T761" s="73">
        <v>0.60236546417066406</v>
      </c>
      <c r="U761" s="48">
        <v>0.59273699999999996</v>
      </c>
      <c r="V761" s="49">
        <v>0.2356807157057654</v>
      </c>
    </row>
    <row r="762" spans="1:22" x14ac:dyDescent="0.35">
      <c r="A762" s="1" t="s">
        <v>29</v>
      </c>
      <c r="B762" s="44" t="s">
        <v>758</v>
      </c>
      <c r="C762" s="25" t="s">
        <v>792</v>
      </c>
      <c r="D762" s="25" t="s">
        <v>32</v>
      </c>
      <c r="E762" s="50">
        <v>5324</v>
      </c>
      <c r="F762" s="41">
        <v>2455.6788000000001</v>
      </c>
      <c r="G762" s="42">
        <v>0</v>
      </c>
      <c r="H762" s="48">
        <v>14.355999999999998</v>
      </c>
      <c r="I762" s="42"/>
      <c r="J762" s="42"/>
      <c r="K762" s="42">
        <v>0</v>
      </c>
      <c r="L762" s="46">
        <v>1.0231995</v>
      </c>
      <c r="M762" s="42">
        <v>0</v>
      </c>
      <c r="N762" s="48">
        <v>1.0222685599999999</v>
      </c>
      <c r="O762" s="42"/>
      <c r="P762" s="42"/>
      <c r="Q762" s="42">
        <v>0</v>
      </c>
      <c r="R762" s="47">
        <v>2470.0348000000004</v>
      </c>
      <c r="S762" s="42">
        <v>2630.4366452656132</v>
      </c>
      <c r="T762" s="73">
        <v>0.49407149610548706</v>
      </c>
      <c r="U762" s="48">
        <v>2.0454680600000001</v>
      </c>
      <c r="V762" s="49">
        <v>0.38419760706235917</v>
      </c>
    </row>
    <row r="763" spans="1:22" x14ac:dyDescent="0.35">
      <c r="A763" s="1" t="s">
        <v>29</v>
      </c>
      <c r="B763" s="44" t="s">
        <v>758</v>
      </c>
      <c r="C763" s="25" t="s">
        <v>793</v>
      </c>
      <c r="D763" s="25" t="s">
        <v>32</v>
      </c>
      <c r="E763" s="50">
        <v>1351</v>
      </c>
      <c r="F763" s="41">
        <v>256.89960000000002</v>
      </c>
      <c r="G763" s="42">
        <v>0</v>
      </c>
      <c r="H763" s="42">
        <v>351.52799999999996</v>
      </c>
      <c r="I763" s="42"/>
      <c r="J763" s="42"/>
      <c r="K763" s="42">
        <v>0</v>
      </c>
      <c r="L763" s="46">
        <v>0.1070415</v>
      </c>
      <c r="M763" s="42">
        <v>0</v>
      </c>
      <c r="N763" s="48">
        <v>25.031765279999998</v>
      </c>
      <c r="O763" s="42"/>
      <c r="P763" s="42"/>
      <c r="Q763" s="42">
        <v>0</v>
      </c>
      <c r="R763" s="47">
        <v>608.42759999999998</v>
      </c>
      <c r="S763" s="42">
        <v>647.93834282456589</v>
      </c>
      <c r="T763" s="73">
        <v>0.47959906944823533</v>
      </c>
      <c r="U763" s="48">
        <v>25.138806779999999</v>
      </c>
      <c r="V763" s="49">
        <v>18.607554981495188</v>
      </c>
    </row>
    <row r="764" spans="1:22" x14ac:dyDescent="0.35">
      <c r="A764" s="1" t="s">
        <v>29</v>
      </c>
      <c r="B764" s="44" t="s">
        <v>758</v>
      </c>
      <c r="C764" s="25" t="s">
        <v>794</v>
      </c>
      <c r="D764" s="25" t="s">
        <v>32</v>
      </c>
      <c r="E764" s="50">
        <v>3934</v>
      </c>
      <c r="F764" s="41">
        <v>559.81439999999998</v>
      </c>
      <c r="G764" s="42">
        <v>1631.5434</v>
      </c>
      <c r="H764" s="42">
        <v>0</v>
      </c>
      <c r="I764" s="42"/>
      <c r="J764" s="42"/>
      <c r="K764" s="42">
        <v>0</v>
      </c>
      <c r="L764" s="46">
        <v>0.23325599999999999</v>
      </c>
      <c r="M764" s="48">
        <v>83.422506299999995</v>
      </c>
      <c r="N764" s="48">
        <v>0</v>
      </c>
      <c r="O764" s="42"/>
      <c r="P764" s="42"/>
      <c r="Q764" s="42">
        <v>0</v>
      </c>
      <c r="R764" s="47">
        <v>2191.3577999999998</v>
      </c>
      <c r="S764" s="42">
        <v>2333.6626107488983</v>
      </c>
      <c r="T764" s="73">
        <v>0.59320351061232801</v>
      </c>
      <c r="U764" s="48">
        <v>83.655762299999992</v>
      </c>
      <c r="V764" s="49">
        <v>21.264809938993388</v>
      </c>
    </row>
    <row r="765" spans="1:22" x14ac:dyDescent="0.35">
      <c r="A765" s="1" t="s">
        <v>29</v>
      </c>
      <c r="B765" s="44" t="s">
        <v>758</v>
      </c>
      <c r="C765" s="25" t="s">
        <v>795</v>
      </c>
      <c r="D765" s="25" t="s">
        <v>32</v>
      </c>
      <c r="E765" s="50">
        <v>2744</v>
      </c>
      <c r="F765" s="41">
        <v>288.92160000000001</v>
      </c>
      <c r="G765" s="42">
        <v>1325.0133000000001</v>
      </c>
      <c r="H765" s="42">
        <v>0</v>
      </c>
      <c r="I765" s="42"/>
      <c r="J765" s="42"/>
      <c r="K765" s="42">
        <v>0</v>
      </c>
      <c r="L765" s="46">
        <v>0.120384</v>
      </c>
      <c r="M765" s="48">
        <v>67.749304349999989</v>
      </c>
      <c r="N765" s="48">
        <v>0</v>
      </c>
      <c r="O765" s="42"/>
      <c r="P765" s="42"/>
      <c r="Q765" s="42">
        <v>0</v>
      </c>
      <c r="R765" s="47">
        <v>1613.9349000000002</v>
      </c>
      <c r="S765" s="42">
        <v>1718.7423853433534</v>
      </c>
      <c r="T765" s="73">
        <v>0.62636384305515791</v>
      </c>
      <c r="U765" s="48">
        <v>67.86968834999999</v>
      </c>
      <c r="V765" s="49">
        <v>24.73385143950437</v>
      </c>
    </row>
    <row r="766" spans="1:22" x14ac:dyDescent="0.35">
      <c r="A766" s="1" t="s">
        <v>29</v>
      </c>
      <c r="B766" s="44" t="s">
        <v>758</v>
      </c>
      <c r="C766" s="25" t="s">
        <v>796</v>
      </c>
      <c r="D766" s="25" t="s">
        <v>32</v>
      </c>
      <c r="E766" s="50">
        <v>2490</v>
      </c>
      <c r="F766" s="41">
        <v>510.76799999999997</v>
      </c>
      <c r="G766" s="42">
        <v>1110.5559000000001</v>
      </c>
      <c r="H766" s="42">
        <v>0</v>
      </c>
      <c r="I766" s="42"/>
      <c r="J766" s="42"/>
      <c r="K766" s="42">
        <v>0</v>
      </c>
      <c r="L766" s="46">
        <v>0.21281999999999998</v>
      </c>
      <c r="M766" s="48">
        <v>56.783875049999992</v>
      </c>
      <c r="N766" s="48">
        <v>0</v>
      </c>
      <c r="O766" s="42"/>
      <c r="P766" s="42"/>
      <c r="Q766" s="42">
        <v>0</v>
      </c>
      <c r="R766" s="47">
        <v>1621.3239000000001</v>
      </c>
      <c r="S766" s="42">
        <v>1726.6112203783364</v>
      </c>
      <c r="T766" s="73">
        <v>0.69341816079451257</v>
      </c>
      <c r="U766" s="48">
        <v>56.996695049999992</v>
      </c>
      <c r="V766" s="49">
        <v>22.890238975903614</v>
      </c>
    </row>
    <row r="767" spans="1:22" x14ac:dyDescent="0.35">
      <c r="A767" s="1" t="s">
        <v>29</v>
      </c>
      <c r="B767" s="44" t="s">
        <v>758</v>
      </c>
      <c r="C767" s="25" t="s">
        <v>797</v>
      </c>
      <c r="D767" s="25" t="s">
        <v>32</v>
      </c>
      <c r="E767" s="50">
        <v>1380</v>
      </c>
      <c r="F767" s="41">
        <v>649.95479999999998</v>
      </c>
      <c r="G767" s="42">
        <v>0</v>
      </c>
      <c r="H767" s="48">
        <v>80.315999999999988</v>
      </c>
      <c r="I767" s="42"/>
      <c r="J767" s="42"/>
      <c r="K767" s="42">
        <v>0</v>
      </c>
      <c r="L767" s="46">
        <v>0.27081450000000001</v>
      </c>
      <c r="M767" s="42">
        <v>0</v>
      </c>
      <c r="N767" s="48">
        <v>5.7191781599999993</v>
      </c>
      <c r="O767" s="42"/>
      <c r="P767" s="42"/>
      <c r="Q767" s="42">
        <v>0</v>
      </c>
      <c r="R767" s="47">
        <v>730.27080000000001</v>
      </c>
      <c r="S767" s="42">
        <v>777.69393098730245</v>
      </c>
      <c r="T767" s="73">
        <v>0.56354632680239303</v>
      </c>
      <c r="U767" s="48">
        <v>5.9899926599999995</v>
      </c>
      <c r="V767" s="49">
        <v>4.3405743913043473</v>
      </c>
    </row>
    <row r="768" spans="1:22" x14ac:dyDescent="0.35">
      <c r="A768" s="1" t="s">
        <v>29</v>
      </c>
      <c r="B768" s="44" t="s">
        <v>758</v>
      </c>
      <c r="C768" s="25" t="s">
        <v>798</v>
      </c>
      <c r="D768" s="25" t="s">
        <v>32</v>
      </c>
      <c r="E768" s="50">
        <v>26233</v>
      </c>
      <c r="F768" s="41">
        <v>19579.2228</v>
      </c>
      <c r="G768" s="42">
        <v>12653.7444</v>
      </c>
      <c r="H768" s="42">
        <v>0</v>
      </c>
      <c r="I768" s="42"/>
      <c r="J768" s="42"/>
      <c r="K768" s="42">
        <v>0</v>
      </c>
      <c r="L768" s="46">
        <v>8.1580095000000004</v>
      </c>
      <c r="M768" s="42">
        <v>646.99907580000001</v>
      </c>
      <c r="N768" s="48">
        <v>0</v>
      </c>
      <c r="O768" s="42"/>
      <c r="P768" s="42"/>
      <c r="Q768" s="42">
        <v>0</v>
      </c>
      <c r="R768" s="47">
        <v>32232.967199999999</v>
      </c>
      <c r="S768" s="42">
        <v>34326.147189717543</v>
      </c>
      <c r="T768" s="73">
        <v>1.308510166192107</v>
      </c>
      <c r="U768" s="48">
        <v>655.15708530000006</v>
      </c>
      <c r="V768" s="49">
        <v>24.974539141539285</v>
      </c>
    </row>
    <row r="769" spans="1:22" x14ac:dyDescent="0.35">
      <c r="A769" s="1" t="s">
        <v>29</v>
      </c>
      <c r="B769" s="44" t="s">
        <v>758</v>
      </c>
      <c r="C769" s="25" t="s">
        <v>799</v>
      </c>
      <c r="D769" s="25" t="s">
        <v>32</v>
      </c>
      <c r="E769" s="50">
        <v>17794</v>
      </c>
      <c r="F769" s="41">
        <v>5962.1076000000003</v>
      </c>
      <c r="G769" s="42">
        <v>3682.5291000000002</v>
      </c>
      <c r="H769" s="42">
        <v>0</v>
      </c>
      <c r="I769" s="42"/>
      <c r="J769" s="42"/>
      <c r="K769" s="42">
        <v>0</v>
      </c>
      <c r="L769" s="46">
        <v>2.4842114999999998</v>
      </c>
      <c r="M769" s="42">
        <v>188.29153245000001</v>
      </c>
      <c r="N769" s="48">
        <v>0</v>
      </c>
      <c r="O769" s="42"/>
      <c r="P769" s="42"/>
      <c r="Q769" s="42">
        <v>0</v>
      </c>
      <c r="R769" s="47">
        <v>9644.6367000000009</v>
      </c>
      <c r="S769" s="42">
        <v>10270.950759865251</v>
      </c>
      <c r="T769" s="73">
        <v>0.57721427221902055</v>
      </c>
      <c r="U769" s="48">
        <v>190.77574394999999</v>
      </c>
      <c r="V769" s="49">
        <v>10.72135236315612</v>
      </c>
    </row>
    <row r="770" spans="1:22" x14ac:dyDescent="0.35">
      <c r="A770" s="1" t="s">
        <v>29</v>
      </c>
      <c r="B770" s="44" t="s">
        <v>758</v>
      </c>
      <c r="C770" s="25" t="s">
        <v>800</v>
      </c>
      <c r="D770" s="25" t="s">
        <v>32</v>
      </c>
      <c r="E770" s="50">
        <v>12026</v>
      </c>
      <c r="F770" s="41">
        <v>1904.6879999999999</v>
      </c>
      <c r="G770" s="42">
        <v>3019.8330000000001</v>
      </c>
      <c r="H770" s="42">
        <v>0</v>
      </c>
      <c r="I770" s="42"/>
      <c r="J770" s="42"/>
      <c r="K770" s="42">
        <v>0</v>
      </c>
      <c r="L770" s="46">
        <v>0.79361999999999999</v>
      </c>
      <c r="M770" s="42">
        <v>154.40719350000001</v>
      </c>
      <c r="N770" s="48">
        <v>0</v>
      </c>
      <c r="O770" s="42"/>
      <c r="P770" s="42"/>
      <c r="Q770" s="42">
        <v>0</v>
      </c>
      <c r="R770" s="47">
        <v>4924.5209999999997</v>
      </c>
      <c r="S770" s="42">
        <v>5244.3149783881827</v>
      </c>
      <c r="T770" s="73">
        <v>0.43608140515451377</v>
      </c>
      <c r="U770" s="48">
        <v>155.20081350000001</v>
      </c>
      <c r="V770" s="49">
        <v>12.905439339763847</v>
      </c>
    </row>
    <row r="771" spans="1:22" x14ac:dyDescent="0.35">
      <c r="A771" s="1" t="s">
        <v>29</v>
      </c>
      <c r="B771" s="44" t="s">
        <v>758</v>
      </c>
      <c r="C771" s="25" t="s">
        <v>801</v>
      </c>
      <c r="D771" s="25" t="s">
        <v>32</v>
      </c>
      <c r="E771" s="50">
        <v>17106</v>
      </c>
      <c r="F771" s="41">
        <v>7033.2515999999996</v>
      </c>
      <c r="G771" s="42">
        <v>2913.3620999999998</v>
      </c>
      <c r="H771" s="42">
        <v>0</v>
      </c>
      <c r="I771" s="42"/>
      <c r="J771" s="42"/>
      <c r="K771" s="42">
        <v>0</v>
      </c>
      <c r="L771" s="46">
        <v>2.9305215000000002</v>
      </c>
      <c r="M771" s="42">
        <v>148.96322594999998</v>
      </c>
      <c r="N771" s="48">
        <v>0</v>
      </c>
      <c r="O771" s="42"/>
      <c r="P771" s="42"/>
      <c r="Q771" s="42">
        <v>0</v>
      </c>
      <c r="R771" s="47">
        <v>9946.6136999999999</v>
      </c>
      <c r="S771" s="42">
        <v>10592.53787549106</v>
      </c>
      <c r="T771" s="73">
        <v>0.6192293859166994</v>
      </c>
      <c r="U771" s="48">
        <v>151.89374744999998</v>
      </c>
      <c r="V771" s="49">
        <v>8.8795596545071884</v>
      </c>
    </row>
    <row r="772" spans="1:22" x14ac:dyDescent="0.35">
      <c r="A772" s="1" t="s">
        <v>29</v>
      </c>
      <c r="B772" s="44" t="s">
        <v>758</v>
      </c>
      <c r="C772" s="25" t="s">
        <v>802</v>
      </c>
      <c r="D772" s="25" t="s">
        <v>32</v>
      </c>
      <c r="E772" s="50">
        <v>19327</v>
      </c>
      <c r="F772" s="41">
        <v>9566.7947999999997</v>
      </c>
      <c r="G772" s="42">
        <v>2160.8667</v>
      </c>
      <c r="H772" s="42">
        <v>0</v>
      </c>
      <c r="I772" s="42"/>
      <c r="J772" s="42"/>
      <c r="K772" s="42">
        <v>0</v>
      </c>
      <c r="L772" s="46">
        <v>3.9861644999999997</v>
      </c>
      <c r="M772" s="42">
        <v>110.48735565</v>
      </c>
      <c r="N772" s="48">
        <v>0</v>
      </c>
      <c r="O772" s="42"/>
      <c r="P772" s="42"/>
      <c r="Q772" s="42">
        <v>0</v>
      </c>
      <c r="R772" s="47">
        <v>11727.6615</v>
      </c>
      <c r="S772" s="42">
        <v>12489.245322726094</v>
      </c>
      <c r="T772" s="73">
        <v>0.64620713627185256</v>
      </c>
      <c r="U772" s="48">
        <v>114.47352015</v>
      </c>
      <c r="V772" s="49">
        <v>5.922984433693796</v>
      </c>
    </row>
    <row r="773" spans="1:22" x14ac:dyDescent="0.35">
      <c r="A773" s="1" t="s">
        <v>29</v>
      </c>
      <c r="B773" s="44" t="s">
        <v>758</v>
      </c>
      <c r="C773" s="25" t="s">
        <v>803</v>
      </c>
      <c r="D773" s="25" t="s">
        <v>32</v>
      </c>
      <c r="E773" s="50">
        <v>6585</v>
      </c>
      <c r="F773" s="41">
        <v>2810.808</v>
      </c>
      <c r="G773" s="42">
        <v>0</v>
      </c>
      <c r="H773" s="42">
        <v>277.41999999999996</v>
      </c>
      <c r="I773" s="42"/>
      <c r="J773" s="42"/>
      <c r="K773" s="42">
        <v>0</v>
      </c>
      <c r="L773" s="46">
        <v>1.17117</v>
      </c>
      <c r="M773" s="42">
        <v>0</v>
      </c>
      <c r="N773" s="48">
        <v>19.754649199999999</v>
      </c>
      <c r="O773" s="42"/>
      <c r="P773" s="42"/>
      <c r="Q773" s="42">
        <v>0</v>
      </c>
      <c r="R773" s="47">
        <v>3088.2280000000001</v>
      </c>
      <c r="S773" s="42">
        <v>3288.7747573982897</v>
      </c>
      <c r="T773" s="73">
        <v>0.49943428358364306</v>
      </c>
      <c r="U773" s="48">
        <v>20.925819199999999</v>
      </c>
      <c r="V773" s="49">
        <v>3.1778009415337887</v>
      </c>
    </row>
    <row r="774" spans="1:22" x14ac:dyDescent="0.35">
      <c r="A774" s="1" t="s">
        <v>29</v>
      </c>
      <c r="B774" s="44" t="s">
        <v>758</v>
      </c>
      <c r="C774" s="25" t="s">
        <v>804</v>
      </c>
      <c r="D774" s="25" t="s">
        <v>32</v>
      </c>
      <c r="E774" s="50">
        <v>8803</v>
      </c>
      <c r="F774" s="41">
        <v>1973.5488</v>
      </c>
      <c r="G774" s="42">
        <v>0</v>
      </c>
      <c r="H774" s="42">
        <v>890.84799999999984</v>
      </c>
      <c r="I774" s="42"/>
      <c r="J774" s="42"/>
      <c r="K774" s="42">
        <v>0</v>
      </c>
      <c r="L774" s="46">
        <v>0.82231200000000004</v>
      </c>
      <c r="M774" s="42">
        <v>0</v>
      </c>
      <c r="N774" s="48">
        <v>63.435908479999995</v>
      </c>
      <c r="O774" s="42"/>
      <c r="P774" s="42"/>
      <c r="Q774" s="42">
        <v>0</v>
      </c>
      <c r="R774" s="47">
        <v>2864.3968</v>
      </c>
      <c r="S774" s="42">
        <v>3050.4081599585384</v>
      </c>
      <c r="T774" s="73">
        <v>0.346519159372775</v>
      </c>
      <c r="U774" s="48">
        <v>64.258220479999991</v>
      </c>
      <c r="V774" s="49">
        <v>7.2995820152220823</v>
      </c>
    </row>
    <row r="775" spans="1:22" x14ac:dyDescent="0.35">
      <c r="A775" s="1" t="s">
        <v>29</v>
      </c>
      <c r="B775" s="44" t="s">
        <v>758</v>
      </c>
      <c r="C775" s="25" t="s">
        <v>805</v>
      </c>
      <c r="D775" s="25" t="s">
        <v>32</v>
      </c>
      <c r="E775" s="50">
        <v>5848</v>
      </c>
      <c r="F775" s="41">
        <v>2132.7624000000001</v>
      </c>
      <c r="G775" s="42">
        <v>0</v>
      </c>
      <c r="H775" s="42">
        <v>0</v>
      </c>
      <c r="I775" s="42"/>
      <c r="J775" s="42"/>
      <c r="K775" s="42">
        <v>0</v>
      </c>
      <c r="L775" s="46">
        <v>0.88865100000000008</v>
      </c>
      <c r="M775" s="42">
        <v>0</v>
      </c>
      <c r="N775" s="48">
        <v>0</v>
      </c>
      <c r="O775" s="42"/>
      <c r="P775" s="42"/>
      <c r="Q775" s="42">
        <v>0</v>
      </c>
      <c r="R775" s="47">
        <v>2132.7624000000001</v>
      </c>
      <c r="S775" s="42">
        <v>2271.2620780098473</v>
      </c>
      <c r="T775" s="73">
        <v>0.38838270827801769</v>
      </c>
      <c r="U775" s="48">
        <v>0.88865100000000008</v>
      </c>
      <c r="V775" s="49">
        <v>0.15195810533515733</v>
      </c>
    </row>
    <row r="776" spans="1:22" x14ac:dyDescent="0.35">
      <c r="A776" s="1" t="s">
        <v>29</v>
      </c>
      <c r="B776" s="44" t="s">
        <v>758</v>
      </c>
      <c r="C776" s="25" t="s">
        <v>806</v>
      </c>
      <c r="D776" s="25" t="s">
        <v>32</v>
      </c>
      <c r="E776" s="50">
        <v>4835</v>
      </c>
      <c r="F776" s="41">
        <v>2616.0012000000002</v>
      </c>
      <c r="G776" s="42">
        <v>0</v>
      </c>
      <c r="H776" s="42">
        <v>127.65199999999999</v>
      </c>
      <c r="I776" s="42"/>
      <c r="J776" s="42"/>
      <c r="K776" s="42">
        <v>0</v>
      </c>
      <c r="L776" s="46">
        <v>1.0900005000000001</v>
      </c>
      <c r="M776" s="42">
        <v>0</v>
      </c>
      <c r="N776" s="48">
        <v>9.0899015199999997</v>
      </c>
      <c r="O776" s="42"/>
      <c r="P776" s="42"/>
      <c r="Q776" s="42">
        <v>0</v>
      </c>
      <c r="R776" s="47">
        <v>2743.6532000000002</v>
      </c>
      <c r="S776" s="42">
        <v>2921.8235788338948</v>
      </c>
      <c r="T776" s="73">
        <v>0.60430684153751701</v>
      </c>
      <c r="U776" s="48">
        <v>10.17990202</v>
      </c>
      <c r="V776" s="49">
        <v>2.1054606039296795</v>
      </c>
    </row>
    <row r="777" spans="1:22" x14ac:dyDescent="0.35">
      <c r="A777" s="1" t="s">
        <v>29</v>
      </c>
      <c r="B777" s="44" t="s">
        <v>758</v>
      </c>
      <c r="C777" s="25" t="s">
        <v>807</v>
      </c>
      <c r="D777" s="25" t="s">
        <v>32</v>
      </c>
      <c r="E777" s="50">
        <v>5160</v>
      </c>
      <c r="F777" s="41">
        <v>794.65679999999998</v>
      </c>
      <c r="G777" s="42">
        <v>1545.1541999999999</v>
      </c>
      <c r="H777" s="42">
        <v>0</v>
      </c>
      <c r="I777" s="42"/>
      <c r="J777" s="42"/>
      <c r="K777" s="42">
        <v>0</v>
      </c>
      <c r="L777" s="46">
        <v>0.33110700000000004</v>
      </c>
      <c r="M777" s="48">
        <v>79.005336899999989</v>
      </c>
      <c r="N777" s="48">
        <v>0</v>
      </c>
      <c r="O777" s="42"/>
      <c r="P777" s="42"/>
      <c r="Q777" s="42">
        <v>0</v>
      </c>
      <c r="R777" s="47">
        <v>2339.8109999999997</v>
      </c>
      <c r="S777" s="42">
        <v>2491.7562284529668</v>
      </c>
      <c r="T777" s="73">
        <v>0.48289849388623385</v>
      </c>
      <c r="U777" s="48">
        <v>79.336443899999992</v>
      </c>
      <c r="V777" s="49">
        <v>15.375279825581394</v>
      </c>
    </row>
    <row r="778" spans="1:22" x14ac:dyDescent="0.35">
      <c r="A778" s="1" t="s">
        <v>29</v>
      </c>
      <c r="B778" s="44" t="s">
        <v>758</v>
      </c>
      <c r="C778" s="25" t="s">
        <v>808</v>
      </c>
      <c r="D778" s="25" t="s">
        <v>32</v>
      </c>
      <c r="E778" s="50">
        <v>3280</v>
      </c>
      <c r="F778" s="41">
        <v>1588.6764000000001</v>
      </c>
      <c r="G778" s="42">
        <v>0</v>
      </c>
      <c r="H778" s="42">
        <v>126.48799999999999</v>
      </c>
      <c r="I778" s="42"/>
      <c r="J778" s="42"/>
      <c r="K778" s="42">
        <v>0</v>
      </c>
      <c r="L778" s="46">
        <v>0.66194849999999994</v>
      </c>
      <c r="M778" s="42">
        <v>0</v>
      </c>
      <c r="N778" s="48">
        <v>9.0070148799999981</v>
      </c>
      <c r="O778" s="42"/>
      <c r="P778" s="42"/>
      <c r="Q778" s="42">
        <v>0</v>
      </c>
      <c r="R778" s="47">
        <v>1715.1644000000001</v>
      </c>
      <c r="S778" s="42">
        <v>1826.5456383104431</v>
      </c>
      <c r="T778" s="73">
        <v>0.5568736702165985</v>
      </c>
      <c r="U778" s="48">
        <v>9.6689633799999974</v>
      </c>
      <c r="V778" s="49">
        <v>2.9478546890243895</v>
      </c>
    </row>
    <row r="779" spans="1:22" x14ac:dyDescent="0.35">
      <c r="A779" s="1" t="s">
        <v>29</v>
      </c>
      <c r="B779" s="44" t="s">
        <v>758</v>
      </c>
      <c r="C779" s="25" t="s">
        <v>809</v>
      </c>
      <c r="D779" s="25" t="s">
        <v>32</v>
      </c>
      <c r="E779" s="50">
        <v>2551</v>
      </c>
      <c r="F779" s="41">
        <v>1157.6807999999999</v>
      </c>
      <c r="G779" s="42">
        <v>0</v>
      </c>
      <c r="H779" s="42">
        <v>188.95599999999996</v>
      </c>
      <c r="I779" s="42"/>
      <c r="J779" s="42"/>
      <c r="K779" s="42">
        <v>0</v>
      </c>
      <c r="L779" s="46">
        <v>0.48236700000000005</v>
      </c>
      <c r="M779" s="42">
        <v>0</v>
      </c>
      <c r="N779" s="48">
        <v>13.45526456</v>
      </c>
      <c r="O779" s="42"/>
      <c r="P779" s="42"/>
      <c r="Q779" s="42">
        <v>0</v>
      </c>
      <c r="R779" s="47">
        <v>1346.6367999999998</v>
      </c>
      <c r="S779" s="42">
        <v>1434.0861863902562</v>
      </c>
      <c r="T779" s="73">
        <v>0.56216628239523958</v>
      </c>
      <c r="U779" s="48">
        <v>13.93763156</v>
      </c>
      <c r="V779" s="49">
        <v>5.4635952802822425</v>
      </c>
    </row>
    <row r="780" spans="1:22" x14ac:dyDescent="0.35">
      <c r="A780" s="1" t="s">
        <v>29</v>
      </c>
      <c r="B780" s="44" t="s">
        <v>758</v>
      </c>
      <c r="C780" s="25" t="s">
        <v>810</v>
      </c>
      <c r="D780" s="25" t="s">
        <v>32</v>
      </c>
      <c r="E780" s="50">
        <v>26367</v>
      </c>
      <c r="F780" s="41">
        <v>8301.4812000000002</v>
      </c>
      <c r="G780" s="42">
        <v>8549.1206999999995</v>
      </c>
      <c r="H780" s="42">
        <v>0</v>
      </c>
      <c r="I780" s="42"/>
      <c r="J780" s="42"/>
      <c r="K780" s="42">
        <v>0</v>
      </c>
      <c r="L780" s="46">
        <v>3.4589504999999998</v>
      </c>
      <c r="M780" s="42">
        <v>437.12540865</v>
      </c>
      <c r="N780" s="48">
        <v>0</v>
      </c>
      <c r="O780" s="42"/>
      <c r="P780" s="42"/>
      <c r="Q780" s="42">
        <v>0</v>
      </c>
      <c r="R780" s="47">
        <v>16850.601900000001</v>
      </c>
      <c r="S780" s="42">
        <v>17944.864879046385</v>
      </c>
      <c r="T780" s="73">
        <v>0.68058045583670435</v>
      </c>
      <c r="U780" s="48">
        <v>440.58435915000001</v>
      </c>
      <c r="V780" s="49">
        <v>16.709688593696669</v>
      </c>
    </row>
    <row r="781" spans="1:22" x14ac:dyDescent="0.35">
      <c r="A781" s="1" t="s">
        <v>29</v>
      </c>
      <c r="B781" s="44" t="s">
        <v>811</v>
      </c>
      <c r="C781" s="25" t="s">
        <v>812</v>
      </c>
      <c r="D781" s="25" t="s">
        <v>32</v>
      </c>
      <c r="E781" s="50">
        <v>2004</v>
      </c>
      <c r="F781" s="41">
        <v>212.04</v>
      </c>
      <c r="G781" s="42">
        <v>0</v>
      </c>
      <c r="H781" s="42">
        <v>659.21199999999988</v>
      </c>
      <c r="I781" s="42"/>
      <c r="J781" s="42"/>
      <c r="K781" s="42">
        <v>0</v>
      </c>
      <c r="L781" s="46">
        <v>8.8350000000000012E-2</v>
      </c>
      <c r="M781" s="42">
        <v>0</v>
      </c>
      <c r="N781" s="48">
        <v>46.941467119999992</v>
      </c>
      <c r="O781" s="42"/>
      <c r="P781" s="42"/>
      <c r="Q781" s="42">
        <v>0</v>
      </c>
      <c r="R781" s="47">
        <v>871.25199999999984</v>
      </c>
      <c r="S781" s="42">
        <v>927.83032371080571</v>
      </c>
      <c r="T781" s="73">
        <v>0.46298918348842599</v>
      </c>
      <c r="U781" s="48">
        <v>47.02981711999999</v>
      </c>
      <c r="V781" s="49">
        <v>23.467972614770456</v>
      </c>
    </row>
    <row r="782" spans="1:22" x14ac:dyDescent="0.35">
      <c r="A782" s="1" t="s">
        <v>29</v>
      </c>
      <c r="B782" s="44" t="s">
        <v>811</v>
      </c>
      <c r="C782" s="25" t="s">
        <v>813</v>
      </c>
      <c r="D782" s="25" t="s">
        <v>32</v>
      </c>
      <c r="E782" s="50">
        <v>1175</v>
      </c>
      <c r="F782" s="41">
        <v>606.096</v>
      </c>
      <c r="G782" s="42">
        <v>0</v>
      </c>
      <c r="H782" s="42">
        <v>0</v>
      </c>
      <c r="I782" s="42"/>
      <c r="J782" s="42"/>
      <c r="K782" s="42">
        <v>0</v>
      </c>
      <c r="L782" s="46">
        <v>0.25253999999999999</v>
      </c>
      <c r="M782" s="42">
        <v>0</v>
      </c>
      <c r="N782" s="48">
        <v>0</v>
      </c>
      <c r="O782" s="42"/>
      <c r="P782" s="42"/>
      <c r="Q782" s="42">
        <v>0</v>
      </c>
      <c r="R782" s="47">
        <v>606.096</v>
      </c>
      <c r="S782" s="42">
        <v>645.4553308110909</v>
      </c>
      <c r="T782" s="73">
        <v>0.54932368579667312</v>
      </c>
      <c r="U782" s="48">
        <v>0.25253999999999999</v>
      </c>
      <c r="V782" s="49">
        <v>0.21492765957446808</v>
      </c>
    </row>
    <row r="783" spans="1:22" x14ac:dyDescent="0.35">
      <c r="A783" s="1" t="s">
        <v>29</v>
      </c>
      <c r="B783" s="44" t="s">
        <v>811</v>
      </c>
      <c r="C783" s="25" t="s">
        <v>814</v>
      </c>
      <c r="D783" s="25" t="s">
        <v>32</v>
      </c>
      <c r="E783" s="50">
        <v>1844</v>
      </c>
      <c r="F783" s="41">
        <v>788.96159999999998</v>
      </c>
      <c r="G783" s="42">
        <v>0</v>
      </c>
      <c r="H783" s="42">
        <v>0</v>
      </c>
      <c r="I783" s="42"/>
      <c r="J783" s="42"/>
      <c r="K783" s="42">
        <v>0</v>
      </c>
      <c r="L783" s="46">
        <v>0.32873399999999997</v>
      </c>
      <c r="M783" s="42">
        <v>0</v>
      </c>
      <c r="N783" s="48">
        <v>0</v>
      </c>
      <c r="O783" s="42"/>
      <c r="P783" s="42"/>
      <c r="Q783" s="42">
        <v>0</v>
      </c>
      <c r="R783" s="47">
        <v>788.96159999999998</v>
      </c>
      <c r="S783" s="42">
        <v>840.19605891681783</v>
      </c>
      <c r="T783" s="73">
        <v>0.45563777598525912</v>
      </c>
      <c r="U783" s="48">
        <v>0.32873399999999997</v>
      </c>
      <c r="V783" s="49">
        <v>0.17827223427331887</v>
      </c>
    </row>
    <row r="784" spans="1:22" x14ac:dyDescent="0.35">
      <c r="A784" s="1" t="s">
        <v>29</v>
      </c>
      <c r="B784" s="44" t="s">
        <v>811</v>
      </c>
      <c r="C784" s="25" t="s">
        <v>815</v>
      </c>
      <c r="D784" s="25" t="s">
        <v>32</v>
      </c>
      <c r="E784" s="50">
        <v>3155</v>
      </c>
      <c r="F784" s="41">
        <v>1232.4959999999999</v>
      </c>
      <c r="G784" s="42">
        <v>0</v>
      </c>
      <c r="H784" s="42">
        <v>0</v>
      </c>
      <c r="I784" s="42"/>
      <c r="J784" s="42"/>
      <c r="K784" s="42">
        <v>0</v>
      </c>
      <c r="L784" s="46">
        <v>0.51354</v>
      </c>
      <c r="M784" s="42">
        <v>0</v>
      </c>
      <c r="N784" s="48">
        <v>0</v>
      </c>
      <c r="O784" s="42"/>
      <c r="P784" s="42"/>
      <c r="Q784" s="42">
        <v>0</v>
      </c>
      <c r="R784" s="47">
        <v>1232.4959999999999</v>
      </c>
      <c r="S784" s="42">
        <v>1312.533185177507</v>
      </c>
      <c r="T784" s="73">
        <v>0.41601685742551725</v>
      </c>
      <c r="U784" s="48">
        <v>0.51354</v>
      </c>
      <c r="V784" s="49">
        <v>0.162770206022187</v>
      </c>
    </row>
    <row r="785" spans="1:22" x14ac:dyDescent="0.35">
      <c r="A785" s="1" t="s">
        <v>29</v>
      </c>
      <c r="B785" s="44" t="s">
        <v>811</v>
      </c>
      <c r="C785" s="25" t="s">
        <v>816</v>
      </c>
      <c r="D785" s="25" t="s">
        <v>32</v>
      </c>
      <c r="E785" s="50">
        <v>3735</v>
      </c>
      <c r="F785" s="41">
        <v>1055.808</v>
      </c>
      <c r="G785" s="42">
        <v>0</v>
      </c>
      <c r="H785" s="42">
        <v>0</v>
      </c>
      <c r="I785" s="42"/>
      <c r="J785" s="42"/>
      <c r="K785" s="42">
        <v>0</v>
      </c>
      <c r="L785" s="46">
        <v>0.43992000000000003</v>
      </c>
      <c r="M785" s="42">
        <v>0</v>
      </c>
      <c r="N785" s="48">
        <v>0</v>
      </c>
      <c r="O785" s="42"/>
      <c r="P785" s="42"/>
      <c r="Q785" s="42">
        <v>0</v>
      </c>
      <c r="R785" s="47">
        <v>1055.808</v>
      </c>
      <c r="S785" s="42">
        <v>1124.3712248769111</v>
      </c>
      <c r="T785" s="73">
        <v>0.30103647252393873</v>
      </c>
      <c r="U785" s="48">
        <v>0.43992000000000003</v>
      </c>
      <c r="V785" s="49">
        <v>0.11778313253012049</v>
      </c>
    </row>
    <row r="786" spans="1:22" x14ac:dyDescent="0.35">
      <c r="A786" s="1" t="s">
        <v>29</v>
      </c>
      <c r="B786" s="44" t="s">
        <v>811</v>
      </c>
      <c r="C786" s="25" t="s">
        <v>817</v>
      </c>
      <c r="D786" s="25" t="s">
        <v>32</v>
      </c>
      <c r="E786" s="50">
        <v>1869</v>
      </c>
      <c r="F786" s="41">
        <v>558.46799999999996</v>
      </c>
      <c r="G786" s="42">
        <v>0</v>
      </c>
      <c r="H786" s="48">
        <v>59.751999999999988</v>
      </c>
      <c r="I786" s="42"/>
      <c r="J786" s="42"/>
      <c r="K786" s="42">
        <v>0</v>
      </c>
      <c r="L786" s="46">
        <v>0.23269499999999999</v>
      </c>
      <c r="M786" s="42">
        <v>0</v>
      </c>
      <c r="N786" s="48">
        <v>4.2548475199999993</v>
      </c>
      <c r="O786" s="42"/>
      <c r="P786" s="42"/>
      <c r="Q786" s="42">
        <v>0</v>
      </c>
      <c r="R786" s="47">
        <v>618.21999999999991</v>
      </c>
      <c r="S786" s="42">
        <v>658.36665250064777</v>
      </c>
      <c r="T786" s="73">
        <v>0.35225610085641934</v>
      </c>
      <c r="U786" s="48">
        <v>4.487542519999999</v>
      </c>
      <c r="V786" s="49">
        <v>2.4010393365436058</v>
      </c>
    </row>
    <row r="787" spans="1:22" x14ac:dyDescent="0.35">
      <c r="A787" s="1" t="s">
        <v>29</v>
      </c>
      <c r="B787" s="44" t="s">
        <v>811</v>
      </c>
      <c r="C787" s="25" t="s">
        <v>818</v>
      </c>
      <c r="D787" s="25" t="s">
        <v>32</v>
      </c>
      <c r="E787" s="50">
        <v>1114</v>
      </c>
      <c r="F787" s="41">
        <v>405.28800000000001</v>
      </c>
      <c r="G787" s="42">
        <v>0</v>
      </c>
      <c r="H787" s="42">
        <v>0</v>
      </c>
      <c r="I787" s="42"/>
      <c r="J787" s="42"/>
      <c r="K787" s="42">
        <v>0</v>
      </c>
      <c r="L787" s="46">
        <v>0.16886999999999999</v>
      </c>
      <c r="M787" s="42">
        <v>0</v>
      </c>
      <c r="N787" s="48">
        <v>0</v>
      </c>
      <c r="O787" s="42"/>
      <c r="P787" s="42"/>
      <c r="Q787" s="42">
        <v>0</v>
      </c>
      <c r="R787" s="47">
        <v>405.28800000000001</v>
      </c>
      <c r="S787" s="42">
        <v>431.60703933661568</v>
      </c>
      <c r="T787" s="73">
        <v>0.38743899401850601</v>
      </c>
      <c r="U787" s="48">
        <v>0.16886999999999999</v>
      </c>
      <c r="V787" s="49">
        <v>0.15158886894075405</v>
      </c>
    </row>
    <row r="788" spans="1:22" x14ac:dyDescent="0.35">
      <c r="A788" s="1" t="s">
        <v>29</v>
      </c>
      <c r="B788" s="44" t="s">
        <v>811</v>
      </c>
      <c r="C788" s="25" t="s">
        <v>819</v>
      </c>
      <c r="D788" s="25" t="s">
        <v>32</v>
      </c>
      <c r="E788" s="50">
        <v>5780</v>
      </c>
      <c r="F788" s="41">
        <v>3406.1039999999998</v>
      </c>
      <c r="G788" s="42">
        <v>0</v>
      </c>
      <c r="H788" s="48">
        <v>72.943999999999988</v>
      </c>
      <c r="I788" s="42"/>
      <c r="J788" s="42"/>
      <c r="K788" s="42">
        <v>0</v>
      </c>
      <c r="L788" s="46">
        <v>1.4192100000000001</v>
      </c>
      <c r="M788" s="42">
        <v>0</v>
      </c>
      <c r="N788" s="48">
        <v>5.1942294399999991</v>
      </c>
      <c r="O788" s="42"/>
      <c r="P788" s="42"/>
      <c r="Q788" s="42">
        <v>0</v>
      </c>
      <c r="R788" s="47">
        <v>3479.0479999999998</v>
      </c>
      <c r="S788" s="42">
        <v>3704.9742577869911</v>
      </c>
      <c r="T788" s="73">
        <v>0.64099900653754172</v>
      </c>
      <c r="U788" s="48">
        <v>6.6134394399999987</v>
      </c>
      <c r="V788" s="49">
        <v>1.1441936747404842</v>
      </c>
    </row>
    <row r="789" spans="1:22" x14ac:dyDescent="0.35">
      <c r="A789" s="1" t="s">
        <v>29</v>
      </c>
      <c r="B789" s="44" t="s">
        <v>811</v>
      </c>
      <c r="C789" s="25" t="s">
        <v>820</v>
      </c>
      <c r="D789" s="25" t="s">
        <v>32</v>
      </c>
      <c r="E789" s="50">
        <v>19553</v>
      </c>
      <c r="F789" s="41">
        <v>11239.199999999999</v>
      </c>
      <c r="G789" s="42">
        <v>0</v>
      </c>
      <c r="H789" s="42">
        <v>0</v>
      </c>
      <c r="I789" s="42"/>
      <c r="J789" s="42"/>
      <c r="K789" s="42">
        <v>0</v>
      </c>
      <c r="L789" s="46">
        <v>4.6829999999999998</v>
      </c>
      <c r="M789" s="42">
        <v>0</v>
      </c>
      <c r="N789" s="48">
        <v>0</v>
      </c>
      <c r="O789" s="42"/>
      <c r="P789" s="42"/>
      <c r="Q789" s="42">
        <v>0</v>
      </c>
      <c r="R789" s="47">
        <v>11245.029999999999</v>
      </c>
      <c r="S789" s="42">
        <v>11975.272165846072</v>
      </c>
      <c r="T789" s="73">
        <v>0.61245190844607333</v>
      </c>
      <c r="U789" s="48">
        <v>4.9606280435539309</v>
      </c>
      <c r="V789" s="49">
        <v>0.25370163369068333</v>
      </c>
    </row>
    <row r="790" spans="1:22" x14ac:dyDescent="0.35">
      <c r="A790" s="1" t="s">
        <v>29</v>
      </c>
      <c r="B790" s="44" t="s">
        <v>811</v>
      </c>
      <c r="C790" s="25" t="s">
        <v>821</v>
      </c>
      <c r="D790" s="25" t="s">
        <v>32</v>
      </c>
      <c r="E790" s="50">
        <v>3691</v>
      </c>
      <c r="F790" s="41">
        <v>1755.9359999999999</v>
      </c>
      <c r="G790" s="42">
        <v>2199.5145000000002</v>
      </c>
      <c r="H790" s="42">
        <v>0</v>
      </c>
      <c r="I790" s="42"/>
      <c r="J790" s="42"/>
      <c r="K790" s="42">
        <v>0</v>
      </c>
      <c r="L790" s="46">
        <v>0.73163999999999996</v>
      </c>
      <c r="M790" s="42">
        <v>112.46345775</v>
      </c>
      <c r="N790" s="48">
        <v>0</v>
      </c>
      <c r="O790" s="42"/>
      <c r="P790" s="42"/>
      <c r="Q790" s="42">
        <v>0</v>
      </c>
      <c r="R790" s="47">
        <v>3955.4504999999999</v>
      </c>
      <c r="S790" s="42">
        <v>4212.3139089919669</v>
      </c>
      <c r="T790" s="73">
        <v>1.1412392059040821</v>
      </c>
      <c r="U790" s="48">
        <v>113.19509775</v>
      </c>
      <c r="V790" s="49">
        <v>30.667867176916825</v>
      </c>
    </row>
    <row r="791" spans="1:22" x14ac:dyDescent="0.35">
      <c r="A791" s="1" t="s">
        <v>29</v>
      </c>
      <c r="B791" s="44" t="s">
        <v>811</v>
      </c>
      <c r="C791" s="25" t="s">
        <v>822</v>
      </c>
      <c r="D791" s="25" t="s">
        <v>32</v>
      </c>
      <c r="E791" s="50">
        <v>4100</v>
      </c>
      <c r="F791" s="41">
        <v>2357.2655999999997</v>
      </c>
      <c r="G791" s="42">
        <v>1930.1166000000001</v>
      </c>
      <c r="H791" s="42">
        <v>0</v>
      </c>
      <c r="I791" s="42"/>
      <c r="J791" s="42"/>
      <c r="K791" s="42">
        <v>0</v>
      </c>
      <c r="L791" s="46">
        <v>0.98219400000000012</v>
      </c>
      <c r="M791" s="48">
        <v>98.688863699999999</v>
      </c>
      <c r="N791" s="48">
        <v>0</v>
      </c>
      <c r="O791" s="42"/>
      <c r="P791" s="42"/>
      <c r="Q791" s="42">
        <v>0</v>
      </c>
      <c r="R791" s="47">
        <v>4287.3822</v>
      </c>
      <c r="S791" s="42">
        <v>4565.8009559782322</v>
      </c>
      <c r="T791" s="73">
        <v>1.1136099892629834</v>
      </c>
      <c r="U791" s="48">
        <v>99.671057700000006</v>
      </c>
      <c r="V791" s="49">
        <v>24.310014073170734</v>
      </c>
    </row>
    <row r="792" spans="1:22" x14ac:dyDescent="0.35">
      <c r="A792" s="1" t="s">
        <v>29</v>
      </c>
      <c r="B792" s="44" t="s">
        <v>811</v>
      </c>
      <c r="C792" s="25" t="s">
        <v>823</v>
      </c>
      <c r="D792" s="25" t="s">
        <v>32</v>
      </c>
      <c r="E792" s="50">
        <v>3117</v>
      </c>
      <c r="F792" s="41">
        <v>1275.6671999999999</v>
      </c>
      <c r="G792" s="42">
        <v>555.4674</v>
      </c>
      <c r="H792" s="42">
        <v>0</v>
      </c>
      <c r="I792" s="42"/>
      <c r="J792" s="42"/>
      <c r="K792" s="42">
        <v>0</v>
      </c>
      <c r="L792" s="46">
        <v>0.531528</v>
      </c>
      <c r="M792" s="48">
        <v>28.401624299999998</v>
      </c>
      <c r="N792" s="48">
        <v>0</v>
      </c>
      <c r="O792" s="42"/>
      <c r="P792" s="42"/>
      <c r="Q792" s="42">
        <v>0</v>
      </c>
      <c r="R792" s="47">
        <v>1831.1345999999999</v>
      </c>
      <c r="S792" s="42">
        <v>1950.0468391189424</v>
      </c>
      <c r="T792" s="73">
        <v>0.62561656692940082</v>
      </c>
      <c r="U792" s="48">
        <v>28.9331523</v>
      </c>
      <c r="V792" s="49">
        <v>9.2823716073147242</v>
      </c>
    </row>
    <row r="793" spans="1:22" x14ac:dyDescent="0.35">
      <c r="A793" s="1" t="s">
        <v>29</v>
      </c>
      <c r="B793" s="44" t="s">
        <v>811</v>
      </c>
      <c r="C793" s="25" t="s">
        <v>824</v>
      </c>
      <c r="D793" s="25" t="s">
        <v>32</v>
      </c>
      <c r="E793" s="50">
        <v>6723</v>
      </c>
      <c r="F793" s="41">
        <v>803.69999999999993</v>
      </c>
      <c r="G793" s="42">
        <v>2239.299</v>
      </c>
      <c r="H793" s="42">
        <v>0</v>
      </c>
      <c r="I793" s="42"/>
      <c r="J793" s="42"/>
      <c r="K793" s="42">
        <v>0</v>
      </c>
      <c r="L793" s="46">
        <v>0.33487499999999998</v>
      </c>
      <c r="M793" s="42">
        <v>114.4976805</v>
      </c>
      <c r="N793" s="48">
        <v>0</v>
      </c>
      <c r="O793" s="42"/>
      <c r="P793" s="42"/>
      <c r="Q793" s="42">
        <v>0</v>
      </c>
      <c r="R793" s="47">
        <v>3042.9989999999998</v>
      </c>
      <c r="S793" s="42">
        <v>3240.6086266908524</v>
      </c>
      <c r="T793" s="73">
        <v>0.48201823987666997</v>
      </c>
      <c r="U793" s="48">
        <v>114.8325555</v>
      </c>
      <c r="V793" s="49">
        <v>17.080552655064704</v>
      </c>
    </row>
    <row r="794" spans="1:22" x14ac:dyDescent="0.35">
      <c r="A794" s="1" t="s">
        <v>29</v>
      </c>
      <c r="B794" s="44" t="s">
        <v>811</v>
      </c>
      <c r="C794" s="25" t="s">
        <v>825</v>
      </c>
      <c r="D794" s="25" t="s">
        <v>32</v>
      </c>
      <c r="E794" s="50">
        <v>3085</v>
      </c>
      <c r="F794" s="41">
        <v>428.18039999999996</v>
      </c>
      <c r="G794" s="42">
        <v>921.10590000000002</v>
      </c>
      <c r="H794" s="42">
        <v>0</v>
      </c>
      <c r="I794" s="42"/>
      <c r="J794" s="42"/>
      <c r="K794" s="42">
        <v>0</v>
      </c>
      <c r="L794" s="46">
        <v>0.1784085</v>
      </c>
      <c r="M794" s="48">
        <v>47.097100050000002</v>
      </c>
      <c r="N794" s="48">
        <v>0</v>
      </c>
      <c r="O794" s="42"/>
      <c r="P794" s="42"/>
      <c r="Q794" s="42">
        <v>0</v>
      </c>
      <c r="R794" s="47">
        <v>1349.2863</v>
      </c>
      <c r="S794" s="42">
        <v>1436.9077425447006</v>
      </c>
      <c r="T794" s="73">
        <v>0.46577236387186405</v>
      </c>
      <c r="U794" s="48">
        <v>47.275508550000005</v>
      </c>
      <c r="V794" s="49">
        <v>15.324313954619127</v>
      </c>
    </row>
    <row r="795" spans="1:22" x14ac:dyDescent="0.35">
      <c r="A795" s="1" t="s">
        <v>29</v>
      </c>
      <c r="B795" s="44" t="s">
        <v>811</v>
      </c>
      <c r="C795" s="25" t="s">
        <v>826</v>
      </c>
      <c r="D795" s="25" t="s">
        <v>32</v>
      </c>
      <c r="E795" s="50">
        <v>3074</v>
      </c>
      <c r="F795" s="41">
        <v>263.34719999999999</v>
      </c>
      <c r="G795" s="42">
        <v>1475.0577000000001</v>
      </c>
      <c r="H795" s="42">
        <v>0</v>
      </c>
      <c r="I795" s="42"/>
      <c r="J795" s="42"/>
      <c r="K795" s="42">
        <v>0</v>
      </c>
      <c r="L795" s="46">
        <v>0.10972800000000001</v>
      </c>
      <c r="M795" s="48">
        <v>75.42123015</v>
      </c>
      <c r="N795" s="48">
        <v>0</v>
      </c>
      <c r="O795" s="42"/>
      <c r="P795" s="42"/>
      <c r="Q795" s="42">
        <v>0</v>
      </c>
      <c r="R795" s="47">
        <v>1738.4049</v>
      </c>
      <c r="S795" s="42">
        <v>1851.2953555428867</v>
      </c>
      <c r="T795" s="73">
        <v>0.6022431215168792</v>
      </c>
      <c r="U795" s="48">
        <v>75.530958150000004</v>
      </c>
      <c r="V795" s="49">
        <v>24.570903757319456</v>
      </c>
    </row>
    <row r="796" spans="1:22" x14ac:dyDescent="0.35">
      <c r="A796" s="1" t="s">
        <v>29</v>
      </c>
      <c r="B796" s="44" t="s">
        <v>811</v>
      </c>
      <c r="C796" s="25" t="s">
        <v>827</v>
      </c>
      <c r="D796" s="25" t="s">
        <v>32</v>
      </c>
      <c r="E796" s="50">
        <v>1626</v>
      </c>
      <c r="F796" s="41">
        <v>652.29480000000001</v>
      </c>
      <c r="G796" s="42">
        <v>0</v>
      </c>
      <c r="H796" s="42">
        <v>0</v>
      </c>
      <c r="I796" s="42"/>
      <c r="J796" s="42"/>
      <c r="K796" s="42">
        <v>0</v>
      </c>
      <c r="L796" s="46">
        <v>0.27178950000000002</v>
      </c>
      <c r="M796" s="42">
        <v>0</v>
      </c>
      <c r="N796" s="48">
        <v>0</v>
      </c>
      <c r="O796" s="42"/>
      <c r="P796" s="42"/>
      <c r="Q796" s="42">
        <v>0</v>
      </c>
      <c r="R796" s="47">
        <v>652.29480000000001</v>
      </c>
      <c r="S796" s="42">
        <v>694.6542394610002</v>
      </c>
      <c r="T796" s="73">
        <v>0.42721662943480948</v>
      </c>
      <c r="U796" s="48">
        <v>0.27178950000000002</v>
      </c>
      <c r="V796" s="49">
        <v>0.16715221402214023</v>
      </c>
    </row>
    <row r="797" spans="1:22" x14ac:dyDescent="0.35">
      <c r="A797" s="1" t="s">
        <v>29</v>
      </c>
      <c r="B797" s="44" t="s">
        <v>811</v>
      </c>
      <c r="C797" s="25" t="s">
        <v>828</v>
      </c>
      <c r="D797" s="25" t="s">
        <v>32</v>
      </c>
      <c r="E797" s="50">
        <v>2664</v>
      </c>
      <c r="F797" s="41">
        <v>1351.08</v>
      </c>
      <c r="G797" s="42">
        <v>0</v>
      </c>
      <c r="H797" s="42">
        <v>263.06399999999996</v>
      </c>
      <c r="I797" s="42"/>
      <c r="J797" s="42"/>
      <c r="K797" s="42">
        <v>0</v>
      </c>
      <c r="L797" s="46">
        <v>0.56295000000000006</v>
      </c>
      <c r="M797" s="42">
        <v>0</v>
      </c>
      <c r="N797" s="48">
        <v>18.732380639999999</v>
      </c>
      <c r="O797" s="42"/>
      <c r="P797" s="42"/>
      <c r="Q797" s="42">
        <v>0</v>
      </c>
      <c r="R797" s="47">
        <v>1614.1439999999998</v>
      </c>
      <c r="S797" s="42">
        <v>1718.9650641098729</v>
      </c>
      <c r="T797" s="73">
        <v>0.64525715619739976</v>
      </c>
      <c r="U797" s="48">
        <v>19.29533064</v>
      </c>
      <c r="V797" s="49">
        <v>7.2429919819819819</v>
      </c>
    </row>
    <row r="798" spans="1:22" x14ac:dyDescent="0.35">
      <c r="A798" s="1" t="s">
        <v>29</v>
      </c>
      <c r="B798" s="44" t="s">
        <v>811</v>
      </c>
      <c r="C798" s="25" t="s">
        <v>829</v>
      </c>
      <c r="D798" s="25" t="s">
        <v>32</v>
      </c>
      <c r="E798" s="50">
        <v>31149</v>
      </c>
      <c r="F798" s="41">
        <v>11963.16</v>
      </c>
      <c r="G798" s="42">
        <v>10472.038200000001</v>
      </c>
      <c r="H798" s="42">
        <v>0</v>
      </c>
      <c r="I798" s="42"/>
      <c r="J798" s="42"/>
      <c r="K798" s="42">
        <v>0</v>
      </c>
      <c r="L798" s="46">
        <v>4.9846500000000002</v>
      </c>
      <c r="M798" s="42">
        <v>535.44617489999996</v>
      </c>
      <c r="N798" s="48">
        <v>0</v>
      </c>
      <c r="O798" s="42"/>
      <c r="P798" s="42"/>
      <c r="Q798" s="42">
        <v>0</v>
      </c>
      <c r="R798" s="47">
        <v>22435.198199999999</v>
      </c>
      <c r="S798" s="42">
        <v>23892.119855589528</v>
      </c>
      <c r="T798" s="73">
        <v>0.76702686621045713</v>
      </c>
      <c r="U798" s="48">
        <v>540.43082489999995</v>
      </c>
      <c r="V798" s="49">
        <v>17.349861148030431</v>
      </c>
    </row>
    <row r="799" spans="1:22" x14ac:dyDescent="0.35">
      <c r="A799" s="1" t="s">
        <v>29</v>
      </c>
      <c r="B799" s="44" t="s">
        <v>811</v>
      </c>
      <c r="C799" s="25" t="s">
        <v>830</v>
      </c>
      <c r="D799" s="25" t="s">
        <v>32</v>
      </c>
      <c r="E799" s="50">
        <v>1646</v>
      </c>
      <c r="F799" s="41">
        <v>455.976</v>
      </c>
      <c r="G799" s="42">
        <v>0</v>
      </c>
      <c r="H799" s="42">
        <v>0</v>
      </c>
      <c r="I799" s="42"/>
      <c r="J799" s="42"/>
      <c r="K799" s="42">
        <v>0</v>
      </c>
      <c r="L799" s="46">
        <v>0.18999000000000002</v>
      </c>
      <c r="M799" s="42">
        <v>0</v>
      </c>
      <c r="N799" s="48">
        <v>0</v>
      </c>
      <c r="O799" s="42"/>
      <c r="P799" s="42"/>
      <c r="Q799" s="42">
        <v>0</v>
      </c>
      <c r="R799" s="47">
        <v>455.976</v>
      </c>
      <c r="S799" s="42">
        <v>485.58667260948431</v>
      </c>
      <c r="T799" s="73">
        <v>0.29501012916736591</v>
      </c>
      <c r="U799" s="48">
        <v>0.18999000000000002</v>
      </c>
      <c r="V799" s="49">
        <v>0.11542527339003646</v>
      </c>
    </row>
    <row r="800" spans="1:22" x14ac:dyDescent="0.35">
      <c r="A800" s="1" t="s">
        <v>29</v>
      </c>
      <c r="B800" s="44" t="s">
        <v>811</v>
      </c>
      <c r="C800" s="25" t="s">
        <v>831</v>
      </c>
      <c r="D800" s="25" t="s">
        <v>32</v>
      </c>
      <c r="E800" s="50">
        <v>1303</v>
      </c>
      <c r="F800" s="41">
        <v>463.68</v>
      </c>
      <c r="G800" s="42">
        <v>0</v>
      </c>
      <c r="H800" s="48">
        <v>89.627999999999986</v>
      </c>
      <c r="I800" s="42"/>
      <c r="J800" s="42"/>
      <c r="K800" s="42">
        <v>0</v>
      </c>
      <c r="L800" s="46">
        <v>0.19320000000000001</v>
      </c>
      <c r="M800" s="42">
        <v>0</v>
      </c>
      <c r="N800" s="48">
        <v>6.3822712800000003</v>
      </c>
      <c r="O800" s="42"/>
      <c r="P800" s="42"/>
      <c r="Q800" s="42">
        <v>0</v>
      </c>
      <c r="R800" s="47">
        <v>553.30799999999999</v>
      </c>
      <c r="S800" s="42">
        <v>589.23932542109355</v>
      </c>
      <c r="T800" s="73">
        <v>0.45221744084504495</v>
      </c>
      <c r="U800" s="48">
        <v>6.5754712800000004</v>
      </c>
      <c r="V800" s="49">
        <v>5.0464092709132773</v>
      </c>
    </row>
    <row r="801" spans="1:22" x14ac:dyDescent="0.35">
      <c r="A801" s="1" t="s">
        <v>29</v>
      </c>
      <c r="B801" s="44" t="s">
        <v>811</v>
      </c>
      <c r="C801" s="25" t="s">
        <v>832</v>
      </c>
      <c r="D801" s="25" t="s">
        <v>32</v>
      </c>
      <c r="E801" s="50">
        <v>1546</v>
      </c>
      <c r="F801" s="41">
        <v>549.54</v>
      </c>
      <c r="G801" s="42">
        <v>0</v>
      </c>
      <c r="H801" s="48">
        <v>39.963999999999992</v>
      </c>
      <c r="I801" s="42"/>
      <c r="J801" s="42"/>
      <c r="K801" s="42">
        <v>0</v>
      </c>
      <c r="L801" s="46">
        <v>0.22897499999999998</v>
      </c>
      <c r="M801" s="42">
        <v>0</v>
      </c>
      <c r="N801" s="48">
        <v>2.8457746399999997</v>
      </c>
      <c r="O801" s="42"/>
      <c r="P801" s="42"/>
      <c r="Q801" s="42">
        <v>0</v>
      </c>
      <c r="R801" s="47">
        <v>589.50399999999991</v>
      </c>
      <c r="S801" s="42">
        <v>627.78586120756665</v>
      </c>
      <c r="T801" s="73">
        <v>0.40607106158316086</v>
      </c>
      <c r="U801" s="48">
        <v>3.0747496399999998</v>
      </c>
      <c r="V801" s="49">
        <v>1.9888419404915911</v>
      </c>
    </row>
    <row r="802" spans="1:22" x14ac:dyDescent="0.35">
      <c r="A802" s="1" t="s">
        <v>29</v>
      </c>
      <c r="B802" s="44" t="s">
        <v>811</v>
      </c>
      <c r="C802" s="25" t="s">
        <v>833</v>
      </c>
      <c r="D802" s="25" t="s">
        <v>32</v>
      </c>
      <c r="E802" s="50">
        <v>1612</v>
      </c>
      <c r="F802" s="60">
        <v>60.562799999999996</v>
      </c>
      <c r="G802" s="42">
        <v>933.98850000000004</v>
      </c>
      <c r="H802" s="42">
        <v>0</v>
      </c>
      <c r="I802" s="42"/>
      <c r="J802" s="42"/>
      <c r="K802" s="42">
        <v>0</v>
      </c>
      <c r="L802" s="46">
        <v>2.52345E-2</v>
      </c>
      <c r="M802" s="48">
        <v>47.755800749999992</v>
      </c>
      <c r="N802" s="48">
        <v>0</v>
      </c>
      <c r="O802" s="42"/>
      <c r="P802" s="42"/>
      <c r="Q802" s="42">
        <v>0</v>
      </c>
      <c r="R802" s="47">
        <v>994.55130000000008</v>
      </c>
      <c r="S802" s="42">
        <v>1059.1365697019953</v>
      </c>
      <c r="T802" s="73">
        <v>0.65703261147766456</v>
      </c>
      <c r="U802" s="48">
        <v>47.781035249999995</v>
      </c>
      <c r="V802" s="49">
        <v>29.640840725806449</v>
      </c>
    </row>
    <row r="803" spans="1:22" x14ac:dyDescent="0.35">
      <c r="A803" s="1" t="s">
        <v>29</v>
      </c>
      <c r="B803" s="44" t="s">
        <v>811</v>
      </c>
      <c r="C803" s="25" t="s">
        <v>834</v>
      </c>
      <c r="D803" s="25" t="s">
        <v>32</v>
      </c>
      <c r="E803" s="50">
        <v>4425</v>
      </c>
      <c r="F803" s="41">
        <v>984.46679999999992</v>
      </c>
      <c r="G803" s="42">
        <v>1336.0014000000001</v>
      </c>
      <c r="H803" s="42">
        <v>0</v>
      </c>
      <c r="I803" s="42"/>
      <c r="J803" s="42"/>
      <c r="K803" s="42">
        <v>0</v>
      </c>
      <c r="L803" s="46">
        <v>0.41019450000000002</v>
      </c>
      <c r="M803" s="48">
        <v>68.311137299999999</v>
      </c>
      <c r="N803" s="48">
        <v>0</v>
      </c>
      <c r="O803" s="42"/>
      <c r="P803" s="42"/>
      <c r="Q803" s="42">
        <v>0</v>
      </c>
      <c r="R803" s="47">
        <v>2320.4682000000003</v>
      </c>
      <c r="S803" s="42">
        <v>2471.157324363825</v>
      </c>
      <c r="T803" s="73">
        <v>0.55845363262459324</v>
      </c>
      <c r="U803" s="48">
        <v>68.721331800000002</v>
      </c>
      <c r="V803" s="49">
        <v>15.530244474576271</v>
      </c>
    </row>
    <row r="804" spans="1:22" x14ac:dyDescent="0.35">
      <c r="A804" s="1" t="s">
        <v>29</v>
      </c>
      <c r="B804" s="44" t="s">
        <v>811</v>
      </c>
      <c r="C804" s="25" t="s">
        <v>835</v>
      </c>
      <c r="D804" s="25" t="s">
        <v>32</v>
      </c>
      <c r="E804" s="50">
        <v>1256</v>
      </c>
      <c r="F804" s="41">
        <v>165.1968</v>
      </c>
      <c r="G804" s="42">
        <v>415.6533</v>
      </c>
      <c r="H804" s="42">
        <v>0</v>
      </c>
      <c r="I804" s="42"/>
      <c r="J804" s="42"/>
      <c r="K804" s="42">
        <v>0</v>
      </c>
      <c r="L804" s="46">
        <v>6.8832000000000004E-2</v>
      </c>
      <c r="M804" s="48">
        <v>21.252784349999999</v>
      </c>
      <c r="N804" s="48">
        <v>0</v>
      </c>
      <c r="O804" s="42"/>
      <c r="P804" s="42"/>
      <c r="Q804" s="42">
        <v>0</v>
      </c>
      <c r="R804" s="47">
        <v>580.8501</v>
      </c>
      <c r="S804" s="42">
        <v>618.56998470069959</v>
      </c>
      <c r="T804" s="73">
        <v>0.49249202603558884</v>
      </c>
      <c r="U804" s="48">
        <v>21.321616349999999</v>
      </c>
      <c r="V804" s="49">
        <v>16.975809195859874</v>
      </c>
    </row>
    <row r="805" spans="1:22" x14ac:dyDescent="0.35">
      <c r="A805" s="1" t="s">
        <v>29</v>
      </c>
      <c r="B805" s="44" t="s">
        <v>811</v>
      </c>
      <c r="C805" s="25" t="s">
        <v>836</v>
      </c>
      <c r="D805" s="25" t="s">
        <v>32</v>
      </c>
      <c r="E805" s="50">
        <v>1542</v>
      </c>
      <c r="F805" s="41">
        <v>400.38119999999998</v>
      </c>
      <c r="G805" s="42">
        <v>0</v>
      </c>
      <c r="H805" s="42">
        <v>102.43199999999999</v>
      </c>
      <c r="I805" s="42"/>
      <c r="J805" s="42"/>
      <c r="K805" s="42">
        <v>0</v>
      </c>
      <c r="L805" s="46">
        <v>0.16682550000000002</v>
      </c>
      <c r="M805" s="42">
        <v>0</v>
      </c>
      <c r="N805" s="48">
        <v>7.2940243199999992</v>
      </c>
      <c r="O805" s="42"/>
      <c r="P805" s="42"/>
      <c r="Q805" s="42">
        <v>0</v>
      </c>
      <c r="R805" s="47">
        <v>502.81319999999994</v>
      </c>
      <c r="S805" s="42">
        <v>535.46543838300067</v>
      </c>
      <c r="T805" s="73">
        <v>0.34725385109144014</v>
      </c>
      <c r="U805" s="48">
        <v>7.4608498199999991</v>
      </c>
      <c r="V805" s="49">
        <v>4.838424007782101</v>
      </c>
    </row>
    <row r="806" spans="1:22" x14ac:dyDescent="0.35">
      <c r="A806" s="1" t="s">
        <v>29</v>
      </c>
      <c r="B806" s="44" t="s">
        <v>811</v>
      </c>
      <c r="C806" s="25" t="s">
        <v>837</v>
      </c>
      <c r="D806" s="25" t="s">
        <v>32</v>
      </c>
      <c r="E806" s="50">
        <v>3411</v>
      </c>
      <c r="F806" s="41">
        <v>302.49719999999996</v>
      </c>
      <c r="G806" s="42">
        <v>1626.9965999999999</v>
      </c>
      <c r="H806" s="42">
        <v>0</v>
      </c>
      <c r="I806" s="42"/>
      <c r="J806" s="42"/>
      <c r="K806" s="42">
        <v>0</v>
      </c>
      <c r="L806" s="46">
        <v>0.1260405</v>
      </c>
      <c r="M806" s="48">
        <v>83.190023699999998</v>
      </c>
      <c r="N806" s="48">
        <v>0</v>
      </c>
      <c r="O806" s="42"/>
      <c r="P806" s="42"/>
      <c r="Q806" s="42">
        <v>0</v>
      </c>
      <c r="R806" s="47">
        <v>1929.4938</v>
      </c>
      <c r="S806" s="42">
        <v>2054.7933973775589</v>
      </c>
      <c r="T806" s="73">
        <v>0.60240205141529135</v>
      </c>
      <c r="U806" s="48">
        <v>83.3160642</v>
      </c>
      <c r="V806" s="49">
        <v>24.425700439753737</v>
      </c>
    </row>
    <row r="807" spans="1:22" x14ac:dyDescent="0.35">
      <c r="A807" s="1" t="s">
        <v>29</v>
      </c>
      <c r="B807" s="44" t="s">
        <v>811</v>
      </c>
      <c r="C807" s="25" t="s">
        <v>838</v>
      </c>
      <c r="D807" s="25" t="s">
        <v>32</v>
      </c>
      <c r="E807" s="50">
        <v>2942</v>
      </c>
      <c r="F807" s="41">
        <v>1407.0239999999999</v>
      </c>
      <c r="G807" s="42">
        <v>0</v>
      </c>
      <c r="H807" s="42">
        <v>347.25999999999993</v>
      </c>
      <c r="I807" s="42"/>
      <c r="J807" s="42"/>
      <c r="K807" s="42">
        <v>0</v>
      </c>
      <c r="L807" s="46">
        <v>0.58626</v>
      </c>
      <c r="M807" s="42">
        <v>0</v>
      </c>
      <c r="N807" s="48">
        <v>24.727847599999997</v>
      </c>
      <c r="O807" s="42"/>
      <c r="P807" s="42"/>
      <c r="Q807" s="42">
        <v>0</v>
      </c>
      <c r="R807" s="47">
        <v>1754.2839999999999</v>
      </c>
      <c r="S807" s="42">
        <v>1868.2056300596007</v>
      </c>
      <c r="T807" s="73">
        <v>0.63501211082923203</v>
      </c>
      <c r="U807" s="48">
        <v>25.314107599999996</v>
      </c>
      <c r="V807" s="49">
        <v>8.6043873555404478</v>
      </c>
    </row>
    <row r="808" spans="1:22" x14ac:dyDescent="0.35">
      <c r="A808" s="1" t="s">
        <v>29</v>
      </c>
      <c r="B808" s="44" t="s">
        <v>811</v>
      </c>
      <c r="C808" s="25" t="s">
        <v>839</v>
      </c>
      <c r="D808" s="25" t="s">
        <v>32</v>
      </c>
      <c r="E808" s="50">
        <v>1040</v>
      </c>
      <c r="F808" s="41">
        <v>604.58399999999995</v>
      </c>
      <c r="G808" s="42">
        <v>0</v>
      </c>
      <c r="H808" s="42">
        <v>0</v>
      </c>
      <c r="I808" s="42"/>
      <c r="J808" s="42"/>
      <c r="K808" s="42">
        <v>0</v>
      </c>
      <c r="L808" s="46">
        <v>0.25191000000000002</v>
      </c>
      <c r="M808" s="42">
        <v>0</v>
      </c>
      <c r="N808" s="48">
        <v>0</v>
      </c>
      <c r="O808" s="42"/>
      <c r="P808" s="42"/>
      <c r="Q808" s="42">
        <v>0</v>
      </c>
      <c r="R808" s="47">
        <v>604.58399999999995</v>
      </c>
      <c r="S808" s="42">
        <v>643.84514288675814</v>
      </c>
      <c r="T808" s="73">
        <v>0.61908186816034438</v>
      </c>
      <c r="U808" s="48">
        <v>0.25191000000000002</v>
      </c>
      <c r="V808" s="49">
        <v>0.24222115384615386</v>
      </c>
    </row>
    <row r="809" spans="1:22" x14ac:dyDescent="0.35">
      <c r="A809" s="1" t="s">
        <v>29</v>
      </c>
      <c r="B809" s="44" t="s">
        <v>811</v>
      </c>
      <c r="C809" s="25" t="s">
        <v>840</v>
      </c>
      <c r="D809" s="25" t="s">
        <v>32</v>
      </c>
      <c r="E809" s="50">
        <v>2755</v>
      </c>
      <c r="F809" s="41">
        <v>263.33639999999997</v>
      </c>
      <c r="G809" s="42">
        <v>0</v>
      </c>
      <c r="H809" s="42">
        <v>1169.82</v>
      </c>
      <c r="I809" s="42"/>
      <c r="J809" s="42"/>
      <c r="K809" s="42">
        <v>0</v>
      </c>
      <c r="L809" s="46">
        <v>0.1097235</v>
      </c>
      <c r="M809" s="42">
        <v>0</v>
      </c>
      <c r="N809" s="48">
        <v>83.301073200000005</v>
      </c>
      <c r="O809" s="42"/>
      <c r="P809" s="42"/>
      <c r="Q809" s="42">
        <v>0</v>
      </c>
      <c r="R809" s="47">
        <v>1433.1563999999998</v>
      </c>
      <c r="S809" s="42">
        <v>1526.2242916403211</v>
      </c>
      <c r="T809" s="73">
        <v>0.55398340894385523</v>
      </c>
      <c r="U809" s="48">
        <v>83.410796700000006</v>
      </c>
      <c r="V809" s="49">
        <v>30.276151252268605</v>
      </c>
    </row>
    <row r="810" spans="1:22" x14ac:dyDescent="0.35">
      <c r="A810" s="1" t="s">
        <v>29</v>
      </c>
      <c r="B810" s="44" t="s">
        <v>811</v>
      </c>
      <c r="C810" s="25" t="s">
        <v>841</v>
      </c>
      <c r="D810" s="25" t="s">
        <v>32</v>
      </c>
      <c r="E810" s="50">
        <v>4301</v>
      </c>
      <c r="F810" s="41">
        <v>546.64919999999995</v>
      </c>
      <c r="G810" s="42">
        <v>1126.4697000000001</v>
      </c>
      <c r="H810" s="42">
        <v>0</v>
      </c>
      <c r="I810" s="42"/>
      <c r="J810" s="42"/>
      <c r="K810" s="42">
        <v>0</v>
      </c>
      <c r="L810" s="46">
        <v>0.22777049999999999</v>
      </c>
      <c r="M810" s="48">
        <v>57.597564149999997</v>
      </c>
      <c r="N810" s="48">
        <v>0</v>
      </c>
      <c r="O810" s="42"/>
      <c r="P810" s="42"/>
      <c r="Q810" s="42">
        <v>0</v>
      </c>
      <c r="R810" s="47">
        <v>1673.1188999999999</v>
      </c>
      <c r="S810" s="42">
        <v>1781.7697412386628</v>
      </c>
      <c r="T810" s="73">
        <v>0.41426871454049358</v>
      </c>
      <c r="U810" s="48">
        <v>57.825334649999995</v>
      </c>
      <c r="V810" s="49">
        <v>13.444625587072773</v>
      </c>
    </row>
    <row r="811" spans="1:22" x14ac:dyDescent="0.35">
      <c r="A811" s="1" t="s">
        <v>29</v>
      </c>
      <c r="B811" s="44" t="s">
        <v>811</v>
      </c>
      <c r="C811" s="25" t="s">
        <v>842</v>
      </c>
      <c r="D811" s="25" t="s">
        <v>32</v>
      </c>
      <c r="E811" s="50">
        <v>578</v>
      </c>
      <c r="F811" s="60">
        <v>48.1068</v>
      </c>
      <c r="G811" s="42">
        <v>273.56580000000002</v>
      </c>
      <c r="H811" s="42">
        <v>0</v>
      </c>
      <c r="I811" s="42"/>
      <c r="J811" s="42"/>
      <c r="K811" s="42">
        <v>0</v>
      </c>
      <c r="L811" s="46">
        <v>2.00445E-2</v>
      </c>
      <c r="M811" s="48">
        <v>13.987703099999999</v>
      </c>
      <c r="N811" s="48">
        <v>0</v>
      </c>
      <c r="O811" s="42"/>
      <c r="P811" s="42"/>
      <c r="Q811" s="42">
        <v>0</v>
      </c>
      <c r="R811" s="47">
        <v>321.67260000000005</v>
      </c>
      <c r="S811" s="42">
        <v>342.56173023062973</v>
      </c>
      <c r="T811" s="73">
        <v>0.59266735334018983</v>
      </c>
      <c r="U811" s="48">
        <v>14.007747599999998</v>
      </c>
      <c r="V811" s="49">
        <v>24.234857439446365</v>
      </c>
    </row>
    <row r="812" spans="1:22" x14ac:dyDescent="0.35">
      <c r="A812" s="1" t="s">
        <v>29</v>
      </c>
      <c r="B812" s="44" t="s">
        <v>811</v>
      </c>
      <c r="C812" s="25" t="s">
        <v>843</v>
      </c>
      <c r="D812" s="25" t="s">
        <v>32</v>
      </c>
      <c r="E812" s="50">
        <v>4495</v>
      </c>
      <c r="F812" s="41">
        <v>1351.7280000000001</v>
      </c>
      <c r="G812" s="42">
        <v>0</v>
      </c>
      <c r="H812" s="42">
        <v>0</v>
      </c>
      <c r="I812" s="42"/>
      <c r="J812" s="42"/>
      <c r="K812" s="42">
        <v>0</v>
      </c>
      <c r="L812" s="46">
        <v>0.56322000000000005</v>
      </c>
      <c r="M812" s="42">
        <v>0</v>
      </c>
      <c r="N812" s="48">
        <v>0</v>
      </c>
      <c r="O812" s="42"/>
      <c r="P812" s="42"/>
      <c r="Q812" s="42">
        <v>0</v>
      </c>
      <c r="R812" s="47">
        <v>1351.7280000000001</v>
      </c>
      <c r="S812" s="42">
        <v>1439.5080043534595</v>
      </c>
      <c r="T812" s="73">
        <v>0.3202464970752969</v>
      </c>
      <c r="U812" s="48">
        <v>0.56322000000000005</v>
      </c>
      <c r="V812" s="49">
        <v>0.12529922135706342</v>
      </c>
    </row>
    <row r="813" spans="1:22" x14ac:dyDescent="0.35">
      <c r="A813" s="1" t="s">
        <v>29</v>
      </c>
      <c r="B813" s="44" t="s">
        <v>811</v>
      </c>
      <c r="C813" s="25" t="s">
        <v>844</v>
      </c>
      <c r="D813" s="25" t="s">
        <v>32</v>
      </c>
      <c r="E813" s="50">
        <v>765</v>
      </c>
      <c r="F813" s="41">
        <v>300.34800000000001</v>
      </c>
      <c r="G813" s="42">
        <v>0</v>
      </c>
      <c r="H813" s="42">
        <v>0</v>
      </c>
      <c r="I813" s="42"/>
      <c r="J813" s="42"/>
      <c r="K813" s="42">
        <v>0</v>
      </c>
      <c r="L813" s="46">
        <v>0.12514500000000001</v>
      </c>
      <c r="M813" s="42">
        <v>0</v>
      </c>
      <c r="N813" s="48">
        <v>0</v>
      </c>
      <c r="O813" s="42"/>
      <c r="P813" s="42"/>
      <c r="Q813" s="42">
        <v>0</v>
      </c>
      <c r="R813" s="47">
        <v>300.34800000000001</v>
      </c>
      <c r="S813" s="42">
        <v>319.8523298263799</v>
      </c>
      <c r="T813" s="73">
        <v>0.41810762068807827</v>
      </c>
      <c r="U813" s="48">
        <v>0.12514500000000001</v>
      </c>
      <c r="V813" s="49">
        <v>0.16358823529411767</v>
      </c>
    </row>
    <row r="814" spans="1:22" x14ac:dyDescent="0.35">
      <c r="A814" s="1" t="s">
        <v>29</v>
      </c>
      <c r="B814" s="44" t="s">
        <v>811</v>
      </c>
      <c r="C814" s="25" t="s">
        <v>845</v>
      </c>
      <c r="D814" s="25" t="s">
        <v>32</v>
      </c>
      <c r="E814" s="50">
        <v>16803</v>
      </c>
      <c r="F814" s="41">
        <v>5591.808</v>
      </c>
      <c r="G814" s="42">
        <v>7597.3239000000003</v>
      </c>
      <c r="H814" s="42">
        <v>0</v>
      </c>
      <c r="I814" s="42"/>
      <c r="J814" s="42"/>
      <c r="K814" s="42">
        <v>0</v>
      </c>
      <c r="L814" s="46">
        <v>2.32992</v>
      </c>
      <c r="M814" s="42">
        <v>388.45905105000003</v>
      </c>
      <c r="N814" s="48">
        <v>0</v>
      </c>
      <c r="O814" s="42"/>
      <c r="P814" s="42"/>
      <c r="Q814" s="42">
        <v>0</v>
      </c>
      <c r="R814" s="47">
        <v>13189.1319</v>
      </c>
      <c r="S814" s="42">
        <v>14045.622300139932</v>
      </c>
      <c r="T814" s="73">
        <v>0.83589967863714409</v>
      </c>
      <c r="U814" s="48">
        <v>390.78897105000004</v>
      </c>
      <c r="V814" s="49">
        <v>23.257095224067132</v>
      </c>
    </row>
    <row r="815" spans="1:22" x14ac:dyDescent="0.35">
      <c r="A815" s="1" t="s">
        <v>29</v>
      </c>
      <c r="B815" s="44" t="s">
        <v>811</v>
      </c>
      <c r="C815" s="25" t="s">
        <v>846</v>
      </c>
      <c r="D815" s="25" t="s">
        <v>32</v>
      </c>
      <c r="E815" s="50">
        <v>3572</v>
      </c>
      <c r="F815" s="41">
        <v>1270.08</v>
      </c>
      <c r="G815" s="42">
        <v>0</v>
      </c>
      <c r="H815" s="42">
        <v>0</v>
      </c>
      <c r="I815" s="42"/>
      <c r="J815" s="42"/>
      <c r="K815" s="42">
        <v>0</v>
      </c>
      <c r="L815" s="46">
        <v>0.5292</v>
      </c>
      <c r="M815" s="42">
        <v>0</v>
      </c>
      <c r="N815" s="48">
        <v>0</v>
      </c>
      <c r="O815" s="42"/>
      <c r="P815" s="42"/>
      <c r="Q815" s="42">
        <v>0</v>
      </c>
      <c r="R815" s="47">
        <v>1270.08</v>
      </c>
      <c r="S815" s="42">
        <v>1352.5578564394921</v>
      </c>
      <c r="T815" s="73">
        <v>0.37865561490467303</v>
      </c>
      <c r="U815" s="48">
        <v>0.5292</v>
      </c>
      <c r="V815" s="49">
        <v>0.14815229563269877</v>
      </c>
    </row>
    <row r="816" spans="1:22" x14ac:dyDescent="0.35">
      <c r="A816" s="1" t="s">
        <v>29</v>
      </c>
      <c r="B816" s="44" t="s">
        <v>811</v>
      </c>
      <c r="C816" s="25" t="s">
        <v>847</v>
      </c>
      <c r="D816" s="25" t="s">
        <v>32</v>
      </c>
      <c r="E816" s="50">
        <v>1637</v>
      </c>
      <c r="F816" s="60">
        <v>7.8839999999999995</v>
      </c>
      <c r="G816" s="42">
        <v>0</v>
      </c>
      <c r="H816" s="42">
        <v>958.3599999999999</v>
      </c>
      <c r="I816" s="42"/>
      <c r="J816" s="42"/>
      <c r="K816" s="42">
        <v>0</v>
      </c>
      <c r="L816" s="46">
        <v>3.2850000000000002E-3</v>
      </c>
      <c r="M816" s="42">
        <v>0</v>
      </c>
      <c r="N816" s="48">
        <v>68.2433336</v>
      </c>
      <c r="O816" s="42"/>
      <c r="P816" s="42"/>
      <c r="Q816" s="42">
        <v>0</v>
      </c>
      <c r="R816" s="47">
        <v>966.24399999999991</v>
      </c>
      <c r="S816" s="42">
        <v>1028.9910190204714</v>
      </c>
      <c r="T816" s="73">
        <v>0.62858339585856526</v>
      </c>
      <c r="U816" s="48">
        <v>68.246618600000005</v>
      </c>
      <c r="V816" s="49">
        <v>41.690054123396457</v>
      </c>
    </row>
    <row r="817" spans="1:22" x14ac:dyDescent="0.35">
      <c r="A817" s="1" t="s">
        <v>29</v>
      </c>
      <c r="B817" s="44" t="s">
        <v>811</v>
      </c>
      <c r="C817" s="25" t="s">
        <v>848</v>
      </c>
      <c r="D817" s="25" t="s">
        <v>32</v>
      </c>
      <c r="E817" s="50">
        <v>1233</v>
      </c>
      <c r="F817" s="41">
        <v>522.64800000000002</v>
      </c>
      <c r="G817" s="42">
        <v>0</v>
      </c>
      <c r="H817" s="42">
        <v>121.44399999999999</v>
      </c>
      <c r="I817" s="42"/>
      <c r="J817" s="42"/>
      <c r="K817" s="42">
        <v>0</v>
      </c>
      <c r="L817" s="46">
        <v>0.21777000000000002</v>
      </c>
      <c r="M817" s="42">
        <v>0</v>
      </c>
      <c r="N817" s="48">
        <v>8.6478394400000003</v>
      </c>
      <c r="O817" s="42"/>
      <c r="P817" s="42"/>
      <c r="Q817" s="42">
        <v>0</v>
      </c>
      <c r="R817" s="47">
        <v>644.09199999999998</v>
      </c>
      <c r="S817" s="42">
        <v>685.91875698367448</v>
      </c>
      <c r="T817" s="73">
        <v>0.55630069503947643</v>
      </c>
      <c r="U817" s="48">
        <v>8.8656094400000001</v>
      </c>
      <c r="V817" s="49">
        <v>7.1902752960259528</v>
      </c>
    </row>
    <row r="818" spans="1:22" x14ac:dyDescent="0.35">
      <c r="A818" s="1" t="s">
        <v>29</v>
      </c>
      <c r="B818" s="44" t="s">
        <v>811</v>
      </c>
      <c r="C818" s="25" t="s">
        <v>849</v>
      </c>
      <c r="D818" s="25" t="s">
        <v>32</v>
      </c>
      <c r="E818" s="50">
        <v>799</v>
      </c>
      <c r="F818" s="41">
        <v>473.25599999999997</v>
      </c>
      <c r="G818" s="42">
        <v>0</v>
      </c>
      <c r="H818" s="42">
        <v>0</v>
      </c>
      <c r="I818" s="42"/>
      <c r="J818" s="42"/>
      <c r="K818" s="42">
        <v>0</v>
      </c>
      <c r="L818" s="46">
        <v>0.19719</v>
      </c>
      <c r="M818" s="42">
        <v>0</v>
      </c>
      <c r="N818" s="48">
        <v>0</v>
      </c>
      <c r="O818" s="42"/>
      <c r="P818" s="42"/>
      <c r="Q818" s="42">
        <v>0</v>
      </c>
      <c r="R818" s="47">
        <v>473.25599999999997</v>
      </c>
      <c r="S818" s="42">
        <v>503.98882031614403</v>
      </c>
      <c r="T818" s="73">
        <v>0.63077449351207016</v>
      </c>
      <c r="U818" s="48">
        <v>0.19719</v>
      </c>
      <c r="V818" s="49">
        <v>0.24679599499374216</v>
      </c>
    </row>
    <row r="819" spans="1:22" x14ac:dyDescent="0.35">
      <c r="A819" s="1" t="s">
        <v>29</v>
      </c>
      <c r="B819" s="44" t="s">
        <v>811</v>
      </c>
      <c r="C819" s="25" t="s">
        <v>850</v>
      </c>
      <c r="D819" s="25" t="s">
        <v>32</v>
      </c>
      <c r="E819" s="50">
        <v>1654</v>
      </c>
      <c r="F819" s="41">
        <v>143.4744</v>
      </c>
      <c r="G819" s="42">
        <v>0</v>
      </c>
      <c r="H819" s="42">
        <v>831.09599999999989</v>
      </c>
      <c r="I819" s="42"/>
      <c r="J819" s="42"/>
      <c r="K819" s="42">
        <v>0</v>
      </c>
      <c r="L819" s="46">
        <v>5.9781000000000001E-2</v>
      </c>
      <c r="M819" s="42">
        <v>0</v>
      </c>
      <c r="N819" s="48">
        <v>59.181060959999996</v>
      </c>
      <c r="O819" s="42"/>
      <c r="P819" s="42"/>
      <c r="Q819" s="42">
        <v>0</v>
      </c>
      <c r="R819" s="47">
        <v>974.57039999999984</v>
      </c>
      <c r="S819" s="42">
        <v>1037.8581279709767</v>
      </c>
      <c r="T819" s="73">
        <v>0.62748375330772477</v>
      </c>
      <c r="U819" s="48">
        <v>59.240841959999997</v>
      </c>
      <c r="V819" s="49">
        <v>35.816712188633616</v>
      </c>
    </row>
    <row r="820" spans="1:22" x14ac:dyDescent="0.35">
      <c r="A820" s="1" t="s">
        <v>29</v>
      </c>
      <c r="B820" s="44" t="s">
        <v>811</v>
      </c>
      <c r="C820" s="25" t="s">
        <v>851</v>
      </c>
      <c r="D820" s="25" t="s">
        <v>32</v>
      </c>
      <c r="E820" s="50">
        <v>1572</v>
      </c>
      <c r="F820" s="41">
        <v>765.28800000000001</v>
      </c>
      <c r="G820" s="42">
        <v>0</v>
      </c>
      <c r="H820" s="42">
        <v>0</v>
      </c>
      <c r="I820" s="42"/>
      <c r="J820" s="42"/>
      <c r="K820" s="42">
        <v>0</v>
      </c>
      <c r="L820" s="46">
        <v>0.31886999999999999</v>
      </c>
      <c r="M820" s="42">
        <v>0</v>
      </c>
      <c r="N820" s="48">
        <v>0</v>
      </c>
      <c r="O820" s="42"/>
      <c r="P820" s="42"/>
      <c r="Q820" s="42">
        <v>0</v>
      </c>
      <c r="R820" s="47">
        <v>765.28800000000001</v>
      </c>
      <c r="S820" s="42">
        <v>814.9851165586939</v>
      </c>
      <c r="T820" s="73">
        <v>0.51843836931214626</v>
      </c>
      <c r="U820" s="48">
        <v>0.31886999999999999</v>
      </c>
      <c r="V820" s="49">
        <v>0.20284351145038168</v>
      </c>
    </row>
    <row r="821" spans="1:22" x14ac:dyDescent="0.35">
      <c r="A821" s="1" t="s">
        <v>29</v>
      </c>
      <c r="B821" s="44" t="s">
        <v>811</v>
      </c>
      <c r="C821" s="25" t="s">
        <v>852</v>
      </c>
      <c r="D821" s="25" t="s">
        <v>32</v>
      </c>
      <c r="E821" s="50">
        <v>3671</v>
      </c>
      <c r="F821" s="41">
        <v>2089.152</v>
      </c>
      <c r="G821" s="42">
        <v>0</v>
      </c>
      <c r="H821" s="42">
        <v>0</v>
      </c>
      <c r="I821" s="42"/>
      <c r="J821" s="42"/>
      <c r="K821" s="42">
        <v>0</v>
      </c>
      <c r="L821" s="46">
        <v>0.87048000000000003</v>
      </c>
      <c r="M821" s="42">
        <v>0</v>
      </c>
      <c r="N821" s="48">
        <v>0</v>
      </c>
      <c r="O821" s="42"/>
      <c r="P821" s="42"/>
      <c r="Q821" s="42">
        <v>0</v>
      </c>
      <c r="R821" s="47">
        <v>2089.152</v>
      </c>
      <c r="S821" s="42">
        <v>2224.8196577351646</v>
      </c>
      <c r="T821" s="73">
        <v>0.60605275340102549</v>
      </c>
      <c r="U821" s="48">
        <v>0.87048000000000003</v>
      </c>
      <c r="V821" s="49">
        <v>0.23712339961863252</v>
      </c>
    </row>
    <row r="822" spans="1:22" x14ac:dyDescent="0.35">
      <c r="A822" s="1" t="s">
        <v>29</v>
      </c>
      <c r="B822" s="44" t="s">
        <v>811</v>
      </c>
      <c r="C822" s="25" t="s">
        <v>853</v>
      </c>
      <c r="D822" s="25" t="s">
        <v>32</v>
      </c>
      <c r="E822" s="50">
        <v>1768</v>
      </c>
      <c r="F822" s="41">
        <v>241.9128</v>
      </c>
      <c r="G822" s="42">
        <v>541.44809999999995</v>
      </c>
      <c r="H822" s="42">
        <v>0</v>
      </c>
      <c r="I822" s="42"/>
      <c r="J822" s="42"/>
      <c r="K822" s="42">
        <v>0</v>
      </c>
      <c r="L822" s="46">
        <v>0.100797</v>
      </c>
      <c r="M822" s="48">
        <v>27.684802949999998</v>
      </c>
      <c r="N822" s="48">
        <v>0</v>
      </c>
      <c r="O822" s="42"/>
      <c r="P822" s="42"/>
      <c r="Q822" s="42">
        <v>0</v>
      </c>
      <c r="R822" s="47">
        <v>783.3608999999999</v>
      </c>
      <c r="S822" s="42">
        <v>834.23165448043517</v>
      </c>
      <c r="T822" s="73">
        <v>0.47185048330341356</v>
      </c>
      <c r="U822" s="48">
        <v>27.785599949999998</v>
      </c>
      <c r="V822" s="49">
        <v>15.715837075791855</v>
      </c>
    </row>
    <row r="823" spans="1:22" x14ac:dyDescent="0.35">
      <c r="A823" s="1" t="s">
        <v>29</v>
      </c>
      <c r="B823" s="44" t="s">
        <v>811</v>
      </c>
      <c r="C823" s="25" t="s">
        <v>854</v>
      </c>
      <c r="D823" s="25" t="s">
        <v>32</v>
      </c>
      <c r="E823" s="50">
        <v>529</v>
      </c>
      <c r="F823" s="60">
        <v>56.97</v>
      </c>
      <c r="G823" s="42">
        <v>0</v>
      </c>
      <c r="H823" s="42">
        <v>308.45999999999998</v>
      </c>
      <c r="I823" s="42"/>
      <c r="J823" s="42"/>
      <c r="K823" s="42">
        <v>0</v>
      </c>
      <c r="L823" s="46">
        <v>2.3737500000000002E-2</v>
      </c>
      <c r="M823" s="42">
        <v>0</v>
      </c>
      <c r="N823" s="48">
        <v>21.964959599999997</v>
      </c>
      <c r="O823" s="42"/>
      <c r="P823" s="42"/>
      <c r="Q823" s="42">
        <v>0</v>
      </c>
      <c r="R823" s="47">
        <v>365.42999999999995</v>
      </c>
      <c r="S823" s="42">
        <v>389.16069655351123</v>
      </c>
      <c r="T823" s="73">
        <v>0.73565349064935959</v>
      </c>
      <c r="U823" s="48">
        <v>21.988697099999996</v>
      </c>
      <c r="V823" s="49">
        <v>41.566535160680523</v>
      </c>
    </row>
    <row r="824" spans="1:22" x14ac:dyDescent="0.35">
      <c r="A824" s="1" t="s">
        <v>29</v>
      </c>
      <c r="B824" s="44" t="s">
        <v>811</v>
      </c>
      <c r="C824" s="25" t="s">
        <v>855</v>
      </c>
      <c r="D824" s="25" t="s">
        <v>32</v>
      </c>
      <c r="E824" s="50">
        <v>4318</v>
      </c>
      <c r="F824" s="41">
        <v>878.04</v>
      </c>
      <c r="G824" s="42">
        <v>1832.7393</v>
      </c>
      <c r="H824" s="42">
        <v>0</v>
      </c>
      <c r="I824" s="42"/>
      <c r="J824" s="42"/>
      <c r="K824" s="42">
        <v>0</v>
      </c>
      <c r="L824" s="46">
        <v>0.36585000000000001</v>
      </c>
      <c r="M824" s="48">
        <v>93.709861349999997</v>
      </c>
      <c r="N824" s="48">
        <v>0</v>
      </c>
      <c r="O824" s="42"/>
      <c r="P824" s="42"/>
      <c r="Q824" s="42">
        <v>0</v>
      </c>
      <c r="R824" s="47">
        <v>2710.7793000000001</v>
      </c>
      <c r="S824" s="42">
        <v>2886.814877242809</v>
      </c>
      <c r="T824" s="73">
        <v>0.66855370014886728</v>
      </c>
      <c r="U824" s="48">
        <v>94.075711349999992</v>
      </c>
      <c r="V824" s="49">
        <v>21.786871549328392</v>
      </c>
    </row>
    <row r="825" spans="1:22" x14ac:dyDescent="0.35">
      <c r="A825" s="1" t="s">
        <v>29</v>
      </c>
      <c r="B825" s="44" t="s">
        <v>856</v>
      </c>
      <c r="C825" s="25" t="s">
        <v>857</v>
      </c>
      <c r="D825" s="25" t="s">
        <v>32</v>
      </c>
      <c r="E825" s="50">
        <v>31748</v>
      </c>
      <c r="F825" s="41">
        <v>16122.24</v>
      </c>
      <c r="G825" s="42">
        <v>3505.9616999999998</v>
      </c>
      <c r="H825" s="42">
        <v>0</v>
      </c>
      <c r="I825" s="42"/>
      <c r="J825" s="42"/>
      <c r="K825" s="42">
        <v>0</v>
      </c>
      <c r="L825" s="46">
        <v>6.7176</v>
      </c>
      <c r="M825" s="42">
        <v>179.26345814999999</v>
      </c>
      <c r="N825" s="48">
        <v>0</v>
      </c>
      <c r="O825" s="42"/>
      <c r="P825" s="42"/>
      <c r="Q825" s="42">
        <v>0</v>
      </c>
      <c r="R825" s="47">
        <v>19628.201699999998</v>
      </c>
      <c r="S825" s="42">
        <v>20902.839519647576</v>
      </c>
      <c r="T825" s="73">
        <v>0.65839862415420103</v>
      </c>
      <c r="U825" s="48">
        <v>185.98105815</v>
      </c>
      <c r="V825" s="49">
        <v>5.8580401332367389</v>
      </c>
    </row>
    <row r="826" spans="1:22" x14ac:dyDescent="0.35">
      <c r="A826" s="1" t="s">
        <v>29</v>
      </c>
      <c r="B826" s="44" t="s">
        <v>856</v>
      </c>
      <c r="C826" s="25" t="s">
        <v>858</v>
      </c>
      <c r="D826" s="25" t="s">
        <v>32</v>
      </c>
      <c r="E826" s="50">
        <v>4367</v>
      </c>
      <c r="F826" s="41">
        <v>1902.24</v>
      </c>
      <c r="G826" s="42">
        <v>1482.6357</v>
      </c>
      <c r="H826" s="42">
        <v>0</v>
      </c>
      <c r="I826" s="42"/>
      <c r="J826" s="42"/>
      <c r="K826" s="42">
        <v>0</v>
      </c>
      <c r="L826" s="46">
        <v>0.79259999999999997</v>
      </c>
      <c r="M826" s="48">
        <v>75.80870114999999</v>
      </c>
      <c r="N826" s="48">
        <v>0</v>
      </c>
      <c r="O826" s="42"/>
      <c r="P826" s="42"/>
      <c r="Q826" s="42">
        <v>0</v>
      </c>
      <c r="R826" s="47">
        <v>3384.8757000000001</v>
      </c>
      <c r="S826" s="42">
        <v>3604.6864930603783</v>
      </c>
      <c r="T826" s="73">
        <v>0.8254377130891638</v>
      </c>
      <c r="U826" s="48">
        <v>76.601301149999983</v>
      </c>
      <c r="V826" s="49">
        <v>17.540943702770779</v>
      </c>
    </row>
    <row r="827" spans="1:22" x14ac:dyDescent="0.35">
      <c r="A827" s="1" t="s">
        <v>29</v>
      </c>
      <c r="B827" s="44" t="s">
        <v>856</v>
      </c>
      <c r="C827" s="25" t="s">
        <v>859</v>
      </c>
      <c r="D827" s="25" t="s">
        <v>32</v>
      </c>
      <c r="E827" s="50">
        <v>28336</v>
      </c>
      <c r="F827" s="41">
        <v>14247.359999999999</v>
      </c>
      <c r="G827" s="42">
        <v>4209.5789999999997</v>
      </c>
      <c r="H827" s="42">
        <v>0</v>
      </c>
      <c r="I827" s="42"/>
      <c r="J827" s="42"/>
      <c r="K827" s="42">
        <v>0</v>
      </c>
      <c r="L827" s="46">
        <v>5.9364000000000008</v>
      </c>
      <c r="M827" s="42">
        <v>215.24014049999997</v>
      </c>
      <c r="N827" s="48">
        <v>0</v>
      </c>
      <c r="O827" s="42"/>
      <c r="P827" s="42"/>
      <c r="Q827" s="42">
        <v>0</v>
      </c>
      <c r="R827" s="47">
        <v>18456.938999999998</v>
      </c>
      <c r="S827" s="42">
        <v>19655.516070069963</v>
      </c>
      <c r="T827" s="73">
        <v>0.69365881105554639</v>
      </c>
      <c r="U827" s="48">
        <v>221.17654049999996</v>
      </c>
      <c r="V827" s="49">
        <v>7.8054962062394111</v>
      </c>
    </row>
    <row r="828" spans="1:22" x14ac:dyDescent="0.35">
      <c r="A828" s="1" t="s">
        <v>29</v>
      </c>
      <c r="B828" s="44" t="s">
        <v>856</v>
      </c>
      <c r="C828" s="25" t="s">
        <v>860</v>
      </c>
      <c r="D828" s="25" t="s">
        <v>32</v>
      </c>
      <c r="E828" s="50">
        <v>4088</v>
      </c>
      <c r="F828" s="41">
        <v>673.44119999999998</v>
      </c>
      <c r="G828" s="42">
        <v>1871.7660000000001</v>
      </c>
      <c r="H828" s="42">
        <v>0</v>
      </c>
      <c r="I828" s="42"/>
      <c r="J828" s="42"/>
      <c r="K828" s="42">
        <v>0</v>
      </c>
      <c r="L828" s="46">
        <v>0.28060050000000003</v>
      </c>
      <c r="M828" s="48">
        <v>95.705337</v>
      </c>
      <c r="N828" s="48">
        <v>0</v>
      </c>
      <c r="O828" s="42"/>
      <c r="P828" s="42"/>
      <c r="Q828" s="42">
        <v>0</v>
      </c>
      <c r="R828" s="47">
        <v>2545.2071999999998</v>
      </c>
      <c r="S828" s="42">
        <v>2710.4906735216373</v>
      </c>
      <c r="T828" s="73">
        <v>0.66303587904149641</v>
      </c>
      <c r="U828" s="48">
        <v>95.985937500000006</v>
      </c>
      <c r="V828" s="49">
        <v>23.479926002935422</v>
      </c>
    </row>
    <row r="829" spans="1:22" x14ac:dyDescent="0.35">
      <c r="A829" s="1" t="s">
        <v>29</v>
      </c>
      <c r="B829" s="44" t="s">
        <v>856</v>
      </c>
      <c r="C829" s="25" t="s">
        <v>861</v>
      </c>
      <c r="D829" s="25" t="s">
        <v>32</v>
      </c>
      <c r="E829" s="50">
        <v>35985</v>
      </c>
      <c r="F829" s="41">
        <v>18160.948799999998</v>
      </c>
      <c r="G829" s="42">
        <v>7448.4161999999997</v>
      </c>
      <c r="H829" s="42">
        <v>0</v>
      </c>
      <c r="I829" s="42"/>
      <c r="J829" s="42"/>
      <c r="K829" s="42">
        <v>0</v>
      </c>
      <c r="L829" s="46">
        <v>7.567062</v>
      </c>
      <c r="M829" s="42">
        <v>380.84524589999995</v>
      </c>
      <c r="N829" s="48">
        <v>0</v>
      </c>
      <c r="O829" s="42"/>
      <c r="P829" s="42"/>
      <c r="Q829" s="42">
        <v>0</v>
      </c>
      <c r="R829" s="47">
        <v>25609.364999999998</v>
      </c>
      <c r="S829" s="42">
        <v>27272.414201606633</v>
      </c>
      <c r="T829" s="73">
        <v>0.75788284567477093</v>
      </c>
      <c r="U829" s="48">
        <v>388.41230789999997</v>
      </c>
      <c r="V829" s="49">
        <v>10.793728161734055</v>
      </c>
    </row>
    <row r="830" spans="1:22" x14ac:dyDescent="0.35">
      <c r="A830" s="1" t="s">
        <v>29</v>
      </c>
      <c r="B830" s="44" t="s">
        <v>856</v>
      </c>
      <c r="C830" s="25" t="s">
        <v>862</v>
      </c>
      <c r="D830" s="25" t="s">
        <v>32</v>
      </c>
      <c r="E830" s="50">
        <v>2384</v>
      </c>
      <c r="F830" s="41">
        <v>542.37599999999998</v>
      </c>
      <c r="G830" s="42">
        <v>1146.5514000000001</v>
      </c>
      <c r="H830" s="42">
        <v>0</v>
      </c>
      <c r="I830" s="42"/>
      <c r="J830" s="42"/>
      <c r="K830" s="42">
        <v>0</v>
      </c>
      <c r="L830" s="46">
        <v>0.22599</v>
      </c>
      <c r="M830" s="48">
        <v>58.624362300000001</v>
      </c>
      <c r="N830" s="48">
        <v>0</v>
      </c>
      <c r="O830" s="42"/>
      <c r="P830" s="42"/>
      <c r="Q830" s="42">
        <v>0</v>
      </c>
      <c r="R830" s="47">
        <v>1688.9274</v>
      </c>
      <c r="S830" s="42">
        <v>1798.6048310546773</v>
      </c>
      <c r="T830" s="73">
        <v>0.75444833517394183</v>
      </c>
      <c r="U830" s="48">
        <v>58.850352300000004</v>
      </c>
      <c r="V830" s="49">
        <v>24.685550461409399</v>
      </c>
    </row>
    <row r="831" spans="1:22" x14ac:dyDescent="0.35">
      <c r="A831" s="1" t="s">
        <v>29</v>
      </c>
      <c r="B831" s="44" t="s">
        <v>856</v>
      </c>
      <c r="C831" s="25" t="s">
        <v>863</v>
      </c>
      <c r="D831" s="25" t="s">
        <v>32</v>
      </c>
      <c r="E831" s="50">
        <v>5829</v>
      </c>
      <c r="F831" s="41">
        <v>1166.778</v>
      </c>
      <c r="G831" s="42">
        <v>1734.9830999999999</v>
      </c>
      <c r="H831" s="42">
        <v>0</v>
      </c>
      <c r="I831" s="42"/>
      <c r="J831" s="42"/>
      <c r="K831" s="42">
        <v>0</v>
      </c>
      <c r="L831" s="46">
        <v>0.48615750000000002</v>
      </c>
      <c r="M831" s="48">
        <v>88.711485449999998</v>
      </c>
      <c r="N831" s="48">
        <v>0</v>
      </c>
      <c r="O831" s="42"/>
      <c r="P831" s="42"/>
      <c r="Q831" s="42">
        <v>0</v>
      </c>
      <c r="R831" s="47">
        <v>2901.7610999999997</v>
      </c>
      <c r="S831" s="42">
        <v>3090.1988640995073</v>
      </c>
      <c r="T831" s="73">
        <v>0.53014219662026207</v>
      </c>
      <c r="U831" s="48">
        <v>89.197642950000002</v>
      </c>
      <c r="V831" s="49">
        <v>15.302391996911993</v>
      </c>
    </row>
    <row r="832" spans="1:22" x14ac:dyDescent="0.35">
      <c r="A832" s="1" t="s">
        <v>29</v>
      </c>
      <c r="B832" s="44" t="s">
        <v>856</v>
      </c>
      <c r="C832" s="25" t="s">
        <v>864</v>
      </c>
      <c r="D832" s="25" t="s">
        <v>32</v>
      </c>
      <c r="E832" s="50">
        <v>6332</v>
      </c>
      <c r="F832" s="41">
        <v>2104.92</v>
      </c>
      <c r="G832" s="42">
        <v>1145.0358000000001</v>
      </c>
      <c r="H832" s="42">
        <v>0</v>
      </c>
      <c r="I832" s="42"/>
      <c r="J832" s="42"/>
      <c r="K832" s="42">
        <v>0</v>
      </c>
      <c r="L832" s="46">
        <v>0.87705000000000011</v>
      </c>
      <c r="M832" s="48">
        <v>58.546868099999998</v>
      </c>
      <c r="N832" s="48">
        <v>0</v>
      </c>
      <c r="O832" s="42"/>
      <c r="P832" s="42"/>
      <c r="Q832" s="42">
        <v>0</v>
      </c>
      <c r="R832" s="47">
        <v>3249.9558000000002</v>
      </c>
      <c r="S832" s="42">
        <v>3461.0050157242808</v>
      </c>
      <c r="T832" s="73">
        <v>0.54658954765070766</v>
      </c>
      <c r="U832" s="48">
        <v>59.423918099999995</v>
      </c>
      <c r="V832" s="49">
        <v>9.3846996367656335</v>
      </c>
    </row>
    <row r="833" spans="1:22" x14ac:dyDescent="0.35">
      <c r="A833" s="1" t="s">
        <v>29</v>
      </c>
      <c r="B833" s="44" t="s">
        <v>856</v>
      </c>
      <c r="C833" s="25" t="s">
        <v>865</v>
      </c>
      <c r="D833" s="25" t="s">
        <v>32</v>
      </c>
      <c r="E833" s="50">
        <v>4412</v>
      </c>
      <c r="F833" s="41">
        <v>1065.96</v>
      </c>
      <c r="G833" s="42">
        <v>1008.6318</v>
      </c>
      <c r="H833" s="42">
        <v>0</v>
      </c>
      <c r="I833" s="42"/>
      <c r="J833" s="42"/>
      <c r="K833" s="42">
        <v>0</v>
      </c>
      <c r="L833" s="46">
        <v>0.44415000000000004</v>
      </c>
      <c r="M833" s="48">
        <v>51.5723901</v>
      </c>
      <c r="N833" s="48">
        <v>0</v>
      </c>
      <c r="O833" s="42"/>
      <c r="P833" s="42"/>
      <c r="Q833" s="42">
        <v>0</v>
      </c>
      <c r="R833" s="47">
        <v>2074.5918000000001</v>
      </c>
      <c r="S833" s="42">
        <v>2209.3139314019177</v>
      </c>
      <c r="T833" s="73">
        <v>0.50075111772482273</v>
      </c>
      <c r="U833" s="48">
        <v>52.0165401</v>
      </c>
      <c r="V833" s="49">
        <v>11.78978696736174</v>
      </c>
    </row>
    <row r="834" spans="1:22" x14ac:dyDescent="0.35">
      <c r="A834" s="1" t="s">
        <v>29</v>
      </c>
      <c r="B834" s="44" t="s">
        <v>856</v>
      </c>
      <c r="C834" s="25" t="s">
        <v>866</v>
      </c>
      <c r="D834" s="25" t="s">
        <v>32</v>
      </c>
      <c r="E834" s="50">
        <v>3829</v>
      </c>
      <c r="F834" s="41">
        <v>614.66399999999999</v>
      </c>
      <c r="G834" s="42">
        <v>1694.4408000000001</v>
      </c>
      <c r="H834" s="42">
        <v>0</v>
      </c>
      <c r="I834" s="42"/>
      <c r="J834" s="42"/>
      <c r="K834" s="42">
        <v>0</v>
      </c>
      <c r="L834" s="46">
        <v>0.25611</v>
      </c>
      <c r="M834" s="48">
        <v>86.638515600000005</v>
      </c>
      <c r="N834" s="48">
        <v>0</v>
      </c>
      <c r="O834" s="42"/>
      <c r="P834" s="42"/>
      <c r="Q834" s="42">
        <v>0</v>
      </c>
      <c r="R834" s="47">
        <v>2309.1048000000001</v>
      </c>
      <c r="S834" s="42">
        <v>2459.0559953563097</v>
      </c>
      <c r="T834" s="73">
        <v>0.64221885488542951</v>
      </c>
      <c r="U834" s="48">
        <v>86.894625600000012</v>
      </c>
      <c r="V834" s="49">
        <v>22.693817080177595</v>
      </c>
    </row>
    <row r="835" spans="1:22" x14ac:dyDescent="0.35">
      <c r="A835" s="1" t="s">
        <v>29</v>
      </c>
      <c r="B835" s="44" t="s">
        <v>856</v>
      </c>
      <c r="C835" s="25" t="s">
        <v>867</v>
      </c>
      <c r="D835" s="25" t="s">
        <v>32</v>
      </c>
      <c r="E835" s="50">
        <v>7279</v>
      </c>
      <c r="F835" s="41">
        <v>1723.3920000000001</v>
      </c>
      <c r="G835" s="42">
        <v>1598.9580000000001</v>
      </c>
      <c r="H835" s="42">
        <v>0</v>
      </c>
      <c r="I835" s="42"/>
      <c r="J835" s="42"/>
      <c r="K835" s="42">
        <v>0</v>
      </c>
      <c r="L835" s="46">
        <v>0.71808000000000005</v>
      </c>
      <c r="M835" s="48">
        <v>81.75638099999999</v>
      </c>
      <c r="N835" s="48">
        <v>0</v>
      </c>
      <c r="O835" s="42"/>
      <c r="P835" s="42"/>
      <c r="Q835" s="42">
        <v>0</v>
      </c>
      <c r="R835" s="47">
        <v>3322.3500000000004</v>
      </c>
      <c r="S835" s="42">
        <v>3538.1004301632552</v>
      </c>
      <c r="T835" s="73">
        <v>0.48606957413975205</v>
      </c>
      <c r="U835" s="48">
        <v>82.474460999999991</v>
      </c>
      <c r="V835" s="49">
        <v>11.330465860695149</v>
      </c>
    </row>
    <row r="836" spans="1:22" x14ac:dyDescent="0.35">
      <c r="A836" s="1" t="s">
        <v>29</v>
      </c>
      <c r="B836" s="44" t="s">
        <v>856</v>
      </c>
      <c r="C836" s="25" t="s">
        <v>868</v>
      </c>
      <c r="D836" s="25" t="s">
        <v>32</v>
      </c>
      <c r="E836" s="50">
        <v>2798</v>
      </c>
      <c r="F836" s="41">
        <v>535.46399999999994</v>
      </c>
      <c r="G836" s="42">
        <v>1235.2139999999999</v>
      </c>
      <c r="H836" s="42">
        <v>0</v>
      </c>
      <c r="I836" s="42"/>
      <c r="J836" s="42"/>
      <c r="K836" s="42">
        <v>0</v>
      </c>
      <c r="L836" s="46">
        <v>0.22311</v>
      </c>
      <c r="M836" s="48">
        <v>63.157772999999999</v>
      </c>
      <c r="N836" s="48">
        <v>0</v>
      </c>
      <c r="O836" s="42"/>
      <c r="P836" s="42"/>
      <c r="Q836" s="42">
        <v>0</v>
      </c>
      <c r="R836" s="47">
        <v>1770.6779999999999</v>
      </c>
      <c r="S836" s="42">
        <v>1885.6642417206529</v>
      </c>
      <c r="T836" s="73">
        <v>0.67393289553990454</v>
      </c>
      <c r="U836" s="48">
        <v>63.380882999999997</v>
      </c>
      <c r="V836" s="49">
        <v>22.652209792709076</v>
      </c>
    </row>
    <row r="837" spans="1:22" x14ac:dyDescent="0.35">
      <c r="A837" s="1" t="s">
        <v>29</v>
      </c>
      <c r="B837" s="44" t="s">
        <v>856</v>
      </c>
      <c r="C837" s="25" t="s">
        <v>869</v>
      </c>
      <c r="D837" s="25" t="s">
        <v>32</v>
      </c>
      <c r="E837" s="50">
        <v>4135</v>
      </c>
      <c r="F837" s="41">
        <v>1143.6120000000001</v>
      </c>
      <c r="G837" s="42">
        <v>1928.9799</v>
      </c>
      <c r="H837" s="42">
        <v>0</v>
      </c>
      <c r="I837" s="42"/>
      <c r="J837" s="42"/>
      <c r="K837" s="42">
        <v>0</v>
      </c>
      <c r="L837" s="46">
        <v>0.47650500000000001</v>
      </c>
      <c r="M837" s="48">
        <v>98.630743049999992</v>
      </c>
      <c r="N837" s="48">
        <v>0</v>
      </c>
      <c r="O837" s="42"/>
      <c r="P837" s="42"/>
      <c r="Q837" s="42">
        <v>0</v>
      </c>
      <c r="R837" s="47">
        <v>3072.5919000000004</v>
      </c>
      <c r="S837" s="42">
        <v>3272.1232630837007</v>
      </c>
      <c r="T837" s="73">
        <v>0.79132364282556245</v>
      </c>
      <c r="U837" s="48">
        <v>99.107248049999995</v>
      </c>
      <c r="V837" s="49">
        <v>23.967895538089479</v>
      </c>
    </row>
    <row r="838" spans="1:22" x14ac:dyDescent="0.35">
      <c r="A838" s="1" t="s">
        <v>29</v>
      </c>
      <c r="B838" s="44" t="s">
        <v>856</v>
      </c>
      <c r="C838" s="25" t="s">
        <v>870</v>
      </c>
      <c r="D838" s="25" t="s">
        <v>32</v>
      </c>
      <c r="E838" s="50">
        <v>4619</v>
      </c>
      <c r="F838" s="41">
        <v>314.928</v>
      </c>
      <c r="G838" s="42">
        <v>0</v>
      </c>
      <c r="H838" s="42">
        <v>0</v>
      </c>
      <c r="I838" s="42"/>
      <c r="J838" s="42"/>
      <c r="K838" s="42">
        <v>0</v>
      </c>
      <c r="L838" s="46">
        <v>0.13122</v>
      </c>
      <c r="M838" s="42">
        <v>0</v>
      </c>
      <c r="N838" s="48">
        <v>0</v>
      </c>
      <c r="O838" s="42"/>
      <c r="P838" s="42"/>
      <c r="Q838" s="42">
        <v>0</v>
      </c>
      <c r="R838" s="47">
        <v>314.928</v>
      </c>
      <c r="S838" s="42">
        <v>335.37914195387407</v>
      </c>
      <c r="T838" s="73">
        <v>7.2608604016859507E-2</v>
      </c>
      <c r="U838" s="48">
        <v>0.13122</v>
      </c>
      <c r="V838" s="49">
        <v>2.8408746481922494E-2</v>
      </c>
    </row>
    <row r="839" spans="1:22" x14ac:dyDescent="0.35">
      <c r="A839" s="1" t="s">
        <v>29</v>
      </c>
      <c r="B839" s="44" t="s">
        <v>856</v>
      </c>
      <c r="C839" s="25" t="s">
        <v>871</v>
      </c>
      <c r="D839" s="25" t="s">
        <v>32</v>
      </c>
      <c r="E839" s="50">
        <v>6521</v>
      </c>
      <c r="F839" s="41">
        <v>789.26400000000001</v>
      </c>
      <c r="G839" s="42">
        <v>2553.7860000000001</v>
      </c>
      <c r="H839" s="42">
        <v>0</v>
      </c>
      <c r="I839" s="42"/>
      <c r="J839" s="42"/>
      <c r="K839" s="42">
        <v>0</v>
      </c>
      <c r="L839" s="46">
        <v>0.32886000000000004</v>
      </c>
      <c r="M839" s="42">
        <v>130.57772700000001</v>
      </c>
      <c r="N839" s="48">
        <v>0</v>
      </c>
      <c r="O839" s="42"/>
      <c r="P839" s="42"/>
      <c r="Q839" s="42">
        <v>0</v>
      </c>
      <c r="R839" s="47">
        <v>3343.05</v>
      </c>
      <c r="S839" s="42">
        <v>3560.1446696035241</v>
      </c>
      <c r="T839" s="73">
        <v>0.54595072375456588</v>
      </c>
      <c r="U839" s="48">
        <v>130.906587</v>
      </c>
      <c r="V839" s="49">
        <v>20.074618463425853</v>
      </c>
    </row>
    <row r="840" spans="1:22" x14ac:dyDescent="0.35">
      <c r="A840" s="1" t="s">
        <v>29</v>
      </c>
      <c r="B840" s="44" t="s">
        <v>856</v>
      </c>
      <c r="C840" s="25" t="s">
        <v>872</v>
      </c>
      <c r="D840" s="25" t="s">
        <v>32</v>
      </c>
      <c r="E840" s="50">
        <v>3414</v>
      </c>
      <c r="F840" s="41">
        <v>1030.32</v>
      </c>
      <c r="G840" s="42">
        <v>1113.9659999999999</v>
      </c>
      <c r="H840" s="42">
        <v>0</v>
      </c>
      <c r="I840" s="42"/>
      <c r="J840" s="42"/>
      <c r="K840" s="42">
        <v>0</v>
      </c>
      <c r="L840" s="46">
        <v>0.42930000000000001</v>
      </c>
      <c r="M840" s="48">
        <v>56.958237000000004</v>
      </c>
      <c r="N840" s="48">
        <v>0</v>
      </c>
      <c r="O840" s="42"/>
      <c r="P840" s="42"/>
      <c r="Q840" s="42">
        <v>0</v>
      </c>
      <c r="R840" s="47">
        <v>2144.2860000000001</v>
      </c>
      <c r="S840" s="42">
        <v>2283.5340102617261</v>
      </c>
      <c r="T840" s="73">
        <v>0.6688734652201892</v>
      </c>
      <c r="U840" s="48">
        <v>57.387537000000002</v>
      </c>
      <c r="V840" s="49">
        <v>16.809471880492094</v>
      </c>
    </row>
    <row r="841" spans="1:22" x14ac:dyDescent="0.35">
      <c r="A841" s="1" t="s">
        <v>29</v>
      </c>
      <c r="B841" s="44" t="s">
        <v>856</v>
      </c>
      <c r="C841" s="25" t="s">
        <v>873</v>
      </c>
      <c r="D841" s="25" t="s">
        <v>32</v>
      </c>
      <c r="E841" s="50">
        <v>7103</v>
      </c>
      <c r="F841" s="41">
        <v>1345.68</v>
      </c>
      <c r="G841" s="42">
        <v>3064.5432000000001</v>
      </c>
      <c r="H841" s="42">
        <v>0</v>
      </c>
      <c r="I841" s="42"/>
      <c r="J841" s="42"/>
      <c r="K841" s="42">
        <v>0</v>
      </c>
      <c r="L841" s="46">
        <v>0.56070000000000009</v>
      </c>
      <c r="M841" s="42">
        <v>156.69327239999998</v>
      </c>
      <c r="N841" s="48">
        <v>0</v>
      </c>
      <c r="O841" s="42"/>
      <c r="P841" s="42"/>
      <c r="Q841" s="42">
        <v>0</v>
      </c>
      <c r="R841" s="47">
        <v>4410.2232000000004</v>
      </c>
      <c r="S841" s="42">
        <v>4696.6191403783369</v>
      </c>
      <c r="T841" s="73">
        <v>0.66121626641958842</v>
      </c>
      <c r="U841" s="48">
        <v>157.25397239999998</v>
      </c>
      <c r="V841" s="49">
        <v>22.139092270871458</v>
      </c>
    </row>
    <row r="842" spans="1:22" x14ac:dyDescent="0.35">
      <c r="A842" s="1" t="s">
        <v>29</v>
      </c>
      <c r="B842" s="44" t="s">
        <v>856</v>
      </c>
      <c r="C842" s="25" t="s">
        <v>874</v>
      </c>
      <c r="D842" s="25" t="s">
        <v>32</v>
      </c>
      <c r="E842" s="50">
        <v>5939</v>
      </c>
      <c r="F842" s="41">
        <v>1270.2348</v>
      </c>
      <c r="G842" s="42">
        <v>1779.6932999999999</v>
      </c>
      <c r="H842" s="42">
        <v>0</v>
      </c>
      <c r="I842" s="42"/>
      <c r="J842" s="42"/>
      <c r="K842" s="42">
        <v>0</v>
      </c>
      <c r="L842" s="46">
        <v>0.52926450000000003</v>
      </c>
      <c r="M842" s="48">
        <v>90.997564350000005</v>
      </c>
      <c r="N842" s="48">
        <v>0</v>
      </c>
      <c r="O842" s="42"/>
      <c r="P842" s="42"/>
      <c r="Q842" s="42">
        <v>0</v>
      </c>
      <c r="R842" s="47">
        <v>3049.9281000000001</v>
      </c>
      <c r="S842" s="42">
        <v>3247.9876962321846</v>
      </c>
      <c r="T842" s="73">
        <v>0.54689134470991485</v>
      </c>
      <c r="U842" s="48">
        <v>91.526828850000001</v>
      </c>
      <c r="V842" s="49">
        <v>15.411151515406635</v>
      </c>
    </row>
    <row r="843" spans="1:22" x14ac:dyDescent="0.35">
      <c r="A843" s="1" t="s">
        <v>29</v>
      </c>
      <c r="B843" s="44" t="s">
        <v>856</v>
      </c>
      <c r="C843" s="25" t="s">
        <v>875</v>
      </c>
      <c r="D843" s="25" t="s">
        <v>32</v>
      </c>
      <c r="E843" s="50">
        <v>2796</v>
      </c>
      <c r="F843" s="41">
        <v>713.52</v>
      </c>
      <c r="G843" s="42">
        <v>713.46870000000001</v>
      </c>
      <c r="H843" s="42">
        <v>0</v>
      </c>
      <c r="I843" s="42"/>
      <c r="J843" s="42"/>
      <c r="K843" s="42">
        <v>0</v>
      </c>
      <c r="L843" s="46">
        <v>0.29730000000000001</v>
      </c>
      <c r="M843" s="48">
        <v>36.480394650000001</v>
      </c>
      <c r="N843" s="48">
        <v>0</v>
      </c>
      <c r="O843" s="42"/>
      <c r="P843" s="42"/>
      <c r="Q843" s="42">
        <v>0</v>
      </c>
      <c r="R843" s="47">
        <v>1426.9886999999999</v>
      </c>
      <c r="S843" s="42">
        <v>1519.656066732314</v>
      </c>
      <c r="T843" s="73">
        <v>0.54351075348079902</v>
      </c>
      <c r="U843" s="48">
        <v>36.777694650000001</v>
      </c>
      <c r="V843" s="49">
        <v>13.153681920600858</v>
      </c>
    </row>
    <row r="844" spans="1:22" x14ac:dyDescent="0.35">
      <c r="A844" s="1" t="s">
        <v>29</v>
      </c>
      <c r="B844" s="44" t="s">
        <v>856</v>
      </c>
      <c r="C844" s="25" t="s">
        <v>876</v>
      </c>
      <c r="D844" s="25" t="s">
        <v>32</v>
      </c>
      <c r="E844" s="50">
        <v>14053</v>
      </c>
      <c r="F844" s="41">
        <v>6704.6399999999994</v>
      </c>
      <c r="G844" s="42">
        <v>694.52369999999996</v>
      </c>
      <c r="H844" s="42">
        <v>0</v>
      </c>
      <c r="I844" s="42"/>
      <c r="J844" s="42"/>
      <c r="K844" s="42">
        <v>0</v>
      </c>
      <c r="L844" s="46">
        <v>2.7936000000000001</v>
      </c>
      <c r="M844" s="48">
        <v>35.511717149999996</v>
      </c>
      <c r="N844" s="48">
        <v>0</v>
      </c>
      <c r="O844" s="42"/>
      <c r="P844" s="42"/>
      <c r="Q844" s="42">
        <v>0</v>
      </c>
      <c r="R844" s="47">
        <v>7399.1636999999992</v>
      </c>
      <c r="S844" s="42">
        <v>7879.6587565483278</v>
      </c>
      <c r="T844" s="73">
        <v>0.56071008016425872</v>
      </c>
      <c r="U844" s="48">
        <v>38.305317149999993</v>
      </c>
      <c r="V844" s="49">
        <v>2.7257750764961215</v>
      </c>
    </row>
    <row r="845" spans="1:22" x14ac:dyDescent="0.35">
      <c r="A845" s="1" t="s">
        <v>29</v>
      </c>
      <c r="B845" s="44" t="s">
        <v>856</v>
      </c>
      <c r="C845" s="25" t="s">
        <v>877</v>
      </c>
      <c r="D845" s="25" t="s">
        <v>32</v>
      </c>
      <c r="E845" s="50">
        <v>5917</v>
      </c>
      <c r="F845" s="41">
        <v>931.02839999999992</v>
      </c>
      <c r="G845" s="42">
        <v>2659.1201999999998</v>
      </c>
      <c r="H845" s="42">
        <v>0</v>
      </c>
      <c r="I845" s="42"/>
      <c r="J845" s="42"/>
      <c r="K845" s="42">
        <v>0</v>
      </c>
      <c r="L845" s="46">
        <v>0.38792850000000001</v>
      </c>
      <c r="M845" s="42">
        <v>135.9635739</v>
      </c>
      <c r="N845" s="48">
        <v>0</v>
      </c>
      <c r="O845" s="42"/>
      <c r="P845" s="42"/>
      <c r="Q845" s="42">
        <v>0</v>
      </c>
      <c r="R845" s="47">
        <v>3590.1485999999995</v>
      </c>
      <c r="S845" s="42">
        <v>3823.2896311375998</v>
      </c>
      <c r="T845" s="73">
        <v>0.64615339380388703</v>
      </c>
      <c r="U845" s="48">
        <v>136.35150239999999</v>
      </c>
      <c r="V845" s="49">
        <v>23.044026094304545</v>
      </c>
    </row>
    <row r="846" spans="1:22" x14ac:dyDescent="0.35">
      <c r="A846" s="1" t="s">
        <v>29</v>
      </c>
      <c r="B846" s="44" t="s">
        <v>856</v>
      </c>
      <c r="C846" s="25" t="s">
        <v>878</v>
      </c>
      <c r="D846" s="25" t="s">
        <v>32</v>
      </c>
      <c r="E846" s="50">
        <v>6798</v>
      </c>
      <c r="F846" s="41">
        <v>1475.712</v>
      </c>
      <c r="G846" s="42">
        <v>1487.9403</v>
      </c>
      <c r="H846" s="42">
        <v>0</v>
      </c>
      <c r="I846" s="42"/>
      <c r="J846" s="42"/>
      <c r="K846" s="42">
        <v>0</v>
      </c>
      <c r="L846" s="46">
        <v>0.61487999999999998</v>
      </c>
      <c r="M846" s="48">
        <v>76.079930850000011</v>
      </c>
      <c r="N846" s="48">
        <v>0</v>
      </c>
      <c r="O846" s="42"/>
      <c r="P846" s="42"/>
      <c r="Q846" s="42">
        <v>0</v>
      </c>
      <c r="R846" s="47">
        <v>2963.6522999999997</v>
      </c>
      <c r="S846" s="42">
        <v>3156.1092231355269</v>
      </c>
      <c r="T846" s="73">
        <v>0.46427025936091892</v>
      </c>
      <c r="U846" s="48">
        <v>76.69481085000001</v>
      </c>
      <c r="V846" s="49">
        <v>11.281966879964697</v>
      </c>
    </row>
    <row r="847" spans="1:22" x14ac:dyDescent="0.35">
      <c r="A847" s="1" t="s">
        <v>29</v>
      </c>
      <c r="B847" s="44" t="s">
        <v>856</v>
      </c>
      <c r="C847" s="25" t="s">
        <v>879</v>
      </c>
      <c r="D847" s="25" t="s">
        <v>32</v>
      </c>
      <c r="E847" s="50">
        <v>6300</v>
      </c>
      <c r="F847" s="41">
        <v>1227.3119999999999</v>
      </c>
      <c r="G847" s="42">
        <v>2227.9319999999998</v>
      </c>
      <c r="H847" s="42">
        <v>0</v>
      </c>
      <c r="I847" s="42"/>
      <c r="J847" s="42"/>
      <c r="K847" s="42">
        <v>0</v>
      </c>
      <c r="L847" s="46">
        <v>0.51137999999999995</v>
      </c>
      <c r="M847" s="42">
        <v>113.91647400000001</v>
      </c>
      <c r="N847" s="48">
        <v>0</v>
      </c>
      <c r="O847" s="42"/>
      <c r="P847" s="42"/>
      <c r="Q847" s="42">
        <v>0</v>
      </c>
      <c r="R847" s="47">
        <v>3455.2439999999997</v>
      </c>
      <c r="S847" s="42">
        <v>3679.6244473697843</v>
      </c>
      <c r="T847" s="73">
        <v>0.58406737259837849</v>
      </c>
      <c r="U847" s="48">
        <v>114.42785400000001</v>
      </c>
      <c r="V847" s="49">
        <v>18.163151428571428</v>
      </c>
    </row>
    <row r="848" spans="1:22" x14ac:dyDescent="0.35">
      <c r="A848" s="1" t="s">
        <v>29</v>
      </c>
      <c r="B848" s="44" t="s">
        <v>856</v>
      </c>
      <c r="C848" s="25" t="s">
        <v>880</v>
      </c>
      <c r="D848" s="25" t="s">
        <v>32</v>
      </c>
      <c r="E848" s="50">
        <v>5590</v>
      </c>
      <c r="F848" s="41">
        <v>1245.8879999999999</v>
      </c>
      <c r="G848" s="42">
        <v>1646.6994</v>
      </c>
      <c r="H848" s="42">
        <v>0</v>
      </c>
      <c r="I848" s="42"/>
      <c r="J848" s="42"/>
      <c r="K848" s="42">
        <v>0</v>
      </c>
      <c r="L848" s="46">
        <v>0.51912000000000003</v>
      </c>
      <c r="M848" s="48">
        <v>84.197448300000005</v>
      </c>
      <c r="N848" s="48">
        <v>0</v>
      </c>
      <c r="O848" s="42"/>
      <c r="P848" s="42"/>
      <c r="Q848" s="42">
        <v>0</v>
      </c>
      <c r="R848" s="47">
        <v>2892.5873999999999</v>
      </c>
      <c r="S848" s="42">
        <v>3080.4294322466958</v>
      </c>
      <c r="T848" s="73">
        <v>0.5510607213321459</v>
      </c>
      <c r="U848" s="48">
        <v>84.716568300000006</v>
      </c>
      <c r="V848" s="49">
        <v>15.155021162790698</v>
      </c>
    </row>
    <row r="849" spans="1:22" x14ac:dyDescent="0.35">
      <c r="A849" s="1" t="s">
        <v>29</v>
      </c>
      <c r="B849" s="44" t="s">
        <v>856</v>
      </c>
      <c r="C849" s="25" t="s">
        <v>881</v>
      </c>
      <c r="D849" s="25" t="s">
        <v>32</v>
      </c>
      <c r="E849" s="50">
        <v>1084</v>
      </c>
      <c r="F849" s="41">
        <v>102.816</v>
      </c>
      <c r="G849" s="48">
        <v>71.612099999999998</v>
      </c>
      <c r="H849" s="42">
        <v>0</v>
      </c>
      <c r="I849" s="42"/>
      <c r="J849" s="42"/>
      <c r="K849" s="42">
        <v>0</v>
      </c>
      <c r="L849" s="46">
        <v>4.2840000000000003E-2</v>
      </c>
      <c r="M849" s="48">
        <v>3.66160095</v>
      </c>
      <c r="N849" s="48">
        <v>0</v>
      </c>
      <c r="O849" s="42"/>
      <c r="P849" s="42"/>
      <c r="Q849" s="42">
        <v>0</v>
      </c>
      <c r="R849" s="47">
        <v>174.4281</v>
      </c>
      <c r="S849" s="42">
        <v>185.75530442083442</v>
      </c>
      <c r="T849" s="73">
        <v>0.17136098193803914</v>
      </c>
      <c r="U849" s="48">
        <v>3.70444095</v>
      </c>
      <c r="V849" s="49">
        <v>3.4173809501845018</v>
      </c>
    </row>
    <row r="850" spans="1:22" x14ac:dyDescent="0.35">
      <c r="A850" s="1" t="s">
        <v>29</v>
      </c>
      <c r="B850" s="44" t="s">
        <v>856</v>
      </c>
      <c r="C850" s="25" t="s">
        <v>882</v>
      </c>
      <c r="D850" s="25" t="s">
        <v>32</v>
      </c>
      <c r="E850" s="50">
        <v>4204</v>
      </c>
      <c r="F850" s="41">
        <v>766.07999999999993</v>
      </c>
      <c r="G850" s="42">
        <v>1528.1036999999999</v>
      </c>
      <c r="H850" s="42">
        <v>0</v>
      </c>
      <c r="I850" s="42"/>
      <c r="J850" s="42"/>
      <c r="K850" s="42">
        <v>0</v>
      </c>
      <c r="L850" s="46">
        <v>0.31919999999999998</v>
      </c>
      <c r="M850" s="48">
        <v>78.133527149999992</v>
      </c>
      <c r="N850" s="48">
        <v>0</v>
      </c>
      <c r="O850" s="42"/>
      <c r="P850" s="42"/>
      <c r="Q850" s="42">
        <v>0</v>
      </c>
      <c r="R850" s="47">
        <v>2294.1836999999996</v>
      </c>
      <c r="S850" s="42">
        <v>2443.1659325006472</v>
      </c>
      <c r="T850" s="73">
        <v>0.58115269564715677</v>
      </c>
      <c r="U850" s="48">
        <v>78.452727149999987</v>
      </c>
      <c r="V850" s="49">
        <v>18.661447942435775</v>
      </c>
    </row>
    <row r="851" spans="1:22" x14ac:dyDescent="0.35">
      <c r="A851" s="1" t="s">
        <v>29</v>
      </c>
      <c r="B851" s="44" t="s">
        <v>856</v>
      </c>
      <c r="C851" s="25" t="s">
        <v>883</v>
      </c>
      <c r="D851" s="25" t="s">
        <v>32</v>
      </c>
      <c r="E851" s="50">
        <v>4641</v>
      </c>
      <c r="F851" s="41">
        <v>3331.5839999999998</v>
      </c>
      <c r="G851" s="42">
        <v>2991.0365999999999</v>
      </c>
      <c r="H851" s="42">
        <v>0</v>
      </c>
      <c r="I851" s="42"/>
      <c r="J851" s="42"/>
      <c r="K851" s="42">
        <v>0</v>
      </c>
      <c r="L851" s="46">
        <v>1.3881600000000001</v>
      </c>
      <c r="M851" s="42">
        <v>152.9348037</v>
      </c>
      <c r="N851" s="48">
        <v>0</v>
      </c>
      <c r="O851" s="42"/>
      <c r="P851" s="42"/>
      <c r="Q851" s="42">
        <v>0</v>
      </c>
      <c r="R851" s="47">
        <v>6322.6206000000002</v>
      </c>
      <c r="S851" s="42">
        <v>6733.2059128686187</v>
      </c>
      <c r="T851" s="73">
        <v>1.4508092895644513</v>
      </c>
      <c r="U851" s="48">
        <v>154.3229637</v>
      </c>
      <c r="V851" s="49">
        <v>33.25209301874596</v>
      </c>
    </row>
    <row r="852" spans="1:22" x14ac:dyDescent="0.35">
      <c r="A852" s="1" t="s">
        <v>29</v>
      </c>
      <c r="B852" s="44" t="s">
        <v>856</v>
      </c>
      <c r="C852" s="25" t="s">
        <v>884</v>
      </c>
      <c r="D852" s="25" t="s">
        <v>32</v>
      </c>
      <c r="E852" s="50">
        <v>4936</v>
      </c>
      <c r="F852" s="41">
        <v>1153.8720000000001</v>
      </c>
      <c r="G852" s="42">
        <v>866.92319999999995</v>
      </c>
      <c r="H852" s="42">
        <v>0</v>
      </c>
      <c r="I852" s="42"/>
      <c r="J852" s="42"/>
      <c r="K852" s="42">
        <v>0</v>
      </c>
      <c r="L852" s="46">
        <v>0.48078000000000004</v>
      </c>
      <c r="M852" s="48">
        <v>44.326682399999996</v>
      </c>
      <c r="N852" s="48">
        <v>0</v>
      </c>
      <c r="O852" s="42"/>
      <c r="P852" s="42"/>
      <c r="Q852" s="42">
        <v>0</v>
      </c>
      <c r="R852" s="47">
        <v>2020.7952</v>
      </c>
      <c r="S852" s="42">
        <v>2152.0238284322363</v>
      </c>
      <c r="T852" s="73">
        <v>0.43598537853165242</v>
      </c>
      <c r="U852" s="48">
        <v>44.807462399999999</v>
      </c>
      <c r="V852" s="49">
        <v>9.0776868719611006</v>
      </c>
    </row>
    <row r="853" spans="1:22" x14ac:dyDescent="0.35">
      <c r="A853" s="1" t="s">
        <v>29</v>
      </c>
      <c r="B853" s="44" t="s">
        <v>856</v>
      </c>
      <c r="C853" s="25" t="s">
        <v>885</v>
      </c>
      <c r="D853" s="25" t="s">
        <v>32</v>
      </c>
      <c r="E853" s="50">
        <v>3931</v>
      </c>
      <c r="F853" s="41">
        <v>531.94679999999994</v>
      </c>
      <c r="G853" s="42">
        <v>1643.6682000000001</v>
      </c>
      <c r="H853" s="42">
        <v>0</v>
      </c>
      <c r="I853" s="42"/>
      <c r="J853" s="42"/>
      <c r="K853" s="42">
        <v>0</v>
      </c>
      <c r="L853" s="46">
        <v>0.22164449999999999</v>
      </c>
      <c r="M853" s="48">
        <v>84.042459899999997</v>
      </c>
      <c r="N853" s="48">
        <v>0</v>
      </c>
      <c r="O853" s="42"/>
      <c r="P853" s="42"/>
      <c r="Q853" s="42">
        <v>0</v>
      </c>
      <c r="R853" s="47">
        <v>2175.6149999999998</v>
      </c>
      <c r="S853" s="42">
        <v>2316.897487431977</v>
      </c>
      <c r="T853" s="73">
        <v>0.58939137304298572</v>
      </c>
      <c r="U853" s="48">
        <v>84.264104399999994</v>
      </c>
      <c r="V853" s="49">
        <v>21.435793538539812</v>
      </c>
    </row>
    <row r="854" spans="1:22" x14ac:dyDescent="0.35">
      <c r="A854" s="1" t="s">
        <v>29</v>
      </c>
      <c r="B854" s="44" t="s">
        <v>856</v>
      </c>
      <c r="C854" s="25" t="s">
        <v>886</v>
      </c>
      <c r="D854" s="25" t="s">
        <v>32</v>
      </c>
      <c r="E854" s="50">
        <v>4302</v>
      </c>
      <c r="F854" s="41">
        <v>1294.56</v>
      </c>
      <c r="G854" s="42">
        <v>753.25319999999999</v>
      </c>
      <c r="H854" s="42">
        <v>0</v>
      </c>
      <c r="I854" s="42"/>
      <c r="J854" s="42"/>
      <c r="K854" s="42">
        <v>0</v>
      </c>
      <c r="L854" s="46">
        <v>0.53939999999999999</v>
      </c>
      <c r="M854" s="48">
        <v>38.514617399999999</v>
      </c>
      <c r="N854" s="48">
        <v>0</v>
      </c>
      <c r="O854" s="42"/>
      <c r="P854" s="42"/>
      <c r="Q854" s="42">
        <v>0</v>
      </c>
      <c r="R854" s="47">
        <v>2047.8132000000001</v>
      </c>
      <c r="S854" s="42">
        <v>2180.7963531277533</v>
      </c>
      <c r="T854" s="73">
        <v>0.50692616297716253</v>
      </c>
      <c r="U854" s="48">
        <v>39.054017399999999</v>
      </c>
      <c r="V854" s="49">
        <v>9.0781072524407254</v>
      </c>
    </row>
    <row r="855" spans="1:22" x14ac:dyDescent="0.35">
      <c r="A855" s="1" t="s">
        <v>29</v>
      </c>
      <c r="B855" s="44" t="s">
        <v>856</v>
      </c>
      <c r="C855" s="25" t="s">
        <v>887</v>
      </c>
      <c r="D855" s="25" t="s">
        <v>32</v>
      </c>
      <c r="E855" s="50">
        <v>4027</v>
      </c>
      <c r="F855" s="41">
        <v>730.8</v>
      </c>
      <c r="G855" s="42">
        <v>1216.269</v>
      </c>
      <c r="H855" s="42">
        <v>0</v>
      </c>
      <c r="I855" s="42"/>
      <c r="J855" s="42"/>
      <c r="K855" s="42">
        <v>0</v>
      </c>
      <c r="L855" s="46">
        <v>0.30449999999999999</v>
      </c>
      <c r="M855" s="48">
        <v>62.189095499999993</v>
      </c>
      <c r="N855" s="48">
        <v>0</v>
      </c>
      <c r="O855" s="42"/>
      <c r="P855" s="42"/>
      <c r="Q855" s="42">
        <v>0</v>
      </c>
      <c r="R855" s="47">
        <v>1947.069</v>
      </c>
      <c r="S855" s="42">
        <v>2073.5099151075406</v>
      </c>
      <c r="T855" s="73">
        <v>0.51490189101255046</v>
      </c>
      <c r="U855" s="48">
        <v>62.493595499999991</v>
      </c>
      <c r="V855" s="49">
        <v>15.518648000993293</v>
      </c>
    </row>
    <row r="856" spans="1:22" x14ac:dyDescent="0.35">
      <c r="A856" s="1" t="s">
        <v>29</v>
      </c>
      <c r="B856" s="44" t="s">
        <v>856</v>
      </c>
      <c r="C856" s="25" t="s">
        <v>888</v>
      </c>
      <c r="D856" s="25" t="s">
        <v>32</v>
      </c>
      <c r="E856" s="50">
        <v>7689</v>
      </c>
      <c r="F856" s="41">
        <v>1889.568</v>
      </c>
      <c r="G856" s="42">
        <v>1259.4636</v>
      </c>
      <c r="H856" s="42">
        <v>0</v>
      </c>
      <c r="I856" s="42"/>
      <c r="J856" s="42"/>
      <c r="K856" s="42">
        <v>0</v>
      </c>
      <c r="L856" s="46">
        <v>0.78732000000000002</v>
      </c>
      <c r="M856" s="48">
        <v>64.397680199999996</v>
      </c>
      <c r="N856" s="48">
        <v>0</v>
      </c>
      <c r="O856" s="42"/>
      <c r="P856" s="42"/>
      <c r="Q856" s="42">
        <v>0</v>
      </c>
      <c r="R856" s="47">
        <v>3149.0316000000003</v>
      </c>
      <c r="S856" s="42">
        <v>3353.5268886654576</v>
      </c>
      <c r="T856" s="73">
        <v>0.43614603832298837</v>
      </c>
      <c r="U856" s="48">
        <v>65.18500019999999</v>
      </c>
      <c r="V856" s="49">
        <v>8.4776954350370648</v>
      </c>
    </row>
    <row r="857" spans="1:22" x14ac:dyDescent="0.35">
      <c r="A857" s="1" t="s">
        <v>29</v>
      </c>
      <c r="B857" s="44" t="s">
        <v>856</v>
      </c>
      <c r="C857" s="25" t="s">
        <v>889</v>
      </c>
      <c r="D857" s="25" t="s">
        <v>32</v>
      </c>
      <c r="E857" s="50">
        <v>5802</v>
      </c>
      <c r="F857" s="41">
        <v>1418.3999999999999</v>
      </c>
      <c r="G857" s="42">
        <v>1401.5510999999999</v>
      </c>
      <c r="H857" s="42">
        <v>0</v>
      </c>
      <c r="I857" s="42"/>
      <c r="J857" s="42"/>
      <c r="K857" s="42">
        <v>0</v>
      </c>
      <c r="L857" s="46">
        <v>0.59099999999999997</v>
      </c>
      <c r="M857" s="48">
        <v>71.662761449999991</v>
      </c>
      <c r="N857" s="48">
        <v>0</v>
      </c>
      <c r="O857" s="42"/>
      <c r="P857" s="42"/>
      <c r="Q857" s="42">
        <v>0</v>
      </c>
      <c r="R857" s="47">
        <v>2819.9510999999998</v>
      </c>
      <c r="S857" s="42">
        <v>3003.0761960507903</v>
      </c>
      <c r="T857" s="73">
        <v>0.51759327749927442</v>
      </c>
      <c r="U857" s="48">
        <v>72.253761449999985</v>
      </c>
      <c r="V857" s="49">
        <v>12.453250853154083</v>
      </c>
    </row>
    <row r="858" spans="1:22" x14ac:dyDescent="0.35">
      <c r="A858" s="1" t="s">
        <v>29</v>
      </c>
      <c r="B858" s="44" t="s">
        <v>856</v>
      </c>
      <c r="C858" s="25" t="s">
        <v>890</v>
      </c>
      <c r="D858" s="25" t="s">
        <v>32</v>
      </c>
      <c r="E858" s="50">
        <v>5643</v>
      </c>
      <c r="F858" s="41">
        <v>1165.5360000000001</v>
      </c>
      <c r="G858" s="42">
        <v>1656.1719000000001</v>
      </c>
      <c r="H858" s="42">
        <v>0</v>
      </c>
      <c r="I858" s="42"/>
      <c r="J858" s="42"/>
      <c r="K858" s="42">
        <v>0</v>
      </c>
      <c r="L858" s="46">
        <v>0.48563999999999996</v>
      </c>
      <c r="M858" s="48">
        <v>84.681787049999997</v>
      </c>
      <c r="N858" s="48">
        <v>0</v>
      </c>
      <c r="O858" s="42"/>
      <c r="P858" s="42"/>
      <c r="Q858" s="42">
        <v>0</v>
      </c>
      <c r="R858" s="47">
        <v>2821.7079000000003</v>
      </c>
      <c r="S858" s="42">
        <v>3004.9470810676344</v>
      </c>
      <c r="T858" s="73">
        <v>0.53250878629587706</v>
      </c>
      <c r="U858" s="48">
        <v>85.167427050000001</v>
      </c>
      <c r="V858" s="49">
        <v>15.092579665071771</v>
      </c>
    </row>
    <row r="859" spans="1:22" x14ac:dyDescent="0.35">
      <c r="A859" s="1" t="s">
        <v>29</v>
      </c>
      <c r="B859" s="44" t="s">
        <v>856</v>
      </c>
      <c r="C859" s="25" t="s">
        <v>891</v>
      </c>
      <c r="D859" s="25" t="s">
        <v>32</v>
      </c>
      <c r="E859" s="50">
        <v>2309</v>
      </c>
      <c r="F859" s="41">
        <v>841.10399999999993</v>
      </c>
      <c r="G859" s="42">
        <v>315.2448</v>
      </c>
      <c r="H859" s="42">
        <v>0</v>
      </c>
      <c r="I859" s="42"/>
      <c r="J859" s="42"/>
      <c r="K859" s="42">
        <v>0</v>
      </c>
      <c r="L859" s="46">
        <v>0.35045999999999999</v>
      </c>
      <c r="M859" s="48">
        <v>16.1187936</v>
      </c>
      <c r="N859" s="48">
        <v>0</v>
      </c>
      <c r="O859" s="42"/>
      <c r="P859" s="42"/>
      <c r="Q859" s="42">
        <v>0</v>
      </c>
      <c r="R859" s="47">
        <v>1156.3488</v>
      </c>
      <c r="S859" s="42">
        <v>1231.441054283493</v>
      </c>
      <c r="T859" s="73">
        <v>0.53332224091965919</v>
      </c>
      <c r="U859" s="48">
        <v>16.469253600000002</v>
      </c>
      <c r="V859" s="49">
        <v>7.1326347336509324</v>
      </c>
    </row>
    <row r="860" spans="1:22" x14ac:dyDescent="0.35">
      <c r="A860" s="1" t="s">
        <v>29</v>
      </c>
      <c r="B860" s="44" t="s">
        <v>856</v>
      </c>
      <c r="C860" s="25" t="s">
        <v>892</v>
      </c>
      <c r="D860" s="25" t="s">
        <v>32</v>
      </c>
      <c r="E860" s="50">
        <v>10350</v>
      </c>
      <c r="F860" s="41">
        <v>1651.4207999999999</v>
      </c>
      <c r="G860" s="42">
        <v>2447.3150999999998</v>
      </c>
      <c r="H860" s="42">
        <v>0</v>
      </c>
      <c r="I860" s="42"/>
      <c r="J860" s="42"/>
      <c r="K860" s="42">
        <v>0</v>
      </c>
      <c r="L860" s="46">
        <v>0.68809200000000004</v>
      </c>
      <c r="M860" s="42">
        <v>125.13375945</v>
      </c>
      <c r="N860" s="48">
        <v>0</v>
      </c>
      <c r="O860" s="42"/>
      <c r="P860" s="42"/>
      <c r="Q860" s="42">
        <v>0</v>
      </c>
      <c r="R860" s="47">
        <v>4098.7358999999997</v>
      </c>
      <c r="S860" s="42">
        <v>4364.9041343975123</v>
      </c>
      <c r="T860" s="73">
        <v>0.42172986805773066</v>
      </c>
      <c r="U860" s="48">
        <v>125.82185145</v>
      </c>
      <c r="V860" s="49">
        <v>12.156700623188406</v>
      </c>
    </row>
    <row r="861" spans="1:22" x14ac:dyDescent="0.35">
      <c r="A861" s="1" t="s">
        <v>29</v>
      </c>
      <c r="B861" s="44" t="s">
        <v>856</v>
      </c>
      <c r="C861" s="25" t="s">
        <v>893</v>
      </c>
      <c r="D861" s="25" t="s">
        <v>32</v>
      </c>
      <c r="E861" s="50">
        <v>3290</v>
      </c>
      <c r="F861" s="41">
        <v>519.64559999999994</v>
      </c>
      <c r="G861" s="42">
        <v>816.52949999999998</v>
      </c>
      <c r="H861" s="42">
        <v>0</v>
      </c>
      <c r="I861" s="42"/>
      <c r="J861" s="42"/>
      <c r="K861" s="42">
        <v>0</v>
      </c>
      <c r="L861" s="46">
        <v>0.21651900000000002</v>
      </c>
      <c r="M861" s="48">
        <v>41.750000249999999</v>
      </c>
      <c r="N861" s="48">
        <v>0</v>
      </c>
      <c r="O861" s="42"/>
      <c r="P861" s="42"/>
      <c r="Q861" s="42">
        <v>0</v>
      </c>
      <c r="R861" s="47">
        <v>1336.1750999999999</v>
      </c>
      <c r="S861" s="42">
        <v>1422.9451129722725</v>
      </c>
      <c r="T861" s="73">
        <v>0.43250611336543238</v>
      </c>
      <c r="U861" s="48">
        <v>41.966519249999997</v>
      </c>
      <c r="V861" s="49">
        <v>12.755780927051671</v>
      </c>
    </row>
    <row r="862" spans="1:22" x14ac:dyDescent="0.35">
      <c r="A862" s="1" t="s">
        <v>29</v>
      </c>
      <c r="B862" s="44" t="s">
        <v>856</v>
      </c>
      <c r="C862" s="25" t="s">
        <v>894</v>
      </c>
      <c r="D862" s="25" t="s">
        <v>32</v>
      </c>
      <c r="E862" s="50">
        <v>4618</v>
      </c>
      <c r="F862" s="41">
        <v>1028.376</v>
      </c>
      <c r="G862" s="42">
        <v>836.61120000000005</v>
      </c>
      <c r="H862" s="42">
        <v>0</v>
      </c>
      <c r="I862" s="42"/>
      <c r="J862" s="42"/>
      <c r="K862" s="42">
        <v>0</v>
      </c>
      <c r="L862" s="46">
        <v>0.42848999999999998</v>
      </c>
      <c r="M862" s="48">
        <v>42.776798399999997</v>
      </c>
      <c r="N862" s="48">
        <v>0</v>
      </c>
      <c r="O862" s="42"/>
      <c r="P862" s="42"/>
      <c r="Q862" s="42">
        <v>0</v>
      </c>
      <c r="R862" s="47">
        <v>1864.9872</v>
      </c>
      <c r="S862" s="42">
        <v>1986.0977966105208</v>
      </c>
      <c r="T862" s="73">
        <v>0.4300774786943527</v>
      </c>
      <c r="U862" s="48">
        <v>43.205288399999993</v>
      </c>
      <c r="V862" s="49">
        <v>9.3558441749675172</v>
      </c>
    </row>
    <row r="863" spans="1:22" x14ac:dyDescent="0.35">
      <c r="A863" s="1" t="s">
        <v>29</v>
      </c>
      <c r="B863" s="44" t="s">
        <v>856</v>
      </c>
      <c r="C863" s="25" t="s">
        <v>895</v>
      </c>
      <c r="D863" s="25" t="s">
        <v>32</v>
      </c>
      <c r="E863" s="50">
        <v>6142</v>
      </c>
      <c r="F863" s="41">
        <v>993.38400000000001</v>
      </c>
      <c r="G863" s="42">
        <v>1993.7718</v>
      </c>
      <c r="H863" s="42">
        <v>0</v>
      </c>
      <c r="I863" s="42"/>
      <c r="J863" s="42"/>
      <c r="K863" s="42">
        <v>0</v>
      </c>
      <c r="L863" s="46">
        <v>0.41391</v>
      </c>
      <c r="M863" s="42">
        <v>101.9436201</v>
      </c>
      <c r="N863" s="48">
        <v>0</v>
      </c>
      <c r="O863" s="42"/>
      <c r="P863" s="42"/>
      <c r="Q863" s="42">
        <v>0</v>
      </c>
      <c r="R863" s="47">
        <v>2987.1558</v>
      </c>
      <c r="S863" s="42">
        <v>3181.1390193521638</v>
      </c>
      <c r="T863" s="73">
        <v>0.51793210995639272</v>
      </c>
      <c r="U863" s="48">
        <v>102.35753010000001</v>
      </c>
      <c r="V863" s="49">
        <v>16.66517911103875</v>
      </c>
    </row>
    <row r="864" spans="1:22" x14ac:dyDescent="0.35">
      <c r="A864" s="1" t="s">
        <v>29</v>
      </c>
      <c r="B864" s="44" t="s">
        <v>856</v>
      </c>
      <c r="C864" s="25" t="s">
        <v>896</v>
      </c>
      <c r="D864" s="25" t="s">
        <v>32</v>
      </c>
      <c r="E864" s="50">
        <v>6607</v>
      </c>
      <c r="F864" s="41">
        <v>1208.52</v>
      </c>
      <c r="G864" s="42">
        <v>2431.4013</v>
      </c>
      <c r="H864" s="42">
        <v>0</v>
      </c>
      <c r="I864" s="42"/>
      <c r="J864" s="42"/>
      <c r="K864" s="42">
        <v>0</v>
      </c>
      <c r="L864" s="46">
        <v>0.50355000000000005</v>
      </c>
      <c r="M864" s="42">
        <v>124.32007034999999</v>
      </c>
      <c r="N864" s="48">
        <v>0</v>
      </c>
      <c r="O864" s="42"/>
      <c r="P864" s="42"/>
      <c r="Q864" s="42">
        <v>0</v>
      </c>
      <c r="R864" s="47">
        <v>3639.9213</v>
      </c>
      <c r="S864" s="42">
        <v>3876.2945256491316</v>
      </c>
      <c r="T864" s="73">
        <v>0.58669509999230085</v>
      </c>
      <c r="U864" s="48">
        <v>124.82362035</v>
      </c>
      <c r="V864" s="49">
        <v>18.892632109883458</v>
      </c>
    </row>
    <row r="865" spans="1:22" x14ac:dyDescent="0.35">
      <c r="A865" s="1" t="s">
        <v>29</v>
      </c>
      <c r="B865" s="44" t="s">
        <v>856</v>
      </c>
      <c r="C865" s="25" t="s">
        <v>897</v>
      </c>
      <c r="D865" s="25" t="s">
        <v>32</v>
      </c>
      <c r="E865" s="50">
        <v>3507</v>
      </c>
      <c r="F865" s="41">
        <v>397.35359999999997</v>
      </c>
      <c r="G865" s="42">
        <v>1620.9341999999999</v>
      </c>
      <c r="H865" s="42">
        <v>0</v>
      </c>
      <c r="I865" s="42"/>
      <c r="J865" s="42"/>
      <c r="K865" s="42">
        <v>0</v>
      </c>
      <c r="L865" s="46">
        <v>0.16556399999999999</v>
      </c>
      <c r="M865" s="48">
        <v>82.880046899999996</v>
      </c>
      <c r="N865" s="48">
        <v>0</v>
      </c>
      <c r="O865" s="42"/>
      <c r="P865" s="42"/>
      <c r="Q865" s="42">
        <v>0</v>
      </c>
      <c r="R865" s="47">
        <v>2018.2877999999998</v>
      </c>
      <c r="S865" s="42">
        <v>2149.3536001243842</v>
      </c>
      <c r="T865" s="73">
        <v>0.61287527805086517</v>
      </c>
      <c r="U865" s="48">
        <v>83.0456109</v>
      </c>
      <c r="V865" s="49">
        <v>23.679957485029941</v>
      </c>
    </row>
    <row r="866" spans="1:22" x14ac:dyDescent="0.35">
      <c r="A866" s="1" t="s">
        <v>29</v>
      </c>
      <c r="B866" s="44" t="s">
        <v>856</v>
      </c>
      <c r="C866" s="25" t="s">
        <v>898</v>
      </c>
      <c r="D866" s="25" t="s">
        <v>32</v>
      </c>
      <c r="E866" s="50">
        <v>10172</v>
      </c>
      <c r="F866" s="41">
        <v>3309.9839999999999</v>
      </c>
      <c r="G866" s="42">
        <v>2143.4373000000001</v>
      </c>
      <c r="H866" s="42">
        <v>0</v>
      </c>
      <c r="I866" s="42"/>
      <c r="J866" s="42"/>
      <c r="K866" s="42">
        <v>0</v>
      </c>
      <c r="L866" s="46">
        <v>1.3791600000000002</v>
      </c>
      <c r="M866" s="42">
        <v>109.59617234999999</v>
      </c>
      <c r="N866" s="48">
        <v>0</v>
      </c>
      <c r="O866" s="42"/>
      <c r="P866" s="42"/>
      <c r="Q866" s="42">
        <v>0</v>
      </c>
      <c r="R866" s="47">
        <v>5453.4213</v>
      </c>
      <c r="S866" s="42">
        <v>5807.5615896553509</v>
      </c>
      <c r="T866" s="73">
        <v>0.5709360587549499</v>
      </c>
      <c r="U866" s="48">
        <v>110.97533234999999</v>
      </c>
      <c r="V866" s="49">
        <v>10.909883243216672</v>
      </c>
    </row>
    <row r="867" spans="1:22" x14ac:dyDescent="0.35">
      <c r="A867" s="1" t="s">
        <v>29</v>
      </c>
      <c r="B867" s="44" t="s">
        <v>856</v>
      </c>
      <c r="C867" s="25" t="s">
        <v>899</v>
      </c>
      <c r="D867" s="25" t="s">
        <v>32</v>
      </c>
      <c r="E867" s="50">
        <v>5157</v>
      </c>
      <c r="F867" s="41">
        <v>983.23199999999997</v>
      </c>
      <c r="G867" s="42">
        <v>732.41369999999995</v>
      </c>
      <c r="H867" s="42">
        <v>0</v>
      </c>
      <c r="I867" s="42"/>
      <c r="J867" s="42"/>
      <c r="K867" s="42">
        <v>0</v>
      </c>
      <c r="L867" s="46">
        <v>0.40967999999999999</v>
      </c>
      <c r="M867" s="48">
        <v>37.449072149999999</v>
      </c>
      <c r="N867" s="48">
        <v>0</v>
      </c>
      <c r="O867" s="42"/>
      <c r="P867" s="42"/>
      <c r="Q867" s="42">
        <v>0</v>
      </c>
      <c r="R867" s="47">
        <v>1715.6457</v>
      </c>
      <c r="S867" s="42">
        <v>1827.058193500907</v>
      </c>
      <c r="T867" s="73">
        <v>0.35428702608123075</v>
      </c>
      <c r="U867" s="48">
        <v>37.858752150000001</v>
      </c>
      <c r="V867" s="49">
        <v>7.3412356311809193</v>
      </c>
    </row>
    <row r="868" spans="1:22" x14ac:dyDescent="0.35">
      <c r="A868" s="1" t="s">
        <v>29</v>
      </c>
      <c r="B868" s="44" t="s">
        <v>856</v>
      </c>
      <c r="C868" s="25" t="s">
        <v>900</v>
      </c>
      <c r="D868" s="25" t="s">
        <v>32</v>
      </c>
      <c r="E868" s="50">
        <v>27087</v>
      </c>
      <c r="F868" s="41">
        <v>13728.96</v>
      </c>
      <c r="G868" s="42">
        <v>1494.3815999999999</v>
      </c>
      <c r="H868" s="42">
        <v>0</v>
      </c>
      <c r="I868" s="42"/>
      <c r="J868" s="42"/>
      <c r="K868" s="42">
        <v>0</v>
      </c>
      <c r="L868" s="46">
        <v>5.7204000000000006</v>
      </c>
      <c r="M868" s="48">
        <v>76.409281199999995</v>
      </c>
      <c r="N868" s="48">
        <v>0</v>
      </c>
      <c r="O868" s="42"/>
      <c r="P868" s="42"/>
      <c r="Q868" s="42">
        <v>0</v>
      </c>
      <c r="R868" s="47">
        <v>15223.3416</v>
      </c>
      <c r="S868" s="42">
        <v>16211.931754174657</v>
      </c>
      <c r="T868" s="73">
        <v>0.59851337372815949</v>
      </c>
      <c r="U868" s="48">
        <v>82.129681199999993</v>
      </c>
      <c r="V868" s="49">
        <v>3.0320700409790673</v>
      </c>
    </row>
    <row r="869" spans="1:22" x14ac:dyDescent="0.35">
      <c r="A869" s="1" t="s">
        <v>29</v>
      </c>
      <c r="B869" s="44" t="s">
        <v>856</v>
      </c>
      <c r="C869" s="25" t="s">
        <v>901</v>
      </c>
      <c r="D869" s="25" t="s">
        <v>32</v>
      </c>
      <c r="E869" s="50">
        <v>32785</v>
      </c>
      <c r="F869" s="41">
        <v>16575.84</v>
      </c>
      <c r="G869" s="42">
        <v>7126.3512000000001</v>
      </c>
      <c r="H869" s="42">
        <v>0</v>
      </c>
      <c r="I869" s="42"/>
      <c r="J869" s="42"/>
      <c r="K869" s="42">
        <v>0</v>
      </c>
      <c r="L869" s="46">
        <v>6.9066000000000001</v>
      </c>
      <c r="M869" s="42">
        <v>364.37772839999997</v>
      </c>
      <c r="N869" s="48">
        <v>0</v>
      </c>
      <c r="O869" s="42"/>
      <c r="P869" s="42"/>
      <c r="Q869" s="42">
        <v>0</v>
      </c>
      <c r="R869" s="47">
        <v>23702.191200000001</v>
      </c>
      <c r="S869" s="42">
        <v>25241.390245016843</v>
      </c>
      <c r="T869" s="73">
        <v>0.76990667210665986</v>
      </c>
      <c r="U869" s="48">
        <v>371.28432839999999</v>
      </c>
      <c r="V869" s="49">
        <v>11.324823193533629</v>
      </c>
    </row>
    <row r="870" spans="1:22" x14ac:dyDescent="0.35">
      <c r="A870" s="1" t="s">
        <v>29</v>
      </c>
      <c r="B870" s="44" t="s">
        <v>856</v>
      </c>
      <c r="C870" s="25" t="s">
        <v>902</v>
      </c>
      <c r="D870" s="25" t="s">
        <v>32</v>
      </c>
      <c r="E870" s="50">
        <v>6832</v>
      </c>
      <c r="F870" s="41">
        <v>2279.6639999999998</v>
      </c>
      <c r="G870" s="42">
        <v>1043.8695</v>
      </c>
      <c r="H870" s="42">
        <v>0</v>
      </c>
      <c r="I870" s="42"/>
      <c r="J870" s="42"/>
      <c r="K870" s="42">
        <v>0</v>
      </c>
      <c r="L870" s="46">
        <v>0.94986000000000004</v>
      </c>
      <c r="M870" s="48">
        <v>53.374130249999993</v>
      </c>
      <c r="N870" s="48">
        <v>0</v>
      </c>
      <c r="O870" s="42"/>
      <c r="P870" s="42"/>
      <c r="Q870" s="42">
        <v>0</v>
      </c>
      <c r="R870" s="47">
        <v>3323.5334999999995</v>
      </c>
      <c r="S870" s="42">
        <v>3539.3607855921218</v>
      </c>
      <c r="T870" s="73">
        <v>0.5180563210761302</v>
      </c>
      <c r="U870" s="48">
        <v>54.323990249999994</v>
      </c>
      <c r="V870" s="49">
        <v>7.9514037251170953</v>
      </c>
    </row>
    <row r="871" spans="1:22" x14ac:dyDescent="0.35">
      <c r="A871" s="1" t="s">
        <v>29</v>
      </c>
      <c r="B871" s="44" t="s">
        <v>856</v>
      </c>
      <c r="C871" s="25" t="s">
        <v>903</v>
      </c>
      <c r="D871" s="25" t="s">
        <v>32</v>
      </c>
      <c r="E871" s="50">
        <v>5120</v>
      </c>
      <c r="F871" s="41">
        <v>1600.992</v>
      </c>
      <c r="G871" s="42">
        <v>412.62209999999999</v>
      </c>
      <c r="H871" s="42">
        <v>0</v>
      </c>
      <c r="I871" s="42"/>
      <c r="J871" s="42"/>
      <c r="K871" s="42">
        <v>0</v>
      </c>
      <c r="L871" s="46">
        <v>0.66708000000000001</v>
      </c>
      <c r="M871" s="48">
        <v>21.097795949999998</v>
      </c>
      <c r="N871" s="48">
        <v>0</v>
      </c>
      <c r="O871" s="42"/>
      <c r="P871" s="42"/>
      <c r="Q871" s="42">
        <v>0</v>
      </c>
      <c r="R871" s="47">
        <v>2013.6141</v>
      </c>
      <c r="S871" s="42">
        <v>2144.3763942368487</v>
      </c>
      <c r="T871" s="73">
        <v>0.41882351449938449</v>
      </c>
      <c r="U871" s="48">
        <v>21.764875949999997</v>
      </c>
      <c r="V871" s="49">
        <v>4.2509523339843742</v>
      </c>
    </row>
    <row r="872" spans="1:22" x14ac:dyDescent="0.35">
      <c r="A872" s="1" t="s">
        <v>29</v>
      </c>
      <c r="B872" s="44" t="s">
        <v>856</v>
      </c>
      <c r="C872" s="25" t="s">
        <v>904</v>
      </c>
      <c r="D872" s="25" t="s">
        <v>32</v>
      </c>
      <c r="E872" s="50">
        <v>5962</v>
      </c>
      <c r="F872" s="41">
        <v>773.61119999999994</v>
      </c>
      <c r="G872" s="42">
        <v>1264.7682</v>
      </c>
      <c r="H872" s="42">
        <v>0</v>
      </c>
      <c r="I872" s="42"/>
      <c r="J872" s="42"/>
      <c r="K872" s="42">
        <v>0</v>
      </c>
      <c r="L872" s="46">
        <v>0.32233800000000001</v>
      </c>
      <c r="M872" s="48">
        <v>64.668909900000003</v>
      </c>
      <c r="N872" s="48">
        <v>0</v>
      </c>
      <c r="O872" s="42"/>
      <c r="P872" s="42"/>
      <c r="Q872" s="42">
        <v>0</v>
      </c>
      <c r="R872" s="47">
        <v>2038.3793999999998</v>
      </c>
      <c r="S872" s="42">
        <v>2170.7499306141485</v>
      </c>
      <c r="T872" s="73">
        <v>0.36409760661089374</v>
      </c>
      <c r="U872" s="48">
        <v>64.991247900000005</v>
      </c>
      <c r="V872" s="49">
        <v>10.900913770546797</v>
      </c>
    </row>
    <row r="873" spans="1:22" x14ac:dyDescent="0.35">
      <c r="A873" s="1" t="s">
        <v>29</v>
      </c>
      <c r="B873" s="44" t="s">
        <v>856</v>
      </c>
      <c r="C873" s="25" t="s">
        <v>905</v>
      </c>
      <c r="D873" s="25" t="s">
        <v>32</v>
      </c>
      <c r="E873" s="50">
        <v>2546</v>
      </c>
      <c r="F873" s="41">
        <v>381.3372</v>
      </c>
      <c r="G873" s="42">
        <v>1012.0419000000001</v>
      </c>
      <c r="H873" s="42">
        <v>0</v>
      </c>
      <c r="I873" s="42"/>
      <c r="J873" s="42"/>
      <c r="K873" s="42">
        <v>0</v>
      </c>
      <c r="L873" s="46">
        <v>0.15889049999999999</v>
      </c>
      <c r="M873" s="48">
        <v>51.746752049999998</v>
      </c>
      <c r="N873" s="48">
        <v>0</v>
      </c>
      <c r="O873" s="42"/>
      <c r="P873" s="42"/>
      <c r="Q873" s="42">
        <v>0</v>
      </c>
      <c r="R873" s="47">
        <v>1393.3791000000001</v>
      </c>
      <c r="S873" s="42">
        <v>1483.8638894428609</v>
      </c>
      <c r="T873" s="73">
        <v>0.5828216376444858</v>
      </c>
      <c r="U873" s="48">
        <v>51.905642549999996</v>
      </c>
      <c r="V873" s="49">
        <v>20.38713375883739</v>
      </c>
    </row>
    <row r="874" spans="1:22" x14ac:dyDescent="0.35">
      <c r="A874" s="1" t="s">
        <v>29</v>
      </c>
      <c r="B874" s="44" t="s">
        <v>856</v>
      </c>
      <c r="C874" s="25" t="s">
        <v>906</v>
      </c>
      <c r="D874" s="25" t="s">
        <v>32</v>
      </c>
      <c r="E874" s="50">
        <v>4056</v>
      </c>
      <c r="F874" s="41">
        <v>725.15879999999993</v>
      </c>
      <c r="G874" s="42">
        <v>844.56809999999996</v>
      </c>
      <c r="H874" s="42">
        <v>0</v>
      </c>
      <c r="I874" s="42"/>
      <c r="J874" s="42"/>
      <c r="K874" s="42">
        <v>0</v>
      </c>
      <c r="L874" s="46">
        <v>0.30214950000000002</v>
      </c>
      <c r="M874" s="48">
        <v>43.183642949999999</v>
      </c>
      <c r="N874" s="48">
        <v>0</v>
      </c>
      <c r="O874" s="42"/>
      <c r="P874" s="42"/>
      <c r="Q874" s="42">
        <v>0</v>
      </c>
      <c r="R874" s="47">
        <v>1569.7268999999999</v>
      </c>
      <c r="S874" s="42">
        <v>1671.6635574604818</v>
      </c>
      <c r="T874" s="73">
        <v>0.41214584750011879</v>
      </c>
      <c r="U874" s="48">
        <v>43.485792449999998</v>
      </c>
      <c r="V874" s="49">
        <v>10.721349223372782</v>
      </c>
    </row>
    <row r="875" spans="1:22" x14ac:dyDescent="0.35">
      <c r="A875" s="1" t="s">
        <v>29</v>
      </c>
      <c r="B875" s="44" t="s">
        <v>856</v>
      </c>
      <c r="C875" s="25" t="s">
        <v>907</v>
      </c>
      <c r="D875" s="25" t="s">
        <v>32</v>
      </c>
      <c r="E875" s="50">
        <v>3237</v>
      </c>
      <c r="F875" s="41">
        <v>922.31999999999994</v>
      </c>
      <c r="G875" s="42">
        <v>332.2953</v>
      </c>
      <c r="H875" s="42">
        <v>0</v>
      </c>
      <c r="I875" s="42"/>
      <c r="J875" s="42"/>
      <c r="K875" s="42">
        <v>0</v>
      </c>
      <c r="L875" s="46">
        <v>0.38430000000000003</v>
      </c>
      <c r="M875" s="48">
        <v>16.990603350000001</v>
      </c>
      <c r="N875" s="48">
        <v>0</v>
      </c>
      <c r="O875" s="42"/>
      <c r="P875" s="42"/>
      <c r="Q875" s="42">
        <v>0</v>
      </c>
      <c r="R875" s="47">
        <v>1254.6152999999999</v>
      </c>
      <c r="S875" s="42">
        <v>1336.0888926872246</v>
      </c>
      <c r="T875" s="73">
        <v>0.41275529585641785</v>
      </c>
      <c r="U875" s="48">
        <v>17.37490335</v>
      </c>
      <c r="V875" s="49">
        <v>5.3675944856348474</v>
      </c>
    </row>
    <row r="876" spans="1:22" x14ac:dyDescent="0.35">
      <c r="A876" s="1" t="s">
        <v>29</v>
      </c>
      <c r="B876" s="44" t="s">
        <v>856</v>
      </c>
      <c r="C876" s="25" t="s">
        <v>908</v>
      </c>
      <c r="D876" s="25" t="s">
        <v>32</v>
      </c>
      <c r="E876" s="50">
        <v>858</v>
      </c>
      <c r="F876" s="41">
        <v>235.36799999999999</v>
      </c>
      <c r="G876" s="42">
        <v>297.05759999999998</v>
      </c>
      <c r="H876" s="42">
        <v>0</v>
      </c>
      <c r="I876" s="42"/>
      <c r="J876" s="42"/>
      <c r="K876" s="42">
        <v>0</v>
      </c>
      <c r="L876" s="46">
        <v>9.8070000000000004E-2</v>
      </c>
      <c r="M876" s="48">
        <v>15.1888632</v>
      </c>
      <c r="N876" s="48">
        <v>0</v>
      </c>
      <c r="O876" s="42"/>
      <c r="P876" s="42"/>
      <c r="Q876" s="42">
        <v>0</v>
      </c>
      <c r="R876" s="47">
        <v>532.42560000000003</v>
      </c>
      <c r="S876" s="42">
        <v>567.00084108836484</v>
      </c>
      <c r="T876" s="73">
        <v>0.66084014112863032</v>
      </c>
      <c r="U876" s="48">
        <v>15.2869332</v>
      </c>
      <c r="V876" s="49">
        <v>17.816938461538459</v>
      </c>
    </row>
    <row r="877" spans="1:22" x14ac:dyDescent="0.35">
      <c r="A877" s="1" t="s">
        <v>29</v>
      </c>
      <c r="B877" s="44" t="s">
        <v>856</v>
      </c>
      <c r="C877" s="25" t="s">
        <v>909</v>
      </c>
      <c r="D877" s="25" t="s">
        <v>32</v>
      </c>
      <c r="E877" s="50">
        <v>35401</v>
      </c>
      <c r="F877" s="41">
        <v>14017.536</v>
      </c>
      <c r="G877" s="42">
        <v>4403.5757999999996</v>
      </c>
      <c r="H877" s="42">
        <v>0</v>
      </c>
      <c r="I877" s="42"/>
      <c r="J877" s="42"/>
      <c r="K877" s="42">
        <v>0</v>
      </c>
      <c r="L877" s="46">
        <v>5.8406400000000005</v>
      </c>
      <c r="M877" s="42">
        <v>225.1593981</v>
      </c>
      <c r="N877" s="48">
        <v>0</v>
      </c>
      <c r="O877" s="42"/>
      <c r="P877" s="42"/>
      <c r="Q877" s="42">
        <v>0</v>
      </c>
      <c r="R877" s="47">
        <v>18421.111799999999</v>
      </c>
      <c r="S877" s="42">
        <v>19617.362283824823</v>
      </c>
      <c r="T877" s="73">
        <v>0.55414712250571518</v>
      </c>
      <c r="U877" s="48">
        <v>231.00003810000001</v>
      </c>
      <c r="V877" s="49">
        <v>6.525240476257733</v>
      </c>
    </row>
    <row r="878" spans="1:22" x14ac:dyDescent="0.35">
      <c r="A878" s="1" t="s">
        <v>29</v>
      </c>
      <c r="B878" s="44" t="s">
        <v>856</v>
      </c>
      <c r="C878" s="25" t="s">
        <v>910</v>
      </c>
      <c r="D878" s="25" t="s">
        <v>32</v>
      </c>
      <c r="E878" s="50">
        <v>4115</v>
      </c>
      <c r="F878" s="41">
        <v>1019.52</v>
      </c>
      <c r="G878" s="42">
        <v>1113.5871</v>
      </c>
      <c r="H878" s="42">
        <v>0</v>
      </c>
      <c r="I878" s="42"/>
      <c r="J878" s="42"/>
      <c r="K878" s="42">
        <v>0</v>
      </c>
      <c r="L878" s="46">
        <v>0.42480000000000001</v>
      </c>
      <c r="M878" s="48">
        <v>56.938863449999999</v>
      </c>
      <c r="N878" s="48">
        <v>0</v>
      </c>
      <c r="O878" s="42"/>
      <c r="P878" s="42"/>
      <c r="Q878" s="42">
        <v>0</v>
      </c>
      <c r="R878" s="47">
        <v>2133.1071000000002</v>
      </c>
      <c r="S878" s="42">
        <v>2271.6291625187873</v>
      </c>
      <c r="T878" s="73">
        <v>0.55203624848573207</v>
      </c>
      <c r="U878" s="48">
        <v>57.363663449999997</v>
      </c>
      <c r="V878" s="49">
        <v>13.940136925880923</v>
      </c>
    </row>
    <row r="879" spans="1:22" x14ac:dyDescent="0.35">
      <c r="A879" s="1" t="s">
        <v>29</v>
      </c>
      <c r="B879" s="44" t="s">
        <v>856</v>
      </c>
      <c r="C879" s="25" t="s">
        <v>911</v>
      </c>
      <c r="D879" s="25" t="s">
        <v>32</v>
      </c>
      <c r="E879" s="50">
        <v>1013</v>
      </c>
      <c r="F879" s="41">
        <v>482.4</v>
      </c>
      <c r="G879" s="42">
        <v>0</v>
      </c>
      <c r="H879" s="42">
        <v>0</v>
      </c>
      <c r="I879" s="42"/>
      <c r="J879" s="42"/>
      <c r="K879" s="42">
        <v>0</v>
      </c>
      <c r="L879" s="46">
        <v>0.20100000000000001</v>
      </c>
      <c r="M879" s="42">
        <v>0</v>
      </c>
      <c r="N879" s="48">
        <v>0</v>
      </c>
      <c r="O879" s="42"/>
      <c r="P879" s="42"/>
      <c r="Q879" s="42">
        <v>0</v>
      </c>
      <c r="R879" s="47">
        <v>482.4</v>
      </c>
      <c r="S879" s="42">
        <v>513.72662347758478</v>
      </c>
      <c r="T879" s="73">
        <v>0.50713388299860296</v>
      </c>
      <c r="U879" s="48">
        <v>0.20100000000000001</v>
      </c>
      <c r="V879" s="49">
        <v>0.19842053307008883</v>
      </c>
    </row>
    <row r="880" spans="1:22" x14ac:dyDescent="0.35">
      <c r="A880" s="1" t="s">
        <v>29</v>
      </c>
      <c r="B880" s="44" t="s">
        <v>856</v>
      </c>
      <c r="C880" s="25" t="s">
        <v>912</v>
      </c>
      <c r="D880" s="25" t="s">
        <v>32</v>
      </c>
      <c r="E880" s="50">
        <v>6264</v>
      </c>
      <c r="F880" s="41">
        <v>1209.204</v>
      </c>
      <c r="G880" s="42">
        <v>1283.7131999999999</v>
      </c>
      <c r="H880" s="42">
        <v>0</v>
      </c>
      <c r="I880" s="42"/>
      <c r="J880" s="42"/>
      <c r="K880" s="42">
        <v>0</v>
      </c>
      <c r="L880" s="46">
        <v>0.50383500000000003</v>
      </c>
      <c r="M880" s="48">
        <v>65.637587400000001</v>
      </c>
      <c r="N880" s="48">
        <v>0</v>
      </c>
      <c r="O880" s="42"/>
      <c r="P880" s="42"/>
      <c r="Q880" s="42">
        <v>0</v>
      </c>
      <c r="R880" s="47">
        <v>2492.9171999999999</v>
      </c>
      <c r="S880" s="42">
        <v>2654.8050078051306</v>
      </c>
      <c r="T880" s="73">
        <v>0.42381944569047425</v>
      </c>
      <c r="U880" s="48">
        <v>66.141422399999996</v>
      </c>
      <c r="V880" s="49">
        <v>10.558975478927202</v>
      </c>
    </row>
    <row r="881" spans="1:22" x14ac:dyDescent="0.35">
      <c r="A881" s="1" t="s">
        <v>29</v>
      </c>
      <c r="B881" s="44" t="s">
        <v>856</v>
      </c>
      <c r="C881" s="25" t="s">
        <v>913</v>
      </c>
      <c r="D881" s="25" t="s">
        <v>32</v>
      </c>
      <c r="E881" s="50">
        <v>4203</v>
      </c>
      <c r="F881" s="41">
        <v>1435.7375999999999</v>
      </c>
      <c r="G881" s="42">
        <v>3162.2993999999999</v>
      </c>
      <c r="H881" s="42">
        <v>0</v>
      </c>
      <c r="I881" s="42"/>
      <c r="J881" s="42"/>
      <c r="K881" s="42">
        <v>0</v>
      </c>
      <c r="L881" s="46">
        <v>0.59822400000000009</v>
      </c>
      <c r="M881" s="42">
        <v>161.6916483</v>
      </c>
      <c r="N881" s="48">
        <v>0</v>
      </c>
      <c r="O881" s="42"/>
      <c r="P881" s="42"/>
      <c r="Q881" s="42">
        <v>0</v>
      </c>
      <c r="R881" s="47">
        <v>4598.0370000000003</v>
      </c>
      <c r="S881" s="42">
        <v>4896.6294001554807</v>
      </c>
      <c r="T881" s="73">
        <v>1.1650319771961648</v>
      </c>
      <c r="U881" s="48">
        <v>162.28987229999998</v>
      </c>
      <c r="V881" s="49">
        <v>38.612865167737326</v>
      </c>
    </row>
    <row r="882" spans="1:22" x14ac:dyDescent="0.35">
      <c r="A882" s="1" t="s">
        <v>29</v>
      </c>
      <c r="B882" s="44" t="s">
        <v>856</v>
      </c>
      <c r="C882" s="25" t="s">
        <v>914</v>
      </c>
      <c r="D882" s="25" t="s">
        <v>32</v>
      </c>
      <c r="E882" s="50">
        <v>1212</v>
      </c>
      <c r="F882" s="41">
        <v>128.358</v>
      </c>
      <c r="G882" s="42">
        <v>606.24</v>
      </c>
      <c r="H882" s="42">
        <v>0</v>
      </c>
      <c r="I882" s="42"/>
      <c r="J882" s="42"/>
      <c r="K882" s="42">
        <v>0</v>
      </c>
      <c r="L882" s="46">
        <v>5.3482500000000002E-2</v>
      </c>
      <c r="M882" s="48">
        <v>30.997679999999999</v>
      </c>
      <c r="N882" s="48">
        <v>0</v>
      </c>
      <c r="O882" s="42"/>
      <c r="P882" s="42"/>
      <c r="Q882" s="42">
        <v>0</v>
      </c>
      <c r="R882" s="47">
        <v>734.59799999999996</v>
      </c>
      <c r="S882" s="42">
        <v>782.3021354755117</v>
      </c>
      <c r="T882" s="73">
        <v>0.64546380814811199</v>
      </c>
      <c r="U882" s="48">
        <v>31.0511625</v>
      </c>
      <c r="V882" s="49">
        <v>25.619771039603958</v>
      </c>
    </row>
    <row r="883" spans="1:22" x14ac:dyDescent="0.35">
      <c r="A883" s="1" t="s">
        <v>29</v>
      </c>
      <c r="B883" s="44" t="s">
        <v>856</v>
      </c>
      <c r="C883" s="25" t="s">
        <v>915</v>
      </c>
      <c r="D883" s="25" t="s">
        <v>32</v>
      </c>
      <c r="E883" s="50">
        <v>7798</v>
      </c>
      <c r="F883" s="41">
        <v>1194.2675999999999</v>
      </c>
      <c r="G883" s="42">
        <v>4225.4928</v>
      </c>
      <c r="H883" s="42">
        <v>0</v>
      </c>
      <c r="I883" s="42"/>
      <c r="J883" s="42"/>
      <c r="K883" s="42">
        <v>0</v>
      </c>
      <c r="L883" s="46">
        <v>0.49761150000000004</v>
      </c>
      <c r="M883" s="42">
        <v>216.0538296</v>
      </c>
      <c r="N883" s="48">
        <v>0</v>
      </c>
      <c r="O883" s="42"/>
      <c r="P883" s="42"/>
      <c r="Q883" s="42">
        <v>0</v>
      </c>
      <c r="R883" s="47">
        <v>5419.7604000000001</v>
      </c>
      <c r="S883" s="42">
        <v>5771.7147809898934</v>
      </c>
      <c r="T883" s="73">
        <v>0.74015321633622644</v>
      </c>
      <c r="U883" s="48">
        <v>216.55144110000001</v>
      </c>
      <c r="V883" s="49">
        <v>27.77012581431136</v>
      </c>
    </row>
    <row r="884" spans="1:22" x14ac:dyDescent="0.35">
      <c r="A884" s="1" t="s">
        <v>29</v>
      </c>
      <c r="B884" s="44" t="s">
        <v>856</v>
      </c>
      <c r="C884" s="25" t="s">
        <v>916</v>
      </c>
      <c r="D884" s="25" t="s">
        <v>32</v>
      </c>
      <c r="E884" s="50">
        <v>3432</v>
      </c>
      <c r="F884" s="41">
        <v>775.83600000000001</v>
      </c>
      <c r="G884" s="42">
        <v>1040.0805</v>
      </c>
      <c r="H884" s="42">
        <v>0</v>
      </c>
      <c r="I884" s="42"/>
      <c r="J884" s="42"/>
      <c r="K884" s="42">
        <v>0</v>
      </c>
      <c r="L884" s="46">
        <v>0.32326499999999997</v>
      </c>
      <c r="M884" s="48">
        <v>53.180394749999998</v>
      </c>
      <c r="N884" s="48">
        <v>0</v>
      </c>
      <c r="O884" s="42"/>
      <c r="P884" s="42"/>
      <c r="Q884" s="42">
        <v>0</v>
      </c>
      <c r="R884" s="47">
        <v>1815.9165</v>
      </c>
      <c r="S884" s="42">
        <v>1933.8404893495724</v>
      </c>
      <c r="T884" s="73">
        <v>0.56347333605756766</v>
      </c>
      <c r="U884" s="48">
        <v>53.503659749999997</v>
      </c>
      <c r="V884" s="49">
        <v>15.5896444493007</v>
      </c>
    </row>
    <row r="885" spans="1:22" x14ac:dyDescent="0.35">
      <c r="A885" s="1" t="s">
        <v>29</v>
      </c>
      <c r="B885" s="44" t="s">
        <v>856</v>
      </c>
      <c r="C885" s="25" t="s">
        <v>917</v>
      </c>
      <c r="D885" s="25" t="s">
        <v>32</v>
      </c>
      <c r="E885" s="50">
        <v>1058</v>
      </c>
      <c r="F885" s="41">
        <v>100.44</v>
      </c>
      <c r="G885" s="42">
        <v>0</v>
      </c>
      <c r="H885" s="42">
        <v>0</v>
      </c>
      <c r="I885" s="42"/>
      <c r="J885" s="42"/>
      <c r="K885" s="42">
        <v>0</v>
      </c>
      <c r="L885" s="46">
        <v>4.1849999999999998E-2</v>
      </c>
      <c r="M885" s="42">
        <v>0</v>
      </c>
      <c r="N885" s="48">
        <v>0</v>
      </c>
      <c r="O885" s="42"/>
      <c r="P885" s="42"/>
      <c r="Q885" s="42">
        <v>0</v>
      </c>
      <c r="R885" s="47">
        <v>100.44</v>
      </c>
      <c r="S885" s="42">
        <v>106.96248354495982</v>
      </c>
      <c r="T885" s="73">
        <v>0.10109875571357262</v>
      </c>
      <c r="U885" s="48">
        <v>4.1849999999999998E-2</v>
      </c>
      <c r="V885" s="49">
        <v>3.9555765595463137E-2</v>
      </c>
    </row>
    <row r="886" spans="1:22" x14ac:dyDescent="0.35">
      <c r="A886" s="1" t="s">
        <v>29</v>
      </c>
      <c r="B886" s="44" t="s">
        <v>856</v>
      </c>
      <c r="C886" s="25" t="s">
        <v>918</v>
      </c>
      <c r="D886" s="25" t="s">
        <v>32</v>
      </c>
      <c r="E886" s="50">
        <v>3350</v>
      </c>
      <c r="F886" s="41">
        <v>638.64</v>
      </c>
      <c r="G886" s="42">
        <v>1640.6369999999999</v>
      </c>
      <c r="H886" s="42">
        <v>0</v>
      </c>
      <c r="I886" s="42"/>
      <c r="J886" s="42"/>
      <c r="K886" s="42">
        <v>0</v>
      </c>
      <c r="L886" s="46">
        <v>0.2661</v>
      </c>
      <c r="M886" s="48">
        <v>83.887471500000004</v>
      </c>
      <c r="N886" s="48">
        <v>0</v>
      </c>
      <c r="O886" s="42"/>
      <c r="P886" s="42"/>
      <c r="Q886" s="42">
        <v>0</v>
      </c>
      <c r="R886" s="47">
        <v>2279.277</v>
      </c>
      <c r="S886" s="42">
        <v>2427.2912047680747</v>
      </c>
      <c r="T886" s="73">
        <v>0.72456453873673876</v>
      </c>
      <c r="U886" s="48">
        <v>84.153571499999998</v>
      </c>
      <c r="V886" s="49">
        <v>25.120469104477611</v>
      </c>
    </row>
    <row r="887" spans="1:22" x14ac:dyDescent="0.35">
      <c r="A887" s="1" t="s">
        <v>29</v>
      </c>
      <c r="B887" s="44" t="s">
        <v>856</v>
      </c>
      <c r="C887" s="25" t="s">
        <v>919</v>
      </c>
      <c r="D887" s="25" t="s">
        <v>32</v>
      </c>
      <c r="E887" s="50">
        <v>5125</v>
      </c>
      <c r="F887" s="41">
        <v>6497.4852000000001</v>
      </c>
      <c r="G887" s="42">
        <v>5972.2218000000003</v>
      </c>
      <c r="H887" s="42">
        <v>0</v>
      </c>
      <c r="I887" s="42"/>
      <c r="J887" s="42"/>
      <c r="K887" s="42">
        <v>0</v>
      </c>
      <c r="L887" s="46">
        <v>2.7072854999999998</v>
      </c>
      <c r="M887" s="42">
        <v>305.36589509999999</v>
      </c>
      <c r="N887" s="48">
        <v>0</v>
      </c>
      <c r="O887" s="42"/>
      <c r="P887" s="42"/>
      <c r="Q887" s="42">
        <v>0</v>
      </c>
      <c r="R887" s="47">
        <v>12469.707</v>
      </c>
      <c r="S887" s="42">
        <v>13279.478592174139</v>
      </c>
      <c r="T887" s="73">
        <v>2.5911177740827589</v>
      </c>
      <c r="U887" s="48">
        <v>308.0731806</v>
      </c>
      <c r="V887" s="49">
        <v>60.111840117073172</v>
      </c>
    </row>
    <row r="888" spans="1:22" x14ac:dyDescent="0.35">
      <c r="A888" s="1" t="s">
        <v>29</v>
      </c>
      <c r="B888" s="44" t="s">
        <v>856</v>
      </c>
      <c r="C888" s="25" t="s">
        <v>920</v>
      </c>
      <c r="D888" s="25" t="s">
        <v>32</v>
      </c>
      <c r="E888" s="50">
        <v>4056</v>
      </c>
      <c r="F888" s="41">
        <v>568.06200000000001</v>
      </c>
      <c r="G888" s="42">
        <v>1221.1946999999998</v>
      </c>
      <c r="H888" s="42">
        <v>0</v>
      </c>
      <c r="I888" s="42"/>
      <c r="J888" s="42"/>
      <c r="K888" s="42">
        <v>0</v>
      </c>
      <c r="L888" s="46">
        <v>0.2366925</v>
      </c>
      <c r="M888" s="48">
        <v>62.440951649999988</v>
      </c>
      <c r="N888" s="48">
        <v>0</v>
      </c>
      <c r="O888" s="42"/>
      <c r="P888" s="42"/>
      <c r="Q888" s="42">
        <v>0</v>
      </c>
      <c r="R888" s="47">
        <v>1789.2566999999999</v>
      </c>
      <c r="S888" s="42">
        <v>1905.4494258408913</v>
      </c>
      <c r="T888" s="73">
        <v>0.46978536140061422</v>
      </c>
      <c r="U888" s="48">
        <v>62.677644149999985</v>
      </c>
      <c r="V888" s="49">
        <v>15.453068084319524</v>
      </c>
    </row>
    <row r="889" spans="1:22" x14ac:dyDescent="0.35">
      <c r="A889" s="1" t="s">
        <v>29</v>
      </c>
      <c r="B889" s="44" t="s">
        <v>856</v>
      </c>
      <c r="C889" s="25" t="s">
        <v>921</v>
      </c>
      <c r="D889" s="25" t="s">
        <v>32</v>
      </c>
      <c r="E889" s="50">
        <v>3263</v>
      </c>
      <c r="F889" s="41">
        <v>506.73599999999999</v>
      </c>
      <c r="G889" s="42">
        <v>1135.5633</v>
      </c>
      <c r="H889" s="42">
        <v>0</v>
      </c>
      <c r="I889" s="42"/>
      <c r="J889" s="42"/>
      <c r="K889" s="42">
        <v>0</v>
      </c>
      <c r="L889" s="46">
        <v>0.21114000000000002</v>
      </c>
      <c r="M889" s="48">
        <v>58.062529349999998</v>
      </c>
      <c r="N889" s="48">
        <v>0</v>
      </c>
      <c r="O889" s="42"/>
      <c r="P889" s="42"/>
      <c r="Q889" s="42">
        <v>0</v>
      </c>
      <c r="R889" s="47">
        <v>1642.2993000000001</v>
      </c>
      <c r="S889" s="42">
        <v>1748.9487440476807</v>
      </c>
      <c r="T889" s="73">
        <v>0.53599409869680681</v>
      </c>
      <c r="U889" s="48">
        <v>58.273669349999999</v>
      </c>
      <c r="V889" s="49">
        <v>17.858924103585657</v>
      </c>
    </row>
    <row r="890" spans="1:22" x14ac:dyDescent="0.35">
      <c r="A890" s="1" t="s">
        <v>29</v>
      </c>
      <c r="B890" s="44" t="s">
        <v>922</v>
      </c>
      <c r="C890" s="25" t="s">
        <v>923</v>
      </c>
      <c r="D890" s="25" t="s">
        <v>32</v>
      </c>
      <c r="E890" s="50">
        <v>3097</v>
      </c>
      <c r="F890" s="41">
        <v>507.24</v>
      </c>
      <c r="G890" s="42">
        <v>1716.7959000000001</v>
      </c>
      <c r="H890" s="42">
        <v>0</v>
      </c>
      <c r="I890" s="42"/>
      <c r="J890" s="42"/>
      <c r="K890" s="42">
        <v>0</v>
      </c>
      <c r="L890" s="46">
        <v>0.21134999999999998</v>
      </c>
      <c r="M890" s="48">
        <v>87.781555049999994</v>
      </c>
      <c r="N890" s="48">
        <v>0</v>
      </c>
      <c r="O890" s="42"/>
      <c r="P890" s="42"/>
      <c r="Q890" s="42">
        <v>0</v>
      </c>
      <c r="R890" s="47">
        <v>2224.0358999999999</v>
      </c>
      <c r="S890" s="42">
        <v>2368.4627972635394</v>
      </c>
      <c r="T890" s="73">
        <v>0.7647603478409879</v>
      </c>
      <c r="U890" s="48">
        <v>87.99290504999999</v>
      </c>
      <c r="V890" s="49">
        <v>28.412303858572809</v>
      </c>
    </row>
    <row r="891" spans="1:22" x14ac:dyDescent="0.35">
      <c r="A891" s="1" t="s">
        <v>29</v>
      </c>
      <c r="B891" s="44" t="s">
        <v>922</v>
      </c>
      <c r="C891" s="25" t="s">
        <v>924</v>
      </c>
      <c r="D891" s="25" t="s">
        <v>32</v>
      </c>
      <c r="E891" s="50">
        <v>2839</v>
      </c>
      <c r="F891" s="41">
        <v>659.98799999999994</v>
      </c>
      <c r="G891" s="42">
        <v>0</v>
      </c>
      <c r="H891" s="42">
        <v>2216.6439999999998</v>
      </c>
      <c r="I891" s="42"/>
      <c r="J891" s="42"/>
      <c r="K891" s="42">
        <v>0</v>
      </c>
      <c r="L891" s="46">
        <v>0.27499499999999999</v>
      </c>
      <c r="M891" s="42">
        <v>0</v>
      </c>
      <c r="N891" s="48">
        <v>157.84379143999999</v>
      </c>
      <c r="O891" s="42"/>
      <c r="P891" s="42"/>
      <c r="Q891" s="42">
        <v>0</v>
      </c>
      <c r="R891" s="47">
        <v>2876.6319999999996</v>
      </c>
      <c r="S891" s="42">
        <v>3063.4379028763924</v>
      </c>
      <c r="T891" s="73">
        <v>1.0790552669518818</v>
      </c>
      <c r="U891" s="48">
        <v>158.11878643999998</v>
      </c>
      <c r="V891" s="49">
        <v>55.695240028178922</v>
      </c>
    </row>
    <row r="892" spans="1:22" x14ac:dyDescent="0.35">
      <c r="A892" s="1" t="s">
        <v>29</v>
      </c>
      <c r="B892" s="44" t="s">
        <v>922</v>
      </c>
      <c r="C892" s="25" t="s">
        <v>925</v>
      </c>
      <c r="D892" s="25" t="s">
        <v>32</v>
      </c>
      <c r="E892" s="50">
        <v>2824</v>
      </c>
      <c r="F892" s="41">
        <v>767.65679999999998</v>
      </c>
      <c r="G892" s="42">
        <v>1583.4231</v>
      </c>
      <c r="H892" s="42">
        <v>0</v>
      </c>
      <c r="I892" s="42"/>
      <c r="J892" s="42"/>
      <c r="K892" s="42">
        <v>0</v>
      </c>
      <c r="L892" s="46">
        <v>0.319857</v>
      </c>
      <c r="M892" s="48">
        <v>80.962065449999997</v>
      </c>
      <c r="N892" s="48">
        <v>0</v>
      </c>
      <c r="O892" s="42"/>
      <c r="P892" s="42"/>
      <c r="Q892" s="42">
        <v>0</v>
      </c>
      <c r="R892" s="47">
        <v>2351.0798999999997</v>
      </c>
      <c r="S892" s="42">
        <v>2503.756920715211</v>
      </c>
      <c r="T892" s="73">
        <v>0.88659947617394153</v>
      </c>
      <c r="U892" s="48">
        <v>81.281922449999996</v>
      </c>
      <c r="V892" s="49">
        <v>28.782550442634559</v>
      </c>
    </row>
    <row r="893" spans="1:22" x14ac:dyDescent="0.35">
      <c r="A893" s="1" t="s">
        <v>29</v>
      </c>
      <c r="B893" s="44" t="s">
        <v>922</v>
      </c>
      <c r="C893" s="25" t="s">
        <v>926</v>
      </c>
      <c r="D893" s="25" t="s">
        <v>32</v>
      </c>
      <c r="E893" s="50">
        <v>16674</v>
      </c>
      <c r="F893" s="41">
        <v>4653.9359999999997</v>
      </c>
      <c r="G893" s="42">
        <v>8748.4220999999998</v>
      </c>
      <c r="H893" s="42">
        <v>0</v>
      </c>
      <c r="I893" s="42"/>
      <c r="J893" s="42"/>
      <c r="K893" s="42">
        <v>0</v>
      </c>
      <c r="L893" s="46">
        <v>1.9391400000000001</v>
      </c>
      <c r="M893" s="42">
        <v>447.31589594999997</v>
      </c>
      <c r="N893" s="48">
        <v>0</v>
      </c>
      <c r="O893" s="42"/>
      <c r="P893" s="42"/>
      <c r="Q893" s="42">
        <v>0</v>
      </c>
      <c r="R893" s="47">
        <v>13404.7281</v>
      </c>
      <c r="S893" s="42">
        <v>14275.219124063229</v>
      </c>
      <c r="T893" s="73">
        <v>0.85613644740693473</v>
      </c>
      <c r="U893" s="48">
        <v>449.36789674986665</v>
      </c>
      <c r="V893" s="49">
        <v>26.950215710079565</v>
      </c>
    </row>
    <row r="894" spans="1:22" x14ac:dyDescent="0.35">
      <c r="A894" s="1" t="s">
        <v>29</v>
      </c>
      <c r="B894" s="44" t="s">
        <v>922</v>
      </c>
      <c r="C894" s="25" t="s">
        <v>927</v>
      </c>
      <c r="D894" s="25" t="s">
        <v>32</v>
      </c>
      <c r="E894" s="50">
        <v>3022</v>
      </c>
      <c r="F894" s="41">
        <v>710.64</v>
      </c>
      <c r="G894" s="42">
        <v>1421.6328000000001</v>
      </c>
      <c r="H894" s="42">
        <v>0</v>
      </c>
      <c r="I894" s="42"/>
      <c r="J894" s="42"/>
      <c r="K894" s="42">
        <v>0</v>
      </c>
      <c r="L894" s="46">
        <v>0.29610000000000003</v>
      </c>
      <c r="M894" s="48">
        <v>72.689559599999995</v>
      </c>
      <c r="N894" s="48">
        <v>0</v>
      </c>
      <c r="O894" s="42"/>
      <c r="P894" s="42"/>
      <c r="Q894" s="42">
        <v>0</v>
      </c>
      <c r="R894" s="47">
        <v>2132.2728000000002</v>
      </c>
      <c r="S894" s="42">
        <v>2270.7406838248253</v>
      </c>
      <c r="T894" s="73">
        <v>0.75140327062370127</v>
      </c>
      <c r="U894" s="48">
        <v>72.985659599999991</v>
      </c>
      <c r="V894" s="49">
        <v>24.151442620780934</v>
      </c>
    </row>
    <row r="895" spans="1:22" x14ac:dyDescent="0.35">
      <c r="A895" s="1" t="s">
        <v>29</v>
      </c>
      <c r="B895" s="44" t="s">
        <v>922</v>
      </c>
      <c r="C895" s="25" t="s">
        <v>928</v>
      </c>
      <c r="D895" s="25" t="s">
        <v>32</v>
      </c>
      <c r="E895" s="50">
        <v>3187</v>
      </c>
      <c r="F895" s="41">
        <v>537.19560000000001</v>
      </c>
      <c r="G895" s="42">
        <v>1631.5434</v>
      </c>
      <c r="H895" s="42">
        <v>0</v>
      </c>
      <c r="I895" s="42"/>
      <c r="J895" s="42"/>
      <c r="K895" s="42">
        <v>0</v>
      </c>
      <c r="L895" s="46">
        <v>0.22383150000000002</v>
      </c>
      <c r="M895" s="48">
        <v>83.422506299999995</v>
      </c>
      <c r="N895" s="48">
        <v>0</v>
      </c>
      <c r="O895" s="42"/>
      <c r="P895" s="42"/>
      <c r="Q895" s="42">
        <v>0</v>
      </c>
      <c r="R895" s="47">
        <v>2168.739</v>
      </c>
      <c r="S895" s="42">
        <v>2309.5749661570353</v>
      </c>
      <c r="T895" s="73">
        <v>0.72468621467117522</v>
      </c>
      <c r="U895" s="48">
        <v>83.646337799999998</v>
      </c>
      <c r="V895" s="49">
        <v>26.246105365547535</v>
      </c>
    </row>
    <row r="896" spans="1:22" x14ac:dyDescent="0.35">
      <c r="A896" s="1" t="s">
        <v>29</v>
      </c>
      <c r="B896" s="44" t="s">
        <v>922</v>
      </c>
      <c r="C896" s="25" t="s">
        <v>929</v>
      </c>
      <c r="D896" s="25" t="s">
        <v>32</v>
      </c>
      <c r="E896" s="50">
        <v>5011</v>
      </c>
      <c r="F896" s="41">
        <v>1066.6079999999999</v>
      </c>
      <c r="G896" s="42">
        <v>2913.741</v>
      </c>
      <c r="H896" s="42">
        <v>0</v>
      </c>
      <c r="I896" s="42"/>
      <c r="J896" s="42"/>
      <c r="K896" s="42">
        <v>0</v>
      </c>
      <c r="L896" s="46">
        <v>0.44442000000000004</v>
      </c>
      <c r="M896" s="42">
        <v>148.98259949999999</v>
      </c>
      <c r="N896" s="48">
        <v>0</v>
      </c>
      <c r="O896" s="42"/>
      <c r="P896" s="42"/>
      <c r="Q896" s="42">
        <v>0</v>
      </c>
      <c r="R896" s="47">
        <v>3980.3490000000002</v>
      </c>
      <c r="S896" s="42">
        <v>4238.8292952578386</v>
      </c>
      <c r="T896" s="73">
        <v>0.84590486834121703</v>
      </c>
      <c r="U896" s="48">
        <v>149.4270195</v>
      </c>
      <c r="V896" s="49">
        <v>29.819800339253639</v>
      </c>
    </row>
    <row r="897" spans="1:22" x14ac:dyDescent="0.35">
      <c r="A897" s="1" t="s">
        <v>29</v>
      </c>
      <c r="B897" s="44" t="s">
        <v>922</v>
      </c>
      <c r="C897" s="25" t="s">
        <v>930</v>
      </c>
      <c r="D897" s="25" t="s">
        <v>32</v>
      </c>
      <c r="E897" s="50">
        <v>4086</v>
      </c>
      <c r="F897" s="41">
        <v>637.63199999999995</v>
      </c>
      <c r="G897" s="42">
        <v>2449.9674</v>
      </c>
      <c r="H897" s="42">
        <v>0</v>
      </c>
      <c r="I897" s="42"/>
      <c r="J897" s="42"/>
      <c r="K897" s="42">
        <v>0</v>
      </c>
      <c r="L897" s="46">
        <v>0.26568000000000003</v>
      </c>
      <c r="M897" s="42">
        <v>125.2693743</v>
      </c>
      <c r="N897" s="48">
        <v>0</v>
      </c>
      <c r="O897" s="42"/>
      <c r="P897" s="42"/>
      <c r="Q897" s="42">
        <v>0</v>
      </c>
      <c r="R897" s="47">
        <v>3087.5994000000001</v>
      </c>
      <c r="S897" s="42">
        <v>3288.1053366778956</v>
      </c>
      <c r="T897" s="73">
        <v>0.80472475200144289</v>
      </c>
      <c r="U897" s="48">
        <v>125.5350543</v>
      </c>
      <c r="V897" s="49">
        <v>30.723214464023496</v>
      </c>
    </row>
    <row r="898" spans="1:22" x14ac:dyDescent="0.35">
      <c r="A898" s="1" t="s">
        <v>29</v>
      </c>
      <c r="B898" s="44" t="s">
        <v>922</v>
      </c>
      <c r="C898" s="25" t="s">
        <v>931</v>
      </c>
      <c r="D898" s="25" t="s">
        <v>32</v>
      </c>
      <c r="E898" s="50">
        <v>1065</v>
      </c>
      <c r="F898" s="41">
        <v>167.76</v>
      </c>
      <c r="G898" s="42">
        <v>697.93380000000002</v>
      </c>
      <c r="H898" s="42">
        <v>0</v>
      </c>
      <c r="I898" s="42"/>
      <c r="J898" s="42"/>
      <c r="K898" s="42">
        <v>0</v>
      </c>
      <c r="L898" s="46">
        <v>6.9900000000000004E-2</v>
      </c>
      <c r="M898" s="48">
        <v>35.686079099999994</v>
      </c>
      <c r="N898" s="48">
        <v>0</v>
      </c>
      <c r="O898" s="42"/>
      <c r="P898" s="42"/>
      <c r="Q898" s="42">
        <v>0</v>
      </c>
      <c r="R898" s="47">
        <v>865.69380000000001</v>
      </c>
      <c r="S898" s="42">
        <v>921.91117918631767</v>
      </c>
      <c r="T898" s="73">
        <v>0.86564429970546264</v>
      </c>
      <c r="U898" s="48">
        <v>35.75597909999999</v>
      </c>
      <c r="V898" s="49">
        <v>33.573689295774635</v>
      </c>
    </row>
    <row r="899" spans="1:22" x14ac:dyDescent="0.35">
      <c r="A899" s="1" t="s">
        <v>29</v>
      </c>
      <c r="B899" s="44" t="s">
        <v>922</v>
      </c>
      <c r="C899" s="25" t="s">
        <v>932</v>
      </c>
      <c r="D899" s="25" t="s">
        <v>32</v>
      </c>
      <c r="E899" s="50">
        <v>3968</v>
      </c>
      <c r="F899" s="41">
        <v>859.76639999999998</v>
      </c>
      <c r="G899" s="42">
        <v>2729.9744999999998</v>
      </c>
      <c r="H899" s="42">
        <v>0</v>
      </c>
      <c r="I899" s="42"/>
      <c r="J899" s="42"/>
      <c r="K899" s="42">
        <v>0</v>
      </c>
      <c r="L899" s="46">
        <v>0.358236</v>
      </c>
      <c r="M899" s="42">
        <v>139.58642775000001</v>
      </c>
      <c r="N899" s="48">
        <v>0</v>
      </c>
      <c r="O899" s="42"/>
      <c r="P899" s="42"/>
      <c r="Q899" s="42">
        <v>0</v>
      </c>
      <c r="R899" s="47">
        <v>3589.7408999999998</v>
      </c>
      <c r="S899" s="42">
        <v>3822.855455465146</v>
      </c>
      <c r="T899" s="73">
        <v>0.96342123373617594</v>
      </c>
      <c r="U899" s="48">
        <v>139.94466375000002</v>
      </c>
      <c r="V899" s="49">
        <v>35.26831243699597</v>
      </c>
    </row>
    <row r="900" spans="1:22" x14ac:dyDescent="0.35">
      <c r="A900" s="1" t="s">
        <v>29</v>
      </c>
      <c r="B900" s="44" t="s">
        <v>922</v>
      </c>
      <c r="C900" s="25" t="s">
        <v>933</v>
      </c>
      <c r="D900" s="25" t="s">
        <v>32</v>
      </c>
      <c r="E900" s="50">
        <v>4334</v>
      </c>
      <c r="F900" s="41">
        <v>1007.658</v>
      </c>
      <c r="G900" s="42">
        <v>1902.4568999999999</v>
      </c>
      <c r="H900" s="42">
        <v>0</v>
      </c>
      <c r="I900" s="42"/>
      <c r="J900" s="42"/>
      <c r="K900" s="42">
        <v>0</v>
      </c>
      <c r="L900" s="46">
        <v>0.41985749999999999</v>
      </c>
      <c r="M900" s="48">
        <v>97.274594549999989</v>
      </c>
      <c r="N900" s="48">
        <v>0</v>
      </c>
      <c r="O900" s="42"/>
      <c r="P900" s="42"/>
      <c r="Q900" s="42">
        <v>0</v>
      </c>
      <c r="R900" s="47">
        <v>2910.1149</v>
      </c>
      <c r="S900" s="42">
        <v>3099.095152381446</v>
      </c>
      <c r="T900" s="73">
        <v>0.71506579427352235</v>
      </c>
      <c r="U900" s="48">
        <v>97.694452049999995</v>
      </c>
      <c r="V900" s="49">
        <v>22.541405641439777</v>
      </c>
    </row>
    <row r="901" spans="1:22" x14ac:dyDescent="0.35">
      <c r="A901" s="1" t="s">
        <v>29</v>
      </c>
      <c r="B901" s="44" t="s">
        <v>922</v>
      </c>
      <c r="C901" s="25" t="s">
        <v>934</v>
      </c>
      <c r="D901" s="25" t="s">
        <v>32</v>
      </c>
      <c r="E901" s="50">
        <v>3160</v>
      </c>
      <c r="F901" s="41">
        <v>735.61320000000001</v>
      </c>
      <c r="G901" s="42">
        <v>1558.7945999999999</v>
      </c>
      <c r="H901" s="42">
        <v>0</v>
      </c>
      <c r="I901" s="42"/>
      <c r="J901" s="42"/>
      <c r="K901" s="42">
        <v>0</v>
      </c>
      <c r="L901" s="46">
        <v>0.30650549999999999</v>
      </c>
      <c r="M901" s="48">
        <v>79.702784700000009</v>
      </c>
      <c r="N901" s="48">
        <v>0</v>
      </c>
      <c r="O901" s="42"/>
      <c r="P901" s="42"/>
      <c r="Q901" s="42">
        <v>0</v>
      </c>
      <c r="R901" s="47">
        <v>2294.4078</v>
      </c>
      <c r="S901" s="42">
        <v>2443.4045853537186</v>
      </c>
      <c r="T901" s="73">
        <v>0.77322929916256922</v>
      </c>
      <c r="U901" s="48">
        <v>80.009290200000009</v>
      </c>
      <c r="V901" s="49">
        <v>25.319395632911395</v>
      </c>
    </row>
    <row r="902" spans="1:22" x14ac:dyDescent="0.35">
      <c r="A902" s="1" t="s">
        <v>29</v>
      </c>
      <c r="B902" s="44" t="s">
        <v>922</v>
      </c>
      <c r="C902" s="25" t="s">
        <v>935</v>
      </c>
      <c r="D902" s="25" t="s">
        <v>32</v>
      </c>
      <c r="E902" s="50">
        <v>27704</v>
      </c>
      <c r="F902" s="41">
        <v>10476</v>
      </c>
      <c r="G902" s="42">
        <v>12737.860199999999</v>
      </c>
      <c r="H902" s="42">
        <v>0</v>
      </c>
      <c r="I902" s="42"/>
      <c r="J902" s="42"/>
      <c r="K902" s="42">
        <v>0</v>
      </c>
      <c r="L902" s="46">
        <v>4.3650000000000002</v>
      </c>
      <c r="M902" s="42">
        <v>651.30000389999998</v>
      </c>
      <c r="N902" s="48">
        <v>0</v>
      </c>
      <c r="O902" s="42"/>
      <c r="P902" s="42"/>
      <c r="Q902" s="42">
        <v>0</v>
      </c>
      <c r="R902" s="47">
        <v>23213.860199999999</v>
      </c>
      <c r="S902" s="42">
        <v>24721.347467717023</v>
      </c>
      <c r="T902" s="73">
        <v>0.89233856005331447</v>
      </c>
      <c r="U902" s="48">
        <v>655.66500389999999</v>
      </c>
      <c r="V902" s="49">
        <v>23.666799158966214</v>
      </c>
    </row>
    <row r="903" spans="1:22" x14ac:dyDescent="0.35">
      <c r="A903" s="1" t="s">
        <v>29</v>
      </c>
      <c r="B903" s="44" t="s">
        <v>922</v>
      </c>
      <c r="C903" s="25" t="s">
        <v>936</v>
      </c>
      <c r="D903" s="25" t="s">
        <v>32</v>
      </c>
      <c r="E903" s="50">
        <v>4313</v>
      </c>
      <c r="F903" s="41">
        <v>1572.048</v>
      </c>
      <c r="G903" s="42">
        <v>1800.5328</v>
      </c>
      <c r="H903" s="42">
        <v>0</v>
      </c>
      <c r="I903" s="42"/>
      <c r="J903" s="42"/>
      <c r="K903" s="42">
        <v>0</v>
      </c>
      <c r="L903" s="46">
        <v>0.65501999999999994</v>
      </c>
      <c r="M903" s="48">
        <v>92.06310959999999</v>
      </c>
      <c r="N903" s="48">
        <v>0</v>
      </c>
      <c r="O903" s="42"/>
      <c r="P903" s="42"/>
      <c r="Q903" s="42">
        <v>0</v>
      </c>
      <c r="R903" s="47">
        <v>3372.5807999999997</v>
      </c>
      <c r="S903" s="42">
        <v>3591.5931732780509</v>
      </c>
      <c r="T903" s="73">
        <v>0.8327366504238467</v>
      </c>
      <c r="U903" s="48">
        <v>92.718129599999983</v>
      </c>
      <c r="V903" s="49">
        <v>21.497363691166239</v>
      </c>
    </row>
    <row r="904" spans="1:22" x14ac:dyDescent="0.35">
      <c r="A904" s="1" t="s">
        <v>29</v>
      </c>
      <c r="B904" s="44" t="s">
        <v>922</v>
      </c>
      <c r="C904" s="25" t="s">
        <v>937</v>
      </c>
      <c r="D904" s="25" t="s">
        <v>32</v>
      </c>
      <c r="E904" s="50">
        <v>5020</v>
      </c>
      <c r="F904" s="41">
        <v>1867.9679999999998</v>
      </c>
      <c r="G904" s="42">
        <v>4034.9061000000002</v>
      </c>
      <c r="H904" s="42">
        <v>0</v>
      </c>
      <c r="I904" s="42"/>
      <c r="J904" s="42"/>
      <c r="K904" s="42">
        <v>0</v>
      </c>
      <c r="L904" s="46">
        <v>0.77832000000000001</v>
      </c>
      <c r="M904" s="42">
        <v>206.30893395000001</v>
      </c>
      <c r="N904" s="48">
        <v>0</v>
      </c>
      <c r="O904" s="42"/>
      <c r="P904" s="42"/>
      <c r="Q904" s="42">
        <v>0</v>
      </c>
      <c r="R904" s="47">
        <v>5902.8741</v>
      </c>
      <c r="S904" s="42">
        <v>6286.2014515055716</v>
      </c>
      <c r="T904" s="73">
        <v>1.2522313648417474</v>
      </c>
      <c r="U904" s="48">
        <v>207.08725395000002</v>
      </c>
      <c r="V904" s="49">
        <v>41.252441025896417</v>
      </c>
    </row>
    <row r="905" spans="1:22" x14ac:dyDescent="0.35">
      <c r="A905" s="1" t="s">
        <v>29</v>
      </c>
      <c r="B905" s="44" t="s">
        <v>922</v>
      </c>
      <c r="C905" s="25" t="s">
        <v>938</v>
      </c>
      <c r="D905" s="25" t="s">
        <v>32</v>
      </c>
      <c r="E905" s="50">
        <v>5438</v>
      </c>
      <c r="F905" s="41">
        <v>1039.2264</v>
      </c>
      <c r="G905" s="42">
        <v>1526.9670000000001</v>
      </c>
      <c r="H905" s="42">
        <v>0</v>
      </c>
      <c r="I905" s="42"/>
      <c r="J905" s="42"/>
      <c r="K905" s="42">
        <v>0</v>
      </c>
      <c r="L905" s="46">
        <v>0.43301100000000003</v>
      </c>
      <c r="M905" s="48">
        <v>78.0754065</v>
      </c>
      <c r="N905" s="48">
        <v>0</v>
      </c>
      <c r="O905" s="42"/>
      <c r="P905" s="42"/>
      <c r="Q905" s="42">
        <v>0</v>
      </c>
      <c r="R905" s="47">
        <v>2566.1934000000001</v>
      </c>
      <c r="S905" s="42">
        <v>2732.8396985332988</v>
      </c>
      <c r="T905" s="73">
        <v>0.5025449978913753</v>
      </c>
      <c r="U905" s="48">
        <v>78.508417499999993</v>
      </c>
      <c r="V905" s="49">
        <v>14.437002114748068</v>
      </c>
    </row>
    <row r="906" spans="1:22" x14ac:dyDescent="0.35">
      <c r="A906" s="1" t="s">
        <v>29</v>
      </c>
      <c r="B906" s="44" t="s">
        <v>922</v>
      </c>
      <c r="C906" s="25" t="s">
        <v>939</v>
      </c>
      <c r="D906" s="25" t="s">
        <v>32</v>
      </c>
      <c r="E906" s="50">
        <v>2938</v>
      </c>
      <c r="F906" s="41">
        <v>464.40359999999998</v>
      </c>
      <c r="G906" s="42">
        <v>1742.94</v>
      </c>
      <c r="H906" s="42">
        <v>0</v>
      </c>
      <c r="I906" s="42"/>
      <c r="J906" s="42"/>
      <c r="K906" s="42">
        <v>0</v>
      </c>
      <c r="L906" s="46">
        <v>0.19350149999999999</v>
      </c>
      <c r="M906" s="48">
        <v>89.11833</v>
      </c>
      <c r="N906" s="48">
        <v>0</v>
      </c>
      <c r="O906" s="42"/>
      <c r="P906" s="42"/>
      <c r="Q906" s="42">
        <v>0</v>
      </c>
      <c r="R906" s="47">
        <v>2207.3436000000002</v>
      </c>
      <c r="S906" s="42">
        <v>2350.6865142679453</v>
      </c>
      <c r="T906" s="73">
        <v>0.80009752017288815</v>
      </c>
      <c r="U906" s="48">
        <v>89.311831499999997</v>
      </c>
      <c r="V906" s="49">
        <v>30.39885347174949</v>
      </c>
    </row>
    <row r="907" spans="1:22" x14ac:dyDescent="0.35">
      <c r="A907" s="1" t="s">
        <v>29</v>
      </c>
      <c r="B907" s="44" t="s">
        <v>922</v>
      </c>
      <c r="C907" s="25" t="s">
        <v>940</v>
      </c>
      <c r="D907" s="25" t="s">
        <v>32</v>
      </c>
      <c r="E907" s="50">
        <v>3746</v>
      </c>
      <c r="F907" s="41">
        <v>809.56799999999998</v>
      </c>
      <c r="G907" s="42">
        <v>2431.7802000000001</v>
      </c>
      <c r="H907" s="42">
        <v>0</v>
      </c>
      <c r="I907" s="42"/>
      <c r="J907" s="42"/>
      <c r="K907" s="42">
        <v>0</v>
      </c>
      <c r="L907" s="46">
        <v>0.33732000000000001</v>
      </c>
      <c r="M907" s="42">
        <v>124.33944390000001</v>
      </c>
      <c r="N907" s="48">
        <v>0</v>
      </c>
      <c r="O907" s="42"/>
      <c r="P907" s="42"/>
      <c r="Q907" s="42">
        <v>0</v>
      </c>
      <c r="R907" s="47">
        <v>3241.3482000000004</v>
      </c>
      <c r="S907" s="42">
        <v>3451.8384458979012</v>
      </c>
      <c r="T907" s="73">
        <v>0.92147315694017651</v>
      </c>
      <c r="U907" s="48">
        <v>124.67676390000001</v>
      </c>
      <c r="V907" s="49">
        <v>33.282638521089162</v>
      </c>
    </row>
    <row r="908" spans="1:22" x14ac:dyDescent="0.35">
      <c r="A908" s="1" t="s">
        <v>29</v>
      </c>
      <c r="B908" s="44" t="s">
        <v>922</v>
      </c>
      <c r="C908" s="25" t="s">
        <v>941</v>
      </c>
      <c r="D908" s="25" t="s">
        <v>32</v>
      </c>
      <c r="E908" s="50">
        <v>4935</v>
      </c>
      <c r="F908" s="41">
        <v>882</v>
      </c>
      <c r="G908" s="42">
        <v>2588.6448</v>
      </c>
      <c r="H908" s="42">
        <v>0</v>
      </c>
      <c r="I908" s="42"/>
      <c r="J908" s="42"/>
      <c r="K908" s="42">
        <v>0</v>
      </c>
      <c r="L908" s="46">
        <v>0.36749999999999999</v>
      </c>
      <c r="M908" s="42">
        <v>132.3600936</v>
      </c>
      <c r="N908" s="48">
        <v>0</v>
      </c>
      <c r="O908" s="42"/>
      <c r="P908" s="42"/>
      <c r="Q908" s="42">
        <v>0</v>
      </c>
      <c r="R908" s="47">
        <v>3470.6448</v>
      </c>
      <c r="S908" s="42">
        <v>3696.0253615133452</v>
      </c>
      <c r="T908" s="73">
        <v>0.74894130932387948</v>
      </c>
      <c r="U908" s="48">
        <v>132.72759360000001</v>
      </c>
      <c r="V908" s="49">
        <v>26.895155744680849</v>
      </c>
    </row>
    <row r="909" spans="1:22" x14ac:dyDescent="0.35">
      <c r="A909" s="1" t="s">
        <v>29</v>
      </c>
      <c r="B909" s="44" t="s">
        <v>922</v>
      </c>
      <c r="C909" s="25" t="s">
        <v>942</v>
      </c>
      <c r="D909" s="25" t="s">
        <v>32</v>
      </c>
      <c r="E909" s="50">
        <v>22156</v>
      </c>
      <c r="F909" s="41">
        <v>8419.68</v>
      </c>
      <c r="G909" s="42">
        <v>9324.3500999999997</v>
      </c>
      <c r="H909" s="42">
        <v>0</v>
      </c>
      <c r="I909" s="42"/>
      <c r="J909" s="42"/>
      <c r="K909" s="42">
        <v>0</v>
      </c>
      <c r="L909" s="46">
        <v>3.5082000000000004</v>
      </c>
      <c r="M909" s="42">
        <v>476.76369195000001</v>
      </c>
      <c r="N909" s="48">
        <v>0</v>
      </c>
      <c r="O909" s="42"/>
      <c r="P909" s="42"/>
      <c r="Q909" s="42">
        <v>0</v>
      </c>
      <c r="R909" s="47">
        <v>17744.0301</v>
      </c>
      <c r="S909" s="42">
        <v>18896.311505301892</v>
      </c>
      <c r="T909" s="73">
        <v>0.85287558698780885</v>
      </c>
      <c r="U909" s="48">
        <v>480.27189195</v>
      </c>
      <c r="V909" s="49">
        <v>21.676832097400254</v>
      </c>
    </row>
    <row r="910" spans="1:22" x14ac:dyDescent="0.35">
      <c r="A910" s="1" t="s">
        <v>29</v>
      </c>
      <c r="B910" s="44" t="s">
        <v>922</v>
      </c>
      <c r="C910" s="25" t="s">
        <v>943</v>
      </c>
      <c r="D910" s="25" t="s">
        <v>32</v>
      </c>
      <c r="E910" s="50">
        <v>4935</v>
      </c>
      <c r="F910" s="41">
        <v>1182.816</v>
      </c>
      <c r="G910" s="42">
        <v>2428.3701000000001</v>
      </c>
      <c r="H910" s="42">
        <v>0</v>
      </c>
      <c r="I910" s="42"/>
      <c r="J910" s="42"/>
      <c r="K910" s="42">
        <v>0</v>
      </c>
      <c r="L910" s="46">
        <v>0.49284000000000006</v>
      </c>
      <c r="M910" s="42">
        <v>124.16508194999999</v>
      </c>
      <c r="N910" s="48">
        <v>0</v>
      </c>
      <c r="O910" s="42"/>
      <c r="P910" s="42"/>
      <c r="Q910" s="42">
        <v>0</v>
      </c>
      <c r="R910" s="47">
        <v>3611.1860999999999</v>
      </c>
      <c r="S910" s="42">
        <v>3845.6932875252655</v>
      </c>
      <c r="T910" s="73">
        <v>0.77926915654007411</v>
      </c>
      <c r="U910" s="48">
        <v>124.65792194999999</v>
      </c>
      <c r="V910" s="49">
        <v>25.259963920972641</v>
      </c>
    </row>
    <row r="911" spans="1:22" x14ac:dyDescent="0.35">
      <c r="A911" s="1" t="s">
        <v>29</v>
      </c>
      <c r="B911" s="44" t="s">
        <v>922</v>
      </c>
      <c r="C911" s="25" t="s">
        <v>944</v>
      </c>
      <c r="D911" s="25" t="s">
        <v>32</v>
      </c>
      <c r="E911" s="50">
        <v>33611</v>
      </c>
      <c r="F911" s="41">
        <v>12791.52</v>
      </c>
      <c r="G911" s="42">
        <v>9922.6332000000002</v>
      </c>
      <c r="H911" s="42">
        <v>0</v>
      </c>
      <c r="I911" s="42"/>
      <c r="J911" s="42"/>
      <c r="K911" s="42">
        <v>0</v>
      </c>
      <c r="L911" s="46">
        <v>5.3298000000000005</v>
      </c>
      <c r="M911" s="42">
        <v>507.35452739999994</v>
      </c>
      <c r="N911" s="48">
        <v>0</v>
      </c>
      <c r="O911" s="42"/>
      <c r="P911" s="42"/>
      <c r="Q911" s="42">
        <v>0</v>
      </c>
      <c r="R911" s="47">
        <v>22716.533200000002</v>
      </c>
      <c r="S911" s="42">
        <v>24191.724498243068</v>
      </c>
      <c r="T911" s="73">
        <v>0.71975616608381388</v>
      </c>
      <c r="U911" s="48">
        <v>512.79766440577316</v>
      </c>
      <c r="V911" s="49">
        <v>15.256840451214577</v>
      </c>
    </row>
    <row r="912" spans="1:22" x14ac:dyDescent="0.35">
      <c r="A912" s="1" t="s">
        <v>29</v>
      </c>
      <c r="B912" s="44" t="s">
        <v>922</v>
      </c>
      <c r="C912" s="25" t="s">
        <v>945</v>
      </c>
      <c r="D912" s="25" t="s">
        <v>32</v>
      </c>
      <c r="E912" s="50">
        <v>5904</v>
      </c>
      <c r="F912" s="41">
        <v>1743.5519999999999</v>
      </c>
      <c r="G912" s="42">
        <v>2595.0861</v>
      </c>
      <c r="H912" s="42">
        <v>0</v>
      </c>
      <c r="I912" s="42"/>
      <c r="J912" s="42"/>
      <c r="K912" s="42">
        <v>0</v>
      </c>
      <c r="L912" s="46">
        <v>0.72648000000000001</v>
      </c>
      <c r="M912" s="42">
        <v>132.68944395</v>
      </c>
      <c r="N912" s="48">
        <v>0</v>
      </c>
      <c r="O912" s="42"/>
      <c r="P912" s="42"/>
      <c r="Q912" s="42">
        <v>0</v>
      </c>
      <c r="R912" s="47">
        <v>4338.6381000000001</v>
      </c>
      <c r="S912" s="42">
        <v>4620.3853681679193</v>
      </c>
      <c r="T912" s="73">
        <v>0.78258559758941726</v>
      </c>
      <c r="U912" s="48">
        <v>133.41592395000001</v>
      </c>
      <c r="V912" s="49">
        <v>22.597548094512195</v>
      </c>
    </row>
    <row r="913" spans="1:22" x14ac:dyDescent="0.35">
      <c r="A913" s="1" t="s">
        <v>29</v>
      </c>
      <c r="B913" s="44" t="s">
        <v>922</v>
      </c>
      <c r="C913" s="25" t="s">
        <v>946</v>
      </c>
      <c r="D913" s="25" t="s">
        <v>32</v>
      </c>
      <c r="E913" s="50">
        <v>26076</v>
      </c>
      <c r="F913" s="41">
        <v>7304.2559999999994</v>
      </c>
      <c r="G913" s="42">
        <v>9650.9619000000002</v>
      </c>
      <c r="H913" s="42">
        <v>0</v>
      </c>
      <c r="I913" s="42"/>
      <c r="J913" s="42"/>
      <c r="K913" s="42">
        <v>0</v>
      </c>
      <c r="L913" s="46">
        <v>3.0434399999999999</v>
      </c>
      <c r="M913" s="42">
        <v>493.46369205000002</v>
      </c>
      <c r="N913" s="48">
        <v>0</v>
      </c>
      <c r="O913" s="42"/>
      <c r="P913" s="42"/>
      <c r="Q913" s="42">
        <v>0</v>
      </c>
      <c r="R913" s="47">
        <v>16972.187900000001</v>
      </c>
      <c r="S913" s="42">
        <v>18074.346564871728</v>
      </c>
      <c r="T913" s="73">
        <v>0.69314107090319554</v>
      </c>
      <c r="U913" s="48">
        <v>497.31525347351806</v>
      </c>
      <c r="V913" s="49">
        <v>19.071761522991181</v>
      </c>
    </row>
    <row r="914" spans="1:22" x14ac:dyDescent="0.35">
      <c r="A914" s="1" t="s">
        <v>29</v>
      </c>
      <c r="B914" s="44" t="s">
        <v>922</v>
      </c>
      <c r="C914" s="25" t="s">
        <v>947</v>
      </c>
      <c r="D914" s="25" t="s">
        <v>32</v>
      </c>
      <c r="E914" s="50">
        <v>3237</v>
      </c>
      <c r="F914" s="41">
        <v>202.15439999999998</v>
      </c>
      <c r="G914" s="42">
        <v>2364.3359999999998</v>
      </c>
      <c r="H914" s="42">
        <v>0</v>
      </c>
      <c r="I914" s="42"/>
      <c r="J914" s="42"/>
      <c r="K914" s="42">
        <v>0</v>
      </c>
      <c r="L914" s="46">
        <v>8.4231000000000014E-2</v>
      </c>
      <c r="M914" s="42">
        <v>120.89095199999998</v>
      </c>
      <c r="N914" s="48">
        <v>0</v>
      </c>
      <c r="O914" s="42"/>
      <c r="P914" s="42"/>
      <c r="Q914" s="42">
        <v>0</v>
      </c>
      <c r="R914" s="47">
        <v>2566.4903999999997</v>
      </c>
      <c r="S914" s="42">
        <v>2733.1559854470065</v>
      </c>
      <c r="T914" s="73">
        <v>0.84434846631047467</v>
      </c>
      <c r="U914" s="48">
        <v>120.97518299999999</v>
      </c>
      <c r="V914" s="49">
        <v>37.372623725671914</v>
      </c>
    </row>
    <row r="915" spans="1:22" x14ac:dyDescent="0.35">
      <c r="A915" s="1" t="s">
        <v>29</v>
      </c>
      <c r="B915" s="44" t="s">
        <v>922</v>
      </c>
      <c r="C915" s="25" t="s">
        <v>948</v>
      </c>
      <c r="D915" s="25" t="s">
        <v>32</v>
      </c>
      <c r="E915" s="50">
        <v>2815</v>
      </c>
      <c r="F915" s="41">
        <v>491.42160000000001</v>
      </c>
      <c r="G915" s="42">
        <v>1397.0043000000001</v>
      </c>
      <c r="H915" s="42">
        <v>0</v>
      </c>
      <c r="I915" s="42"/>
      <c r="J915" s="42"/>
      <c r="K915" s="42">
        <v>0</v>
      </c>
      <c r="L915" s="46">
        <v>0.20475900000000002</v>
      </c>
      <c r="M915" s="48">
        <v>71.430278850000008</v>
      </c>
      <c r="N915" s="48">
        <v>0</v>
      </c>
      <c r="O915" s="42"/>
      <c r="P915" s="42"/>
      <c r="Q915" s="42">
        <v>0</v>
      </c>
      <c r="R915" s="47">
        <v>1888.4259000000002</v>
      </c>
      <c r="S915" s="42">
        <v>2011.0585847732575</v>
      </c>
      <c r="T915" s="73">
        <v>0.71440802301003814</v>
      </c>
      <c r="U915" s="48">
        <v>71.635037850000003</v>
      </c>
      <c r="V915" s="49">
        <v>25.447615577264656</v>
      </c>
    </row>
    <row r="916" spans="1:22" x14ac:dyDescent="0.35">
      <c r="A916" s="1" t="s">
        <v>29</v>
      </c>
      <c r="B916" s="44" t="s">
        <v>922</v>
      </c>
      <c r="C916" s="25" t="s">
        <v>949</v>
      </c>
      <c r="D916" s="25" t="s">
        <v>32</v>
      </c>
      <c r="E916" s="50">
        <v>29161</v>
      </c>
      <c r="F916" s="41">
        <v>9043.92</v>
      </c>
      <c r="G916" s="42">
        <v>8741.6018999999997</v>
      </c>
      <c r="H916" s="42">
        <v>0</v>
      </c>
      <c r="I916" s="42"/>
      <c r="J916" s="42"/>
      <c r="K916" s="42">
        <v>0</v>
      </c>
      <c r="L916" s="46">
        <v>3.7683</v>
      </c>
      <c r="M916" s="42">
        <v>446.96717204999999</v>
      </c>
      <c r="N916" s="48">
        <v>0</v>
      </c>
      <c r="O916" s="42"/>
      <c r="P916" s="42"/>
      <c r="Q916" s="42">
        <v>0</v>
      </c>
      <c r="R916" s="47">
        <v>17785.5219</v>
      </c>
      <c r="S916" s="42">
        <v>18940.497745592122</v>
      </c>
      <c r="T916" s="73">
        <v>0.64951468555920999</v>
      </c>
      <c r="U916" s="48">
        <v>450.73547205</v>
      </c>
      <c r="V916" s="49">
        <v>15.456790646754225</v>
      </c>
    </row>
    <row r="917" spans="1:22" x14ac:dyDescent="0.35">
      <c r="A917" s="1" t="s">
        <v>29</v>
      </c>
      <c r="B917" s="44" t="s">
        <v>922</v>
      </c>
      <c r="C917" s="25" t="s">
        <v>950</v>
      </c>
      <c r="D917" s="25" t="s">
        <v>32</v>
      </c>
      <c r="E917" s="50">
        <v>4155</v>
      </c>
      <c r="F917" s="41">
        <v>921.024</v>
      </c>
      <c r="G917" s="42">
        <v>1551.9744000000001</v>
      </c>
      <c r="H917" s="42">
        <v>0</v>
      </c>
      <c r="I917" s="42"/>
      <c r="J917" s="42"/>
      <c r="K917" s="42">
        <v>0</v>
      </c>
      <c r="L917" s="46">
        <v>0.38375999999999999</v>
      </c>
      <c r="M917" s="48">
        <v>79.354060799999985</v>
      </c>
      <c r="N917" s="48">
        <v>0</v>
      </c>
      <c r="O917" s="42"/>
      <c r="P917" s="42"/>
      <c r="Q917" s="42">
        <v>0</v>
      </c>
      <c r="R917" s="47">
        <v>2472.9983999999999</v>
      </c>
      <c r="S917" s="42">
        <v>2633.5926987924331</v>
      </c>
      <c r="T917" s="73">
        <v>0.63383699128578419</v>
      </c>
      <c r="U917" s="48">
        <v>79.73782079999998</v>
      </c>
      <c r="V917" s="49">
        <v>19.190811263537903</v>
      </c>
    </row>
    <row r="918" spans="1:22" x14ac:dyDescent="0.35">
      <c r="A918" s="1" t="s">
        <v>29</v>
      </c>
      <c r="B918" s="44" t="s">
        <v>922</v>
      </c>
      <c r="C918" s="25" t="s">
        <v>951</v>
      </c>
      <c r="D918" s="25" t="s">
        <v>32</v>
      </c>
      <c r="E918" s="50">
        <v>23689</v>
      </c>
      <c r="F918" s="41">
        <v>9368.5103999999992</v>
      </c>
      <c r="G918" s="42">
        <v>7133.1714000000002</v>
      </c>
      <c r="H918" s="42">
        <v>0</v>
      </c>
      <c r="I918" s="42"/>
      <c r="J918" s="42"/>
      <c r="K918" s="42">
        <v>0</v>
      </c>
      <c r="L918" s="46">
        <v>3.9035460000000004</v>
      </c>
      <c r="M918" s="42">
        <v>364.72645230000001</v>
      </c>
      <c r="N918" s="48">
        <v>0</v>
      </c>
      <c r="O918" s="42"/>
      <c r="P918" s="42"/>
      <c r="Q918" s="42">
        <v>0</v>
      </c>
      <c r="R918" s="47">
        <v>16676.211799999997</v>
      </c>
      <c r="S918" s="42">
        <v>17759.150042311478</v>
      </c>
      <c r="T918" s="73">
        <v>0.74967917777497906</v>
      </c>
      <c r="U918" s="48">
        <v>376.94121998807339</v>
      </c>
      <c r="V918" s="49">
        <v>15.912078179242407</v>
      </c>
    </row>
    <row r="919" spans="1:22" x14ac:dyDescent="0.35">
      <c r="A919" s="1" t="s">
        <v>29</v>
      </c>
      <c r="B919" s="44" t="s">
        <v>922</v>
      </c>
      <c r="C919" s="25" t="s">
        <v>952</v>
      </c>
      <c r="D919" s="25" t="s">
        <v>32</v>
      </c>
      <c r="E919" s="50">
        <v>3831</v>
      </c>
      <c r="F919" s="41">
        <v>1047.5999999999999</v>
      </c>
      <c r="G919" s="42">
        <v>1880.8596</v>
      </c>
      <c r="H919" s="42">
        <v>0</v>
      </c>
      <c r="I919" s="42"/>
      <c r="J919" s="42"/>
      <c r="K919" s="42">
        <v>0</v>
      </c>
      <c r="L919" s="46">
        <v>0.4365</v>
      </c>
      <c r="M919" s="48">
        <v>96.170302199999995</v>
      </c>
      <c r="N919" s="48">
        <v>0</v>
      </c>
      <c r="O919" s="42"/>
      <c r="P919" s="42"/>
      <c r="Q919" s="42">
        <v>0</v>
      </c>
      <c r="R919" s="47">
        <v>2928.4596000000001</v>
      </c>
      <c r="S919" s="42">
        <v>3118.63114075149</v>
      </c>
      <c r="T919" s="73">
        <v>0.81405145934520751</v>
      </c>
      <c r="U919" s="48">
        <v>96.60680219999999</v>
      </c>
      <c r="V919" s="49">
        <v>25.217124040720435</v>
      </c>
    </row>
    <row r="920" spans="1:22" x14ac:dyDescent="0.35">
      <c r="A920" s="1" t="s">
        <v>29</v>
      </c>
      <c r="B920" s="44" t="s">
        <v>922</v>
      </c>
      <c r="C920" s="25" t="s">
        <v>953</v>
      </c>
      <c r="D920" s="25" t="s">
        <v>32</v>
      </c>
      <c r="E920" s="50">
        <v>7706</v>
      </c>
      <c r="F920" s="41">
        <v>773.06399999999996</v>
      </c>
      <c r="G920" s="42">
        <v>3671.5410000000002</v>
      </c>
      <c r="H920" s="42">
        <v>0</v>
      </c>
      <c r="I920" s="42"/>
      <c r="J920" s="42"/>
      <c r="K920" s="42">
        <v>0</v>
      </c>
      <c r="L920" s="46">
        <v>0.32211000000000001</v>
      </c>
      <c r="M920" s="42">
        <v>187.72969949999998</v>
      </c>
      <c r="N920" s="48">
        <v>0</v>
      </c>
      <c r="O920" s="42"/>
      <c r="P920" s="42"/>
      <c r="Q920" s="42">
        <v>0</v>
      </c>
      <c r="R920" s="47">
        <v>4444.6050000000005</v>
      </c>
      <c r="S920" s="42">
        <v>4733.2336636434311</v>
      </c>
      <c r="T920" s="73">
        <v>0.61422705212087092</v>
      </c>
      <c r="U920" s="48">
        <v>188.05180949999999</v>
      </c>
      <c r="V920" s="49">
        <v>24.403297365689074</v>
      </c>
    </row>
    <row r="921" spans="1:22" x14ac:dyDescent="0.35">
      <c r="A921" s="1" t="s">
        <v>29</v>
      </c>
      <c r="B921" s="44" t="s">
        <v>922</v>
      </c>
      <c r="C921" s="25" t="s">
        <v>954</v>
      </c>
      <c r="D921" s="25" t="s">
        <v>32</v>
      </c>
      <c r="E921" s="50">
        <v>22321</v>
      </c>
      <c r="F921" s="41">
        <v>2982.96</v>
      </c>
      <c r="G921" s="42">
        <v>0</v>
      </c>
      <c r="H921" s="42">
        <v>0</v>
      </c>
      <c r="I921" s="42"/>
      <c r="J921" s="42"/>
      <c r="K921" s="42">
        <v>0</v>
      </c>
      <c r="L921" s="46">
        <v>1.2429000000000001</v>
      </c>
      <c r="M921" s="42">
        <v>0</v>
      </c>
      <c r="N921" s="48">
        <v>0</v>
      </c>
      <c r="O921" s="42"/>
      <c r="P921" s="42"/>
      <c r="Q921" s="42">
        <v>0</v>
      </c>
      <c r="R921" s="47">
        <v>2984.65</v>
      </c>
      <c r="S921" s="42">
        <v>3178.4704949468774</v>
      </c>
      <c r="T921" s="73">
        <v>0.14239821221929472</v>
      </c>
      <c r="U921" s="48">
        <v>1.3233787982171774</v>
      </c>
      <c r="V921" s="49">
        <v>5.9288508499492742E-2</v>
      </c>
    </row>
    <row r="922" spans="1:22" x14ac:dyDescent="0.35">
      <c r="A922" s="1" t="s">
        <v>29</v>
      </c>
      <c r="B922" s="44" t="s">
        <v>922</v>
      </c>
      <c r="C922" s="25" t="s">
        <v>955</v>
      </c>
      <c r="D922" s="25" t="s">
        <v>32</v>
      </c>
      <c r="E922" s="50">
        <v>4697</v>
      </c>
      <c r="F922" s="41">
        <v>1898.154</v>
      </c>
      <c r="G922" s="42">
        <v>1772.4942000000001</v>
      </c>
      <c r="H922" s="42">
        <v>0</v>
      </c>
      <c r="I922" s="42"/>
      <c r="J922" s="42"/>
      <c r="K922" s="42">
        <v>0</v>
      </c>
      <c r="L922" s="46">
        <v>0.79089750000000003</v>
      </c>
      <c r="M922" s="48">
        <v>90.629466899999997</v>
      </c>
      <c r="N922" s="48">
        <v>0</v>
      </c>
      <c r="O922" s="42"/>
      <c r="P922" s="42"/>
      <c r="Q922" s="42">
        <v>0</v>
      </c>
      <c r="R922" s="47">
        <v>3670.6482000000001</v>
      </c>
      <c r="S922" s="42">
        <v>3909.0168029852293</v>
      </c>
      <c r="T922" s="73">
        <v>0.83223691781674036</v>
      </c>
      <c r="U922" s="48">
        <v>91.420364399999997</v>
      </c>
      <c r="V922" s="49">
        <v>19.463564913774746</v>
      </c>
    </row>
    <row r="923" spans="1:22" x14ac:dyDescent="0.35">
      <c r="A923" s="1" t="s">
        <v>29</v>
      </c>
      <c r="B923" s="44" t="s">
        <v>922</v>
      </c>
      <c r="C923" s="25" t="s">
        <v>956</v>
      </c>
      <c r="D923" s="25" t="s">
        <v>32</v>
      </c>
      <c r="E923" s="50">
        <v>24480</v>
      </c>
      <c r="F923" s="41">
        <v>7957.44</v>
      </c>
      <c r="G923" s="42">
        <v>7064.9694</v>
      </c>
      <c r="H923" s="42">
        <v>0</v>
      </c>
      <c r="I923" s="42"/>
      <c r="J923" s="42"/>
      <c r="K923" s="42">
        <v>0</v>
      </c>
      <c r="L923" s="46">
        <v>3.3155999999999999</v>
      </c>
      <c r="M923" s="42">
        <v>361.23921330000002</v>
      </c>
      <c r="N923" s="48">
        <v>0</v>
      </c>
      <c r="O923" s="42"/>
      <c r="P923" s="42"/>
      <c r="Q923" s="42">
        <v>0</v>
      </c>
      <c r="R923" s="47">
        <v>15022.4094</v>
      </c>
      <c r="S923" s="42">
        <v>15997.951197263539</v>
      </c>
      <c r="T923" s="73">
        <v>0.65351107831958899</v>
      </c>
      <c r="U923" s="48">
        <v>364.55481330000003</v>
      </c>
      <c r="V923" s="49">
        <v>14.8919449877451</v>
      </c>
    </row>
    <row r="924" spans="1:22" x14ac:dyDescent="0.35">
      <c r="A924" s="1" t="s">
        <v>29</v>
      </c>
      <c r="B924" s="44" t="s">
        <v>922</v>
      </c>
      <c r="C924" s="25" t="s">
        <v>957</v>
      </c>
      <c r="D924" s="25" t="s">
        <v>32</v>
      </c>
      <c r="E924" s="50">
        <v>7100</v>
      </c>
      <c r="F924" s="41">
        <v>1761.8147999999999</v>
      </c>
      <c r="G924" s="42">
        <v>3509.3717999999999</v>
      </c>
      <c r="H924" s="42">
        <v>0</v>
      </c>
      <c r="I924" s="42"/>
      <c r="J924" s="42"/>
      <c r="K924" s="42">
        <v>0</v>
      </c>
      <c r="L924" s="46">
        <v>0.73408950000000006</v>
      </c>
      <c r="M924" s="42">
        <v>179.43782009999998</v>
      </c>
      <c r="N924" s="48">
        <v>0</v>
      </c>
      <c r="O924" s="42"/>
      <c r="P924" s="42"/>
      <c r="Q924" s="42">
        <v>0</v>
      </c>
      <c r="R924" s="47">
        <v>5271.1866</v>
      </c>
      <c r="S924" s="42">
        <v>5613.4927316299554</v>
      </c>
      <c r="T924" s="73">
        <v>0.7906327791028106</v>
      </c>
      <c r="U924" s="48">
        <v>180.17190959999999</v>
      </c>
      <c r="V924" s="49">
        <v>25.376325295774645</v>
      </c>
    </row>
    <row r="925" spans="1:22" x14ac:dyDescent="0.35">
      <c r="A925" s="1" t="s">
        <v>29</v>
      </c>
      <c r="B925" s="44" t="s">
        <v>922</v>
      </c>
      <c r="C925" s="25" t="s">
        <v>958</v>
      </c>
      <c r="D925" s="25" t="s">
        <v>32</v>
      </c>
      <c r="E925" s="50">
        <v>33812</v>
      </c>
      <c r="F925" s="41">
        <v>7686</v>
      </c>
      <c r="G925" s="42">
        <v>12880.3266</v>
      </c>
      <c r="H925" s="42">
        <v>0</v>
      </c>
      <c r="I925" s="42"/>
      <c r="J925" s="42"/>
      <c r="K925" s="42">
        <v>0</v>
      </c>
      <c r="L925" s="46">
        <v>3.2025000000000001</v>
      </c>
      <c r="M925" s="42">
        <v>658.58445869999991</v>
      </c>
      <c r="N925" s="48">
        <v>0</v>
      </c>
      <c r="O925" s="42"/>
      <c r="P925" s="42"/>
      <c r="Q925" s="42">
        <v>0</v>
      </c>
      <c r="R925" s="47">
        <v>20566.3266</v>
      </c>
      <c r="S925" s="42">
        <v>21901.885409525785</v>
      </c>
      <c r="T925" s="73">
        <v>0.64775480331023849</v>
      </c>
      <c r="U925" s="48">
        <v>661.7869586999999</v>
      </c>
      <c r="V925" s="49">
        <v>19.572546986277057</v>
      </c>
    </row>
    <row r="926" spans="1:22" x14ac:dyDescent="0.35">
      <c r="A926" s="1" t="s">
        <v>29</v>
      </c>
      <c r="B926" s="44" t="s">
        <v>922</v>
      </c>
      <c r="C926" s="25" t="s">
        <v>959</v>
      </c>
      <c r="D926" s="25" t="s">
        <v>32</v>
      </c>
      <c r="E926" s="50">
        <v>28998</v>
      </c>
      <c r="F926" s="41">
        <v>10168.8768</v>
      </c>
      <c r="G926" s="42">
        <v>8847.6939000000002</v>
      </c>
      <c r="H926" s="42">
        <v>0</v>
      </c>
      <c r="I926" s="42"/>
      <c r="J926" s="42"/>
      <c r="K926" s="42">
        <v>0</v>
      </c>
      <c r="L926" s="46">
        <v>4.2370320000000001</v>
      </c>
      <c r="M926" s="42">
        <v>452.39176605</v>
      </c>
      <c r="N926" s="48">
        <v>0</v>
      </c>
      <c r="O926" s="42"/>
      <c r="P926" s="42"/>
      <c r="Q926" s="42">
        <v>0</v>
      </c>
      <c r="R926" s="47">
        <v>19030.000700000001</v>
      </c>
      <c r="S926" s="42">
        <v>20265.791883057787</v>
      </c>
      <c r="T926" s="73">
        <v>0.69886860759561997</v>
      </c>
      <c r="U926" s="48">
        <v>457.26834258257793</v>
      </c>
      <c r="V926" s="49">
        <v>15.768961396736946</v>
      </c>
    </row>
    <row r="927" spans="1:22" x14ac:dyDescent="0.35">
      <c r="A927" s="1" t="s">
        <v>29</v>
      </c>
      <c r="B927" s="44" t="s">
        <v>922</v>
      </c>
      <c r="C927" s="25" t="s">
        <v>960</v>
      </c>
      <c r="D927" s="25" t="s">
        <v>32</v>
      </c>
      <c r="E927" s="50">
        <v>5193</v>
      </c>
      <c r="F927" s="41">
        <v>424.8</v>
      </c>
      <c r="G927" s="42">
        <v>2424.5810999999999</v>
      </c>
      <c r="H927" s="42">
        <v>0</v>
      </c>
      <c r="I927" s="42"/>
      <c r="J927" s="42"/>
      <c r="K927" s="42">
        <v>0</v>
      </c>
      <c r="L927" s="46">
        <v>0.17699999999999999</v>
      </c>
      <c r="M927" s="42">
        <v>123.97134645</v>
      </c>
      <c r="N927" s="48">
        <v>0</v>
      </c>
      <c r="O927" s="42"/>
      <c r="P927" s="42"/>
      <c r="Q927" s="42">
        <v>0</v>
      </c>
      <c r="R927" s="47">
        <v>2849.3811000000001</v>
      </c>
      <c r="S927" s="42">
        <v>3034.4173538636951</v>
      </c>
      <c r="T927" s="73">
        <v>0.58432839473593201</v>
      </c>
      <c r="U927" s="48">
        <v>124.14834645000001</v>
      </c>
      <c r="V927" s="49">
        <v>23.906864326978628</v>
      </c>
    </row>
    <row r="928" spans="1:22" x14ac:dyDescent="0.35">
      <c r="A928" s="1" t="s">
        <v>29</v>
      </c>
      <c r="B928" s="44" t="s">
        <v>922</v>
      </c>
      <c r="C928" s="25" t="s">
        <v>961</v>
      </c>
      <c r="D928" s="25" t="s">
        <v>32</v>
      </c>
      <c r="E928" s="50">
        <v>4698</v>
      </c>
      <c r="F928" s="41">
        <v>1553.76</v>
      </c>
      <c r="G928" s="42">
        <v>2497.7087999999999</v>
      </c>
      <c r="H928" s="42">
        <v>0</v>
      </c>
      <c r="I928" s="42"/>
      <c r="J928" s="42"/>
      <c r="K928" s="42">
        <v>0</v>
      </c>
      <c r="L928" s="46">
        <v>0.64739999999999998</v>
      </c>
      <c r="M928" s="42">
        <v>127.7104416</v>
      </c>
      <c r="N928" s="48">
        <v>0</v>
      </c>
      <c r="O928" s="42"/>
      <c r="P928" s="42"/>
      <c r="Q928" s="42">
        <v>0</v>
      </c>
      <c r="R928" s="47">
        <v>4051.4687999999996</v>
      </c>
      <c r="S928" s="42">
        <v>4314.5675513034457</v>
      </c>
      <c r="T928" s="73">
        <v>0.91838389768059725</v>
      </c>
      <c r="U928" s="48">
        <v>128.3578416</v>
      </c>
      <c r="V928" s="49">
        <v>27.321805363984673</v>
      </c>
    </row>
    <row r="929" spans="1:22" x14ac:dyDescent="0.35">
      <c r="A929" s="1" t="s">
        <v>29</v>
      </c>
      <c r="B929" s="44" t="s">
        <v>922</v>
      </c>
      <c r="C929" s="25" t="s">
        <v>962</v>
      </c>
      <c r="D929" s="25" t="s">
        <v>32</v>
      </c>
      <c r="E929" s="50">
        <v>31989</v>
      </c>
      <c r="F929" s="41">
        <v>20563.2</v>
      </c>
      <c r="G929" s="42">
        <v>18862.399799999999</v>
      </c>
      <c r="H929" s="42">
        <v>0</v>
      </c>
      <c r="I929" s="42"/>
      <c r="J929" s="42"/>
      <c r="K929" s="42">
        <v>0</v>
      </c>
      <c r="L929" s="46">
        <v>8.5679999999999996</v>
      </c>
      <c r="M929" s="42">
        <v>964.45406609999998</v>
      </c>
      <c r="N929" s="48">
        <v>0</v>
      </c>
      <c r="O929" s="42"/>
      <c r="P929" s="42"/>
      <c r="Q929" s="42">
        <v>0</v>
      </c>
      <c r="R929" s="47">
        <v>39433.369799999993</v>
      </c>
      <c r="S929" s="42">
        <v>41994.137478642129</v>
      </c>
      <c r="T929" s="73">
        <v>1.3127680602282701</v>
      </c>
      <c r="U929" s="48">
        <v>973.39207808943638</v>
      </c>
      <c r="V929" s="49">
        <v>30.428962396118553</v>
      </c>
    </row>
    <row r="930" spans="1:22" x14ac:dyDescent="0.35">
      <c r="A930" s="1" t="s">
        <v>29</v>
      </c>
      <c r="B930" s="44" t="s">
        <v>922</v>
      </c>
      <c r="C930" s="25" t="s">
        <v>963</v>
      </c>
      <c r="D930" s="25" t="s">
        <v>32</v>
      </c>
      <c r="E930" s="50">
        <v>6417</v>
      </c>
      <c r="F930" s="41">
        <v>1016.3628</v>
      </c>
      <c r="G930" s="42">
        <v>3892.0608000000002</v>
      </c>
      <c r="H930" s="42">
        <v>0</v>
      </c>
      <c r="I930" s="42"/>
      <c r="J930" s="42"/>
      <c r="K930" s="42">
        <v>0</v>
      </c>
      <c r="L930" s="46">
        <v>0.42348450000000004</v>
      </c>
      <c r="M930" s="42">
        <v>199.00510559999998</v>
      </c>
      <c r="N930" s="48">
        <v>0</v>
      </c>
      <c r="O930" s="42"/>
      <c r="P930" s="42"/>
      <c r="Q930" s="42">
        <v>0</v>
      </c>
      <c r="R930" s="47">
        <v>4908.4236000000001</v>
      </c>
      <c r="S930" s="42">
        <v>5227.1722276651981</v>
      </c>
      <c r="T930" s="73">
        <v>0.81458192732822166</v>
      </c>
      <c r="U930" s="48">
        <v>199.42859009999998</v>
      </c>
      <c r="V930" s="49">
        <v>31.078165825151935</v>
      </c>
    </row>
    <row r="931" spans="1:22" x14ac:dyDescent="0.35">
      <c r="A931" s="1" t="s">
        <v>29</v>
      </c>
      <c r="B931" s="44" t="s">
        <v>922</v>
      </c>
      <c r="C931" s="25" t="s">
        <v>964</v>
      </c>
      <c r="D931" s="25" t="s">
        <v>32</v>
      </c>
      <c r="E931" s="50">
        <v>6725</v>
      </c>
      <c r="F931" s="41">
        <v>1074.1356000000001</v>
      </c>
      <c r="G931" s="42">
        <v>3412.3733999999999</v>
      </c>
      <c r="H931" s="42">
        <v>0</v>
      </c>
      <c r="I931" s="42"/>
      <c r="J931" s="42"/>
      <c r="K931" s="42">
        <v>0</v>
      </c>
      <c r="L931" s="46">
        <v>0.44755650000000002</v>
      </c>
      <c r="M931" s="42">
        <v>174.47819129999999</v>
      </c>
      <c r="N931" s="48">
        <v>0</v>
      </c>
      <c r="O931" s="42"/>
      <c r="P931" s="42"/>
      <c r="Q931" s="42">
        <v>0</v>
      </c>
      <c r="R931" s="47">
        <v>4486.509</v>
      </c>
      <c r="S931" s="42">
        <v>4777.8588718320807</v>
      </c>
      <c r="T931" s="73">
        <v>0.71046228577428705</v>
      </c>
      <c r="U931" s="48">
        <v>174.92574779999998</v>
      </c>
      <c r="V931" s="49">
        <v>26.011263613382898</v>
      </c>
    </row>
    <row r="932" spans="1:22" x14ac:dyDescent="0.35">
      <c r="A932" s="1" t="s">
        <v>29</v>
      </c>
      <c r="B932" s="44" t="s">
        <v>922</v>
      </c>
      <c r="C932" s="25" t="s">
        <v>965</v>
      </c>
      <c r="D932" s="25" t="s">
        <v>32</v>
      </c>
      <c r="E932" s="50">
        <v>4351</v>
      </c>
      <c r="F932" s="41">
        <v>513.95039999999995</v>
      </c>
      <c r="G932" s="42">
        <v>1819.4778000000001</v>
      </c>
      <c r="H932" s="42">
        <v>0</v>
      </c>
      <c r="I932" s="42"/>
      <c r="J932" s="42"/>
      <c r="K932" s="42">
        <v>0</v>
      </c>
      <c r="L932" s="46">
        <v>0.214146</v>
      </c>
      <c r="M932" s="48">
        <v>93.031787100000003</v>
      </c>
      <c r="N932" s="48">
        <v>0</v>
      </c>
      <c r="O932" s="42"/>
      <c r="P932" s="42"/>
      <c r="Q932" s="42">
        <v>0</v>
      </c>
      <c r="R932" s="47">
        <v>2333.4282000000003</v>
      </c>
      <c r="S932" s="42">
        <v>2484.9589351438199</v>
      </c>
      <c r="T932" s="73">
        <v>0.57112363482965289</v>
      </c>
      <c r="U932" s="48">
        <v>93.245933100000002</v>
      </c>
      <c r="V932" s="49">
        <v>21.430920041369799</v>
      </c>
    </row>
    <row r="933" spans="1:22" x14ac:dyDescent="0.35">
      <c r="A933" s="1" t="s">
        <v>29</v>
      </c>
      <c r="B933" s="44" t="s">
        <v>922</v>
      </c>
      <c r="C933" s="25" t="s">
        <v>966</v>
      </c>
      <c r="D933" s="25" t="s">
        <v>32</v>
      </c>
      <c r="E933" s="50">
        <v>3446</v>
      </c>
      <c r="F933" s="41">
        <v>734.83199999999999</v>
      </c>
      <c r="G933" s="42">
        <v>0</v>
      </c>
      <c r="H933" s="42">
        <v>2021.4799999999998</v>
      </c>
      <c r="I933" s="42"/>
      <c r="J933" s="42"/>
      <c r="K933" s="42">
        <v>0</v>
      </c>
      <c r="L933" s="46">
        <v>0.30618000000000001</v>
      </c>
      <c r="M933" s="42">
        <v>0</v>
      </c>
      <c r="N933" s="48">
        <v>143.9464648</v>
      </c>
      <c r="O933" s="42"/>
      <c r="P933" s="42"/>
      <c r="Q933" s="42">
        <v>0</v>
      </c>
      <c r="R933" s="47">
        <v>2756.3119999999999</v>
      </c>
      <c r="S933" s="42">
        <v>2935.3044299559469</v>
      </c>
      <c r="T933" s="73">
        <v>0.8518004729994042</v>
      </c>
      <c r="U933" s="48">
        <v>144.25264480000001</v>
      </c>
      <c r="V933" s="49">
        <v>41.860895182820663</v>
      </c>
    </row>
    <row r="934" spans="1:22" x14ac:dyDescent="0.35">
      <c r="A934" s="1" t="s">
        <v>29</v>
      </c>
      <c r="B934" s="44" t="s">
        <v>922</v>
      </c>
      <c r="C934" s="25" t="s">
        <v>967</v>
      </c>
      <c r="D934" s="25" t="s">
        <v>32</v>
      </c>
      <c r="E934" s="50">
        <v>3791</v>
      </c>
      <c r="F934" s="41">
        <v>311.12279999999998</v>
      </c>
      <c r="G934" s="42">
        <v>1370.8602000000001</v>
      </c>
      <c r="H934" s="42">
        <v>0</v>
      </c>
      <c r="I934" s="42"/>
      <c r="J934" s="42"/>
      <c r="K934" s="42">
        <v>0</v>
      </c>
      <c r="L934" s="46">
        <v>0.12963450000000001</v>
      </c>
      <c r="M934" s="48">
        <v>70.093503900000002</v>
      </c>
      <c r="N934" s="48">
        <v>0</v>
      </c>
      <c r="O934" s="42"/>
      <c r="P934" s="42"/>
      <c r="Q934" s="42">
        <v>0</v>
      </c>
      <c r="R934" s="47">
        <v>1681.9830000000002</v>
      </c>
      <c r="S934" s="42">
        <v>1791.2094679450636</v>
      </c>
      <c r="T934" s="73">
        <v>0.47248996780402625</v>
      </c>
      <c r="U934" s="48">
        <v>70.223138399999996</v>
      </c>
      <c r="V934" s="49">
        <v>18.523645054075441</v>
      </c>
    </row>
    <row r="935" spans="1:22" x14ac:dyDescent="0.35">
      <c r="A935" s="1" t="s">
        <v>29</v>
      </c>
      <c r="B935" s="44" t="s">
        <v>922</v>
      </c>
      <c r="C935" s="25" t="s">
        <v>968</v>
      </c>
      <c r="D935" s="25" t="s">
        <v>32</v>
      </c>
      <c r="E935" s="50">
        <v>4721</v>
      </c>
      <c r="F935" s="41">
        <v>1785.348</v>
      </c>
      <c r="G935" s="42">
        <v>4004.5940999999998</v>
      </c>
      <c r="H935" s="42">
        <v>0</v>
      </c>
      <c r="I935" s="42"/>
      <c r="J935" s="42"/>
      <c r="K935" s="42">
        <v>0</v>
      </c>
      <c r="L935" s="46">
        <v>0.74389499999999997</v>
      </c>
      <c r="M935" s="42">
        <v>204.75904994999999</v>
      </c>
      <c r="N935" s="48">
        <v>0</v>
      </c>
      <c r="O935" s="42"/>
      <c r="P935" s="42"/>
      <c r="Q935" s="42">
        <v>0</v>
      </c>
      <c r="R935" s="47">
        <v>5789.9421000000002</v>
      </c>
      <c r="S935" s="42">
        <v>6165.9357486810059</v>
      </c>
      <c r="T935" s="73">
        <v>1.3060656108199546</v>
      </c>
      <c r="U935" s="48">
        <v>205.50294495</v>
      </c>
      <c r="V935" s="49">
        <v>43.529537163736499</v>
      </c>
    </row>
    <row r="936" spans="1:22" x14ac:dyDescent="0.35">
      <c r="A936" s="1" t="s">
        <v>29</v>
      </c>
      <c r="B936" s="44" t="s">
        <v>922</v>
      </c>
      <c r="C936" s="25" t="s">
        <v>969</v>
      </c>
      <c r="D936" s="25" t="s">
        <v>32</v>
      </c>
      <c r="E936" s="50">
        <v>5284</v>
      </c>
      <c r="F936" s="41">
        <v>1765.44</v>
      </c>
      <c r="G936" s="42">
        <v>2321.1414</v>
      </c>
      <c r="H936" s="42">
        <v>0</v>
      </c>
      <c r="I936" s="42"/>
      <c r="J936" s="42"/>
      <c r="K936" s="42">
        <v>0</v>
      </c>
      <c r="L936" s="46">
        <v>0.73560000000000003</v>
      </c>
      <c r="M936" s="42">
        <v>118.6823673</v>
      </c>
      <c r="N936" s="48">
        <v>0</v>
      </c>
      <c r="O936" s="42"/>
      <c r="P936" s="42"/>
      <c r="Q936" s="42">
        <v>0</v>
      </c>
      <c r="R936" s="47">
        <v>4086.5814</v>
      </c>
      <c r="S936" s="42">
        <v>4351.9603320653014</v>
      </c>
      <c r="T936" s="73">
        <v>0.82361096367624931</v>
      </c>
      <c r="U936" s="48">
        <v>119.4179673</v>
      </c>
      <c r="V936" s="49">
        <v>22.599918111279333</v>
      </c>
    </row>
    <row r="937" spans="1:22" x14ac:dyDescent="0.35">
      <c r="A937" s="1" t="s">
        <v>29</v>
      </c>
      <c r="B937" s="44" t="s">
        <v>922</v>
      </c>
      <c r="C937" s="25" t="s">
        <v>970</v>
      </c>
      <c r="D937" s="25" t="s">
        <v>32</v>
      </c>
      <c r="E937" s="50">
        <v>4139</v>
      </c>
      <c r="F937" s="41">
        <v>500.202</v>
      </c>
      <c r="G937" s="42">
        <v>2373.8085000000001</v>
      </c>
      <c r="H937" s="42">
        <v>0</v>
      </c>
      <c r="I937" s="42"/>
      <c r="J937" s="42"/>
      <c r="K937" s="42">
        <v>0</v>
      </c>
      <c r="L937" s="46">
        <v>0.20841750000000001</v>
      </c>
      <c r="M937" s="42">
        <v>121.37529075</v>
      </c>
      <c r="N937" s="48">
        <v>0</v>
      </c>
      <c r="O937" s="42"/>
      <c r="P937" s="42"/>
      <c r="Q937" s="42">
        <v>0</v>
      </c>
      <c r="R937" s="47">
        <v>2874.0105000000003</v>
      </c>
      <c r="S937" s="42">
        <v>3060.646165016844</v>
      </c>
      <c r="T937" s="73">
        <v>0.7394651280543233</v>
      </c>
      <c r="U937" s="48">
        <v>121.58370825</v>
      </c>
      <c r="V937" s="49">
        <v>29.375140915680117</v>
      </c>
    </row>
    <row r="938" spans="1:22" x14ac:dyDescent="0.35">
      <c r="A938" s="1" t="s">
        <v>29</v>
      </c>
      <c r="B938" s="44" t="s">
        <v>922</v>
      </c>
      <c r="C938" s="25" t="s">
        <v>971</v>
      </c>
      <c r="D938" s="25" t="s">
        <v>32</v>
      </c>
      <c r="E938" s="50">
        <v>3603</v>
      </c>
      <c r="F938" s="41">
        <v>326.01599999999996</v>
      </c>
      <c r="G938" s="42">
        <v>1596.3057000000001</v>
      </c>
      <c r="H938" s="42">
        <v>0</v>
      </c>
      <c r="I938" s="42"/>
      <c r="J938" s="42"/>
      <c r="K938" s="42">
        <v>0</v>
      </c>
      <c r="L938" s="46">
        <v>0.13584000000000002</v>
      </c>
      <c r="M938" s="48">
        <v>81.620766149999994</v>
      </c>
      <c r="N938" s="48">
        <v>0</v>
      </c>
      <c r="O938" s="42"/>
      <c r="P938" s="42"/>
      <c r="Q938" s="42">
        <v>0</v>
      </c>
      <c r="R938" s="47">
        <v>1922.3217</v>
      </c>
      <c r="S938" s="42">
        <v>2047.155547634102</v>
      </c>
      <c r="T938" s="73">
        <v>0.56818083475828529</v>
      </c>
      <c r="U938" s="48">
        <v>81.756606149999996</v>
      </c>
      <c r="V938" s="49">
        <v>22.691258992506242</v>
      </c>
    </row>
    <row r="939" spans="1:22" x14ac:dyDescent="0.35">
      <c r="A939" s="1" t="s">
        <v>29</v>
      </c>
      <c r="B939" s="44" t="s">
        <v>922</v>
      </c>
      <c r="C939" s="25" t="s">
        <v>972</v>
      </c>
      <c r="D939" s="25" t="s">
        <v>32</v>
      </c>
      <c r="E939" s="50">
        <v>5380</v>
      </c>
      <c r="F939" s="41">
        <v>1713.6</v>
      </c>
      <c r="G939" s="42">
        <v>2464.3656000000001</v>
      </c>
      <c r="H939" s="42">
        <v>0</v>
      </c>
      <c r="I939" s="42"/>
      <c r="J939" s="42"/>
      <c r="K939" s="42">
        <v>0</v>
      </c>
      <c r="L939" s="46">
        <v>0.71399999999999997</v>
      </c>
      <c r="M939" s="42">
        <v>126.00556920000001</v>
      </c>
      <c r="N939" s="48">
        <v>0</v>
      </c>
      <c r="O939" s="42"/>
      <c r="P939" s="42"/>
      <c r="Q939" s="42">
        <v>0</v>
      </c>
      <c r="R939" s="47">
        <v>4177.9655999999995</v>
      </c>
      <c r="S939" s="42">
        <v>4449.2789400777401</v>
      </c>
      <c r="T939" s="73">
        <v>0.82700352046054648</v>
      </c>
      <c r="U939" s="48">
        <v>126.71956920000001</v>
      </c>
      <c r="V939" s="49">
        <v>23.553823271375467</v>
      </c>
    </row>
    <row r="940" spans="1:22" x14ac:dyDescent="0.35">
      <c r="A940" s="1" t="s">
        <v>29</v>
      </c>
      <c r="B940" s="44" t="s">
        <v>922</v>
      </c>
      <c r="C940" s="25" t="s">
        <v>973</v>
      </c>
      <c r="D940" s="25" t="s">
        <v>32</v>
      </c>
      <c r="E940" s="50">
        <v>13961</v>
      </c>
      <c r="F940" s="41">
        <v>2510.7084</v>
      </c>
      <c r="G940" s="42">
        <v>7354.0700999999999</v>
      </c>
      <c r="H940" s="42">
        <v>0</v>
      </c>
      <c r="I940" s="42"/>
      <c r="J940" s="42"/>
      <c r="K940" s="42">
        <v>0</v>
      </c>
      <c r="L940" s="46">
        <v>1.0461285</v>
      </c>
      <c r="M940" s="42">
        <v>376.02123195000001</v>
      </c>
      <c r="N940" s="48">
        <v>0</v>
      </c>
      <c r="O940" s="42"/>
      <c r="P940" s="42"/>
      <c r="Q940" s="42">
        <v>0</v>
      </c>
      <c r="R940" s="47">
        <v>9864.7785000000003</v>
      </c>
      <c r="S940" s="42">
        <v>10505.388370976938</v>
      </c>
      <c r="T940" s="73">
        <v>0.75248108093810884</v>
      </c>
      <c r="U940" s="48">
        <v>377.06736045000002</v>
      </c>
      <c r="V940" s="49">
        <v>27.008621191175418</v>
      </c>
    </row>
    <row r="941" spans="1:22" x14ac:dyDescent="0.35">
      <c r="A941" s="1" t="s">
        <v>29</v>
      </c>
      <c r="B941" s="44" t="s">
        <v>922</v>
      </c>
      <c r="C941" s="25" t="s">
        <v>974</v>
      </c>
      <c r="D941" s="25" t="s">
        <v>32</v>
      </c>
      <c r="E941" s="50">
        <v>20577</v>
      </c>
      <c r="F941" s="41">
        <v>3522.96</v>
      </c>
      <c r="G941" s="42">
        <v>7768.5866999999998</v>
      </c>
      <c r="H941" s="42">
        <v>0</v>
      </c>
      <c r="I941" s="42"/>
      <c r="J941" s="42"/>
      <c r="K941" s="42">
        <v>0</v>
      </c>
      <c r="L941" s="46">
        <v>1.4679</v>
      </c>
      <c r="M941" s="42">
        <v>397.21589564999994</v>
      </c>
      <c r="N941" s="48">
        <v>0</v>
      </c>
      <c r="O941" s="42"/>
      <c r="P941" s="42"/>
      <c r="Q941" s="42">
        <v>0</v>
      </c>
      <c r="R941" s="47">
        <v>11291.546699999999</v>
      </c>
      <c r="S941" s="42">
        <v>12024.809618636951</v>
      </c>
      <c r="T941" s="73">
        <v>0.58438108658390198</v>
      </c>
      <c r="U941" s="48">
        <v>398.68379564999992</v>
      </c>
      <c r="V941" s="49">
        <v>19.37521483452398</v>
      </c>
    </row>
    <row r="942" spans="1:22" x14ac:dyDescent="0.35">
      <c r="A942" s="1" t="s">
        <v>29</v>
      </c>
      <c r="B942" s="44" t="s">
        <v>922</v>
      </c>
      <c r="C942" s="25" t="s">
        <v>975</v>
      </c>
      <c r="D942" s="25" t="s">
        <v>32</v>
      </c>
      <c r="E942" s="50">
        <v>7102</v>
      </c>
      <c r="F942" s="41">
        <v>1049.76</v>
      </c>
      <c r="G942" s="42">
        <v>3310.4493000000002</v>
      </c>
      <c r="H942" s="42">
        <v>0</v>
      </c>
      <c r="I942" s="42"/>
      <c r="J942" s="42"/>
      <c r="K942" s="42">
        <v>0</v>
      </c>
      <c r="L942" s="46">
        <v>0.43740000000000001</v>
      </c>
      <c r="M942" s="42">
        <v>169.26670634999999</v>
      </c>
      <c r="N942" s="48">
        <v>0</v>
      </c>
      <c r="O942" s="42"/>
      <c r="P942" s="42"/>
      <c r="Q942" s="42">
        <v>0</v>
      </c>
      <c r="R942" s="47">
        <v>4360.2093000000004</v>
      </c>
      <c r="S942" s="42">
        <v>4643.3573825550666</v>
      </c>
      <c r="T942" s="73">
        <v>0.65380982576106261</v>
      </c>
      <c r="U942" s="48">
        <v>169.70410634999999</v>
      </c>
      <c r="V942" s="49">
        <v>23.895255751900873</v>
      </c>
    </row>
    <row r="943" spans="1:22" x14ac:dyDescent="0.35">
      <c r="A943" s="1" t="s">
        <v>29</v>
      </c>
      <c r="B943" s="44" t="s">
        <v>922</v>
      </c>
      <c r="C943" s="25" t="s">
        <v>976</v>
      </c>
      <c r="D943" s="25" t="s">
        <v>32</v>
      </c>
      <c r="E943" s="50">
        <v>237</v>
      </c>
      <c r="F943" s="60">
        <v>54.871200000000002</v>
      </c>
      <c r="G943" s="42">
        <v>0</v>
      </c>
      <c r="H943" s="42">
        <v>0</v>
      </c>
      <c r="I943" s="42"/>
      <c r="J943" s="42"/>
      <c r="K943" s="42">
        <v>0</v>
      </c>
      <c r="L943" s="46">
        <v>2.2862999999999998E-2</v>
      </c>
      <c r="M943" s="42">
        <v>0</v>
      </c>
      <c r="N943" s="48">
        <v>0</v>
      </c>
      <c r="O943" s="42"/>
      <c r="P943" s="42"/>
      <c r="Q943" s="42">
        <v>0</v>
      </c>
      <c r="R943" s="62">
        <v>54.871200000000002</v>
      </c>
      <c r="S943" s="48">
        <v>58.434486530189169</v>
      </c>
      <c r="T943" s="73">
        <v>0.24655901489531296</v>
      </c>
      <c r="U943" s="48">
        <v>2.2862999999999998E-2</v>
      </c>
      <c r="V943" s="49">
        <v>9.6468354430379738E-2</v>
      </c>
    </row>
    <row r="944" spans="1:22" x14ac:dyDescent="0.35">
      <c r="A944" s="1" t="s">
        <v>29</v>
      </c>
      <c r="B944" s="44" t="s">
        <v>922</v>
      </c>
      <c r="C944" s="25" t="s">
        <v>977</v>
      </c>
      <c r="D944" s="25" t="s">
        <v>32</v>
      </c>
      <c r="E944" s="50">
        <v>558</v>
      </c>
      <c r="F944" s="60">
        <v>57.679200000000002</v>
      </c>
      <c r="G944" s="42">
        <v>0</v>
      </c>
      <c r="H944" s="42">
        <v>408.56399999999996</v>
      </c>
      <c r="I944" s="42"/>
      <c r="J944" s="42"/>
      <c r="K944" s="42">
        <v>0</v>
      </c>
      <c r="L944" s="46">
        <v>2.4033000000000002E-2</v>
      </c>
      <c r="M944" s="42">
        <v>0</v>
      </c>
      <c r="N944" s="48">
        <v>29.093210639999999</v>
      </c>
      <c r="O944" s="42"/>
      <c r="P944" s="42"/>
      <c r="Q944" s="42">
        <v>0</v>
      </c>
      <c r="R944" s="47">
        <v>466.24319999999994</v>
      </c>
      <c r="S944" s="42">
        <v>496.5206153718579</v>
      </c>
      <c r="T944" s="73">
        <v>0.88982189134741563</v>
      </c>
      <c r="U944" s="48">
        <v>29.117243639999998</v>
      </c>
      <c r="V944" s="49">
        <v>52.181440215053755</v>
      </c>
    </row>
    <row r="945" spans="1:22" x14ac:dyDescent="0.35">
      <c r="A945" s="1" t="s">
        <v>29</v>
      </c>
      <c r="B945" s="44" t="s">
        <v>922</v>
      </c>
      <c r="C945" s="25" t="s">
        <v>978</v>
      </c>
      <c r="D945" s="25" t="s">
        <v>32</v>
      </c>
      <c r="E945" s="50">
        <v>1927</v>
      </c>
      <c r="F945" s="60">
        <v>72.287999999999997</v>
      </c>
      <c r="G945" s="42">
        <v>0</v>
      </c>
      <c r="H945" s="42">
        <v>0</v>
      </c>
      <c r="I945" s="42"/>
      <c r="J945" s="42"/>
      <c r="K945" s="42">
        <v>0</v>
      </c>
      <c r="L945" s="46">
        <v>3.0120000000000001E-2</v>
      </c>
      <c r="M945" s="42">
        <v>0</v>
      </c>
      <c r="N945" s="48">
        <v>0</v>
      </c>
      <c r="O945" s="42"/>
      <c r="P945" s="42"/>
      <c r="Q945" s="42">
        <v>0</v>
      </c>
      <c r="R945" s="62">
        <v>72.287999999999997</v>
      </c>
      <c r="S945" s="48">
        <v>76.982317906193302</v>
      </c>
      <c r="T945" s="73">
        <v>3.9949308721428801E-2</v>
      </c>
      <c r="U945" s="48">
        <v>3.0120000000000001E-2</v>
      </c>
      <c r="V945" s="49">
        <v>1.5630513751946032E-2</v>
      </c>
    </row>
    <row r="946" spans="1:22" x14ac:dyDescent="0.35">
      <c r="A946" s="1" t="s">
        <v>29</v>
      </c>
      <c r="B946" s="44" t="s">
        <v>922</v>
      </c>
      <c r="C946" s="25" t="s">
        <v>979</v>
      </c>
      <c r="D946" s="25" t="s">
        <v>32</v>
      </c>
      <c r="E946" s="50">
        <v>663</v>
      </c>
      <c r="F946" s="41">
        <v>103.40639999999999</v>
      </c>
      <c r="G946" s="42">
        <v>997.64369999999997</v>
      </c>
      <c r="H946" s="42">
        <v>0</v>
      </c>
      <c r="I946" s="42"/>
      <c r="J946" s="42"/>
      <c r="K946" s="42">
        <v>0</v>
      </c>
      <c r="L946" s="46">
        <v>4.3085999999999999E-2</v>
      </c>
      <c r="M946" s="48">
        <v>51.010557150000004</v>
      </c>
      <c r="N946" s="48">
        <v>0</v>
      </c>
      <c r="O946" s="42"/>
      <c r="P946" s="42"/>
      <c r="Q946" s="42">
        <v>0</v>
      </c>
      <c r="R946" s="47">
        <v>1101.0500999999999</v>
      </c>
      <c r="S946" s="42">
        <v>1172.5513062866025</v>
      </c>
      <c r="T946" s="73">
        <v>1.7685540064654639</v>
      </c>
      <c r="U946" s="48">
        <v>51.053643150000006</v>
      </c>
      <c r="V946" s="49">
        <v>77.003986651583716</v>
      </c>
    </row>
    <row r="947" spans="1:22" x14ac:dyDescent="0.35">
      <c r="A947" s="1" t="s">
        <v>29</v>
      </c>
      <c r="B947" s="44" t="s">
        <v>922</v>
      </c>
      <c r="C947" s="25" t="s">
        <v>980</v>
      </c>
      <c r="D947" s="25" t="s">
        <v>32</v>
      </c>
      <c r="E947" s="50">
        <v>4238</v>
      </c>
      <c r="F947" s="41">
        <v>662.25599999999997</v>
      </c>
      <c r="G947" s="42">
        <v>3576.8159999999998</v>
      </c>
      <c r="H947" s="42">
        <v>0</v>
      </c>
      <c r="I947" s="42"/>
      <c r="J947" s="42"/>
      <c r="K947" s="42">
        <v>0</v>
      </c>
      <c r="L947" s="46">
        <v>0.27594000000000002</v>
      </c>
      <c r="M947" s="42">
        <v>182.886312</v>
      </c>
      <c r="N947" s="48">
        <v>0</v>
      </c>
      <c r="O947" s="42"/>
      <c r="P947" s="42"/>
      <c r="Q947" s="42">
        <v>0</v>
      </c>
      <c r="R947" s="47">
        <v>4239.0720000000001</v>
      </c>
      <c r="S947" s="42">
        <v>4514.3535349054155</v>
      </c>
      <c r="T947" s="73">
        <v>1.0652084792131702</v>
      </c>
      <c r="U947" s="48">
        <v>183.162252</v>
      </c>
      <c r="V947" s="49">
        <v>43.219030674846628</v>
      </c>
    </row>
    <row r="948" spans="1:22" x14ac:dyDescent="0.35">
      <c r="A948" s="1" t="s">
        <v>29</v>
      </c>
      <c r="B948" s="44" t="s">
        <v>922</v>
      </c>
      <c r="C948" s="25" t="s">
        <v>981</v>
      </c>
      <c r="D948" s="25" t="s">
        <v>32</v>
      </c>
      <c r="E948" s="50">
        <v>1026</v>
      </c>
      <c r="F948" s="41">
        <v>170.0856</v>
      </c>
      <c r="G948" s="42">
        <v>796.82669999999996</v>
      </c>
      <c r="H948" s="42">
        <v>0</v>
      </c>
      <c r="I948" s="42"/>
      <c r="J948" s="42"/>
      <c r="K948" s="42">
        <v>0</v>
      </c>
      <c r="L948" s="46">
        <v>7.0869000000000001E-2</v>
      </c>
      <c r="M948" s="48">
        <v>40.742575649999999</v>
      </c>
      <c r="N948" s="48">
        <v>0</v>
      </c>
      <c r="O948" s="42"/>
      <c r="P948" s="42"/>
      <c r="Q948" s="42">
        <v>0</v>
      </c>
      <c r="R948" s="47">
        <v>966.91229999999996</v>
      </c>
      <c r="S948" s="42">
        <v>1029.7027178232702</v>
      </c>
      <c r="T948" s="73">
        <v>1.0036088867673199</v>
      </c>
      <c r="U948" s="48">
        <v>40.813444650000001</v>
      </c>
      <c r="V948" s="49">
        <v>39.779185818713451</v>
      </c>
    </row>
    <row r="949" spans="1:22" x14ac:dyDescent="0.35">
      <c r="A949" s="1" t="s">
        <v>29</v>
      </c>
      <c r="B949" s="44" t="s">
        <v>922</v>
      </c>
      <c r="C949" s="25" t="s">
        <v>982</v>
      </c>
      <c r="D949" s="25" t="s">
        <v>32</v>
      </c>
      <c r="E949" s="50">
        <v>4151</v>
      </c>
      <c r="F949" s="41">
        <v>718.95600000000002</v>
      </c>
      <c r="G949" s="42">
        <v>2492.7831000000001</v>
      </c>
      <c r="H949" s="42">
        <v>0</v>
      </c>
      <c r="I949" s="42"/>
      <c r="J949" s="42"/>
      <c r="K949" s="42">
        <v>0</v>
      </c>
      <c r="L949" s="46">
        <v>0.29956499999999997</v>
      </c>
      <c r="M949" s="42">
        <v>127.45858545</v>
      </c>
      <c r="N949" s="48">
        <v>0</v>
      </c>
      <c r="O949" s="42"/>
      <c r="P949" s="42"/>
      <c r="Q949" s="42">
        <v>0</v>
      </c>
      <c r="R949" s="47">
        <v>3211.7391000000002</v>
      </c>
      <c r="S949" s="42">
        <v>3420.3065574915781</v>
      </c>
      <c r="T949" s="73">
        <v>0.82397170741786996</v>
      </c>
      <c r="U949" s="48">
        <v>127.75815045</v>
      </c>
      <c r="V949" s="49">
        <v>30.77768018549747</v>
      </c>
    </row>
    <row r="950" spans="1:22" x14ac:dyDescent="0.35">
      <c r="A950" s="1" t="s">
        <v>29</v>
      </c>
      <c r="B950" s="44" t="s">
        <v>922</v>
      </c>
      <c r="C950" s="25" t="s">
        <v>983</v>
      </c>
      <c r="D950" s="25" t="s">
        <v>32</v>
      </c>
      <c r="E950" s="50">
        <v>5728</v>
      </c>
      <c r="F950" s="41">
        <v>1455.4079999999999</v>
      </c>
      <c r="G950" s="42">
        <v>3536.6525999999999</v>
      </c>
      <c r="H950" s="42">
        <v>0</v>
      </c>
      <c r="I950" s="42"/>
      <c r="J950" s="42"/>
      <c r="K950" s="42">
        <v>0</v>
      </c>
      <c r="L950" s="46">
        <v>0.60641999999999996</v>
      </c>
      <c r="M950" s="42">
        <v>180.83271569999999</v>
      </c>
      <c r="N950" s="48">
        <v>0</v>
      </c>
      <c r="O950" s="42"/>
      <c r="P950" s="42"/>
      <c r="Q950" s="42">
        <v>0</v>
      </c>
      <c r="R950" s="47">
        <v>4992.0605999999998</v>
      </c>
      <c r="S950" s="42">
        <v>5316.2405394558173</v>
      </c>
      <c r="T950" s="73">
        <v>0.92811461931840389</v>
      </c>
      <c r="U950" s="48">
        <v>181.43913570000001</v>
      </c>
      <c r="V950" s="49">
        <v>31.675826763268159</v>
      </c>
    </row>
    <row r="951" spans="1:22" x14ac:dyDescent="0.35">
      <c r="A951" s="1" t="s">
        <v>29</v>
      </c>
      <c r="B951" s="44" t="s">
        <v>922</v>
      </c>
      <c r="C951" s="25" t="s">
        <v>984</v>
      </c>
      <c r="D951" s="25" t="s">
        <v>32</v>
      </c>
      <c r="E951" s="50">
        <v>3708</v>
      </c>
      <c r="F951" s="41">
        <v>1765.152</v>
      </c>
      <c r="G951" s="42">
        <v>0</v>
      </c>
      <c r="H951" s="42">
        <v>0</v>
      </c>
      <c r="I951" s="42"/>
      <c r="J951" s="42"/>
      <c r="K951" s="42">
        <v>0</v>
      </c>
      <c r="L951" s="46">
        <v>0.73548000000000002</v>
      </c>
      <c r="M951" s="42">
        <v>0</v>
      </c>
      <c r="N951" s="48">
        <v>0</v>
      </c>
      <c r="O951" s="42"/>
      <c r="P951" s="42"/>
      <c r="Q951" s="42">
        <v>0</v>
      </c>
      <c r="R951" s="47">
        <v>1765.152</v>
      </c>
      <c r="S951" s="42">
        <v>1879.7793882352942</v>
      </c>
      <c r="T951" s="73">
        <v>0.50695237007424332</v>
      </c>
      <c r="U951" s="48">
        <v>0.73548000000000002</v>
      </c>
      <c r="V951" s="49">
        <v>0.19834951456310679</v>
      </c>
    </row>
    <row r="952" spans="1:22" x14ac:dyDescent="0.35">
      <c r="A952" s="1" t="s">
        <v>29</v>
      </c>
      <c r="B952" s="44" t="s">
        <v>922</v>
      </c>
      <c r="C952" s="25" t="s">
        <v>985</v>
      </c>
      <c r="D952" s="25" t="s">
        <v>32</v>
      </c>
      <c r="E952" s="50">
        <v>7217</v>
      </c>
      <c r="F952" s="41">
        <v>1018.6559999999999</v>
      </c>
      <c r="G952" s="42">
        <v>4181.5403999999999</v>
      </c>
      <c r="H952" s="42">
        <v>0</v>
      </c>
      <c r="I952" s="42"/>
      <c r="J952" s="42"/>
      <c r="K952" s="42">
        <v>0</v>
      </c>
      <c r="L952" s="46">
        <v>0.42443999999999998</v>
      </c>
      <c r="M952" s="42">
        <v>213.80649779999999</v>
      </c>
      <c r="N952" s="48">
        <v>0</v>
      </c>
      <c r="O952" s="42"/>
      <c r="P952" s="42"/>
      <c r="Q952" s="42">
        <v>0</v>
      </c>
      <c r="R952" s="47">
        <v>5200.1963999999998</v>
      </c>
      <c r="S952" s="42">
        <v>5537.8924916921478</v>
      </c>
      <c r="T952" s="73">
        <v>0.76733996005156546</v>
      </c>
      <c r="U952" s="48">
        <v>214.23093779999999</v>
      </c>
      <c r="V952" s="49">
        <v>29.68420920049882</v>
      </c>
    </row>
    <row r="953" spans="1:22" x14ac:dyDescent="0.35">
      <c r="A953" s="1" t="s">
        <v>29</v>
      </c>
      <c r="B953" s="44" t="s">
        <v>922</v>
      </c>
      <c r="C953" s="25" t="s">
        <v>986</v>
      </c>
      <c r="D953" s="25" t="s">
        <v>32</v>
      </c>
      <c r="E953" s="50">
        <v>5906</v>
      </c>
      <c r="F953" s="41">
        <v>1393.2</v>
      </c>
      <c r="G953" s="42">
        <v>3365.7687000000001</v>
      </c>
      <c r="H953" s="42">
        <v>0</v>
      </c>
      <c r="I953" s="42"/>
      <c r="J953" s="42"/>
      <c r="K953" s="42">
        <v>0</v>
      </c>
      <c r="L953" s="46">
        <v>0.58050000000000002</v>
      </c>
      <c r="M953" s="42">
        <v>172.09524465000001</v>
      </c>
      <c r="N953" s="48">
        <v>0</v>
      </c>
      <c r="O953" s="42"/>
      <c r="P953" s="42"/>
      <c r="Q953" s="42">
        <v>0</v>
      </c>
      <c r="R953" s="47">
        <v>4758.9687000000004</v>
      </c>
      <c r="S953" s="42">
        <v>5068.0118604612599</v>
      </c>
      <c r="T953" s="73">
        <v>0.85811240441267522</v>
      </c>
      <c r="U953" s="48">
        <v>172.67574465000001</v>
      </c>
      <c r="V953" s="49">
        <v>29.237342473755504</v>
      </c>
    </row>
    <row r="954" spans="1:22" x14ac:dyDescent="0.35">
      <c r="A954" s="1" t="s">
        <v>29</v>
      </c>
      <c r="B954" s="44" t="s">
        <v>922</v>
      </c>
      <c r="C954" s="25" t="s">
        <v>987</v>
      </c>
      <c r="D954" s="25" t="s">
        <v>32</v>
      </c>
      <c r="E954" s="50">
        <v>819</v>
      </c>
      <c r="F954" s="41">
        <v>137.232</v>
      </c>
      <c r="G954" s="42">
        <v>0</v>
      </c>
      <c r="H954" s="42">
        <v>937.4079999999999</v>
      </c>
      <c r="I954" s="42"/>
      <c r="J954" s="42"/>
      <c r="K954" s="42">
        <v>0</v>
      </c>
      <c r="L954" s="46">
        <v>5.7180000000000002E-2</v>
      </c>
      <c r="M954" s="42">
        <v>0</v>
      </c>
      <c r="N954" s="48">
        <v>66.751374079999991</v>
      </c>
      <c r="O954" s="42"/>
      <c r="P954" s="42"/>
      <c r="Q954" s="42">
        <v>0</v>
      </c>
      <c r="R954" s="47">
        <v>1074.6399999999999</v>
      </c>
      <c r="S954" s="42">
        <v>1144.4261580720392</v>
      </c>
      <c r="T954" s="73">
        <v>1.3973457363516963</v>
      </c>
      <c r="U954" s="48">
        <v>66.808554079999993</v>
      </c>
      <c r="V954" s="49">
        <v>81.573326105006089</v>
      </c>
    </row>
    <row r="955" spans="1:22" x14ac:dyDescent="0.35">
      <c r="A955" s="1" t="s">
        <v>29</v>
      </c>
      <c r="B955" s="44" t="s">
        <v>922</v>
      </c>
      <c r="C955" s="25" t="s">
        <v>988</v>
      </c>
      <c r="D955" s="25" t="s">
        <v>32</v>
      </c>
      <c r="E955" s="50">
        <v>5573</v>
      </c>
      <c r="F955" s="41">
        <v>730.07999999999993</v>
      </c>
      <c r="G955" s="42">
        <v>2809.5435000000002</v>
      </c>
      <c r="H955" s="42">
        <v>0</v>
      </c>
      <c r="I955" s="42"/>
      <c r="J955" s="42"/>
      <c r="K955" s="42">
        <v>0</v>
      </c>
      <c r="L955" s="46">
        <v>0.30419999999999997</v>
      </c>
      <c r="M955" s="42">
        <v>143.65487325000001</v>
      </c>
      <c r="N955" s="48">
        <v>0</v>
      </c>
      <c r="O955" s="42"/>
      <c r="P955" s="42"/>
      <c r="Q955" s="42">
        <v>0</v>
      </c>
      <c r="R955" s="47">
        <v>3539.6235000000001</v>
      </c>
      <c r="S955" s="42">
        <v>3769.483476444675</v>
      </c>
      <c r="T955" s="73">
        <v>0.67638318256678176</v>
      </c>
      <c r="U955" s="48">
        <v>143.95907325000002</v>
      </c>
      <c r="V955" s="49">
        <v>25.831522205275437</v>
      </c>
    </row>
    <row r="956" spans="1:22" x14ac:dyDescent="0.35">
      <c r="A956" s="1" t="s">
        <v>29</v>
      </c>
      <c r="B956" s="44" t="s">
        <v>922</v>
      </c>
      <c r="C956" s="25" t="s">
        <v>989</v>
      </c>
      <c r="D956" s="25" t="s">
        <v>32</v>
      </c>
      <c r="E956" s="50">
        <v>4357</v>
      </c>
      <c r="F956" s="41">
        <v>771.05160000000001</v>
      </c>
      <c r="G956" s="42">
        <v>3318.4061999999999</v>
      </c>
      <c r="H956" s="42">
        <v>0</v>
      </c>
      <c r="I956" s="42"/>
      <c r="J956" s="42"/>
      <c r="K956" s="42">
        <v>0</v>
      </c>
      <c r="L956" s="46">
        <v>0.32127149999999999</v>
      </c>
      <c r="M956" s="42">
        <v>169.67355090000001</v>
      </c>
      <c r="N956" s="48">
        <v>0</v>
      </c>
      <c r="O956" s="42"/>
      <c r="P956" s="42"/>
      <c r="Q956" s="42">
        <v>0</v>
      </c>
      <c r="R956" s="47">
        <v>4089.4578000000001</v>
      </c>
      <c r="S956" s="42">
        <v>4355.0235229023065</v>
      </c>
      <c r="T956" s="73">
        <v>0.99954636743224845</v>
      </c>
      <c r="U956" s="48">
        <v>169.9948224</v>
      </c>
      <c r="V956" s="49">
        <v>39.016484369979345</v>
      </c>
    </row>
    <row r="957" spans="1:22" x14ac:dyDescent="0.35">
      <c r="A957" s="1" t="s">
        <v>29</v>
      </c>
      <c r="B957" s="44" t="s">
        <v>922</v>
      </c>
      <c r="C957" s="25" t="s">
        <v>990</v>
      </c>
      <c r="D957" s="25" t="s">
        <v>32</v>
      </c>
      <c r="E957" s="50">
        <v>6456</v>
      </c>
      <c r="F957" s="41">
        <v>2151.4319999999998</v>
      </c>
      <c r="G957" s="42">
        <v>5927.8905000000004</v>
      </c>
      <c r="H957" s="42">
        <v>0</v>
      </c>
      <c r="I957" s="42"/>
      <c r="J957" s="42"/>
      <c r="K957" s="42">
        <v>0</v>
      </c>
      <c r="L957" s="46">
        <v>0.89643000000000006</v>
      </c>
      <c r="M957" s="42">
        <v>303.09918974999994</v>
      </c>
      <c r="N957" s="48">
        <v>0</v>
      </c>
      <c r="O957" s="42"/>
      <c r="P957" s="42"/>
      <c r="Q957" s="42">
        <v>0</v>
      </c>
      <c r="R957" s="47">
        <v>8080.2825000000003</v>
      </c>
      <c r="S957" s="42">
        <v>8605.0088007255763</v>
      </c>
      <c r="T957" s="73">
        <v>1.3328700125039616</v>
      </c>
      <c r="U957" s="48">
        <v>304.04133551703455</v>
      </c>
      <c r="V957" s="49">
        <v>47.094382824819483</v>
      </c>
    </row>
    <row r="958" spans="1:22" x14ac:dyDescent="0.35">
      <c r="A958" s="1" t="s">
        <v>29</v>
      </c>
      <c r="B958" s="44" t="s">
        <v>922</v>
      </c>
      <c r="C958" s="25" t="s">
        <v>991</v>
      </c>
      <c r="D958" s="25" t="s">
        <v>32</v>
      </c>
      <c r="E958" s="50">
        <v>5082</v>
      </c>
      <c r="F958" s="41">
        <v>2140.9919999999997</v>
      </c>
      <c r="G958" s="42">
        <v>0</v>
      </c>
      <c r="H958" s="42">
        <v>0</v>
      </c>
      <c r="I958" s="42"/>
      <c r="J958" s="42"/>
      <c r="K958" s="42">
        <v>0</v>
      </c>
      <c r="L958" s="46">
        <v>0.8920800000000001</v>
      </c>
      <c r="M958" s="42">
        <v>0</v>
      </c>
      <c r="N958" s="48">
        <v>0</v>
      </c>
      <c r="O958" s="42"/>
      <c r="P958" s="42"/>
      <c r="Q958" s="42">
        <v>0</v>
      </c>
      <c r="R958" s="47">
        <v>2140.9919999999997</v>
      </c>
      <c r="S958" s="42">
        <v>2280.0261008551433</v>
      </c>
      <c r="T958" s="73">
        <v>0.44864740276567167</v>
      </c>
      <c r="U958" s="48">
        <v>0.8920800000000001</v>
      </c>
      <c r="V958" s="49">
        <v>0.17553719008264462</v>
      </c>
    </row>
    <row r="959" spans="1:22" x14ac:dyDescent="0.35">
      <c r="A959" s="1" t="s">
        <v>29</v>
      </c>
      <c r="B959" s="44" t="s">
        <v>922</v>
      </c>
      <c r="C959" s="25" t="s">
        <v>992</v>
      </c>
      <c r="D959" s="25" t="s">
        <v>32</v>
      </c>
      <c r="E959" s="50">
        <v>26663</v>
      </c>
      <c r="F959" s="41">
        <v>12551.76</v>
      </c>
      <c r="G959" s="42">
        <v>5150.7665999999999</v>
      </c>
      <c r="H959" s="42">
        <v>0</v>
      </c>
      <c r="I959" s="42"/>
      <c r="J959" s="42"/>
      <c r="K959" s="42">
        <v>0</v>
      </c>
      <c r="L959" s="46">
        <v>5.2299000000000007</v>
      </c>
      <c r="M959" s="42">
        <v>263.36403869999998</v>
      </c>
      <c r="N959" s="48">
        <v>0</v>
      </c>
      <c r="O959" s="42"/>
      <c r="P959" s="42"/>
      <c r="Q959" s="42">
        <v>0</v>
      </c>
      <c r="R959" s="47">
        <v>17708.086600000002</v>
      </c>
      <c r="S959" s="42">
        <v>18858.033866639027</v>
      </c>
      <c r="T959" s="73">
        <v>0.70727352010797839</v>
      </c>
      <c r="U959" s="48">
        <v>268.85870918407539</v>
      </c>
      <c r="V959" s="49">
        <v>10.083588087764896</v>
      </c>
    </row>
    <row r="960" spans="1:22" x14ac:dyDescent="0.35">
      <c r="A960" s="1" t="s">
        <v>29</v>
      </c>
      <c r="B960" s="44" t="s">
        <v>922</v>
      </c>
      <c r="C960" s="25" t="s">
        <v>993</v>
      </c>
      <c r="D960" s="25" t="s">
        <v>32</v>
      </c>
      <c r="E960" s="50">
        <v>33722</v>
      </c>
      <c r="F960" s="41">
        <v>13167.359999999999</v>
      </c>
      <c r="G960" s="42">
        <v>14625.54</v>
      </c>
      <c r="H960" s="42">
        <v>0</v>
      </c>
      <c r="I960" s="42"/>
      <c r="J960" s="42"/>
      <c r="K960" s="42">
        <v>0</v>
      </c>
      <c r="L960" s="46">
        <v>5.4864000000000006</v>
      </c>
      <c r="M960" s="42">
        <v>747.81903</v>
      </c>
      <c r="N960" s="48">
        <v>0</v>
      </c>
      <c r="O960" s="42"/>
      <c r="P960" s="42"/>
      <c r="Q960" s="42">
        <v>0</v>
      </c>
      <c r="R960" s="47">
        <v>27792.9</v>
      </c>
      <c r="S960" s="42">
        <v>29597.746006737496</v>
      </c>
      <c r="T960" s="73">
        <v>0.87769841666382464</v>
      </c>
      <c r="U960" s="48">
        <v>753.30543</v>
      </c>
      <c r="V960" s="49">
        <v>22.338693731095429</v>
      </c>
    </row>
    <row r="961" spans="1:22" x14ac:dyDescent="0.35">
      <c r="A961" s="1" t="s">
        <v>29</v>
      </c>
      <c r="B961" s="44" t="s">
        <v>922</v>
      </c>
      <c r="C961" s="25" t="s">
        <v>994</v>
      </c>
      <c r="D961" s="25" t="s">
        <v>32</v>
      </c>
      <c r="E961" s="50">
        <v>20141</v>
      </c>
      <c r="F961" s="41">
        <v>14752.8</v>
      </c>
      <c r="G961" s="42">
        <v>9666.4968000000008</v>
      </c>
      <c r="H961" s="42">
        <v>0</v>
      </c>
      <c r="I961" s="42"/>
      <c r="J961" s="42"/>
      <c r="K961" s="42">
        <v>0</v>
      </c>
      <c r="L961" s="46">
        <v>6.1470000000000002</v>
      </c>
      <c r="M961" s="42">
        <v>494.25800759999998</v>
      </c>
      <c r="N961" s="48">
        <v>0</v>
      </c>
      <c r="O961" s="42"/>
      <c r="P961" s="42"/>
      <c r="Q961" s="42">
        <v>0</v>
      </c>
      <c r="R961" s="47">
        <v>24424.856800000001</v>
      </c>
      <c r="S961" s="42">
        <v>26010.985101135011</v>
      </c>
      <c r="T961" s="73">
        <v>1.2914445708323823</v>
      </c>
      <c r="U961" s="48">
        <v>500.6697780840754</v>
      </c>
      <c r="V961" s="49">
        <v>24.858238324019435</v>
      </c>
    </row>
    <row r="962" spans="1:22" x14ac:dyDescent="0.35">
      <c r="A962" s="1" t="s">
        <v>29</v>
      </c>
      <c r="B962" s="44" t="s">
        <v>922</v>
      </c>
      <c r="C962" s="25" t="s">
        <v>995</v>
      </c>
      <c r="D962" s="25" t="s">
        <v>32</v>
      </c>
      <c r="E962" s="50">
        <v>4301</v>
      </c>
      <c r="F962" s="41">
        <v>591.56999999999994</v>
      </c>
      <c r="G962" s="42">
        <v>1917.9918</v>
      </c>
      <c r="H962" s="42">
        <v>0</v>
      </c>
      <c r="I962" s="42"/>
      <c r="J962" s="42"/>
      <c r="K962" s="42">
        <v>0</v>
      </c>
      <c r="L962" s="46">
        <v>0.2464875</v>
      </c>
      <c r="M962" s="48">
        <v>98.068910099999997</v>
      </c>
      <c r="N962" s="48">
        <v>0</v>
      </c>
      <c r="O962" s="42"/>
      <c r="P962" s="42"/>
      <c r="Q962" s="42">
        <v>0</v>
      </c>
      <c r="R962" s="47">
        <v>2509.5617999999999</v>
      </c>
      <c r="S962" s="42">
        <v>2672.5304932054937</v>
      </c>
      <c r="T962" s="73">
        <v>0.62137421371901735</v>
      </c>
      <c r="U962" s="48">
        <v>98.315397599999997</v>
      </c>
      <c r="V962" s="49">
        <v>22.858729969774469</v>
      </c>
    </row>
    <row r="963" spans="1:22" x14ac:dyDescent="0.35">
      <c r="A963" s="1" t="s">
        <v>29</v>
      </c>
      <c r="B963" s="44" t="s">
        <v>922</v>
      </c>
      <c r="C963" s="25" t="s">
        <v>996</v>
      </c>
      <c r="D963" s="25" t="s">
        <v>32</v>
      </c>
      <c r="E963" s="50">
        <v>3996</v>
      </c>
      <c r="F963" s="41">
        <v>3038.2019999999998</v>
      </c>
      <c r="G963" s="42">
        <v>2803.86</v>
      </c>
      <c r="H963" s="42">
        <v>0</v>
      </c>
      <c r="I963" s="42"/>
      <c r="J963" s="42"/>
      <c r="K963" s="42">
        <v>0</v>
      </c>
      <c r="L963" s="46">
        <v>1.2659175</v>
      </c>
      <c r="M963" s="42">
        <v>143.36426999999998</v>
      </c>
      <c r="N963" s="48">
        <v>0</v>
      </c>
      <c r="O963" s="42"/>
      <c r="P963" s="42"/>
      <c r="Q963" s="42">
        <v>0</v>
      </c>
      <c r="R963" s="47">
        <v>5842.0619999999999</v>
      </c>
      <c r="S963" s="42">
        <v>6221.4402682560249</v>
      </c>
      <c r="T963" s="73">
        <v>1.5569169840480543</v>
      </c>
      <c r="U963" s="48">
        <v>144.63018749999998</v>
      </c>
      <c r="V963" s="49">
        <v>36.19374061561561</v>
      </c>
    </row>
    <row r="964" spans="1:22" x14ac:dyDescent="0.35">
      <c r="A964" s="1" t="s">
        <v>29</v>
      </c>
      <c r="B964" s="44" t="s">
        <v>922</v>
      </c>
      <c r="C964" s="25" t="s">
        <v>997</v>
      </c>
      <c r="D964" s="25" t="s">
        <v>32</v>
      </c>
      <c r="E964" s="50">
        <v>15571</v>
      </c>
      <c r="F964" s="41">
        <v>8640</v>
      </c>
      <c r="G964" s="42">
        <v>8962.1216999999997</v>
      </c>
      <c r="H964" s="42">
        <v>0</v>
      </c>
      <c r="I964" s="42"/>
      <c r="J964" s="42"/>
      <c r="K964" s="42">
        <v>0</v>
      </c>
      <c r="L964" s="46">
        <v>3.6</v>
      </c>
      <c r="M964" s="42">
        <v>458.24257814999999</v>
      </c>
      <c r="N964" s="48">
        <v>0</v>
      </c>
      <c r="O964" s="42"/>
      <c r="P964" s="42"/>
      <c r="Q964" s="42">
        <v>0</v>
      </c>
      <c r="R964" s="47">
        <v>17604.771700000001</v>
      </c>
      <c r="S964" s="42">
        <v>18748.009789665717</v>
      </c>
      <c r="T964" s="73">
        <v>1.2040337672381811</v>
      </c>
      <c r="U964" s="48">
        <v>461.96877271525182</v>
      </c>
      <c r="V964" s="49">
        <v>29.668535913894537</v>
      </c>
    </row>
    <row r="965" spans="1:22" x14ac:dyDescent="0.35">
      <c r="A965" s="1" t="s">
        <v>29</v>
      </c>
      <c r="B965" s="44" t="s">
        <v>922</v>
      </c>
      <c r="C965" s="25" t="s">
        <v>998</v>
      </c>
      <c r="D965" s="25" t="s">
        <v>32</v>
      </c>
      <c r="E965" s="50">
        <v>9957</v>
      </c>
      <c r="F965" s="41">
        <v>1302.768</v>
      </c>
      <c r="G965" s="42">
        <v>3891.3029999999999</v>
      </c>
      <c r="H965" s="42">
        <v>0</v>
      </c>
      <c r="I965" s="42"/>
      <c r="J965" s="42"/>
      <c r="K965" s="42">
        <v>0</v>
      </c>
      <c r="L965" s="46">
        <v>0.54282000000000008</v>
      </c>
      <c r="M965" s="42">
        <v>198.96635850000001</v>
      </c>
      <c r="N965" s="48">
        <v>0</v>
      </c>
      <c r="O965" s="42"/>
      <c r="P965" s="42"/>
      <c r="Q965" s="42">
        <v>0</v>
      </c>
      <c r="R965" s="47">
        <v>5194.0709999999999</v>
      </c>
      <c r="S965" s="42">
        <v>5531.3693137082146</v>
      </c>
      <c r="T965" s="73">
        <v>0.55552569184575817</v>
      </c>
      <c r="U965" s="48">
        <v>199.50917850000002</v>
      </c>
      <c r="V965" s="49">
        <v>20.037077282313952</v>
      </c>
    </row>
    <row r="966" spans="1:22" x14ac:dyDescent="0.35">
      <c r="A966" s="1" t="s">
        <v>29</v>
      </c>
      <c r="B966" s="44" t="s">
        <v>922</v>
      </c>
      <c r="C966" s="25" t="s">
        <v>999</v>
      </c>
      <c r="D966" s="25" t="s">
        <v>32</v>
      </c>
      <c r="E966" s="50">
        <v>4520</v>
      </c>
      <c r="F966" s="41">
        <v>634.40279999999996</v>
      </c>
      <c r="G966" s="42">
        <v>2905.7840999999999</v>
      </c>
      <c r="H966" s="42">
        <v>0</v>
      </c>
      <c r="I966" s="42"/>
      <c r="J966" s="42"/>
      <c r="K966" s="42">
        <v>0</v>
      </c>
      <c r="L966" s="46">
        <v>0.26433449999999997</v>
      </c>
      <c r="M966" s="42">
        <v>148.57575495</v>
      </c>
      <c r="N966" s="48">
        <v>0</v>
      </c>
      <c r="O966" s="42"/>
      <c r="P966" s="42"/>
      <c r="Q966" s="42">
        <v>0</v>
      </c>
      <c r="R966" s="47">
        <v>3540.1868999999997</v>
      </c>
      <c r="S966" s="42">
        <v>3770.0834631355269</v>
      </c>
      <c r="T966" s="73">
        <v>0.83408926175564757</v>
      </c>
      <c r="U966" s="48">
        <v>148.84008944999999</v>
      </c>
      <c r="V966" s="49">
        <v>32.929223329646021</v>
      </c>
    </row>
    <row r="967" spans="1:22" x14ac:dyDescent="0.35">
      <c r="A967" s="1" t="s">
        <v>29</v>
      </c>
      <c r="B967" s="44" t="s">
        <v>922</v>
      </c>
      <c r="C967" s="25" t="s">
        <v>1000</v>
      </c>
      <c r="D967" s="25" t="s">
        <v>32</v>
      </c>
      <c r="E967" s="50">
        <v>4301</v>
      </c>
      <c r="F967" s="41">
        <v>461.52</v>
      </c>
      <c r="G967" s="42">
        <v>2406.7728000000002</v>
      </c>
      <c r="H967" s="42">
        <v>0</v>
      </c>
      <c r="I967" s="42"/>
      <c r="J967" s="42"/>
      <c r="K967" s="42">
        <v>0</v>
      </c>
      <c r="L967" s="46">
        <v>0.1923</v>
      </c>
      <c r="M967" s="42">
        <v>123.06078959999999</v>
      </c>
      <c r="N967" s="48">
        <v>0</v>
      </c>
      <c r="O967" s="42"/>
      <c r="P967" s="42"/>
      <c r="Q967" s="42">
        <v>0</v>
      </c>
      <c r="R967" s="47">
        <v>2868.2928000000002</v>
      </c>
      <c r="S967" s="42">
        <v>3054.5571627053641</v>
      </c>
      <c r="T967" s="73">
        <v>0.71019696877595073</v>
      </c>
      <c r="U967" s="48">
        <v>123.2530896</v>
      </c>
      <c r="V967" s="49">
        <v>28.656844826784468</v>
      </c>
    </row>
    <row r="968" spans="1:22" x14ac:dyDescent="0.35">
      <c r="A968" s="1" t="s">
        <v>29</v>
      </c>
      <c r="B968" s="44" t="s">
        <v>922</v>
      </c>
      <c r="C968" s="25" t="s">
        <v>1001</v>
      </c>
      <c r="D968" s="25" t="s">
        <v>32</v>
      </c>
      <c r="E968" s="50">
        <v>6699</v>
      </c>
      <c r="F968" s="41">
        <v>644.69159999999999</v>
      </c>
      <c r="G968" s="42">
        <v>3059.9964</v>
      </c>
      <c r="H968" s="42">
        <v>0</v>
      </c>
      <c r="I968" s="42"/>
      <c r="J968" s="42"/>
      <c r="K968" s="42">
        <v>0</v>
      </c>
      <c r="L968" s="46">
        <v>0.26862150000000001</v>
      </c>
      <c r="M968" s="42">
        <v>156.46078979999999</v>
      </c>
      <c r="N968" s="48">
        <v>0</v>
      </c>
      <c r="O968" s="42"/>
      <c r="P968" s="42"/>
      <c r="Q968" s="42">
        <v>0</v>
      </c>
      <c r="R968" s="47">
        <v>3704.6880000000001</v>
      </c>
      <c r="S968" s="42">
        <v>3945.2671170769631</v>
      </c>
      <c r="T968" s="73">
        <v>0.58893373892774492</v>
      </c>
      <c r="U968" s="48">
        <v>156.72941129999998</v>
      </c>
      <c r="V968" s="49">
        <v>23.39594137931034</v>
      </c>
    </row>
    <row r="969" spans="1:22" x14ac:dyDescent="0.35">
      <c r="A969" s="1" t="s">
        <v>29</v>
      </c>
      <c r="B969" s="44" t="s">
        <v>922</v>
      </c>
      <c r="C969" s="25" t="s">
        <v>1002</v>
      </c>
      <c r="D969" s="25" t="s">
        <v>32</v>
      </c>
      <c r="E969" s="50">
        <v>3188</v>
      </c>
      <c r="F969" s="41">
        <v>262.03319999999997</v>
      </c>
      <c r="G969" s="42">
        <v>1874.7972</v>
      </c>
      <c r="H969" s="42">
        <v>0</v>
      </c>
      <c r="I969" s="42"/>
      <c r="J969" s="42"/>
      <c r="K969" s="42">
        <v>0</v>
      </c>
      <c r="L969" s="46">
        <v>0.10918050000000001</v>
      </c>
      <c r="M969" s="48">
        <v>95.860325400000008</v>
      </c>
      <c r="N969" s="48">
        <v>0</v>
      </c>
      <c r="O969" s="42"/>
      <c r="P969" s="42"/>
      <c r="Q969" s="42">
        <v>0</v>
      </c>
      <c r="R969" s="47">
        <v>2136.8303999999998</v>
      </c>
      <c r="S969" s="42">
        <v>2275.5942502824564</v>
      </c>
      <c r="T969" s="73">
        <v>0.71379995303715693</v>
      </c>
      <c r="U969" s="48">
        <v>95.969505900000001</v>
      </c>
      <c r="V969" s="49">
        <v>30.103358186951066</v>
      </c>
    </row>
    <row r="970" spans="1:22" x14ac:dyDescent="0.35">
      <c r="A970" s="1" t="s">
        <v>29</v>
      </c>
      <c r="B970" s="44" t="s">
        <v>922</v>
      </c>
      <c r="C970" s="25" t="s">
        <v>1003</v>
      </c>
      <c r="D970" s="25" t="s">
        <v>32</v>
      </c>
      <c r="E970" s="50">
        <v>28552</v>
      </c>
      <c r="F970" s="41">
        <v>4902.1523999999999</v>
      </c>
      <c r="G970" s="42">
        <v>15818.696099999999</v>
      </c>
      <c r="H970" s="42">
        <v>0</v>
      </c>
      <c r="I970" s="42"/>
      <c r="J970" s="42"/>
      <c r="K970" s="42">
        <v>0</v>
      </c>
      <c r="L970" s="46">
        <v>2.0425635</v>
      </c>
      <c r="M970" s="42">
        <v>808.82633895000004</v>
      </c>
      <c r="N970" s="48">
        <v>0</v>
      </c>
      <c r="O970" s="42"/>
      <c r="P970" s="42"/>
      <c r="Q970" s="42">
        <v>0</v>
      </c>
      <c r="R970" s="47">
        <v>20720.8485</v>
      </c>
      <c r="S970" s="42">
        <v>22066.441823166624</v>
      </c>
      <c r="T970" s="73">
        <v>0.77285100249252681</v>
      </c>
      <c r="U970" s="48">
        <v>810.86890245000006</v>
      </c>
      <c r="V970" s="49">
        <v>28.399723397660409</v>
      </c>
    </row>
    <row r="971" spans="1:22" x14ac:dyDescent="0.35">
      <c r="A971" s="1" t="s">
        <v>29</v>
      </c>
      <c r="B971" s="44" t="s">
        <v>922</v>
      </c>
      <c r="C971" s="25" t="s">
        <v>1004</v>
      </c>
      <c r="D971" s="25" t="s">
        <v>32</v>
      </c>
      <c r="E971" s="50">
        <v>5603</v>
      </c>
      <c r="F971" s="41">
        <v>941.202</v>
      </c>
      <c r="G971" s="42">
        <v>1070.3924999999999</v>
      </c>
      <c r="H971" s="42">
        <v>1413.0959999999998</v>
      </c>
      <c r="I971" s="42"/>
      <c r="J971" s="42"/>
      <c r="K971" s="42">
        <v>0</v>
      </c>
      <c r="L971" s="46">
        <v>0.3921675</v>
      </c>
      <c r="M971" s="48">
        <v>54.730278749999997</v>
      </c>
      <c r="N971" s="48">
        <v>100.62438096</v>
      </c>
      <c r="O971" s="42"/>
      <c r="P971" s="42"/>
      <c r="Q971" s="42">
        <v>0</v>
      </c>
      <c r="R971" s="47">
        <v>3424.6904999999997</v>
      </c>
      <c r="S971" s="42">
        <v>3647.0868304742157</v>
      </c>
      <c r="T971" s="73">
        <v>0.6509168000132457</v>
      </c>
      <c r="U971" s="48">
        <v>155.74682720999999</v>
      </c>
      <c r="V971" s="49">
        <v>27.797042157772619</v>
      </c>
    </row>
    <row r="972" spans="1:22" x14ac:dyDescent="0.35">
      <c r="A972" s="1" t="s">
        <v>29</v>
      </c>
      <c r="B972" s="44" t="s">
        <v>922</v>
      </c>
      <c r="C972" s="25" t="s">
        <v>1005</v>
      </c>
      <c r="D972" s="25" t="s">
        <v>32</v>
      </c>
      <c r="E972" s="50">
        <v>4991</v>
      </c>
      <c r="F972" s="41">
        <v>503.29079999999999</v>
      </c>
      <c r="G972" s="42">
        <v>1975.2057</v>
      </c>
      <c r="H972" s="42">
        <v>275.09199999999998</v>
      </c>
      <c r="I972" s="42"/>
      <c r="J972" s="42"/>
      <c r="K972" s="42">
        <v>0</v>
      </c>
      <c r="L972" s="46">
        <v>0.20970449999999999</v>
      </c>
      <c r="M972" s="42">
        <v>100.99431615</v>
      </c>
      <c r="N972" s="48">
        <v>19.58887592</v>
      </c>
      <c r="O972" s="42"/>
      <c r="P972" s="42"/>
      <c r="Q972" s="42">
        <v>0</v>
      </c>
      <c r="R972" s="47">
        <v>2753.5885000000003</v>
      </c>
      <c r="S972" s="42">
        <v>2932.404068307852</v>
      </c>
      <c r="T972" s="73">
        <v>0.58753838275052128</v>
      </c>
      <c r="U972" s="48">
        <v>120.79289657000001</v>
      </c>
      <c r="V972" s="49">
        <v>24.202143171709078</v>
      </c>
    </row>
    <row r="973" spans="1:22" x14ac:dyDescent="0.35">
      <c r="A973" s="1" t="s">
        <v>29</v>
      </c>
      <c r="B973" s="44" t="s">
        <v>922</v>
      </c>
      <c r="C973" s="25" t="s">
        <v>1006</v>
      </c>
      <c r="D973" s="25" t="s">
        <v>32</v>
      </c>
      <c r="E973" s="50">
        <v>2970</v>
      </c>
      <c r="F973" s="41">
        <v>357.02639999999997</v>
      </c>
      <c r="G973" s="42">
        <v>2043.4077</v>
      </c>
      <c r="H973" s="42">
        <v>0</v>
      </c>
      <c r="I973" s="42"/>
      <c r="J973" s="42"/>
      <c r="K973" s="42">
        <v>0</v>
      </c>
      <c r="L973" s="46">
        <v>0.148761</v>
      </c>
      <c r="M973" s="42">
        <v>104.48155515000001</v>
      </c>
      <c r="N973" s="48">
        <v>0</v>
      </c>
      <c r="O973" s="42"/>
      <c r="P973" s="42"/>
      <c r="Q973" s="42">
        <v>0</v>
      </c>
      <c r="R973" s="47">
        <v>2400.4340999999999</v>
      </c>
      <c r="S973" s="42">
        <v>2556.316138211972</v>
      </c>
      <c r="T973" s="73">
        <v>0.86071250444847536</v>
      </c>
      <c r="U973" s="48">
        <v>104.63031615</v>
      </c>
      <c r="V973" s="49">
        <v>35.229062676767676</v>
      </c>
    </row>
    <row r="974" spans="1:22" x14ac:dyDescent="0.35">
      <c r="A974" s="1" t="s">
        <v>29</v>
      </c>
      <c r="B974" s="44" t="s">
        <v>922</v>
      </c>
      <c r="C974" s="25" t="s">
        <v>1007</v>
      </c>
      <c r="D974" s="25" t="s">
        <v>32</v>
      </c>
      <c r="E974" s="50">
        <v>2979</v>
      </c>
      <c r="F974" s="41">
        <v>457.34039999999999</v>
      </c>
      <c r="G974" s="42">
        <v>1468.2375</v>
      </c>
      <c r="H974" s="42">
        <v>0</v>
      </c>
      <c r="I974" s="42"/>
      <c r="J974" s="42"/>
      <c r="K974" s="42">
        <v>0</v>
      </c>
      <c r="L974" s="46">
        <v>0.19055850000000002</v>
      </c>
      <c r="M974" s="48">
        <v>75.072506249999989</v>
      </c>
      <c r="N974" s="48">
        <v>0</v>
      </c>
      <c r="O974" s="42"/>
      <c r="P974" s="42"/>
      <c r="Q974" s="42">
        <v>0</v>
      </c>
      <c r="R974" s="47">
        <v>1925.5779</v>
      </c>
      <c r="S974" s="42">
        <v>2050.623202342576</v>
      </c>
      <c r="T974" s="73">
        <v>0.68835958453930046</v>
      </c>
      <c r="U974" s="48">
        <v>75.263064749999984</v>
      </c>
      <c r="V974" s="49">
        <v>25.264540030211478</v>
      </c>
    </row>
    <row r="975" spans="1:22" x14ac:dyDescent="0.35">
      <c r="A975" s="1" t="s">
        <v>29</v>
      </c>
      <c r="B975" s="44" t="s">
        <v>922</v>
      </c>
      <c r="C975" s="25" t="s">
        <v>1008</v>
      </c>
      <c r="D975" s="25" t="s">
        <v>32</v>
      </c>
      <c r="E975" s="50">
        <v>2934</v>
      </c>
      <c r="F975" s="41">
        <v>313.72919999999999</v>
      </c>
      <c r="G975" s="42">
        <v>1791.8181</v>
      </c>
      <c r="H975" s="42">
        <v>0</v>
      </c>
      <c r="I975" s="42"/>
      <c r="J975" s="42"/>
      <c r="K975" s="42">
        <v>0</v>
      </c>
      <c r="L975" s="46">
        <v>0.13072050000000002</v>
      </c>
      <c r="M975" s="48">
        <v>91.617517949999993</v>
      </c>
      <c r="N975" s="48">
        <v>0</v>
      </c>
      <c r="O975" s="42"/>
      <c r="P975" s="42"/>
      <c r="Q975" s="42">
        <v>0</v>
      </c>
      <c r="R975" s="47">
        <v>2105.5473000000002</v>
      </c>
      <c r="S975" s="42">
        <v>2242.279653817051</v>
      </c>
      <c r="T975" s="73">
        <v>0.76423982747684083</v>
      </c>
      <c r="U975" s="48">
        <v>91.748238449999988</v>
      </c>
      <c r="V975" s="49">
        <v>31.270701584867073</v>
      </c>
    </row>
    <row r="976" spans="1:22" x14ac:dyDescent="0.35">
      <c r="A976" s="1" t="s">
        <v>29</v>
      </c>
      <c r="B976" s="44" t="s">
        <v>922</v>
      </c>
      <c r="C976" s="25" t="s">
        <v>1009</v>
      </c>
      <c r="D976" s="25" t="s">
        <v>32</v>
      </c>
      <c r="E976" s="50">
        <v>6198</v>
      </c>
      <c r="F976" s="41">
        <v>630</v>
      </c>
      <c r="G976" s="42">
        <v>2101.0005000000001</v>
      </c>
      <c r="H976" s="42">
        <v>0</v>
      </c>
      <c r="I976" s="42"/>
      <c r="J976" s="42"/>
      <c r="K976" s="42">
        <v>0</v>
      </c>
      <c r="L976" s="46">
        <v>0.26250000000000001</v>
      </c>
      <c r="M976" s="42">
        <v>107.42633475</v>
      </c>
      <c r="N976" s="48">
        <v>0</v>
      </c>
      <c r="O976" s="42"/>
      <c r="P976" s="42"/>
      <c r="Q976" s="42">
        <v>0</v>
      </c>
      <c r="R976" s="47">
        <v>2731.0005000000001</v>
      </c>
      <c r="S976" s="42">
        <v>2908.3492238403733</v>
      </c>
      <c r="T976" s="73">
        <v>0.46923995221690434</v>
      </c>
      <c r="U976" s="48">
        <v>107.68883475</v>
      </c>
      <c r="V976" s="49">
        <v>17.374771660212971</v>
      </c>
    </row>
    <row r="977" spans="1:22" x14ac:dyDescent="0.35">
      <c r="A977" s="1" t="s">
        <v>29</v>
      </c>
      <c r="B977" s="44" t="s">
        <v>922</v>
      </c>
      <c r="C977" s="25" t="s">
        <v>1010</v>
      </c>
      <c r="D977" s="25" t="s">
        <v>32</v>
      </c>
      <c r="E977" s="50">
        <v>4603</v>
      </c>
      <c r="F977" s="41">
        <v>635.04</v>
      </c>
      <c r="G977" s="42">
        <v>2814.8481000000002</v>
      </c>
      <c r="H977" s="42">
        <v>0</v>
      </c>
      <c r="I977" s="42"/>
      <c r="J977" s="42"/>
      <c r="K977" s="42">
        <v>0</v>
      </c>
      <c r="L977" s="46">
        <v>0.2646</v>
      </c>
      <c r="M977" s="42">
        <v>143.92610295</v>
      </c>
      <c r="N977" s="48">
        <v>0</v>
      </c>
      <c r="O977" s="42"/>
      <c r="P977" s="42"/>
      <c r="Q977" s="42">
        <v>0</v>
      </c>
      <c r="R977" s="47">
        <v>3449.8881000000001</v>
      </c>
      <c r="S977" s="42">
        <v>3673.9207400259133</v>
      </c>
      <c r="T977" s="73">
        <v>0.79815788399433274</v>
      </c>
      <c r="U977" s="48">
        <v>144.19070295</v>
      </c>
      <c r="V977" s="49">
        <v>31.325375396480556</v>
      </c>
    </row>
    <row r="978" spans="1:22" x14ac:dyDescent="0.35">
      <c r="A978" s="1" t="s">
        <v>29</v>
      </c>
      <c r="B978" s="44" t="s">
        <v>922</v>
      </c>
      <c r="C978" s="25" t="s">
        <v>1011</v>
      </c>
      <c r="D978" s="25" t="s">
        <v>32</v>
      </c>
      <c r="E978" s="50">
        <v>6587</v>
      </c>
      <c r="F978" s="41">
        <v>714.024</v>
      </c>
      <c r="G978" s="42">
        <v>2415.4875000000002</v>
      </c>
      <c r="H978" s="42">
        <v>0</v>
      </c>
      <c r="I978" s="42"/>
      <c r="J978" s="42"/>
      <c r="K978" s="42">
        <v>0</v>
      </c>
      <c r="L978" s="46">
        <v>0.29751</v>
      </c>
      <c r="M978" s="42">
        <v>123.50638124999999</v>
      </c>
      <c r="N978" s="48">
        <v>0</v>
      </c>
      <c r="O978" s="42"/>
      <c r="P978" s="42"/>
      <c r="Q978" s="42">
        <v>0</v>
      </c>
      <c r="R978" s="47">
        <v>3129.5115000000001</v>
      </c>
      <c r="S978" s="42">
        <v>3332.739170873283</v>
      </c>
      <c r="T978" s="73">
        <v>0.50595706252820449</v>
      </c>
      <c r="U978" s="48">
        <v>123.80389124999999</v>
      </c>
      <c r="V978" s="49">
        <v>18.79518616213754</v>
      </c>
    </row>
    <row r="979" spans="1:22" x14ac:dyDescent="0.35">
      <c r="A979" s="1" t="s">
        <v>29</v>
      </c>
      <c r="B979" s="44" t="s">
        <v>922</v>
      </c>
      <c r="C979" s="25" t="s">
        <v>1012</v>
      </c>
      <c r="D979" s="25" t="s">
        <v>32</v>
      </c>
      <c r="E979" s="50">
        <v>2682</v>
      </c>
      <c r="F979" s="41">
        <v>326.27879999999999</v>
      </c>
      <c r="G979" s="42">
        <v>1614.114</v>
      </c>
      <c r="H979" s="42">
        <v>0</v>
      </c>
      <c r="I979" s="42"/>
      <c r="J979" s="42"/>
      <c r="K979" s="42">
        <v>0</v>
      </c>
      <c r="L979" s="46">
        <v>0.1359495</v>
      </c>
      <c r="M979" s="48">
        <v>82.531323</v>
      </c>
      <c r="N979" s="48">
        <v>0</v>
      </c>
      <c r="O979" s="42"/>
      <c r="P979" s="42"/>
      <c r="Q979" s="42">
        <v>0</v>
      </c>
      <c r="R979" s="47">
        <v>1940.3928000000001</v>
      </c>
      <c r="S979" s="42">
        <v>2066.4001686654574</v>
      </c>
      <c r="T979" s="73">
        <v>0.770469861545659</v>
      </c>
      <c r="U979" s="48">
        <v>82.667272499999996</v>
      </c>
      <c r="V979" s="49">
        <v>30.822994966442948</v>
      </c>
    </row>
    <row r="980" spans="1:22" x14ac:dyDescent="0.35">
      <c r="A980" s="1" t="s">
        <v>29</v>
      </c>
      <c r="B980" s="44" t="s">
        <v>922</v>
      </c>
      <c r="C980" s="25" t="s">
        <v>1013</v>
      </c>
      <c r="D980" s="25" t="s">
        <v>32</v>
      </c>
      <c r="E980" s="50">
        <v>6176</v>
      </c>
      <c r="F980" s="41">
        <v>234.054</v>
      </c>
      <c r="G980" s="42">
        <v>3511.2663000000002</v>
      </c>
      <c r="H980" s="42">
        <v>0</v>
      </c>
      <c r="I980" s="42"/>
      <c r="J980" s="42"/>
      <c r="K980" s="42">
        <v>0</v>
      </c>
      <c r="L980" s="46">
        <v>9.7522500000000012E-2</v>
      </c>
      <c r="M980" s="42">
        <v>179.53468784999998</v>
      </c>
      <c r="N980" s="48">
        <v>0</v>
      </c>
      <c r="O980" s="42"/>
      <c r="P980" s="42"/>
      <c r="Q980" s="42">
        <v>0</v>
      </c>
      <c r="R980" s="47">
        <v>3745.3203000000003</v>
      </c>
      <c r="S980" s="42">
        <v>3988.538042207826</v>
      </c>
      <c r="T980" s="73">
        <v>0.64581250683416869</v>
      </c>
      <c r="U980" s="48">
        <v>179.63221034999998</v>
      </c>
      <c r="V980" s="49">
        <v>29.085526287240928</v>
      </c>
    </row>
    <row r="981" spans="1:22" x14ac:dyDescent="0.35">
      <c r="A981" s="1" t="s">
        <v>29</v>
      </c>
      <c r="B981" s="44" t="s">
        <v>922</v>
      </c>
      <c r="C981" s="25" t="s">
        <v>1014</v>
      </c>
      <c r="D981" s="25" t="s">
        <v>32</v>
      </c>
      <c r="E981" s="50">
        <v>3000</v>
      </c>
      <c r="F981" s="41">
        <v>481.3272</v>
      </c>
      <c r="G981" s="42">
        <v>1789.1658</v>
      </c>
      <c r="H981" s="42">
        <v>0</v>
      </c>
      <c r="I981" s="42"/>
      <c r="J981" s="42"/>
      <c r="K981" s="42">
        <v>0</v>
      </c>
      <c r="L981" s="46">
        <v>0.20055300000000001</v>
      </c>
      <c r="M981" s="48">
        <v>91.481903099999997</v>
      </c>
      <c r="N981" s="48">
        <v>0</v>
      </c>
      <c r="O981" s="42"/>
      <c r="P981" s="42"/>
      <c r="Q981" s="42">
        <v>0</v>
      </c>
      <c r="R981" s="47">
        <v>2270.4929999999999</v>
      </c>
      <c r="S981" s="42">
        <v>2417.936779683856</v>
      </c>
      <c r="T981" s="73">
        <v>0.80597892656128534</v>
      </c>
      <c r="U981" s="48">
        <v>91.682456099999996</v>
      </c>
      <c r="V981" s="49">
        <v>30.560818699999999</v>
      </c>
    </row>
    <row r="982" spans="1:22" x14ac:dyDescent="0.35">
      <c r="A982" s="1" t="s">
        <v>29</v>
      </c>
      <c r="B982" s="44" t="s">
        <v>922</v>
      </c>
      <c r="C982" s="25" t="s">
        <v>1015</v>
      </c>
      <c r="D982" s="25" t="s">
        <v>32</v>
      </c>
      <c r="E982" s="50">
        <v>3392</v>
      </c>
      <c r="F982" s="41">
        <v>1127.6532</v>
      </c>
      <c r="G982" s="42">
        <v>1724.3739</v>
      </c>
      <c r="H982" s="42">
        <v>0</v>
      </c>
      <c r="I982" s="42"/>
      <c r="J982" s="42"/>
      <c r="K982" s="42">
        <v>0</v>
      </c>
      <c r="L982" s="46">
        <v>0.46985549999999998</v>
      </c>
      <c r="M982" s="48">
        <v>88.169026049999999</v>
      </c>
      <c r="N982" s="48">
        <v>0</v>
      </c>
      <c r="O982" s="42"/>
      <c r="P982" s="42"/>
      <c r="Q982" s="42">
        <v>0</v>
      </c>
      <c r="R982" s="47">
        <v>2852.0271000000002</v>
      </c>
      <c r="S982" s="42">
        <v>3037.2351827312777</v>
      </c>
      <c r="T982" s="73">
        <v>0.89541131566370213</v>
      </c>
      <c r="U982" s="48">
        <v>88.638881549999994</v>
      </c>
      <c r="V982" s="49">
        <v>26.131745739976413</v>
      </c>
    </row>
    <row r="983" spans="1:22" x14ac:dyDescent="0.35">
      <c r="A983" s="1" t="s">
        <v>29</v>
      </c>
      <c r="B983" s="44" t="s">
        <v>922</v>
      </c>
      <c r="C983" s="25" t="s">
        <v>1016</v>
      </c>
      <c r="D983" s="25" t="s">
        <v>32</v>
      </c>
      <c r="E983" s="50">
        <v>2983</v>
      </c>
      <c r="F983" s="41">
        <v>493.488</v>
      </c>
      <c r="G983" s="42">
        <v>1543.2597000000001</v>
      </c>
      <c r="H983" s="42">
        <v>0</v>
      </c>
      <c r="I983" s="42"/>
      <c r="J983" s="42"/>
      <c r="K983" s="42">
        <v>0</v>
      </c>
      <c r="L983" s="46">
        <v>0.20562</v>
      </c>
      <c r="M983" s="48">
        <v>78.908469150000002</v>
      </c>
      <c r="N983" s="48">
        <v>0</v>
      </c>
      <c r="O983" s="42"/>
      <c r="P983" s="42"/>
      <c r="Q983" s="42">
        <v>0</v>
      </c>
      <c r="R983" s="47">
        <v>2036.7477000000001</v>
      </c>
      <c r="S983" s="42">
        <v>2169.0122694791398</v>
      </c>
      <c r="T983" s="73">
        <v>0.72712446177644652</v>
      </c>
      <c r="U983" s="48">
        <v>79.114089149999998</v>
      </c>
      <c r="V983" s="49">
        <v>26.521652413677504</v>
      </c>
    </row>
    <row r="984" spans="1:22" x14ac:dyDescent="0.35">
      <c r="A984" s="1" t="s">
        <v>29</v>
      </c>
      <c r="B984" s="44" t="s">
        <v>922</v>
      </c>
      <c r="C984" s="25" t="s">
        <v>1017</v>
      </c>
      <c r="D984" s="25" t="s">
        <v>32</v>
      </c>
      <c r="E984" s="50">
        <v>3502</v>
      </c>
      <c r="F984" s="41">
        <v>1176.48</v>
      </c>
      <c r="G984" s="42">
        <v>2387.8278</v>
      </c>
      <c r="H984" s="42">
        <v>0</v>
      </c>
      <c r="I984" s="42"/>
      <c r="J984" s="42"/>
      <c r="K984" s="42">
        <v>0</v>
      </c>
      <c r="L984" s="46">
        <v>0.49019999999999997</v>
      </c>
      <c r="M984" s="42">
        <v>122.09211209999999</v>
      </c>
      <c r="N984" s="48">
        <v>0</v>
      </c>
      <c r="O984" s="42"/>
      <c r="P984" s="42"/>
      <c r="Q984" s="42">
        <v>0</v>
      </c>
      <c r="R984" s="47">
        <v>3564.3078</v>
      </c>
      <c r="S984" s="42">
        <v>3795.7707527545995</v>
      </c>
      <c r="T984" s="73">
        <v>1.0838865656066818</v>
      </c>
      <c r="U984" s="48">
        <v>122.5823121</v>
      </c>
      <c r="V984" s="49">
        <v>35.003515733866358</v>
      </c>
    </row>
    <row r="985" spans="1:22" x14ac:dyDescent="0.35">
      <c r="A985" s="1" t="s">
        <v>29</v>
      </c>
      <c r="B985" s="44" t="s">
        <v>922</v>
      </c>
      <c r="C985" s="25" t="s">
        <v>1018</v>
      </c>
      <c r="D985" s="25" t="s">
        <v>32</v>
      </c>
      <c r="E985" s="50">
        <v>3540</v>
      </c>
      <c r="F985" s="41">
        <v>428.54399999999998</v>
      </c>
      <c r="G985" s="42">
        <v>2784.5360999999998</v>
      </c>
      <c r="H985" s="42">
        <v>0</v>
      </c>
      <c r="I985" s="42"/>
      <c r="J985" s="42"/>
      <c r="K985" s="42">
        <v>0</v>
      </c>
      <c r="L985" s="46">
        <v>0.17856</v>
      </c>
      <c r="M985" s="42">
        <v>142.37621895000001</v>
      </c>
      <c r="N985" s="48">
        <v>0</v>
      </c>
      <c r="O985" s="42"/>
      <c r="P985" s="42"/>
      <c r="Q985" s="42">
        <v>0</v>
      </c>
      <c r="R985" s="47">
        <v>3213.0800999999997</v>
      </c>
      <c r="S985" s="42">
        <v>3421.7346408292301</v>
      </c>
      <c r="T985" s="73">
        <v>0.96659170644893511</v>
      </c>
      <c r="U985" s="48">
        <v>142.55477895000001</v>
      </c>
      <c r="V985" s="49">
        <v>40.269711567796612</v>
      </c>
    </row>
    <row r="986" spans="1:22" x14ac:dyDescent="0.35">
      <c r="A986" s="1" t="s">
        <v>29</v>
      </c>
      <c r="B986" s="44" t="s">
        <v>922</v>
      </c>
      <c r="C986" s="25" t="s">
        <v>1019</v>
      </c>
      <c r="D986" s="25" t="s">
        <v>32</v>
      </c>
      <c r="E986" s="50">
        <v>11551</v>
      </c>
      <c r="F986" s="41">
        <v>2258.2799999999997</v>
      </c>
      <c r="G986" s="42">
        <v>4490.3438999999998</v>
      </c>
      <c r="H986" s="42">
        <v>0</v>
      </c>
      <c r="I986" s="42"/>
      <c r="J986" s="42"/>
      <c r="K986" s="42">
        <v>0</v>
      </c>
      <c r="L986" s="46">
        <v>0.94095000000000006</v>
      </c>
      <c r="M986" s="42">
        <v>229.59594104999999</v>
      </c>
      <c r="N986" s="48">
        <v>0</v>
      </c>
      <c r="O986" s="42"/>
      <c r="P986" s="42"/>
      <c r="Q986" s="42">
        <v>0</v>
      </c>
      <c r="R986" s="47">
        <v>6748.6238999999996</v>
      </c>
      <c r="S986" s="42">
        <v>7186.873485213785</v>
      </c>
      <c r="T986" s="73">
        <v>0.62218625964970864</v>
      </c>
      <c r="U986" s="48">
        <v>230.53689104999998</v>
      </c>
      <c r="V986" s="49">
        <v>19.958176006406369</v>
      </c>
    </row>
    <row r="987" spans="1:22" x14ac:dyDescent="0.35">
      <c r="A987" s="1" t="s">
        <v>29</v>
      </c>
      <c r="B987" s="44" t="s">
        <v>922</v>
      </c>
      <c r="C987" s="25" t="s">
        <v>1020</v>
      </c>
      <c r="D987" s="25" t="s">
        <v>32</v>
      </c>
      <c r="E987" s="50">
        <v>13610</v>
      </c>
      <c r="F987" s="41">
        <v>2977.56</v>
      </c>
      <c r="G987" s="42">
        <v>6607.6370999999999</v>
      </c>
      <c r="H987" s="42">
        <v>0</v>
      </c>
      <c r="I987" s="42"/>
      <c r="J987" s="42"/>
      <c r="K987" s="42">
        <v>0</v>
      </c>
      <c r="L987" s="46">
        <v>1.24065</v>
      </c>
      <c r="M987" s="42">
        <v>337.85533844999998</v>
      </c>
      <c r="N987" s="48">
        <v>0</v>
      </c>
      <c r="O987" s="42"/>
      <c r="P987" s="42"/>
      <c r="Q987" s="42">
        <v>0</v>
      </c>
      <c r="R987" s="47">
        <v>9585.1970999999994</v>
      </c>
      <c r="S987" s="42">
        <v>10207.651205535112</v>
      </c>
      <c r="T987" s="73">
        <v>0.75001110988501929</v>
      </c>
      <c r="U987" s="48">
        <v>339.09598844999999</v>
      </c>
      <c r="V987" s="49">
        <v>24.915208556208672</v>
      </c>
    </row>
    <row r="988" spans="1:22" x14ac:dyDescent="0.35">
      <c r="A988" s="1" t="s">
        <v>29</v>
      </c>
      <c r="B988" s="44" t="s">
        <v>922</v>
      </c>
      <c r="C988" s="25" t="s">
        <v>1021</v>
      </c>
      <c r="D988" s="25" t="s">
        <v>32</v>
      </c>
      <c r="E988" s="50">
        <v>7790</v>
      </c>
      <c r="F988" s="41">
        <v>1324.296</v>
      </c>
      <c r="G988" s="42">
        <v>4289.9058000000005</v>
      </c>
      <c r="H988" s="42">
        <v>0</v>
      </c>
      <c r="I988" s="42"/>
      <c r="J988" s="42"/>
      <c r="K988" s="42">
        <v>0</v>
      </c>
      <c r="L988" s="46">
        <v>0.55179</v>
      </c>
      <c r="M988" s="42">
        <v>219.34733309999999</v>
      </c>
      <c r="N988" s="48">
        <v>0</v>
      </c>
      <c r="O988" s="42"/>
      <c r="P988" s="42"/>
      <c r="Q988" s="42">
        <v>0</v>
      </c>
      <c r="R988" s="47">
        <v>5614.2018000000007</v>
      </c>
      <c r="S988" s="42">
        <v>5978.7830311686976</v>
      </c>
      <c r="T988" s="73">
        <v>0.76749461247351702</v>
      </c>
      <c r="U988" s="48">
        <v>219.8991231</v>
      </c>
      <c r="V988" s="49">
        <v>28.228385507060334</v>
      </c>
    </row>
    <row r="989" spans="1:22" x14ac:dyDescent="0.35">
      <c r="A989" s="1" t="s">
        <v>29</v>
      </c>
      <c r="B989" s="44" t="s">
        <v>922</v>
      </c>
      <c r="C989" s="25" t="s">
        <v>1022</v>
      </c>
      <c r="D989" s="25" t="s">
        <v>32</v>
      </c>
      <c r="E989" s="50">
        <v>2876</v>
      </c>
      <c r="F989" s="41">
        <v>552.86279999999999</v>
      </c>
      <c r="G989" s="42">
        <v>1486.0458000000001</v>
      </c>
      <c r="H989" s="42">
        <v>0</v>
      </c>
      <c r="I989" s="42"/>
      <c r="J989" s="42"/>
      <c r="K989" s="42">
        <v>0</v>
      </c>
      <c r="L989" s="46">
        <v>0.23035949999999999</v>
      </c>
      <c r="M989" s="48">
        <v>75.983063099999995</v>
      </c>
      <c r="N989" s="48">
        <v>0</v>
      </c>
      <c r="O989" s="42"/>
      <c r="P989" s="42"/>
      <c r="Q989" s="42">
        <v>0</v>
      </c>
      <c r="R989" s="47">
        <v>2038.9086000000002</v>
      </c>
      <c r="S989" s="42">
        <v>2171.3134963876655</v>
      </c>
      <c r="T989" s="73">
        <v>0.75497687635176125</v>
      </c>
      <c r="U989" s="48">
        <v>76.213422600000001</v>
      </c>
      <c r="V989" s="49">
        <v>26.49979923504868</v>
      </c>
    </row>
    <row r="990" spans="1:22" x14ac:dyDescent="0.35">
      <c r="A990" s="1" t="s">
        <v>29</v>
      </c>
      <c r="B990" s="44" t="s">
        <v>922</v>
      </c>
      <c r="C990" s="25" t="s">
        <v>1023</v>
      </c>
      <c r="D990" s="25" t="s">
        <v>32</v>
      </c>
      <c r="E990" s="50">
        <v>4952</v>
      </c>
      <c r="F990" s="41">
        <v>1182.5604000000001</v>
      </c>
      <c r="G990" s="42">
        <v>3230.5014000000001</v>
      </c>
      <c r="H990" s="42">
        <v>0</v>
      </c>
      <c r="I990" s="42"/>
      <c r="J990" s="42"/>
      <c r="K990" s="42">
        <v>0</v>
      </c>
      <c r="L990" s="46">
        <v>0.49273349999999999</v>
      </c>
      <c r="M990" s="42">
        <v>165.17888730000001</v>
      </c>
      <c r="N990" s="48">
        <v>0</v>
      </c>
      <c r="O990" s="42"/>
      <c r="P990" s="42"/>
      <c r="Q990" s="42">
        <v>0</v>
      </c>
      <c r="R990" s="47">
        <v>4413.0618000000004</v>
      </c>
      <c r="S990" s="42">
        <v>4699.6420765172325</v>
      </c>
      <c r="T990" s="73">
        <v>0.94903919154225214</v>
      </c>
      <c r="U990" s="48">
        <v>165.67162080000003</v>
      </c>
      <c r="V990" s="49">
        <v>33.455496930533123</v>
      </c>
    </row>
    <row r="991" spans="1:22" x14ac:dyDescent="0.35">
      <c r="A991" s="1" t="s">
        <v>29</v>
      </c>
      <c r="B991" s="44" t="s">
        <v>922</v>
      </c>
      <c r="C991" s="25" t="s">
        <v>1024</v>
      </c>
      <c r="D991" s="25" t="s">
        <v>32</v>
      </c>
      <c r="E991" s="50">
        <v>3896</v>
      </c>
      <c r="F991" s="41">
        <v>689.18399999999997</v>
      </c>
      <c r="G991" s="42">
        <v>2199.5145000000002</v>
      </c>
      <c r="H991" s="42">
        <v>0</v>
      </c>
      <c r="I991" s="42"/>
      <c r="J991" s="42"/>
      <c r="K991" s="42">
        <v>0</v>
      </c>
      <c r="L991" s="46">
        <v>0.28716000000000003</v>
      </c>
      <c r="M991" s="42">
        <v>112.46345775</v>
      </c>
      <c r="N991" s="48">
        <v>0</v>
      </c>
      <c r="O991" s="42"/>
      <c r="P991" s="42"/>
      <c r="Q991" s="42">
        <v>0</v>
      </c>
      <c r="R991" s="47">
        <v>2888.6985000000004</v>
      </c>
      <c r="S991" s="42">
        <v>3076.2879905675049</v>
      </c>
      <c r="T991" s="73">
        <v>0.78960164028940061</v>
      </c>
      <c r="U991" s="48">
        <v>112.75061775</v>
      </c>
      <c r="V991" s="49">
        <v>28.940096958418891</v>
      </c>
    </row>
    <row r="992" spans="1:22" x14ac:dyDescent="0.35">
      <c r="A992" s="1" t="s">
        <v>29</v>
      </c>
      <c r="B992" s="44" t="s">
        <v>922</v>
      </c>
      <c r="C992" s="25" t="s">
        <v>1025</v>
      </c>
      <c r="D992" s="25" t="s">
        <v>32</v>
      </c>
      <c r="E992" s="50">
        <v>7190</v>
      </c>
      <c r="F992" s="41">
        <v>1161.9972</v>
      </c>
      <c r="G992" s="42">
        <v>3614.7060000000001</v>
      </c>
      <c r="H992" s="42">
        <v>0</v>
      </c>
      <c r="I992" s="42"/>
      <c r="J992" s="42"/>
      <c r="K992" s="42">
        <v>0</v>
      </c>
      <c r="L992" s="46">
        <v>0.48416550000000003</v>
      </c>
      <c r="M992" s="42">
        <v>184.823667</v>
      </c>
      <c r="N992" s="48">
        <v>0</v>
      </c>
      <c r="O992" s="42"/>
      <c r="P992" s="42"/>
      <c r="Q992" s="42">
        <v>0</v>
      </c>
      <c r="R992" s="47">
        <v>4776.7031999999999</v>
      </c>
      <c r="S992" s="42">
        <v>5086.8980229904118</v>
      </c>
      <c r="T992" s="73">
        <v>0.70749624798197663</v>
      </c>
      <c r="U992" s="48">
        <v>185.30783249999999</v>
      </c>
      <c r="V992" s="49">
        <v>25.772994784422806</v>
      </c>
    </row>
    <row r="993" spans="1:22" x14ac:dyDescent="0.35">
      <c r="A993" s="1" t="s">
        <v>29</v>
      </c>
      <c r="B993" s="44" t="s">
        <v>922</v>
      </c>
      <c r="C993" s="25" t="s">
        <v>1026</v>
      </c>
      <c r="D993" s="25" t="s">
        <v>32</v>
      </c>
      <c r="E993" s="50">
        <v>4436</v>
      </c>
      <c r="F993" s="41">
        <v>734.346</v>
      </c>
      <c r="G993" s="42">
        <v>2406.3939</v>
      </c>
      <c r="H993" s="42">
        <v>0</v>
      </c>
      <c r="I993" s="42"/>
      <c r="J993" s="42"/>
      <c r="K993" s="42">
        <v>0</v>
      </c>
      <c r="L993" s="46">
        <v>0.30597750000000001</v>
      </c>
      <c r="M993" s="42">
        <v>123.04141605</v>
      </c>
      <c r="N993" s="48">
        <v>0</v>
      </c>
      <c r="O993" s="42"/>
      <c r="P993" s="42"/>
      <c r="Q993" s="42">
        <v>0</v>
      </c>
      <c r="R993" s="47">
        <v>3140.7399</v>
      </c>
      <c r="S993" s="42">
        <v>3344.69673310184</v>
      </c>
      <c r="T993" s="73">
        <v>0.7539893447028494</v>
      </c>
      <c r="U993" s="48">
        <v>123.34739354999999</v>
      </c>
      <c r="V993" s="49">
        <v>27.805994939134354</v>
      </c>
    </row>
    <row r="994" spans="1:22" x14ac:dyDescent="0.35">
      <c r="A994" s="1" t="s">
        <v>29</v>
      </c>
      <c r="B994" s="44" t="s">
        <v>922</v>
      </c>
      <c r="C994" s="25" t="s">
        <v>1027</v>
      </c>
      <c r="D994" s="25" t="s">
        <v>32</v>
      </c>
      <c r="E994" s="50">
        <v>4528</v>
      </c>
      <c r="F994" s="41">
        <v>655.77599999999995</v>
      </c>
      <c r="G994" s="42">
        <v>3057.3440999999998</v>
      </c>
      <c r="H994" s="42">
        <v>0</v>
      </c>
      <c r="I994" s="42"/>
      <c r="J994" s="42"/>
      <c r="K994" s="42">
        <v>0</v>
      </c>
      <c r="L994" s="46">
        <v>0.27323999999999998</v>
      </c>
      <c r="M994" s="42">
        <v>156.32517494999999</v>
      </c>
      <c r="N994" s="48">
        <v>0</v>
      </c>
      <c r="O994" s="42"/>
      <c r="P994" s="42"/>
      <c r="Q994" s="42">
        <v>0</v>
      </c>
      <c r="R994" s="47">
        <v>3713.1200999999996</v>
      </c>
      <c r="S994" s="42">
        <v>3954.2467900906968</v>
      </c>
      <c r="T994" s="73">
        <v>0.87328771865960619</v>
      </c>
      <c r="U994" s="48">
        <v>156.59841494999998</v>
      </c>
      <c r="V994" s="49">
        <v>34.584455598498231</v>
      </c>
    </row>
    <row r="995" spans="1:22" x14ac:dyDescent="0.35">
      <c r="A995" s="1" t="s">
        <v>29</v>
      </c>
      <c r="B995" s="44" t="s">
        <v>922</v>
      </c>
      <c r="C995" s="25" t="s">
        <v>1028</v>
      </c>
      <c r="D995" s="25" t="s">
        <v>32</v>
      </c>
      <c r="E995" s="50">
        <v>3970</v>
      </c>
      <c r="F995" s="41">
        <v>517.75199999999995</v>
      </c>
      <c r="G995" s="42">
        <v>2922.0767999999998</v>
      </c>
      <c r="H995" s="42">
        <v>0</v>
      </c>
      <c r="I995" s="42"/>
      <c r="J995" s="42"/>
      <c r="K995" s="42">
        <v>0</v>
      </c>
      <c r="L995" s="46">
        <v>0.21573000000000001</v>
      </c>
      <c r="M995" s="42">
        <v>149.40881760000002</v>
      </c>
      <c r="N995" s="48">
        <v>0</v>
      </c>
      <c r="O995" s="42"/>
      <c r="P995" s="42"/>
      <c r="Q995" s="42">
        <v>0</v>
      </c>
      <c r="R995" s="47">
        <v>3439.8287999999998</v>
      </c>
      <c r="S995" s="42">
        <v>3663.2081981031351</v>
      </c>
      <c r="T995" s="73">
        <v>0.92272246803605418</v>
      </c>
      <c r="U995" s="48">
        <v>149.62454760000003</v>
      </c>
      <c r="V995" s="49">
        <v>37.688802921914366</v>
      </c>
    </row>
    <row r="996" spans="1:22" x14ac:dyDescent="0.35">
      <c r="A996" s="1" t="s">
        <v>29</v>
      </c>
      <c r="B996" s="44" t="s">
        <v>922</v>
      </c>
      <c r="C996" s="25" t="s">
        <v>1029</v>
      </c>
      <c r="D996" s="25" t="s">
        <v>32</v>
      </c>
      <c r="E996" s="50">
        <v>6379</v>
      </c>
      <c r="F996" s="41">
        <v>1381.68</v>
      </c>
      <c r="G996" s="42">
        <v>4782.4758000000002</v>
      </c>
      <c r="H996" s="42">
        <v>0</v>
      </c>
      <c r="I996" s="42"/>
      <c r="J996" s="42"/>
      <c r="K996" s="42">
        <v>0</v>
      </c>
      <c r="L996" s="46">
        <v>0.5757000000000001</v>
      </c>
      <c r="M996" s="42">
        <v>244.53294809999997</v>
      </c>
      <c r="N996" s="48">
        <v>0</v>
      </c>
      <c r="O996" s="42"/>
      <c r="P996" s="42"/>
      <c r="Q996" s="42">
        <v>0</v>
      </c>
      <c r="R996" s="47">
        <v>6164.1558000000005</v>
      </c>
      <c r="S996" s="42">
        <v>6564.4505508370048</v>
      </c>
      <c r="T996" s="73">
        <v>1.0290720412034808</v>
      </c>
      <c r="U996" s="48">
        <v>245.10864809999998</v>
      </c>
      <c r="V996" s="49">
        <v>38.424306019752308</v>
      </c>
    </row>
    <row r="997" spans="1:22" x14ac:dyDescent="0.35">
      <c r="A997" s="1" t="s">
        <v>29</v>
      </c>
      <c r="B997" s="44" t="s">
        <v>922</v>
      </c>
      <c r="C997" s="25" t="s">
        <v>1030</v>
      </c>
      <c r="D997" s="25" t="s">
        <v>32</v>
      </c>
      <c r="E997" s="50">
        <v>3449</v>
      </c>
      <c r="F997" s="41">
        <v>385.89479999999998</v>
      </c>
      <c r="G997" s="42">
        <v>2746.2672000000002</v>
      </c>
      <c r="H997" s="42">
        <v>0</v>
      </c>
      <c r="I997" s="42"/>
      <c r="J997" s="42"/>
      <c r="K997" s="42">
        <v>0</v>
      </c>
      <c r="L997" s="46">
        <v>0.1607895</v>
      </c>
      <c r="M997" s="42">
        <v>140.4194904</v>
      </c>
      <c r="N997" s="48">
        <v>0</v>
      </c>
      <c r="O997" s="42"/>
      <c r="P997" s="42"/>
      <c r="Q997" s="42">
        <v>0</v>
      </c>
      <c r="R997" s="47">
        <v>3132.1620000000003</v>
      </c>
      <c r="S997" s="42">
        <v>3335.5617919668312</v>
      </c>
      <c r="T997" s="73">
        <v>0.96710982660679357</v>
      </c>
      <c r="U997" s="48">
        <v>140.58027989999999</v>
      </c>
      <c r="V997" s="49">
        <v>40.759721629457815</v>
      </c>
    </row>
    <row r="998" spans="1:22" x14ac:dyDescent="0.35">
      <c r="A998" s="1" t="s">
        <v>29</v>
      </c>
      <c r="B998" s="44" t="s">
        <v>922</v>
      </c>
      <c r="C998" s="25" t="s">
        <v>1031</v>
      </c>
      <c r="D998" s="25" t="s">
        <v>32</v>
      </c>
      <c r="E998" s="50">
        <v>3443</v>
      </c>
      <c r="F998" s="41">
        <v>502.91999999999996</v>
      </c>
      <c r="G998" s="42">
        <v>1367.4501</v>
      </c>
      <c r="H998" s="42">
        <v>0</v>
      </c>
      <c r="I998" s="42"/>
      <c r="J998" s="42"/>
      <c r="K998" s="42">
        <v>0</v>
      </c>
      <c r="L998" s="46">
        <v>0.20955000000000001</v>
      </c>
      <c r="M998" s="48">
        <v>69.919141950000011</v>
      </c>
      <c r="N998" s="48">
        <v>0</v>
      </c>
      <c r="O998" s="42"/>
      <c r="P998" s="42"/>
      <c r="Q998" s="42">
        <v>0</v>
      </c>
      <c r="R998" s="47">
        <v>1870.3701000000001</v>
      </c>
      <c r="S998" s="42">
        <v>1991.8302573101839</v>
      </c>
      <c r="T998" s="73">
        <v>0.57851590395300145</v>
      </c>
      <c r="U998" s="48">
        <v>70.128691950000004</v>
      </c>
      <c r="V998" s="49">
        <v>20.368484446703459</v>
      </c>
    </row>
    <row r="999" spans="1:22" x14ac:dyDescent="0.35">
      <c r="A999" s="1" t="s">
        <v>29</v>
      </c>
      <c r="B999" s="44" t="s">
        <v>922</v>
      </c>
      <c r="C999" s="25" t="s">
        <v>1032</v>
      </c>
      <c r="D999" s="25" t="s">
        <v>32</v>
      </c>
      <c r="E999" s="50">
        <v>3716</v>
      </c>
      <c r="F999" s="41">
        <v>2431.2347999999997</v>
      </c>
      <c r="G999" s="42">
        <v>4901.4504000000006</v>
      </c>
      <c r="H999" s="42">
        <v>0</v>
      </c>
      <c r="I999" s="42"/>
      <c r="J999" s="42"/>
      <c r="K999" s="42">
        <v>0</v>
      </c>
      <c r="L999" s="46">
        <v>1.0130144999999999</v>
      </c>
      <c r="M999" s="42">
        <v>250.61624280000001</v>
      </c>
      <c r="N999" s="48">
        <v>0</v>
      </c>
      <c r="O999" s="42"/>
      <c r="P999" s="42"/>
      <c r="Q999" s="42">
        <v>0</v>
      </c>
      <c r="R999" s="47">
        <v>7332.6851999999999</v>
      </c>
      <c r="S999" s="42">
        <v>7808.8632023633063</v>
      </c>
      <c r="T999" s="73">
        <v>2.1014163623152062</v>
      </c>
      <c r="U999" s="48">
        <v>251.62925730000001</v>
      </c>
      <c r="V999" s="49">
        <v>67.715085387513454</v>
      </c>
    </row>
    <row r="1000" spans="1:22" x14ac:dyDescent="0.35">
      <c r="A1000" s="1" t="s">
        <v>29</v>
      </c>
      <c r="B1000" s="44" t="s">
        <v>922</v>
      </c>
      <c r="C1000" s="25" t="s">
        <v>1033</v>
      </c>
      <c r="D1000" s="25" t="s">
        <v>32</v>
      </c>
      <c r="E1000" s="50">
        <v>4059</v>
      </c>
      <c r="F1000" s="41">
        <v>647.55359999999996</v>
      </c>
      <c r="G1000" s="42">
        <v>2589.4025999999999</v>
      </c>
      <c r="H1000" s="42">
        <v>0</v>
      </c>
      <c r="I1000" s="42"/>
      <c r="J1000" s="42"/>
      <c r="K1000" s="42">
        <v>0</v>
      </c>
      <c r="L1000" s="46">
        <v>0.269814</v>
      </c>
      <c r="M1000" s="42">
        <v>132.39884069999999</v>
      </c>
      <c r="N1000" s="48">
        <v>0</v>
      </c>
      <c r="O1000" s="42"/>
      <c r="P1000" s="42"/>
      <c r="Q1000" s="42">
        <v>0</v>
      </c>
      <c r="R1000" s="47">
        <v>3236.9561999999996</v>
      </c>
      <c r="S1000" s="42">
        <v>3447.161233355791</v>
      </c>
      <c r="T1000" s="73">
        <v>0.84926366921798246</v>
      </c>
      <c r="U1000" s="48">
        <v>132.66865469999999</v>
      </c>
      <c r="V1000" s="49">
        <v>32.68505905395417</v>
      </c>
    </row>
    <row r="1001" spans="1:22" x14ac:dyDescent="0.35">
      <c r="A1001" s="1" t="s">
        <v>29</v>
      </c>
      <c r="B1001" s="44" t="s">
        <v>922</v>
      </c>
      <c r="C1001" s="25" t="s">
        <v>1034</v>
      </c>
      <c r="D1001" s="25" t="s">
        <v>32</v>
      </c>
      <c r="E1001" s="50">
        <v>700</v>
      </c>
      <c r="F1001" s="41">
        <v>205.10640000000001</v>
      </c>
      <c r="G1001" s="42">
        <v>0</v>
      </c>
      <c r="H1001" s="42">
        <v>706.15999999999985</v>
      </c>
      <c r="I1001" s="42"/>
      <c r="J1001" s="42"/>
      <c r="K1001" s="42">
        <v>0</v>
      </c>
      <c r="L1001" s="46">
        <v>8.5460999999999995E-2</v>
      </c>
      <c r="M1001" s="42">
        <v>0</v>
      </c>
      <c r="N1001" s="48">
        <v>50.284561599999996</v>
      </c>
      <c r="O1001" s="42"/>
      <c r="P1001" s="42"/>
      <c r="Q1001" s="42">
        <v>0</v>
      </c>
      <c r="R1001" s="47">
        <v>911.26639999999986</v>
      </c>
      <c r="S1001" s="42">
        <v>970.44322296968107</v>
      </c>
      <c r="T1001" s="73">
        <v>1.3863474613852587</v>
      </c>
      <c r="U1001" s="48">
        <v>50.370022599999999</v>
      </c>
      <c r="V1001" s="49">
        <v>71.957175142857139</v>
      </c>
    </row>
    <row r="1002" spans="1:22" x14ac:dyDescent="0.35">
      <c r="A1002" s="1" t="s">
        <v>29</v>
      </c>
      <c r="B1002" s="44" t="s">
        <v>922</v>
      </c>
      <c r="C1002" s="25" t="s">
        <v>1035</v>
      </c>
      <c r="D1002" s="25" t="s">
        <v>32</v>
      </c>
      <c r="E1002" s="50">
        <v>5116</v>
      </c>
      <c r="F1002" s="41">
        <v>1011.4272</v>
      </c>
      <c r="G1002" s="42">
        <v>0</v>
      </c>
      <c r="H1002" s="42">
        <v>0</v>
      </c>
      <c r="I1002" s="42"/>
      <c r="J1002" s="42"/>
      <c r="K1002" s="42">
        <v>0</v>
      </c>
      <c r="L1002" s="46">
        <v>0.42142800000000002</v>
      </c>
      <c r="M1002" s="42">
        <v>0</v>
      </c>
      <c r="N1002" s="48">
        <v>0</v>
      </c>
      <c r="O1002" s="42"/>
      <c r="P1002" s="42"/>
      <c r="Q1002" s="42">
        <v>0</v>
      </c>
      <c r="R1002" s="47">
        <v>1011.4272</v>
      </c>
      <c r="S1002" s="42">
        <v>1077.1083755169732</v>
      </c>
      <c r="T1002" s="73">
        <v>0.21053721178986967</v>
      </c>
      <c r="U1002" s="48">
        <v>0.42142800000000002</v>
      </c>
      <c r="V1002" s="49">
        <v>8.2374511336982023E-2</v>
      </c>
    </row>
    <row r="1003" spans="1:22" x14ac:dyDescent="0.35">
      <c r="A1003" s="1" t="s">
        <v>29</v>
      </c>
      <c r="B1003" s="44" t="s">
        <v>922</v>
      </c>
      <c r="C1003" s="25" t="s">
        <v>1036</v>
      </c>
      <c r="D1003" s="25" t="s">
        <v>32</v>
      </c>
      <c r="E1003" s="50">
        <v>4235</v>
      </c>
      <c r="F1003" s="41">
        <v>634.60439999999994</v>
      </c>
      <c r="G1003" s="42">
        <v>2445.7995000000001</v>
      </c>
      <c r="H1003" s="42">
        <v>0</v>
      </c>
      <c r="I1003" s="42"/>
      <c r="J1003" s="42"/>
      <c r="K1003" s="42">
        <v>0</v>
      </c>
      <c r="L1003" s="46">
        <v>0.2644185</v>
      </c>
      <c r="M1003" s="42">
        <v>125.05626525</v>
      </c>
      <c r="N1003" s="48">
        <v>0</v>
      </c>
      <c r="O1003" s="42"/>
      <c r="P1003" s="42"/>
      <c r="Q1003" s="42">
        <v>0</v>
      </c>
      <c r="R1003" s="47">
        <v>3080.4039000000002</v>
      </c>
      <c r="S1003" s="42">
        <v>3280.4425673594196</v>
      </c>
      <c r="T1003" s="73">
        <v>0.77460273137176383</v>
      </c>
      <c r="U1003" s="48">
        <v>125.32068375</v>
      </c>
      <c r="V1003" s="49">
        <v>29.591660861865407</v>
      </c>
    </row>
    <row r="1004" spans="1:22" x14ac:dyDescent="0.35">
      <c r="A1004" s="1" t="s">
        <v>29</v>
      </c>
      <c r="B1004" s="44" t="s">
        <v>922</v>
      </c>
      <c r="C1004" s="25" t="s">
        <v>1037</v>
      </c>
      <c r="D1004" s="25" t="s">
        <v>32</v>
      </c>
      <c r="E1004" s="50">
        <v>4182</v>
      </c>
      <c r="F1004" s="41">
        <v>519.03359999999998</v>
      </c>
      <c r="G1004" s="42">
        <v>4015.2033000000001</v>
      </c>
      <c r="H1004" s="42">
        <v>0</v>
      </c>
      <c r="I1004" s="42"/>
      <c r="J1004" s="42"/>
      <c r="K1004" s="42">
        <v>0</v>
      </c>
      <c r="L1004" s="46">
        <v>0.21626400000000001</v>
      </c>
      <c r="M1004" s="42">
        <v>205.30150935</v>
      </c>
      <c r="N1004" s="48">
        <v>0</v>
      </c>
      <c r="O1004" s="42"/>
      <c r="P1004" s="42"/>
      <c r="Q1004" s="42">
        <v>0</v>
      </c>
      <c r="R1004" s="47">
        <v>4534.2368999999999</v>
      </c>
      <c r="S1004" s="42">
        <v>4828.6861788649903</v>
      </c>
      <c r="T1004" s="73">
        <v>1.1546356238318962</v>
      </c>
      <c r="U1004" s="48">
        <v>205.51777335</v>
      </c>
      <c r="V1004" s="49">
        <v>49.143417826398853</v>
      </c>
    </row>
    <row r="1005" spans="1:22" x14ac:dyDescent="0.35">
      <c r="A1005" s="1" t="s">
        <v>29</v>
      </c>
      <c r="B1005" s="44" t="s">
        <v>922</v>
      </c>
      <c r="C1005" s="25" t="s">
        <v>1038</v>
      </c>
      <c r="D1005" s="25" t="s">
        <v>32</v>
      </c>
      <c r="E1005" s="50">
        <v>5372</v>
      </c>
      <c r="F1005" s="41">
        <v>1084.5360000000001</v>
      </c>
      <c r="G1005" s="42">
        <v>2769.0012000000002</v>
      </c>
      <c r="H1005" s="42">
        <v>0</v>
      </c>
      <c r="I1005" s="42"/>
      <c r="J1005" s="42"/>
      <c r="K1005" s="42">
        <v>0</v>
      </c>
      <c r="L1005" s="46">
        <v>0.45189000000000001</v>
      </c>
      <c r="M1005" s="42">
        <v>141.58190339999999</v>
      </c>
      <c r="N1005" s="48">
        <v>0</v>
      </c>
      <c r="O1005" s="42"/>
      <c r="P1005" s="42"/>
      <c r="Q1005" s="42">
        <v>0</v>
      </c>
      <c r="R1005" s="47">
        <v>3853.5372000000002</v>
      </c>
      <c r="S1005" s="42">
        <v>4103.7824506659754</v>
      </c>
      <c r="T1005" s="73">
        <v>0.76392078381719575</v>
      </c>
      <c r="U1005" s="48">
        <v>142.03379339999998</v>
      </c>
      <c r="V1005" s="49">
        <v>26.439648808637372</v>
      </c>
    </row>
    <row r="1006" spans="1:22" x14ac:dyDescent="0.35">
      <c r="A1006" s="1" t="s">
        <v>29</v>
      </c>
      <c r="B1006" s="44" t="s">
        <v>922</v>
      </c>
      <c r="C1006" s="25" t="s">
        <v>1039</v>
      </c>
      <c r="D1006" s="25" t="s">
        <v>32</v>
      </c>
      <c r="E1006" s="50">
        <v>4939</v>
      </c>
      <c r="F1006" s="41">
        <v>2434.752</v>
      </c>
      <c r="G1006" s="42">
        <v>863.51310000000001</v>
      </c>
      <c r="H1006" s="42">
        <v>0</v>
      </c>
      <c r="I1006" s="42"/>
      <c r="J1006" s="42"/>
      <c r="K1006" s="42">
        <v>0</v>
      </c>
      <c r="L1006" s="46">
        <v>1.01448</v>
      </c>
      <c r="M1006" s="48">
        <v>44.152320449999998</v>
      </c>
      <c r="N1006" s="48">
        <v>0</v>
      </c>
      <c r="O1006" s="42"/>
      <c r="P1006" s="42"/>
      <c r="Q1006" s="42">
        <v>0</v>
      </c>
      <c r="R1006" s="47">
        <v>3298.2651000000001</v>
      </c>
      <c r="S1006" s="42">
        <v>3512.4514783519048</v>
      </c>
      <c r="T1006" s="73">
        <v>0.71116652730348351</v>
      </c>
      <c r="U1006" s="48">
        <v>45.166800449999997</v>
      </c>
      <c r="V1006" s="49">
        <v>9.1449282142134027</v>
      </c>
    </row>
    <row r="1007" spans="1:22" x14ac:dyDescent="0.35">
      <c r="A1007" s="1" t="s">
        <v>29</v>
      </c>
      <c r="B1007" s="44" t="s">
        <v>922</v>
      </c>
      <c r="C1007" s="25" t="s">
        <v>1040</v>
      </c>
      <c r="D1007" s="25" t="s">
        <v>32</v>
      </c>
      <c r="E1007" s="50">
        <v>6019</v>
      </c>
      <c r="F1007" s="41">
        <v>736.12439999999992</v>
      </c>
      <c r="G1007" s="42">
        <v>2677.6862999999998</v>
      </c>
      <c r="H1007" s="42">
        <v>0</v>
      </c>
      <c r="I1007" s="42"/>
      <c r="J1007" s="42"/>
      <c r="K1007" s="42">
        <v>0</v>
      </c>
      <c r="L1007" s="46">
        <v>0.30671850000000001</v>
      </c>
      <c r="M1007" s="42">
        <v>136.91287785</v>
      </c>
      <c r="N1007" s="48">
        <v>0</v>
      </c>
      <c r="O1007" s="42"/>
      <c r="P1007" s="42"/>
      <c r="Q1007" s="42">
        <v>0</v>
      </c>
      <c r="R1007" s="47">
        <v>3413.8107</v>
      </c>
      <c r="S1007" s="42">
        <v>3635.5005060171029</v>
      </c>
      <c r="T1007" s="73">
        <v>0.60400407144328006</v>
      </c>
      <c r="U1007" s="48">
        <v>137.21959634999999</v>
      </c>
      <c r="V1007" s="49">
        <v>22.797739882040201</v>
      </c>
    </row>
    <row r="1008" spans="1:22" x14ac:dyDescent="0.35">
      <c r="A1008" s="1" t="s">
        <v>29</v>
      </c>
      <c r="B1008" s="44" t="s">
        <v>922</v>
      </c>
      <c r="C1008" s="25" t="s">
        <v>1041</v>
      </c>
      <c r="D1008" s="25" t="s">
        <v>32</v>
      </c>
      <c r="E1008" s="50">
        <v>4180</v>
      </c>
      <c r="F1008" s="41">
        <v>1411.3440000000001</v>
      </c>
      <c r="G1008" s="42">
        <v>2511.3492000000001</v>
      </c>
      <c r="H1008" s="42">
        <v>0</v>
      </c>
      <c r="I1008" s="42"/>
      <c r="J1008" s="42"/>
      <c r="K1008" s="42">
        <v>0</v>
      </c>
      <c r="L1008" s="46">
        <v>0.58806000000000003</v>
      </c>
      <c r="M1008" s="42">
        <v>128.40788939999999</v>
      </c>
      <c r="N1008" s="48">
        <v>0</v>
      </c>
      <c r="O1008" s="42"/>
      <c r="P1008" s="42"/>
      <c r="Q1008" s="42">
        <v>0</v>
      </c>
      <c r="R1008" s="47">
        <v>3922.6932000000002</v>
      </c>
      <c r="S1008" s="42">
        <v>4177.4293793003371</v>
      </c>
      <c r="T1008" s="73">
        <v>0.99938501897137255</v>
      </c>
      <c r="U1008" s="48">
        <v>128.9959494</v>
      </c>
      <c r="V1008" s="49">
        <v>30.860274976076553</v>
      </c>
    </row>
    <row r="1009" spans="1:22" x14ac:dyDescent="0.35">
      <c r="A1009" s="1" t="s">
        <v>29</v>
      </c>
      <c r="B1009" s="44" t="s">
        <v>922</v>
      </c>
      <c r="C1009" s="25" t="s">
        <v>1042</v>
      </c>
      <c r="D1009" s="25" t="s">
        <v>32</v>
      </c>
      <c r="E1009" s="50">
        <v>2616</v>
      </c>
      <c r="F1009" s="41">
        <v>358.27199999999999</v>
      </c>
      <c r="G1009" s="42">
        <v>1577.3607</v>
      </c>
      <c r="H1009" s="42">
        <v>0</v>
      </c>
      <c r="I1009" s="42"/>
      <c r="J1009" s="42"/>
      <c r="K1009" s="42">
        <v>0</v>
      </c>
      <c r="L1009" s="46">
        <v>0.14928</v>
      </c>
      <c r="M1009" s="48">
        <v>80.652088649999996</v>
      </c>
      <c r="N1009" s="48">
        <v>0</v>
      </c>
      <c r="O1009" s="42"/>
      <c r="P1009" s="42"/>
      <c r="Q1009" s="42">
        <v>0</v>
      </c>
      <c r="R1009" s="47">
        <v>1935.6326999999999</v>
      </c>
      <c r="S1009" s="42">
        <v>2061.3309520393882</v>
      </c>
      <c r="T1009" s="73">
        <v>0.7879705474156683</v>
      </c>
      <c r="U1009" s="48">
        <v>80.801368650000001</v>
      </c>
      <c r="V1009" s="49">
        <v>30.887373337155964</v>
      </c>
    </row>
    <row r="1010" spans="1:22" x14ac:dyDescent="0.35">
      <c r="A1010" s="1" t="s">
        <v>29</v>
      </c>
      <c r="B1010" s="44" t="s">
        <v>922</v>
      </c>
      <c r="C1010" s="25" t="s">
        <v>1043</v>
      </c>
      <c r="D1010" s="25" t="s">
        <v>32</v>
      </c>
      <c r="E1010" s="50">
        <v>4526</v>
      </c>
      <c r="F1010" s="41">
        <v>148.4676</v>
      </c>
      <c r="G1010" s="42">
        <v>2743.9938000000002</v>
      </c>
      <c r="H1010" s="42">
        <v>0</v>
      </c>
      <c r="I1010" s="42"/>
      <c r="J1010" s="42"/>
      <c r="K1010" s="42">
        <v>0</v>
      </c>
      <c r="L1010" s="46">
        <v>6.18615E-2</v>
      </c>
      <c r="M1010" s="42">
        <v>140.30324909999999</v>
      </c>
      <c r="N1010" s="48">
        <v>0</v>
      </c>
      <c r="O1010" s="42"/>
      <c r="P1010" s="42"/>
      <c r="Q1010" s="42">
        <v>0</v>
      </c>
      <c r="R1010" s="47">
        <v>2892.4614000000001</v>
      </c>
      <c r="S1010" s="42">
        <v>3080.2952499196685</v>
      </c>
      <c r="T1010" s="73">
        <v>0.68057782808653744</v>
      </c>
      <c r="U1010" s="48">
        <v>140.36511059999998</v>
      </c>
      <c r="V1010" s="49">
        <v>31.01306022978347</v>
      </c>
    </row>
    <row r="1011" spans="1:22" x14ac:dyDescent="0.35">
      <c r="A1011" s="1" t="s">
        <v>29</v>
      </c>
      <c r="B1011" s="44" t="s">
        <v>922</v>
      </c>
      <c r="C1011" s="25" t="s">
        <v>1044</v>
      </c>
      <c r="D1011" s="25" t="s">
        <v>32</v>
      </c>
      <c r="E1011" s="50">
        <v>940</v>
      </c>
      <c r="F1011" s="60">
        <v>49.536000000000001</v>
      </c>
      <c r="G1011" s="42">
        <v>541.06920000000002</v>
      </c>
      <c r="H1011" s="42">
        <v>0</v>
      </c>
      <c r="I1011" s="42"/>
      <c r="J1011" s="42"/>
      <c r="K1011" s="42">
        <v>0</v>
      </c>
      <c r="L1011" s="46">
        <v>2.0640000000000002E-2</v>
      </c>
      <c r="M1011" s="48">
        <v>27.665429400000001</v>
      </c>
      <c r="N1011" s="48">
        <v>0</v>
      </c>
      <c r="O1011" s="42"/>
      <c r="P1011" s="42"/>
      <c r="Q1011" s="42">
        <v>0</v>
      </c>
      <c r="R1011" s="47">
        <v>590.60519999999997</v>
      </c>
      <c r="S1011" s="42">
        <v>628.9585721482249</v>
      </c>
      <c r="T1011" s="73">
        <v>0.66910486398747326</v>
      </c>
      <c r="U1011" s="48">
        <v>27.686069400000001</v>
      </c>
      <c r="V1011" s="49">
        <v>29.453265319148937</v>
      </c>
    </row>
    <row r="1012" spans="1:22" x14ac:dyDescent="0.35">
      <c r="A1012" s="1" t="s">
        <v>29</v>
      </c>
      <c r="B1012" s="44" t="s">
        <v>922</v>
      </c>
      <c r="C1012" s="25" t="s">
        <v>1045</v>
      </c>
      <c r="D1012" s="25" t="s">
        <v>32</v>
      </c>
      <c r="E1012" s="50">
        <v>4231</v>
      </c>
      <c r="F1012" s="41">
        <v>501.16679999999997</v>
      </c>
      <c r="G1012" s="42">
        <v>1869.8715</v>
      </c>
      <c r="H1012" s="42">
        <v>0</v>
      </c>
      <c r="I1012" s="42"/>
      <c r="J1012" s="42"/>
      <c r="K1012" s="42">
        <v>0</v>
      </c>
      <c r="L1012" s="46">
        <v>0.20881949999999999</v>
      </c>
      <c r="M1012" s="48">
        <v>95.608469249999999</v>
      </c>
      <c r="N1012" s="48">
        <v>0</v>
      </c>
      <c r="O1012" s="42"/>
      <c r="P1012" s="42"/>
      <c r="Q1012" s="42">
        <v>0</v>
      </c>
      <c r="R1012" s="47">
        <v>2371.0383000000002</v>
      </c>
      <c r="S1012" s="42">
        <v>2525.0114013164034</v>
      </c>
      <c r="T1012" s="73">
        <v>0.59678832458435438</v>
      </c>
      <c r="U1012" s="48">
        <v>95.817288750000003</v>
      </c>
      <c r="V1012" s="49">
        <v>22.646487532498227</v>
      </c>
    </row>
    <row r="1013" spans="1:22" x14ac:dyDescent="0.35">
      <c r="A1013" s="1" t="s">
        <v>29</v>
      </c>
      <c r="B1013" s="44" t="s">
        <v>922</v>
      </c>
      <c r="C1013" s="25" t="s">
        <v>1046</v>
      </c>
      <c r="D1013" s="25" t="s">
        <v>32</v>
      </c>
      <c r="E1013" s="50">
        <v>3369</v>
      </c>
      <c r="F1013" s="41">
        <v>359.5428</v>
      </c>
      <c r="G1013" s="42">
        <v>2066.8995</v>
      </c>
      <c r="H1013" s="42">
        <v>0</v>
      </c>
      <c r="I1013" s="42"/>
      <c r="J1013" s="42"/>
      <c r="K1013" s="42">
        <v>0</v>
      </c>
      <c r="L1013" s="46">
        <v>0.14980950000000001</v>
      </c>
      <c r="M1013" s="42">
        <v>105.68271524999999</v>
      </c>
      <c r="N1013" s="48">
        <v>0</v>
      </c>
      <c r="O1013" s="42"/>
      <c r="P1013" s="42"/>
      <c r="Q1013" s="42">
        <v>0</v>
      </c>
      <c r="R1013" s="47">
        <v>2426.4423000000002</v>
      </c>
      <c r="S1013" s="42">
        <v>2584.0132874008814</v>
      </c>
      <c r="T1013" s="73">
        <v>0.76699711706764062</v>
      </c>
      <c r="U1013" s="48">
        <v>105.83252474999999</v>
      </c>
      <c r="V1013" s="49">
        <v>31.413631567230631</v>
      </c>
    </row>
    <row r="1014" spans="1:22" x14ac:dyDescent="0.35">
      <c r="A1014" s="1" t="s">
        <v>29</v>
      </c>
      <c r="B1014" s="44" t="s">
        <v>922</v>
      </c>
      <c r="C1014" s="25" t="s">
        <v>1047</v>
      </c>
      <c r="D1014" s="25" t="s">
        <v>32</v>
      </c>
      <c r="E1014" s="50">
        <v>2841</v>
      </c>
      <c r="F1014" s="41">
        <v>525.47399999999993</v>
      </c>
      <c r="G1014" s="42">
        <v>1503.8541</v>
      </c>
      <c r="H1014" s="42">
        <v>0</v>
      </c>
      <c r="I1014" s="42"/>
      <c r="J1014" s="42"/>
      <c r="K1014" s="42">
        <v>0</v>
      </c>
      <c r="L1014" s="46">
        <v>0.21894749999999999</v>
      </c>
      <c r="M1014" s="48">
        <v>76.893619949999987</v>
      </c>
      <c r="N1014" s="48">
        <v>0</v>
      </c>
      <c r="O1014" s="42"/>
      <c r="P1014" s="42"/>
      <c r="Q1014" s="42">
        <v>0</v>
      </c>
      <c r="R1014" s="47">
        <v>2029.3280999999999</v>
      </c>
      <c r="S1014" s="42">
        <v>2161.1108473075924</v>
      </c>
      <c r="T1014" s="73">
        <v>0.76068667627863162</v>
      </c>
      <c r="U1014" s="48">
        <v>77.112567449999986</v>
      </c>
      <c r="V1014" s="49">
        <v>27.14275517423442</v>
      </c>
    </row>
    <row r="1015" spans="1:22" x14ac:dyDescent="0.35">
      <c r="A1015" s="1" t="s">
        <v>29</v>
      </c>
      <c r="B1015" s="44" t="s">
        <v>922</v>
      </c>
      <c r="C1015" s="25" t="s">
        <v>1048</v>
      </c>
      <c r="D1015" s="25" t="s">
        <v>32</v>
      </c>
      <c r="E1015" s="50">
        <v>3206</v>
      </c>
      <c r="F1015" s="41">
        <v>481.37759999999997</v>
      </c>
      <c r="G1015" s="42">
        <v>3146.3856000000001</v>
      </c>
      <c r="H1015" s="42">
        <v>0</v>
      </c>
      <c r="I1015" s="42"/>
      <c r="J1015" s="42"/>
      <c r="K1015" s="42">
        <v>0</v>
      </c>
      <c r="L1015" s="46">
        <v>0.200574</v>
      </c>
      <c r="M1015" s="42">
        <v>160.87795919999999</v>
      </c>
      <c r="N1015" s="48">
        <v>0</v>
      </c>
      <c r="O1015" s="42"/>
      <c r="P1015" s="42"/>
      <c r="Q1015" s="42">
        <v>0</v>
      </c>
      <c r="R1015" s="47">
        <v>3627.7631999999999</v>
      </c>
      <c r="S1015" s="42">
        <v>3863.3468895361489</v>
      </c>
      <c r="T1015" s="73">
        <v>1.2050364596182623</v>
      </c>
      <c r="U1015" s="48">
        <v>161.07853319999998</v>
      </c>
      <c r="V1015" s="49">
        <v>50.242836306924509</v>
      </c>
    </row>
    <row r="1016" spans="1:22" x14ac:dyDescent="0.35">
      <c r="A1016" s="1" t="s">
        <v>29</v>
      </c>
      <c r="B1016" s="44" t="s">
        <v>922</v>
      </c>
      <c r="C1016" s="25" t="s">
        <v>1049</v>
      </c>
      <c r="D1016" s="25" t="s">
        <v>32</v>
      </c>
      <c r="E1016" s="50">
        <v>2075</v>
      </c>
      <c r="F1016" s="41">
        <v>303.26400000000001</v>
      </c>
      <c r="G1016" s="42">
        <v>0</v>
      </c>
      <c r="H1016" s="42">
        <v>1982.6799999999996</v>
      </c>
      <c r="I1016" s="42"/>
      <c r="J1016" s="42"/>
      <c r="K1016" s="42">
        <v>0</v>
      </c>
      <c r="L1016" s="46">
        <v>0.12636</v>
      </c>
      <c r="M1016" s="42">
        <v>0</v>
      </c>
      <c r="N1016" s="48">
        <v>141.18357679999997</v>
      </c>
      <c r="O1016" s="42"/>
      <c r="P1016" s="42"/>
      <c r="Q1016" s="42">
        <v>0</v>
      </c>
      <c r="R1016" s="47">
        <v>2285.9439999999995</v>
      </c>
      <c r="S1016" s="42">
        <v>2434.3911537704062</v>
      </c>
      <c r="T1016" s="73">
        <v>1.1732005560339307</v>
      </c>
      <c r="U1016" s="48">
        <v>141.30993679999997</v>
      </c>
      <c r="V1016" s="49">
        <v>68.101174361445771</v>
      </c>
    </row>
    <row r="1017" spans="1:22" x14ac:dyDescent="0.35">
      <c r="A1017" s="1" t="s">
        <v>29</v>
      </c>
      <c r="B1017" s="44" t="s">
        <v>922</v>
      </c>
      <c r="C1017" s="25" t="s">
        <v>1050</v>
      </c>
      <c r="D1017" s="25" t="s">
        <v>32</v>
      </c>
      <c r="E1017" s="50">
        <v>4566</v>
      </c>
      <c r="F1017" s="41">
        <v>845.31600000000003</v>
      </c>
      <c r="G1017" s="42">
        <v>1962.3231000000001</v>
      </c>
      <c r="H1017" s="42">
        <v>0</v>
      </c>
      <c r="I1017" s="42"/>
      <c r="J1017" s="42"/>
      <c r="K1017" s="42">
        <v>0</v>
      </c>
      <c r="L1017" s="46">
        <v>0.35221500000000006</v>
      </c>
      <c r="M1017" s="42">
        <v>100.33561544999999</v>
      </c>
      <c r="N1017" s="48">
        <v>0</v>
      </c>
      <c r="O1017" s="42"/>
      <c r="P1017" s="42"/>
      <c r="Q1017" s="42">
        <v>0</v>
      </c>
      <c r="R1017" s="47">
        <v>2807.6391000000003</v>
      </c>
      <c r="S1017" s="42">
        <v>2989.9646658097954</v>
      </c>
      <c r="T1017" s="73">
        <v>0.65483238410201383</v>
      </c>
      <c r="U1017" s="48">
        <v>100.68783044999999</v>
      </c>
      <c r="V1017" s="49">
        <v>22.051649244415241</v>
      </c>
    </row>
    <row r="1018" spans="1:22" x14ac:dyDescent="0.35">
      <c r="A1018" s="1" t="s">
        <v>29</v>
      </c>
      <c r="B1018" s="44" t="s">
        <v>922</v>
      </c>
      <c r="C1018" s="25" t="s">
        <v>1051</v>
      </c>
      <c r="D1018" s="25" t="s">
        <v>32</v>
      </c>
      <c r="E1018" s="50">
        <v>4263</v>
      </c>
      <c r="F1018" s="41">
        <v>1486.944</v>
      </c>
      <c r="G1018" s="42">
        <v>1659.5820000000001</v>
      </c>
      <c r="H1018" s="42">
        <v>0</v>
      </c>
      <c r="I1018" s="42"/>
      <c r="J1018" s="42"/>
      <c r="K1018" s="42">
        <v>0</v>
      </c>
      <c r="L1018" s="46">
        <v>0.61956000000000011</v>
      </c>
      <c r="M1018" s="48">
        <v>84.856148999999988</v>
      </c>
      <c r="N1018" s="48">
        <v>0</v>
      </c>
      <c r="O1018" s="42"/>
      <c r="P1018" s="42"/>
      <c r="Q1018" s="42">
        <v>0</v>
      </c>
      <c r="R1018" s="47">
        <v>3146.5259999999998</v>
      </c>
      <c r="S1018" s="42">
        <v>3350.8585772479914</v>
      </c>
      <c r="T1018" s="73">
        <v>0.78603297613136092</v>
      </c>
      <c r="U1018" s="48">
        <v>85.475708999999995</v>
      </c>
      <c r="V1018" s="49">
        <v>20.050600281491903</v>
      </c>
    </row>
    <row r="1019" spans="1:22" x14ac:dyDescent="0.35">
      <c r="A1019" s="1" t="s">
        <v>29</v>
      </c>
      <c r="B1019" s="44" t="s">
        <v>922</v>
      </c>
      <c r="C1019" s="25" t="s">
        <v>1052</v>
      </c>
      <c r="D1019" s="25" t="s">
        <v>32</v>
      </c>
      <c r="E1019" s="50">
        <v>4193</v>
      </c>
      <c r="F1019" s="41">
        <v>1327.104</v>
      </c>
      <c r="G1019" s="42">
        <v>1134.0477000000001</v>
      </c>
      <c r="H1019" s="42">
        <v>0</v>
      </c>
      <c r="I1019" s="42"/>
      <c r="J1019" s="42"/>
      <c r="K1019" s="42">
        <v>0</v>
      </c>
      <c r="L1019" s="46">
        <v>0.55296000000000001</v>
      </c>
      <c r="M1019" s="48">
        <v>57.985035149999995</v>
      </c>
      <c r="N1019" s="48">
        <v>0</v>
      </c>
      <c r="O1019" s="42"/>
      <c r="P1019" s="42"/>
      <c r="Q1019" s="42">
        <v>0</v>
      </c>
      <c r="R1019" s="47">
        <v>2461.1517000000003</v>
      </c>
      <c r="S1019" s="42">
        <v>2620.9766847162482</v>
      </c>
      <c r="T1019" s="73">
        <v>0.62508387424666068</v>
      </c>
      <c r="U1019" s="48">
        <v>58.537995149999993</v>
      </c>
      <c r="V1019" s="49">
        <v>13.960886036250892</v>
      </c>
    </row>
    <row r="1020" spans="1:22" x14ac:dyDescent="0.35">
      <c r="A1020" s="1" t="s">
        <v>29</v>
      </c>
      <c r="B1020" s="44" t="s">
        <v>922</v>
      </c>
      <c r="C1020" s="25" t="s">
        <v>1053</v>
      </c>
      <c r="D1020" s="25" t="s">
        <v>32</v>
      </c>
      <c r="E1020" s="50">
        <v>3544</v>
      </c>
      <c r="F1020" s="41">
        <v>836.16840000000002</v>
      </c>
      <c r="G1020" s="42">
        <v>1733.8463999999999</v>
      </c>
      <c r="H1020" s="42">
        <v>0</v>
      </c>
      <c r="I1020" s="42"/>
      <c r="J1020" s="42"/>
      <c r="K1020" s="42">
        <v>0</v>
      </c>
      <c r="L1020" s="46">
        <v>0.34840350000000003</v>
      </c>
      <c r="M1020" s="48">
        <v>88.653364799999991</v>
      </c>
      <c r="N1020" s="48">
        <v>0</v>
      </c>
      <c r="O1020" s="42"/>
      <c r="P1020" s="42"/>
      <c r="Q1020" s="42">
        <v>0</v>
      </c>
      <c r="R1020" s="47">
        <v>2570.0147999999999</v>
      </c>
      <c r="S1020" s="42">
        <v>2736.9092568230108</v>
      </c>
      <c r="T1020" s="73">
        <v>0.77226559165434838</v>
      </c>
      <c r="U1020" s="48">
        <v>89.001768299999995</v>
      </c>
      <c r="V1020" s="49">
        <v>25.113365773137698</v>
      </c>
    </row>
    <row r="1021" spans="1:22" x14ac:dyDescent="0.35">
      <c r="A1021" s="1" t="s">
        <v>29</v>
      </c>
      <c r="B1021" s="44" t="s">
        <v>922</v>
      </c>
      <c r="C1021" s="25" t="s">
        <v>1054</v>
      </c>
      <c r="D1021" s="25" t="s">
        <v>32</v>
      </c>
      <c r="E1021" s="50">
        <v>2328</v>
      </c>
      <c r="F1021" s="41">
        <v>422.16480000000001</v>
      </c>
      <c r="G1021" s="42">
        <v>1899.4257</v>
      </c>
      <c r="H1021" s="42">
        <v>0</v>
      </c>
      <c r="I1021" s="42"/>
      <c r="J1021" s="42"/>
      <c r="K1021" s="42">
        <v>0</v>
      </c>
      <c r="L1021" s="46">
        <v>0.175902</v>
      </c>
      <c r="M1021" s="48">
        <v>97.119606149999996</v>
      </c>
      <c r="N1021" s="48">
        <v>0</v>
      </c>
      <c r="O1021" s="42"/>
      <c r="P1021" s="42"/>
      <c r="Q1021" s="42">
        <v>0</v>
      </c>
      <c r="R1021" s="47">
        <v>2321.5905000000002</v>
      </c>
      <c r="S1021" s="42">
        <v>2472.3525055195651</v>
      </c>
      <c r="T1021" s="73">
        <v>1.0620070899998131</v>
      </c>
      <c r="U1021" s="48">
        <v>97.295508149999989</v>
      </c>
      <c r="V1021" s="49">
        <v>41.793603157216495</v>
      </c>
    </row>
    <row r="1022" spans="1:22" x14ac:dyDescent="0.35">
      <c r="A1022" s="1" t="s">
        <v>29</v>
      </c>
      <c r="B1022" s="44" t="s">
        <v>922</v>
      </c>
      <c r="C1022" s="25" t="s">
        <v>1055</v>
      </c>
      <c r="D1022" s="25" t="s">
        <v>32</v>
      </c>
      <c r="E1022" s="50">
        <v>3165</v>
      </c>
      <c r="F1022" s="41">
        <v>1184.652</v>
      </c>
      <c r="G1022" s="42">
        <v>0</v>
      </c>
      <c r="H1022" s="42">
        <v>2246.9079999999994</v>
      </c>
      <c r="I1022" s="42"/>
      <c r="J1022" s="42"/>
      <c r="K1022" s="42">
        <v>0</v>
      </c>
      <c r="L1022" s="46">
        <v>0.49360500000000002</v>
      </c>
      <c r="M1022" s="42">
        <v>0</v>
      </c>
      <c r="N1022" s="48">
        <v>159.99884407999997</v>
      </c>
      <c r="O1022" s="42"/>
      <c r="P1022" s="42"/>
      <c r="Q1022" s="42">
        <v>0</v>
      </c>
      <c r="R1022" s="47">
        <v>3431.5599999999995</v>
      </c>
      <c r="S1022" s="42">
        <v>3654.4024296449852</v>
      </c>
      <c r="T1022" s="73">
        <v>1.1546295196350664</v>
      </c>
      <c r="U1022" s="48">
        <v>160.49244907999997</v>
      </c>
      <c r="V1022" s="49">
        <v>50.708514717219579</v>
      </c>
    </row>
    <row r="1023" spans="1:22" x14ac:dyDescent="0.35">
      <c r="A1023" s="1" t="s">
        <v>29</v>
      </c>
      <c r="B1023" s="44" t="s">
        <v>922</v>
      </c>
      <c r="C1023" s="25" t="s">
        <v>1056</v>
      </c>
      <c r="D1023" s="25" t="s">
        <v>32</v>
      </c>
      <c r="E1023" s="50">
        <v>4631</v>
      </c>
      <c r="F1023" s="41">
        <v>1190.9412</v>
      </c>
      <c r="G1023" s="42">
        <v>2467.0178999999998</v>
      </c>
      <c r="H1023" s="42">
        <v>0</v>
      </c>
      <c r="I1023" s="42"/>
      <c r="J1023" s="42"/>
      <c r="K1023" s="42">
        <v>0</v>
      </c>
      <c r="L1023" s="46">
        <v>0.49622549999999999</v>
      </c>
      <c r="M1023" s="42">
        <v>126.14118404999999</v>
      </c>
      <c r="N1023" s="48">
        <v>0</v>
      </c>
      <c r="O1023" s="42"/>
      <c r="P1023" s="42"/>
      <c r="Q1023" s="42">
        <v>0</v>
      </c>
      <c r="R1023" s="47">
        <v>3657.9591</v>
      </c>
      <c r="S1023" s="42">
        <v>3895.5036842083441</v>
      </c>
      <c r="T1023" s="73">
        <v>0.84117980656625868</v>
      </c>
      <c r="U1023" s="48">
        <v>126.63740954999999</v>
      </c>
      <c r="V1023" s="49">
        <v>27.345586169293885</v>
      </c>
    </row>
    <row r="1024" spans="1:22" x14ac:dyDescent="0.35">
      <c r="A1024" s="1" t="s">
        <v>29</v>
      </c>
      <c r="B1024" s="44" t="s">
        <v>922</v>
      </c>
      <c r="C1024" s="25" t="s">
        <v>1057</v>
      </c>
      <c r="D1024" s="25" t="s">
        <v>32</v>
      </c>
      <c r="E1024" s="50">
        <v>3551</v>
      </c>
      <c r="F1024" s="41">
        <v>412.42320000000001</v>
      </c>
      <c r="G1024" s="42">
        <v>1495.1394</v>
      </c>
      <c r="H1024" s="42">
        <v>0</v>
      </c>
      <c r="I1024" s="42"/>
      <c r="J1024" s="42"/>
      <c r="K1024" s="42">
        <v>0</v>
      </c>
      <c r="L1024" s="46">
        <v>0.17184300000000002</v>
      </c>
      <c r="M1024" s="48">
        <v>76.44802829999999</v>
      </c>
      <c r="N1024" s="48">
        <v>0</v>
      </c>
      <c r="O1024" s="42"/>
      <c r="P1024" s="42"/>
      <c r="Q1024" s="42">
        <v>0</v>
      </c>
      <c r="R1024" s="47">
        <v>1907.5626</v>
      </c>
      <c r="S1024" s="42">
        <v>2031.4380049131898</v>
      </c>
      <c r="T1024" s="73">
        <v>0.57207490986009291</v>
      </c>
      <c r="U1024" s="48">
        <v>76.619871299999986</v>
      </c>
      <c r="V1024" s="49">
        <v>21.576984314277663</v>
      </c>
    </row>
    <row r="1025" spans="1:22" x14ac:dyDescent="0.35">
      <c r="A1025" s="1" t="s">
        <v>29</v>
      </c>
      <c r="B1025" s="44" t="s">
        <v>922</v>
      </c>
      <c r="C1025" s="25" t="s">
        <v>1058</v>
      </c>
      <c r="D1025" s="25" t="s">
        <v>32</v>
      </c>
      <c r="E1025" s="50">
        <v>517</v>
      </c>
      <c r="F1025" s="41">
        <v>1253.232</v>
      </c>
      <c r="G1025" s="42">
        <v>2231.3420999999998</v>
      </c>
      <c r="H1025" s="42">
        <v>0</v>
      </c>
      <c r="I1025" s="42"/>
      <c r="J1025" s="42"/>
      <c r="K1025" s="42">
        <v>0</v>
      </c>
      <c r="L1025" s="46">
        <v>0.52218000000000009</v>
      </c>
      <c r="M1025" s="42">
        <v>114.09083595</v>
      </c>
      <c r="N1025" s="48">
        <v>0</v>
      </c>
      <c r="O1025" s="42"/>
      <c r="P1025" s="42"/>
      <c r="Q1025" s="42">
        <v>0</v>
      </c>
      <c r="R1025" s="47">
        <v>3484.5740999999998</v>
      </c>
      <c r="S1025" s="42">
        <v>3710.8592177662604</v>
      </c>
      <c r="T1025" s="73">
        <v>7.1776774038032114</v>
      </c>
      <c r="U1025" s="48">
        <v>114.61301595</v>
      </c>
      <c r="V1025" s="49">
        <v>221.68861885880077</v>
      </c>
    </row>
    <row r="1026" spans="1:22" x14ac:dyDescent="0.35">
      <c r="A1026" s="1" t="s">
        <v>29</v>
      </c>
      <c r="B1026" s="44" t="s">
        <v>922</v>
      </c>
      <c r="C1026" s="25" t="s">
        <v>1059</v>
      </c>
      <c r="D1026" s="25" t="s">
        <v>32</v>
      </c>
      <c r="E1026" s="50">
        <v>4996</v>
      </c>
      <c r="F1026" s="41">
        <v>750.53160000000003</v>
      </c>
      <c r="G1026" s="42">
        <v>3293.3987999999999</v>
      </c>
      <c r="H1026" s="42">
        <v>0</v>
      </c>
      <c r="I1026" s="42"/>
      <c r="J1026" s="42"/>
      <c r="K1026" s="42">
        <v>0</v>
      </c>
      <c r="L1026" s="46">
        <v>0.31272149999999999</v>
      </c>
      <c r="M1026" s="42">
        <v>168.39489660000001</v>
      </c>
      <c r="N1026" s="48">
        <v>0</v>
      </c>
      <c r="O1026" s="42"/>
      <c r="P1026" s="42"/>
      <c r="Q1026" s="42">
        <v>0</v>
      </c>
      <c r="R1026" s="47">
        <v>4043.9304000000002</v>
      </c>
      <c r="S1026" s="42">
        <v>4306.5396143664166</v>
      </c>
      <c r="T1026" s="73">
        <v>0.86199752088999526</v>
      </c>
      <c r="U1026" s="48">
        <v>168.70761810000002</v>
      </c>
      <c r="V1026" s="49">
        <v>33.768538450760616</v>
      </c>
    </row>
    <row r="1027" spans="1:22" x14ac:dyDescent="0.35">
      <c r="A1027" s="1" t="s">
        <v>29</v>
      </c>
      <c r="B1027" s="44" t="s">
        <v>922</v>
      </c>
      <c r="C1027" s="25" t="s">
        <v>1060</v>
      </c>
      <c r="D1027" s="25" t="s">
        <v>32</v>
      </c>
      <c r="E1027" s="50">
        <v>9198</v>
      </c>
      <c r="F1027" s="41">
        <v>1426.248</v>
      </c>
      <c r="G1027" s="42">
        <v>5914.6289999999999</v>
      </c>
      <c r="H1027" s="42">
        <v>0</v>
      </c>
      <c r="I1027" s="42"/>
      <c r="J1027" s="42"/>
      <c r="K1027" s="42">
        <v>0</v>
      </c>
      <c r="L1027" s="46">
        <v>0.59426999999999996</v>
      </c>
      <c r="M1027" s="42">
        <v>302.42111550000004</v>
      </c>
      <c r="N1027" s="48">
        <v>0</v>
      </c>
      <c r="O1027" s="42"/>
      <c r="P1027" s="42"/>
      <c r="Q1027" s="42">
        <v>0</v>
      </c>
      <c r="R1027" s="47">
        <v>7340.8770000000004</v>
      </c>
      <c r="S1027" s="42">
        <v>7817.5869705104951</v>
      </c>
      <c r="T1027" s="73">
        <v>0.84992247994243264</v>
      </c>
      <c r="U1027" s="48">
        <v>303.01538550000004</v>
      </c>
      <c r="V1027" s="49">
        <v>32.943616601435096</v>
      </c>
    </row>
    <row r="1028" spans="1:22" x14ac:dyDescent="0.35">
      <c r="A1028" s="1" t="s">
        <v>29</v>
      </c>
      <c r="B1028" s="44" t="s">
        <v>922</v>
      </c>
      <c r="C1028" s="25" t="s">
        <v>1061</v>
      </c>
      <c r="D1028" s="25" t="s">
        <v>32</v>
      </c>
      <c r="E1028" s="50">
        <v>3266</v>
      </c>
      <c r="F1028" s="41">
        <v>697.91759999999999</v>
      </c>
      <c r="G1028" s="42">
        <v>1121.9229</v>
      </c>
      <c r="H1028" s="42">
        <v>0</v>
      </c>
      <c r="I1028" s="42"/>
      <c r="J1028" s="42"/>
      <c r="K1028" s="42">
        <v>0</v>
      </c>
      <c r="L1028" s="46">
        <v>0.29079899999999997</v>
      </c>
      <c r="M1028" s="48">
        <v>57.365081549999992</v>
      </c>
      <c r="N1028" s="48">
        <v>0</v>
      </c>
      <c r="O1028" s="42"/>
      <c r="P1028" s="42"/>
      <c r="Q1028" s="42">
        <v>0</v>
      </c>
      <c r="R1028" s="47">
        <v>1819.8405</v>
      </c>
      <c r="S1028" s="42">
        <v>1938.0193103912929</v>
      </c>
      <c r="T1028" s="73">
        <v>0.59339231793977132</v>
      </c>
      <c r="U1028" s="48">
        <v>57.655880549999992</v>
      </c>
      <c r="V1028" s="49">
        <v>17.653362078995713</v>
      </c>
    </row>
    <row r="1029" spans="1:22" x14ac:dyDescent="0.35">
      <c r="A1029" s="1" t="s">
        <v>29</v>
      </c>
      <c r="B1029" s="44" t="s">
        <v>922</v>
      </c>
      <c r="C1029" s="25" t="s">
        <v>1062</v>
      </c>
      <c r="D1029" s="25" t="s">
        <v>32</v>
      </c>
      <c r="E1029" s="50">
        <v>2082</v>
      </c>
      <c r="F1029" s="41">
        <v>307.11959999999999</v>
      </c>
      <c r="G1029" s="42">
        <v>1388.2896000000001</v>
      </c>
      <c r="H1029" s="42">
        <v>0</v>
      </c>
      <c r="I1029" s="42"/>
      <c r="J1029" s="42"/>
      <c r="K1029" s="42">
        <v>0</v>
      </c>
      <c r="L1029" s="46">
        <v>0.12796649999999998</v>
      </c>
      <c r="M1029" s="48">
        <v>70.984687199999996</v>
      </c>
      <c r="N1029" s="48">
        <v>0</v>
      </c>
      <c r="O1029" s="42"/>
      <c r="P1029" s="42"/>
      <c r="Q1029" s="42">
        <v>0</v>
      </c>
      <c r="R1029" s="47">
        <v>1695.4092000000001</v>
      </c>
      <c r="S1029" s="42">
        <v>1805.5075533350609</v>
      </c>
      <c r="T1029" s="73">
        <v>0.8671986327257738</v>
      </c>
      <c r="U1029" s="48">
        <v>71.112653699999996</v>
      </c>
      <c r="V1029" s="49">
        <v>34.155933573487026</v>
      </c>
    </row>
    <row r="1030" spans="1:22" x14ac:dyDescent="0.35">
      <c r="A1030" s="1" t="s">
        <v>29</v>
      </c>
      <c r="B1030" s="44" t="s">
        <v>922</v>
      </c>
      <c r="C1030" s="25" t="s">
        <v>1063</v>
      </c>
      <c r="D1030" s="25" t="s">
        <v>32</v>
      </c>
      <c r="E1030" s="50">
        <v>1994</v>
      </c>
      <c r="F1030" s="41">
        <v>161.56799999999998</v>
      </c>
      <c r="G1030" s="42">
        <v>0</v>
      </c>
      <c r="H1030" s="42">
        <v>0</v>
      </c>
      <c r="I1030" s="42"/>
      <c r="J1030" s="42"/>
      <c r="K1030" s="42">
        <v>0</v>
      </c>
      <c r="L1030" s="46">
        <v>6.7320000000000005E-2</v>
      </c>
      <c r="M1030" s="42">
        <v>0</v>
      </c>
      <c r="N1030" s="48">
        <v>0</v>
      </c>
      <c r="O1030" s="42"/>
      <c r="P1030" s="42"/>
      <c r="Q1030" s="42">
        <v>0</v>
      </c>
      <c r="R1030" s="47">
        <v>161.56799999999998</v>
      </c>
      <c r="S1030" s="42">
        <v>172.06008105726869</v>
      </c>
      <c r="T1030" s="73">
        <v>8.6288907250385502E-2</v>
      </c>
      <c r="U1030" s="48">
        <v>6.7320000000000005E-2</v>
      </c>
      <c r="V1030" s="49">
        <v>3.376128385155467E-2</v>
      </c>
    </row>
    <row r="1031" spans="1:22" x14ac:dyDescent="0.35">
      <c r="A1031" s="1" t="s">
        <v>29</v>
      </c>
      <c r="B1031" s="44" t="s">
        <v>922</v>
      </c>
      <c r="C1031" s="25" t="s">
        <v>1064</v>
      </c>
      <c r="D1031" s="25" t="s">
        <v>32</v>
      </c>
      <c r="E1031" s="50">
        <v>5474</v>
      </c>
      <c r="F1031" s="41">
        <v>1480.6728000000001</v>
      </c>
      <c r="G1031" s="42">
        <v>0</v>
      </c>
      <c r="H1031" s="42">
        <v>0</v>
      </c>
      <c r="I1031" s="42"/>
      <c r="J1031" s="42"/>
      <c r="K1031" s="42">
        <v>0</v>
      </c>
      <c r="L1031" s="46">
        <v>0.61694700000000002</v>
      </c>
      <c r="M1031" s="42">
        <v>0</v>
      </c>
      <c r="N1031" s="48">
        <v>0</v>
      </c>
      <c r="O1031" s="42"/>
      <c r="P1031" s="42"/>
      <c r="Q1031" s="42">
        <v>0</v>
      </c>
      <c r="R1031" s="47">
        <v>1480.6728000000001</v>
      </c>
      <c r="S1031" s="42">
        <v>1576.8263640528635</v>
      </c>
      <c r="T1031" s="73">
        <v>0.28805742858108574</v>
      </c>
      <c r="U1031" s="48">
        <v>0.61694700000000002</v>
      </c>
      <c r="V1031" s="49">
        <v>0.11270496894409938</v>
      </c>
    </row>
    <row r="1032" spans="1:22" x14ac:dyDescent="0.35">
      <c r="A1032" s="1" t="s">
        <v>29</v>
      </c>
      <c r="B1032" s="44" t="s">
        <v>922</v>
      </c>
      <c r="C1032" s="25" t="s">
        <v>1065</v>
      </c>
      <c r="D1032" s="25" t="s">
        <v>32</v>
      </c>
      <c r="E1032" s="50">
        <v>2793</v>
      </c>
      <c r="F1032" s="41">
        <v>334.63079999999997</v>
      </c>
      <c r="G1032" s="42">
        <v>1104.8724</v>
      </c>
      <c r="H1032" s="42">
        <v>0</v>
      </c>
      <c r="I1032" s="42"/>
      <c r="J1032" s="42"/>
      <c r="K1032" s="42">
        <v>0</v>
      </c>
      <c r="L1032" s="46">
        <v>0.13942949999999998</v>
      </c>
      <c r="M1032" s="48">
        <v>56.493271799999995</v>
      </c>
      <c r="N1032" s="48">
        <v>0</v>
      </c>
      <c r="O1032" s="42"/>
      <c r="P1032" s="42"/>
      <c r="Q1032" s="42">
        <v>0</v>
      </c>
      <c r="R1032" s="47">
        <v>1439.5031999999999</v>
      </c>
      <c r="S1032" s="42">
        <v>1532.9832471417465</v>
      </c>
      <c r="T1032" s="73">
        <v>0.54886618229206818</v>
      </c>
      <c r="U1032" s="48">
        <v>56.632701299999994</v>
      </c>
      <c r="V1032" s="49">
        <v>20.27665639097744</v>
      </c>
    </row>
    <row r="1033" spans="1:22" x14ac:dyDescent="0.35">
      <c r="A1033" s="1" t="s">
        <v>29</v>
      </c>
      <c r="B1033" s="44" t="s">
        <v>922</v>
      </c>
      <c r="C1033" s="25" t="s">
        <v>1066</v>
      </c>
      <c r="D1033" s="25" t="s">
        <v>32</v>
      </c>
      <c r="E1033" s="50">
        <v>2967</v>
      </c>
      <c r="F1033" s="41">
        <v>892.8</v>
      </c>
      <c r="G1033" s="42">
        <v>0</v>
      </c>
      <c r="H1033" s="42">
        <v>0</v>
      </c>
      <c r="I1033" s="42"/>
      <c r="J1033" s="42"/>
      <c r="K1033" s="42">
        <v>0</v>
      </c>
      <c r="L1033" s="46">
        <v>0.372</v>
      </c>
      <c r="M1033" s="42">
        <v>0</v>
      </c>
      <c r="N1033" s="48">
        <v>0</v>
      </c>
      <c r="O1033" s="42"/>
      <c r="P1033" s="42"/>
      <c r="Q1033" s="42">
        <v>0</v>
      </c>
      <c r="R1033" s="47">
        <v>892.8</v>
      </c>
      <c r="S1033" s="42">
        <v>950.77763151075396</v>
      </c>
      <c r="T1033" s="73">
        <v>0.3204508363703249</v>
      </c>
      <c r="U1033" s="48">
        <v>0.372</v>
      </c>
      <c r="V1033" s="49">
        <v>0.12537917087967643</v>
      </c>
    </row>
    <row r="1034" spans="1:22" x14ac:dyDescent="0.35">
      <c r="A1034" s="1" t="s">
        <v>29</v>
      </c>
      <c r="B1034" s="44" t="s">
        <v>922</v>
      </c>
      <c r="C1034" s="25" t="s">
        <v>1067</v>
      </c>
      <c r="D1034" s="25" t="s">
        <v>32</v>
      </c>
      <c r="E1034" s="50">
        <v>6931</v>
      </c>
      <c r="F1034" s="41">
        <v>1495.3679999999999</v>
      </c>
      <c r="G1034" s="42">
        <v>4125.4632000000001</v>
      </c>
      <c r="H1034" s="42">
        <v>0</v>
      </c>
      <c r="I1034" s="42"/>
      <c r="J1034" s="42"/>
      <c r="K1034" s="42">
        <v>0</v>
      </c>
      <c r="L1034" s="46">
        <v>0.62307000000000001</v>
      </c>
      <c r="M1034" s="42">
        <v>210.9392124</v>
      </c>
      <c r="N1034" s="48">
        <v>0</v>
      </c>
      <c r="O1034" s="42"/>
      <c r="P1034" s="42"/>
      <c r="Q1034" s="42">
        <v>0</v>
      </c>
      <c r="R1034" s="47">
        <v>5622.7412000000004</v>
      </c>
      <c r="S1034" s="42">
        <v>5987.8769721482249</v>
      </c>
      <c r="T1034" s="73">
        <v>0.86392684636390493</v>
      </c>
      <c r="U1034" s="48">
        <v>211.65323772816262</v>
      </c>
      <c r="V1034" s="49">
        <v>30.537186225387767</v>
      </c>
    </row>
    <row r="1035" spans="1:22" x14ac:dyDescent="0.35">
      <c r="A1035" s="1" t="s">
        <v>29</v>
      </c>
      <c r="B1035" s="44" t="s">
        <v>922</v>
      </c>
      <c r="C1035" s="25" t="s">
        <v>1068</v>
      </c>
      <c r="D1035" s="25" t="s">
        <v>32</v>
      </c>
      <c r="E1035" s="50">
        <v>1648</v>
      </c>
      <c r="F1035" s="41">
        <v>323.06399999999996</v>
      </c>
      <c r="G1035" s="42">
        <v>0</v>
      </c>
      <c r="H1035" s="42">
        <v>867.17999999999984</v>
      </c>
      <c r="I1035" s="42"/>
      <c r="J1035" s="42"/>
      <c r="K1035" s="42">
        <v>0</v>
      </c>
      <c r="L1035" s="46">
        <v>0.13461000000000001</v>
      </c>
      <c r="M1035" s="42">
        <v>0</v>
      </c>
      <c r="N1035" s="48">
        <v>61.750546799999995</v>
      </c>
      <c r="O1035" s="42"/>
      <c r="P1035" s="42"/>
      <c r="Q1035" s="42">
        <v>0</v>
      </c>
      <c r="R1035" s="47">
        <v>1190.2439999999997</v>
      </c>
      <c r="S1035" s="42">
        <v>1267.5373781808755</v>
      </c>
      <c r="T1035" s="73">
        <v>0.76913675860490016</v>
      </c>
      <c r="U1035" s="48">
        <v>61.885156799999997</v>
      </c>
      <c r="V1035" s="49">
        <v>37.551672815533976</v>
      </c>
    </row>
    <row r="1036" spans="1:22" x14ac:dyDescent="0.35">
      <c r="A1036" s="1" t="s">
        <v>29</v>
      </c>
      <c r="B1036" s="44" t="s">
        <v>922</v>
      </c>
      <c r="C1036" s="25" t="s">
        <v>1069</v>
      </c>
      <c r="D1036" s="25" t="s">
        <v>32</v>
      </c>
      <c r="E1036" s="50">
        <v>5498</v>
      </c>
      <c r="F1036" s="41">
        <v>684.22680000000003</v>
      </c>
      <c r="G1036" s="42">
        <v>2006.6543999999999</v>
      </c>
      <c r="H1036" s="42">
        <v>0</v>
      </c>
      <c r="I1036" s="42"/>
      <c r="J1036" s="42"/>
      <c r="K1036" s="42">
        <v>0</v>
      </c>
      <c r="L1036" s="46">
        <v>0.28509449999999997</v>
      </c>
      <c r="M1036" s="42">
        <v>102.6023208</v>
      </c>
      <c r="N1036" s="48">
        <v>0</v>
      </c>
      <c r="O1036" s="42"/>
      <c r="P1036" s="42"/>
      <c r="Q1036" s="42">
        <v>0</v>
      </c>
      <c r="R1036" s="47">
        <v>2690.8811999999998</v>
      </c>
      <c r="S1036" s="42">
        <v>2865.6246124695513</v>
      </c>
      <c r="T1036" s="73">
        <v>0.52121218851756113</v>
      </c>
      <c r="U1036" s="48">
        <v>102.8874153</v>
      </c>
      <c r="V1036" s="49">
        <v>18.71360773008367</v>
      </c>
    </row>
    <row r="1037" spans="1:22" x14ac:dyDescent="0.35">
      <c r="A1037" s="1" t="s">
        <v>29</v>
      </c>
      <c r="B1037" s="44" t="s">
        <v>922</v>
      </c>
      <c r="C1037" s="25" t="s">
        <v>1070</v>
      </c>
      <c r="D1037" s="25" t="s">
        <v>32</v>
      </c>
      <c r="E1037" s="50">
        <v>4206</v>
      </c>
      <c r="F1037" s="41">
        <v>620.06399999999996</v>
      </c>
      <c r="G1037" s="42">
        <v>1668.2967000000001</v>
      </c>
      <c r="H1037" s="42">
        <v>0</v>
      </c>
      <c r="I1037" s="42"/>
      <c r="J1037" s="42"/>
      <c r="K1037" s="42">
        <v>0</v>
      </c>
      <c r="L1037" s="46">
        <v>0.25836000000000003</v>
      </c>
      <c r="M1037" s="48">
        <v>85.301740649999999</v>
      </c>
      <c r="N1037" s="48">
        <v>0</v>
      </c>
      <c r="O1037" s="42"/>
      <c r="P1037" s="42"/>
      <c r="Q1037" s="42">
        <v>0</v>
      </c>
      <c r="R1037" s="47">
        <v>2289.4807000000001</v>
      </c>
      <c r="S1037" s="42">
        <v>2438.1575238973828</v>
      </c>
      <c r="T1037" s="73">
        <v>0.57968557391758979</v>
      </c>
      <c r="U1037" s="48">
        <v>85.613435711540376</v>
      </c>
      <c r="V1037" s="49">
        <v>20.355072684626812</v>
      </c>
    </row>
    <row r="1038" spans="1:22" x14ac:dyDescent="0.35">
      <c r="A1038" s="1" t="s">
        <v>29</v>
      </c>
      <c r="B1038" s="44" t="s">
        <v>922</v>
      </c>
      <c r="C1038" s="25" t="s">
        <v>1071</v>
      </c>
      <c r="D1038" s="25" t="s">
        <v>32</v>
      </c>
      <c r="E1038" s="50">
        <v>5442</v>
      </c>
      <c r="F1038" s="41">
        <v>972</v>
      </c>
      <c r="G1038" s="42">
        <v>3125.1671999999999</v>
      </c>
      <c r="H1038" s="42">
        <v>0</v>
      </c>
      <c r="I1038" s="42"/>
      <c r="J1038" s="42"/>
      <c r="K1038" s="42">
        <v>0</v>
      </c>
      <c r="L1038" s="46">
        <v>0.40500000000000003</v>
      </c>
      <c r="M1038" s="42">
        <v>159.7930404</v>
      </c>
      <c r="N1038" s="48">
        <v>0</v>
      </c>
      <c r="O1038" s="42"/>
      <c r="P1038" s="42"/>
      <c r="Q1038" s="42">
        <v>0</v>
      </c>
      <c r="R1038" s="47">
        <v>4097.1671999999999</v>
      </c>
      <c r="S1038" s="42">
        <v>4363.2335644260165</v>
      </c>
      <c r="T1038" s="73">
        <v>0.80177022499559292</v>
      </c>
      <c r="U1038" s="48">
        <v>160.1980404</v>
      </c>
      <c r="V1038" s="49">
        <v>29.437346637265712</v>
      </c>
    </row>
    <row r="1039" spans="1:22" x14ac:dyDescent="0.35">
      <c r="A1039" s="1" t="s">
        <v>29</v>
      </c>
      <c r="B1039" s="44" t="s">
        <v>922</v>
      </c>
      <c r="C1039" s="25" t="s">
        <v>1072</v>
      </c>
      <c r="D1039" s="25" t="s">
        <v>32</v>
      </c>
      <c r="E1039" s="50">
        <v>2517</v>
      </c>
      <c r="F1039" s="41">
        <v>365.82839999999999</v>
      </c>
      <c r="G1039" s="42">
        <v>1680.8004000000001</v>
      </c>
      <c r="H1039" s="42">
        <v>0</v>
      </c>
      <c r="I1039" s="42"/>
      <c r="J1039" s="42"/>
      <c r="K1039" s="42">
        <v>0</v>
      </c>
      <c r="L1039" s="46">
        <v>0.15242850000000002</v>
      </c>
      <c r="M1039" s="48">
        <v>85.941067799999999</v>
      </c>
      <c r="N1039" s="48">
        <v>0</v>
      </c>
      <c r="O1039" s="42"/>
      <c r="P1039" s="42"/>
      <c r="Q1039" s="42">
        <v>0</v>
      </c>
      <c r="R1039" s="47">
        <v>2046.6288</v>
      </c>
      <c r="S1039" s="42">
        <v>2179.5350392536925</v>
      </c>
      <c r="T1039" s="73">
        <v>0.86592572080003671</v>
      </c>
      <c r="U1039" s="48">
        <v>86.093496299999998</v>
      </c>
      <c r="V1039" s="49">
        <v>34.204805840286056</v>
      </c>
    </row>
    <row r="1040" spans="1:22" x14ac:dyDescent="0.35">
      <c r="A1040" s="1" t="s">
        <v>29</v>
      </c>
      <c r="B1040" s="44" t="s">
        <v>922</v>
      </c>
      <c r="C1040" s="25" t="s">
        <v>1073</v>
      </c>
      <c r="D1040" s="25" t="s">
        <v>32</v>
      </c>
      <c r="E1040" s="50">
        <v>7459</v>
      </c>
      <c r="F1040" s="41">
        <v>1348.92</v>
      </c>
      <c r="G1040" s="42">
        <v>3332.0466000000001</v>
      </c>
      <c r="H1040" s="42">
        <v>0</v>
      </c>
      <c r="I1040" s="42"/>
      <c r="J1040" s="42"/>
      <c r="K1040" s="42">
        <v>0</v>
      </c>
      <c r="L1040" s="46">
        <v>0.56205000000000005</v>
      </c>
      <c r="M1040" s="42">
        <v>170.3709987</v>
      </c>
      <c r="N1040" s="48">
        <v>0</v>
      </c>
      <c r="O1040" s="42"/>
      <c r="P1040" s="42"/>
      <c r="Q1040" s="42">
        <v>0</v>
      </c>
      <c r="R1040" s="47">
        <v>4680.9665999999997</v>
      </c>
      <c r="S1040" s="42">
        <v>4984.9443740243578</v>
      </c>
      <c r="T1040" s="73">
        <v>0.66831269258940307</v>
      </c>
      <c r="U1040" s="48">
        <v>170.9330487</v>
      </c>
      <c r="V1040" s="49">
        <v>22.916349202305941</v>
      </c>
    </row>
    <row r="1041" spans="1:22" x14ac:dyDescent="0.35">
      <c r="A1041" s="1" t="s">
        <v>29</v>
      </c>
      <c r="B1041" s="44" t="s">
        <v>922</v>
      </c>
      <c r="C1041" s="25" t="s">
        <v>1074</v>
      </c>
      <c r="D1041" s="25" t="s">
        <v>32</v>
      </c>
      <c r="E1041" s="50">
        <v>4970</v>
      </c>
      <c r="F1041" s="41">
        <v>567.79200000000003</v>
      </c>
      <c r="G1041" s="42">
        <v>2197.2411000000002</v>
      </c>
      <c r="H1041" s="42">
        <v>0</v>
      </c>
      <c r="I1041" s="42"/>
      <c r="J1041" s="42"/>
      <c r="K1041" s="42">
        <v>0</v>
      </c>
      <c r="L1041" s="46">
        <v>0.23658000000000001</v>
      </c>
      <c r="M1041" s="42">
        <v>112.34721644999999</v>
      </c>
      <c r="N1041" s="48">
        <v>0</v>
      </c>
      <c r="O1041" s="42"/>
      <c r="P1041" s="42"/>
      <c r="Q1041" s="42">
        <v>0</v>
      </c>
      <c r="R1041" s="47">
        <v>2765.0331000000001</v>
      </c>
      <c r="S1041" s="42">
        <v>2944.5918703705624</v>
      </c>
      <c r="T1041" s="73">
        <v>0.59247321335423797</v>
      </c>
      <c r="U1041" s="48">
        <v>112.58379644999999</v>
      </c>
      <c r="V1041" s="49">
        <v>22.652675342052312</v>
      </c>
    </row>
    <row r="1042" spans="1:22" x14ac:dyDescent="0.35">
      <c r="A1042" s="1" t="s">
        <v>29</v>
      </c>
      <c r="B1042" s="44" t="s">
        <v>922</v>
      </c>
      <c r="C1042" s="25" t="s">
        <v>1075</v>
      </c>
      <c r="D1042" s="25" t="s">
        <v>32</v>
      </c>
      <c r="E1042" s="50">
        <v>2192</v>
      </c>
      <c r="F1042" s="41">
        <v>264.53519999999997</v>
      </c>
      <c r="G1042" s="42">
        <v>1579.2552000000001</v>
      </c>
      <c r="H1042" s="42">
        <v>0</v>
      </c>
      <c r="I1042" s="42"/>
      <c r="J1042" s="42"/>
      <c r="K1042" s="42">
        <v>0</v>
      </c>
      <c r="L1042" s="46">
        <v>0.110223</v>
      </c>
      <c r="M1042" s="48">
        <v>80.748956399999997</v>
      </c>
      <c r="N1042" s="48">
        <v>0</v>
      </c>
      <c r="O1042" s="42"/>
      <c r="P1042" s="42"/>
      <c r="Q1042" s="42">
        <v>0</v>
      </c>
      <c r="R1042" s="47">
        <v>1843.7904000000001</v>
      </c>
      <c r="S1042" s="42">
        <v>1963.524495423685</v>
      </c>
      <c r="T1042" s="73">
        <v>0.89576847418963734</v>
      </c>
      <c r="U1042" s="48">
        <v>80.859179400000002</v>
      </c>
      <c r="V1042" s="49">
        <v>36.888311770072995</v>
      </c>
    </row>
    <row r="1043" spans="1:22" x14ac:dyDescent="0.35">
      <c r="A1043" s="1" t="s">
        <v>29</v>
      </c>
      <c r="B1043" s="44" t="s">
        <v>922</v>
      </c>
      <c r="C1043" s="25" t="s">
        <v>1076</v>
      </c>
      <c r="D1043" s="25" t="s">
        <v>32</v>
      </c>
      <c r="E1043" s="50">
        <v>3436</v>
      </c>
      <c r="F1043" s="41">
        <v>348.37559999999996</v>
      </c>
      <c r="G1043" s="42">
        <v>1609.1883</v>
      </c>
      <c r="H1043" s="42">
        <v>0</v>
      </c>
      <c r="I1043" s="42"/>
      <c r="J1043" s="42"/>
      <c r="K1043" s="42">
        <v>0</v>
      </c>
      <c r="L1043" s="46">
        <v>0.14515649999999999</v>
      </c>
      <c r="M1043" s="48">
        <v>82.279466849999991</v>
      </c>
      <c r="N1043" s="48">
        <v>0</v>
      </c>
      <c r="O1043" s="42"/>
      <c r="P1043" s="42"/>
      <c r="Q1043" s="42">
        <v>0</v>
      </c>
      <c r="R1043" s="47">
        <v>1957.5639000000001</v>
      </c>
      <c r="S1043" s="42">
        <v>2084.6863445037575</v>
      </c>
      <c r="T1043" s="73">
        <v>0.60671895940155918</v>
      </c>
      <c r="U1043" s="48">
        <v>82.42462334999999</v>
      </c>
      <c r="V1043" s="49">
        <v>23.988539973806752</v>
      </c>
    </row>
    <row r="1044" spans="1:22" x14ac:dyDescent="0.35">
      <c r="A1044" s="1" t="s">
        <v>29</v>
      </c>
      <c r="B1044" s="44" t="s">
        <v>922</v>
      </c>
      <c r="C1044" s="25" t="s">
        <v>1077</v>
      </c>
      <c r="D1044" s="25" t="s">
        <v>32</v>
      </c>
      <c r="E1044" s="50">
        <v>6075</v>
      </c>
      <c r="F1044" s="41">
        <v>663.57719999999995</v>
      </c>
      <c r="G1044" s="42">
        <v>2742.8571000000002</v>
      </c>
      <c r="H1044" s="42">
        <v>0</v>
      </c>
      <c r="I1044" s="42"/>
      <c r="J1044" s="42"/>
      <c r="K1044" s="42">
        <v>0</v>
      </c>
      <c r="L1044" s="46">
        <v>0.27649049999999997</v>
      </c>
      <c r="M1044" s="42">
        <v>140.24512844999998</v>
      </c>
      <c r="N1044" s="48">
        <v>0</v>
      </c>
      <c r="O1044" s="42"/>
      <c r="P1044" s="42"/>
      <c r="Q1044" s="42">
        <v>0</v>
      </c>
      <c r="R1044" s="47">
        <v>3406.4342999999999</v>
      </c>
      <c r="S1044" s="42">
        <v>3627.6450892148223</v>
      </c>
      <c r="T1044" s="73">
        <v>0.59714322456211066</v>
      </c>
      <c r="U1044" s="48">
        <v>140.52161894999998</v>
      </c>
      <c r="V1044" s="49">
        <v>23.13113069135802</v>
      </c>
    </row>
    <row r="1045" spans="1:22" x14ac:dyDescent="0.35">
      <c r="A1045" s="1" t="s">
        <v>29</v>
      </c>
      <c r="B1045" s="44" t="s">
        <v>922</v>
      </c>
      <c r="C1045" s="25" t="s">
        <v>1078</v>
      </c>
      <c r="D1045" s="25" t="s">
        <v>32</v>
      </c>
      <c r="E1045" s="50">
        <v>3393</v>
      </c>
      <c r="F1045" s="41">
        <v>533.08799999999997</v>
      </c>
      <c r="G1045" s="42">
        <v>1445.5035</v>
      </c>
      <c r="H1045" s="42">
        <v>0</v>
      </c>
      <c r="I1045" s="42"/>
      <c r="J1045" s="42"/>
      <c r="K1045" s="42">
        <v>0</v>
      </c>
      <c r="L1045" s="46">
        <v>0.22212000000000001</v>
      </c>
      <c r="M1045" s="48">
        <v>73.910093249999989</v>
      </c>
      <c r="N1045" s="48">
        <v>0</v>
      </c>
      <c r="O1045" s="42"/>
      <c r="P1045" s="42"/>
      <c r="Q1045" s="42">
        <v>0</v>
      </c>
      <c r="R1045" s="47">
        <v>1978.5915</v>
      </c>
      <c r="S1045" s="42">
        <v>2107.079457994299</v>
      </c>
      <c r="T1045" s="73">
        <v>0.62100779781735893</v>
      </c>
      <c r="U1045" s="48">
        <v>74.132213249999992</v>
      </c>
      <c r="V1045" s="49">
        <v>21.848574491600349</v>
      </c>
    </row>
    <row r="1046" spans="1:22" x14ac:dyDescent="0.35">
      <c r="A1046" s="1" t="s">
        <v>29</v>
      </c>
      <c r="B1046" s="44" t="s">
        <v>922</v>
      </c>
      <c r="C1046" s="25" t="s">
        <v>1079</v>
      </c>
      <c r="D1046" s="25" t="s">
        <v>32</v>
      </c>
      <c r="E1046" s="50">
        <v>2385</v>
      </c>
      <c r="F1046" s="41">
        <v>434.97719999999998</v>
      </c>
      <c r="G1046" s="42">
        <v>1392.4575</v>
      </c>
      <c r="H1046" s="42">
        <v>0</v>
      </c>
      <c r="I1046" s="42"/>
      <c r="J1046" s="42"/>
      <c r="K1046" s="42">
        <v>0</v>
      </c>
      <c r="L1046" s="46">
        <v>0.1812405</v>
      </c>
      <c r="M1046" s="48">
        <v>71.197796249999996</v>
      </c>
      <c r="N1046" s="48">
        <v>0</v>
      </c>
      <c r="O1046" s="42"/>
      <c r="P1046" s="42"/>
      <c r="Q1046" s="42">
        <v>0</v>
      </c>
      <c r="R1046" s="47">
        <v>1827.4347</v>
      </c>
      <c r="S1046" s="42">
        <v>1946.1066709302927</v>
      </c>
      <c r="T1046" s="73">
        <v>0.81597763980305771</v>
      </c>
      <c r="U1046" s="48">
        <v>71.379036749999997</v>
      </c>
      <c r="V1046" s="49">
        <v>29.928317295597484</v>
      </c>
    </row>
    <row r="1047" spans="1:22" x14ac:dyDescent="0.35">
      <c r="A1047" s="1" t="s">
        <v>29</v>
      </c>
      <c r="B1047" s="44" t="s">
        <v>922</v>
      </c>
      <c r="C1047" s="25" t="s">
        <v>1080</v>
      </c>
      <c r="D1047" s="25" t="s">
        <v>32</v>
      </c>
      <c r="E1047" s="50">
        <v>3357</v>
      </c>
      <c r="F1047" s="41">
        <v>485.26560000000001</v>
      </c>
      <c r="G1047" s="42">
        <v>0</v>
      </c>
      <c r="H1047" s="42">
        <v>2256.9959999999996</v>
      </c>
      <c r="I1047" s="42"/>
      <c r="J1047" s="42"/>
      <c r="K1047" s="42">
        <v>0</v>
      </c>
      <c r="L1047" s="46">
        <v>0.20219400000000001</v>
      </c>
      <c r="M1047" s="42">
        <v>0</v>
      </c>
      <c r="N1047" s="48">
        <v>160.71719496</v>
      </c>
      <c r="O1047" s="42"/>
      <c r="P1047" s="42"/>
      <c r="Q1047" s="42">
        <v>0</v>
      </c>
      <c r="R1047" s="47">
        <v>2742.2615999999998</v>
      </c>
      <c r="S1047" s="42">
        <v>2920.3416095776106</v>
      </c>
      <c r="T1047" s="73">
        <v>0.86992600821495703</v>
      </c>
      <c r="U1047" s="48">
        <v>160.91938895999999</v>
      </c>
      <c r="V1047" s="49">
        <v>47.935474816800706</v>
      </c>
    </row>
    <row r="1048" spans="1:22" x14ac:dyDescent="0.35">
      <c r="A1048" s="1" t="s">
        <v>29</v>
      </c>
      <c r="B1048" s="44" t="s">
        <v>922</v>
      </c>
      <c r="C1048" s="25" t="s">
        <v>1081</v>
      </c>
      <c r="D1048" s="25" t="s">
        <v>32</v>
      </c>
      <c r="E1048" s="50">
        <v>3053</v>
      </c>
      <c r="F1048" s="41">
        <v>384.97319999999996</v>
      </c>
      <c r="G1048" s="42">
        <v>1699.3665000000001</v>
      </c>
      <c r="H1048" s="42">
        <v>0</v>
      </c>
      <c r="I1048" s="42"/>
      <c r="J1048" s="42"/>
      <c r="K1048" s="42">
        <v>0</v>
      </c>
      <c r="L1048" s="46">
        <v>0.16040549999999998</v>
      </c>
      <c r="M1048" s="48">
        <v>86.890371749999986</v>
      </c>
      <c r="N1048" s="48">
        <v>0</v>
      </c>
      <c r="O1048" s="42"/>
      <c r="P1048" s="42"/>
      <c r="Q1048" s="42">
        <v>0</v>
      </c>
      <c r="R1048" s="47">
        <v>2084.3397</v>
      </c>
      <c r="S1048" s="42">
        <v>2219.6948512878985</v>
      </c>
      <c r="T1048" s="73">
        <v>0.72705366894461132</v>
      </c>
      <c r="U1048" s="48">
        <v>87.050777249999982</v>
      </c>
      <c r="V1048" s="49">
        <v>28.513192679331798</v>
      </c>
    </row>
    <row r="1049" spans="1:22" x14ac:dyDescent="0.35">
      <c r="A1049" s="1" t="s">
        <v>29</v>
      </c>
      <c r="B1049" s="44" t="s">
        <v>922</v>
      </c>
      <c r="C1049" s="25" t="s">
        <v>1082</v>
      </c>
      <c r="D1049" s="25" t="s">
        <v>32</v>
      </c>
      <c r="E1049" s="50">
        <v>3721</v>
      </c>
      <c r="F1049" s="41">
        <v>288.75599999999997</v>
      </c>
      <c r="G1049" s="42">
        <v>0</v>
      </c>
      <c r="H1049" s="42">
        <v>0</v>
      </c>
      <c r="I1049" s="42"/>
      <c r="J1049" s="42"/>
      <c r="K1049" s="42">
        <v>0</v>
      </c>
      <c r="L1049" s="46">
        <v>0.12031499999999999</v>
      </c>
      <c r="M1049" s="42">
        <v>0</v>
      </c>
      <c r="N1049" s="48">
        <v>0</v>
      </c>
      <c r="O1049" s="42"/>
      <c r="P1049" s="42"/>
      <c r="Q1049" s="42">
        <v>0</v>
      </c>
      <c r="R1049" s="47">
        <v>288.75599999999997</v>
      </c>
      <c r="S1049" s="42">
        <v>307.50755573982894</v>
      </c>
      <c r="T1049" s="73">
        <v>8.2641106084339944E-2</v>
      </c>
      <c r="U1049" s="48">
        <v>0.12031499999999999</v>
      </c>
      <c r="V1049" s="49">
        <v>3.2334049986562752E-2</v>
      </c>
    </row>
    <row r="1050" spans="1:22" x14ac:dyDescent="0.35">
      <c r="A1050" s="1" t="s">
        <v>29</v>
      </c>
      <c r="B1050" s="44" t="s">
        <v>922</v>
      </c>
      <c r="C1050" s="25" t="s">
        <v>1083</v>
      </c>
      <c r="D1050" s="25" t="s">
        <v>32</v>
      </c>
      <c r="E1050" s="50">
        <v>3535</v>
      </c>
      <c r="F1050" s="41">
        <v>517.77</v>
      </c>
      <c r="G1050" s="42">
        <v>1571.2982999999999</v>
      </c>
      <c r="H1050" s="42">
        <v>0</v>
      </c>
      <c r="I1050" s="42"/>
      <c r="J1050" s="42"/>
      <c r="K1050" s="42">
        <v>0</v>
      </c>
      <c r="L1050" s="46">
        <v>0.2157375</v>
      </c>
      <c r="M1050" s="48">
        <v>80.342111849999995</v>
      </c>
      <c r="N1050" s="48">
        <v>0</v>
      </c>
      <c r="O1050" s="42"/>
      <c r="P1050" s="42"/>
      <c r="Q1050" s="42">
        <v>0</v>
      </c>
      <c r="R1050" s="47">
        <v>2089.0682999999999</v>
      </c>
      <c r="S1050" s="42">
        <v>2224.7305223322101</v>
      </c>
      <c r="T1050" s="73">
        <v>0.62934385355932387</v>
      </c>
      <c r="U1050" s="48">
        <v>80.557849349999998</v>
      </c>
      <c r="V1050" s="49">
        <v>22.788641966053749</v>
      </c>
    </row>
    <row r="1051" spans="1:22" x14ac:dyDescent="0.35">
      <c r="A1051" s="1" t="s">
        <v>29</v>
      </c>
      <c r="B1051" s="44" t="s">
        <v>922</v>
      </c>
      <c r="C1051" s="25" t="s">
        <v>1084</v>
      </c>
      <c r="D1051" s="25" t="s">
        <v>32</v>
      </c>
      <c r="E1051" s="50">
        <v>2248</v>
      </c>
      <c r="F1051" s="41">
        <v>460.83959999999996</v>
      </c>
      <c r="G1051" s="42">
        <v>788.11199999999997</v>
      </c>
      <c r="H1051" s="42">
        <v>0</v>
      </c>
      <c r="I1051" s="42"/>
      <c r="J1051" s="42"/>
      <c r="K1051" s="42">
        <v>0</v>
      </c>
      <c r="L1051" s="46">
        <v>0.19201650000000001</v>
      </c>
      <c r="M1051" s="48">
        <v>40.296983999999995</v>
      </c>
      <c r="N1051" s="48">
        <v>0</v>
      </c>
      <c r="O1051" s="42"/>
      <c r="P1051" s="42"/>
      <c r="Q1051" s="42">
        <v>0</v>
      </c>
      <c r="R1051" s="47">
        <v>1248.9515999999999</v>
      </c>
      <c r="S1051" s="42">
        <v>1330.0573970873281</v>
      </c>
      <c r="T1051" s="73">
        <v>0.59166254318831324</v>
      </c>
      <c r="U1051" s="48">
        <v>40.489000499999996</v>
      </c>
      <c r="V1051" s="49">
        <v>18.011121218861209</v>
      </c>
    </row>
    <row r="1052" spans="1:22" x14ac:dyDescent="0.35">
      <c r="A1052" s="1" t="s">
        <v>29</v>
      </c>
      <c r="B1052" s="44" t="s">
        <v>922</v>
      </c>
      <c r="C1052" s="25" t="s">
        <v>1085</v>
      </c>
      <c r="D1052" s="25" t="s">
        <v>32</v>
      </c>
      <c r="E1052" s="50">
        <v>2475</v>
      </c>
      <c r="F1052" s="41">
        <v>145.33199999999999</v>
      </c>
      <c r="G1052" s="42">
        <v>0</v>
      </c>
      <c r="H1052" s="42">
        <v>1781.3079999999998</v>
      </c>
      <c r="I1052" s="42"/>
      <c r="J1052" s="42"/>
      <c r="K1052" s="42">
        <v>0</v>
      </c>
      <c r="L1052" s="46">
        <v>6.0554999999999998E-2</v>
      </c>
      <c r="M1052" s="42">
        <v>0</v>
      </c>
      <c r="N1052" s="48">
        <v>126.84418808</v>
      </c>
      <c r="O1052" s="42"/>
      <c r="P1052" s="42"/>
      <c r="Q1052" s="42">
        <v>0</v>
      </c>
      <c r="R1052" s="47">
        <v>1926.6399999999999</v>
      </c>
      <c r="S1052" s="42">
        <v>2051.754274164291</v>
      </c>
      <c r="T1052" s="73">
        <v>0.82899162592496611</v>
      </c>
      <c r="U1052" s="48">
        <v>126.90474307999999</v>
      </c>
      <c r="V1052" s="49">
        <v>51.274643668686863</v>
      </c>
    </row>
    <row r="1053" spans="1:22" x14ac:dyDescent="0.35">
      <c r="A1053" s="1" t="s">
        <v>29</v>
      </c>
      <c r="B1053" s="44" t="s">
        <v>922</v>
      </c>
      <c r="C1053" s="25" t="s">
        <v>1086</v>
      </c>
      <c r="D1053" s="25" t="s">
        <v>32</v>
      </c>
      <c r="E1053" s="50">
        <v>3717</v>
      </c>
      <c r="F1053" s="41">
        <v>653.83199999999999</v>
      </c>
      <c r="G1053" s="42">
        <v>1646.3205</v>
      </c>
      <c r="H1053" s="42">
        <v>0</v>
      </c>
      <c r="I1053" s="42"/>
      <c r="J1053" s="42"/>
      <c r="K1053" s="42">
        <v>0</v>
      </c>
      <c r="L1053" s="46">
        <v>0.27243000000000001</v>
      </c>
      <c r="M1053" s="48">
        <v>84.178074749999993</v>
      </c>
      <c r="N1053" s="48">
        <v>0</v>
      </c>
      <c r="O1053" s="42"/>
      <c r="P1053" s="42"/>
      <c r="Q1053" s="42">
        <v>0</v>
      </c>
      <c r="R1053" s="47">
        <v>2300.1525000000001</v>
      </c>
      <c r="S1053" s="42">
        <v>2449.5223410209901</v>
      </c>
      <c r="T1053" s="73">
        <v>0.65900520339547752</v>
      </c>
      <c r="U1053" s="48">
        <v>84.450504749999993</v>
      </c>
      <c r="V1053" s="49">
        <v>22.720071226795802</v>
      </c>
    </row>
    <row r="1054" spans="1:22" x14ac:dyDescent="0.35">
      <c r="A1054" s="1" t="s">
        <v>29</v>
      </c>
      <c r="B1054" s="44" t="s">
        <v>922</v>
      </c>
      <c r="C1054" s="25" t="s">
        <v>1087</v>
      </c>
      <c r="D1054" s="25" t="s">
        <v>32</v>
      </c>
      <c r="E1054" s="50">
        <v>5262</v>
      </c>
      <c r="F1054" s="41">
        <v>773.71199999999999</v>
      </c>
      <c r="G1054" s="42">
        <v>2176.4016000000001</v>
      </c>
      <c r="H1054" s="42">
        <v>0</v>
      </c>
      <c r="I1054" s="42"/>
      <c r="J1054" s="42"/>
      <c r="K1054" s="42">
        <v>0</v>
      </c>
      <c r="L1054" s="46">
        <v>0.32238</v>
      </c>
      <c r="M1054" s="42">
        <v>111.28167119999999</v>
      </c>
      <c r="N1054" s="48">
        <v>0</v>
      </c>
      <c r="O1054" s="42"/>
      <c r="P1054" s="42"/>
      <c r="Q1054" s="42">
        <v>0</v>
      </c>
      <c r="R1054" s="47">
        <v>2950.1136000000001</v>
      </c>
      <c r="S1054" s="42">
        <v>3141.6913320963981</v>
      </c>
      <c r="T1054" s="73">
        <v>0.59705270469334815</v>
      </c>
      <c r="U1054" s="48">
        <v>111.60405119999999</v>
      </c>
      <c r="V1054" s="49">
        <v>21.20943580387685</v>
      </c>
    </row>
    <row r="1055" spans="1:22" x14ac:dyDescent="0.35">
      <c r="A1055" s="1" t="s">
        <v>29</v>
      </c>
      <c r="B1055" s="44" t="s">
        <v>922</v>
      </c>
      <c r="C1055" s="25" t="s">
        <v>1088</v>
      </c>
      <c r="D1055" s="25" t="s">
        <v>32</v>
      </c>
      <c r="E1055" s="50">
        <v>2532</v>
      </c>
      <c r="F1055" s="41">
        <v>388.476</v>
      </c>
      <c r="G1055" s="42">
        <v>2668.5927000000001</v>
      </c>
      <c r="H1055" s="42">
        <v>0</v>
      </c>
      <c r="I1055" s="42"/>
      <c r="J1055" s="42"/>
      <c r="K1055" s="42">
        <v>0</v>
      </c>
      <c r="L1055" s="46">
        <v>0.16186500000000001</v>
      </c>
      <c r="M1055" s="42">
        <v>136.44791264999998</v>
      </c>
      <c r="N1055" s="48">
        <v>0</v>
      </c>
      <c r="O1055" s="42"/>
      <c r="P1055" s="42"/>
      <c r="Q1055" s="42">
        <v>0</v>
      </c>
      <c r="R1055" s="47">
        <v>3057.0687000000003</v>
      </c>
      <c r="S1055" s="42">
        <v>3255.5920003938845</v>
      </c>
      <c r="T1055" s="73">
        <v>1.2857788311192277</v>
      </c>
      <c r="U1055" s="48">
        <v>136.60977764999998</v>
      </c>
      <c r="V1055" s="49">
        <v>53.953308708530798</v>
      </c>
    </row>
    <row r="1056" spans="1:22" x14ac:dyDescent="0.35">
      <c r="A1056" s="1" t="s">
        <v>29</v>
      </c>
      <c r="B1056" s="44" t="s">
        <v>922</v>
      </c>
      <c r="C1056" s="25" t="s">
        <v>1089</v>
      </c>
      <c r="D1056" s="25" t="s">
        <v>32</v>
      </c>
      <c r="E1056" s="50">
        <v>3584</v>
      </c>
      <c r="F1056" s="41">
        <v>531.93960000000004</v>
      </c>
      <c r="G1056" s="42">
        <v>2155.1831999999999</v>
      </c>
      <c r="H1056" s="42">
        <v>0</v>
      </c>
      <c r="I1056" s="42"/>
      <c r="J1056" s="42"/>
      <c r="K1056" s="42">
        <v>0</v>
      </c>
      <c r="L1056" s="46">
        <v>0.22164150000000002</v>
      </c>
      <c r="M1056" s="42">
        <v>110.19675239999999</v>
      </c>
      <c r="N1056" s="48">
        <v>0</v>
      </c>
      <c r="O1056" s="42"/>
      <c r="P1056" s="42"/>
      <c r="Q1056" s="42">
        <v>0</v>
      </c>
      <c r="R1056" s="47">
        <v>2687.1228000000001</v>
      </c>
      <c r="S1056" s="42">
        <v>2861.6221453433532</v>
      </c>
      <c r="T1056" s="73">
        <v>0.79844367894624813</v>
      </c>
      <c r="U1056" s="48">
        <v>110.4183939</v>
      </c>
      <c r="V1056" s="49">
        <v>30.808703655133929</v>
      </c>
    </row>
    <row r="1057" spans="1:22" x14ac:dyDescent="0.35">
      <c r="A1057" s="1" t="s">
        <v>29</v>
      </c>
      <c r="B1057" s="44" t="s">
        <v>922</v>
      </c>
      <c r="C1057" s="25" t="s">
        <v>1090</v>
      </c>
      <c r="D1057" s="25" t="s">
        <v>32</v>
      </c>
      <c r="E1057" s="50">
        <v>596</v>
      </c>
      <c r="F1057" s="41">
        <v>199.83959999999999</v>
      </c>
      <c r="G1057" s="42">
        <v>0</v>
      </c>
      <c r="H1057" s="42">
        <v>189.73199999999997</v>
      </c>
      <c r="I1057" s="42"/>
      <c r="J1057" s="42"/>
      <c r="K1057" s="42">
        <v>0</v>
      </c>
      <c r="L1057" s="46">
        <v>8.3266500000000007E-2</v>
      </c>
      <c r="M1057" s="42">
        <v>0</v>
      </c>
      <c r="N1057" s="48">
        <v>13.510522319999998</v>
      </c>
      <c r="O1057" s="42"/>
      <c r="P1057" s="42"/>
      <c r="Q1057" s="42">
        <v>0</v>
      </c>
      <c r="R1057" s="47">
        <v>389.57159999999999</v>
      </c>
      <c r="S1057" s="42">
        <v>414.87003041202382</v>
      </c>
      <c r="T1057" s="73">
        <v>0.69609065505373124</v>
      </c>
      <c r="U1057" s="48">
        <v>13.593788819999999</v>
      </c>
      <c r="V1057" s="49">
        <v>22.8083705033557</v>
      </c>
    </row>
    <row r="1058" spans="1:22" x14ac:dyDescent="0.35">
      <c r="A1058" s="1" t="s">
        <v>29</v>
      </c>
      <c r="B1058" s="44" t="s">
        <v>922</v>
      </c>
      <c r="C1058" s="25" t="s">
        <v>1091</v>
      </c>
      <c r="D1058" s="25" t="s">
        <v>32</v>
      </c>
      <c r="E1058" s="50">
        <v>4419</v>
      </c>
      <c r="F1058" s="41">
        <v>1098.5472</v>
      </c>
      <c r="G1058" s="42">
        <v>2941.4007000000001</v>
      </c>
      <c r="H1058" s="42">
        <v>0</v>
      </c>
      <c r="I1058" s="42"/>
      <c r="J1058" s="42"/>
      <c r="K1058" s="42">
        <v>0</v>
      </c>
      <c r="L1058" s="46">
        <v>0.45772800000000002</v>
      </c>
      <c r="M1058" s="42">
        <v>150.39686864999999</v>
      </c>
      <c r="N1058" s="48">
        <v>0</v>
      </c>
      <c r="O1058" s="42"/>
      <c r="P1058" s="42"/>
      <c r="Q1058" s="42">
        <v>0</v>
      </c>
      <c r="R1058" s="47">
        <v>4039.9479000000001</v>
      </c>
      <c r="S1058" s="42">
        <v>4302.298494387147</v>
      </c>
      <c r="T1058" s="73">
        <v>0.97359096953771151</v>
      </c>
      <c r="U1058" s="48">
        <v>150.85459664999999</v>
      </c>
      <c r="V1058" s="49">
        <v>34.137722708757636</v>
      </c>
    </row>
    <row r="1059" spans="1:22" x14ac:dyDescent="0.35">
      <c r="A1059" s="1" t="s">
        <v>29</v>
      </c>
      <c r="B1059" s="44" t="s">
        <v>922</v>
      </c>
      <c r="C1059" s="25" t="s">
        <v>1092</v>
      </c>
      <c r="D1059" s="25" t="s">
        <v>32</v>
      </c>
      <c r="E1059" s="50">
        <v>3883</v>
      </c>
      <c r="F1059" s="41">
        <v>586.90800000000002</v>
      </c>
      <c r="G1059" s="42">
        <v>2309.3955000000001</v>
      </c>
      <c r="H1059" s="42">
        <v>0</v>
      </c>
      <c r="I1059" s="42"/>
      <c r="J1059" s="42"/>
      <c r="K1059" s="42">
        <v>0</v>
      </c>
      <c r="L1059" s="46">
        <v>0.24454500000000001</v>
      </c>
      <c r="M1059" s="42">
        <v>118.08178724999999</v>
      </c>
      <c r="N1059" s="48">
        <v>0</v>
      </c>
      <c r="O1059" s="42"/>
      <c r="P1059" s="42"/>
      <c r="Q1059" s="42">
        <v>0</v>
      </c>
      <c r="R1059" s="47">
        <v>2896.7334999999998</v>
      </c>
      <c r="S1059" s="42">
        <v>3084.8447762632804</v>
      </c>
      <c r="T1059" s="73">
        <v>0.79444882211261403</v>
      </c>
      <c r="U1059" s="48">
        <v>118.34680910398424</v>
      </c>
      <c r="V1059" s="49">
        <v>30.478189313413402</v>
      </c>
    </row>
    <row r="1060" spans="1:22" x14ac:dyDescent="0.35">
      <c r="A1060" s="1" t="s">
        <v>29</v>
      </c>
      <c r="B1060" s="44" t="s">
        <v>922</v>
      </c>
      <c r="C1060" s="25" t="s">
        <v>1093</v>
      </c>
      <c r="D1060" s="25" t="s">
        <v>32</v>
      </c>
      <c r="E1060" s="50">
        <v>4419</v>
      </c>
      <c r="F1060" s="41">
        <v>630.16919999999993</v>
      </c>
      <c r="G1060" s="42">
        <v>2508.6968999999999</v>
      </c>
      <c r="H1060" s="42">
        <v>0</v>
      </c>
      <c r="I1060" s="42"/>
      <c r="J1060" s="42"/>
      <c r="K1060" s="42">
        <v>0</v>
      </c>
      <c r="L1060" s="46">
        <v>0.26257049999999998</v>
      </c>
      <c r="M1060" s="42">
        <v>128.27227454999999</v>
      </c>
      <c r="N1060" s="48">
        <v>0</v>
      </c>
      <c r="O1060" s="42"/>
      <c r="P1060" s="42"/>
      <c r="Q1060" s="42">
        <v>0</v>
      </c>
      <c r="R1060" s="47">
        <v>3138.8660999999997</v>
      </c>
      <c r="S1060" s="42">
        <v>3342.7012502098987</v>
      </c>
      <c r="T1060" s="73">
        <v>0.7564383910861957</v>
      </c>
      <c r="U1060" s="48">
        <v>128.53484505</v>
      </c>
      <c r="V1060" s="49">
        <v>29.086862423625256</v>
      </c>
    </row>
    <row r="1061" spans="1:22" x14ac:dyDescent="0.35">
      <c r="A1061" s="1" t="s">
        <v>29</v>
      </c>
      <c r="B1061" s="44" t="s">
        <v>922</v>
      </c>
      <c r="C1061" s="25" t="s">
        <v>1094</v>
      </c>
      <c r="D1061" s="25" t="s">
        <v>32</v>
      </c>
      <c r="E1061" s="50">
        <v>1879</v>
      </c>
      <c r="F1061" s="41">
        <v>295.27199999999999</v>
      </c>
      <c r="G1061" s="42">
        <v>1582.6653000000001</v>
      </c>
      <c r="H1061" s="42">
        <v>0</v>
      </c>
      <c r="I1061" s="42"/>
      <c r="J1061" s="42"/>
      <c r="K1061" s="42">
        <v>0</v>
      </c>
      <c r="L1061" s="46">
        <v>0.12303</v>
      </c>
      <c r="M1061" s="48">
        <v>80.923318350000002</v>
      </c>
      <c r="N1061" s="48">
        <v>0</v>
      </c>
      <c r="O1061" s="42"/>
      <c r="P1061" s="42"/>
      <c r="Q1061" s="42">
        <v>0</v>
      </c>
      <c r="R1061" s="47">
        <v>1877.9373000000001</v>
      </c>
      <c r="S1061" s="42">
        <v>1999.888864493392</v>
      </c>
      <c r="T1061" s="73">
        <v>1.0643368092035081</v>
      </c>
      <c r="U1061" s="48">
        <v>81.046348350000002</v>
      </c>
      <c r="V1061" s="49">
        <v>43.132702687599789</v>
      </c>
    </row>
    <row r="1062" spans="1:22" x14ac:dyDescent="0.35">
      <c r="A1062" s="1" t="s">
        <v>29</v>
      </c>
      <c r="B1062" s="44" t="s">
        <v>922</v>
      </c>
      <c r="C1062" s="25" t="s">
        <v>1095</v>
      </c>
      <c r="D1062" s="25" t="s">
        <v>32</v>
      </c>
      <c r="E1062" s="50">
        <v>934</v>
      </c>
      <c r="F1062" s="41">
        <v>102.3912</v>
      </c>
      <c r="G1062" s="42">
        <v>0</v>
      </c>
      <c r="H1062" s="42">
        <v>0</v>
      </c>
      <c r="I1062" s="42"/>
      <c r="J1062" s="42"/>
      <c r="K1062" s="42">
        <v>0</v>
      </c>
      <c r="L1062" s="46">
        <v>4.2663000000000006E-2</v>
      </c>
      <c r="M1062" s="42">
        <v>0</v>
      </c>
      <c r="N1062" s="48">
        <v>0</v>
      </c>
      <c r="O1062" s="42"/>
      <c r="P1062" s="42"/>
      <c r="Q1062" s="42">
        <v>0</v>
      </c>
      <c r="R1062" s="47">
        <v>102.3912</v>
      </c>
      <c r="S1062" s="42">
        <v>109.04039272350349</v>
      </c>
      <c r="T1062" s="73">
        <v>0.1167456024876911</v>
      </c>
      <c r="U1062" s="48">
        <v>4.2663000000000006E-2</v>
      </c>
      <c r="V1062" s="49">
        <v>4.5677730192719493E-2</v>
      </c>
    </row>
    <row r="1063" spans="1:22" x14ac:dyDescent="0.35">
      <c r="A1063" s="1" t="s">
        <v>29</v>
      </c>
      <c r="B1063" s="44" t="s">
        <v>922</v>
      </c>
      <c r="C1063" s="25" t="s">
        <v>1096</v>
      </c>
      <c r="D1063" s="25" t="s">
        <v>32</v>
      </c>
      <c r="E1063" s="50">
        <v>934</v>
      </c>
      <c r="F1063" s="60">
        <v>52.991999999999997</v>
      </c>
      <c r="G1063" s="42">
        <v>411.48540000000003</v>
      </c>
      <c r="H1063" s="42">
        <v>0</v>
      </c>
      <c r="I1063" s="42"/>
      <c r="J1063" s="42"/>
      <c r="K1063" s="42">
        <v>0</v>
      </c>
      <c r="L1063" s="46">
        <v>2.2080000000000002E-2</v>
      </c>
      <c r="M1063" s="48">
        <v>21.039675299999999</v>
      </c>
      <c r="N1063" s="48">
        <v>0</v>
      </c>
      <c r="O1063" s="42"/>
      <c r="P1063" s="42"/>
      <c r="Q1063" s="42">
        <v>0</v>
      </c>
      <c r="R1063" s="47">
        <v>464.47740000000005</v>
      </c>
      <c r="S1063" s="42">
        <v>494.64014590308375</v>
      </c>
      <c r="T1063" s="73">
        <v>0.52959330396475779</v>
      </c>
      <c r="U1063" s="48">
        <v>21.061755299999998</v>
      </c>
      <c r="V1063" s="49">
        <v>22.550059207708777</v>
      </c>
    </row>
    <row r="1064" spans="1:22" x14ac:dyDescent="0.35">
      <c r="A1064" s="1" t="s">
        <v>29</v>
      </c>
      <c r="B1064" s="44" t="s">
        <v>922</v>
      </c>
      <c r="C1064" s="25" t="s">
        <v>1097</v>
      </c>
      <c r="D1064" s="25" t="s">
        <v>32</v>
      </c>
      <c r="E1064" s="50">
        <v>807</v>
      </c>
      <c r="F1064" s="60">
        <v>90.795599999999993</v>
      </c>
      <c r="G1064" s="42">
        <v>499.76909999999998</v>
      </c>
      <c r="H1064" s="42">
        <v>0</v>
      </c>
      <c r="I1064" s="42"/>
      <c r="J1064" s="42"/>
      <c r="K1064" s="42">
        <v>0</v>
      </c>
      <c r="L1064" s="46">
        <v>3.7831499999999997E-2</v>
      </c>
      <c r="M1064" s="48">
        <v>25.553712449999999</v>
      </c>
      <c r="N1064" s="48">
        <v>0</v>
      </c>
      <c r="O1064" s="42"/>
      <c r="P1064" s="42"/>
      <c r="Q1064" s="42">
        <v>0</v>
      </c>
      <c r="R1064" s="47">
        <v>590.56470000000002</v>
      </c>
      <c r="S1064" s="42">
        <v>628.91544211453743</v>
      </c>
      <c r="T1064" s="73">
        <v>0.77932520708121122</v>
      </c>
      <c r="U1064" s="48">
        <v>25.591543949999998</v>
      </c>
      <c r="V1064" s="49">
        <v>31.711950371747211</v>
      </c>
    </row>
    <row r="1065" spans="1:22" x14ac:dyDescent="0.35">
      <c r="A1065" s="1" t="s">
        <v>29</v>
      </c>
      <c r="B1065" s="44" t="s">
        <v>922</v>
      </c>
      <c r="C1065" s="25" t="s">
        <v>1098</v>
      </c>
      <c r="D1065" s="25" t="s">
        <v>32</v>
      </c>
      <c r="E1065" s="50">
        <v>948</v>
      </c>
      <c r="F1065" s="41">
        <v>116.532</v>
      </c>
      <c r="G1065" s="42">
        <v>0</v>
      </c>
      <c r="H1065" s="42">
        <v>788.41599999999983</v>
      </c>
      <c r="I1065" s="42"/>
      <c r="J1065" s="42"/>
      <c r="K1065" s="42">
        <v>0</v>
      </c>
      <c r="L1065" s="46">
        <v>4.8555000000000001E-2</v>
      </c>
      <c r="M1065" s="42">
        <v>0</v>
      </c>
      <c r="N1065" s="48">
        <v>56.141884159999996</v>
      </c>
      <c r="O1065" s="42"/>
      <c r="P1065" s="42"/>
      <c r="Q1065" s="42">
        <v>0</v>
      </c>
      <c r="R1065" s="47">
        <v>904.94799999999987</v>
      </c>
      <c r="S1065" s="42">
        <v>963.71451173879223</v>
      </c>
      <c r="T1065" s="73">
        <v>1.0165764891759412</v>
      </c>
      <c r="U1065" s="48">
        <v>56.190439159999997</v>
      </c>
      <c r="V1065" s="49">
        <v>59.272615147679318</v>
      </c>
    </row>
    <row r="1066" spans="1:22" x14ac:dyDescent="0.35">
      <c r="A1066" s="1" t="s">
        <v>29</v>
      </c>
      <c r="B1066" s="44" t="s">
        <v>922</v>
      </c>
      <c r="C1066" s="25" t="s">
        <v>1099</v>
      </c>
      <c r="D1066" s="25" t="s">
        <v>32</v>
      </c>
      <c r="E1066" s="50">
        <v>948</v>
      </c>
      <c r="F1066" s="60">
        <v>89.28</v>
      </c>
      <c r="G1066" s="42">
        <v>0</v>
      </c>
      <c r="H1066" s="42">
        <v>486.55199999999991</v>
      </c>
      <c r="I1066" s="42"/>
      <c r="J1066" s="42"/>
      <c r="K1066" s="42">
        <v>0</v>
      </c>
      <c r="L1066" s="46">
        <v>3.7200000000000004E-2</v>
      </c>
      <c r="M1066" s="42">
        <v>0</v>
      </c>
      <c r="N1066" s="48">
        <v>34.646615519999997</v>
      </c>
      <c r="O1066" s="42"/>
      <c r="P1066" s="42"/>
      <c r="Q1066" s="42">
        <v>0</v>
      </c>
      <c r="R1066" s="47">
        <v>575.83199999999988</v>
      </c>
      <c r="S1066" s="42">
        <v>613.22601378595482</v>
      </c>
      <c r="T1066" s="73">
        <v>0.64686288374045864</v>
      </c>
      <c r="U1066" s="48">
        <v>34.683815519999996</v>
      </c>
      <c r="V1066" s="49">
        <v>36.586303291139238</v>
      </c>
    </row>
    <row r="1067" spans="1:22" x14ac:dyDescent="0.35">
      <c r="A1067" s="1" t="s">
        <v>29</v>
      </c>
      <c r="B1067" s="44" t="s">
        <v>922</v>
      </c>
      <c r="C1067" s="25" t="s">
        <v>1100</v>
      </c>
      <c r="D1067" s="25" t="s">
        <v>32</v>
      </c>
      <c r="E1067" s="50">
        <v>1084</v>
      </c>
      <c r="F1067" s="41">
        <v>304.27199999999999</v>
      </c>
      <c r="G1067" s="42">
        <v>602.07209999999998</v>
      </c>
      <c r="H1067" s="42">
        <v>0</v>
      </c>
      <c r="I1067" s="42"/>
      <c r="J1067" s="42"/>
      <c r="K1067" s="42">
        <v>0</v>
      </c>
      <c r="L1067" s="46">
        <v>0.12678</v>
      </c>
      <c r="M1067" s="48">
        <v>30.784570949999999</v>
      </c>
      <c r="N1067" s="48">
        <v>0</v>
      </c>
      <c r="O1067" s="42"/>
      <c r="P1067" s="42"/>
      <c r="Q1067" s="42">
        <v>0</v>
      </c>
      <c r="R1067" s="47">
        <v>906.34410000000003</v>
      </c>
      <c r="S1067" s="42">
        <v>965.20127322104167</v>
      </c>
      <c r="T1067" s="73">
        <v>0.89040707861719715</v>
      </c>
      <c r="U1067" s="48">
        <v>30.911350949999999</v>
      </c>
      <c r="V1067" s="49">
        <v>28.516006411439115</v>
      </c>
    </row>
    <row r="1068" spans="1:22" x14ac:dyDescent="0.35">
      <c r="A1068" s="1" t="s">
        <v>29</v>
      </c>
      <c r="B1068" s="44" t="s">
        <v>922</v>
      </c>
      <c r="C1068" s="25" t="s">
        <v>1101</v>
      </c>
      <c r="D1068" s="25" t="s">
        <v>32</v>
      </c>
      <c r="E1068" s="50">
        <v>2925</v>
      </c>
      <c r="F1068" s="41">
        <v>489.74399999999997</v>
      </c>
      <c r="G1068" s="42">
        <v>1881.2384999999999</v>
      </c>
      <c r="H1068" s="42">
        <v>0</v>
      </c>
      <c r="I1068" s="42"/>
      <c r="J1068" s="42"/>
      <c r="K1068" s="42">
        <v>0</v>
      </c>
      <c r="L1068" s="46">
        <v>0.20405999999999999</v>
      </c>
      <c r="M1068" s="48">
        <v>96.189675749999992</v>
      </c>
      <c r="N1068" s="48">
        <v>0</v>
      </c>
      <c r="O1068" s="42"/>
      <c r="P1068" s="42"/>
      <c r="Q1068" s="42">
        <v>0</v>
      </c>
      <c r="R1068" s="47">
        <v>2370.9825000000001</v>
      </c>
      <c r="S1068" s="42">
        <v>2524.9519777144337</v>
      </c>
      <c r="T1068" s="73">
        <v>0.863231445372456</v>
      </c>
      <c r="U1068" s="48">
        <v>96.393735749999991</v>
      </c>
      <c r="V1068" s="49">
        <v>32.955123333333333</v>
      </c>
    </row>
    <row r="1069" spans="1:22" x14ac:dyDescent="0.35">
      <c r="A1069" s="1" t="s">
        <v>29</v>
      </c>
      <c r="B1069" s="44" t="s">
        <v>922</v>
      </c>
      <c r="C1069" s="25" t="s">
        <v>1102</v>
      </c>
      <c r="D1069" s="25" t="s">
        <v>32</v>
      </c>
      <c r="E1069" s="50">
        <v>2493</v>
      </c>
      <c r="F1069" s="41">
        <v>444.17879999999997</v>
      </c>
      <c r="G1069" s="42">
        <v>1672.4646</v>
      </c>
      <c r="H1069" s="42">
        <v>0</v>
      </c>
      <c r="I1069" s="42"/>
      <c r="J1069" s="42"/>
      <c r="K1069" s="42">
        <v>0</v>
      </c>
      <c r="L1069" s="46">
        <v>0.1850745</v>
      </c>
      <c r="M1069" s="48">
        <v>85.514849699999985</v>
      </c>
      <c r="N1069" s="48">
        <v>0</v>
      </c>
      <c r="O1069" s="42"/>
      <c r="P1069" s="42"/>
      <c r="Q1069" s="42">
        <v>0</v>
      </c>
      <c r="R1069" s="47">
        <v>2116.6433999999999</v>
      </c>
      <c r="S1069" s="42">
        <v>2254.0963246022284</v>
      </c>
      <c r="T1069" s="73">
        <v>0.90417020641886414</v>
      </c>
      <c r="U1069" s="48">
        <v>85.699924199999984</v>
      </c>
      <c r="V1069" s="49">
        <v>34.376223104693132</v>
      </c>
    </row>
    <row r="1070" spans="1:22" x14ac:dyDescent="0.35">
      <c r="A1070" s="1" t="s">
        <v>29</v>
      </c>
      <c r="B1070" s="44" t="s">
        <v>922</v>
      </c>
      <c r="C1070" s="25" t="s">
        <v>1103</v>
      </c>
      <c r="D1070" s="25" t="s">
        <v>32</v>
      </c>
      <c r="E1070" s="50">
        <v>3872</v>
      </c>
      <c r="F1070" s="41">
        <v>586.37879999999996</v>
      </c>
      <c r="G1070" s="42">
        <v>2837.9609999999998</v>
      </c>
      <c r="H1070" s="42">
        <v>0</v>
      </c>
      <c r="I1070" s="42"/>
      <c r="J1070" s="42"/>
      <c r="K1070" s="42">
        <v>0</v>
      </c>
      <c r="L1070" s="46">
        <v>0.2443245</v>
      </c>
      <c r="M1070" s="42">
        <v>145.1078895</v>
      </c>
      <c r="N1070" s="48">
        <v>0</v>
      </c>
      <c r="O1070" s="42"/>
      <c r="P1070" s="42"/>
      <c r="Q1070" s="42">
        <v>0</v>
      </c>
      <c r="R1070" s="47">
        <v>3424.3397999999997</v>
      </c>
      <c r="S1070" s="42">
        <v>3646.7133563306552</v>
      </c>
      <c r="T1070" s="73">
        <v>0.94181646599448743</v>
      </c>
      <c r="U1070" s="48">
        <v>145.352214</v>
      </c>
      <c r="V1070" s="49">
        <v>37.539311466942152</v>
      </c>
    </row>
    <row r="1071" spans="1:22" x14ac:dyDescent="0.35">
      <c r="A1071" s="1" t="s">
        <v>29</v>
      </c>
      <c r="B1071" s="44" t="s">
        <v>922</v>
      </c>
      <c r="C1071" s="25" t="s">
        <v>1104</v>
      </c>
      <c r="D1071" s="25" t="s">
        <v>32</v>
      </c>
      <c r="E1071" s="50">
        <v>2838</v>
      </c>
      <c r="F1071" s="41">
        <v>266.31360000000001</v>
      </c>
      <c r="G1071" s="42">
        <v>2241.9513000000002</v>
      </c>
      <c r="H1071" s="42">
        <v>0</v>
      </c>
      <c r="I1071" s="42"/>
      <c r="J1071" s="42"/>
      <c r="K1071" s="42">
        <v>0</v>
      </c>
      <c r="L1071" s="46">
        <v>0.11096399999999999</v>
      </c>
      <c r="M1071" s="42">
        <v>114.63329535</v>
      </c>
      <c r="N1071" s="48">
        <v>0</v>
      </c>
      <c r="O1071" s="42"/>
      <c r="P1071" s="42"/>
      <c r="Q1071" s="42">
        <v>0</v>
      </c>
      <c r="R1071" s="47">
        <v>2508.2649000000001</v>
      </c>
      <c r="S1071" s="42">
        <v>2671.1493736823013</v>
      </c>
      <c r="T1071" s="73">
        <v>0.94120837691413017</v>
      </c>
      <c r="U1071" s="48">
        <v>114.74425934999999</v>
      </c>
      <c r="V1071" s="49">
        <v>40.43138102536998</v>
      </c>
    </row>
    <row r="1072" spans="1:22" x14ac:dyDescent="0.35">
      <c r="A1072" s="1" t="s">
        <v>29</v>
      </c>
      <c r="B1072" s="44" t="s">
        <v>922</v>
      </c>
      <c r="C1072" s="25" t="s">
        <v>1105</v>
      </c>
      <c r="D1072" s="25" t="s">
        <v>32</v>
      </c>
      <c r="E1072" s="50">
        <v>2798</v>
      </c>
      <c r="F1072" s="41">
        <v>481.49279999999999</v>
      </c>
      <c r="G1072" s="42">
        <v>2302.9542000000001</v>
      </c>
      <c r="H1072" s="42">
        <v>0</v>
      </c>
      <c r="I1072" s="42"/>
      <c r="J1072" s="42"/>
      <c r="K1072" s="42">
        <v>0</v>
      </c>
      <c r="L1072" s="46">
        <v>0.20062200000000002</v>
      </c>
      <c r="M1072" s="42">
        <v>117.75243690000001</v>
      </c>
      <c r="N1072" s="48">
        <v>0</v>
      </c>
      <c r="O1072" s="42"/>
      <c r="P1072" s="42"/>
      <c r="Q1072" s="42">
        <v>0</v>
      </c>
      <c r="R1072" s="47">
        <v>2784.4470000000001</v>
      </c>
      <c r="S1072" s="42">
        <v>2965.2664916299559</v>
      </c>
      <c r="T1072" s="73">
        <v>1.0597807332487335</v>
      </c>
      <c r="U1072" s="48">
        <v>117.9530589</v>
      </c>
      <c r="V1072" s="49">
        <v>42.156204038599</v>
      </c>
    </row>
    <row r="1073" spans="1:22" x14ac:dyDescent="0.35">
      <c r="A1073" s="1" t="s">
        <v>29</v>
      </c>
      <c r="B1073" s="44" t="s">
        <v>922</v>
      </c>
      <c r="C1073" s="25" t="s">
        <v>1106</v>
      </c>
      <c r="D1073" s="25" t="s">
        <v>32</v>
      </c>
      <c r="E1073" s="50">
        <v>5907</v>
      </c>
      <c r="F1073" s="41">
        <v>670.05719999999997</v>
      </c>
      <c r="G1073" s="42">
        <v>2267.3375999999998</v>
      </c>
      <c r="H1073" s="42">
        <v>0</v>
      </c>
      <c r="I1073" s="42"/>
      <c r="J1073" s="42"/>
      <c r="K1073" s="42">
        <v>0</v>
      </c>
      <c r="L1073" s="46">
        <v>0.27919050000000001</v>
      </c>
      <c r="M1073" s="42">
        <v>115.93132319999999</v>
      </c>
      <c r="N1073" s="48">
        <v>0</v>
      </c>
      <c r="O1073" s="42"/>
      <c r="P1073" s="42"/>
      <c r="Q1073" s="42">
        <v>0</v>
      </c>
      <c r="R1073" s="47">
        <v>2937.3948</v>
      </c>
      <c r="S1073" s="42">
        <v>3128.1465846281421</v>
      </c>
      <c r="T1073" s="73">
        <v>0.52956603768886779</v>
      </c>
      <c r="U1073" s="48">
        <v>116.21051369999999</v>
      </c>
      <c r="V1073" s="49">
        <v>19.673355967496189</v>
      </c>
    </row>
    <row r="1074" spans="1:22" x14ac:dyDescent="0.35">
      <c r="A1074" s="1" t="s">
        <v>29</v>
      </c>
      <c r="B1074" s="44" t="s">
        <v>922</v>
      </c>
      <c r="C1074" s="25" t="s">
        <v>1107</v>
      </c>
      <c r="D1074" s="25" t="s">
        <v>32</v>
      </c>
      <c r="E1074" s="50">
        <v>1026</v>
      </c>
      <c r="F1074" s="60">
        <v>94.103999999999999</v>
      </c>
      <c r="G1074" s="42">
        <v>710.05859999999996</v>
      </c>
      <c r="H1074" s="42">
        <v>0</v>
      </c>
      <c r="I1074" s="42"/>
      <c r="J1074" s="42"/>
      <c r="K1074" s="42">
        <v>0</v>
      </c>
      <c r="L1074" s="46">
        <v>3.9210000000000002E-2</v>
      </c>
      <c r="M1074" s="48">
        <v>36.306032699999996</v>
      </c>
      <c r="N1074" s="48">
        <v>0</v>
      </c>
      <c r="O1074" s="42"/>
      <c r="P1074" s="42"/>
      <c r="Q1074" s="42">
        <v>0</v>
      </c>
      <c r="R1074" s="47">
        <v>804.1626</v>
      </c>
      <c r="S1074" s="42">
        <v>856.38419822752007</v>
      </c>
      <c r="T1074" s="73">
        <v>0.83468245441278754</v>
      </c>
      <c r="U1074" s="48">
        <v>36.345242699999993</v>
      </c>
      <c r="V1074" s="49">
        <v>35.424213157894734</v>
      </c>
    </row>
    <row r="1075" spans="1:22" x14ac:dyDescent="0.35">
      <c r="A1075" s="1" t="s">
        <v>29</v>
      </c>
      <c r="B1075" s="44" t="s">
        <v>922</v>
      </c>
      <c r="C1075" s="25" t="s">
        <v>1108</v>
      </c>
      <c r="D1075" s="25" t="s">
        <v>32</v>
      </c>
      <c r="E1075" s="50">
        <v>2623</v>
      </c>
      <c r="F1075" s="41">
        <v>842.47559999999999</v>
      </c>
      <c r="G1075" s="42">
        <v>2823.9416999999999</v>
      </c>
      <c r="H1075" s="42">
        <v>0</v>
      </c>
      <c r="I1075" s="42"/>
      <c r="J1075" s="42"/>
      <c r="K1075" s="42">
        <v>0</v>
      </c>
      <c r="L1075" s="46">
        <v>0.3510315</v>
      </c>
      <c r="M1075" s="42">
        <v>144.39106815</v>
      </c>
      <c r="N1075" s="48">
        <v>0</v>
      </c>
      <c r="O1075" s="42"/>
      <c r="P1075" s="42"/>
      <c r="Q1075" s="42">
        <v>0</v>
      </c>
      <c r="R1075" s="47">
        <v>3666.4173000000001</v>
      </c>
      <c r="S1075" s="42">
        <v>3904.5111521326767</v>
      </c>
      <c r="T1075" s="73">
        <v>1.4885669661199683</v>
      </c>
      <c r="U1075" s="48">
        <v>144.74209965</v>
      </c>
      <c r="V1075" s="49">
        <v>55.181890831109413</v>
      </c>
    </row>
    <row r="1076" spans="1:22" x14ac:dyDescent="0.35">
      <c r="A1076" s="1" t="s">
        <v>29</v>
      </c>
      <c r="B1076" s="44" t="s">
        <v>922</v>
      </c>
      <c r="C1076" s="25" t="s">
        <v>1109</v>
      </c>
      <c r="D1076" s="25" t="s">
        <v>32</v>
      </c>
      <c r="E1076" s="50">
        <v>3906</v>
      </c>
      <c r="F1076" s="41">
        <v>1538.73</v>
      </c>
      <c r="G1076" s="42">
        <v>0</v>
      </c>
      <c r="H1076" s="42">
        <v>0</v>
      </c>
      <c r="I1076" s="42"/>
      <c r="J1076" s="42"/>
      <c r="K1076" s="42">
        <v>0</v>
      </c>
      <c r="L1076" s="46">
        <v>0.64113750000000003</v>
      </c>
      <c r="M1076" s="42">
        <v>0</v>
      </c>
      <c r="N1076" s="48">
        <v>0</v>
      </c>
      <c r="O1076" s="42"/>
      <c r="P1076" s="42"/>
      <c r="Q1076" s="42">
        <v>0</v>
      </c>
      <c r="R1076" s="47">
        <v>1538.73</v>
      </c>
      <c r="S1076" s="42">
        <v>1638.653746566468</v>
      </c>
      <c r="T1076" s="73">
        <v>0.41952220854236255</v>
      </c>
      <c r="U1076" s="48">
        <v>0.64113750000000003</v>
      </c>
      <c r="V1076" s="49">
        <v>0.16414170506912443</v>
      </c>
    </row>
    <row r="1077" spans="1:22" x14ac:dyDescent="0.35">
      <c r="A1077" s="1" t="s">
        <v>29</v>
      </c>
      <c r="B1077" s="44" t="s">
        <v>922</v>
      </c>
      <c r="C1077" s="25" t="s">
        <v>1110</v>
      </c>
      <c r="D1077" s="25" t="s">
        <v>32</v>
      </c>
      <c r="E1077" s="50">
        <v>3438</v>
      </c>
      <c r="F1077" s="41">
        <v>564.94439999999997</v>
      </c>
      <c r="G1077" s="42">
        <v>2588.2658999999999</v>
      </c>
      <c r="H1077" s="42">
        <v>0</v>
      </c>
      <c r="I1077" s="42"/>
      <c r="J1077" s="42"/>
      <c r="K1077" s="42">
        <v>0</v>
      </c>
      <c r="L1077" s="46">
        <v>0.23539350000000001</v>
      </c>
      <c r="M1077" s="42">
        <v>132.34072005000002</v>
      </c>
      <c r="N1077" s="48">
        <v>0</v>
      </c>
      <c r="O1077" s="42"/>
      <c r="P1077" s="42"/>
      <c r="Q1077" s="42">
        <v>0</v>
      </c>
      <c r="R1077" s="47">
        <v>3153.2102999999997</v>
      </c>
      <c r="S1077" s="42">
        <v>3357.9769496968124</v>
      </c>
      <c r="T1077" s="73">
        <v>0.97672395279139401</v>
      </c>
      <c r="U1077" s="48">
        <v>132.57611355</v>
      </c>
      <c r="V1077" s="49">
        <v>38.561987652705064</v>
      </c>
    </row>
    <row r="1078" spans="1:22" x14ac:dyDescent="0.35">
      <c r="A1078" s="1" t="s">
        <v>29</v>
      </c>
      <c r="B1078" s="44" t="s">
        <v>922</v>
      </c>
      <c r="C1078" s="25" t="s">
        <v>1111</v>
      </c>
      <c r="D1078" s="25" t="s">
        <v>32</v>
      </c>
      <c r="E1078" s="50">
        <v>4511</v>
      </c>
      <c r="F1078" s="41">
        <v>731.59199999999998</v>
      </c>
      <c r="G1078" s="42">
        <v>2514.0014999999999</v>
      </c>
      <c r="H1078" s="42">
        <v>0</v>
      </c>
      <c r="I1078" s="42"/>
      <c r="J1078" s="42"/>
      <c r="K1078" s="42">
        <v>0</v>
      </c>
      <c r="L1078" s="46">
        <v>0.30482999999999999</v>
      </c>
      <c r="M1078" s="42">
        <v>128.54350425000001</v>
      </c>
      <c r="N1078" s="48">
        <v>0</v>
      </c>
      <c r="O1078" s="42"/>
      <c r="P1078" s="42"/>
      <c r="Q1078" s="42">
        <v>0</v>
      </c>
      <c r="R1078" s="47">
        <v>3245.5934999999999</v>
      </c>
      <c r="S1078" s="42">
        <v>3456.3594318735422</v>
      </c>
      <c r="T1078" s="73">
        <v>0.7662069234922505</v>
      </c>
      <c r="U1078" s="48">
        <v>128.84833425000002</v>
      </c>
      <c r="V1078" s="49">
        <v>28.563142152516079</v>
      </c>
    </row>
    <row r="1079" spans="1:22" x14ac:dyDescent="0.35">
      <c r="A1079" s="1" t="s">
        <v>29</v>
      </c>
      <c r="B1079" s="44" t="s">
        <v>922</v>
      </c>
      <c r="C1079" s="25" t="s">
        <v>1112</v>
      </c>
      <c r="D1079" s="25" t="s">
        <v>32</v>
      </c>
      <c r="E1079" s="50">
        <v>6812</v>
      </c>
      <c r="F1079" s="41">
        <v>1405.1879999999999</v>
      </c>
      <c r="G1079" s="42">
        <v>3257.0243999999998</v>
      </c>
      <c r="H1079" s="42">
        <v>0</v>
      </c>
      <c r="I1079" s="42"/>
      <c r="J1079" s="42"/>
      <c r="K1079" s="42">
        <v>0</v>
      </c>
      <c r="L1079" s="46">
        <v>0.58549499999999999</v>
      </c>
      <c r="M1079" s="42">
        <v>166.53503579999997</v>
      </c>
      <c r="N1079" s="48">
        <v>0</v>
      </c>
      <c r="O1079" s="42"/>
      <c r="P1079" s="42"/>
      <c r="Q1079" s="42">
        <v>0</v>
      </c>
      <c r="R1079" s="47">
        <v>4662.2123999999994</v>
      </c>
      <c r="S1079" s="42">
        <v>4964.9722930914741</v>
      </c>
      <c r="T1079" s="73">
        <v>0.72885676645500208</v>
      </c>
      <c r="U1079" s="48">
        <v>167.12053079999998</v>
      </c>
      <c r="V1079" s="49">
        <v>24.533254668232527</v>
      </c>
    </row>
    <row r="1080" spans="1:22" x14ac:dyDescent="0.35">
      <c r="A1080" s="1" t="s">
        <v>29</v>
      </c>
      <c r="B1080" s="44" t="s">
        <v>922</v>
      </c>
      <c r="C1080" s="25" t="s">
        <v>1113</v>
      </c>
      <c r="D1080" s="25" t="s">
        <v>32</v>
      </c>
      <c r="E1080" s="50">
        <v>5130</v>
      </c>
      <c r="F1080" s="41">
        <v>756</v>
      </c>
      <c r="G1080" s="42">
        <v>2219.9751000000001</v>
      </c>
      <c r="H1080" s="42">
        <v>0</v>
      </c>
      <c r="I1080" s="42"/>
      <c r="J1080" s="42"/>
      <c r="K1080" s="42">
        <v>0</v>
      </c>
      <c r="L1080" s="46">
        <v>0.315</v>
      </c>
      <c r="M1080" s="42">
        <v>113.50962944999999</v>
      </c>
      <c r="N1080" s="48">
        <v>0</v>
      </c>
      <c r="O1080" s="42"/>
      <c r="P1080" s="42"/>
      <c r="Q1080" s="42">
        <v>0</v>
      </c>
      <c r="R1080" s="47">
        <v>2975.9751000000001</v>
      </c>
      <c r="S1080" s="42">
        <v>3169.2322547188392</v>
      </c>
      <c r="T1080" s="73">
        <v>0.61778406524733709</v>
      </c>
      <c r="U1080" s="48">
        <v>113.82462944999999</v>
      </c>
      <c r="V1080" s="49">
        <v>22.188036929824559</v>
      </c>
    </row>
    <row r="1081" spans="1:22" x14ac:dyDescent="0.35">
      <c r="A1081" s="1" t="s">
        <v>29</v>
      </c>
      <c r="B1081" s="44" t="s">
        <v>922</v>
      </c>
      <c r="C1081" s="25" t="s">
        <v>1114</v>
      </c>
      <c r="D1081" s="25" t="s">
        <v>32</v>
      </c>
      <c r="E1081" s="50">
        <v>948</v>
      </c>
      <c r="F1081" s="41">
        <v>513.62279999999998</v>
      </c>
      <c r="G1081" s="42">
        <v>0</v>
      </c>
      <c r="H1081" s="42">
        <v>0</v>
      </c>
      <c r="I1081" s="42"/>
      <c r="J1081" s="42"/>
      <c r="K1081" s="42">
        <v>0</v>
      </c>
      <c r="L1081" s="46">
        <v>0.21400949999999999</v>
      </c>
      <c r="M1081" s="42">
        <v>0</v>
      </c>
      <c r="N1081" s="48">
        <v>0</v>
      </c>
      <c r="O1081" s="42"/>
      <c r="P1081" s="42"/>
      <c r="Q1081" s="42">
        <v>0</v>
      </c>
      <c r="R1081" s="47">
        <v>513.62279999999998</v>
      </c>
      <c r="S1081" s="42">
        <v>546.97700411505571</v>
      </c>
      <c r="T1081" s="73">
        <v>0.57697996214668323</v>
      </c>
      <c r="U1081" s="48">
        <v>0.21400949999999999</v>
      </c>
      <c r="V1081" s="49">
        <v>0.22574841772151899</v>
      </c>
    </row>
    <row r="1082" spans="1:22" x14ac:dyDescent="0.35">
      <c r="A1082" s="1" t="s">
        <v>29</v>
      </c>
      <c r="B1082" s="44" t="s">
        <v>922</v>
      </c>
      <c r="C1082" s="25" t="s">
        <v>1115</v>
      </c>
      <c r="D1082" s="25" t="s">
        <v>32</v>
      </c>
      <c r="E1082" s="50">
        <v>5582</v>
      </c>
      <c r="F1082" s="41">
        <v>903.88080000000002</v>
      </c>
      <c r="G1082" s="42">
        <v>2846.6756999999998</v>
      </c>
      <c r="H1082" s="42">
        <v>0</v>
      </c>
      <c r="I1082" s="42"/>
      <c r="J1082" s="42"/>
      <c r="K1082" s="42">
        <v>0</v>
      </c>
      <c r="L1082" s="46">
        <v>0.37661700000000004</v>
      </c>
      <c r="M1082" s="42">
        <v>145.55348115000001</v>
      </c>
      <c r="N1082" s="48">
        <v>0</v>
      </c>
      <c r="O1082" s="42"/>
      <c r="P1082" s="42"/>
      <c r="Q1082" s="42">
        <v>0</v>
      </c>
      <c r="R1082" s="47">
        <v>3750.5564999999997</v>
      </c>
      <c r="S1082" s="42">
        <v>3994.1142763410207</v>
      </c>
      <c r="T1082" s="73">
        <v>0.71553462492673248</v>
      </c>
      <c r="U1082" s="48">
        <v>145.93009815000002</v>
      </c>
      <c r="V1082" s="49">
        <v>26.142977096022936</v>
      </c>
    </row>
    <row r="1083" spans="1:22" x14ac:dyDescent="0.35">
      <c r="A1083" s="1" t="s">
        <v>29</v>
      </c>
      <c r="B1083" s="44" t="s">
        <v>922</v>
      </c>
      <c r="C1083" s="25" t="s">
        <v>1116</v>
      </c>
      <c r="D1083" s="25" t="s">
        <v>32</v>
      </c>
      <c r="E1083" s="50">
        <v>6379</v>
      </c>
      <c r="F1083" s="41">
        <v>935.28</v>
      </c>
      <c r="G1083" s="42">
        <v>3703.3685999999998</v>
      </c>
      <c r="H1083" s="42">
        <v>0</v>
      </c>
      <c r="I1083" s="42"/>
      <c r="J1083" s="42"/>
      <c r="K1083" s="42">
        <v>0</v>
      </c>
      <c r="L1083" s="46">
        <v>0.38969999999999999</v>
      </c>
      <c r="M1083" s="42">
        <v>189.35707769999999</v>
      </c>
      <c r="N1083" s="48">
        <v>0</v>
      </c>
      <c r="O1083" s="42"/>
      <c r="P1083" s="42"/>
      <c r="Q1083" s="42">
        <v>0</v>
      </c>
      <c r="R1083" s="47">
        <v>4638.6485999999995</v>
      </c>
      <c r="S1083" s="42">
        <v>4939.8782810469029</v>
      </c>
      <c r="T1083" s="73">
        <v>0.77439697147623499</v>
      </c>
      <c r="U1083" s="48">
        <v>189.7467777</v>
      </c>
      <c r="V1083" s="49">
        <v>29.745536557454148</v>
      </c>
    </row>
    <row r="1084" spans="1:22" x14ac:dyDescent="0.35">
      <c r="A1084" s="1" t="s">
        <v>29</v>
      </c>
      <c r="B1084" s="44" t="s">
        <v>922</v>
      </c>
      <c r="C1084" s="25" t="s">
        <v>1117</v>
      </c>
      <c r="D1084" s="25" t="s">
        <v>32</v>
      </c>
      <c r="E1084" s="50">
        <v>3292</v>
      </c>
      <c r="F1084" s="41">
        <v>1076.8068000000001</v>
      </c>
      <c r="G1084" s="42">
        <v>2565.5319</v>
      </c>
      <c r="H1084" s="42">
        <v>0</v>
      </c>
      <c r="I1084" s="42"/>
      <c r="J1084" s="42"/>
      <c r="K1084" s="42">
        <v>0</v>
      </c>
      <c r="L1084" s="46">
        <v>0.44866950000000005</v>
      </c>
      <c r="M1084" s="42">
        <v>131.17830705</v>
      </c>
      <c r="N1084" s="48">
        <v>0</v>
      </c>
      <c r="O1084" s="42"/>
      <c r="P1084" s="42"/>
      <c r="Q1084" s="42">
        <v>0</v>
      </c>
      <c r="R1084" s="47">
        <v>3642.3387000000002</v>
      </c>
      <c r="S1084" s="42">
        <v>3878.8689094376782</v>
      </c>
      <c r="T1084" s="73">
        <v>1.1782712361596834</v>
      </c>
      <c r="U1084" s="48">
        <v>131.62697654999999</v>
      </c>
      <c r="V1084" s="49">
        <v>39.983893241190763</v>
      </c>
    </row>
    <row r="1085" spans="1:22" x14ac:dyDescent="0.35">
      <c r="A1085" s="1" t="s">
        <v>29</v>
      </c>
      <c r="B1085" s="44" t="s">
        <v>922</v>
      </c>
      <c r="C1085" s="25" t="s">
        <v>1118</v>
      </c>
      <c r="D1085" s="25" t="s">
        <v>32</v>
      </c>
      <c r="E1085" s="50">
        <v>2211</v>
      </c>
      <c r="F1085" s="41">
        <v>349.07040000000001</v>
      </c>
      <c r="G1085" s="42">
        <v>982.86659999999995</v>
      </c>
      <c r="H1085" s="42">
        <v>0</v>
      </c>
      <c r="I1085" s="42"/>
      <c r="J1085" s="42"/>
      <c r="K1085" s="42">
        <v>0</v>
      </c>
      <c r="L1085" s="46">
        <v>0.14544599999999999</v>
      </c>
      <c r="M1085" s="48">
        <v>50.254988699999998</v>
      </c>
      <c r="N1085" s="48">
        <v>0</v>
      </c>
      <c r="O1085" s="42"/>
      <c r="P1085" s="42"/>
      <c r="Q1085" s="42">
        <v>0</v>
      </c>
      <c r="R1085" s="47">
        <v>1331.9369999999999</v>
      </c>
      <c r="S1085" s="42">
        <v>1418.4317945581756</v>
      </c>
      <c r="T1085" s="73">
        <v>0.641534054526538</v>
      </c>
      <c r="U1085" s="48">
        <v>50.400434699999998</v>
      </c>
      <c r="V1085" s="49">
        <v>22.795311940298507</v>
      </c>
    </row>
    <row r="1086" spans="1:22" x14ac:dyDescent="0.35">
      <c r="A1086" s="1" t="s">
        <v>29</v>
      </c>
      <c r="B1086" s="44" t="s">
        <v>922</v>
      </c>
      <c r="C1086" s="25" t="s">
        <v>1119</v>
      </c>
      <c r="D1086" s="25" t="s">
        <v>32</v>
      </c>
      <c r="E1086" s="50">
        <v>978</v>
      </c>
      <c r="F1086" s="41">
        <v>285.39</v>
      </c>
      <c r="G1086" s="42">
        <v>969.60509999999999</v>
      </c>
      <c r="H1086" s="42">
        <v>0</v>
      </c>
      <c r="I1086" s="42"/>
      <c r="J1086" s="42"/>
      <c r="K1086" s="42">
        <v>0</v>
      </c>
      <c r="L1086" s="46">
        <v>0.1189125</v>
      </c>
      <c r="M1086" s="48">
        <v>49.576914449999997</v>
      </c>
      <c r="N1086" s="48">
        <v>0</v>
      </c>
      <c r="O1086" s="42"/>
      <c r="P1086" s="42"/>
      <c r="Q1086" s="42">
        <v>0</v>
      </c>
      <c r="R1086" s="47">
        <v>1254.9951000000001</v>
      </c>
      <c r="S1086" s="42">
        <v>1336.4933565586941</v>
      </c>
      <c r="T1086" s="73">
        <v>1.3665576242931432</v>
      </c>
      <c r="U1086" s="48">
        <v>49.695826949999997</v>
      </c>
      <c r="V1086" s="49">
        <v>50.813728987730059</v>
      </c>
    </row>
    <row r="1087" spans="1:22" x14ac:dyDescent="0.35">
      <c r="A1087" s="1" t="s">
        <v>29</v>
      </c>
      <c r="B1087" s="44" t="s">
        <v>922</v>
      </c>
      <c r="C1087" s="25" t="s">
        <v>1120</v>
      </c>
      <c r="D1087" s="25" t="s">
        <v>32</v>
      </c>
      <c r="E1087" s="50">
        <v>8840</v>
      </c>
      <c r="F1087" s="41">
        <v>2954.0160000000001</v>
      </c>
      <c r="G1087" s="42">
        <v>1300.0059000000001</v>
      </c>
      <c r="H1087" s="42">
        <v>0</v>
      </c>
      <c r="I1087" s="42"/>
      <c r="J1087" s="42"/>
      <c r="K1087" s="42">
        <v>0</v>
      </c>
      <c r="L1087" s="46">
        <v>1.2308399999999999</v>
      </c>
      <c r="M1087" s="48">
        <v>66.470650050000003</v>
      </c>
      <c r="N1087" s="48">
        <v>0</v>
      </c>
      <c r="O1087" s="42"/>
      <c r="P1087" s="42"/>
      <c r="Q1087" s="42">
        <v>0</v>
      </c>
      <c r="R1087" s="47">
        <v>4254.0218999999997</v>
      </c>
      <c r="S1087" s="42">
        <v>4530.2742680072552</v>
      </c>
      <c r="T1087" s="73">
        <v>0.5124744647067031</v>
      </c>
      <c r="U1087" s="48">
        <v>67.701490050000004</v>
      </c>
      <c r="V1087" s="49">
        <v>7.6585395984162901</v>
      </c>
    </row>
    <row r="1088" spans="1:22" x14ac:dyDescent="0.35">
      <c r="A1088" s="1" t="s">
        <v>29</v>
      </c>
      <c r="B1088" s="44" t="s">
        <v>922</v>
      </c>
      <c r="C1088" s="25" t="s">
        <v>1121</v>
      </c>
      <c r="D1088" s="25" t="s">
        <v>32</v>
      </c>
      <c r="E1088" s="50">
        <v>4700</v>
      </c>
      <c r="F1088" s="41">
        <v>897.01919999999996</v>
      </c>
      <c r="G1088" s="42">
        <v>2806.5122999999999</v>
      </c>
      <c r="H1088" s="42">
        <v>0</v>
      </c>
      <c r="I1088" s="42"/>
      <c r="J1088" s="42"/>
      <c r="K1088" s="42">
        <v>0</v>
      </c>
      <c r="L1088" s="46">
        <v>0.37375799999999998</v>
      </c>
      <c r="M1088" s="42">
        <v>143.49988485</v>
      </c>
      <c r="N1088" s="48">
        <v>0</v>
      </c>
      <c r="O1088" s="42"/>
      <c r="P1088" s="42"/>
      <c r="Q1088" s="42">
        <v>0</v>
      </c>
      <c r="R1088" s="47">
        <v>3703.5315000000001</v>
      </c>
      <c r="S1088" s="42">
        <v>3944.0355150038868</v>
      </c>
      <c r="T1088" s="73">
        <v>0.83915649255401847</v>
      </c>
      <c r="U1088" s="48">
        <v>143.87364285000001</v>
      </c>
      <c r="V1088" s="49">
        <v>30.611413372340426</v>
      </c>
    </row>
    <row r="1089" spans="1:22" x14ac:dyDescent="0.35">
      <c r="A1089" s="1" t="s">
        <v>29</v>
      </c>
      <c r="B1089" s="44" t="s">
        <v>922</v>
      </c>
      <c r="C1089" s="25" t="s">
        <v>1122</v>
      </c>
      <c r="D1089" s="25" t="s">
        <v>32</v>
      </c>
      <c r="E1089" s="50">
        <v>1059</v>
      </c>
      <c r="F1089" s="60">
        <v>88.477199999999996</v>
      </c>
      <c r="G1089" s="42">
        <v>832.06439999999998</v>
      </c>
      <c r="H1089" s="42">
        <v>0</v>
      </c>
      <c r="I1089" s="42"/>
      <c r="J1089" s="42"/>
      <c r="K1089" s="42">
        <v>0</v>
      </c>
      <c r="L1089" s="46">
        <v>3.6865499999999995E-2</v>
      </c>
      <c r="M1089" s="48">
        <v>42.5443158</v>
      </c>
      <c r="N1089" s="48">
        <v>0</v>
      </c>
      <c r="O1089" s="42"/>
      <c r="P1089" s="42"/>
      <c r="Q1089" s="42">
        <v>0</v>
      </c>
      <c r="R1089" s="47">
        <v>920.54160000000002</v>
      </c>
      <c r="S1089" s="42">
        <v>980.32074614148746</v>
      </c>
      <c r="T1089" s="73">
        <v>0.92570419843388807</v>
      </c>
      <c r="U1089" s="48">
        <v>42.581181299999997</v>
      </c>
      <c r="V1089" s="49">
        <v>40.208858640226623</v>
      </c>
    </row>
    <row r="1090" spans="1:22" x14ac:dyDescent="0.35">
      <c r="A1090" s="1" t="s">
        <v>29</v>
      </c>
      <c r="B1090" s="44" t="s">
        <v>922</v>
      </c>
      <c r="C1090" s="25" t="s">
        <v>1123</v>
      </c>
      <c r="D1090" s="25" t="s">
        <v>32</v>
      </c>
      <c r="E1090" s="50">
        <v>3346</v>
      </c>
      <c r="F1090" s="41">
        <v>595.15199999999993</v>
      </c>
      <c r="G1090" s="42">
        <v>2026.7361000000001</v>
      </c>
      <c r="H1090" s="42">
        <v>0</v>
      </c>
      <c r="I1090" s="42"/>
      <c r="J1090" s="42"/>
      <c r="K1090" s="42">
        <v>0</v>
      </c>
      <c r="L1090" s="46">
        <v>0.24798000000000001</v>
      </c>
      <c r="M1090" s="42">
        <v>103.62911895000001</v>
      </c>
      <c r="N1090" s="48">
        <v>0</v>
      </c>
      <c r="O1090" s="42"/>
      <c r="P1090" s="42"/>
      <c r="Q1090" s="42">
        <v>0</v>
      </c>
      <c r="R1090" s="47">
        <v>2621.8881000000001</v>
      </c>
      <c r="S1090" s="42">
        <v>2792.1511624151335</v>
      </c>
      <c r="T1090" s="73">
        <v>0.83447434620894601</v>
      </c>
      <c r="U1090" s="48">
        <v>103.87709895</v>
      </c>
      <c r="V1090" s="49">
        <v>31.045158084279738</v>
      </c>
    </row>
    <row r="1091" spans="1:22" x14ac:dyDescent="0.35">
      <c r="A1091" s="1" t="s">
        <v>29</v>
      </c>
      <c r="B1091" s="44" t="s">
        <v>922</v>
      </c>
      <c r="C1091" s="25" t="s">
        <v>1124</v>
      </c>
      <c r="D1091" s="25" t="s">
        <v>32</v>
      </c>
      <c r="E1091" s="50">
        <v>4206</v>
      </c>
      <c r="F1091" s="41">
        <v>217.72799999999998</v>
      </c>
      <c r="G1091" s="42">
        <v>1790.6813999999999</v>
      </c>
      <c r="H1091" s="42">
        <v>0</v>
      </c>
      <c r="I1091" s="42"/>
      <c r="J1091" s="42"/>
      <c r="K1091" s="42">
        <v>0</v>
      </c>
      <c r="L1091" s="46">
        <v>9.0719999999999995E-2</v>
      </c>
      <c r="M1091" s="48">
        <v>91.559397300000001</v>
      </c>
      <c r="N1091" s="48">
        <v>0</v>
      </c>
      <c r="O1091" s="42"/>
      <c r="P1091" s="42"/>
      <c r="Q1091" s="42">
        <v>0</v>
      </c>
      <c r="R1091" s="47">
        <v>2008.4094</v>
      </c>
      <c r="S1091" s="42">
        <v>2138.8337056854107</v>
      </c>
      <c r="T1091" s="73">
        <v>0.5085196637388042</v>
      </c>
      <c r="U1091" s="48">
        <v>91.650117300000005</v>
      </c>
      <c r="V1091" s="49">
        <v>21.790327460770328</v>
      </c>
    </row>
    <row r="1092" spans="1:22" x14ac:dyDescent="0.35">
      <c r="A1092" s="1" t="s">
        <v>29</v>
      </c>
      <c r="B1092" s="44" t="s">
        <v>922</v>
      </c>
      <c r="C1092" s="25" t="s">
        <v>1125</v>
      </c>
      <c r="D1092" s="25" t="s">
        <v>32</v>
      </c>
      <c r="E1092" s="50">
        <v>1026</v>
      </c>
      <c r="F1092" s="41">
        <v>182.01599999999999</v>
      </c>
      <c r="G1092" s="42">
        <v>850.25160000000005</v>
      </c>
      <c r="H1092" s="42">
        <v>0</v>
      </c>
      <c r="I1092" s="42"/>
      <c r="J1092" s="42"/>
      <c r="K1092" s="42">
        <v>0</v>
      </c>
      <c r="L1092" s="46">
        <v>7.5840000000000005E-2</v>
      </c>
      <c r="M1092" s="48">
        <v>43.474246200000003</v>
      </c>
      <c r="N1092" s="48">
        <v>0</v>
      </c>
      <c r="O1092" s="42"/>
      <c r="P1092" s="42"/>
      <c r="Q1092" s="42">
        <v>0</v>
      </c>
      <c r="R1092" s="47">
        <v>1032.2676000000001</v>
      </c>
      <c r="S1092" s="42">
        <v>1099.3021324073595</v>
      </c>
      <c r="T1092" s="73">
        <v>1.0714445734964517</v>
      </c>
      <c r="U1092" s="48">
        <v>43.550086200000003</v>
      </c>
      <c r="V1092" s="49">
        <v>42.44647777777778</v>
      </c>
    </row>
    <row r="1093" spans="1:22" x14ac:dyDescent="0.35">
      <c r="A1093" s="1" t="s">
        <v>29</v>
      </c>
      <c r="B1093" s="44" t="s">
        <v>922</v>
      </c>
      <c r="C1093" s="25" t="s">
        <v>1126</v>
      </c>
      <c r="D1093" s="25" t="s">
        <v>32</v>
      </c>
      <c r="E1093" s="50">
        <v>5526</v>
      </c>
      <c r="F1093" s="41">
        <v>798.98399999999992</v>
      </c>
      <c r="G1093" s="42">
        <v>2413.9719</v>
      </c>
      <c r="H1093" s="42">
        <v>0</v>
      </c>
      <c r="I1093" s="42"/>
      <c r="J1093" s="42"/>
      <c r="K1093" s="42">
        <v>0</v>
      </c>
      <c r="L1093" s="46">
        <v>0.33291000000000004</v>
      </c>
      <c r="M1093" s="42">
        <v>123.42888704999999</v>
      </c>
      <c r="N1093" s="48">
        <v>0</v>
      </c>
      <c r="O1093" s="42"/>
      <c r="P1093" s="42"/>
      <c r="Q1093" s="42">
        <v>0</v>
      </c>
      <c r="R1093" s="47">
        <v>3212.9558999999999</v>
      </c>
      <c r="S1093" s="42">
        <v>3421.6023753925888</v>
      </c>
      <c r="T1093" s="73">
        <v>0.61918247835551732</v>
      </c>
      <c r="U1093" s="48">
        <v>123.76179704999998</v>
      </c>
      <c r="V1093" s="49">
        <v>22.396271634093374</v>
      </c>
    </row>
    <row r="1094" spans="1:22" x14ac:dyDescent="0.35">
      <c r="A1094" s="1" t="s">
        <v>29</v>
      </c>
      <c r="B1094" s="44" t="s">
        <v>922</v>
      </c>
      <c r="C1094" s="25" t="s">
        <v>1127</v>
      </c>
      <c r="D1094" s="25" t="s">
        <v>32</v>
      </c>
      <c r="E1094" s="50">
        <v>29008</v>
      </c>
      <c r="F1094" s="41">
        <v>7797.5999999999995</v>
      </c>
      <c r="G1094" s="42">
        <v>10993.0257</v>
      </c>
      <c r="H1094" s="42">
        <v>0</v>
      </c>
      <c r="I1094" s="42"/>
      <c r="J1094" s="42"/>
      <c r="K1094" s="42">
        <v>0</v>
      </c>
      <c r="L1094" s="46">
        <v>3.2490000000000001</v>
      </c>
      <c r="M1094" s="42">
        <v>562.08480614999996</v>
      </c>
      <c r="N1094" s="48">
        <v>0</v>
      </c>
      <c r="O1094" s="42"/>
      <c r="P1094" s="42"/>
      <c r="Q1094" s="42">
        <v>0</v>
      </c>
      <c r="R1094" s="47">
        <v>18790.625700000001</v>
      </c>
      <c r="S1094" s="42">
        <v>20010.872085182691</v>
      </c>
      <c r="T1094" s="73">
        <v>0.68983977127629248</v>
      </c>
      <c r="U1094" s="48">
        <v>565.33380614999999</v>
      </c>
      <c r="V1094" s="49">
        <v>19.488892931260342</v>
      </c>
    </row>
    <row r="1095" spans="1:22" x14ac:dyDescent="0.35">
      <c r="A1095" s="1" t="s">
        <v>29</v>
      </c>
      <c r="B1095" s="44" t="s">
        <v>922</v>
      </c>
      <c r="C1095" s="25" t="s">
        <v>1128</v>
      </c>
      <c r="D1095" s="25" t="s">
        <v>32</v>
      </c>
      <c r="E1095" s="50">
        <v>9996</v>
      </c>
      <c r="F1095" s="41">
        <v>2507.328</v>
      </c>
      <c r="G1095" s="42">
        <v>5583.8492999999999</v>
      </c>
      <c r="H1095" s="42">
        <v>0</v>
      </c>
      <c r="I1095" s="42"/>
      <c r="J1095" s="42"/>
      <c r="K1095" s="42">
        <v>0</v>
      </c>
      <c r="L1095" s="46">
        <v>1.0447200000000001</v>
      </c>
      <c r="M1095" s="42">
        <v>285.50800634999996</v>
      </c>
      <c r="N1095" s="48">
        <v>0</v>
      </c>
      <c r="O1095" s="42"/>
      <c r="P1095" s="42"/>
      <c r="Q1095" s="42">
        <v>0</v>
      </c>
      <c r="R1095" s="47">
        <v>8093.6072999999997</v>
      </c>
      <c r="S1095" s="42">
        <v>8619.1989012904887</v>
      </c>
      <c r="T1095" s="73">
        <v>0.86226479604746786</v>
      </c>
      <c r="U1095" s="48">
        <v>286.66844438530632</v>
      </c>
      <c r="V1095" s="49">
        <v>28.678315764836569</v>
      </c>
    </row>
    <row r="1096" spans="1:22" x14ac:dyDescent="0.35">
      <c r="A1096" s="1" t="s">
        <v>29</v>
      </c>
      <c r="B1096" s="44" t="s">
        <v>922</v>
      </c>
      <c r="C1096" s="25" t="s">
        <v>1129</v>
      </c>
      <c r="D1096" s="25" t="s">
        <v>32</v>
      </c>
      <c r="E1096" s="50">
        <v>1058</v>
      </c>
      <c r="F1096" s="41">
        <v>344.84399999999999</v>
      </c>
      <c r="G1096" s="42">
        <v>656.63369999999998</v>
      </c>
      <c r="H1096" s="42">
        <v>0</v>
      </c>
      <c r="I1096" s="42"/>
      <c r="J1096" s="42"/>
      <c r="K1096" s="42">
        <v>0</v>
      </c>
      <c r="L1096" s="46">
        <v>0.14368500000000001</v>
      </c>
      <c r="M1096" s="48">
        <v>33.574362149999999</v>
      </c>
      <c r="N1096" s="48">
        <v>0</v>
      </c>
      <c r="O1096" s="42"/>
      <c r="P1096" s="42"/>
      <c r="Q1096" s="42">
        <v>0</v>
      </c>
      <c r="R1096" s="47">
        <v>1001.4776999999999</v>
      </c>
      <c r="S1096" s="42">
        <v>1066.512763907748</v>
      </c>
      <c r="T1096" s="73">
        <v>1.0080460906500452</v>
      </c>
      <c r="U1096" s="48">
        <v>33.718047149999997</v>
      </c>
      <c r="V1096" s="49">
        <v>31.869609782608695</v>
      </c>
    </row>
    <row r="1097" spans="1:22" x14ac:dyDescent="0.35">
      <c r="A1097" s="1" t="s">
        <v>29</v>
      </c>
      <c r="B1097" s="44" t="s">
        <v>922</v>
      </c>
      <c r="C1097" s="25" t="s">
        <v>1130</v>
      </c>
      <c r="D1097" s="25" t="s">
        <v>32</v>
      </c>
      <c r="E1097" s="50">
        <v>1026</v>
      </c>
      <c r="F1097" s="41">
        <v>144</v>
      </c>
      <c r="G1097" s="42">
        <v>819.18179999999995</v>
      </c>
      <c r="H1097" s="42">
        <v>0</v>
      </c>
      <c r="I1097" s="42"/>
      <c r="J1097" s="42"/>
      <c r="K1097" s="42">
        <v>0</v>
      </c>
      <c r="L1097" s="46">
        <v>0.06</v>
      </c>
      <c r="M1097" s="48">
        <v>41.885615099999995</v>
      </c>
      <c r="N1097" s="48">
        <v>0</v>
      </c>
      <c r="O1097" s="42"/>
      <c r="P1097" s="42"/>
      <c r="Q1097" s="42">
        <v>0</v>
      </c>
      <c r="R1097" s="47">
        <v>963.18179999999995</v>
      </c>
      <c r="S1097" s="42">
        <v>1025.7299624980565</v>
      </c>
      <c r="T1097" s="73">
        <v>0.99973680555366129</v>
      </c>
      <c r="U1097" s="48">
        <v>41.945615099999998</v>
      </c>
      <c r="V1097" s="49">
        <v>40.882665789473677</v>
      </c>
    </row>
    <row r="1098" spans="1:22" x14ac:dyDescent="0.35">
      <c r="A1098" s="1" t="s">
        <v>29</v>
      </c>
      <c r="B1098" s="44" t="s">
        <v>922</v>
      </c>
      <c r="C1098" s="25" t="s">
        <v>1131</v>
      </c>
      <c r="D1098" s="25" t="s">
        <v>32</v>
      </c>
      <c r="E1098" s="50">
        <v>3027</v>
      </c>
      <c r="F1098" s="41">
        <v>411.69599999999997</v>
      </c>
      <c r="G1098" s="42">
        <v>1500.0651</v>
      </c>
      <c r="H1098" s="42">
        <v>0</v>
      </c>
      <c r="I1098" s="42"/>
      <c r="J1098" s="42"/>
      <c r="K1098" s="42">
        <v>0</v>
      </c>
      <c r="L1098" s="46">
        <v>0.17154</v>
      </c>
      <c r="M1098" s="48">
        <v>76.699884449999999</v>
      </c>
      <c r="N1098" s="48">
        <v>0</v>
      </c>
      <c r="O1098" s="42"/>
      <c r="P1098" s="42"/>
      <c r="Q1098" s="42">
        <v>0</v>
      </c>
      <c r="R1098" s="47">
        <v>1911.7610999999999</v>
      </c>
      <c r="S1098" s="42">
        <v>2035.9091517387924</v>
      </c>
      <c r="T1098" s="73">
        <v>0.67258313569170547</v>
      </c>
      <c r="U1098" s="48">
        <v>76.871424449999992</v>
      </c>
      <c r="V1098" s="49">
        <v>25.395250891972246</v>
      </c>
    </row>
    <row r="1099" spans="1:22" x14ac:dyDescent="0.35">
      <c r="A1099" s="1" t="s">
        <v>29</v>
      </c>
      <c r="B1099" s="44" t="s">
        <v>922</v>
      </c>
      <c r="C1099" s="25" t="s">
        <v>1132</v>
      </c>
      <c r="D1099" s="25" t="s">
        <v>32</v>
      </c>
      <c r="E1099" s="50">
        <v>1026</v>
      </c>
      <c r="F1099" s="41">
        <v>159.98400000000001</v>
      </c>
      <c r="G1099" s="42">
        <v>687.32460000000003</v>
      </c>
      <c r="H1099" s="42">
        <v>0</v>
      </c>
      <c r="I1099" s="42"/>
      <c r="J1099" s="42"/>
      <c r="K1099" s="42">
        <v>0</v>
      </c>
      <c r="L1099" s="46">
        <v>6.6659999999999997E-2</v>
      </c>
      <c r="M1099" s="48">
        <v>35.143619699999995</v>
      </c>
      <c r="N1099" s="48">
        <v>0</v>
      </c>
      <c r="O1099" s="42"/>
      <c r="P1099" s="42"/>
      <c r="Q1099" s="42">
        <v>0</v>
      </c>
      <c r="R1099" s="47">
        <v>847.30860000000007</v>
      </c>
      <c r="S1099" s="42">
        <v>902.33206078258627</v>
      </c>
      <c r="T1099" s="73">
        <v>0.87946594618185792</v>
      </c>
      <c r="U1099" s="48">
        <v>35.210279699999994</v>
      </c>
      <c r="V1099" s="49">
        <v>34.318011403508763</v>
      </c>
    </row>
    <row r="1100" spans="1:22" x14ac:dyDescent="0.35">
      <c r="A1100" s="1" t="s">
        <v>29</v>
      </c>
      <c r="B1100" s="44" t="s">
        <v>922</v>
      </c>
      <c r="C1100" s="25" t="s">
        <v>1133</v>
      </c>
      <c r="D1100" s="25" t="s">
        <v>32</v>
      </c>
      <c r="E1100" s="50">
        <v>3511</v>
      </c>
      <c r="F1100" s="41">
        <v>2033.424</v>
      </c>
      <c r="G1100" s="42">
        <v>0</v>
      </c>
      <c r="H1100" s="42">
        <v>0</v>
      </c>
      <c r="I1100" s="42"/>
      <c r="J1100" s="42"/>
      <c r="K1100" s="42">
        <v>0</v>
      </c>
      <c r="L1100" s="46">
        <v>0.84726000000000001</v>
      </c>
      <c r="M1100" s="42">
        <v>0</v>
      </c>
      <c r="N1100" s="48">
        <v>0</v>
      </c>
      <c r="O1100" s="42"/>
      <c r="P1100" s="42"/>
      <c r="Q1100" s="42">
        <v>0</v>
      </c>
      <c r="R1100" s="47">
        <v>2033.424</v>
      </c>
      <c r="S1100" s="42">
        <v>2165.4727313811868</v>
      </c>
      <c r="T1100" s="73">
        <v>0.61676808071238587</v>
      </c>
      <c r="U1100" s="48">
        <v>0.84726000000000001</v>
      </c>
      <c r="V1100" s="49">
        <v>0.24131586442608943</v>
      </c>
    </row>
    <row r="1101" spans="1:22" x14ac:dyDescent="0.35">
      <c r="A1101" s="1" t="s">
        <v>29</v>
      </c>
      <c r="B1101" s="44" t="s">
        <v>922</v>
      </c>
      <c r="C1101" s="25" t="s">
        <v>1134</v>
      </c>
      <c r="D1101" s="25" t="s">
        <v>32</v>
      </c>
      <c r="E1101" s="50">
        <v>2813</v>
      </c>
      <c r="F1101" s="41">
        <v>344.73599999999999</v>
      </c>
      <c r="G1101" s="42">
        <v>1453.4603999999999</v>
      </c>
      <c r="H1101" s="42">
        <v>0</v>
      </c>
      <c r="I1101" s="42"/>
      <c r="J1101" s="42"/>
      <c r="K1101" s="42">
        <v>0</v>
      </c>
      <c r="L1101" s="46">
        <v>0.14364000000000002</v>
      </c>
      <c r="M1101" s="48">
        <v>74.316937800000005</v>
      </c>
      <c r="N1101" s="48">
        <v>0</v>
      </c>
      <c r="O1101" s="42"/>
      <c r="P1101" s="42"/>
      <c r="Q1101" s="42">
        <v>0</v>
      </c>
      <c r="R1101" s="47">
        <v>1798.1963999999998</v>
      </c>
      <c r="S1101" s="42">
        <v>1914.9696619435085</v>
      </c>
      <c r="T1101" s="73">
        <v>0.68075707854372858</v>
      </c>
      <c r="U1101" s="48">
        <v>74.46057780000001</v>
      </c>
      <c r="V1101" s="49">
        <v>26.470166299324568</v>
      </c>
    </row>
    <row r="1102" spans="1:22" x14ac:dyDescent="0.35">
      <c r="A1102" s="1" t="s">
        <v>29</v>
      </c>
      <c r="B1102" s="44" t="s">
        <v>922</v>
      </c>
      <c r="C1102" s="25" t="s">
        <v>1135</v>
      </c>
      <c r="D1102" s="25" t="s">
        <v>32</v>
      </c>
      <c r="E1102" s="50">
        <v>1026</v>
      </c>
      <c r="F1102" s="41">
        <v>101.0844</v>
      </c>
      <c r="G1102" s="42">
        <v>1011.663</v>
      </c>
      <c r="H1102" s="42">
        <v>0</v>
      </c>
      <c r="I1102" s="42"/>
      <c r="J1102" s="42"/>
      <c r="K1102" s="42">
        <v>0</v>
      </c>
      <c r="L1102" s="46">
        <v>4.2118499999999996E-2</v>
      </c>
      <c r="M1102" s="48">
        <v>51.7273785</v>
      </c>
      <c r="N1102" s="48">
        <v>0</v>
      </c>
      <c r="O1102" s="42"/>
      <c r="P1102" s="42"/>
      <c r="Q1102" s="42">
        <v>0</v>
      </c>
      <c r="R1102" s="47">
        <v>1112.7474</v>
      </c>
      <c r="S1102" s="42">
        <v>1185.0082184607411</v>
      </c>
      <c r="T1102" s="73">
        <v>1.1549787704295722</v>
      </c>
      <c r="U1102" s="48">
        <v>51.769497000000001</v>
      </c>
      <c r="V1102" s="49">
        <v>50.457599415204683</v>
      </c>
    </row>
    <row r="1103" spans="1:22" x14ac:dyDescent="0.35">
      <c r="A1103" s="1" t="s">
        <v>29</v>
      </c>
      <c r="B1103" s="44" t="s">
        <v>922</v>
      </c>
      <c r="C1103" s="25" t="s">
        <v>1136</v>
      </c>
      <c r="D1103" s="25" t="s">
        <v>32</v>
      </c>
      <c r="E1103" s="50">
        <v>4518</v>
      </c>
      <c r="F1103" s="41">
        <v>1422.7775999999999</v>
      </c>
      <c r="G1103" s="42">
        <v>2354.1057000000001</v>
      </c>
      <c r="H1103" s="42">
        <v>0</v>
      </c>
      <c r="I1103" s="42"/>
      <c r="J1103" s="42"/>
      <c r="K1103" s="42">
        <v>0</v>
      </c>
      <c r="L1103" s="46">
        <v>0.59282400000000002</v>
      </c>
      <c r="M1103" s="42">
        <v>120.36786615</v>
      </c>
      <c r="N1103" s="48">
        <v>0</v>
      </c>
      <c r="O1103" s="42"/>
      <c r="P1103" s="42"/>
      <c r="Q1103" s="42">
        <v>0</v>
      </c>
      <c r="R1103" s="47">
        <v>3776.8833</v>
      </c>
      <c r="S1103" s="42">
        <v>4022.1507151282713</v>
      </c>
      <c r="T1103" s="73">
        <v>0.89025026895269399</v>
      </c>
      <c r="U1103" s="48">
        <v>120.96069014999999</v>
      </c>
      <c r="V1103" s="49">
        <v>26.773061122177953</v>
      </c>
    </row>
    <row r="1104" spans="1:22" x14ac:dyDescent="0.35">
      <c r="A1104" s="1" t="s">
        <v>29</v>
      </c>
      <c r="B1104" s="44" t="s">
        <v>922</v>
      </c>
      <c r="C1104" s="25" t="s">
        <v>1137</v>
      </c>
      <c r="D1104" s="25" t="s">
        <v>32</v>
      </c>
      <c r="E1104" s="50">
        <v>12537</v>
      </c>
      <c r="F1104" s="41">
        <v>5448.384</v>
      </c>
      <c r="G1104" s="42">
        <v>3610.5381000000002</v>
      </c>
      <c r="H1104" s="42">
        <v>0</v>
      </c>
      <c r="I1104" s="42"/>
      <c r="J1104" s="42"/>
      <c r="K1104" s="42">
        <v>0</v>
      </c>
      <c r="L1104" s="46">
        <v>2.2701599999999997</v>
      </c>
      <c r="M1104" s="42">
        <v>184.61055794999999</v>
      </c>
      <c r="N1104" s="48">
        <v>0</v>
      </c>
      <c r="O1104" s="42"/>
      <c r="P1104" s="42"/>
      <c r="Q1104" s="42">
        <v>0</v>
      </c>
      <c r="R1104" s="47">
        <v>9058.9220999999998</v>
      </c>
      <c r="S1104" s="42">
        <v>9647.2003788960865</v>
      </c>
      <c r="T1104" s="73">
        <v>0.76949831529840362</v>
      </c>
      <c r="U1104" s="48">
        <v>186.88071794999999</v>
      </c>
      <c r="V1104" s="49">
        <v>14.906334685331418</v>
      </c>
    </row>
    <row r="1105" spans="1:22" x14ac:dyDescent="0.35">
      <c r="A1105" s="1" t="s">
        <v>29</v>
      </c>
      <c r="B1105" s="44" t="s">
        <v>922</v>
      </c>
      <c r="C1105" s="25" t="s">
        <v>1138</v>
      </c>
      <c r="D1105" s="25" t="s">
        <v>32</v>
      </c>
      <c r="E1105" s="50">
        <v>7982</v>
      </c>
      <c r="F1105" s="41">
        <v>2050.848</v>
      </c>
      <c r="G1105" s="42">
        <v>3997.0160999999998</v>
      </c>
      <c r="H1105" s="42">
        <v>0</v>
      </c>
      <c r="I1105" s="42"/>
      <c r="J1105" s="42"/>
      <c r="K1105" s="42">
        <v>0</v>
      </c>
      <c r="L1105" s="46">
        <v>0.85451999999999995</v>
      </c>
      <c r="M1105" s="42">
        <v>204.37157894999999</v>
      </c>
      <c r="N1105" s="48">
        <v>0</v>
      </c>
      <c r="O1105" s="42"/>
      <c r="P1105" s="42"/>
      <c r="Q1105" s="42">
        <v>0</v>
      </c>
      <c r="R1105" s="47">
        <v>6047.8640999999998</v>
      </c>
      <c r="S1105" s="42">
        <v>6440.6069721067634</v>
      </c>
      <c r="T1105" s="73">
        <v>0.80689137711184711</v>
      </c>
      <c r="U1105" s="48">
        <v>205.22609894999999</v>
      </c>
      <c r="V1105" s="49">
        <v>25.711112371586069</v>
      </c>
    </row>
    <row r="1106" spans="1:22" x14ac:dyDescent="0.35">
      <c r="A1106" s="1" t="s">
        <v>29</v>
      </c>
      <c r="B1106" s="44" t="s">
        <v>922</v>
      </c>
      <c r="C1106" s="25" t="s">
        <v>1139</v>
      </c>
      <c r="D1106" s="25" t="s">
        <v>32</v>
      </c>
      <c r="E1106" s="50">
        <v>1026</v>
      </c>
      <c r="F1106" s="60">
        <v>41.183999999999997</v>
      </c>
      <c r="G1106" s="42">
        <v>0</v>
      </c>
      <c r="H1106" s="42">
        <v>830.31999999999982</v>
      </c>
      <c r="I1106" s="42"/>
      <c r="J1106" s="42"/>
      <c r="K1106" s="42">
        <v>0</v>
      </c>
      <c r="L1106" s="46">
        <v>1.7160000000000002E-2</v>
      </c>
      <c r="M1106" s="42">
        <v>0</v>
      </c>
      <c r="N1106" s="48">
        <v>59.125803199999993</v>
      </c>
      <c r="O1106" s="42"/>
      <c r="P1106" s="42"/>
      <c r="Q1106" s="42">
        <v>0</v>
      </c>
      <c r="R1106" s="47">
        <v>871.50399999999979</v>
      </c>
      <c r="S1106" s="42">
        <v>928.09868836486112</v>
      </c>
      <c r="T1106" s="73">
        <v>0.90457961828933831</v>
      </c>
      <c r="U1106" s="48">
        <v>59.14296319999999</v>
      </c>
      <c r="V1106" s="49">
        <v>57.644213645224163</v>
      </c>
    </row>
    <row r="1107" spans="1:22" x14ac:dyDescent="0.35">
      <c r="A1107" s="1" t="s">
        <v>29</v>
      </c>
      <c r="B1107" s="44" t="s">
        <v>922</v>
      </c>
      <c r="C1107" s="25" t="s">
        <v>1140</v>
      </c>
      <c r="D1107" s="25" t="s">
        <v>32</v>
      </c>
      <c r="E1107" s="50">
        <v>18213</v>
      </c>
      <c r="F1107" s="41">
        <v>5464.8</v>
      </c>
      <c r="G1107" s="42">
        <v>7462.0565999999999</v>
      </c>
      <c r="H1107" s="42">
        <v>0</v>
      </c>
      <c r="I1107" s="42"/>
      <c r="J1107" s="42"/>
      <c r="K1107" s="42">
        <v>0</v>
      </c>
      <c r="L1107" s="46">
        <v>2.2770000000000001</v>
      </c>
      <c r="M1107" s="42">
        <v>381.54269370000003</v>
      </c>
      <c r="N1107" s="48">
        <v>0</v>
      </c>
      <c r="O1107" s="42"/>
      <c r="P1107" s="42"/>
      <c r="Q1107" s="42">
        <v>0</v>
      </c>
      <c r="R1107" s="47">
        <v>12926.856599999999</v>
      </c>
      <c r="S1107" s="42">
        <v>13766.315077315365</v>
      </c>
      <c r="T1107" s="73">
        <v>0.75585104471066622</v>
      </c>
      <c r="U1107" s="48">
        <v>383.81969370000002</v>
      </c>
      <c r="V1107" s="49">
        <v>21.073941344094877</v>
      </c>
    </row>
    <row r="1108" spans="1:22" x14ac:dyDescent="0.35">
      <c r="A1108" s="1" t="s">
        <v>29</v>
      </c>
      <c r="B1108" s="44" t="s">
        <v>922</v>
      </c>
      <c r="C1108" s="25" t="s">
        <v>1141</v>
      </c>
      <c r="D1108" s="25" t="s">
        <v>32</v>
      </c>
      <c r="E1108" s="50">
        <v>2928</v>
      </c>
      <c r="F1108" s="41">
        <v>418.45319999999998</v>
      </c>
      <c r="G1108" s="42">
        <v>1779.3144</v>
      </c>
      <c r="H1108" s="42">
        <v>0</v>
      </c>
      <c r="I1108" s="42"/>
      <c r="J1108" s="42"/>
      <c r="K1108" s="42">
        <v>0</v>
      </c>
      <c r="L1108" s="46">
        <v>0.1743555</v>
      </c>
      <c r="M1108" s="48">
        <v>90.978190799999993</v>
      </c>
      <c r="N1108" s="48">
        <v>0</v>
      </c>
      <c r="O1108" s="42"/>
      <c r="P1108" s="42"/>
      <c r="Q1108" s="42">
        <v>0</v>
      </c>
      <c r="R1108" s="47">
        <v>2197.7676000000001</v>
      </c>
      <c r="S1108" s="42">
        <v>2340.4886574138377</v>
      </c>
      <c r="T1108" s="73">
        <v>0.79934721906210304</v>
      </c>
      <c r="U1108" s="48">
        <v>91.152546299999997</v>
      </c>
      <c r="V1108" s="49">
        <v>31.131334118852461</v>
      </c>
    </row>
    <row r="1109" spans="1:22" x14ac:dyDescent="0.35">
      <c r="A1109" s="1" t="s">
        <v>29</v>
      </c>
      <c r="B1109" s="44" t="s">
        <v>922</v>
      </c>
      <c r="C1109" s="25" t="s">
        <v>1142</v>
      </c>
      <c r="D1109" s="25" t="s">
        <v>32</v>
      </c>
      <c r="E1109" s="50">
        <v>1131</v>
      </c>
      <c r="F1109" s="41">
        <v>483.84</v>
      </c>
      <c r="G1109" s="42">
        <v>0</v>
      </c>
      <c r="H1109" s="42">
        <v>0</v>
      </c>
      <c r="I1109" s="42"/>
      <c r="J1109" s="42"/>
      <c r="K1109" s="42">
        <v>0</v>
      </c>
      <c r="L1109" s="46">
        <v>0.2016</v>
      </c>
      <c r="M1109" s="42">
        <v>0</v>
      </c>
      <c r="N1109" s="48">
        <v>0</v>
      </c>
      <c r="O1109" s="42"/>
      <c r="P1109" s="42"/>
      <c r="Q1109" s="42">
        <v>0</v>
      </c>
      <c r="R1109" s="47">
        <v>483.84</v>
      </c>
      <c r="S1109" s="42">
        <v>515.26013578647314</v>
      </c>
      <c r="T1109" s="73">
        <v>0.45557925356894174</v>
      </c>
      <c r="U1109" s="48">
        <v>0.2016</v>
      </c>
      <c r="V1109" s="49">
        <v>0.17824933687002653</v>
      </c>
    </row>
    <row r="1110" spans="1:22" x14ac:dyDescent="0.35">
      <c r="A1110" s="1" t="s">
        <v>29</v>
      </c>
      <c r="B1110" s="44" t="s">
        <v>922</v>
      </c>
      <c r="C1110" s="25" t="s">
        <v>1143</v>
      </c>
      <c r="D1110" s="25" t="s">
        <v>32</v>
      </c>
      <c r="E1110" s="50">
        <v>934</v>
      </c>
      <c r="F1110" s="41">
        <v>137.99519999999998</v>
      </c>
      <c r="G1110" s="42">
        <v>415.6533</v>
      </c>
      <c r="H1110" s="42">
        <v>0</v>
      </c>
      <c r="I1110" s="42"/>
      <c r="J1110" s="42"/>
      <c r="K1110" s="42">
        <v>0</v>
      </c>
      <c r="L1110" s="46">
        <v>5.7498000000000007E-2</v>
      </c>
      <c r="M1110" s="48">
        <v>21.252784349999999</v>
      </c>
      <c r="N1110" s="48">
        <v>0</v>
      </c>
      <c r="O1110" s="42"/>
      <c r="P1110" s="42"/>
      <c r="Q1110" s="42">
        <v>0</v>
      </c>
      <c r="R1110" s="47">
        <v>553.64850000000001</v>
      </c>
      <c r="S1110" s="42">
        <v>589.60193718579944</v>
      </c>
      <c r="T1110" s="73">
        <v>0.63126545737237627</v>
      </c>
      <c r="U1110" s="48">
        <v>21.310282349999998</v>
      </c>
      <c r="V1110" s="49">
        <v>22.816148126338327</v>
      </c>
    </row>
    <row r="1111" spans="1:22" x14ac:dyDescent="0.35">
      <c r="A1111" s="1" t="s">
        <v>29</v>
      </c>
      <c r="B1111" s="44" t="s">
        <v>922</v>
      </c>
      <c r="C1111" s="25" t="s">
        <v>1144</v>
      </c>
      <c r="D1111" s="25" t="s">
        <v>32</v>
      </c>
      <c r="E1111" s="50">
        <v>7568</v>
      </c>
      <c r="F1111" s="41">
        <v>2305.3355999999999</v>
      </c>
      <c r="G1111" s="42">
        <v>2929.6547999999998</v>
      </c>
      <c r="H1111" s="42">
        <v>0</v>
      </c>
      <c r="I1111" s="42"/>
      <c r="J1111" s="42"/>
      <c r="K1111" s="42">
        <v>0</v>
      </c>
      <c r="L1111" s="46">
        <v>0.96055650000000004</v>
      </c>
      <c r="M1111" s="42">
        <v>149.7962886</v>
      </c>
      <c r="N1111" s="48">
        <v>0</v>
      </c>
      <c r="O1111" s="42"/>
      <c r="P1111" s="42"/>
      <c r="Q1111" s="42">
        <v>0</v>
      </c>
      <c r="R1111" s="47">
        <v>5965.5403999999999</v>
      </c>
      <c r="S1111" s="42">
        <v>6352.937244840632</v>
      </c>
      <c r="T1111" s="73">
        <v>0.83944731036477693</v>
      </c>
      <c r="U1111" s="48">
        <v>185.54606760743133</v>
      </c>
      <c r="V1111" s="49">
        <v>24.517186523180673</v>
      </c>
    </row>
    <row r="1112" spans="1:22" x14ac:dyDescent="0.35">
      <c r="A1112" s="1" t="s">
        <v>29</v>
      </c>
      <c r="B1112" s="44" t="s">
        <v>922</v>
      </c>
      <c r="C1112" s="25" t="s">
        <v>1145</v>
      </c>
      <c r="D1112" s="25" t="s">
        <v>32</v>
      </c>
      <c r="E1112" s="50">
        <v>4025</v>
      </c>
      <c r="F1112" s="41">
        <v>2005.5491999999999</v>
      </c>
      <c r="G1112" s="42">
        <v>0</v>
      </c>
      <c r="H1112" s="42">
        <v>0</v>
      </c>
      <c r="I1112" s="42"/>
      <c r="J1112" s="42"/>
      <c r="K1112" s="42">
        <v>0</v>
      </c>
      <c r="L1112" s="46">
        <v>0.83564549999999993</v>
      </c>
      <c r="M1112" s="42">
        <v>0</v>
      </c>
      <c r="N1112" s="48">
        <v>0</v>
      </c>
      <c r="O1112" s="42"/>
      <c r="P1112" s="42"/>
      <c r="Q1112" s="42">
        <v>0</v>
      </c>
      <c r="R1112" s="47">
        <v>2005.5491999999999</v>
      </c>
      <c r="S1112" s="42">
        <v>2135.7877668618812</v>
      </c>
      <c r="T1112" s="73">
        <v>0.53063050108369725</v>
      </c>
      <c r="U1112" s="48">
        <v>0.83564549999999993</v>
      </c>
      <c r="V1112" s="49">
        <v>0.20761378881987577</v>
      </c>
    </row>
    <row r="1113" spans="1:22" x14ac:dyDescent="0.35">
      <c r="A1113" s="1" t="s">
        <v>29</v>
      </c>
      <c r="B1113" s="44" t="s">
        <v>922</v>
      </c>
      <c r="C1113" s="25" t="s">
        <v>1146</v>
      </c>
      <c r="D1113" s="25" t="s">
        <v>32</v>
      </c>
      <c r="E1113" s="50">
        <v>3030</v>
      </c>
      <c r="F1113" s="41">
        <v>882.25199999999995</v>
      </c>
      <c r="G1113" s="42">
        <v>603.2088</v>
      </c>
      <c r="H1113" s="42">
        <v>0</v>
      </c>
      <c r="I1113" s="42"/>
      <c r="J1113" s="42"/>
      <c r="K1113" s="42">
        <v>0</v>
      </c>
      <c r="L1113" s="46">
        <v>0.36760500000000002</v>
      </c>
      <c r="M1113" s="48">
        <v>30.842691599999998</v>
      </c>
      <c r="N1113" s="48">
        <v>0</v>
      </c>
      <c r="O1113" s="42"/>
      <c r="P1113" s="42"/>
      <c r="Q1113" s="42">
        <v>0</v>
      </c>
      <c r="R1113" s="47">
        <v>1485.4607999999998</v>
      </c>
      <c r="S1113" s="42">
        <v>1581.9252924799168</v>
      </c>
      <c r="T1113" s="73">
        <v>0.52208755527389994</v>
      </c>
      <c r="U1113" s="48">
        <v>31.2102966</v>
      </c>
      <c r="V1113" s="49">
        <v>10.300427920792078</v>
      </c>
    </row>
    <row r="1114" spans="1:22" x14ac:dyDescent="0.35">
      <c r="A1114" s="1" t="s">
        <v>29</v>
      </c>
      <c r="B1114" s="44" t="s">
        <v>922</v>
      </c>
      <c r="C1114" s="25" t="s">
        <v>1147</v>
      </c>
      <c r="D1114" s="25" t="s">
        <v>32</v>
      </c>
      <c r="E1114" s="50">
        <v>1026</v>
      </c>
      <c r="F1114" s="41">
        <v>297.072</v>
      </c>
      <c r="G1114" s="42">
        <v>805.9203</v>
      </c>
      <c r="H1114" s="42">
        <v>0</v>
      </c>
      <c r="I1114" s="42"/>
      <c r="J1114" s="42"/>
      <c r="K1114" s="42">
        <v>0</v>
      </c>
      <c r="L1114" s="46">
        <v>0.12378</v>
      </c>
      <c r="M1114" s="48">
        <v>41.207540850000001</v>
      </c>
      <c r="N1114" s="48">
        <v>0</v>
      </c>
      <c r="O1114" s="42"/>
      <c r="P1114" s="42"/>
      <c r="Q1114" s="42">
        <v>0</v>
      </c>
      <c r="R1114" s="47">
        <v>1102.9922999999999</v>
      </c>
      <c r="S1114" s="42">
        <v>1174.6196310132157</v>
      </c>
      <c r="T1114" s="73">
        <v>1.1448534415333487</v>
      </c>
      <c r="U1114" s="48">
        <v>41.331320849999997</v>
      </c>
      <c r="V1114" s="49">
        <v>40.283938450292396</v>
      </c>
    </row>
    <row r="1115" spans="1:22" x14ac:dyDescent="0.35">
      <c r="A1115" s="1" t="s">
        <v>29</v>
      </c>
      <c r="B1115" s="44" t="s">
        <v>922</v>
      </c>
      <c r="C1115" s="25" t="s">
        <v>1148</v>
      </c>
      <c r="D1115" s="25" t="s">
        <v>32</v>
      </c>
      <c r="E1115" s="50">
        <v>5569</v>
      </c>
      <c r="F1115" s="41">
        <v>2043.7919999999999</v>
      </c>
      <c r="G1115" s="42">
        <v>3462.0093000000002</v>
      </c>
      <c r="H1115" s="42">
        <v>0</v>
      </c>
      <c r="I1115" s="42"/>
      <c r="J1115" s="42"/>
      <c r="K1115" s="42">
        <v>0</v>
      </c>
      <c r="L1115" s="46">
        <v>0.85158</v>
      </c>
      <c r="M1115" s="42">
        <v>177.01612635000001</v>
      </c>
      <c r="N1115" s="48">
        <v>0</v>
      </c>
      <c r="O1115" s="42"/>
      <c r="P1115" s="42"/>
      <c r="Q1115" s="42">
        <v>0</v>
      </c>
      <c r="R1115" s="47">
        <v>5514.9013000000004</v>
      </c>
      <c r="S1115" s="42">
        <v>5873.0340457320553</v>
      </c>
      <c r="T1115" s="73">
        <v>1.0545940107258136</v>
      </c>
      <c r="U1115" s="48">
        <v>178.30105372501558</v>
      </c>
      <c r="V1115" s="49">
        <v>32.016709234156146</v>
      </c>
    </row>
    <row r="1116" spans="1:22" x14ac:dyDescent="0.35">
      <c r="A1116" s="1" t="s">
        <v>29</v>
      </c>
      <c r="B1116" s="44" t="s">
        <v>922</v>
      </c>
      <c r="C1116" s="25" t="s">
        <v>1149</v>
      </c>
      <c r="D1116" s="25" t="s">
        <v>32</v>
      </c>
      <c r="E1116" s="50">
        <v>4175</v>
      </c>
      <c r="F1116" s="41">
        <v>1086.048</v>
      </c>
      <c r="G1116" s="42">
        <v>1378.4382000000001</v>
      </c>
      <c r="H1116" s="42">
        <v>0</v>
      </c>
      <c r="I1116" s="42"/>
      <c r="J1116" s="42"/>
      <c r="K1116" s="42">
        <v>0</v>
      </c>
      <c r="L1116" s="46">
        <v>0.45251999999999998</v>
      </c>
      <c r="M1116" s="48">
        <v>70.480974900000007</v>
      </c>
      <c r="N1116" s="48">
        <v>0</v>
      </c>
      <c r="O1116" s="42"/>
      <c r="P1116" s="42"/>
      <c r="Q1116" s="42">
        <v>0</v>
      </c>
      <c r="R1116" s="47">
        <v>2464.4862000000003</v>
      </c>
      <c r="S1116" s="42">
        <v>2624.5277241565173</v>
      </c>
      <c r="T1116" s="73">
        <v>0.628629395007549</v>
      </c>
      <c r="U1116" s="48">
        <v>70.933494900000014</v>
      </c>
      <c r="V1116" s="49">
        <v>16.990058658682639</v>
      </c>
    </row>
    <row r="1117" spans="1:22" x14ac:dyDescent="0.35">
      <c r="A1117" s="1" t="s">
        <v>29</v>
      </c>
      <c r="B1117" s="44" t="s">
        <v>922</v>
      </c>
      <c r="C1117" s="25" t="s">
        <v>1150</v>
      </c>
      <c r="D1117" s="25" t="s">
        <v>32</v>
      </c>
      <c r="E1117" s="50">
        <v>6838</v>
      </c>
      <c r="F1117" s="41">
        <v>1473.12</v>
      </c>
      <c r="G1117" s="42">
        <v>3026.2743</v>
      </c>
      <c r="H1117" s="42">
        <v>0</v>
      </c>
      <c r="I1117" s="42"/>
      <c r="J1117" s="42"/>
      <c r="K1117" s="42">
        <v>0</v>
      </c>
      <c r="L1117" s="46">
        <v>0.61380000000000012</v>
      </c>
      <c r="M1117" s="42">
        <v>154.73654384999998</v>
      </c>
      <c r="N1117" s="48">
        <v>0</v>
      </c>
      <c r="O1117" s="42"/>
      <c r="P1117" s="42"/>
      <c r="Q1117" s="42">
        <v>0</v>
      </c>
      <c r="R1117" s="47">
        <v>4499.3942999999999</v>
      </c>
      <c r="S1117" s="42">
        <v>4791.5809316610521</v>
      </c>
      <c r="T1117" s="73">
        <v>0.70072841937131503</v>
      </c>
      <c r="U1117" s="48">
        <v>155.35034384999997</v>
      </c>
      <c r="V1117" s="49">
        <v>22.718681463878323</v>
      </c>
    </row>
    <row r="1118" spans="1:22" x14ac:dyDescent="0.35">
      <c r="A1118" s="1" t="s">
        <v>29</v>
      </c>
      <c r="B1118" s="44" t="s">
        <v>922</v>
      </c>
      <c r="C1118" s="25" t="s">
        <v>1151</v>
      </c>
      <c r="D1118" s="25" t="s">
        <v>32</v>
      </c>
      <c r="E1118" s="50">
        <v>2908</v>
      </c>
      <c r="F1118" s="41">
        <v>523.37519999999995</v>
      </c>
      <c r="G1118" s="42">
        <v>1887.6798000000001</v>
      </c>
      <c r="H1118" s="42">
        <v>0</v>
      </c>
      <c r="I1118" s="42"/>
      <c r="J1118" s="42"/>
      <c r="K1118" s="42">
        <v>0</v>
      </c>
      <c r="L1118" s="46">
        <v>0.21807300000000002</v>
      </c>
      <c r="M1118" s="48">
        <v>96.519026100000005</v>
      </c>
      <c r="N1118" s="48">
        <v>0</v>
      </c>
      <c r="O1118" s="42"/>
      <c r="P1118" s="42"/>
      <c r="Q1118" s="42">
        <v>0</v>
      </c>
      <c r="R1118" s="47">
        <v>2411.0550000000003</v>
      </c>
      <c r="S1118" s="42">
        <v>2567.6267499352166</v>
      </c>
      <c r="T1118" s="73">
        <v>0.88295280259120246</v>
      </c>
      <c r="U1118" s="48">
        <v>96.737099100000009</v>
      </c>
      <c r="V1118" s="49">
        <v>33.265852510316371</v>
      </c>
    </row>
    <row r="1119" spans="1:22" x14ac:dyDescent="0.35">
      <c r="A1119" s="1" t="s">
        <v>29</v>
      </c>
      <c r="B1119" s="44" t="s">
        <v>922</v>
      </c>
      <c r="C1119" s="25" t="s">
        <v>1152</v>
      </c>
      <c r="D1119" s="25" t="s">
        <v>32</v>
      </c>
      <c r="E1119" s="50">
        <v>1026</v>
      </c>
      <c r="F1119" s="41">
        <v>130.464</v>
      </c>
      <c r="G1119" s="42">
        <v>1087.443</v>
      </c>
      <c r="H1119" s="42">
        <v>0</v>
      </c>
      <c r="I1119" s="42"/>
      <c r="J1119" s="42"/>
      <c r="K1119" s="42">
        <v>0</v>
      </c>
      <c r="L1119" s="46">
        <v>5.4359999999999999E-2</v>
      </c>
      <c r="M1119" s="48">
        <v>55.602088500000001</v>
      </c>
      <c r="N1119" s="48">
        <v>0</v>
      </c>
      <c r="O1119" s="42"/>
      <c r="P1119" s="42"/>
      <c r="Q1119" s="42">
        <v>0</v>
      </c>
      <c r="R1119" s="47">
        <v>1217.9069999999999</v>
      </c>
      <c r="S1119" s="42">
        <v>1296.9967885980823</v>
      </c>
      <c r="T1119" s="73">
        <v>1.2641294235848755</v>
      </c>
      <c r="U1119" s="48">
        <v>55.656448500000003</v>
      </c>
      <c r="V1119" s="49">
        <v>54.24605116959065</v>
      </c>
    </row>
    <row r="1120" spans="1:22" x14ac:dyDescent="0.35">
      <c r="A1120" s="1" t="s">
        <v>29</v>
      </c>
      <c r="B1120" s="44" t="s">
        <v>922</v>
      </c>
      <c r="C1120" s="25" t="s">
        <v>1153</v>
      </c>
      <c r="D1120" s="25" t="s">
        <v>32</v>
      </c>
      <c r="E1120" s="50">
        <v>4763</v>
      </c>
      <c r="F1120" s="41">
        <v>1481.472</v>
      </c>
      <c r="G1120" s="42">
        <v>2565.1529999999998</v>
      </c>
      <c r="H1120" s="42">
        <v>0</v>
      </c>
      <c r="I1120" s="42"/>
      <c r="J1120" s="42"/>
      <c r="K1120" s="42">
        <v>0</v>
      </c>
      <c r="L1120" s="46">
        <v>0.61727999999999994</v>
      </c>
      <c r="M1120" s="42">
        <v>131.15893349999999</v>
      </c>
      <c r="N1120" s="48">
        <v>0</v>
      </c>
      <c r="O1120" s="42"/>
      <c r="P1120" s="42"/>
      <c r="Q1120" s="42">
        <v>0</v>
      </c>
      <c r="R1120" s="47">
        <v>4046.625</v>
      </c>
      <c r="S1120" s="42">
        <v>4309.4091992744234</v>
      </c>
      <c r="T1120" s="73">
        <v>0.9047678352455224</v>
      </c>
      <c r="U1120" s="48">
        <v>131.77621349999998</v>
      </c>
      <c r="V1120" s="49">
        <v>27.666641507453281</v>
      </c>
    </row>
    <row r="1121" spans="1:22" x14ac:dyDescent="0.35">
      <c r="A1121" s="1" t="s">
        <v>29</v>
      </c>
      <c r="B1121" s="44" t="s">
        <v>922</v>
      </c>
      <c r="C1121" s="25" t="s">
        <v>1154</v>
      </c>
      <c r="D1121" s="25" t="s">
        <v>32</v>
      </c>
      <c r="E1121" s="50">
        <v>4753</v>
      </c>
      <c r="F1121" s="41">
        <v>1280.0160000000001</v>
      </c>
      <c r="G1121" s="42">
        <v>2568.5630999999998</v>
      </c>
      <c r="H1121" s="42">
        <v>0</v>
      </c>
      <c r="I1121" s="42"/>
      <c r="J1121" s="42"/>
      <c r="K1121" s="42">
        <v>0</v>
      </c>
      <c r="L1121" s="46">
        <v>0.53334000000000004</v>
      </c>
      <c r="M1121" s="42">
        <v>131.33329545000001</v>
      </c>
      <c r="N1121" s="48">
        <v>0</v>
      </c>
      <c r="O1121" s="42"/>
      <c r="P1121" s="42"/>
      <c r="Q1121" s="42">
        <v>0</v>
      </c>
      <c r="R1121" s="47">
        <v>3848.5790999999999</v>
      </c>
      <c r="S1121" s="42">
        <v>4098.5023760974345</v>
      </c>
      <c r="T1121" s="73">
        <v>0.86229799623341774</v>
      </c>
      <c r="U1121" s="48">
        <v>131.86663545000002</v>
      </c>
      <c r="V1121" s="49">
        <v>27.743874489795925</v>
      </c>
    </row>
    <row r="1122" spans="1:22" x14ac:dyDescent="0.35">
      <c r="A1122" s="1" t="s">
        <v>29</v>
      </c>
      <c r="B1122" s="44" t="s">
        <v>922</v>
      </c>
      <c r="C1122" s="25" t="s">
        <v>1155</v>
      </c>
      <c r="D1122" s="25" t="s">
        <v>32</v>
      </c>
      <c r="E1122" s="50">
        <v>3663</v>
      </c>
      <c r="F1122" s="41">
        <v>976.10399999999993</v>
      </c>
      <c r="G1122" s="42">
        <v>1642.5315000000001</v>
      </c>
      <c r="H1122" s="42">
        <v>0</v>
      </c>
      <c r="I1122" s="42"/>
      <c r="J1122" s="42"/>
      <c r="K1122" s="42">
        <v>0</v>
      </c>
      <c r="L1122" s="46">
        <v>0.40671000000000002</v>
      </c>
      <c r="M1122" s="48">
        <v>83.984339250000005</v>
      </c>
      <c r="N1122" s="48">
        <v>0</v>
      </c>
      <c r="O1122" s="42"/>
      <c r="P1122" s="42"/>
      <c r="Q1122" s="42">
        <v>0</v>
      </c>
      <c r="R1122" s="47">
        <v>2618.6354999999999</v>
      </c>
      <c r="S1122" s="42">
        <v>2788.6873414874317</v>
      </c>
      <c r="T1122" s="73">
        <v>0.76131240553847435</v>
      </c>
      <c r="U1122" s="48">
        <v>84.391049250000009</v>
      </c>
      <c r="V1122" s="49">
        <v>23.038779484029487</v>
      </c>
    </row>
    <row r="1123" spans="1:22" x14ac:dyDescent="0.35">
      <c r="A1123" s="1" t="s">
        <v>29</v>
      </c>
      <c r="B1123" s="44" t="s">
        <v>922</v>
      </c>
      <c r="C1123" s="25" t="s">
        <v>1156</v>
      </c>
      <c r="D1123" s="25" t="s">
        <v>32</v>
      </c>
      <c r="E1123" s="50">
        <v>2798</v>
      </c>
      <c r="F1123" s="41">
        <v>1026.72</v>
      </c>
      <c r="G1123" s="42">
        <v>1922.1596999999999</v>
      </c>
      <c r="H1123" s="42">
        <v>0</v>
      </c>
      <c r="I1123" s="42"/>
      <c r="J1123" s="42"/>
      <c r="K1123" s="42">
        <v>0</v>
      </c>
      <c r="L1123" s="46">
        <v>0.42780000000000001</v>
      </c>
      <c r="M1123" s="48">
        <v>98.282019149999996</v>
      </c>
      <c r="N1123" s="48">
        <v>0</v>
      </c>
      <c r="O1123" s="42"/>
      <c r="P1123" s="42"/>
      <c r="Q1123" s="42">
        <v>0</v>
      </c>
      <c r="R1123" s="47">
        <v>2948.8797</v>
      </c>
      <c r="S1123" s="42">
        <v>3140.3773037367191</v>
      </c>
      <c r="T1123" s="73">
        <v>1.1223650120574407</v>
      </c>
      <c r="U1123" s="48">
        <v>98.709819150000001</v>
      </c>
      <c r="V1123" s="49">
        <v>35.278705914939238</v>
      </c>
    </row>
    <row r="1124" spans="1:22" x14ac:dyDescent="0.35">
      <c r="A1124" s="1" t="s">
        <v>29</v>
      </c>
      <c r="B1124" s="44" t="s">
        <v>922</v>
      </c>
      <c r="C1124" s="25" t="s">
        <v>1157</v>
      </c>
      <c r="D1124" s="25" t="s">
        <v>32</v>
      </c>
      <c r="E1124" s="50">
        <v>5351</v>
      </c>
      <c r="F1124" s="41">
        <v>641.6748</v>
      </c>
      <c r="G1124" s="42">
        <v>2601.5273999999999</v>
      </c>
      <c r="H1124" s="42">
        <v>0</v>
      </c>
      <c r="I1124" s="42"/>
      <c r="J1124" s="42"/>
      <c r="K1124" s="42">
        <v>0</v>
      </c>
      <c r="L1124" s="46">
        <v>0.2673645</v>
      </c>
      <c r="M1124" s="42">
        <v>133.0187943</v>
      </c>
      <c r="N1124" s="48">
        <v>0</v>
      </c>
      <c r="O1124" s="42"/>
      <c r="P1124" s="42"/>
      <c r="Q1124" s="42">
        <v>0</v>
      </c>
      <c r="R1124" s="47">
        <v>3243.2021999999997</v>
      </c>
      <c r="S1124" s="42">
        <v>3453.8128429955941</v>
      </c>
      <c r="T1124" s="73">
        <v>0.64545184881248252</v>
      </c>
      <c r="U1124" s="48">
        <v>133.28615880000001</v>
      </c>
      <c r="V1124" s="49">
        <v>24.908644888805831</v>
      </c>
    </row>
    <row r="1125" spans="1:22" x14ac:dyDescent="0.35">
      <c r="A1125" s="1" t="s">
        <v>29</v>
      </c>
      <c r="B1125" s="44" t="s">
        <v>922</v>
      </c>
      <c r="C1125" s="25" t="s">
        <v>1158</v>
      </c>
      <c r="D1125" s="25" t="s">
        <v>32</v>
      </c>
      <c r="E1125" s="50">
        <v>7257</v>
      </c>
      <c r="F1125" s="41">
        <v>1404.432</v>
      </c>
      <c r="G1125" s="42">
        <v>3518.0864999999999</v>
      </c>
      <c r="H1125" s="42">
        <v>0</v>
      </c>
      <c r="I1125" s="42"/>
      <c r="J1125" s="42"/>
      <c r="K1125" s="42">
        <v>0</v>
      </c>
      <c r="L1125" s="46">
        <v>0.58518000000000003</v>
      </c>
      <c r="M1125" s="42">
        <v>179.88341174999999</v>
      </c>
      <c r="N1125" s="48">
        <v>0</v>
      </c>
      <c r="O1125" s="42"/>
      <c r="P1125" s="42"/>
      <c r="Q1125" s="42">
        <v>0</v>
      </c>
      <c r="R1125" s="47">
        <v>4922.5185000000001</v>
      </c>
      <c r="S1125" s="42">
        <v>5242.182437833636</v>
      </c>
      <c r="T1125" s="73">
        <v>0.72236219344545072</v>
      </c>
      <c r="U1125" s="48">
        <v>180.46859175</v>
      </c>
      <c r="V1125" s="49">
        <v>24.868208867300535</v>
      </c>
    </row>
    <row r="1126" spans="1:22" x14ac:dyDescent="0.35">
      <c r="A1126" s="1" t="s">
        <v>29</v>
      </c>
      <c r="B1126" s="44" t="s">
        <v>922</v>
      </c>
      <c r="C1126" s="25" t="s">
        <v>1159</v>
      </c>
      <c r="D1126" s="25" t="s">
        <v>32</v>
      </c>
      <c r="E1126" s="50">
        <v>3083</v>
      </c>
      <c r="F1126" s="41">
        <v>1033.92</v>
      </c>
      <c r="G1126" s="42">
        <v>1637.9847</v>
      </c>
      <c r="H1126" s="42">
        <v>0</v>
      </c>
      <c r="I1126" s="42"/>
      <c r="J1126" s="42"/>
      <c r="K1126" s="42">
        <v>0</v>
      </c>
      <c r="L1126" s="46">
        <v>0.43080000000000002</v>
      </c>
      <c r="M1126" s="48">
        <v>83.751856650000008</v>
      </c>
      <c r="N1126" s="48">
        <v>0</v>
      </c>
      <c r="O1126" s="42"/>
      <c r="P1126" s="42"/>
      <c r="Q1126" s="42">
        <v>0</v>
      </c>
      <c r="R1126" s="47">
        <v>2671.9047</v>
      </c>
      <c r="S1126" s="42">
        <v>2845.4157955739829</v>
      </c>
      <c r="T1126" s="73">
        <v>0.92293733233019226</v>
      </c>
      <c r="U1126" s="48">
        <v>84.182656650000013</v>
      </c>
      <c r="V1126" s="49">
        <v>27.305435176775873</v>
      </c>
    </row>
    <row r="1127" spans="1:22" x14ac:dyDescent="0.35">
      <c r="A1127" s="1" t="s">
        <v>29</v>
      </c>
      <c r="B1127" s="44" t="s">
        <v>922</v>
      </c>
      <c r="C1127" s="25" t="s">
        <v>1160</v>
      </c>
      <c r="D1127" s="25" t="s">
        <v>32</v>
      </c>
      <c r="E1127" s="50">
        <v>428</v>
      </c>
      <c r="F1127" s="60">
        <v>64.515599999999992</v>
      </c>
      <c r="G1127" s="42">
        <v>0</v>
      </c>
      <c r="H1127" s="42">
        <v>218.83199999999997</v>
      </c>
      <c r="I1127" s="42"/>
      <c r="J1127" s="42"/>
      <c r="K1127" s="42">
        <v>0</v>
      </c>
      <c r="L1127" s="46">
        <v>2.6881499999999999E-2</v>
      </c>
      <c r="M1127" s="42">
        <v>0</v>
      </c>
      <c r="N1127" s="48">
        <v>15.582688319999999</v>
      </c>
      <c r="O1127" s="42"/>
      <c r="P1127" s="42"/>
      <c r="Q1127" s="42">
        <v>0</v>
      </c>
      <c r="R1127" s="47">
        <v>283.34759999999994</v>
      </c>
      <c r="S1127" s="42">
        <v>301.74793909302923</v>
      </c>
      <c r="T1127" s="73">
        <v>0.70501854928277863</v>
      </c>
      <c r="U1127" s="48">
        <v>15.609569819999999</v>
      </c>
      <c r="V1127" s="49">
        <v>36.470957523364483</v>
      </c>
    </row>
    <row r="1128" spans="1:22" x14ac:dyDescent="0.35">
      <c r="A1128" s="1" t="s">
        <v>29</v>
      </c>
      <c r="B1128" s="44" t="s">
        <v>922</v>
      </c>
      <c r="C1128" s="25" t="s">
        <v>1161</v>
      </c>
      <c r="D1128" s="25" t="s">
        <v>32</v>
      </c>
      <c r="E1128" s="50">
        <v>5095</v>
      </c>
      <c r="F1128" s="41">
        <v>476.77679999999998</v>
      </c>
      <c r="G1128" s="42">
        <v>1938.0735</v>
      </c>
      <c r="H1128" s="42">
        <v>0</v>
      </c>
      <c r="I1128" s="42"/>
      <c r="J1128" s="42"/>
      <c r="K1128" s="42">
        <v>0</v>
      </c>
      <c r="L1128" s="46">
        <v>0.198657</v>
      </c>
      <c r="M1128" s="48">
        <v>99.095708250000001</v>
      </c>
      <c r="N1128" s="48">
        <v>0</v>
      </c>
      <c r="O1128" s="42"/>
      <c r="P1128" s="42"/>
      <c r="Q1128" s="42">
        <v>0</v>
      </c>
      <c r="R1128" s="47">
        <v>2414.8503000000001</v>
      </c>
      <c r="S1128" s="42">
        <v>2571.6685133143301</v>
      </c>
      <c r="T1128" s="73">
        <v>0.50474357474275366</v>
      </c>
      <c r="U1128" s="48">
        <v>99.294365249999998</v>
      </c>
      <c r="V1128" s="49">
        <v>19.488589842983316</v>
      </c>
    </row>
    <row r="1129" spans="1:22" x14ac:dyDescent="0.35">
      <c r="A1129" s="1" t="s">
        <v>29</v>
      </c>
      <c r="B1129" s="44" t="s">
        <v>922</v>
      </c>
      <c r="C1129" s="25" t="s">
        <v>1162</v>
      </c>
      <c r="D1129" s="25" t="s">
        <v>32</v>
      </c>
      <c r="E1129" s="50">
        <v>3369</v>
      </c>
      <c r="F1129" s="41">
        <v>1340.01</v>
      </c>
      <c r="G1129" s="42">
        <v>2289.3137999999999</v>
      </c>
      <c r="H1129" s="42">
        <v>0</v>
      </c>
      <c r="I1129" s="42"/>
      <c r="J1129" s="42"/>
      <c r="K1129" s="42">
        <v>0</v>
      </c>
      <c r="L1129" s="46">
        <v>0.55833749999999993</v>
      </c>
      <c r="M1129" s="42">
        <v>117.05498909999999</v>
      </c>
      <c r="N1129" s="48">
        <v>0</v>
      </c>
      <c r="O1129" s="42"/>
      <c r="P1129" s="42"/>
      <c r="Q1129" s="42">
        <v>0</v>
      </c>
      <c r="R1129" s="47">
        <v>3629.3238000000001</v>
      </c>
      <c r="S1129" s="42">
        <v>3865.0088335009068</v>
      </c>
      <c r="T1129" s="73">
        <v>1.1472273177503434</v>
      </c>
      <c r="U1129" s="48">
        <v>117.61332659999998</v>
      </c>
      <c r="V1129" s="49">
        <v>34.910456099732855</v>
      </c>
    </row>
    <row r="1130" spans="1:22" x14ac:dyDescent="0.35">
      <c r="A1130" s="1" t="s">
        <v>29</v>
      </c>
      <c r="B1130" s="44" t="s">
        <v>922</v>
      </c>
      <c r="C1130" s="25" t="s">
        <v>1163</v>
      </c>
      <c r="D1130" s="25" t="s">
        <v>32</v>
      </c>
      <c r="E1130" s="50">
        <v>3210</v>
      </c>
      <c r="F1130" s="41">
        <v>460.5444</v>
      </c>
      <c r="G1130" s="42">
        <v>2472.7014000000004</v>
      </c>
      <c r="H1130" s="42">
        <v>0</v>
      </c>
      <c r="I1130" s="42"/>
      <c r="J1130" s="42"/>
      <c r="K1130" s="42">
        <v>0</v>
      </c>
      <c r="L1130" s="46">
        <v>0.19189350000000002</v>
      </c>
      <c r="M1130" s="42">
        <v>126.43178730000001</v>
      </c>
      <c r="N1130" s="48">
        <v>0</v>
      </c>
      <c r="O1130" s="42"/>
      <c r="P1130" s="42"/>
      <c r="Q1130" s="42">
        <v>0</v>
      </c>
      <c r="R1130" s="47">
        <v>2933.2458000000006</v>
      </c>
      <c r="S1130" s="42">
        <v>3123.7281522881581</v>
      </c>
      <c r="T1130" s="73">
        <v>0.97312403498073463</v>
      </c>
      <c r="U1130" s="48">
        <v>126.62368080000002</v>
      </c>
      <c r="V1130" s="49">
        <v>39.446629532710283</v>
      </c>
    </row>
    <row r="1131" spans="1:22" x14ac:dyDescent="0.35">
      <c r="A1131" s="1" t="s">
        <v>29</v>
      </c>
      <c r="B1131" s="44" t="s">
        <v>922</v>
      </c>
      <c r="C1131" s="25" t="s">
        <v>1164</v>
      </c>
      <c r="D1131" s="25" t="s">
        <v>32</v>
      </c>
      <c r="E1131" s="50">
        <v>2694</v>
      </c>
      <c r="F1131" s="41">
        <v>355.536</v>
      </c>
      <c r="G1131" s="42">
        <v>1539.8496</v>
      </c>
      <c r="H1131" s="42">
        <v>0</v>
      </c>
      <c r="I1131" s="42"/>
      <c r="J1131" s="42"/>
      <c r="K1131" s="42">
        <v>0</v>
      </c>
      <c r="L1131" s="46">
        <v>0.14814000000000002</v>
      </c>
      <c r="M1131" s="48">
        <v>78.734107199999997</v>
      </c>
      <c r="N1131" s="48">
        <v>0</v>
      </c>
      <c r="O1131" s="42"/>
      <c r="P1131" s="42"/>
      <c r="Q1131" s="42">
        <v>0</v>
      </c>
      <c r="R1131" s="47">
        <v>1895.3856000000001</v>
      </c>
      <c r="S1131" s="42">
        <v>2018.4702414511532</v>
      </c>
      <c r="T1131" s="73">
        <v>0.74924656327065819</v>
      </c>
      <c r="U1131" s="48">
        <v>78.882247199999995</v>
      </c>
      <c r="V1131" s="49">
        <v>29.280715367483296</v>
      </c>
    </row>
    <row r="1132" spans="1:22" x14ac:dyDescent="0.35">
      <c r="A1132" s="1" t="s">
        <v>29</v>
      </c>
      <c r="B1132" s="44" t="s">
        <v>922</v>
      </c>
      <c r="C1132" s="25" t="s">
        <v>1165</v>
      </c>
      <c r="D1132" s="25" t="s">
        <v>32</v>
      </c>
      <c r="E1132" s="50">
        <v>30719</v>
      </c>
      <c r="F1132" s="41">
        <v>10424.16</v>
      </c>
      <c r="G1132" s="42">
        <v>8253.9575999999997</v>
      </c>
      <c r="H1132" s="42">
        <v>0</v>
      </c>
      <c r="I1132" s="42"/>
      <c r="J1132" s="42"/>
      <c r="K1132" s="42">
        <v>0</v>
      </c>
      <c r="L1132" s="46">
        <v>4.3433999999999999</v>
      </c>
      <c r="M1132" s="42">
        <v>422.03341319999998</v>
      </c>
      <c r="N1132" s="48">
        <v>0</v>
      </c>
      <c r="O1132" s="42"/>
      <c r="P1132" s="42"/>
      <c r="Q1132" s="42">
        <v>0</v>
      </c>
      <c r="R1132" s="47">
        <v>18678.117599999998</v>
      </c>
      <c r="S1132" s="42">
        <v>19891.057810044051</v>
      </c>
      <c r="T1132" s="73">
        <v>0.64751644943012632</v>
      </c>
      <c r="U1132" s="48">
        <v>426.37681319999996</v>
      </c>
      <c r="V1132" s="49">
        <v>13.87990537452391</v>
      </c>
    </row>
    <row r="1133" spans="1:22" x14ac:dyDescent="0.35">
      <c r="A1133" s="1" t="s">
        <v>29</v>
      </c>
      <c r="B1133" s="44" t="s">
        <v>922</v>
      </c>
      <c r="C1133" s="25" t="s">
        <v>1166</v>
      </c>
      <c r="D1133" s="25" t="s">
        <v>32</v>
      </c>
      <c r="E1133" s="50">
        <v>3302</v>
      </c>
      <c r="F1133" s="41">
        <v>619.19999999999993</v>
      </c>
      <c r="G1133" s="42">
        <v>1723.9949999999999</v>
      </c>
      <c r="H1133" s="42">
        <v>0</v>
      </c>
      <c r="I1133" s="42"/>
      <c r="J1133" s="42"/>
      <c r="K1133" s="42">
        <v>0</v>
      </c>
      <c r="L1133" s="46">
        <v>0.25800000000000001</v>
      </c>
      <c r="M1133" s="48">
        <v>88.149652500000002</v>
      </c>
      <c r="N1133" s="48">
        <v>0</v>
      </c>
      <c r="O1133" s="42"/>
      <c r="P1133" s="42"/>
      <c r="Q1133" s="42">
        <v>0</v>
      </c>
      <c r="R1133" s="47">
        <v>2343.1949999999997</v>
      </c>
      <c r="S1133" s="42">
        <v>2495.3599823788541</v>
      </c>
      <c r="T1133" s="73">
        <v>0.75571168454841131</v>
      </c>
      <c r="U1133" s="48">
        <v>88.407652499999998</v>
      </c>
      <c r="V1133" s="49">
        <v>26.773971078134462</v>
      </c>
    </row>
    <row r="1134" spans="1:22" x14ac:dyDescent="0.35">
      <c r="A1134" s="1" t="s">
        <v>29</v>
      </c>
      <c r="B1134" s="44" t="s">
        <v>922</v>
      </c>
      <c r="C1134" s="25" t="s">
        <v>1167</v>
      </c>
      <c r="D1134" s="25" t="s">
        <v>32</v>
      </c>
      <c r="E1134" s="50">
        <v>17401</v>
      </c>
      <c r="F1134" s="41">
        <v>12373.56</v>
      </c>
      <c r="G1134" s="42">
        <v>15311.7279</v>
      </c>
      <c r="H1134" s="42">
        <v>0</v>
      </c>
      <c r="I1134" s="42"/>
      <c r="J1134" s="42"/>
      <c r="K1134" s="42">
        <v>0</v>
      </c>
      <c r="L1134" s="46">
        <v>5.1556500000000005</v>
      </c>
      <c r="M1134" s="42">
        <v>782.90452905000006</v>
      </c>
      <c r="N1134" s="48">
        <v>0</v>
      </c>
      <c r="O1134" s="42"/>
      <c r="P1134" s="42"/>
      <c r="Q1134" s="42">
        <v>0</v>
      </c>
      <c r="R1134" s="47">
        <v>27696.187900000001</v>
      </c>
      <c r="S1134" s="42">
        <v>29494.75350967608</v>
      </c>
      <c r="T1134" s="73">
        <v>1.6950033624318188</v>
      </c>
      <c r="U1134" s="48">
        <v>788.57924348820552</v>
      </c>
      <c r="V1134" s="49">
        <v>45.318041692328343</v>
      </c>
    </row>
    <row r="1135" spans="1:22" x14ac:dyDescent="0.35">
      <c r="A1135" s="1" t="s">
        <v>29</v>
      </c>
      <c r="B1135" s="44" t="s">
        <v>922</v>
      </c>
      <c r="C1135" s="25" t="s">
        <v>1168</v>
      </c>
      <c r="D1135" s="25" t="s">
        <v>32</v>
      </c>
      <c r="E1135" s="50">
        <v>3156</v>
      </c>
      <c r="F1135" s="41">
        <v>547.68240000000003</v>
      </c>
      <c r="G1135" s="42">
        <v>1902.8358000000001</v>
      </c>
      <c r="H1135" s="42">
        <v>0</v>
      </c>
      <c r="I1135" s="42"/>
      <c r="J1135" s="42"/>
      <c r="K1135" s="42">
        <v>0</v>
      </c>
      <c r="L1135" s="46">
        <v>0.22820099999999999</v>
      </c>
      <c r="M1135" s="48">
        <v>97.293968100000001</v>
      </c>
      <c r="N1135" s="48">
        <v>0</v>
      </c>
      <c r="O1135" s="42"/>
      <c r="P1135" s="42"/>
      <c r="Q1135" s="42">
        <v>0</v>
      </c>
      <c r="R1135" s="47">
        <v>2450.5182</v>
      </c>
      <c r="S1135" s="42">
        <v>2609.6526547603007</v>
      </c>
      <c r="T1135" s="73">
        <v>0.8268861390241764</v>
      </c>
      <c r="U1135" s="48">
        <v>97.522169099999999</v>
      </c>
      <c r="V1135" s="49">
        <v>30.900560551330798</v>
      </c>
    </row>
    <row r="1136" spans="1:22" x14ac:dyDescent="0.35">
      <c r="A1136" s="1" t="s">
        <v>29</v>
      </c>
      <c r="B1136" s="44" t="s">
        <v>922</v>
      </c>
      <c r="C1136" s="25" t="s">
        <v>1169</v>
      </c>
      <c r="D1136" s="25" t="s">
        <v>32</v>
      </c>
      <c r="E1136" s="50">
        <v>4139</v>
      </c>
      <c r="F1136" s="41">
        <v>1071.3599999999999</v>
      </c>
      <c r="G1136" s="42">
        <v>1996.0452</v>
      </c>
      <c r="H1136" s="42">
        <v>0</v>
      </c>
      <c r="I1136" s="42"/>
      <c r="J1136" s="42"/>
      <c r="K1136" s="42">
        <v>0</v>
      </c>
      <c r="L1136" s="46">
        <v>0.44640000000000002</v>
      </c>
      <c r="M1136" s="42">
        <v>102.05986139999999</v>
      </c>
      <c r="N1136" s="48">
        <v>0</v>
      </c>
      <c r="O1136" s="42"/>
      <c r="P1136" s="42"/>
      <c r="Q1136" s="42">
        <v>0</v>
      </c>
      <c r="R1136" s="47">
        <v>3067.4052000000001</v>
      </c>
      <c r="S1136" s="42">
        <v>3266.5997434361234</v>
      </c>
      <c r="T1136" s="73">
        <v>0.78922438836340258</v>
      </c>
      <c r="U1136" s="48">
        <v>102.50626139999999</v>
      </c>
      <c r="V1136" s="49">
        <v>24.765948634935974</v>
      </c>
    </row>
    <row r="1137" spans="1:22" x14ac:dyDescent="0.35">
      <c r="A1137" s="1" t="s">
        <v>29</v>
      </c>
      <c r="B1137" s="44" t="s">
        <v>922</v>
      </c>
      <c r="C1137" s="25" t="s">
        <v>1170</v>
      </c>
      <c r="D1137" s="25" t="s">
        <v>32</v>
      </c>
      <c r="E1137" s="50">
        <v>5556</v>
      </c>
      <c r="F1137" s="41">
        <v>1442.1599999999999</v>
      </c>
      <c r="G1137" s="42">
        <v>3907.2168000000001</v>
      </c>
      <c r="H1137" s="42">
        <v>0</v>
      </c>
      <c r="I1137" s="42"/>
      <c r="J1137" s="42"/>
      <c r="K1137" s="42">
        <v>0</v>
      </c>
      <c r="L1137" s="46">
        <v>0.60089999999999999</v>
      </c>
      <c r="M1137" s="42">
        <v>199.78004759999999</v>
      </c>
      <c r="N1137" s="48">
        <v>0</v>
      </c>
      <c r="O1137" s="42"/>
      <c r="P1137" s="42"/>
      <c r="Q1137" s="42">
        <v>0</v>
      </c>
      <c r="R1137" s="47">
        <v>5349.3768</v>
      </c>
      <c r="S1137" s="42">
        <v>5696.7605331122049</v>
      </c>
      <c r="T1137" s="73">
        <v>1.0253348691706632</v>
      </c>
      <c r="U1137" s="48">
        <v>200.38094759999998</v>
      </c>
      <c r="V1137" s="49">
        <v>36.065685313174946</v>
      </c>
    </row>
    <row r="1138" spans="1:22" x14ac:dyDescent="0.35">
      <c r="A1138" s="1" t="s">
        <v>29</v>
      </c>
      <c r="B1138" s="44" t="s">
        <v>922</v>
      </c>
      <c r="C1138" s="25" t="s">
        <v>1171</v>
      </c>
      <c r="D1138" s="25" t="s">
        <v>32</v>
      </c>
      <c r="E1138" s="50">
        <v>9583</v>
      </c>
      <c r="F1138" s="41">
        <v>1415.52</v>
      </c>
      <c r="G1138" s="42">
        <v>4626.3689999999997</v>
      </c>
      <c r="H1138" s="42">
        <v>0</v>
      </c>
      <c r="I1138" s="42"/>
      <c r="J1138" s="42"/>
      <c r="K1138" s="42">
        <v>0</v>
      </c>
      <c r="L1138" s="46">
        <v>0.5898000000000001</v>
      </c>
      <c r="M1138" s="42">
        <v>236.55104549999999</v>
      </c>
      <c r="N1138" s="48">
        <v>0</v>
      </c>
      <c r="O1138" s="42"/>
      <c r="P1138" s="42"/>
      <c r="Q1138" s="42">
        <v>0</v>
      </c>
      <c r="R1138" s="47">
        <v>6041.8889999999992</v>
      </c>
      <c r="S1138" s="42">
        <v>6434.243854470069</v>
      </c>
      <c r="T1138" s="73">
        <v>0.67142271256079189</v>
      </c>
      <c r="U1138" s="48">
        <v>237.14084549999998</v>
      </c>
      <c r="V1138" s="49">
        <v>24.745992434519462</v>
      </c>
    </row>
    <row r="1139" spans="1:22" x14ac:dyDescent="0.35">
      <c r="A1139" s="1" t="s">
        <v>29</v>
      </c>
      <c r="B1139" s="44" t="s">
        <v>1172</v>
      </c>
      <c r="C1139" s="25" t="s">
        <v>1173</v>
      </c>
      <c r="D1139" s="25" t="s">
        <v>32</v>
      </c>
      <c r="E1139" s="50">
        <v>4323</v>
      </c>
      <c r="F1139" s="41">
        <v>897.12</v>
      </c>
      <c r="G1139" s="42">
        <v>1974.8268</v>
      </c>
      <c r="H1139" s="42">
        <v>0</v>
      </c>
      <c r="I1139" s="42"/>
      <c r="J1139" s="42"/>
      <c r="K1139" s="42">
        <v>0</v>
      </c>
      <c r="L1139" s="46">
        <v>0.37380000000000002</v>
      </c>
      <c r="M1139" s="42">
        <v>100.97494259999999</v>
      </c>
      <c r="N1139" s="48">
        <v>0</v>
      </c>
      <c r="O1139" s="42"/>
      <c r="P1139" s="42"/>
      <c r="Q1139" s="42">
        <v>0</v>
      </c>
      <c r="R1139" s="47">
        <v>2871.9468000000002</v>
      </c>
      <c r="S1139" s="42">
        <v>3058.4484501891684</v>
      </c>
      <c r="T1139" s="73">
        <v>0.70748287073540794</v>
      </c>
      <c r="U1139" s="48">
        <v>101.34874259999999</v>
      </c>
      <c r="V1139" s="49">
        <v>23.444076474670368</v>
      </c>
    </row>
    <row r="1140" spans="1:22" x14ac:dyDescent="0.35">
      <c r="A1140" s="1" t="s">
        <v>29</v>
      </c>
      <c r="B1140" s="44" t="s">
        <v>1172</v>
      </c>
      <c r="C1140" s="25" t="s">
        <v>1174</v>
      </c>
      <c r="D1140" s="25" t="s">
        <v>32</v>
      </c>
      <c r="E1140" s="50">
        <v>6472</v>
      </c>
      <c r="F1140" s="41">
        <v>657.73439999999994</v>
      </c>
      <c r="G1140" s="42">
        <v>2935.3382999999999</v>
      </c>
      <c r="H1140" s="42">
        <v>0</v>
      </c>
      <c r="I1140" s="42"/>
      <c r="J1140" s="42"/>
      <c r="K1140" s="42">
        <v>0</v>
      </c>
      <c r="L1140" s="46">
        <v>0.27405599999999997</v>
      </c>
      <c r="M1140" s="42">
        <v>150.08689184999997</v>
      </c>
      <c r="N1140" s="48">
        <v>0</v>
      </c>
      <c r="O1140" s="42"/>
      <c r="P1140" s="42"/>
      <c r="Q1140" s="42">
        <v>0</v>
      </c>
      <c r="R1140" s="47">
        <v>3593.0726999999997</v>
      </c>
      <c r="S1140" s="42">
        <v>3826.4036195698363</v>
      </c>
      <c r="T1140" s="73">
        <v>0.59122429226975226</v>
      </c>
      <c r="U1140" s="48">
        <v>150.36094784999997</v>
      </c>
      <c r="V1140" s="49">
        <v>23.232532115265755</v>
      </c>
    </row>
    <row r="1141" spans="1:22" x14ac:dyDescent="0.35">
      <c r="A1141" s="1" t="s">
        <v>29</v>
      </c>
      <c r="B1141" s="44" t="s">
        <v>1172</v>
      </c>
      <c r="C1141" s="25" t="s">
        <v>1175</v>
      </c>
      <c r="D1141" s="25" t="s">
        <v>32</v>
      </c>
      <c r="E1141" s="50">
        <v>2988</v>
      </c>
      <c r="F1141" s="41">
        <v>608.67359999999996</v>
      </c>
      <c r="G1141" s="42">
        <v>1083.654</v>
      </c>
      <c r="H1141" s="42">
        <v>0</v>
      </c>
      <c r="I1141" s="42"/>
      <c r="J1141" s="42"/>
      <c r="K1141" s="42">
        <v>0</v>
      </c>
      <c r="L1141" s="46">
        <v>0.25361400000000001</v>
      </c>
      <c r="M1141" s="48">
        <v>55.408352999999998</v>
      </c>
      <c r="N1141" s="48">
        <v>0</v>
      </c>
      <c r="O1141" s="42"/>
      <c r="P1141" s="42"/>
      <c r="Q1141" s="42">
        <v>0</v>
      </c>
      <c r="R1141" s="47">
        <v>1692.3276000000001</v>
      </c>
      <c r="S1141" s="42">
        <v>1802.22583699404</v>
      </c>
      <c r="T1141" s="73">
        <v>0.60315456392036149</v>
      </c>
      <c r="U1141" s="48">
        <v>55.661966999999997</v>
      </c>
      <c r="V1141" s="49">
        <v>18.628503012048192</v>
      </c>
    </row>
    <row r="1142" spans="1:22" x14ac:dyDescent="0.35">
      <c r="A1142" s="1" t="s">
        <v>29</v>
      </c>
      <c r="B1142" s="44" t="s">
        <v>1172</v>
      </c>
      <c r="C1142" s="25" t="s">
        <v>1176</v>
      </c>
      <c r="D1142" s="25" t="s">
        <v>32</v>
      </c>
      <c r="E1142" s="50">
        <v>1977</v>
      </c>
      <c r="F1142" s="41">
        <v>262.94400000000002</v>
      </c>
      <c r="G1142" s="42">
        <v>978.69870000000003</v>
      </c>
      <c r="H1142" s="42">
        <v>0</v>
      </c>
      <c r="I1142" s="42"/>
      <c r="J1142" s="42"/>
      <c r="K1142" s="42">
        <v>0</v>
      </c>
      <c r="L1142" s="46">
        <v>0.10956</v>
      </c>
      <c r="M1142" s="48">
        <v>50.041879649999998</v>
      </c>
      <c r="N1142" s="48">
        <v>0</v>
      </c>
      <c r="O1142" s="42"/>
      <c r="P1142" s="42"/>
      <c r="Q1142" s="42">
        <v>0</v>
      </c>
      <c r="R1142" s="47">
        <v>1241.6427000000001</v>
      </c>
      <c r="S1142" s="42">
        <v>1322.2738636745271</v>
      </c>
      <c r="T1142" s="73">
        <v>0.66882845911711031</v>
      </c>
      <c r="U1142" s="48">
        <v>50.15143965</v>
      </c>
      <c r="V1142" s="49">
        <v>25.367445447647953</v>
      </c>
    </row>
    <row r="1143" spans="1:22" x14ac:dyDescent="0.35">
      <c r="A1143" s="1" t="s">
        <v>29</v>
      </c>
      <c r="B1143" s="44" t="s">
        <v>1172</v>
      </c>
      <c r="C1143" s="25" t="s">
        <v>1177</v>
      </c>
      <c r="D1143" s="25" t="s">
        <v>32</v>
      </c>
      <c r="E1143" s="50">
        <v>4083</v>
      </c>
      <c r="F1143" s="41">
        <v>671.976</v>
      </c>
      <c r="G1143" s="42">
        <v>1900.1835000000001</v>
      </c>
      <c r="H1143" s="42">
        <v>0</v>
      </c>
      <c r="I1143" s="42"/>
      <c r="J1143" s="42"/>
      <c r="K1143" s="42">
        <v>0</v>
      </c>
      <c r="L1143" s="46">
        <v>0.27999000000000002</v>
      </c>
      <c r="M1143" s="48">
        <v>97.158353250000005</v>
      </c>
      <c r="N1143" s="48">
        <v>0</v>
      </c>
      <c r="O1143" s="42"/>
      <c r="P1143" s="42"/>
      <c r="Q1143" s="42">
        <v>0</v>
      </c>
      <c r="R1143" s="47">
        <v>2572.1595000000002</v>
      </c>
      <c r="S1143" s="42">
        <v>2739.1932317180617</v>
      </c>
      <c r="T1143" s="73">
        <v>0.67087759777567024</v>
      </c>
      <c r="U1143" s="48">
        <v>97.438343250000003</v>
      </c>
      <c r="V1143" s="49">
        <v>23.864399522409993</v>
      </c>
    </row>
    <row r="1144" spans="1:22" x14ac:dyDescent="0.35">
      <c r="A1144" s="1" t="s">
        <v>29</v>
      </c>
      <c r="B1144" s="44" t="s">
        <v>1172</v>
      </c>
      <c r="C1144" s="25" t="s">
        <v>1178</v>
      </c>
      <c r="D1144" s="25" t="s">
        <v>32</v>
      </c>
      <c r="E1144" s="50">
        <v>7183</v>
      </c>
      <c r="F1144" s="41">
        <v>1094.58</v>
      </c>
      <c r="G1144" s="42">
        <v>2722.3964999999998</v>
      </c>
      <c r="H1144" s="42">
        <v>0</v>
      </c>
      <c r="I1144" s="42"/>
      <c r="J1144" s="42"/>
      <c r="K1144" s="42">
        <v>0</v>
      </c>
      <c r="L1144" s="46">
        <v>0.45607500000000001</v>
      </c>
      <c r="M1144" s="42">
        <v>139.19895674999998</v>
      </c>
      <c r="N1144" s="48">
        <v>0</v>
      </c>
      <c r="O1144" s="42"/>
      <c r="P1144" s="42"/>
      <c r="Q1144" s="42">
        <v>0</v>
      </c>
      <c r="R1144" s="47">
        <v>3816.9764999999998</v>
      </c>
      <c r="S1144" s="42">
        <v>4064.8475315884939</v>
      </c>
      <c r="T1144" s="73">
        <v>0.56589830594298951</v>
      </c>
      <c r="U1144" s="48">
        <v>139.65503174999998</v>
      </c>
      <c r="V1144" s="49">
        <v>19.442437943756087</v>
      </c>
    </row>
    <row r="1145" spans="1:22" x14ac:dyDescent="0.35">
      <c r="A1145" s="1" t="s">
        <v>29</v>
      </c>
      <c r="B1145" s="44" t="s">
        <v>1172</v>
      </c>
      <c r="C1145" s="25" t="s">
        <v>1179</v>
      </c>
      <c r="D1145" s="25" t="s">
        <v>32</v>
      </c>
      <c r="E1145" s="50">
        <v>4345</v>
      </c>
      <c r="F1145" s="41">
        <v>757.31039999999996</v>
      </c>
      <c r="G1145" s="42">
        <v>1653.5196000000001</v>
      </c>
      <c r="H1145" s="42">
        <v>0</v>
      </c>
      <c r="I1145" s="42"/>
      <c r="J1145" s="42"/>
      <c r="K1145" s="42">
        <v>0</v>
      </c>
      <c r="L1145" s="46">
        <v>0.31554599999999999</v>
      </c>
      <c r="M1145" s="48">
        <v>84.546172200000001</v>
      </c>
      <c r="N1145" s="48">
        <v>0</v>
      </c>
      <c r="O1145" s="42"/>
      <c r="P1145" s="42"/>
      <c r="Q1145" s="42">
        <v>0</v>
      </c>
      <c r="R1145" s="47">
        <v>2410.83</v>
      </c>
      <c r="S1145" s="42">
        <v>2567.3871386369524</v>
      </c>
      <c r="T1145" s="73">
        <v>0.59088311591184173</v>
      </c>
      <c r="U1145" s="48">
        <v>84.861718199999999</v>
      </c>
      <c r="V1145" s="49">
        <v>19.530890264672038</v>
      </c>
    </row>
    <row r="1146" spans="1:22" x14ac:dyDescent="0.35">
      <c r="A1146" s="1" t="s">
        <v>29</v>
      </c>
      <c r="B1146" s="44" t="s">
        <v>1172</v>
      </c>
      <c r="C1146" s="25" t="s">
        <v>1180</v>
      </c>
      <c r="D1146" s="25" t="s">
        <v>32</v>
      </c>
      <c r="E1146" s="50">
        <v>7273</v>
      </c>
      <c r="F1146" s="41">
        <v>1057.3920000000001</v>
      </c>
      <c r="G1146" s="42">
        <v>3497.2469999999998</v>
      </c>
      <c r="H1146" s="42">
        <v>0</v>
      </c>
      <c r="I1146" s="42"/>
      <c r="J1146" s="42"/>
      <c r="K1146" s="42">
        <v>0</v>
      </c>
      <c r="L1146" s="46">
        <v>0.44057999999999997</v>
      </c>
      <c r="M1146" s="42">
        <v>178.81786650000001</v>
      </c>
      <c r="N1146" s="48">
        <v>0</v>
      </c>
      <c r="O1146" s="42"/>
      <c r="P1146" s="42"/>
      <c r="Q1146" s="42">
        <v>0</v>
      </c>
      <c r="R1146" s="47">
        <v>4554.6390000000001</v>
      </c>
      <c r="S1146" s="42">
        <v>4850.4131729463588</v>
      </c>
      <c r="T1146" s="73">
        <v>0.66690680227503907</v>
      </c>
      <c r="U1146" s="48">
        <v>179.25844650000002</v>
      </c>
      <c r="V1146" s="49">
        <v>24.64711212704524</v>
      </c>
    </row>
    <row r="1147" spans="1:22" x14ac:dyDescent="0.35">
      <c r="A1147" s="1" t="s">
        <v>29</v>
      </c>
      <c r="B1147" s="44" t="s">
        <v>1172</v>
      </c>
      <c r="C1147" s="25" t="s">
        <v>1181</v>
      </c>
      <c r="D1147" s="25" t="s">
        <v>32</v>
      </c>
      <c r="E1147" s="50">
        <v>5565</v>
      </c>
      <c r="F1147" s="41">
        <v>855</v>
      </c>
      <c r="G1147" s="42">
        <v>3469.9661999999998</v>
      </c>
      <c r="H1147" s="42">
        <v>0</v>
      </c>
      <c r="I1147" s="42"/>
      <c r="J1147" s="42"/>
      <c r="K1147" s="42">
        <v>0</v>
      </c>
      <c r="L1147" s="46">
        <v>0.35625000000000001</v>
      </c>
      <c r="M1147" s="42">
        <v>177.4229709</v>
      </c>
      <c r="N1147" s="48">
        <v>0</v>
      </c>
      <c r="O1147" s="42"/>
      <c r="P1147" s="42"/>
      <c r="Q1147" s="42">
        <v>0</v>
      </c>
      <c r="R1147" s="47">
        <v>4324.9661999999998</v>
      </c>
      <c r="S1147" s="42">
        <v>4605.8256272402177</v>
      </c>
      <c r="T1147" s="73">
        <v>0.82764162214559167</v>
      </c>
      <c r="U1147" s="48">
        <v>177.77922089999998</v>
      </c>
      <c r="V1147" s="49">
        <v>31.94595164420485</v>
      </c>
    </row>
    <row r="1148" spans="1:22" x14ac:dyDescent="0.35">
      <c r="A1148" s="1" t="s">
        <v>29</v>
      </c>
      <c r="B1148" s="44" t="s">
        <v>1172</v>
      </c>
      <c r="C1148" s="25" t="s">
        <v>1182</v>
      </c>
      <c r="D1148" s="25" t="s">
        <v>32</v>
      </c>
      <c r="E1148" s="50">
        <v>2470</v>
      </c>
      <c r="F1148" s="41">
        <v>274.2552</v>
      </c>
      <c r="G1148" s="42">
        <v>1052.5842</v>
      </c>
      <c r="H1148" s="42">
        <v>0</v>
      </c>
      <c r="I1148" s="42"/>
      <c r="J1148" s="42"/>
      <c r="K1148" s="42">
        <v>0</v>
      </c>
      <c r="L1148" s="46">
        <v>0.114273</v>
      </c>
      <c r="M1148" s="48">
        <v>53.819721899999998</v>
      </c>
      <c r="N1148" s="48">
        <v>0</v>
      </c>
      <c r="O1148" s="42"/>
      <c r="P1148" s="42"/>
      <c r="Q1148" s="42">
        <v>0</v>
      </c>
      <c r="R1148" s="47">
        <v>1326.8394000000001</v>
      </c>
      <c r="S1148" s="42">
        <v>1413.003160984711</v>
      </c>
      <c r="T1148" s="73">
        <v>0.5720660570788304</v>
      </c>
      <c r="U1148" s="48">
        <v>53.933994899999995</v>
      </c>
      <c r="V1148" s="49">
        <v>21.835625465587043</v>
      </c>
    </row>
    <row r="1149" spans="1:22" x14ac:dyDescent="0.35">
      <c r="A1149" s="1" t="s">
        <v>29</v>
      </c>
      <c r="B1149" s="44" t="s">
        <v>1172</v>
      </c>
      <c r="C1149" s="25" t="s">
        <v>1183</v>
      </c>
      <c r="D1149" s="25" t="s">
        <v>32</v>
      </c>
      <c r="E1149" s="50">
        <v>5582</v>
      </c>
      <c r="F1149" s="41">
        <v>2099.52</v>
      </c>
      <c r="G1149" s="42">
        <v>1499.3072999999999</v>
      </c>
      <c r="H1149" s="42">
        <v>0</v>
      </c>
      <c r="I1149" s="42"/>
      <c r="J1149" s="42"/>
      <c r="K1149" s="42">
        <v>0</v>
      </c>
      <c r="L1149" s="46">
        <v>0.87480000000000002</v>
      </c>
      <c r="M1149" s="48">
        <v>76.661137350000004</v>
      </c>
      <c r="N1149" s="48">
        <v>0</v>
      </c>
      <c r="O1149" s="42"/>
      <c r="P1149" s="42"/>
      <c r="Q1149" s="42">
        <v>0</v>
      </c>
      <c r="R1149" s="47">
        <v>3598.8272999999999</v>
      </c>
      <c r="S1149" s="42">
        <v>3832.5319181342315</v>
      </c>
      <c r="T1149" s="73">
        <v>0.68658758834364597</v>
      </c>
      <c r="U1149" s="48">
        <v>77.535937349999998</v>
      </c>
      <c r="V1149" s="49">
        <v>13.890350653887495</v>
      </c>
    </row>
    <row r="1150" spans="1:22" x14ac:dyDescent="0.35">
      <c r="A1150" s="1" t="s">
        <v>29</v>
      </c>
      <c r="B1150" s="44" t="s">
        <v>1172</v>
      </c>
      <c r="C1150" s="25" t="s">
        <v>1184</v>
      </c>
      <c r="D1150" s="25" t="s">
        <v>32</v>
      </c>
      <c r="E1150" s="50">
        <v>5278</v>
      </c>
      <c r="F1150" s="41">
        <v>598.75199999999995</v>
      </c>
      <c r="G1150" s="42">
        <v>2121.0821999999998</v>
      </c>
      <c r="H1150" s="42">
        <v>0</v>
      </c>
      <c r="I1150" s="42"/>
      <c r="J1150" s="42"/>
      <c r="K1150" s="42">
        <v>0</v>
      </c>
      <c r="L1150" s="46">
        <v>0.24948000000000001</v>
      </c>
      <c r="M1150" s="42">
        <v>108.4531329</v>
      </c>
      <c r="N1150" s="48">
        <v>0</v>
      </c>
      <c r="O1150" s="42"/>
      <c r="P1150" s="42"/>
      <c r="Q1150" s="42">
        <v>0</v>
      </c>
      <c r="R1150" s="47">
        <v>2719.8341999999998</v>
      </c>
      <c r="S1150" s="42">
        <v>2896.4577943301369</v>
      </c>
      <c r="T1150" s="73">
        <v>0.54877942295000703</v>
      </c>
      <c r="U1150" s="48">
        <v>108.70261290000001</v>
      </c>
      <c r="V1150" s="49">
        <v>20.595417374005308</v>
      </c>
    </row>
    <row r="1151" spans="1:22" x14ac:dyDescent="0.35">
      <c r="A1151" s="1" t="s">
        <v>29</v>
      </c>
      <c r="B1151" s="44" t="s">
        <v>1172</v>
      </c>
      <c r="C1151" s="25" t="s">
        <v>1185</v>
      </c>
      <c r="D1151" s="25" t="s">
        <v>32</v>
      </c>
      <c r="E1151" s="50">
        <v>4618</v>
      </c>
      <c r="F1151" s="41">
        <v>966.52080000000001</v>
      </c>
      <c r="G1151" s="42">
        <v>2219.9751000000001</v>
      </c>
      <c r="H1151" s="42">
        <v>0</v>
      </c>
      <c r="I1151" s="42"/>
      <c r="J1151" s="42"/>
      <c r="K1151" s="42">
        <v>0</v>
      </c>
      <c r="L1151" s="46">
        <v>0.40271699999999999</v>
      </c>
      <c r="M1151" s="42">
        <v>113.50962944999999</v>
      </c>
      <c r="N1151" s="48">
        <v>0</v>
      </c>
      <c r="O1151" s="42"/>
      <c r="P1151" s="42"/>
      <c r="Q1151" s="42">
        <v>0</v>
      </c>
      <c r="R1151" s="47">
        <v>3186.4958999999999</v>
      </c>
      <c r="S1151" s="42">
        <v>3393.4240867167659</v>
      </c>
      <c r="T1151" s="73">
        <v>0.73482548434750239</v>
      </c>
      <c r="U1151" s="48">
        <v>113.91234644999999</v>
      </c>
      <c r="V1151" s="49">
        <v>24.667030413598958</v>
      </c>
    </row>
    <row r="1152" spans="1:22" x14ac:dyDescent="0.35">
      <c r="A1152" s="1" t="s">
        <v>29</v>
      </c>
      <c r="B1152" s="44" t="s">
        <v>1172</v>
      </c>
      <c r="C1152" s="25" t="s">
        <v>1186</v>
      </c>
      <c r="D1152" s="25" t="s">
        <v>32</v>
      </c>
      <c r="E1152" s="50">
        <v>3740</v>
      </c>
      <c r="F1152" s="41">
        <v>769.82039999999995</v>
      </c>
      <c r="G1152" s="42">
        <v>1716.0381</v>
      </c>
      <c r="H1152" s="42">
        <v>0</v>
      </c>
      <c r="I1152" s="42"/>
      <c r="J1152" s="42"/>
      <c r="K1152" s="42">
        <v>0</v>
      </c>
      <c r="L1152" s="46">
        <v>0.3207585</v>
      </c>
      <c r="M1152" s="48">
        <v>87.74280795</v>
      </c>
      <c r="N1152" s="48">
        <v>0</v>
      </c>
      <c r="O1152" s="42"/>
      <c r="P1152" s="42"/>
      <c r="Q1152" s="42">
        <v>0</v>
      </c>
      <c r="R1152" s="47">
        <v>2485.8584999999998</v>
      </c>
      <c r="S1152" s="42">
        <v>2647.2879221559988</v>
      </c>
      <c r="T1152" s="73">
        <v>0.70783099522887671</v>
      </c>
      <c r="U1152" s="48">
        <v>88.063566449999996</v>
      </c>
      <c r="V1152" s="49">
        <v>23.546408141711229</v>
      </c>
    </row>
    <row r="1153" spans="1:22" x14ac:dyDescent="0.35">
      <c r="A1153" s="1" t="s">
        <v>29</v>
      </c>
      <c r="B1153" s="44" t="s">
        <v>1172</v>
      </c>
      <c r="C1153" s="25" t="s">
        <v>1187</v>
      </c>
      <c r="D1153" s="25" t="s">
        <v>32</v>
      </c>
      <c r="E1153" s="50">
        <v>5688</v>
      </c>
      <c r="F1153" s="41">
        <v>911.94839999999999</v>
      </c>
      <c r="G1153" s="42">
        <v>2794.3874999999998</v>
      </c>
      <c r="H1153" s="42">
        <v>0</v>
      </c>
      <c r="I1153" s="42"/>
      <c r="J1153" s="42"/>
      <c r="K1153" s="42">
        <v>0</v>
      </c>
      <c r="L1153" s="46">
        <v>0.3799785</v>
      </c>
      <c r="M1153" s="42">
        <v>142.87993125</v>
      </c>
      <c r="N1153" s="48">
        <v>0</v>
      </c>
      <c r="O1153" s="42"/>
      <c r="P1153" s="42"/>
      <c r="Q1153" s="42">
        <v>0</v>
      </c>
      <c r="R1153" s="47">
        <v>3706.3359</v>
      </c>
      <c r="S1153" s="42">
        <v>3947.022030225447</v>
      </c>
      <c r="T1153" s="73">
        <v>0.69392089138984647</v>
      </c>
      <c r="U1153" s="48">
        <v>143.25990974999999</v>
      </c>
      <c r="V1153" s="49">
        <v>25.186341376582277</v>
      </c>
    </row>
    <row r="1154" spans="1:22" x14ac:dyDescent="0.35">
      <c r="A1154" s="1" t="s">
        <v>29</v>
      </c>
      <c r="B1154" s="44" t="s">
        <v>1172</v>
      </c>
      <c r="C1154" s="25" t="s">
        <v>1188</v>
      </c>
      <c r="D1154" s="25" t="s">
        <v>32</v>
      </c>
      <c r="E1154" s="50">
        <v>5564</v>
      </c>
      <c r="F1154" s="41">
        <v>577.72799999999995</v>
      </c>
      <c r="G1154" s="42">
        <v>2277.5679</v>
      </c>
      <c r="H1154" s="42">
        <v>0</v>
      </c>
      <c r="I1154" s="42"/>
      <c r="J1154" s="42"/>
      <c r="K1154" s="42">
        <v>0</v>
      </c>
      <c r="L1154" s="46">
        <v>0.24071999999999999</v>
      </c>
      <c r="M1154" s="42">
        <v>116.45440905</v>
      </c>
      <c r="N1154" s="48">
        <v>0</v>
      </c>
      <c r="O1154" s="42"/>
      <c r="P1154" s="42"/>
      <c r="Q1154" s="42">
        <v>0</v>
      </c>
      <c r="R1154" s="47">
        <v>2855.2959000000001</v>
      </c>
      <c r="S1154" s="42">
        <v>3040.7162556724538</v>
      </c>
      <c r="T1154" s="73">
        <v>0.54649824868304342</v>
      </c>
      <c r="U1154" s="48">
        <v>116.69512904999999</v>
      </c>
      <c r="V1154" s="49">
        <v>20.973243898274621</v>
      </c>
    </row>
    <row r="1155" spans="1:22" x14ac:dyDescent="0.35">
      <c r="A1155" s="1" t="s">
        <v>29</v>
      </c>
      <c r="B1155" s="44" t="s">
        <v>1172</v>
      </c>
      <c r="C1155" s="25" t="s">
        <v>1189</v>
      </c>
      <c r="D1155" s="25" t="s">
        <v>32</v>
      </c>
      <c r="E1155" s="50">
        <v>3344</v>
      </c>
      <c r="F1155" s="41">
        <v>551.88</v>
      </c>
      <c r="G1155" s="42">
        <v>1833.1182000000001</v>
      </c>
      <c r="H1155" s="42">
        <v>0</v>
      </c>
      <c r="I1155" s="42"/>
      <c r="J1155" s="42"/>
      <c r="K1155" s="42">
        <v>0</v>
      </c>
      <c r="L1155" s="46">
        <v>0.22995000000000002</v>
      </c>
      <c r="M1155" s="48">
        <v>93.729234899999994</v>
      </c>
      <c r="N1155" s="48">
        <v>0</v>
      </c>
      <c r="O1155" s="42"/>
      <c r="P1155" s="42"/>
      <c r="Q1155" s="42">
        <v>0</v>
      </c>
      <c r="R1155" s="47">
        <v>2384.9982</v>
      </c>
      <c r="S1155" s="42">
        <v>2539.8778447058821</v>
      </c>
      <c r="T1155" s="73">
        <v>0.75953284829721357</v>
      </c>
      <c r="U1155" s="48">
        <v>93.959184899999997</v>
      </c>
      <c r="V1155" s="49">
        <v>28.09784237440191</v>
      </c>
    </row>
    <row r="1156" spans="1:22" x14ac:dyDescent="0.35">
      <c r="A1156" s="1" t="s">
        <v>29</v>
      </c>
      <c r="B1156" s="44" t="s">
        <v>1172</v>
      </c>
      <c r="C1156" s="25" t="s">
        <v>1190</v>
      </c>
      <c r="D1156" s="25" t="s">
        <v>32</v>
      </c>
      <c r="E1156" s="50">
        <v>7288</v>
      </c>
      <c r="F1156" s="41">
        <v>1181.3039999999999</v>
      </c>
      <c r="G1156" s="42">
        <v>4563.4715999999999</v>
      </c>
      <c r="H1156" s="42">
        <v>0</v>
      </c>
      <c r="I1156" s="42"/>
      <c r="J1156" s="42"/>
      <c r="K1156" s="42">
        <v>0</v>
      </c>
      <c r="L1156" s="46">
        <v>0.49221000000000004</v>
      </c>
      <c r="M1156" s="42">
        <v>233.33503619999999</v>
      </c>
      <c r="N1156" s="48">
        <v>0</v>
      </c>
      <c r="O1156" s="42"/>
      <c r="P1156" s="42"/>
      <c r="Q1156" s="42">
        <v>0</v>
      </c>
      <c r="R1156" s="47">
        <v>5744.7755999999999</v>
      </c>
      <c r="S1156" s="42">
        <v>6117.8361766675298</v>
      </c>
      <c r="T1156" s="73">
        <v>0.83943965102463358</v>
      </c>
      <c r="U1156" s="48">
        <v>233.82724619999999</v>
      </c>
      <c r="V1156" s="49">
        <v>32.083870225027439</v>
      </c>
    </row>
    <row r="1157" spans="1:22" x14ac:dyDescent="0.35">
      <c r="A1157" s="1" t="s">
        <v>29</v>
      </c>
      <c r="B1157" s="44" t="s">
        <v>1172</v>
      </c>
      <c r="C1157" s="25" t="s">
        <v>1191</v>
      </c>
      <c r="D1157" s="25" t="s">
        <v>32</v>
      </c>
      <c r="E1157" s="50">
        <v>786</v>
      </c>
      <c r="F1157" s="41">
        <v>114.19199999999999</v>
      </c>
      <c r="G1157" s="42">
        <v>384.20460000000003</v>
      </c>
      <c r="H1157" s="42">
        <v>0</v>
      </c>
      <c r="I1157" s="42"/>
      <c r="J1157" s="42"/>
      <c r="K1157" s="42">
        <v>0</v>
      </c>
      <c r="L1157" s="46">
        <v>4.7579999999999997E-2</v>
      </c>
      <c r="M1157" s="48">
        <v>19.644779700000001</v>
      </c>
      <c r="N1157" s="48">
        <v>0</v>
      </c>
      <c r="O1157" s="42"/>
      <c r="P1157" s="42"/>
      <c r="Q1157" s="42">
        <v>0</v>
      </c>
      <c r="R1157" s="47">
        <v>498.39660000000003</v>
      </c>
      <c r="S1157" s="42">
        <v>530.76202833894797</v>
      </c>
      <c r="T1157" s="73">
        <v>0.67526975615642237</v>
      </c>
      <c r="U1157" s="48">
        <v>19.692359700000001</v>
      </c>
      <c r="V1157" s="49">
        <v>25.053892748091606</v>
      </c>
    </row>
    <row r="1158" spans="1:22" x14ac:dyDescent="0.35">
      <c r="A1158" s="1" t="s">
        <v>29</v>
      </c>
      <c r="B1158" s="44" t="s">
        <v>1172</v>
      </c>
      <c r="C1158" s="25" t="s">
        <v>1192</v>
      </c>
      <c r="D1158" s="25" t="s">
        <v>32</v>
      </c>
      <c r="E1158" s="50">
        <v>1068</v>
      </c>
      <c r="F1158" s="41">
        <v>140.63759999999999</v>
      </c>
      <c r="G1158" s="42">
        <v>716.87879999999996</v>
      </c>
      <c r="H1158" s="42">
        <v>0</v>
      </c>
      <c r="I1158" s="42"/>
      <c r="J1158" s="42"/>
      <c r="K1158" s="42">
        <v>0</v>
      </c>
      <c r="L1158" s="46">
        <v>5.8599000000000005E-2</v>
      </c>
      <c r="M1158" s="48">
        <v>36.654756599999999</v>
      </c>
      <c r="N1158" s="48">
        <v>0</v>
      </c>
      <c r="O1158" s="42"/>
      <c r="P1158" s="42"/>
      <c r="Q1158" s="42">
        <v>0</v>
      </c>
      <c r="R1158" s="47">
        <v>857.51639999999998</v>
      </c>
      <c r="S1158" s="42">
        <v>913.20274616221809</v>
      </c>
      <c r="T1158" s="73">
        <v>0.85505875108821916</v>
      </c>
      <c r="U1158" s="48">
        <v>36.7133556</v>
      </c>
      <c r="V1158" s="49">
        <v>34.375801123595508</v>
      </c>
    </row>
    <row r="1159" spans="1:22" x14ac:dyDescent="0.35">
      <c r="A1159" s="1" t="s">
        <v>29</v>
      </c>
      <c r="B1159" s="44" t="s">
        <v>1172</v>
      </c>
      <c r="C1159" s="25" t="s">
        <v>1193</v>
      </c>
      <c r="D1159" s="25" t="s">
        <v>32</v>
      </c>
      <c r="E1159" s="50">
        <v>2670</v>
      </c>
      <c r="F1159" s="41">
        <v>484.49520000000001</v>
      </c>
      <c r="G1159" s="42">
        <v>1355.7041999999999</v>
      </c>
      <c r="H1159" s="42">
        <v>0</v>
      </c>
      <c r="I1159" s="42"/>
      <c r="J1159" s="42"/>
      <c r="K1159" s="42">
        <v>0</v>
      </c>
      <c r="L1159" s="46">
        <v>0.201873</v>
      </c>
      <c r="M1159" s="48">
        <v>69.318561900000006</v>
      </c>
      <c r="N1159" s="48">
        <v>0</v>
      </c>
      <c r="O1159" s="42"/>
      <c r="P1159" s="42"/>
      <c r="Q1159" s="42">
        <v>0</v>
      </c>
      <c r="R1159" s="47">
        <v>1840.1994</v>
      </c>
      <c r="S1159" s="42">
        <v>1959.7002991033946</v>
      </c>
      <c r="T1159" s="73">
        <v>0.73397014947692685</v>
      </c>
      <c r="U1159" s="48">
        <v>69.520434900000012</v>
      </c>
      <c r="V1159" s="49">
        <v>26.037616067415733</v>
      </c>
    </row>
    <row r="1160" spans="1:22" x14ac:dyDescent="0.35">
      <c r="A1160" s="1" t="s">
        <v>29</v>
      </c>
      <c r="B1160" s="44" t="s">
        <v>1172</v>
      </c>
      <c r="C1160" s="25" t="s">
        <v>1194</v>
      </c>
      <c r="D1160" s="25" t="s">
        <v>32</v>
      </c>
      <c r="E1160" s="50">
        <v>8401</v>
      </c>
      <c r="F1160" s="41">
        <v>1893.0239999999999</v>
      </c>
      <c r="G1160" s="42">
        <v>3293.7777000000001</v>
      </c>
      <c r="H1160" s="42">
        <v>0</v>
      </c>
      <c r="I1160" s="42"/>
      <c r="J1160" s="42"/>
      <c r="K1160" s="42">
        <v>0</v>
      </c>
      <c r="L1160" s="46">
        <v>0.78876000000000002</v>
      </c>
      <c r="M1160" s="42">
        <v>168.41427014999999</v>
      </c>
      <c r="N1160" s="48">
        <v>0</v>
      </c>
      <c r="O1160" s="42"/>
      <c r="P1160" s="42"/>
      <c r="Q1160" s="42">
        <v>0</v>
      </c>
      <c r="R1160" s="47">
        <v>5186.8017</v>
      </c>
      <c r="S1160" s="42">
        <v>5523.6279518839074</v>
      </c>
      <c r="T1160" s="73">
        <v>0.65749648278584782</v>
      </c>
      <c r="U1160" s="48">
        <v>169.20303014999999</v>
      </c>
      <c r="V1160" s="49">
        <v>20.140820158314483</v>
      </c>
    </row>
    <row r="1161" spans="1:22" x14ac:dyDescent="0.35">
      <c r="A1161" s="1" t="s">
        <v>29</v>
      </c>
      <c r="B1161" s="44" t="s">
        <v>1172</v>
      </c>
      <c r="C1161" s="25" t="s">
        <v>1195</v>
      </c>
      <c r="D1161" s="25" t="s">
        <v>32</v>
      </c>
      <c r="E1161" s="50">
        <v>14342</v>
      </c>
      <c r="F1161" s="41">
        <v>2444.2559999999999</v>
      </c>
      <c r="G1161" s="42">
        <v>6759.576</v>
      </c>
      <c r="H1161" s="42">
        <v>0</v>
      </c>
      <c r="I1161" s="42"/>
      <c r="J1161" s="42"/>
      <c r="K1161" s="42">
        <v>0</v>
      </c>
      <c r="L1161" s="46">
        <v>1.01844</v>
      </c>
      <c r="M1161" s="42">
        <v>345.62413199999997</v>
      </c>
      <c r="N1161" s="48">
        <v>0</v>
      </c>
      <c r="O1161" s="42"/>
      <c r="P1161" s="42"/>
      <c r="Q1161" s="42">
        <v>0</v>
      </c>
      <c r="R1161" s="47">
        <v>9203.8320000000003</v>
      </c>
      <c r="S1161" s="42">
        <v>9801.5205978750964</v>
      </c>
      <c r="T1161" s="73">
        <v>0.68341379151269677</v>
      </c>
      <c r="U1161" s="48">
        <v>346.64257199999997</v>
      </c>
      <c r="V1161" s="49">
        <v>24.169751220192442</v>
      </c>
    </row>
    <row r="1162" spans="1:22" x14ac:dyDescent="0.35">
      <c r="A1162" s="1" t="s">
        <v>29</v>
      </c>
      <c r="B1162" s="44" t="s">
        <v>1172</v>
      </c>
      <c r="C1162" s="25" t="s">
        <v>1196</v>
      </c>
      <c r="D1162" s="25" t="s">
        <v>32</v>
      </c>
      <c r="E1162" s="50">
        <v>5393</v>
      </c>
      <c r="F1162" s="41">
        <v>979.19999999999993</v>
      </c>
      <c r="G1162" s="42">
        <v>2336.6763000000001</v>
      </c>
      <c r="H1162" s="42">
        <v>0</v>
      </c>
      <c r="I1162" s="42"/>
      <c r="J1162" s="42"/>
      <c r="K1162" s="42">
        <v>0</v>
      </c>
      <c r="L1162" s="46">
        <v>0.40799999999999997</v>
      </c>
      <c r="M1162" s="42">
        <v>119.47668285</v>
      </c>
      <c r="N1162" s="48">
        <v>0</v>
      </c>
      <c r="O1162" s="42"/>
      <c r="P1162" s="42"/>
      <c r="Q1162" s="42">
        <v>0</v>
      </c>
      <c r="R1162" s="47">
        <v>3315.8762999999999</v>
      </c>
      <c r="S1162" s="42">
        <v>3531.2063338896087</v>
      </c>
      <c r="T1162" s="73">
        <v>0.65477588241973084</v>
      </c>
      <c r="U1162" s="48">
        <v>119.88468285</v>
      </c>
      <c r="V1162" s="49">
        <v>22.229683450769514</v>
      </c>
    </row>
    <row r="1163" spans="1:22" x14ac:dyDescent="0.35">
      <c r="A1163" s="1" t="s">
        <v>29</v>
      </c>
      <c r="B1163" s="44" t="s">
        <v>1172</v>
      </c>
      <c r="C1163" s="25" t="s">
        <v>1197</v>
      </c>
      <c r="D1163" s="25" t="s">
        <v>32</v>
      </c>
      <c r="E1163" s="50">
        <v>12200</v>
      </c>
      <c r="F1163" s="41">
        <v>1575.36</v>
      </c>
      <c r="G1163" s="42">
        <v>6707.2878000000001</v>
      </c>
      <c r="H1163" s="42">
        <v>0</v>
      </c>
      <c r="I1163" s="42"/>
      <c r="J1163" s="42"/>
      <c r="K1163" s="42">
        <v>0</v>
      </c>
      <c r="L1163" s="46">
        <v>0.65639999999999998</v>
      </c>
      <c r="M1163" s="42">
        <v>342.95058210000002</v>
      </c>
      <c r="N1163" s="48">
        <v>0</v>
      </c>
      <c r="O1163" s="42"/>
      <c r="P1163" s="42"/>
      <c r="Q1163" s="42">
        <v>0</v>
      </c>
      <c r="R1163" s="47">
        <v>8282.6478000000006</v>
      </c>
      <c r="S1163" s="42">
        <v>8820.5155218657692</v>
      </c>
      <c r="T1163" s="73">
        <v>0.72299307556276793</v>
      </c>
      <c r="U1163" s="48">
        <v>343.60698210000004</v>
      </c>
      <c r="V1163" s="49">
        <v>28.164506729508197</v>
      </c>
    </row>
    <row r="1164" spans="1:22" x14ac:dyDescent="0.35">
      <c r="A1164" s="1" t="s">
        <v>29</v>
      </c>
      <c r="B1164" s="44" t="s">
        <v>1172</v>
      </c>
      <c r="C1164" s="25" t="s">
        <v>1198</v>
      </c>
      <c r="D1164" s="25" t="s">
        <v>32</v>
      </c>
      <c r="E1164" s="50">
        <v>18582</v>
      </c>
      <c r="F1164" s="41">
        <v>8751.4560000000001</v>
      </c>
      <c r="G1164" s="42">
        <v>5854.3838999999998</v>
      </c>
      <c r="H1164" s="42">
        <v>0</v>
      </c>
      <c r="I1164" s="42"/>
      <c r="J1164" s="42"/>
      <c r="K1164" s="42">
        <v>0</v>
      </c>
      <c r="L1164" s="46">
        <v>3.6464400000000001</v>
      </c>
      <c r="M1164" s="42">
        <v>299.34072105000001</v>
      </c>
      <c r="N1164" s="48">
        <v>0</v>
      </c>
      <c r="O1164" s="42"/>
      <c r="P1164" s="42"/>
      <c r="Q1164" s="42">
        <v>0</v>
      </c>
      <c r="R1164" s="47">
        <v>14605.839899999999</v>
      </c>
      <c r="S1164" s="42">
        <v>15554.330047431975</v>
      </c>
      <c r="T1164" s="73">
        <v>0.83706436591497013</v>
      </c>
      <c r="U1164" s="48">
        <v>302.98716105</v>
      </c>
      <c r="V1164" s="49">
        <v>16.305411745237326</v>
      </c>
    </row>
    <row r="1165" spans="1:22" x14ac:dyDescent="0.35">
      <c r="A1165" s="1" t="s">
        <v>29</v>
      </c>
      <c r="B1165" s="44" t="s">
        <v>1172</v>
      </c>
      <c r="C1165" s="25" t="s">
        <v>1199</v>
      </c>
      <c r="D1165" s="25" t="s">
        <v>32</v>
      </c>
      <c r="E1165" s="50">
        <v>29225</v>
      </c>
      <c r="F1165" s="41">
        <v>14681.088</v>
      </c>
      <c r="G1165" s="42">
        <v>9395.5833000000002</v>
      </c>
      <c r="H1165" s="42">
        <v>0</v>
      </c>
      <c r="I1165" s="42"/>
      <c r="J1165" s="42"/>
      <c r="K1165" s="42">
        <v>0</v>
      </c>
      <c r="L1165" s="46">
        <v>6.1171199999999999</v>
      </c>
      <c r="M1165" s="42">
        <v>480.40591934999998</v>
      </c>
      <c r="N1165" s="48">
        <v>0</v>
      </c>
      <c r="O1165" s="42"/>
      <c r="P1165" s="42"/>
      <c r="Q1165" s="42">
        <v>0</v>
      </c>
      <c r="R1165" s="47">
        <v>24076.671300000002</v>
      </c>
      <c r="S1165" s="42">
        <v>25640.188746949989</v>
      </c>
      <c r="T1165" s="73">
        <v>0.87733751058853682</v>
      </c>
      <c r="U1165" s="48">
        <v>486.52303934999998</v>
      </c>
      <c r="V1165" s="49">
        <v>16.647494930710007</v>
      </c>
    </row>
    <row r="1166" spans="1:22" x14ac:dyDescent="0.35">
      <c r="A1166" s="1" t="s">
        <v>29</v>
      </c>
      <c r="B1166" s="44" t="s">
        <v>1172</v>
      </c>
      <c r="C1166" s="25" t="s">
        <v>1200</v>
      </c>
      <c r="D1166" s="25" t="s">
        <v>32</v>
      </c>
      <c r="E1166" s="50">
        <v>13002</v>
      </c>
      <c r="F1166" s="41">
        <v>1829.3039999999999</v>
      </c>
      <c r="G1166" s="42">
        <v>6013.5218999999997</v>
      </c>
      <c r="H1166" s="42">
        <v>0</v>
      </c>
      <c r="I1166" s="42"/>
      <c r="J1166" s="42"/>
      <c r="K1166" s="42">
        <v>0</v>
      </c>
      <c r="L1166" s="46">
        <v>0.76221000000000005</v>
      </c>
      <c r="M1166" s="42">
        <v>307.47761205</v>
      </c>
      <c r="N1166" s="48">
        <v>0</v>
      </c>
      <c r="O1166" s="42"/>
      <c r="P1166" s="42"/>
      <c r="Q1166" s="42">
        <v>0</v>
      </c>
      <c r="R1166" s="47">
        <v>7842.8258999999998</v>
      </c>
      <c r="S1166" s="42">
        <v>8352.1319820264307</v>
      </c>
      <c r="T1166" s="73">
        <v>0.6423728643305977</v>
      </c>
      <c r="U1166" s="48">
        <v>308.23982204999999</v>
      </c>
      <c r="V1166" s="49">
        <v>23.70710829487771</v>
      </c>
    </row>
    <row r="1167" spans="1:22" x14ac:dyDescent="0.35">
      <c r="A1167" s="1" t="s">
        <v>29</v>
      </c>
      <c r="B1167" s="44" t="s">
        <v>1172</v>
      </c>
      <c r="C1167" s="25" t="s">
        <v>1201</v>
      </c>
      <c r="D1167" s="25" t="s">
        <v>32</v>
      </c>
      <c r="E1167" s="50">
        <v>3591</v>
      </c>
      <c r="F1167" s="41">
        <v>685.27800000000002</v>
      </c>
      <c r="G1167" s="42">
        <v>1231.0461000000003</v>
      </c>
      <c r="H1167" s="42">
        <v>0</v>
      </c>
      <c r="I1167" s="42"/>
      <c r="J1167" s="42"/>
      <c r="K1167" s="42">
        <v>0</v>
      </c>
      <c r="L1167" s="46">
        <v>0.28553250000000002</v>
      </c>
      <c r="M1167" s="48">
        <v>62.944663949999999</v>
      </c>
      <c r="N1167" s="48">
        <v>0</v>
      </c>
      <c r="O1167" s="42"/>
      <c r="P1167" s="42"/>
      <c r="Q1167" s="42">
        <v>0</v>
      </c>
      <c r="R1167" s="47">
        <v>1916.3241000000003</v>
      </c>
      <c r="S1167" s="42">
        <v>2040.7684688675824</v>
      </c>
      <c r="T1167" s="73">
        <v>0.56830088244711285</v>
      </c>
      <c r="U1167" s="48">
        <v>63.230196450000001</v>
      </c>
      <c r="V1167" s="49">
        <v>17.607963366750209</v>
      </c>
    </row>
    <row r="1168" spans="1:22" x14ac:dyDescent="0.35">
      <c r="A1168" s="1" t="s">
        <v>29</v>
      </c>
      <c r="B1168" s="44" t="s">
        <v>1172</v>
      </c>
      <c r="C1168" s="25" t="s">
        <v>1202</v>
      </c>
      <c r="D1168" s="25" t="s">
        <v>32</v>
      </c>
      <c r="E1168" s="50">
        <v>3012</v>
      </c>
      <c r="F1168" s="41">
        <v>441.71999999999997</v>
      </c>
      <c r="G1168" s="42">
        <v>1382.2272</v>
      </c>
      <c r="H1168" s="42">
        <v>0</v>
      </c>
      <c r="I1168" s="42"/>
      <c r="J1168" s="42"/>
      <c r="K1168" s="42">
        <v>0</v>
      </c>
      <c r="L1168" s="46">
        <v>0.18405000000000002</v>
      </c>
      <c r="M1168" s="48">
        <v>70.674710399999995</v>
      </c>
      <c r="N1168" s="48">
        <v>0</v>
      </c>
      <c r="O1168" s="42"/>
      <c r="P1168" s="42"/>
      <c r="Q1168" s="42">
        <v>0</v>
      </c>
      <c r="R1168" s="47">
        <v>1823.9472000000001</v>
      </c>
      <c r="S1168" s="42">
        <v>1942.3926958072041</v>
      </c>
      <c r="T1168" s="73">
        <v>0.64488469316308239</v>
      </c>
      <c r="U1168" s="48">
        <v>70.858760399999994</v>
      </c>
      <c r="V1168" s="49">
        <v>23.525484860557768</v>
      </c>
    </row>
    <row r="1169" spans="1:22" x14ac:dyDescent="0.35">
      <c r="A1169" s="1" t="s">
        <v>29</v>
      </c>
      <c r="B1169" s="44" t="s">
        <v>1172</v>
      </c>
      <c r="C1169" s="25" t="s">
        <v>1203</v>
      </c>
      <c r="D1169" s="25" t="s">
        <v>32</v>
      </c>
      <c r="E1169" s="50">
        <v>3068</v>
      </c>
      <c r="F1169" s="41">
        <v>458.11079999999998</v>
      </c>
      <c r="G1169" s="42">
        <v>1522.7991</v>
      </c>
      <c r="H1169" s="42">
        <v>0</v>
      </c>
      <c r="I1169" s="42"/>
      <c r="J1169" s="42"/>
      <c r="K1169" s="42">
        <v>0</v>
      </c>
      <c r="L1169" s="46">
        <v>0.19087950000000001</v>
      </c>
      <c r="M1169" s="48">
        <v>77.86229745</v>
      </c>
      <c r="N1169" s="48">
        <v>0</v>
      </c>
      <c r="O1169" s="42"/>
      <c r="P1169" s="42"/>
      <c r="Q1169" s="42">
        <v>0</v>
      </c>
      <c r="R1169" s="47">
        <v>1980.9098999999999</v>
      </c>
      <c r="S1169" s="42">
        <v>2109.5484128116091</v>
      </c>
      <c r="T1169" s="73">
        <v>0.68759726623585693</v>
      </c>
      <c r="U1169" s="48">
        <v>78.053176949999994</v>
      </c>
      <c r="V1169" s="49">
        <v>25.441061587353321</v>
      </c>
    </row>
    <row r="1170" spans="1:22" x14ac:dyDescent="0.35">
      <c r="A1170" s="1" t="s">
        <v>29</v>
      </c>
      <c r="B1170" s="44" t="s">
        <v>1172</v>
      </c>
      <c r="C1170" s="25" t="s">
        <v>1204</v>
      </c>
      <c r="D1170" s="25" t="s">
        <v>32</v>
      </c>
      <c r="E1170" s="50">
        <v>2345</v>
      </c>
      <c r="F1170" s="41">
        <v>398.30399999999997</v>
      </c>
      <c r="G1170" s="42">
        <v>955.96469999999999</v>
      </c>
      <c r="H1170" s="42">
        <v>0</v>
      </c>
      <c r="I1170" s="42"/>
      <c r="J1170" s="42"/>
      <c r="K1170" s="42">
        <v>0</v>
      </c>
      <c r="L1170" s="46">
        <v>0.16596</v>
      </c>
      <c r="M1170" s="48">
        <v>48.879466649999998</v>
      </c>
      <c r="N1170" s="48">
        <v>0</v>
      </c>
      <c r="O1170" s="42"/>
      <c r="P1170" s="42"/>
      <c r="Q1170" s="42">
        <v>0</v>
      </c>
      <c r="R1170" s="47">
        <v>1354.2687000000001</v>
      </c>
      <c r="S1170" s="42">
        <v>1442.2136951334544</v>
      </c>
      <c r="T1170" s="73">
        <v>0.61501650112300832</v>
      </c>
      <c r="U1170" s="48">
        <v>49.045426649999996</v>
      </c>
      <c r="V1170" s="49">
        <v>20.914894093816628</v>
      </c>
    </row>
    <row r="1171" spans="1:22" x14ac:dyDescent="0.35">
      <c r="A1171" s="1" t="s">
        <v>29</v>
      </c>
      <c r="B1171" s="44" t="s">
        <v>1172</v>
      </c>
      <c r="C1171" s="25" t="s">
        <v>1205</v>
      </c>
      <c r="D1171" s="25" t="s">
        <v>32</v>
      </c>
      <c r="E1171" s="50">
        <v>7985</v>
      </c>
      <c r="F1171" s="41">
        <v>3230.9279999999999</v>
      </c>
      <c r="G1171" s="42">
        <v>1703.5344</v>
      </c>
      <c r="H1171" s="42">
        <v>0</v>
      </c>
      <c r="I1171" s="42"/>
      <c r="J1171" s="42"/>
      <c r="K1171" s="42">
        <v>0</v>
      </c>
      <c r="L1171" s="46">
        <v>1.34622</v>
      </c>
      <c r="M1171" s="48">
        <v>87.103480799999986</v>
      </c>
      <c r="N1171" s="48">
        <v>0</v>
      </c>
      <c r="O1171" s="42"/>
      <c r="P1171" s="42"/>
      <c r="Q1171" s="42">
        <v>0</v>
      </c>
      <c r="R1171" s="47">
        <v>4934.4624000000003</v>
      </c>
      <c r="S1171" s="42">
        <v>5254.901963990671</v>
      </c>
      <c r="T1171" s="73">
        <v>0.6580966767677735</v>
      </c>
      <c r="U1171" s="48">
        <v>88.449700799999988</v>
      </c>
      <c r="V1171" s="49">
        <v>11.076981941139636</v>
      </c>
    </row>
    <row r="1172" spans="1:22" x14ac:dyDescent="0.35">
      <c r="A1172" s="1" t="s">
        <v>29</v>
      </c>
      <c r="B1172" s="44" t="s">
        <v>1172</v>
      </c>
      <c r="C1172" s="25" t="s">
        <v>1206</v>
      </c>
      <c r="D1172" s="25" t="s">
        <v>32</v>
      </c>
      <c r="E1172" s="50">
        <v>3529</v>
      </c>
      <c r="F1172" s="41">
        <v>405.43200000000002</v>
      </c>
      <c r="G1172" s="42">
        <v>913.149</v>
      </c>
      <c r="H1172" s="42">
        <v>0</v>
      </c>
      <c r="I1172" s="42"/>
      <c r="J1172" s="42"/>
      <c r="K1172" s="42">
        <v>0</v>
      </c>
      <c r="L1172" s="46">
        <v>0.16893</v>
      </c>
      <c r="M1172" s="48">
        <v>46.690255499999999</v>
      </c>
      <c r="N1172" s="48">
        <v>0</v>
      </c>
      <c r="O1172" s="42"/>
      <c r="P1172" s="42"/>
      <c r="Q1172" s="42">
        <v>0</v>
      </c>
      <c r="R1172" s="47">
        <v>1318.5810000000001</v>
      </c>
      <c r="S1172" s="42">
        <v>1404.2084678932367</v>
      </c>
      <c r="T1172" s="73">
        <v>0.39790548821004157</v>
      </c>
      <c r="U1172" s="48">
        <v>46.859185500000002</v>
      </c>
      <c r="V1172" s="49">
        <v>13.278318362142249</v>
      </c>
    </row>
    <row r="1173" spans="1:22" x14ac:dyDescent="0.35">
      <c r="A1173" s="1" t="s">
        <v>29</v>
      </c>
      <c r="B1173" s="44" t="s">
        <v>1172</v>
      </c>
      <c r="C1173" s="25" t="s">
        <v>1207</v>
      </c>
      <c r="D1173" s="25" t="s">
        <v>32</v>
      </c>
      <c r="E1173" s="50">
        <v>9407</v>
      </c>
      <c r="F1173" s="41">
        <v>2499.1632</v>
      </c>
      <c r="G1173" s="42">
        <v>2907.6786000000002</v>
      </c>
      <c r="H1173" s="42">
        <v>0</v>
      </c>
      <c r="I1173" s="42"/>
      <c r="J1173" s="42"/>
      <c r="K1173" s="42">
        <v>0</v>
      </c>
      <c r="L1173" s="46">
        <v>1.041318</v>
      </c>
      <c r="M1173" s="42">
        <v>148.67262270000001</v>
      </c>
      <c r="N1173" s="48">
        <v>0</v>
      </c>
      <c r="O1173" s="42"/>
      <c r="P1173" s="42"/>
      <c r="Q1173" s="42">
        <v>0</v>
      </c>
      <c r="R1173" s="47">
        <v>5406.8418000000001</v>
      </c>
      <c r="S1173" s="42">
        <v>5757.9572586887798</v>
      </c>
      <c r="T1173" s="73">
        <v>0.61209283073124054</v>
      </c>
      <c r="U1173" s="48">
        <v>149.71394069999999</v>
      </c>
      <c r="V1173" s="49">
        <v>15.915163250770703</v>
      </c>
    </row>
    <row r="1174" spans="1:22" x14ac:dyDescent="0.35">
      <c r="A1174" s="1" t="s">
        <v>29</v>
      </c>
      <c r="B1174" s="44" t="s">
        <v>1172</v>
      </c>
      <c r="C1174" s="25" t="s">
        <v>1208</v>
      </c>
      <c r="D1174" s="25" t="s">
        <v>32</v>
      </c>
      <c r="E1174" s="50">
        <v>3815</v>
      </c>
      <c r="F1174" s="41">
        <v>2784.24</v>
      </c>
      <c r="G1174" s="42">
        <v>0</v>
      </c>
      <c r="H1174" s="42">
        <v>0</v>
      </c>
      <c r="I1174" s="42"/>
      <c r="J1174" s="42"/>
      <c r="K1174" s="42">
        <v>0</v>
      </c>
      <c r="L1174" s="46">
        <v>1.1601000000000001</v>
      </c>
      <c r="M1174" s="42">
        <v>0</v>
      </c>
      <c r="N1174" s="48">
        <v>0</v>
      </c>
      <c r="O1174" s="42"/>
      <c r="P1174" s="42"/>
      <c r="Q1174" s="42">
        <v>0</v>
      </c>
      <c r="R1174" s="47">
        <v>2784.24</v>
      </c>
      <c r="S1174" s="42">
        <v>2965.0460492355528</v>
      </c>
      <c r="T1174" s="73">
        <v>0.77720735235532179</v>
      </c>
      <c r="U1174" s="48">
        <v>1.1601000000000001</v>
      </c>
      <c r="V1174" s="49">
        <v>0.30408912188728704</v>
      </c>
    </row>
    <row r="1175" spans="1:22" x14ac:dyDescent="0.35">
      <c r="A1175" s="1" t="s">
        <v>29</v>
      </c>
      <c r="B1175" s="44" t="s">
        <v>1172</v>
      </c>
      <c r="C1175" s="25" t="s">
        <v>1209</v>
      </c>
      <c r="D1175" s="25" t="s">
        <v>32</v>
      </c>
      <c r="E1175" s="50">
        <v>4890</v>
      </c>
      <c r="F1175" s="41">
        <v>1322.568</v>
      </c>
      <c r="G1175" s="42">
        <v>920.72699999999998</v>
      </c>
      <c r="H1175" s="42">
        <v>0</v>
      </c>
      <c r="I1175" s="42"/>
      <c r="J1175" s="42"/>
      <c r="K1175" s="42">
        <v>0</v>
      </c>
      <c r="L1175" s="46">
        <v>0.55107000000000006</v>
      </c>
      <c r="M1175" s="48">
        <v>47.077726499999997</v>
      </c>
      <c r="N1175" s="48">
        <v>0</v>
      </c>
      <c r="O1175" s="42"/>
      <c r="P1175" s="42"/>
      <c r="Q1175" s="42">
        <v>0</v>
      </c>
      <c r="R1175" s="47">
        <v>2243.2950000000001</v>
      </c>
      <c r="S1175" s="42">
        <v>2388.9725659497281</v>
      </c>
      <c r="T1175" s="73">
        <v>0.48854244702448424</v>
      </c>
      <c r="U1175" s="48">
        <v>47.6287965</v>
      </c>
      <c r="V1175" s="49">
        <v>9.7400401840490787</v>
      </c>
    </row>
    <row r="1176" spans="1:22" x14ac:dyDescent="0.35">
      <c r="A1176" s="1" t="s">
        <v>29</v>
      </c>
      <c r="B1176" s="44" t="s">
        <v>1172</v>
      </c>
      <c r="C1176" s="25" t="s">
        <v>1210</v>
      </c>
      <c r="D1176" s="25" t="s">
        <v>32</v>
      </c>
      <c r="E1176" s="50">
        <v>3533</v>
      </c>
      <c r="F1176" s="41">
        <v>577.72799999999995</v>
      </c>
      <c r="G1176" s="42">
        <v>1597.4423999999999</v>
      </c>
      <c r="H1176" s="42">
        <v>0</v>
      </c>
      <c r="I1176" s="42"/>
      <c r="J1176" s="42"/>
      <c r="K1176" s="42">
        <v>0</v>
      </c>
      <c r="L1176" s="46">
        <v>0.24071999999999999</v>
      </c>
      <c r="M1176" s="48">
        <v>81.678886799999987</v>
      </c>
      <c r="N1176" s="48">
        <v>0</v>
      </c>
      <c r="O1176" s="42"/>
      <c r="P1176" s="42"/>
      <c r="Q1176" s="42">
        <v>0</v>
      </c>
      <c r="R1176" s="47">
        <v>2175.1704</v>
      </c>
      <c r="S1176" s="42">
        <v>2316.4240155066077</v>
      </c>
      <c r="T1176" s="73">
        <v>0.65565355661098434</v>
      </c>
      <c r="U1176" s="48">
        <v>81.919606799999983</v>
      </c>
      <c r="V1176" s="49">
        <v>23.18698182847438</v>
      </c>
    </row>
    <row r="1177" spans="1:22" x14ac:dyDescent="0.35">
      <c r="A1177" s="1" t="s">
        <v>29</v>
      </c>
      <c r="B1177" s="44" t="s">
        <v>1172</v>
      </c>
      <c r="C1177" s="25" t="s">
        <v>1211</v>
      </c>
      <c r="D1177" s="25" t="s">
        <v>32</v>
      </c>
      <c r="E1177" s="50">
        <v>3185</v>
      </c>
      <c r="F1177" s="41">
        <v>527.79959999999994</v>
      </c>
      <c r="G1177" s="42">
        <v>1786.8924</v>
      </c>
      <c r="H1177" s="42">
        <v>0</v>
      </c>
      <c r="I1177" s="42"/>
      <c r="J1177" s="42"/>
      <c r="K1177" s="42">
        <v>0</v>
      </c>
      <c r="L1177" s="46">
        <v>0.21991650000000001</v>
      </c>
      <c r="M1177" s="48">
        <v>91.365661799999998</v>
      </c>
      <c r="N1177" s="48">
        <v>0</v>
      </c>
      <c r="O1177" s="42"/>
      <c r="P1177" s="42"/>
      <c r="Q1177" s="42">
        <v>0</v>
      </c>
      <c r="R1177" s="47">
        <v>2314.692</v>
      </c>
      <c r="S1177" s="42">
        <v>2465.0060231147963</v>
      </c>
      <c r="T1177" s="73">
        <v>0.77394223645676496</v>
      </c>
      <c r="U1177" s="48">
        <v>91.585578299999995</v>
      </c>
      <c r="V1177" s="49">
        <v>28.755283610675036</v>
      </c>
    </row>
    <row r="1178" spans="1:22" x14ac:dyDescent="0.35">
      <c r="A1178" s="1" t="s">
        <v>29</v>
      </c>
      <c r="B1178" s="44" t="s">
        <v>1172</v>
      </c>
      <c r="C1178" s="25" t="s">
        <v>1212</v>
      </c>
      <c r="D1178" s="25" t="s">
        <v>32</v>
      </c>
      <c r="E1178" s="50">
        <v>4589</v>
      </c>
      <c r="F1178" s="41">
        <v>796.18679999999995</v>
      </c>
      <c r="G1178" s="42">
        <v>1752.4124999999999</v>
      </c>
      <c r="H1178" s="42">
        <v>0</v>
      </c>
      <c r="I1178" s="42"/>
      <c r="J1178" s="42"/>
      <c r="K1178" s="42">
        <v>0</v>
      </c>
      <c r="L1178" s="46">
        <v>0.3317445</v>
      </c>
      <c r="M1178" s="48">
        <v>89.602668749999992</v>
      </c>
      <c r="N1178" s="48">
        <v>0</v>
      </c>
      <c r="O1178" s="42"/>
      <c r="P1178" s="42"/>
      <c r="Q1178" s="42">
        <v>0</v>
      </c>
      <c r="R1178" s="47">
        <v>2548.5992999999999</v>
      </c>
      <c r="S1178" s="42">
        <v>2714.1030534542624</v>
      </c>
      <c r="T1178" s="73">
        <v>0.5914367080963745</v>
      </c>
      <c r="U1178" s="48">
        <v>89.934413249999992</v>
      </c>
      <c r="V1178" s="49">
        <v>19.597823763347133</v>
      </c>
    </row>
    <row r="1179" spans="1:22" x14ac:dyDescent="0.35">
      <c r="A1179" s="1" t="s">
        <v>29</v>
      </c>
      <c r="B1179" s="44" t="s">
        <v>1172</v>
      </c>
      <c r="C1179" s="25" t="s">
        <v>1213</v>
      </c>
      <c r="D1179" s="25" t="s">
        <v>32</v>
      </c>
      <c r="E1179" s="50">
        <v>4461</v>
      </c>
      <c r="F1179" s="41">
        <v>1178.2079999999999</v>
      </c>
      <c r="G1179" s="42">
        <v>1871.7660000000001</v>
      </c>
      <c r="H1179" s="42">
        <v>0</v>
      </c>
      <c r="I1179" s="42"/>
      <c r="J1179" s="42"/>
      <c r="K1179" s="42">
        <v>0</v>
      </c>
      <c r="L1179" s="46">
        <v>0.49092000000000002</v>
      </c>
      <c r="M1179" s="48">
        <v>95.705337</v>
      </c>
      <c r="N1179" s="48">
        <v>0</v>
      </c>
      <c r="O1179" s="42"/>
      <c r="P1179" s="42"/>
      <c r="Q1179" s="42">
        <v>0</v>
      </c>
      <c r="R1179" s="47">
        <v>3049.9740000000002</v>
      </c>
      <c r="S1179" s="42">
        <v>3248.0365769370305</v>
      </c>
      <c r="T1179" s="73">
        <v>0.72809607194284476</v>
      </c>
      <c r="U1179" s="48">
        <v>96.196257000000003</v>
      </c>
      <c r="V1179" s="49">
        <v>21.563832548755883</v>
      </c>
    </row>
    <row r="1180" spans="1:22" x14ac:dyDescent="0.35">
      <c r="A1180" s="1" t="s">
        <v>29</v>
      </c>
      <c r="B1180" s="44" t="s">
        <v>1172</v>
      </c>
      <c r="C1180" s="25" t="s">
        <v>1214</v>
      </c>
      <c r="D1180" s="25" t="s">
        <v>32</v>
      </c>
      <c r="E1180" s="50">
        <v>3684</v>
      </c>
      <c r="F1180" s="41">
        <v>693.01080000000002</v>
      </c>
      <c r="G1180" s="42">
        <v>1491.3504</v>
      </c>
      <c r="H1180" s="42">
        <v>0</v>
      </c>
      <c r="I1180" s="42"/>
      <c r="J1180" s="42"/>
      <c r="K1180" s="42">
        <v>0</v>
      </c>
      <c r="L1180" s="46">
        <v>0.28875450000000003</v>
      </c>
      <c r="M1180" s="48">
        <v>76.254292800000002</v>
      </c>
      <c r="N1180" s="48">
        <v>0</v>
      </c>
      <c r="O1180" s="42"/>
      <c r="P1180" s="42"/>
      <c r="Q1180" s="42">
        <v>0</v>
      </c>
      <c r="R1180" s="47">
        <v>2184.3612000000003</v>
      </c>
      <c r="S1180" s="42">
        <v>2326.211657818088</v>
      </c>
      <c r="T1180" s="73">
        <v>0.63143638920143541</v>
      </c>
      <c r="U1180" s="48">
        <v>76.543047299999998</v>
      </c>
      <c r="V1180" s="49">
        <v>20.777157247557</v>
      </c>
    </row>
    <row r="1181" spans="1:22" x14ac:dyDescent="0.35">
      <c r="A1181" s="1" t="s">
        <v>29</v>
      </c>
      <c r="B1181" s="44" t="s">
        <v>1172</v>
      </c>
      <c r="C1181" s="25" t="s">
        <v>1215</v>
      </c>
      <c r="D1181" s="25" t="s">
        <v>32</v>
      </c>
      <c r="E1181" s="50">
        <v>3776</v>
      </c>
      <c r="F1181" s="41">
        <v>1006.56</v>
      </c>
      <c r="G1181" s="42">
        <v>1106.7669000000001</v>
      </c>
      <c r="H1181" s="42">
        <v>0</v>
      </c>
      <c r="I1181" s="42"/>
      <c r="J1181" s="42"/>
      <c r="K1181" s="42">
        <v>0</v>
      </c>
      <c r="L1181" s="46">
        <v>0.41940000000000005</v>
      </c>
      <c r="M1181" s="48">
        <v>56.590139549999996</v>
      </c>
      <c r="N1181" s="48">
        <v>0</v>
      </c>
      <c r="O1181" s="42"/>
      <c r="P1181" s="42"/>
      <c r="Q1181" s="42">
        <v>0</v>
      </c>
      <c r="R1181" s="47">
        <v>2113.3269</v>
      </c>
      <c r="S1181" s="42">
        <v>2250.56445406582</v>
      </c>
      <c r="T1181" s="73">
        <v>0.59601812872505822</v>
      </c>
      <c r="U1181" s="48">
        <v>57.00953955</v>
      </c>
      <c r="V1181" s="49">
        <v>15.097865346927966</v>
      </c>
    </row>
    <row r="1182" spans="1:22" x14ac:dyDescent="0.35">
      <c r="A1182" s="1" t="s">
        <v>29</v>
      </c>
      <c r="B1182" s="44" t="s">
        <v>1172</v>
      </c>
      <c r="C1182" s="25" t="s">
        <v>1216</v>
      </c>
      <c r="D1182" s="25" t="s">
        <v>32</v>
      </c>
      <c r="E1182" s="50">
        <v>4124</v>
      </c>
      <c r="F1182" s="41">
        <v>1002.9276</v>
      </c>
      <c r="G1182" s="42">
        <v>2321.1414</v>
      </c>
      <c r="H1182" s="42">
        <v>0</v>
      </c>
      <c r="I1182" s="42"/>
      <c r="J1182" s="42"/>
      <c r="K1182" s="42">
        <v>0</v>
      </c>
      <c r="L1182" s="46">
        <v>0.41788649999999999</v>
      </c>
      <c r="M1182" s="42">
        <v>118.6823673</v>
      </c>
      <c r="N1182" s="48">
        <v>0</v>
      </c>
      <c r="O1182" s="42"/>
      <c r="P1182" s="42"/>
      <c r="Q1182" s="42">
        <v>0</v>
      </c>
      <c r="R1182" s="47">
        <v>3324.069</v>
      </c>
      <c r="S1182" s="42">
        <v>3539.9310604819902</v>
      </c>
      <c r="T1182" s="73">
        <v>0.85837319604315965</v>
      </c>
      <c r="U1182" s="48">
        <v>119.10025379999999</v>
      </c>
      <c r="V1182" s="49">
        <v>28.879789961202714</v>
      </c>
    </row>
    <row r="1183" spans="1:22" x14ac:dyDescent="0.35">
      <c r="A1183" s="1" t="s">
        <v>29</v>
      </c>
      <c r="B1183" s="44" t="s">
        <v>1172</v>
      </c>
      <c r="C1183" s="25" t="s">
        <v>1217</v>
      </c>
      <c r="D1183" s="25" t="s">
        <v>32</v>
      </c>
      <c r="E1183" s="50">
        <v>2216</v>
      </c>
      <c r="F1183" s="41">
        <v>364.6764</v>
      </c>
      <c r="G1183" s="42">
        <v>674.06309999999996</v>
      </c>
      <c r="H1183" s="42">
        <v>0</v>
      </c>
      <c r="I1183" s="42"/>
      <c r="J1183" s="42"/>
      <c r="K1183" s="42">
        <v>0</v>
      </c>
      <c r="L1183" s="46">
        <v>0.15194849999999999</v>
      </c>
      <c r="M1183" s="48">
        <v>34.46554545</v>
      </c>
      <c r="N1183" s="48">
        <v>0</v>
      </c>
      <c r="O1183" s="42"/>
      <c r="P1183" s="42"/>
      <c r="Q1183" s="42">
        <v>0</v>
      </c>
      <c r="R1183" s="47">
        <v>1038.7394999999999</v>
      </c>
      <c r="S1183" s="42">
        <v>1106.1943117906192</v>
      </c>
      <c r="T1183" s="73">
        <v>0.49918515875027941</v>
      </c>
      <c r="U1183" s="48">
        <v>34.617493950000004</v>
      </c>
      <c r="V1183" s="49">
        <v>15.621612793321301</v>
      </c>
    </row>
    <row r="1184" spans="1:22" x14ac:dyDescent="0.35">
      <c r="A1184" s="1" t="s">
        <v>29</v>
      </c>
      <c r="B1184" s="44" t="s">
        <v>1172</v>
      </c>
      <c r="C1184" s="25" t="s">
        <v>1218</v>
      </c>
      <c r="D1184" s="25" t="s">
        <v>32</v>
      </c>
      <c r="E1184" s="50">
        <v>3929</v>
      </c>
      <c r="F1184" s="41">
        <v>545.83199999999999</v>
      </c>
      <c r="G1184" s="42">
        <v>1437.9255000000001</v>
      </c>
      <c r="H1184" s="42">
        <v>0</v>
      </c>
      <c r="I1184" s="42"/>
      <c r="J1184" s="42"/>
      <c r="K1184" s="42">
        <v>0</v>
      </c>
      <c r="L1184" s="46">
        <v>0.22742999999999999</v>
      </c>
      <c r="M1184" s="48">
        <v>73.522622249999998</v>
      </c>
      <c r="N1184" s="48">
        <v>0</v>
      </c>
      <c r="O1184" s="42"/>
      <c r="P1184" s="42"/>
      <c r="Q1184" s="42">
        <v>0</v>
      </c>
      <c r="R1184" s="47">
        <v>1983.7575000000002</v>
      </c>
      <c r="S1184" s="42">
        <v>2112.5809334024361</v>
      </c>
      <c r="T1184" s="73">
        <v>0.53768921695149807</v>
      </c>
      <c r="U1184" s="48">
        <v>73.750052249999996</v>
      </c>
      <c r="V1184" s="49">
        <v>18.770692860778823</v>
      </c>
    </row>
    <row r="1185" spans="1:22" x14ac:dyDescent="0.35">
      <c r="A1185" s="1" t="s">
        <v>29</v>
      </c>
      <c r="B1185" s="44" t="s">
        <v>1172</v>
      </c>
      <c r="C1185" s="25" t="s">
        <v>1219</v>
      </c>
      <c r="D1185" s="25" t="s">
        <v>32</v>
      </c>
      <c r="E1185" s="50">
        <v>3824</v>
      </c>
      <c r="F1185" s="41">
        <v>460.24919999999997</v>
      </c>
      <c r="G1185" s="42">
        <v>1240.5186000000001</v>
      </c>
      <c r="H1185" s="42">
        <v>0</v>
      </c>
      <c r="I1185" s="42"/>
      <c r="J1185" s="42"/>
      <c r="K1185" s="42">
        <v>0</v>
      </c>
      <c r="L1185" s="46">
        <v>0.19177050000000001</v>
      </c>
      <c r="M1185" s="48">
        <v>63.429002700000005</v>
      </c>
      <c r="N1185" s="48">
        <v>0</v>
      </c>
      <c r="O1185" s="42"/>
      <c r="P1185" s="42"/>
      <c r="Q1185" s="42">
        <v>0</v>
      </c>
      <c r="R1185" s="47">
        <v>1700.7678000000001</v>
      </c>
      <c r="S1185" s="42">
        <v>1811.2141360145115</v>
      </c>
      <c r="T1185" s="73">
        <v>0.47364386402053127</v>
      </c>
      <c r="U1185" s="48">
        <v>63.620773200000002</v>
      </c>
      <c r="V1185" s="49">
        <v>16.637231485355649</v>
      </c>
    </row>
    <row r="1186" spans="1:22" x14ac:dyDescent="0.35">
      <c r="A1186" s="1" t="s">
        <v>29</v>
      </c>
      <c r="B1186" s="44" t="s">
        <v>1172</v>
      </c>
      <c r="C1186" s="25" t="s">
        <v>1220</v>
      </c>
      <c r="D1186" s="25" t="s">
        <v>32</v>
      </c>
      <c r="E1186" s="50">
        <v>3268</v>
      </c>
      <c r="F1186" s="41">
        <v>494.49599999999998</v>
      </c>
      <c r="G1186" s="42">
        <v>1517.4945</v>
      </c>
      <c r="H1186" s="42">
        <v>0</v>
      </c>
      <c r="I1186" s="42"/>
      <c r="J1186" s="42"/>
      <c r="K1186" s="42">
        <v>0</v>
      </c>
      <c r="L1186" s="46">
        <v>0.20604</v>
      </c>
      <c r="M1186" s="48">
        <v>77.591067750000008</v>
      </c>
      <c r="N1186" s="48">
        <v>0</v>
      </c>
      <c r="O1186" s="42"/>
      <c r="P1186" s="42"/>
      <c r="Q1186" s="42">
        <v>0</v>
      </c>
      <c r="R1186" s="47">
        <v>2011.9904999999999</v>
      </c>
      <c r="S1186" s="42">
        <v>2142.6473591085773</v>
      </c>
      <c r="T1186" s="73">
        <v>0.6556448467284508</v>
      </c>
      <c r="U1186" s="48">
        <v>77.797107750000009</v>
      </c>
      <c r="V1186" s="49">
        <v>23.805724525703798</v>
      </c>
    </row>
    <row r="1187" spans="1:22" x14ac:dyDescent="0.35">
      <c r="A1187" s="1" t="s">
        <v>29</v>
      </c>
      <c r="B1187" s="44" t="s">
        <v>1172</v>
      </c>
      <c r="C1187" s="25" t="s">
        <v>1221</v>
      </c>
      <c r="D1187" s="25" t="s">
        <v>32</v>
      </c>
      <c r="E1187" s="50">
        <v>4154</v>
      </c>
      <c r="F1187" s="41">
        <v>483.40799999999996</v>
      </c>
      <c r="G1187" s="42">
        <v>1530.7560000000001</v>
      </c>
      <c r="H1187" s="42">
        <v>0</v>
      </c>
      <c r="I1187" s="42"/>
      <c r="J1187" s="42"/>
      <c r="K1187" s="42">
        <v>0</v>
      </c>
      <c r="L1187" s="46">
        <v>0.20142000000000002</v>
      </c>
      <c r="M1187" s="48">
        <v>78.269141999999988</v>
      </c>
      <c r="N1187" s="48">
        <v>0</v>
      </c>
      <c r="O1187" s="42"/>
      <c r="P1187" s="42"/>
      <c r="Q1187" s="42">
        <v>0</v>
      </c>
      <c r="R1187" s="47">
        <v>2014.164</v>
      </c>
      <c r="S1187" s="42">
        <v>2144.9620042498054</v>
      </c>
      <c r="T1187" s="73">
        <v>0.51636061729653482</v>
      </c>
      <c r="U1187" s="48">
        <v>78.470561999999987</v>
      </c>
      <c r="V1187" s="49">
        <v>18.890361579200768</v>
      </c>
    </row>
    <row r="1188" spans="1:22" x14ac:dyDescent="0.35">
      <c r="A1188" s="1" t="s">
        <v>29</v>
      </c>
      <c r="B1188" s="44" t="s">
        <v>1172</v>
      </c>
      <c r="C1188" s="25" t="s">
        <v>1222</v>
      </c>
      <c r="D1188" s="25" t="s">
        <v>32</v>
      </c>
      <c r="E1188" s="50">
        <v>4557</v>
      </c>
      <c r="F1188" s="41">
        <v>740.66399999999999</v>
      </c>
      <c r="G1188" s="42">
        <v>3432.8339999999998</v>
      </c>
      <c r="H1188" s="42">
        <v>0</v>
      </c>
      <c r="I1188" s="42"/>
      <c r="J1188" s="42"/>
      <c r="K1188" s="42">
        <v>0</v>
      </c>
      <c r="L1188" s="46">
        <v>0.30861</v>
      </c>
      <c r="M1188" s="42">
        <v>175.52436299999999</v>
      </c>
      <c r="N1188" s="48">
        <v>0</v>
      </c>
      <c r="O1188" s="42"/>
      <c r="P1188" s="42"/>
      <c r="Q1188" s="42">
        <v>0</v>
      </c>
      <c r="R1188" s="47">
        <v>4173.4979999999996</v>
      </c>
      <c r="S1188" s="42">
        <v>4444.5212181394136</v>
      </c>
      <c r="T1188" s="73">
        <v>0.97531736189146667</v>
      </c>
      <c r="U1188" s="48">
        <v>175.83297299999998</v>
      </c>
      <c r="V1188" s="49">
        <v>38.585247531270568</v>
      </c>
    </row>
    <row r="1189" spans="1:22" x14ac:dyDescent="0.35">
      <c r="A1189" s="1" t="s">
        <v>29</v>
      </c>
      <c r="B1189" s="44" t="s">
        <v>1172</v>
      </c>
      <c r="C1189" s="25" t="s">
        <v>1223</v>
      </c>
      <c r="D1189" s="25" t="s">
        <v>32</v>
      </c>
      <c r="E1189" s="50">
        <v>3104</v>
      </c>
      <c r="F1189" s="41">
        <v>1369.8720000000001</v>
      </c>
      <c r="G1189" s="42">
        <v>1044.2483999999999</v>
      </c>
      <c r="H1189" s="42">
        <v>0</v>
      </c>
      <c r="I1189" s="42"/>
      <c r="J1189" s="42"/>
      <c r="K1189" s="42">
        <v>0</v>
      </c>
      <c r="L1189" s="46">
        <v>0.57077999999999995</v>
      </c>
      <c r="M1189" s="48">
        <v>53.393503799999998</v>
      </c>
      <c r="N1189" s="48">
        <v>0</v>
      </c>
      <c r="O1189" s="42"/>
      <c r="P1189" s="42"/>
      <c r="Q1189" s="42">
        <v>0</v>
      </c>
      <c r="R1189" s="47">
        <v>2414.1203999999998</v>
      </c>
      <c r="S1189" s="42">
        <v>2570.8912142627619</v>
      </c>
      <c r="T1189" s="73">
        <v>0.828251035522797</v>
      </c>
      <c r="U1189" s="48">
        <v>53.964283799999997</v>
      </c>
      <c r="V1189" s="49">
        <v>17.385400708762887</v>
      </c>
    </row>
    <row r="1190" spans="1:22" x14ac:dyDescent="0.35">
      <c r="A1190" s="1" t="s">
        <v>29</v>
      </c>
      <c r="B1190" s="44" t="s">
        <v>1172</v>
      </c>
      <c r="C1190" s="25" t="s">
        <v>1224</v>
      </c>
      <c r="D1190" s="25" t="s">
        <v>32</v>
      </c>
      <c r="E1190" s="50">
        <v>321</v>
      </c>
      <c r="F1190" s="60">
        <v>45.432000000000002</v>
      </c>
      <c r="G1190" s="42">
        <v>0</v>
      </c>
      <c r="H1190" s="42">
        <v>0</v>
      </c>
      <c r="I1190" s="42"/>
      <c r="J1190" s="42"/>
      <c r="K1190" s="42">
        <v>0</v>
      </c>
      <c r="L1190" s="46">
        <v>1.8929999999999999E-2</v>
      </c>
      <c r="M1190" s="42">
        <v>0</v>
      </c>
      <c r="N1190" s="48">
        <v>0</v>
      </c>
      <c r="O1190" s="42"/>
      <c r="P1190" s="42"/>
      <c r="Q1190" s="42">
        <v>0</v>
      </c>
      <c r="R1190" s="62">
        <v>45.432000000000002</v>
      </c>
      <c r="S1190" s="48">
        <v>48.382313345426276</v>
      </c>
      <c r="T1190" s="73">
        <v>0.15072371758699774</v>
      </c>
      <c r="U1190" s="48">
        <v>1.8929999999999999E-2</v>
      </c>
      <c r="V1190" s="49">
        <v>5.8971962616822429E-2</v>
      </c>
    </row>
    <row r="1191" spans="1:22" x14ac:dyDescent="0.35">
      <c r="A1191" s="1" t="s">
        <v>29</v>
      </c>
      <c r="B1191" s="44" t="s">
        <v>1172</v>
      </c>
      <c r="C1191" s="25" t="s">
        <v>1225</v>
      </c>
      <c r="D1191" s="25" t="s">
        <v>32</v>
      </c>
      <c r="E1191" s="50">
        <v>2849</v>
      </c>
      <c r="F1191" s="41">
        <v>404.35919999999999</v>
      </c>
      <c r="G1191" s="42">
        <v>1488.6981000000001</v>
      </c>
      <c r="H1191" s="42">
        <v>0</v>
      </c>
      <c r="I1191" s="42"/>
      <c r="J1191" s="42"/>
      <c r="K1191" s="42">
        <v>0</v>
      </c>
      <c r="L1191" s="46">
        <v>0.16848299999999999</v>
      </c>
      <c r="M1191" s="48">
        <v>76.118677949999991</v>
      </c>
      <c r="N1191" s="48">
        <v>0</v>
      </c>
      <c r="O1191" s="42"/>
      <c r="P1191" s="42"/>
      <c r="Q1191" s="42">
        <v>0</v>
      </c>
      <c r="R1191" s="47">
        <v>1893.0572999999999</v>
      </c>
      <c r="S1191" s="42">
        <v>2015.9907437367192</v>
      </c>
      <c r="T1191" s="73">
        <v>0.7076134586650471</v>
      </c>
      <c r="U1191" s="48">
        <v>76.287160949999986</v>
      </c>
      <c r="V1191" s="49">
        <v>26.776820270270267</v>
      </c>
    </row>
    <row r="1192" spans="1:22" x14ac:dyDescent="0.35">
      <c r="A1192" s="1" t="s">
        <v>29</v>
      </c>
      <c r="B1192" s="44" t="s">
        <v>1172</v>
      </c>
      <c r="C1192" s="25" t="s">
        <v>1226</v>
      </c>
      <c r="D1192" s="25" t="s">
        <v>32</v>
      </c>
      <c r="E1192" s="50">
        <v>1188</v>
      </c>
      <c r="F1192" s="41">
        <v>329.83199999999999</v>
      </c>
      <c r="G1192" s="42">
        <v>589.18949999999995</v>
      </c>
      <c r="H1192" s="42">
        <v>0</v>
      </c>
      <c r="I1192" s="42"/>
      <c r="J1192" s="42"/>
      <c r="K1192" s="42">
        <v>0</v>
      </c>
      <c r="L1192" s="46">
        <v>0.13743</v>
      </c>
      <c r="M1192" s="48">
        <v>30.125870249999998</v>
      </c>
      <c r="N1192" s="48">
        <v>0</v>
      </c>
      <c r="O1192" s="42"/>
      <c r="P1192" s="42"/>
      <c r="Q1192" s="42">
        <v>0</v>
      </c>
      <c r="R1192" s="47">
        <v>919.02149999999995</v>
      </c>
      <c r="S1192" s="42">
        <v>978.70193221041711</v>
      </c>
      <c r="T1192" s="73">
        <v>0.82382317526129389</v>
      </c>
      <c r="U1192" s="48">
        <v>30.263300249999997</v>
      </c>
      <c r="V1192" s="49">
        <v>25.474158459595955</v>
      </c>
    </row>
    <row r="1193" spans="1:22" x14ac:dyDescent="0.35">
      <c r="A1193" s="1" t="s">
        <v>29</v>
      </c>
      <c r="B1193" s="44" t="s">
        <v>1172</v>
      </c>
      <c r="C1193" s="25" t="s">
        <v>1227</v>
      </c>
      <c r="D1193" s="25" t="s">
        <v>32</v>
      </c>
      <c r="E1193" s="50">
        <v>4561</v>
      </c>
      <c r="F1193" s="41">
        <v>631.58399999999995</v>
      </c>
      <c r="G1193" s="42">
        <v>1615.6296</v>
      </c>
      <c r="H1193" s="42">
        <v>0</v>
      </c>
      <c r="I1193" s="42"/>
      <c r="J1193" s="42"/>
      <c r="K1193" s="42">
        <v>0</v>
      </c>
      <c r="L1193" s="46">
        <v>0.26316000000000001</v>
      </c>
      <c r="M1193" s="48">
        <v>82.60881719999999</v>
      </c>
      <c r="N1193" s="48">
        <v>0</v>
      </c>
      <c r="O1193" s="42"/>
      <c r="P1193" s="42"/>
      <c r="Q1193" s="42">
        <v>0</v>
      </c>
      <c r="R1193" s="47">
        <v>2247.2136</v>
      </c>
      <c r="S1193" s="42">
        <v>2393.1456363202901</v>
      </c>
      <c r="T1193" s="73">
        <v>0.52469757428640429</v>
      </c>
      <c r="U1193" s="48">
        <v>82.871977199999989</v>
      </c>
      <c r="V1193" s="49">
        <v>18.169694628370969</v>
      </c>
    </row>
    <row r="1194" spans="1:22" x14ac:dyDescent="0.35">
      <c r="A1194" s="1" t="s">
        <v>29</v>
      </c>
      <c r="B1194" s="44" t="s">
        <v>1172</v>
      </c>
      <c r="C1194" s="25" t="s">
        <v>1228</v>
      </c>
      <c r="D1194" s="25" t="s">
        <v>32</v>
      </c>
      <c r="E1194" s="50">
        <v>6712</v>
      </c>
      <c r="F1194" s="41">
        <v>1823.472</v>
      </c>
      <c r="G1194" s="42">
        <v>1523.5569</v>
      </c>
      <c r="H1194" s="42">
        <v>0</v>
      </c>
      <c r="I1194" s="42"/>
      <c r="J1194" s="42"/>
      <c r="K1194" s="42">
        <v>0</v>
      </c>
      <c r="L1194" s="46">
        <v>0.75978000000000001</v>
      </c>
      <c r="M1194" s="48">
        <v>77.901044549999995</v>
      </c>
      <c r="N1194" s="48">
        <v>0</v>
      </c>
      <c r="O1194" s="42"/>
      <c r="P1194" s="42"/>
      <c r="Q1194" s="42">
        <v>0</v>
      </c>
      <c r="R1194" s="47">
        <v>3347.0289000000002</v>
      </c>
      <c r="S1194" s="42">
        <v>3564.3819558020214</v>
      </c>
      <c r="T1194" s="73">
        <v>0.53104617935071829</v>
      </c>
      <c r="U1194" s="48">
        <v>78.660824550000001</v>
      </c>
      <c r="V1194" s="49">
        <v>11.719431547973779</v>
      </c>
    </row>
    <row r="1195" spans="1:22" x14ac:dyDescent="0.35">
      <c r="A1195" s="1" t="s">
        <v>29</v>
      </c>
      <c r="B1195" s="44" t="s">
        <v>1172</v>
      </c>
      <c r="C1195" s="25" t="s">
        <v>1229</v>
      </c>
      <c r="D1195" s="25" t="s">
        <v>32</v>
      </c>
      <c r="E1195" s="50">
        <v>26344</v>
      </c>
      <c r="F1195" s="41">
        <v>9130.32</v>
      </c>
      <c r="G1195" s="42">
        <v>7392.3389999999999</v>
      </c>
      <c r="H1195" s="42">
        <v>0</v>
      </c>
      <c r="I1195" s="42"/>
      <c r="J1195" s="42"/>
      <c r="K1195" s="42">
        <v>0</v>
      </c>
      <c r="L1195" s="46">
        <v>3.8043</v>
      </c>
      <c r="M1195" s="42">
        <v>377.97796049999999</v>
      </c>
      <c r="N1195" s="48">
        <v>0</v>
      </c>
      <c r="O1195" s="42"/>
      <c r="P1195" s="42"/>
      <c r="Q1195" s="42">
        <v>0</v>
      </c>
      <c r="R1195" s="47">
        <v>16522.659</v>
      </c>
      <c r="S1195" s="42">
        <v>17595.62566115574</v>
      </c>
      <c r="T1195" s="73">
        <v>0.66791776727739671</v>
      </c>
      <c r="U1195" s="48">
        <v>381.78226050000001</v>
      </c>
      <c r="V1195" s="49">
        <v>14.492190271029457</v>
      </c>
    </row>
    <row r="1196" spans="1:22" x14ac:dyDescent="0.35">
      <c r="A1196" s="1" t="s">
        <v>29</v>
      </c>
      <c r="B1196" s="44" t="s">
        <v>1172</v>
      </c>
      <c r="C1196" s="25" t="s">
        <v>1230</v>
      </c>
      <c r="D1196" s="25" t="s">
        <v>32</v>
      </c>
      <c r="E1196" s="50">
        <v>26699</v>
      </c>
      <c r="F1196" s="41">
        <v>8845.1999999999989</v>
      </c>
      <c r="G1196" s="42">
        <v>6322.3253999999997</v>
      </c>
      <c r="H1196" s="42">
        <v>0</v>
      </c>
      <c r="I1196" s="42"/>
      <c r="J1196" s="42"/>
      <c r="K1196" s="42">
        <v>0</v>
      </c>
      <c r="L1196" s="46">
        <v>3.6855000000000002</v>
      </c>
      <c r="M1196" s="42">
        <v>323.26705529999998</v>
      </c>
      <c r="N1196" s="48">
        <v>0</v>
      </c>
      <c r="O1196" s="42"/>
      <c r="P1196" s="42"/>
      <c r="Q1196" s="42">
        <v>0</v>
      </c>
      <c r="R1196" s="47">
        <v>15167.525399999999</v>
      </c>
      <c r="S1196" s="42">
        <v>16152.490900191757</v>
      </c>
      <c r="T1196" s="73">
        <v>0.60498486460885259</v>
      </c>
      <c r="U1196" s="48">
        <v>326.95255529999997</v>
      </c>
      <c r="V1196" s="49">
        <v>12.245872703097492</v>
      </c>
    </row>
    <row r="1197" spans="1:22" x14ac:dyDescent="0.35">
      <c r="A1197" s="1" t="s">
        <v>29</v>
      </c>
      <c r="B1197" s="44" t="s">
        <v>1172</v>
      </c>
      <c r="C1197" s="25" t="s">
        <v>1231</v>
      </c>
      <c r="D1197" s="25" t="s">
        <v>32</v>
      </c>
      <c r="E1197" s="50">
        <v>7549</v>
      </c>
      <c r="F1197" s="41">
        <v>1706.8319999999999</v>
      </c>
      <c r="G1197" s="42">
        <v>3050.9027999999998</v>
      </c>
      <c r="H1197" s="42">
        <v>0</v>
      </c>
      <c r="I1197" s="42"/>
      <c r="J1197" s="42"/>
      <c r="K1197" s="42">
        <v>0</v>
      </c>
      <c r="L1197" s="46">
        <v>0.71118000000000003</v>
      </c>
      <c r="M1197" s="42">
        <v>155.99582459999999</v>
      </c>
      <c r="N1197" s="48">
        <v>0</v>
      </c>
      <c r="O1197" s="42"/>
      <c r="P1197" s="42"/>
      <c r="Q1197" s="42">
        <v>0</v>
      </c>
      <c r="R1197" s="47">
        <v>4757.7348000000002</v>
      </c>
      <c r="S1197" s="42">
        <v>5066.6978321015804</v>
      </c>
      <c r="T1197" s="73">
        <v>0.67117470288800907</v>
      </c>
      <c r="U1197" s="48">
        <v>156.7070046</v>
      </c>
      <c r="V1197" s="49">
        <v>20.758644138296464</v>
      </c>
    </row>
    <row r="1198" spans="1:22" x14ac:dyDescent="0.35">
      <c r="A1198" s="1" t="s">
        <v>29</v>
      </c>
      <c r="B1198" s="44" t="s">
        <v>1172</v>
      </c>
      <c r="C1198" s="25" t="s">
        <v>1232</v>
      </c>
      <c r="D1198" s="25" t="s">
        <v>32</v>
      </c>
      <c r="E1198" s="50">
        <v>22901</v>
      </c>
      <c r="F1198" s="41">
        <v>11174.111999999999</v>
      </c>
      <c r="G1198" s="42">
        <v>13071.6711</v>
      </c>
      <c r="H1198" s="42">
        <v>0</v>
      </c>
      <c r="I1198" s="42"/>
      <c r="J1198" s="42"/>
      <c r="K1198" s="42">
        <v>0</v>
      </c>
      <c r="L1198" s="46">
        <v>4.6558799999999998</v>
      </c>
      <c r="M1198" s="42">
        <v>668.36810144999993</v>
      </c>
      <c r="N1198" s="48">
        <v>0</v>
      </c>
      <c r="O1198" s="42"/>
      <c r="P1198" s="42"/>
      <c r="Q1198" s="42">
        <v>0</v>
      </c>
      <c r="R1198" s="47">
        <v>24245.783100000001</v>
      </c>
      <c r="S1198" s="42">
        <v>25820.282515615443</v>
      </c>
      <c r="T1198" s="73">
        <v>1.1274740192836752</v>
      </c>
      <c r="U1198" s="48">
        <v>673.02398144999995</v>
      </c>
      <c r="V1198" s="49">
        <v>29.388410176411508</v>
      </c>
    </row>
    <row r="1199" spans="1:22" x14ac:dyDescent="0.35">
      <c r="A1199" s="1" t="s">
        <v>29</v>
      </c>
      <c r="B1199" s="44" t="s">
        <v>1172</v>
      </c>
      <c r="C1199" s="25" t="s">
        <v>1233</v>
      </c>
      <c r="D1199" s="25" t="s">
        <v>32</v>
      </c>
      <c r="E1199" s="50">
        <v>6965</v>
      </c>
      <c r="F1199" s="41">
        <v>925.34399999999994</v>
      </c>
      <c r="G1199" s="42">
        <v>2212.0182</v>
      </c>
      <c r="H1199" s="42">
        <v>0</v>
      </c>
      <c r="I1199" s="42"/>
      <c r="J1199" s="42"/>
      <c r="K1199" s="42">
        <v>0</v>
      </c>
      <c r="L1199" s="46">
        <v>0.38556000000000001</v>
      </c>
      <c r="M1199" s="42">
        <v>113.1027849</v>
      </c>
      <c r="N1199" s="48">
        <v>0</v>
      </c>
      <c r="O1199" s="42"/>
      <c r="P1199" s="42"/>
      <c r="Q1199" s="42">
        <v>0</v>
      </c>
      <c r="R1199" s="47">
        <v>3137.3622</v>
      </c>
      <c r="S1199" s="42">
        <v>3341.0996882923037</v>
      </c>
      <c r="T1199" s="73">
        <v>0.47969844770887349</v>
      </c>
      <c r="U1199" s="48">
        <v>113.4883449</v>
      </c>
      <c r="V1199" s="49">
        <v>16.294091155778894</v>
      </c>
    </row>
    <row r="1200" spans="1:22" x14ac:dyDescent="0.35">
      <c r="A1200" s="1" t="s">
        <v>29</v>
      </c>
      <c r="B1200" s="44" t="s">
        <v>1172</v>
      </c>
      <c r="C1200" s="25" t="s">
        <v>1234</v>
      </c>
      <c r="D1200" s="25" t="s">
        <v>32</v>
      </c>
      <c r="E1200" s="50">
        <v>4187</v>
      </c>
      <c r="F1200" s="41">
        <v>858.67200000000003</v>
      </c>
      <c r="G1200" s="42">
        <v>1495.5183</v>
      </c>
      <c r="H1200" s="42">
        <v>0</v>
      </c>
      <c r="I1200" s="42"/>
      <c r="J1200" s="42"/>
      <c r="K1200" s="42">
        <v>0</v>
      </c>
      <c r="L1200" s="46">
        <v>0.35778000000000004</v>
      </c>
      <c r="M1200" s="48">
        <v>76.467401850000002</v>
      </c>
      <c r="N1200" s="48">
        <v>0</v>
      </c>
      <c r="O1200" s="42"/>
      <c r="P1200" s="42"/>
      <c r="Q1200" s="42">
        <v>0</v>
      </c>
      <c r="R1200" s="47">
        <v>2354.1903000000002</v>
      </c>
      <c r="S1200" s="42">
        <v>2507.0693073024099</v>
      </c>
      <c r="T1200" s="73">
        <v>0.59877461363802487</v>
      </c>
      <c r="U1200" s="48">
        <v>76.825181850000007</v>
      </c>
      <c r="V1200" s="49">
        <v>18.348502949605926</v>
      </c>
    </row>
    <row r="1201" spans="1:22" x14ac:dyDescent="0.35">
      <c r="A1201" s="1" t="s">
        <v>29</v>
      </c>
      <c r="B1201" s="44" t="s">
        <v>1172</v>
      </c>
      <c r="C1201" s="25" t="s">
        <v>1235</v>
      </c>
      <c r="D1201" s="25" t="s">
        <v>32</v>
      </c>
      <c r="E1201" s="50">
        <v>4073</v>
      </c>
      <c r="F1201" s="41">
        <v>1776.816</v>
      </c>
      <c r="G1201" s="42">
        <v>0</v>
      </c>
      <c r="H1201" s="42">
        <v>0</v>
      </c>
      <c r="I1201" s="42"/>
      <c r="J1201" s="42"/>
      <c r="K1201" s="42">
        <v>0</v>
      </c>
      <c r="L1201" s="46">
        <v>0.74034</v>
      </c>
      <c r="M1201" s="42">
        <v>0</v>
      </c>
      <c r="N1201" s="48">
        <v>0</v>
      </c>
      <c r="O1201" s="42"/>
      <c r="P1201" s="42"/>
      <c r="Q1201" s="42">
        <v>0</v>
      </c>
      <c r="R1201" s="47">
        <v>1776.816</v>
      </c>
      <c r="S1201" s="42">
        <v>1892.2008379372894</v>
      </c>
      <c r="T1201" s="73">
        <v>0.46457177459791049</v>
      </c>
      <c r="U1201" s="48">
        <v>0.74034</v>
      </c>
      <c r="V1201" s="49">
        <v>0.18176773876749325</v>
      </c>
    </row>
    <row r="1202" spans="1:22" x14ac:dyDescent="0.35">
      <c r="A1202" s="1" t="s">
        <v>29</v>
      </c>
      <c r="B1202" s="44" t="s">
        <v>1172</v>
      </c>
      <c r="C1202" s="25" t="s">
        <v>1236</v>
      </c>
      <c r="D1202" s="25" t="s">
        <v>32</v>
      </c>
      <c r="E1202" s="50">
        <v>5984</v>
      </c>
      <c r="F1202" s="41">
        <v>843.84</v>
      </c>
      <c r="G1202" s="42">
        <v>2913.3620999999998</v>
      </c>
      <c r="H1202" s="42">
        <v>0</v>
      </c>
      <c r="I1202" s="42"/>
      <c r="J1202" s="42"/>
      <c r="K1202" s="42">
        <v>0</v>
      </c>
      <c r="L1202" s="46">
        <v>0.35160000000000002</v>
      </c>
      <c r="M1202" s="42">
        <v>148.96322594999998</v>
      </c>
      <c r="N1202" s="48">
        <v>0</v>
      </c>
      <c r="O1202" s="42"/>
      <c r="P1202" s="42"/>
      <c r="Q1202" s="42">
        <v>0</v>
      </c>
      <c r="R1202" s="47">
        <v>3757.2021</v>
      </c>
      <c r="S1202" s="42">
        <v>4001.1914356465404</v>
      </c>
      <c r="T1202" s="73">
        <v>0.66864830141152076</v>
      </c>
      <c r="U1202" s="48">
        <v>149.31482594999997</v>
      </c>
      <c r="V1202" s="49">
        <v>24.952343908756678</v>
      </c>
    </row>
    <row r="1203" spans="1:22" x14ac:dyDescent="0.35">
      <c r="A1203" s="1" t="s">
        <v>29</v>
      </c>
      <c r="B1203" s="44" t="s">
        <v>1172</v>
      </c>
      <c r="C1203" s="25" t="s">
        <v>1237</v>
      </c>
      <c r="D1203" s="25" t="s">
        <v>32</v>
      </c>
      <c r="E1203" s="50">
        <v>3375</v>
      </c>
      <c r="F1203" s="41">
        <v>823.39199999999994</v>
      </c>
      <c r="G1203" s="42">
        <v>1146.9303</v>
      </c>
      <c r="H1203" s="42">
        <v>0</v>
      </c>
      <c r="I1203" s="42"/>
      <c r="J1203" s="42"/>
      <c r="K1203" s="42">
        <v>0</v>
      </c>
      <c r="L1203" s="46">
        <v>0.34308</v>
      </c>
      <c r="M1203" s="48">
        <v>58.643735849999999</v>
      </c>
      <c r="N1203" s="48">
        <v>0</v>
      </c>
      <c r="O1203" s="42"/>
      <c r="P1203" s="42"/>
      <c r="Q1203" s="42">
        <v>0</v>
      </c>
      <c r="R1203" s="47">
        <v>1970.3222999999998</v>
      </c>
      <c r="S1203" s="42">
        <v>2098.2732635605075</v>
      </c>
      <c r="T1203" s="73">
        <v>0.62171059661052075</v>
      </c>
      <c r="U1203" s="48">
        <v>58.986815849999999</v>
      </c>
      <c r="V1203" s="49">
        <v>17.477575066666667</v>
      </c>
    </row>
    <row r="1204" spans="1:22" x14ac:dyDescent="0.35">
      <c r="A1204" s="1" t="s">
        <v>29</v>
      </c>
      <c r="B1204" s="44" t="s">
        <v>1172</v>
      </c>
      <c r="C1204" s="25" t="s">
        <v>1238</v>
      </c>
      <c r="D1204" s="25" t="s">
        <v>32</v>
      </c>
      <c r="E1204" s="50">
        <v>2599</v>
      </c>
      <c r="F1204" s="41">
        <v>480.24</v>
      </c>
      <c r="G1204" s="42">
        <v>1134.8054999999999</v>
      </c>
      <c r="H1204" s="42">
        <v>0</v>
      </c>
      <c r="I1204" s="42"/>
      <c r="J1204" s="42"/>
      <c r="K1204" s="42">
        <v>0</v>
      </c>
      <c r="L1204" s="46">
        <v>0.2001</v>
      </c>
      <c r="M1204" s="48">
        <v>58.023782249999996</v>
      </c>
      <c r="N1204" s="48">
        <v>0</v>
      </c>
      <c r="O1204" s="42"/>
      <c r="P1204" s="42"/>
      <c r="Q1204" s="42">
        <v>0</v>
      </c>
      <c r="R1204" s="47">
        <v>1615.0454999999999</v>
      </c>
      <c r="S1204" s="42">
        <v>1719.9251067115831</v>
      </c>
      <c r="T1204" s="73">
        <v>0.66176418111257529</v>
      </c>
      <c r="U1204" s="48">
        <v>58.223882249999996</v>
      </c>
      <c r="V1204" s="49">
        <v>22.402417179684491</v>
      </c>
    </row>
    <row r="1205" spans="1:22" x14ac:dyDescent="0.35">
      <c r="A1205" s="1" t="s">
        <v>29</v>
      </c>
      <c r="B1205" s="44" t="s">
        <v>1172</v>
      </c>
      <c r="C1205" s="25" t="s">
        <v>1239</v>
      </c>
      <c r="D1205" s="25" t="s">
        <v>32</v>
      </c>
      <c r="E1205" s="50">
        <v>3627</v>
      </c>
      <c r="F1205" s="41">
        <v>879.98399999999992</v>
      </c>
      <c r="G1205" s="42">
        <v>0</v>
      </c>
      <c r="H1205" s="42">
        <v>1045.6599999999999</v>
      </c>
      <c r="I1205" s="42"/>
      <c r="J1205" s="42"/>
      <c r="K1205" s="42">
        <v>0</v>
      </c>
      <c r="L1205" s="46">
        <v>0.36666000000000004</v>
      </c>
      <c r="M1205" s="42">
        <v>0</v>
      </c>
      <c r="N1205" s="48">
        <v>74.459831599999987</v>
      </c>
      <c r="O1205" s="42"/>
      <c r="P1205" s="42"/>
      <c r="Q1205" s="42">
        <v>0</v>
      </c>
      <c r="R1205" s="47">
        <v>1925.6439999999998</v>
      </c>
      <c r="S1205" s="42">
        <v>2050.69359481731</v>
      </c>
      <c r="T1205" s="73">
        <v>0.56539663490965264</v>
      </c>
      <c r="U1205" s="48">
        <v>74.826491599999983</v>
      </c>
      <c r="V1205" s="49">
        <v>20.63040849186655</v>
      </c>
    </row>
    <row r="1206" spans="1:22" x14ac:dyDescent="0.35">
      <c r="A1206" s="1" t="s">
        <v>29</v>
      </c>
      <c r="B1206" s="44" t="s">
        <v>1172</v>
      </c>
      <c r="C1206" s="25" t="s">
        <v>1240</v>
      </c>
      <c r="D1206" s="25" t="s">
        <v>32</v>
      </c>
      <c r="E1206" s="50">
        <v>3283</v>
      </c>
      <c r="F1206" s="41">
        <v>1469.0159999999998</v>
      </c>
      <c r="G1206" s="42">
        <v>950.66010000000006</v>
      </c>
      <c r="H1206" s="42">
        <v>0</v>
      </c>
      <c r="I1206" s="42"/>
      <c r="J1206" s="42"/>
      <c r="K1206" s="42">
        <v>0</v>
      </c>
      <c r="L1206" s="46">
        <v>0.61209000000000002</v>
      </c>
      <c r="M1206" s="48">
        <v>48.608236949999998</v>
      </c>
      <c r="N1206" s="48">
        <v>0</v>
      </c>
      <c r="O1206" s="42"/>
      <c r="P1206" s="42"/>
      <c r="Q1206" s="42">
        <v>0</v>
      </c>
      <c r="R1206" s="47">
        <v>2419.6760999999997</v>
      </c>
      <c r="S1206" s="42">
        <v>2576.8076964394918</v>
      </c>
      <c r="T1206" s="73">
        <v>0.78489421152588845</v>
      </c>
      <c r="U1206" s="48">
        <v>49.22032695</v>
      </c>
      <c r="V1206" s="49">
        <v>14.992484602497717</v>
      </c>
    </row>
    <row r="1207" spans="1:22" x14ac:dyDescent="0.35">
      <c r="A1207" s="1" t="s">
        <v>29</v>
      </c>
      <c r="B1207" s="44" t="s">
        <v>1172</v>
      </c>
      <c r="C1207" s="25" t="s">
        <v>1241</v>
      </c>
      <c r="D1207" s="25" t="s">
        <v>32</v>
      </c>
      <c r="E1207" s="50">
        <v>3895</v>
      </c>
      <c r="F1207" s="41">
        <v>1733.184</v>
      </c>
      <c r="G1207" s="42">
        <v>0</v>
      </c>
      <c r="H1207" s="42">
        <v>0</v>
      </c>
      <c r="I1207" s="42"/>
      <c r="J1207" s="42"/>
      <c r="K1207" s="42">
        <v>0</v>
      </c>
      <c r="L1207" s="46">
        <v>0.72215999999999991</v>
      </c>
      <c r="M1207" s="42">
        <v>0</v>
      </c>
      <c r="N1207" s="48">
        <v>0</v>
      </c>
      <c r="O1207" s="42"/>
      <c r="P1207" s="42"/>
      <c r="Q1207" s="42">
        <v>0</v>
      </c>
      <c r="R1207" s="47">
        <v>1733.184</v>
      </c>
      <c r="S1207" s="42">
        <v>1845.7354149779735</v>
      </c>
      <c r="T1207" s="73">
        <v>0.47387302053349767</v>
      </c>
      <c r="U1207" s="48">
        <v>0.72215999999999991</v>
      </c>
      <c r="V1207" s="49">
        <v>0.18540693196405647</v>
      </c>
    </row>
    <row r="1208" spans="1:22" x14ac:dyDescent="0.35">
      <c r="A1208" s="1" t="s">
        <v>29</v>
      </c>
      <c r="B1208" s="44" t="s">
        <v>1172</v>
      </c>
      <c r="C1208" s="25" t="s">
        <v>1242</v>
      </c>
      <c r="D1208" s="25" t="s">
        <v>32</v>
      </c>
      <c r="E1208" s="50">
        <v>2821</v>
      </c>
      <c r="F1208" s="41">
        <v>480.96</v>
      </c>
      <c r="G1208" s="42">
        <v>1072.287</v>
      </c>
      <c r="H1208" s="42">
        <v>0</v>
      </c>
      <c r="I1208" s="42"/>
      <c r="J1208" s="42"/>
      <c r="K1208" s="42">
        <v>0</v>
      </c>
      <c r="L1208" s="46">
        <v>0.20039999999999999</v>
      </c>
      <c r="M1208" s="48">
        <v>54.827146499999998</v>
      </c>
      <c r="N1208" s="48">
        <v>0</v>
      </c>
      <c r="O1208" s="42"/>
      <c r="P1208" s="42"/>
      <c r="Q1208" s="42">
        <v>0</v>
      </c>
      <c r="R1208" s="47">
        <v>1553.2470000000001</v>
      </c>
      <c r="S1208" s="42">
        <v>1654.1134675304484</v>
      </c>
      <c r="T1208" s="73">
        <v>0.58635713134719902</v>
      </c>
      <c r="U1208" s="48">
        <v>55.0275465</v>
      </c>
      <c r="V1208" s="49">
        <v>19.506397199574618</v>
      </c>
    </row>
    <row r="1209" spans="1:22" x14ac:dyDescent="0.35">
      <c r="A1209" s="1" t="s">
        <v>29</v>
      </c>
      <c r="B1209" s="44" t="s">
        <v>1172</v>
      </c>
      <c r="C1209" s="25" t="s">
        <v>1243</v>
      </c>
      <c r="D1209" s="25" t="s">
        <v>32</v>
      </c>
      <c r="E1209" s="50">
        <v>3161</v>
      </c>
      <c r="F1209" s="41">
        <v>1387.5840000000001</v>
      </c>
      <c r="G1209" s="42">
        <v>816.15060000000005</v>
      </c>
      <c r="H1209" s="42">
        <v>0</v>
      </c>
      <c r="I1209" s="42"/>
      <c r="J1209" s="42"/>
      <c r="K1209" s="42">
        <v>0</v>
      </c>
      <c r="L1209" s="46">
        <v>0.57816000000000001</v>
      </c>
      <c r="M1209" s="48">
        <v>41.730626700000002</v>
      </c>
      <c r="N1209" s="48">
        <v>0</v>
      </c>
      <c r="O1209" s="42"/>
      <c r="P1209" s="42"/>
      <c r="Q1209" s="42">
        <v>0</v>
      </c>
      <c r="R1209" s="47">
        <v>2203.7346000000002</v>
      </c>
      <c r="S1209" s="42">
        <v>2346.8431490437938</v>
      </c>
      <c r="T1209" s="73">
        <v>0.74243693421189305</v>
      </c>
      <c r="U1209" s="48">
        <v>42.308786699999999</v>
      </c>
      <c r="V1209" s="49">
        <v>13.384620911104079</v>
      </c>
    </row>
    <row r="1210" spans="1:22" x14ac:dyDescent="0.35">
      <c r="A1210" s="1" t="s">
        <v>29</v>
      </c>
      <c r="B1210" s="44" t="s">
        <v>1172</v>
      </c>
      <c r="C1210" s="25" t="s">
        <v>1244</v>
      </c>
      <c r="D1210" s="25" t="s">
        <v>32</v>
      </c>
      <c r="E1210" s="50">
        <v>5663</v>
      </c>
      <c r="F1210" s="41">
        <v>793.58399999999995</v>
      </c>
      <c r="G1210" s="42">
        <v>2213.1549</v>
      </c>
      <c r="H1210" s="42">
        <v>0</v>
      </c>
      <c r="I1210" s="42"/>
      <c r="J1210" s="42"/>
      <c r="K1210" s="42">
        <v>0</v>
      </c>
      <c r="L1210" s="46">
        <v>0.33066000000000001</v>
      </c>
      <c r="M1210" s="42">
        <v>113.16090555</v>
      </c>
      <c r="N1210" s="48">
        <v>0</v>
      </c>
      <c r="O1210" s="42"/>
      <c r="P1210" s="42"/>
      <c r="Q1210" s="42">
        <v>0</v>
      </c>
      <c r="R1210" s="47">
        <v>3006.7388999999998</v>
      </c>
      <c r="S1210" s="42">
        <v>3201.9938283078513</v>
      </c>
      <c r="T1210" s="73">
        <v>0.56542359673456677</v>
      </c>
      <c r="U1210" s="48">
        <v>113.49156554999999</v>
      </c>
      <c r="V1210" s="49">
        <v>20.04089096768497</v>
      </c>
    </row>
    <row r="1211" spans="1:22" x14ac:dyDescent="0.35">
      <c r="A1211" s="1" t="s">
        <v>29</v>
      </c>
      <c r="B1211" s="44" t="s">
        <v>1172</v>
      </c>
      <c r="C1211" s="25" t="s">
        <v>1245</v>
      </c>
      <c r="D1211" s="25" t="s">
        <v>32</v>
      </c>
      <c r="E1211" s="50">
        <v>4868</v>
      </c>
      <c r="F1211" s="41">
        <v>1303.2</v>
      </c>
      <c r="G1211" s="42">
        <v>1852.4421</v>
      </c>
      <c r="H1211" s="42">
        <v>0</v>
      </c>
      <c r="I1211" s="42"/>
      <c r="J1211" s="42"/>
      <c r="K1211" s="42">
        <v>0</v>
      </c>
      <c r="L1211" s="46">
        <v>0.54300000000000004</v>
      </c>
      <c r="M1211" s="48">
        <v>94.71728594999999</v>
      </c>
      <c r="N1211" s="48">
        <v>0</v>
      </c>
      <c r="O1211" s="42"/>
      <c r="P1211" s="42"/>
      <c r="Q1211" s="42">
        <v>0</v>
      </c>
      <c r="R1211" s="47">
        <v>3155.6421</v>
      </c>
      <c r="S1211" s="42">
        <v>3360.5666686084478</v>
      </c>
      <c r="T1211" s="73">
        <v>0.69033826388834174</v>
      </c>
      <c r="U1211" s="48">
        <v>95.260285949999997</v>
      </c>
      <c r="V1211" s="49">
        <v>19.568670080115034</v>
      </c>
    </row>
    <row r="1212" spans="1:22" x14ac:dyDescent="0.35">
      <c r="A1212" s="1" t="s">
        <v>29</v>
      </c>
      <c r="B1212" s="44" t="s">
        <v>1172</v>
      </c>
      <c r="C1212" s="25" t="s">
        <v>1246</v>
      </c>
      <c r="D1212" s="25" t="s">
        <v>32</v>
      </c>
      <c r="E1212" s="50">
        <v>5058</v>
      </c>
      <c r="F1212" s="41">
        <v>905.04</v>
      </c>
      <c r="G1212" s="42">
        <v>2961.1035000000002</v>
      </c>
      <c r="H1212" s="42">
        <v>0</v>
      </c>
      <c r="I1212" s="42"/>
      <c r="J1212" s="42"/>
      <c r="K1212" s="42">
        <v>0</v>
      </c>
      <c r="L1212" s="46">
        <v>0.37710000000000005</v>
      </c>
      <c r="M1212" s="42">
        <v>151.40429324999999</v>
      </c>
      <c r="N1212" s="48">
        <v>0</v>
      </c>
      <c r="O1212" s="42"/>
      <c r="P1212" s="42"/>
      <c r="Q1212" s="42">
        <v>0</v>
      </c>
      <c r="R1212" s="47">
        <v>3866.1435000000001</v>
      </c>
      <c r="S1212" s="42">
        <v>4117.2073924851002</v>
      </c>
      <c r="T1212" s="73">
        <v>0.81399908906387908</v>
      </c>
      <c r="U1212" s="48">
        <v>151.78139325000001</v>
      </c>
      <c r="V1212" s="49">
        <v>30.008183718861208</v>
      </c>
    </row>
    <row r="1213" spans="1:22" x14ac:dyDescent="0.35">
      <c r="A1213" s="1" t="s">
        <v>29</v>
      </c>
      <c r="B1213" s="44" t="s">
        <v>1172</v>
      </c>
      <c r="C1213" s="25" t="s">
        <v>1247</v>
      </c>
      <c r="D1213" s="25" t="s">
        <v>32</v>
      </c>
      <c r="E1213" s="50">
        <v>3027</v>
      </c>
      <c r="F1213" s="41">
        <v>643.67999999999995</v>
      </c>
      <c r="G1213" s="42">
        <v>1325.7710999999999</v>
      </c>
      <c r="H1213" s="42">
        <v>0</v>
      </c>
      <c r="I1213" s="42"/>
      <c r="J1213" s="42"/>
      <c r="K1213" s="42">
        <v>0</v>
      </c>
      <c r="L1213" s="46">
        <v>0.26819999999999999</v>
      </c>
      <c r="M1213" s="48">
        <v>67.788051449999998</v>
      </c>
      <c r="N1213" s="48">
        <v>0</v>
      </c>
      <c r="O1213" s="42"/>
      <c r="P1213" s="42"/>
      <c r="Q1213" s="42">
        <v>0</v>
      </c>
      <c r="R1213" s="47">
        <v>1969.4510999999998</v>
      </c>
      <c r="S1213" s="42">
        <v>2097.3454886136301</v>
      </c>
      <c r="T1213" s="73">
        <v>0.69287924962458869</v>
      </c>
      <c r="U1213" s="48">
        <v>68.056251449999991</v>
      </c>
      <c r="V1213" s="49">
        <v>22.483069524281465</v>
      </c>
    </row>
    <row r="1214" spans="1:22" x14ac:dyDescent="0.35">
      <c r="A1214" s="1" t="s">
        <v>29</v>
      </c>
      <c r="B1214" s="44" t="s">
        <v>1172</v>
      </c>
      <c r="C1214" s="25" t="s">
        <v>1248</v>
      </c>
      <c r="D1214" s="25" t="s">
        <v>32</v>
      </c>
      <c r="E1214" s="50">
        <v>4831</v>
      </c>
      <c r="F1214" s="41">
        <v>581.85</v>
      </c>
      <c r="G1214" s="42">
        <v>2027.8728000000001</v>
      </c>
      <c r="H1214" s="42">
        <v>0</v>
      </c>
      <c r="I1214" s="42"/>
      <c r="J1214" s="42"/>
      <c r="K1214" s="42">
        <v>0</v>
      </c>
      <c r="L1214" s="46">
        <v>0.2424375</v>
      </c>
      <c r="M1214" s="42">
        <v>103.6872396</v>
      </c>
      <c r="N1214" s="48">
        <v>0</v>
      </c>
      <c r="O1214" s="42"/>
      <c r="P1214" s="42"/>
      <c r="Q1214" s="42">
        <v>0</v>
      </c>
      <c r="R1214" s="47">
        <v>2609.7228</v>
      </c>
      <c r="S1214" s="42">
        <v>2779.1958587406061</v>
      </c>
      <c r="T1214" s="73">
        <v>0.57528376293533556</v>
      </c>
      <c r="U1214" s="48">
        <v>103.92967709999999</v>
      </c>
      <c r="V1214" s="49">
        <v>21.513077437383561</v>
      </c>
    </row>
    <row r="1215" spans="1:22" x14ac:dyDescent="0.35">
      <c r="A1215" s="1" t="s">
        <v>29</v>
      </c>
      <c r="B1215" s="44" t="s">
        <v>1172</v>
      </c>
      <c r="C1215" s="25" t="s">
        <v>1249</v>
      </c>
      <c r="D1215" s="25" t="s">
        <v>32</v>
      </c>
      <c r="E1215" s="50">
        <v>2852</v>
      </c>
      <c r="F1215" s="41">
        <v>442.08</v>
      </c>
      <c r="G1215" s="42">
        <v>1078.7283</v>
      </c>
      <c r="H1215" s="42">
        <v>0</v>
      </c>
      <c r="I1215" s="42"/>
      <c r="J1215" s="42"/>
      <c r="K1215" s="42">
        <v>0</v>
      </c>
      <c r="L1215" s="46">
        <v>0.18420000000000003</v>
      </c>
      <c r="M1215" s="48">
        <v>55.156496849999996</v>
      </c>
      <c r="N1215" s="48">
        <v>0</v>
      </c>
      <c r="O1215" s="42"/>
      <c r="P1215" s="42"/>
      <c r="Q1215" s="42">
        <v>0</v>
      </c>
      <c r="R1215" s="47">
        <v>1520.8082999999999</v>
      </c>
      <c r="S1215" s="42">
        <v>1619.5682274371597</v>
      </c>
      <c r="T1215" s="73">
        <v>0.56787104748848516</v>
      </c>
      <c r="U1215" s="48">
        <v>55.340696849999993</v>
      </c>
      <c r="V1215" s="49">
        <v>19.404171406030851</v>
      </c>
    </row>
    <row r="1216" spans="1:22" x14ac:dyDescent="0.35">
      <c r="A1216" s="1" t="s">
        <v>29</v>
      </c>
      <c r="B1216" s="44" t="s">
        <v>1172</v>
      </c>
      <c r="C1216" s="25" t="s">
        <v>1250</v>
      </c>
      <c r="D1216" s="25" t="s">
        <v>32</v>
      </c>
      <c r="E1216" s="50">
        <v>4534</v>
      </c>
      <c r="F1216" s="41">
        <v>895.17959999999994</v>
      </c>
      <c r="G1216" s="42">
        <v>1989.9828</v>
      </c>
      <c r="H1216" s="42">
        <v>0</v>
      </c>
      <c r="I1216" s="42"/>
      <c r="J1216" s="42"/>
      <c r="K1216" s="42">
        <v>0</v>
      </c>
      <c r="L1216" s="46">
        <v>0.37299150000000003</v>
      </c>
      <c r="M1216" s="42">
        <v>101.74988459999999</v>
      </c>
      <c r="N1216" s="48">
        <v>0</v>
      </c>
      <c r="O1216" s="42"/>
      <c r="P1216" s="42"/>
      <c r="Q1216" s="42">
        <v>0</v>
      </c>
      <c r="R1216" s="47">
        <v>2885.1624000000002</v>
      </c>
      <c r="S1216" s="42">
        <v>3072.5222594039906</v>
      </c>
      <c r="T1216" s="73">
        <v>0.67766260683810997</v>
      </c>
      <c r="U1216" s="48">
        <v>102.12287609999998</v>
      </c>
      <c r="V1216" s="49">
        <v>22.523792699602996</v>
      </c>
    </row>
    <row r="1217" spans="1:22" x14ac:dyDescent="0.35">
      <c r="A1217" s="1" t="s">
        <v>29</v>
      </c>
      <c r="B1217" s="44" t="s">
        <v>1172</v>
      </c>
      <c r="C1217" s="25" t="s">
        <v>1251</v>
      </c>
      <c r="D1217" s="25" t="s">
        <v>32</v>
      </c>
      <c r="E1217" s="50">
        <v>2830</v>
      </c>
      <c r="F1217" s="41">
        <v>606.31560000000002</v>
      </c>
      <c r="G1217" s="42">
        <v>1308.7206000000001</v>
      </c>
      <c r="H1217" s="42">
        <v>0</v>
      </c>
      <c r="I1217" s="42"/>
      <c r="J1217" s="42"/>
      <c r="K1217" s="42">
        <v>0</v>
      </c>
      <c r="L1217" s="46">
        <v>0.25263150000000001</v>
      </c>
      <c r="M1217" s="48">
        <v>66.9162417</v>
      </c>
      <c r="N1217" s="48">
        <v>0</v>
      </c>
      <c r="O1217" s="42"/>
      <c r="P1217" s="42"/>
      <c r="Q1217" s="42">
        <v>0</v>
      </c>
      <c r="R1217" s="47">
        <v>1915.0362</v>
      </c>
      <c r="S1217" s="42">
        <v>2039.3969337963204</v>
      </c>
      <c r="T1217" s="73">
        <v>0.72063495893862906</v>
      </c>
      <c r="U1217" s="48">
        <v>67.168873200000007</v>
      </c>
      <c r="V1217" s="49">
        <v>23.73458416961131</v>
      </c>
    </row>
    <row r="1218" spans="1:22" x14ac:dyDescent="0.35">
      <c r="A1218" s="1" t="s">
        <v>29</v>
      </c>
      <c r="B1218" s="44" t="s">
        <v>1172</v>
      </c>
      <c r="C1218" s="25" t="s">
        <v>1252</v>
      </c>
      <c r="D1218" s="25" t="s">
        <v>32</v>
      </c>
      <c r="E1218" s="50">
        <v>3844</v>
      </c>
      <c r="F1218" s="41">
        <v>1305.0036</v>
      </c>
      <c r="G1218" s="42">
        <v>785.83860000000004</v>
      </c>
      <c r="H1218" s="42">
        <v>0</v>
      </c>
      <c r="I1218" s="42"/>
      <c r="J1218" s="42"/>
      <c r="K1218" s="42">
        <v>0</v>
      </c>
      <c r="L1218" s="46">
        <v>0.54375149999999994</v>
      </c>
      <c r="M1218" s="48">
        <v>40.180742699999996</v>
      </c>
      <c r="N1218" s="48">
        <v>0</v>
      </c>
      <c r="O1218" s="42"/>
      <c r="P1218" s="42"/>
      <c r="Q1218" s="42">
        <v>0</v>
      </c>
      <c r="R1218" s="47">
        <v>2090.8422</v>
      </c>
      <c r="S1218" s="42">
        <v>2226.6196178077221</v>
      </c>
      <c r="T1218" s="73">
        <v>0.57924547809774252</v>
      </c>
      <c r="U1218" s="48">
        <v>40.724494199999995</v>
      </c>
      <c r="V1218" s="49">
        <v>10.594301300728405</v>
      </c>
    </row>
    <row r="1219" spans="1:22" x14ac:dyDescent="0.35">
      <c r="A1219" s="1" t="s">
        <v>29</v>
      </c>
      <c r="B1219" s="44" t="s">
        <v>1172</v>
      </c>
      <c r="C1219" s="25" t="s">
        <v>1253</v>
      </c>
      <c r="D1219" s="25" t="s">
        <v>32</v>
      </c>
      <c r="E1219" s="50">
        <v>5533</v>
      </c>
      <c r="F1219" s="41">
        <v>1247.1515999999999</v>
      </c>
      <c r="G1219" s="42">
        <v>1844.4852000000001</v>
      </c>
      <c r="H1219" s="42">
        <v>0</v>
      </c>
      <c r="I1219" s="42"/>
      <c r="J1219" s="42"/>
      <c r="K1219" s="42">
        <v>0</v>
      </c>
      <c r="L1219" s="46">
        <v>0.51964650000000001</v>
      </c>
      <c r="M1219" s="48">
        <v>94.310441400000002</v>
      </c>
      <c r="N1219" s="48">
        <v>0</v>
      </c>
      <c r="O1219" s="42"/>
      <c r="P1219" s="42"/>
      <c r="Q1219" s="42">
        <v>0</v>
      </c>
      <c r="R1219" s="47">
        <v>3091.6368000000002</v>
      </c>
      <c r="S1219" s="42">
        <v>3292.4049218139417</v>
      </c>
      <c r="T1219" s="73">
        <v>0.59504878398950689</v>
      </c>
      <c r="U1219" s="48">
        <v>94.830087899999995</v>
      </c>
      <c r="V1219" s="49">
        <v>17.139000162660402</v>
      </c>
    </row>
    <row r="1220" spans="1:22" x14ac:dyDescent="0.35">
      <c r="A1220" s="1" t="s">
        <v>29</v>
      </c>
      <c r="B1220" s="44" t="s">
        <v>1172</v>
      </c>
      <c r="C1220" s="25" t="s">
        <v>1254</v>
      </c>
      <c r="D1220" s="25" t="s">
        <v>32</v>
      </c>
      <c r="E1220" s="50">
        <v>685</v>
      </c>
      <c r="F1220" s="60">
        <v>60.173999999999999</v>
      </c>
      <c r="G1220" s="42">
        <v>359.95499999999998</v>
      </c>
      <c r="H1220" s="42">
        <v>0</v>
      </c>
      <c r="I1220" s="42"/>
      <c r="J1220" s="42"/>
      <c r="K1220" s="42">
        <v>0</v>
      </c>
      <c r="L1220" s="46">
        <v>2.5072500000000001E-2</v>
      </c>
      <c r="M1220" s="48">
        <v>18.404872499999996</v>
      </c>
      <c r="N1220" s="48">
        <v>0</v>
      </c>
      <c r="O1220" s="42"/>
      <c r="P1220" s="42"/>
      <c r="Q1220" s="42">
        <v>0</v>
      </c>
      <c r="R1220" s="47">
        <v>420.12899999999996</v>
      </c>
      <c r="S1220" s="42">
        <v>447.41180057009581</v>
      </c>
      <c r="T1220" s="73">
        <v>0.65315591324101574</v>
      </c>
      <c r="U1220" s="48">
        <v>18.429944999999996</v>
      </c>
      <c r="V1220" s="49">
        <v>26.905029197080285</v>
      </c>
    </row>
    <row r="1221" spans="1:22" x14ac:dyDescent="0.35">
      <c r="A1221" s="1" t="s">
        <v>29</v>
      </c>
      <c r="B1221" s="44" t="s">
        <v>1172</v>
      </c>
      <c r="C1221" s="25" t="s">
        <v>1255</v>
      </c>
      <c r="D1221" s="25" t="s">
        <v>32</v>
      </c>
      <c r="E1221" s="50">
        <v>433</v>
      </c>
      <c r="F1221" s="41">
        <v>305.34479999999996</v>
      </c>
      <c r="G1221" s="42">
        <v>0</v>
      </c>
      <c r="H1221" s="42">
        <v>0</v>
      </c>
      <c r="I1221" s="42"/>
      <c r="J1221" s="42"/>
      <c r="K1221" s="42">
        <v>0</v>
      </c>
      <c r="L1221" s="46">
        <v>0.12722700000000001</v>
      </c>
      <c r="M1221" s="42">
        <v>0</v>
      </c>
      <c r="N1221" s="48">
        <v>0</v>
      </c>
      <c r="O1221" s="42"/>
      <c r="P1221" s="42"/>
      <c r="Q1221" s="42">
        <v>0</v>
      </c>
      <c r="R1221" s="47">
        <v>305.34479999999996</v>
      </c>
      <c r="S1221" s="42">
        <v>325.17361753822229</v>
      </c>
      <c r="T1221" s="73">
        <v>0.75097833149704918</v>
      </c>
      <c r="U1221" s="48">
        <v>0.12722700000000001</v>
      </c>
      <c r="V1221" s="49">
        <v>0.29382678983833721</v>
      </c>
    </row>
    <row r="1222" spans="1:22" x14ac:dyDescent="0.35">
      <c r="A1222" s="1" t="s">
        <v>29</v>
      </c>
      <c r="B1222" s="44" t="s">
        <v>1172</v>
      </c>
      <c r="C1222" s="25" t="s">
        <v>1256</v>
      </c>
      <c r="D1222" s="25" t="s">
        <v>32</v>
      </c>
      <c r="E1222" s="50">
        <v>7141</v>
      </c>
      <c r="F1222" s="41">
        <v>1830.2508</v>
      </c>
      <c r="G1222" s="42">
        <v>3309.6914999999999</v>
      </c>
      <c r="H1222" s="42">
        <v>0</v>
      </c>
      <c r="I1222" s="42"/>
      <c r="J1222" s="42"/>
      <c r="K1222" s="42">
        <v>0</v>
      </c>
      <c r="L1222" s="46">
        <v>0.76260450000000002</v>
      </c>
      <c r="M1222" s="42">
        <v>169.22795925</v>
      </c>
      <c r="N1222" s="48">
        <v>0</v>
      </c>
      <c r="O1222" s="42"/>
      <c r="P1222" s="42"/>
      <c r="Q1222" s="42">
        <v>0</v>
      </c>
      <c r="R1222" s="47">
        <v>5139.9422999999997</v>
      </c>
      <c r="S1222" s="42">
        <v>5473.7255444622951</v>
      </c>
      <c r="T1222" s="73">
        <v>0.76652087165135063</v>
      </c>
      <c r="U1222" s="48">
        <v>169.99056375000001</v>
      </c>
      <c r="V1222" s="49">
        <v>23.804868190729589</v>
      </c>
    </row>
    <row r="1223" spans="1:22" x14ac:dyDescent="0.35">
      <c r="A1223" s="1" t="s">
        <v>29</v>
      </c>
      <c r="B1223" s="44" t="s">
        <v>1172</v>
      </c>
      <c r="C1223" s="25" t="s">
        <v>1257</v>
      </c>
      <c r="D1223" s="25" t="s">
        <v>32</v>
      </c>
      <c r="E1223" s="50">
        <v>20294</v>
      </c>
      <c r="F1223" s="41">
        <v>12201.84</v>
      </c>
      <c r="G1223" s="42">
        <v>7477.5915000000005</v>
      </c>
      <c r="H1223" s="42">
        <v>0</v>
      </c>
      <c r="I1223" s="42"/>
      <c r="J1223" s="42"/>
      <c r="K1223" s="42">
        <v>0</v>
      </c>
      <c r="L1223" s="46">
        <v>5.0841000000000003</v>
      </c>
      <c r="M1223" s="42">
        <v>382.33700924999999</v>
      </c>
      <c r="N1223" s="48">
        <v>0</v>
      </c>
      <c r="O1223" s="42"/>
      <c r="P1223" s="42"/>
      <c r="Q1223" s="42">
        <v>0</v>
      </c>
      <c r="R1223" s="47">
        <v>19679.431499999999</v>
      </c>
      <c r="S1223" s="42">
        <v>20957.396136926662</v>
      </c>
      <c r="T1223" s="73">
        <v>1.032689274511021</v>
      </c>
      <c r="U1223" s="48">
        <v>387.42110924999997</v>
      </c>
      <c r="V1223" s="49">
        <v>19.090426197398244</v>
      </c>
    </row>
    <row r="1224" spans="1:22" x14ac:dyDescent="0.35">
      <c r="A1224" s="1" t="s">
        <v>29</v>
      </c>
      <c r="B1224" s="44" t="s">
        <v>1172</v>
      </c>
      <c r="C1224" s="25" t="s">
        <v>1258</v>
      </c>
      <c r="D1224" s="25" t="s">
        <v>32</v>
      </c>
      <c r="E1224" s="50">
        <v>6415</v>
      </c>
      <c r="F1224" s="41">
        <v>1182.5999999999999</v>
      </c>
      <c r="G1224" s="42">
        <v>1957.7763</v>
      </c>
      <c r="H1224" s="42">
        <v>0</v>
      </c>
      <c r="I1224" s="42"/>
      <c r="J1224" s="42"/>
      <c r="K1224" s="42">
        <v>0</v>
      </c>
      <c r="L1224" s="46">
        <v>0.49275000000000002</v>
      </c>
      <c r="M1224" s="42">
        <v>100.10313284999999</v>
      </c>
      <c r="N1224" s="48">
        <v>0</v>
      </c>
      <c r="O1224" s="42"/>
      <c r="P1224" s="42"/>
      <c r="Q1224" s="42">
        <v>0</v>
      </c>
      <c r="R1224" s="47">
        <v>3140.3762999999999</v>
      </c>
      <c r="S1224" s="42">
        <v>3344.3095212438452</v>
      </c>
      <c r="T1224" s="73">
        <v>0.52132650370130085</v>
      </c>
      <c r="U1224" s="48">
        <v>100.59588285</v>
      </c>
      <c r="V1224" s="49">
        <v>15.681353522992984</v>
      </c>
    </row>
    <row r="1225" spans="1:22" x14ac:dyDescent="0.35">
      <c r="A1225" s="1" t="s">
        <v>29</v>
      </c>
      <c r="B1225" s="44" t="s">
        <v>1172</v>
      </c>
      <c r="C1225" s="25" t="s">
        <v>1259</v>
      </c>
      <c r="D1225" s="25" t="s">
        <v>32</v>
      </c>
      <c r="E1225" s="50">
        <v>11937</v>
      </c>
      <c r="F1225" s="41">
        <v>2827.7999999999997</v>
      </c>
      <c r="G1225" s="42">
        <v>6435.9953999999998</v>
      </c>
      <c r="H1225" s="42">
        <v>0</v>
      </c>
      <c r="I1225" s="42"/>
      <c r="J1225" s="42"/>
      <c r="K1225" s="42">
        <v>0</v>
      </c>
      <c r="L1225" s="46">
        <v>1.17825</v>
      </c>
      <c r="M1225" s="42">
        <v>329.0791203</v>
      </c>
      <c r="N1225" s="48">
        <v>0</v>
      </c>
      <c r="O1225" s="42"/>
      <c r="P1225" s="42"/>
      <c r="Q1225" s="42">
        <v>0</v>
      </c>
      <c r="R1225" s="47">
        <v>9263.7953999999991</v>
      </c>
      <c r="S1225" s="42">
        <v>9865.3779673075915</v>
      </c>
      <c r="T1225" s="73">
        <v>0.82645371260011657</v>
      </c>
      <c r="U1225" s="48">
        <v>330.25737029999999</v>
      </c>
      <c r="V1225" s="49">
        <v>27.666697687861273</v>
      </c>
    </row>
    <row r="1226" spans="1:22" x14ac:dyDescent="0.35">
      <c r="A1226" s="1" t="s">
        <v>29</v>
      </c>
      <c r="B1226" s="44" t="s">
        <v>1172</v>
      </c>
      <c r="C1226" s="25" t="s">
        <v>1260</v>
      </c>
      <c r="D1226" s="25" t="s">
        <v>32</v>
      </c>
      <c r="E1226" s="50">
        <v>13478</v>
      </c>
      <c r="F1226" s="41">
        <v>3710.88</v>
      </c>
      <c r="G1226" s="42">
        <v>6525.7947000000004</v>
      </c>
      <c r="H1226" s="42">
        <v>0</v>
      </c>
      <c r="I1226" s="42"/>
      <c r="J1226" s="42"/>
      <c r="K1226" s="42">
        <v>0</v>
      </c>
      <c r="L1226" s="46">
        <v>1.5462</v>
      </c>
      <c r="M1226" s="42">
        <v>333.67065165000002</v>
      </c>
      <c r="N1226" s="48">
        <v>0</v>
      </c>
      <c r="O1226" s="42"/>
      <c r="P1226" s="42"/>
      <c r="Q1226" s="42">
        <v>0</v>
      </c>
      <c r="R1226" s="47">
        <v>10236.6747</v>
      </c>
      <c r="S1226" s="42">
        <v>10901.435176760819</v>
      </c>
      <c r="T1226" s="73">
        <v>0.80883181308508822</v>
      </c>
      <c r="U1226" s="48">
        <v>335.21685165000002</v>
      </c>
      <c r="V1226" s="49">
        <v>24.871409085175845</v>
      </c>
    </row>
    <row r="1227" spans="1:22" x14ac:dyDescent="0.35">
      <c r="A1227" s="1" t="s">
        <v>29</v>
      </c>
      <c r="B1227" s="44" t="s">
        <v>1172</v>
      </c>
      <c r="C1227" s="25" t="s">
        <v>1261</v>
      </c>
      <c r="D1227" s="25" t="s">
        <v>32</v>
      </c>
      <c r="E1227" s="50">
        <v>11131</v>
      </c>
      <c r="F1227" s="41">
        <v>2016</v>
      </c>
      <c r="G1227" s="42">
        <v>3076.2891</v>
      </c>
      <c r="H1227" s="42">
        <v>0</v>
      </c>
      <c r="I1227" s="42"/>
      <c r="J1227" s="42"/>
      <c r="K1227" s="42">
        <v>0</v>
      </c>
      <c r="L1227" s="46">
        <v>0.84</v>
      </c>
      <c r="M1227" s="42">
        <v>157.29385245</v>
      </c>
      <c r="N1227" s="48">
        <v>0</v>
      </c>
      <c r="O1227" s="42"/>
      <c r="P1227" s="42"/>
      <c r="Q1227" s="42">
        <v>0</v>
      </c>
      <c r="R1227" s="47">
        <v>5092.2891</v>
      </c>
      <c r="S1227" s="42">
        <v>5422.977788380409</v>
      </c>
      <c r="T1227" s="73">
        <v>0.48719592025697683</v>
      </c>
      <c r="U1227" s="48">
        <v>158.13385245000001</v>
      </c>
      <c r="V1227" s="49">
        <v>14.206616876291438</v>
      </c>
    </row>
    <row r="1228" spans="1:22" x14ac:dyDescent="0.35">
      <c r="A1228" s="1" t="s">
        <v>29</v>
      </c>
      <c r="B1228" s="44" t="s">
        <v>1172</v>
      </c>
      <c r="C1228" s="25" t="s">
        <v>1262</v>
      </c>
      <c r="D1228" s="25" t="s">
        <v>32</v>
      </c>
      <c r="E1228" s="50">
        <v>4942</v>
      </c>
      <c r="F1228" s="41">
        <v>555.77520000000004</v>
      </c>
      <c r="G1228" s="42">
        <v>1764.1584</v>
      </c>
      <c r="H1228" s="42">
        <v>0</v>
      </c>
      <c r="I1228" s="42"/>
      <c r="J1228" s="42"/>
      <c r="K1228" s="42">
        <v>0</v>
      </c>
      <c r="L1228" s="46">
        <v>0.231573</v>
      </c>
      <c r="M1228" s="48">
        <v>90.203248799999997</v>
      </c>
      <c r="N1228" s="48">
        <v>0</v>
      </c>
      <c r="O1228" s="42"/>
      <c r="P1228" s="42"/>
      <c r="Q1228" s="42">
        <v>0</v>
      </c>
      <c r="R1228" s="47">
        <v>2319.9336000000003</v>
      </c>
      <c r="S1228" s="42">
        <v>2470.5880079191502</v>
      </c>
      <c r="T1228" s="73">
        <v>0.49991663454454677</v>
      </c>
      <c r="U1228" s="48">
        <v>90.434821799999995</v>
      </c>
      <c r="V1228" s="49">
        <v>18.299235491703762</v>
      </c>
    </row>
    <row r="1229" spans="1:22" x14ac:dyDescent="0.35">
      <c r="A1229" s="1" t="s">
        <v>29</v>
      </c>
      <c r="B1229" s="44" t="s">
        <v>1172</v>
      </c>
      <c r="C1229" s="25" t="s">
        <v>1263</v>
      </c>
      <c r="D1229" s="25" t="s">
        <v>32</v>
      </c>
      <c r="E1229" s="50">
        <v>4785</v>
      </c>
      <c r="F1229" s="41">
        <v>752.61599999999999</v>
      </c>
      <c r="G1229" s="42">
        <v>1947.1670999999999</v>
      </c>
      <c r="H1229" s="42">
        <v>0</v>
      </c>
      <c r="I1229" s="42"/>
      <c r="J1229" s="42"/>
      <c r="K1229" s="42">
        <v>0</v>
      </c>
      <c r="L1229" s="46">
        <v>0.31359000000000004</v>
      </c>
      <c r="M1229" s="42">
        <v>99.560673449999996</v>
      </c>
      <c r="N1229" s="48">
        <v>0</v>
      </c>
      <c r="O1229" s="42"/>
      <c r="P1229" s="42"/>
      <c r="Q1229" s="42">
        <v>0</v>
      </c>
      <c r="R1229" s="47">
        <v>2699.7830999999996</v>
      </c>
      <c r="S1229" s="42">
        <v>2875.1045938740604</v>
      </c>
      <c r="T1229" s="73">
        <v>0.60085780436239511</v>
      </c>
      <c r="U1229" s="48">
        <v>99.874263450000001</v>
      </c>
      <c r="V1229" s="49">
        <v>20.87236435736677</v>
      </c>
    </row>
    <row r="1230" spans="1:22" x14ac:dyDescent="0.35">
      <c r="A1230" s="1" t="s">
        <v>29</v>
      </c>
      <c r="B1230" s="44" t="s">
        <v>1172</v>
      </c>
      <c r="C1230" s="25" t="s">
        <v>1264</v>
      </c>
      <c r="D1230" s="25" t="s">
        <v>32</v>
      </c>
      <c r="E1230" s="50">
        <v>2453</v>
      </c>
      <c r="F1230" s="41">
        <v>1455.2244000000001</v>
      </c>
      <c r="G1230" s="42">
        <v>1720.5849000000001</v>
      </c>
      <c r="H1230" s="42">
        <v>0</v>
      </c>
      <c r="I1230" s="42"/>
      <c r="J1230" s="42"/>
      <c r="K1230" s="42">
        <v>0</v>
      </c>
      <c r="L1230" s="46">
        <v>0.60634350000000004</v>
      </c>
      <c r="M1230" s="48">
        <v>87.975290549999997</v>
      </c>
      <c r="N1230" s="48">
        <v>0</v>
      </c>
      <c r="O1230" s="42"/>
      <c r="P1230" s="42"/>
      <c r="Q1230" s="42">
        <v>0</v>
      </c>
      <c r="R1230" s="47">
        <v>3175.8092999999999</v>
      </c>
      <c r="S1230" s="42">
        <v>3382.0435084944284</v>
      </c>
      <c r="T1230" s="73">
        <v>1.3787376716243083</v>
      </c>
      <c r="U1230" s="48">
        <v>88.581634049999991</v>
      </c>
      <c r="V1230" s="49">
        <v>36.111550774561756</v>
      </c>
    </row>
    <row r="1231" spans="1:22" x14ac:dyDescent="0.35">
      <c r="A1231" s="1" t="s">
        <v>29</v>
      </c>
      <c r="B1231" s="44" t="s">
        <v>1172</v>
      </c>
      <c r="C1231" s="25" t="s">
        <v>1265</v>
      </c>
      <c r="D1231" s="25" t="s">
        <v>32</v>
      </c>
      <c r="E1231" s="50">
        <v>854</v>
      </c>
      <c r="F1231" s="41">
        <v>109.512</v>
      </c>
      <c r="G1231" s="42">
        <v>413.75880000000001</v>
      </c>
      <c r="H1231" s="42">
        <v>0</v>
      </c>
      <c r="I1231" s="42"/>
      <c r="J1231" s="42"/>
      <c r="K1231" s="42">
        <v>0</v>
      </c>
      <c r="L1231" s="46">
        <v>4.5630000000000004E-2</v>
      </c>
      <c r="M1231" s="48">
        <v>21.155916600000001</v>
      </c>
      <c r="N1231" s="48">
        <v>0</v>
      </c>
      <c r="O1231" s="42"/>
      <c r="P1231" s="42"/>
      <c r="Q1231" s="42">
        <v>0</v>
      </c>
      <c r="R1231" s="47">
        <v>523.27080000000001</v>
      </c>
      <c r="S1231" s="42">
        <v>557.25153658460738</v>
      </c>
      <c r="T1231" s="73">
        <v>0.65251936368221009</v>
      </c>
      <c r="U1231" s="48">
        <v>21.2015466</v>
      </c>
      <c r="V1231" s="49">
        <v>24.826166978922718</v>
      </c>
    </row>
    <row r="1232" spans="1:22" x14ac:dyDescent="0.35">
      <c r="A1232" s="1" t="s">
        <v>29</v>
      </c>
      <c r="B1232" s="44" t="s">
        <v>1172</v>
      </c>
      <c r="C1232" s="25" t="s">
        <v>1266</v>
      </c>
      <c r="D1232" s="25" t="s">
        <v>32</v>
      </c>
      <c r="E1232" s="50">
        <v>2637</v>
      </c>
      <c r="F1232" s="41">
        <v>899.37</v>
      </c>
      <c r="G1232" s="42">
        <v>769.9248</v>
      </c>
      <c r="H1232" s="42">
        <v>0</v>
      </c>
      <c r="I1232" s="42"/>
      <c r="J1232" s="42"/>
      <c r="K1232" s="42">
        <v>0</v>
      </c>
      <c r="L1232" s="46">
        <v>0.3747375</v>
      </c>
      <c r="M1232" s="48">
        <v>39.367053599999998</v>
      </c>
      <c r="N1232" s="48">
        <v>0</v>
      </c>
      <c r="O1232" s="42"/>
      <c r="P1232" s="42"/>
      <c r="Q1232" s="42">
        <v>0</v>
      </c>
      <c r="R1232" s="47">
        <v>1669.2948000000001</v>
      </c>
      <c r="S1232" s="42">
        <v>1777.6973076133713</v>
      </c>
      <c r="T1232" s="73">
        <v>0.67413625620529816</v>
      </c>
      <c r="U1232" s="48">
        <v>39.7417911</v>
      </c>
      <c r="V1232" s="49">
        <v>15.070834698521047</v>
      </c>
    </row>
    <row r="1233" spans="1:22" x14ac:dyDescent="0.35">
      <c r="A1233" s="1" t="s">
        <v>29</v>
      </c>
      <c r="B1233" s="44" t="s">
        <v>1172</v>
      </c>
      <c r="C1233" s="25" t="s">
        <v>1267</v>
      </c>
      <c r="D1233" s="25" t="s">
        <v>32</v>
      </c>
      <c r="E1233" s="50">
        <v>4035</v>
      </c>
      <c r="F1233" s="41">
        <v>1275.2639999999999</v>
      </c>
      <c r="G1233" s="42">
        <v>0</v>
      </c>
      <c r="H1233" s="42">
        <v>0</v>
      </c>
      <c r="I1233" s="42"/>
      <c r="J1233" s="42"/>
      <c r="K1233" s="42">
        <v>0</v>
      </c>
      <c r="L1233" s="46">
        <v>0.53136000000000005</v>
      </c>
      <c r="M1233" s="42">
        <v>0</v>
      </c>
      <c r="N1233" s="48">
        <v>0</v>
      </c>
      <c r="O1233" s="42"/>
      <c r="P1233" s="42"/>
      <c r="Q1233" s="42">
        <v>0</v>
      </c>
      <c r="R1233" s="47">
        <v>1275.2639999999999</v>
      </c>
      <c r="S1233" s="42">
        <v>1358.0785007514899</v>
      </c>
      <c r="T1233" s="73">
        <v>0.3365745974600966</v>
      </c>
      <c r="U1233" s="48">
        <v>0.53136000000000005</v>
      </c>
      <c r="V1233" s="49">
        <v>0.13168773234200745</v>
      </c>
    </row>
    <row r="1234" spans="1:22" x14ac:dyDescent="0.35">
      <c r="A1234" s="1" t="s">
        <v>29</v>
      </c>
      <c r="B1234" s="44" t="s">
        <v>1172</v>
      </c>
      <c r="C1234" s="25" t="s">
        <v>1268</v>
      </c>
      <c r="D1234" s="25" t="s">
        <v>32</v>
      </c>
      <c r="E1234" s="50">
        <v>7322</v>
      </c>
      <c r="F1234" s="41">
        <v>4784.8319999999994</v>
      </c>
      <c r="G1234" s="42">
        <v>2921.6979000000001</v>
      </c>
      <c r="H1234" s="42">
        <v>0</v>
      </c>
      <c r="I1234" s="42"/>
      <c r="J1234" s="42"/>
      <c r="K1234" s="42">
        <v>0</v>
      </c>
      <c r="L1234" s="46">
        <v>1.9936800000000001</v>
      </c>
      <c r="M1234" s="42">
        <v>149.38944404999998</v>
      </c>
      <c r="N1234" s="48">
        <v>0</v>
      </c>
      <c r="O1234" s="42"/>
      <c r="P1234" s="42"/>
      <c r="Q1234" s="42">
        <v>0</v>
      </c>
      <c r="R1234" s="47">
        <v>7706.5298999999995</v>
      </c>
      <c r="S1234" s="42">
        <v>8206.9850419901522</v>
      </c>
      <c r="T1234" s="73">
        <v>1.1208665722466746</v>
      </c>
      <c r="U1234" s="48">
        <v>151.38312404999999</v>
      </c>
      <c r="V1234" s="49">
        <v>20.675105715651458</v>
      </c>
    </row>
    <row r="1235" spans="1:22" x14ac:dyDescent="0.35">
      <c r="A1235" s="1" t="s">
        <v>29</v>
      </c>
      <c r="B1235" s="44" t="s">
        <v>1172</v>
      </c>
      <c r="C1235" s="25" t="s">
        <v>1269</v>
      </c>
      <c r="D1235" s="25" t="s">
        <v>32</v>
      </c>
      <c r="E1235" s="50">
        <v>5991</v>
      </c>
      <c r="F1235" s="41">
        <v>1296.2592</v>
      </c>
      <c r="G1235" s="42">
        <v>2434.8114000000005</v>
      </c>
      <c r="H1235" s="42">
        <v>0</v>
      </c>
      <c r="I1235" s="42"/>
      <c r="J1235" s="42"/>
      <c r="K1235" s="42">
        <v>0</v>
      </c>
      <c r="L1235" s="46">
        <v>0.54010800000000003</v>
      </c>
      <c r="M1235" s="42">
        <v>124.49443230000001</v>
      </c>
      <c r="N1235" s="48">
        <v>0</v>
      </c>
      <c r="O1235" s="42"/>
      <c r="P1235" s="42"/>
      <c r="Q1235" s="42">
        <v>0</v>
      </c>
      <c r="R1235" s="47">
        <v>3731.0706000000005</v>
      </c>
      <c r="S1235" s="42">
        <v>3973.3629794661833</v>
      </c>
      <c r="T1235" s="73">
        <v>0.66322199623872202</v>
      </c>
      <c r="U1235" s="48">
        <v>125.03454030000002</v>
      </c>
      <c r="V1235" s="49">
        <v>20.870395643465201</v>
      </c>
    </row>
    <row r="1236" spans="1:22" x14ac:dyDescent="0.35">
      <c r="A1236" s="1" t="s">
        <v>29</v>
      </c>
      <c r="B1236" s="44" t="s">
        <v>1172</v>
      </c>
      <c r="C1236" s="25" t="s">
        <v>1270</v>
      </c>
      <c r="D1236" s="25" t="s">
        <v>32</v>
      </c>
      <c r="E1236" s="50">
        <v>1745</v>
      </c>
      <c r="F1236" s="41">
        <v>298.66679999999997</v>
      </c>
      <c r="G1236" s="42">
        <v>722.56230000000005</v>
      </c>
      <c r="H1236" s="42">
        <v>0</v>
      </c>
      <c r="I1236" s="42"/>
      <c r="J1236" s="42"/>
      <c r="K1236" s="42">
        <v>0</v>
      </c>
      <c r="L1236" s="46">
        <v>0.1244445</v>
      </c>
      <c r="M1236" s="48">
        <v>36.945359850000003</v>
      </c>
      <c r="N1236" s="48">
        <v>0</v>
      </c>
      <c r="O1236" s="42"/>
      <c r="P1236" s="42"/>
      <c r="Q1236" s="42">
        <v>0</v>
      </c>
      <c r="R1236" s="47">
        <v>1021.2291</v>
      </c>
      <c r="S1236" s="42">
        <v>1087.5468021145375</v>
      </c>
      <c r="T1236" s="73">
        <v>0.62323598975045125</v>
      </c>
      <c r="U1236" s="48">
        <v>37.069804350000005</v>
      </c>
      <c r="V1236" s="49">
        <v>21.243440888252152</v>
      </c>
    </row>
    <row r="1237" spans="1:22" x14ac:dyDescent="0.35">
      <c r="A1237" s="1" t="s">
        <v>29</v>
      </c>
      <c r="B1237" s="44" t="s">
        <v>1172</v>
      </c>
      <c r="C1237" s="25" t="s">
        <v>1271</v>
      </c>
      <c r="D1237" s="25" t="s">
        <v>32</v>
      </c>
      <c r="E1237" s="50">
        <v>2821</v>
      </c>
      <c r="F1237" s="41">
        <v>566.51400000000001</v>
      </c>
      <c r="G1237" s="42">
        <v>1020.3777</v>
      </c>
      <c r="H1237" s="42">
        <v>0</v>
      </c>
      <c r="I1237" s="42"/>
      <c r="J1237" s="42"/>
      <c r="K1237" s="42">
        <v>0</v>
      </c>
      <c r="L1237" s="46">
        <v>0.23604750000000002</v>
      </c>
      <c r="M1237" s="48">
        <v>52.172970149999998</v>
      </c>
      <c r="N1237" s="48">
        <v>0</v>
      </c>
      <c r="O1237" s="42"/>
      <c r="P1237" s="42"/>
      <c r="Q1237" s="42">
        <v>0</v>
      </c>
      <c r="R1237" s="47">
        <v>1586.8917000000001</v>
      </c>
      <c r="S1237" s="42">
        <v>1689.9430241824307</v>
      </c>
      <c r="T1237" s="73">
        <v>0.59905814398526436</v>
      </c>
      <c r="U1237" s="48">
        <v>52.409017649999996</v>
      </c>
      <c r="V1237" s="49">
        <v>18.578170028358738</v>
      </c>
    </row>
    <row r="1238" spans="1:22" x14ac:dyDescent="0.35">
      <c r="A1238" s="1" t="s">
        <v>29</v>
      </c>
      <c r="B1238" s="44" t="s">
        <v>1172</v>
      </c>
      <c r="C1238" s="25" t="s">
        <v>1272</v>
      </c>
      <c r="D1238" s="25" t="s">
        <v>32</v>
      </c>
      <c r="E1238" s="50">
        <v>4791</v>
      </c>
      <c r="F1238" s="41">
        <v>2249.8559999999998</v>
      </c>
      <c r="G1238" s="42">
        <v>1066.9824000000001</v>
      </c>
      <c r="H1238" s="42">
        <v>0</v>
      </c>
      <c r="I1238" s="42"/>
      <c r="J1238" s="42"/>
      <c r="K1238" s="42">
        <v>0</v>
      </c>
      <c r="L1238" s="46">
        <v>0.93744000000000005</v>
      </c>
      <c r="M1238" s="48">
        <v>54.555916799999999</v>
      </c>
      <c r="N1238" s="48">
        <v>0</v>
      </c>
      <c r="O1238" s="42"/>
      <c r="P1238" s="42"/>
      <c r="Q1238" s="42">
        <v>0</v>
      </c>
      <c r="R1238" s="47">
        <v>3316.8383999999996</v>
      </c>
      <c r="S1238" s="42">
        <v>3532.2309118009844</v>
      </c>
      <c r="T1238" s="73">
        <v>0.73726380960154125</v>
      </c>
      <c r="U1238" s="48">
        <v>55.493356800000001</v>
      </c>
      <c r="V1238" s="49">
        <v>11.582833813400125</v>
      </c>
    </row>
    <row r="1239" spans="1:22" x14ac:dyDescent="0.35">
      <c r="A1239" s="1" t="s">
        <v>29</v>
      </c>
      <c r="B1239" s="44" t="s">
        <v>1172</v>
      </c>
      <c r="C1239" s="25" t="s">
        <v>1273</v>
      </c>
      <c r="D1239" s="25" t="s">
        <v>32</v>
      </c>
      <c r="E1239" s="50">
        <v>4594</v>
      </c>
      <c r="F1239" s="41">
        <v>1152.7631999999999</v>
      </c>
      <c r="G1239" s="42">
        <v>2167.308</v>
      </c>
      <c r="H1239" s="42">
        <v>0</v>
      </c>
      <c r="I1239" s="42"/>
      <c r="J1239" s="42"/>
      <c r="K1239" s="42">
        <v>0</v>
      </c>
      <c r="L1239" s="46">
        <v>0.48031799999999997</v>
      </c>
      <c r="M1239" s="42">
        <v>110.816706</v>
      </c>
      <c r="N1239" s="48">
        <v>0</v>
      </c>
      <c r="O1239" s="42"/>
      <c r="P1239" s="42"/>
      <c r="Q1239" s="42">
        <v>0</v>
      </c>
      <c r="R1239" s="47">
        <v>3320.0711999999999</v>
      </c>
      <c r="S1239" s="42">
        <v>3535.6736469344387</v>
      </c>
      <c r="T1239" s="73">
        <v>0.76962856920645162</v>
      </c>
      <c r="U1239" s="48">
        <v>111.29702399999999</v>
      </c>
      <c r="V1239" s="49">
        <v>24.22660513713539</v>
      </c>
    </row>
    <row r="1240" spans="1:22" x14ac:dyDescent="0.35">
      <c r="A1240" s="1" t="s">
        <v>29</v>
      </c>
      <c r="B1240" s="44" t="s">
        <v>1172</v>
      </c>
      <c r="C1240" s="25" t="s">
        <v>1274</v>
      </c>
      <c r="D1240" s="25" t="s">
        <v>32</v>
      </c>
      <c r="E1240" s="50">
        <v>5632</v>
      </c>
      <c r="F1240" s="41">
        <v>946.07999999999993</v>
      </c>
      <c r="G1240" s="42">
        <v>1983.9204</v>
      </c>
      <c r="H1240" s="42">
        <v>0</v>
      </c>
      <c r="I1240" s="42"/>
      <c r="J1240" s="42"/>
      <c r="K1240" s="42">
        <v>0</v>
      </c>
      <c r="L1240" s="46">
        <v>0.39419999999999999</v>
      </c>
      <c r="M1240" s="42">
        <v>101.4399078</v>
      </c>
      <c r="N1240" s="48">
        <v>0</v>
      </c>
      <c r="O1240" s="42"/>
      <c r="P1240" s="42"/>
      <c r="Q1240" s="42">
        <v>0</v>
      </c>
      <c r="R1240" s="47">
        <v>2930.0003999999999</v>
      </c>
      <c r="S1240" s="42">
        <v>3120.2719989220004</v>
      </c>
      <c r="T1240" s="73">
        <v>0.55402556799041203</v>
      </c>
      <c r="U1240" s="48">
        <v>101.8341078</v>
      </c>
      <c r="V1240" s="49">
        <v>18.081340163352273</v>
      </c>
    </row>
    <row r="1241" spans="1:22" x14ac:dyDescent="0.35">
      <c r="A1241" s="1" t="s">
        <v>29</v>
      </c>
      <c r="B1241" s="44" t="s">
        <v>1172</v>
      </c>
      <c r="C1241" s="25" t="s">
        <v>1275</v>
      </c>
      <c r="D1241" s="25" t="s">
        <v>32</v>
      </c>
      <c r="E1241" s="50">
        <v>580</v>
      </c>
      <c r="F1241" s="60">
        <v>55.969200000000001</v>
      </c>
      <c r="G1241" s="42">
        <v>295.92090000000002</v>
      </c>
      <c r="H1241" s="42">
        <v>0</v>
      </c>
      <c r="I1241" s="42"/>
      <c r="J1241" s="42"/>
      <c r="K1241" s="42">
        <v>0</v>
      </c>
      <c r="L1241" s="46">
        <v>2.3320499999999997E-2</v>
      </c>
      <c r="M1241" s="48">
        <v>15.130742549999999</v>
      </c>
      <c r="N1241" s="48">
        <v>0</v>
      </c>
      <c r="O1241" s="42"/>
      <c r="P1241" s="42"/>
      <c r="Q1241" s="42">
        <v>0</v>
      </c>
      <c r="R1241" s="47">
        <v>351.89010000000002</v>
      </c>
      <c r="S1241" s="42">
        <v>374.74152758745788</v>
      </c>
      <c r="T1241" s="73">
        <v>0.64610608204734121</v>
      </c>
      <c r="U1241" s="48">
        <v>15.15406305</v>
      </c>
      <c r="V1241" s="49">
        <v>26.1276949137931</v>
      </c>
    </row>
    <row r="1242" spans="1:22" x14ac:dyDescent="0.35">
      <c r="A1242" s="1" t="s">
        <v>29</v>
      </c>
      <c r="B1242" s="44" t="s">
        <v>1172</v>
      </c>
      <c r="C1242" s="25" t="s">
        <v>1276</v>
      </c>
      <c r="D1242" s="25" t="s">
        <v>32</v>
      </c>
      <c r="E1242" s="50">
        <v>666</v>
      </c>
      <c r="F1242" s="41">
        <v>126.414</v>
      </c>
      <c r="G1242" s="42">
        <v>369.8064</v>
      </c>
      <c r="H1242" s="42">
        <v>0</v>
      </c>
      <c r="I1242" s="42"/>
      <c r="J1242" s="42"/>
      <c r="K1242" s="42">
        <v>0</v>
      </c>
      <c r="L1242" s="46">
        <v>5.2672499999999997E-2</v>
      </c>
      <c r="M1242" s="48">
        <v>18.9085848</v>
      </c>
      <c r="N1242" s="48">
        <v>0</v>
      </c>
      <c r="O1242" s="42"/>
      <c r="P1242" s="42"/>
      <c r="Q1242" s="42">
        <v>0</v>
      </c>
      <c r="R1242" s="47">
        <v>496.22039999999998</v>
      </c>
      <c r="S1242" s="42">
        <v>528.44450786214043</v>
      </c>
      <c r="T1242" s="73">
        <v>0.79346022201522581</v>
      </c>
      <c r="U1242" s="48">
        <v>18.9612573</v>
      </c>
      <c r="V1242" s="49">
        <v>28.470356306306307</v>
      </c>
    </row>
    <row r="1243" spans="1:22" x14ac:dyDescent="0.35">
      <c r="A1243" s="1" t="s">
        <v>29</v>
      </c>
      <c r="B1243" s="44" t="s">
        <v>1172</v>
      </c>
      <c r="C1243" s="25" t="s">
        <v>1277</v>
      </c>
      <c r="D1243" s="25" t="s">
        <v>32</v>
      </c>
      <c r="E1243" s="50">
        <v>4888</v>
      </c>
      <c r="F1243" s="41">
        <v>1467.72</v>
      </c>
      <c r="G1243" s="42">
        <v>1750.518</v>
      </c>
      <c r="H1243" s="42">
        <v>0</v>
      </c>
      <c r="I1243" s="42"/>
      <c r="J1243" s="42"/>
      <c r="K1243" s="42">
        <v>0</v>
      </c>
      <c r="L1243" s="46">
        <v>0.61155000000000004</v>
      </c>
      <c r="M1243" s="48">
        <v>89.505800999999991</v>
      </c>
      <c r="N1243" s="48">
        <v>0</v>
      </c>
      <c r="O1243" s="42"/>
      <c r="P1243" s="42"/>
      <c r="Q1243" s="42">
        <v>0</v>
      </c>
      <c r="R1243" s="47">
        <v>3218.2380000000003</v>
      </c>
      <c r="S1243" s="42">
        <v>3427.2274902306299</v>
      </c>
      <c r="T1243" s="73">
        <v>0.70115128687206008</v>
      </c>
      <c r="U1243" s="48">
        <v>90.117350999999985</v>
      </c>
      <c r="V1243" s="49">
        <v>18.436446603927983</v>
      </c>
    </row>
    <row r="1244" spans="1:22" x14ac:dyDescent="0.35">
      <c r="A1244" s="1" t="s">
        <v>29</v>
      </c>
      <c r="B1244" s="44" t="s">
        <v>1172</v>
      </c>
      <c r="C1244" s="25" t="s">
        <v>1278</v>
      </c>
      <c r="D1244" s="25" t="s">
        <v>32</v>
      </c>
      <c r="E1244" s="50">
        <v>8612</v>
      </c>
      <c r="F1244" s="41">
        <v>2032.2</v>
      </c>
      <c r="G1244" s="42">
        <v>2725.8065999999999</v>
      </c>
      <c r="H1244" s="42">
        <v>0</v>
      </c>
      <c r="I1244" s="42"/>
      <c r="J1244" s="42"/>
      <c r="K1244" s="42">
        <v>0</v>
      </c>
      <c r="L1244" s="46">
        <v>0.84675</v>
      </c>
      <c r="M1244" s="42">
        <v>139.3733187</v>
      </c>
      <c r="N1244" s="48">
        <v>0</v>
      </c>
      <c r="O1244" s="42"/>
      <c r="P1244" s="42"/>
      <c r="Q1244" s="42">
        <v>0</v>
      </c>
      <c r="R1244" s="47">
        <v>4758.0065999999997</v>
      </c>
      <c r="S1244" s="42">
        <v>5066.9872825498833</v>
      </c>
      <c r="T1244" s="73">
        <v>0.58836359527982851</v>
      </c>
      <c r="U1244" s="48">
        <v>140.22006869999998</v>
      </c>
      <c r="V1244" s="49">
        <v>16.281940164886201</v>
      </c>
    </row>
    <row r="1245" spans="1:22" x14ac:dyDescent="0.35">
      <c r="A1245" s="1" t="s">
        <v>29</v>
      </c>
      <c r="B1245" s="44" t="s">
        <v>1172</v>
      </c>
      <c r="C1245" s="25" t="s">
        <v>1279</v>
      </c>
      <c r="D1245" s="25" t="s">
        <v>32</v>
      </c>
      <c r="E1245" s="50">
        <v>13554</v>
      </c>
      <c r="F1245" s="41">
        <v>10313.647199999999</v>
      </c>
      <c r="G1245" s="42">
        <v>4692.6764999999996</v>
      </c>
      <c r="H1245" s="42">
        <v>0</v>
      </c>
      <c r="I1245" s="42"/>
      <c r="J1245" s="42"/>
      <c r="K1245" s="42">
        <v>0</v>
      </c>
      <c r="L1245" s="46">
        <v>4.2973530000000002</v>
      </c>
      <c r="M1245" s="42">
        <v>239.94141675</v>
      </c>
      <c r="N1245" s="48">
        <v>0</v>
      </c>
      <c r="O1245" s="42"/>
      <c r="P1245" s="42"/>
      <c r="Q1245" s="42">
        <v>0</v>
      </c>
      <c r="R1245" s="47">
        <v>15006.323699999999</v>
      </c>
      <c r="S1245" s="42">
        <v>15980.820906328063</v>
      </c>
      <c r="T1245" s="73">
        <v>1.17904831830663</v>
      </c>
      <c r="U1245" s="48">
        <v>244.23876974999999</v>
      </c>
      <c r="V1245" s="49">
        <v>18.019681994245239</v>
      </c>
    </row>
    <row r="1246" spans="1:22" x14ac:dyDescent="0.35">
      <c r="A1246" s="1" t="s">
        <v>29</v>
      </c>
      <c r="B1246" s="44" t="s">
        <v>1172</v>
      </c>
      <c r="C1246" s="25" t="s">
        <v>1280</v>
      </c>
      <c r="D1246" s="25" t="s">
        <v>32</v>
      </c>
      <c r="E1246" s="50">
        <v>7202</v>
      </c>
      <c r="F1246" s="41">
        <v>3244.3199999999997</v>
      </c>
      <c r="G1246" s="42">
        <v>4331.5847999999996</v>
      </c>
      <c r="H1246" s="42">
        <v>0</v>
      </c>
      <c r="I1246" s="42"/>
      <c r="J1246" s="42"/>
      <c r="K1246" s="42">
        <v>0</v>
      </c>
      <c r="L1246" s="46">
        <v>1.3517999999999999</v>
      </c>
      <c r="M1246" s="42">
        <v>221.47842359999999</v>
      </c>
      <c r="N1246" s="48">
        <v>0</v>
      </c>
      <c r="O1246" s="42"/>
      <c r="P1246" s="42"/>
      <c r="Q1246" s="42">
        <v>0</v>
      </c>
      <c r="R1246" s="47">
        <v>7575.9047999999993</v>
      </c>
      <c r="S1246" s="42">
        <v>8067.877265115314</v>
      </c>
      <c r="T1246" s="73">
        <v>1.1202273347841314</v>
      </c>
      <c r="U1246" s="48">
        <v>222.83022359999998</v>
      </c>
      <c r="V1246" s="49">
        <v>30.940047708969725</v>
      </c>
    </row>
    <row r="1247" spans="1:22" x14ac:dyDescent="0.35">
      <c r="A1247" s="1" t="s">
        <v>29</v>
      </c>
      <c r="B1247" s="44" t="s">
        <v>1172</v>
      </c>
      <c r="C1247" s="25" t="s">
        <v>1281</v>
      </c>
      <c r="D1247" s="25" t="s">
        <v>32</v>
      </c>
      <c r="E1247" s="50">
        <v>4033</v>
      </c>
      <c r="F1247" s="41">
        <v>2778.6239999999998</v>
      </c>
      <c r="G1247" s="42">
        <v>0</v>
      </c>
      <c r="H1247" s="42">
        <v>0</v>
      </c>
      <c r="I1247" s="42"/>
      <c r="J1247" s="42"/>
      <c r="K1247" s="42">
        <v>0</v>
      </c>
      <c r="L1247" s="46">
        <v>1.1577599999999999</v>
      </c>
      <c r="M1247" s="42">
        <v>0</v>
      </c>
      <c r="N1247" s="48">
        <v>0</v>
      </c>
      <c r="O1247" s="42"/>
      <c r="P1247" s="42"/>
      <c r="Q1247" s="42">
        <v>0</v>
      </c>
      <c r="R1247" s="47">
        <v>2778.6239999999998</v>
      </c>
      <c r="S1247" s="42">
        <v>2959.0653512308886</v>
      </c>
      <c r="T1247" s="73">
        <v>0.73371320387574723</v>
      </c>
      <c r="U1247" s="48">
        <v>1.1577599999999999</v>
      </c>
      <c r="V1247" s="49">
        <v>0.28707165881477809</v>
      </c>
    </row>
    <row r="1248" spans="1:22" x14ac:dyDescent="0.35">
      <c r="A1248" s="1" t="s">
        <v>29</v>
      </c>
      <c r="B1248" s="44" t="s">
        <v>1172</v>
      </c>
      <c r="C1248" s="25" t="s">
        <v>1282</v>
      </c>
      <c r="D1248" s="25" t="s">
        <v>32</v>
      </c>
      <c r="E1248" s="50">
        <v>3491</v>
      </c>
      <c r="F1248" s="41">
        <v>1481.1407999999999</v>
      </c>
      <c r="G1248" s="42">
        <v>2401.0893000000001</v>
      </c>
      <c r="H1248" s="42">
        <v>0</v>
      </c>
      <c r="I1248" s="42"/>
      <c r="J1248" s="42"/>
      <c r="K1248" s="42">
        <v>0</v>
      </c>
      <c r="L1248" s="46">
        <v>0.61714200000000008</v>
      </c>
      <c r="M1248" s="42">
        <v>122.77018634999999</v>
      </c>
      <c r="N1248" s="48">
        <v>0</v>
      </c>
      <c r="O1248" s="42"/>
      <c r="P1248" s="42"/>
      <c r="Q1248" s="42">
        <v>0</v>
      </c>
      <c r="R1248" s="47">
        <v>3882.2300999999998</v>
      </c>
      <c r="S1248" s="42">
        <v>4134.3386418657683</v>
      </c>
      <c r="T1248" s="73">
        <v>1.1842849160314433</v>
      </c>
      <c r="U1248" s="48">
        <v>123.38732834999999</v>
      </c>
      <c r="V1248" s="49">
        <v>35.344408006301919</v>
      </c>
    </row>
    <row r="1249" spans="1:22" x14ac:dyDescent="0.35">
      <c r="A1249" s="1" t="s">
        <v>29</v>
      </c>
      <c r="B1249" s="44" t="s">
        <v>1172</v>
      </c>
      <c r="C1249" s="25" t="s">
        <v>1283</v>
      </c>
      <c r="D1249" s="25" t="s">
        <v>32</v>
      </c>
      <c r="E1249" s="50">
        <v>4368</v>
      </c>
      <c r="F1249" s="41">
        <v>3574.3679999999999</v>
      </c>
      <c r="G1249" s="42">
        <v>0</v>
      </c>
      <c r="H1249" s="42">
        <v>0</v>
      </c>
      <c r="I1249" s="42"/>
      <c r="J1249" s="42"/>
      <c r="K1249" s="42">
        <v>0</v>
      </c>
      <c r="L1249" s="46">
        <v>1.48932</v>
      </c>
      <c r="M1249" s="42">
        <v>0</v>
      </c>
      <c r="N1249" s="48">
        <v>0</v>
      </c>
      <c r="O1249" s="42"/>
      <c r="P1249" s="42"/>
      <c r="Q1249" s="42">
        <v>0</v>
      </c>
      <c r="R1249" s="47">
        <v>3574.3679999999999</v>
      </c>
      <c r="S1249" s="42">
        <v>3806.4842531225704</v>
      </c>
      <c r="T1249" s="73">
        <v>0.87144786014710862</v>
      </c>
      <c r="U1249" s="48">
        <v>1.48932</v>
      </c>
      <c r="V1249" s="49">
        <v>0.34096153846153843</v>
      </c>
    </row>
    <row r="1250" spans="1:22" x14ac:dyDescent="0.35">
      <c r="A1250" s="1" t="s">
        <v>29</v>
      </c>
      <c r="B1250" s="44" t="s">
        <v>1172</v>
      </c>
      <c r="C1250" s="25" t="s">
        <v>1284</v>
      </c>
      <c r="D1250" s="25" t="s">
        <v>32</v>
      </c>
      <c r="E1250" s="50">
        <v>15055</v>
      </c>
      <c r="F1250" s="41">
        <v>7607.0123999999996</v>
      </c>
      <c r="G1250" s="42">
        <v>6530.7204000000002</v>
      </c>
      <c r="H1250" s="42">
        <v>0</v>
      </c>
      <c r="I1250" s="42"/>
      <c r="J1250" s="42"/>
      <c r="K1250" s="42">
        <v>0</v>
      </c>
      <c r="L1250" s="46">
        <v>3.1695884999999997</v>
      </c>
      <c r="M1250" s="42">
        <v>333.92250779999995</v>
      </c>
      <c r="N1250" s="48">
        <v>0</v>
      </c>
      <c r="O1250" s="42"/>
      <c r="P1250" s="42"/>
      <c r="Q1250" s="42">
        <v>0</v>
      </c>
      <c r="R1250" s="47">
        <v>14137.7328</v>
      </c>
      <c r="S1250" s="42">
        <v>15055.824492065301</v>
      </c>
      <c r="T1250" s="73">
        <v>1.0000547653314713</v>
      </c>
      <c r="U1250" s="48">
        <v>337.09209629999992</v>
      </c>
      <c r="V1250" s="49">
        <v>22.390707160411818</v>
      </c>
    </row>
    <row r="1251" spans="1:22" x14ac:dyDescent="0.35">
      <c r="A1251" s="1" t="s">
        <v>29</v>
      </c>
      <c r="B1251" s="44" t="s">
        <v>1172</v>
      </c>
      <c r="C1251" s="25" t="s">
        <v>1285</v>
      </c>
      <c r="D1251" s="25" t="s">
        <v>32</v>
      </c>
      <c r="E1251" s="50">
        <v>5805</v>
      </c>
      <c r="F1251" s="41">
        <v>1254.6143999999999</v>
      </c>
      <c r="G1251" s="42">
        <v>883.21590000000003</v>
      </c>
      <c r="H1251" s="42">
        <v>0</v>
      </c>
      <c r="I1251" s="42"/>
      <c r="J1251" s="42"/>
      <c r="K1251" s="42">
        <v>0</v>
      </c>
      <c r="L1251" s="46">
        <v>0.522756</v>
      </c>
      <c r="M1251" s="48">
        <v>45.159745049999998</v>
      </c>
      <c r="N1251" s="48">
        <v>0</v>
      </c>
      <c r="O1251" s="42"/>
      <c r="P1251" s="42"/>
      <c r="Q1251" s="42">
        <v>0</v>
      </c>
      <c r="R1251" s="47">
        <v>2137.8303000000001</v>
      </c>
      <c r="S1251" s="42">
        <v>2276.6590828919411</v>
      </c>
      <c r="T1251" s="73">
        <v>0.39218933383151439</v>
      </c>
      <c r="U1251" s="48">
        <v>45.682501049999999</v>
      </c>
      <c r="V1251" s="49">
        <v>7.8695092248062011</v>
      </c>
    </row>
    <row r="1252" spans="1:22" x14ac:dyDescent="0.35">
      <c r="A1252" s="1" t="s">
        <v>29</v>
      </c>
      <c r="B1252" s="44" t="s">
        <v>1172</v>
      </c>
      <c r="C1252" s="25" t="s">
        <v>1286</v>
      </c>
      <c r="D1252" s="25" t="s">
        <v>32</v>
      </c>
      <c r="E1252" s="50">
        <v>3695</v>
      </c>
      <c r="F1252" s="41">
        <v>1820.8296</v>
      </c>
      <c r="G1252" s="42">
        <v>0</v>
      </c>
      <c r="H1252" s="42">
        <v>0</v>
      </c>
      <c r="I1252" s="42"/>
      <c r="J1252" s="42"/>
      <c r="K1252" s="42">
        <v>0</v>
      </c>
      <c r="L1252" s="46">
        <v>0.75867899999999999</v>
      </c>
      <c r="M1252" s="42">
        <v>0</v>
      </c>
      <c r="N1252" s="48">
        <v>0</v>
      </c>
      <c r="O1252" s="42"/>
      <c r="P1252" s="42"/>
      <c r="Q1252" s="42">
        <v>0</v>
      </c>
      <c r="R1252" s="47">
        <v>1820.8296</v>
      </c>
      <c r="S1252" s="42">
        <v>1939.0726416584607</v>
      </c>
      <c r="T1252" s="73">
        <v>0.52478285295222216</v>
      </c>
      <c r="U1252" s="48">
        <v>0.75867899999999999</v>
      </c>
      <c r="V1252" s="49">
        <v>0.20532584573748308</v>
      </c>
    </row>
    <row r="1253" spans="1:22" x14ac:dyDescent="0.35">
      <c r="A1253" s="1" t="s">
        <v>29</v>
      </c>
      <c r="B1253" s="44" t="s">
        <v>1172</v>
      </c>
      <c r="C1253" s="25" t="s">
        <v>1287</v>
      </c>
      <c r="D1253" s="25" t="s">
        <v>32</v>
      </c>
      <c r="E1253" s="50">
        <v>3912</v>
      </c>
      <c r="F1253" s="41">
        <v>1039.3920000000001</v>
      </c>
      <c r="G1253" s="42">
        <v>1545.1541999999999</v>
      </c>
      <c r="H1253" s="42">
        <v>0</v>
      </c>
      <c r="I1253" s="42"/>
      <c r="J1253" s="42"/>
      <c r="K1253" s="42">
        <v>0</v>
      </c>
      <c r="L1253" s="46">
        <v>0.43307999999999996</v>
      </c>
      <c r="M1253" s="48">
        <v>79.005336899999989</v>
      </c>
      <c r="N1253" s="48">
        <v>0</v>
      </c>
      <c r="O1253" s="42"/>
      <c r="P1253" s="42"/>
      <c r="Q1253" s="42">
        <v>0</v>
      </c>
      <c r="R1253" s="47">
        <v>2584.5461999999998</v>
      </c>
      <c r="S1253" s="42">
        <v>2752.3843129100801</v>
      </c>
      <c r="T1253" s="73">
        <v>0.70357472211402861</v>
      </c>
      <c r="U1253" s="48">
        <v>79.438416899999993</v>
      </c>
      <c r="V1253" s="49">
        <v>20.306343788343558</v>
      </c>
    </row>
    <row r="1254" spans="1:22" x14ac:dyDescent="0.35">
      <c r="A1254" s="1" t="s">
        <v>29</v>
      </c>
      <c r="B1254" s="44" t="s">
        <v>1172</v>
      </c>
      <c r="C1254" s="25" t="s">
        <v>1288</v>
      </c>
      <c r="D1254" s="25" t="s">
        <v>32</v>
      </c>
      <c r="E1254" s="50">
        <v>3199</v>
      </c>
      <c r="F1254" s="41">
        <v>1883.52</v>
      </c>
      <c r="G1254" s="42">
        <v>0</v>
      </c>
      <c r="H1254" s="42">
        <v>0</v>
      </c>
      <c r="I1254" s="42"/>
      <c r="J1254" s="42"/>
      <c r="K1254" s="42">
        <v>0</v>
      </c>
      <c r="L1254" s="46">
        <v>0.78480000000000005</v>
      </c>
      <c r="M1254" s="42">
        <v>0</v>
      </c>
      <c r="N1254" s="48">
        <v>0</v>
      </c>
      <c r="O1254" s="42"/>
      <c r="P1254" s="42"/>
      <c r="Q1254" s="42">
        <v>0</v>
      </c>
      <c r="R1254" s="47">
        <v>1883.52</v>
      </c>
      <c r="S1254" s="42">
        <v>2005.8341000259134</v>
      </c>
      <c r="T1254" s="73">
        <v>0.62701909972676251</v>
      </c>
      <c r="U1254" s="48">
        <v>0.78480000000000005</v>
      </c>
      <c r="V1254" s="49">
        <v>0.2453266645826821</v>
      </c>
    </row>
    <row r="1255" spans="1:22" x14ac:dyDescent="0.35">
      <c r="A1255" s="1" t="s">
        <v>29</v>
      </c>
      <c r="B1255" s="44" t="s">
        <v>1172</v>
      </c>
      <c r="C1255" s="25" t="s">
        <v>1289</v>
      </c>
      <c r="D1255" s="25" t="s">
        <v>32</v>
      </c>
      <c r="E1255" s="50">
        <v>6316</v>
      </c>
      <c r="F1255" s="41">
        <v>2553.12</v>
      </c>
      <c r="G1255" s="42">
        <v>702.10170000000005</v>
      </c>
      <c r="H1255" s="42">
        <v>0</v>
      </c>
      <c r="I1255" s="42"/>
      <c r="J1255" s="42"/>
      <c r="K1255" s="42">
        <v>0</v>
      </c>
      <c r="L1255" s="46">
        <v>1.0637999999999999</v>
      </c>
      <c r="M1255" s="48">
        <v>35.899188150000001</v>
      </c>
      <c r="N1255" s="48">
        <v>0</v>
      </c>
      <c r="O1255" s="42"/>
      <c r="P1255" s="42"/>
      <c r="Q1255" s="42">
        <v>0</v>
      </c>
      <c r="R1255" s="47">
        <v>3255.2217000000001</v>
      </c>
      <c r="S1255" s="42">
        <v>3466.6128785488468</v>
      </c>
      <c r="T1255" s="73">
        <v>0.54886207703433287</v>
      </c>
      <c r="U1255" s="48">
        <v>36.962988150000001</v>
      </c>
      <c r="V1255" s="49">
        <v>5.8522780478150738</v>
      </c>
    </row>
    <row r="1256" spans="1:22" x14ac:dyDescent="0.35">
      <c r="A1256" s="1" t="s">
        <v>29</v>
      </c>
      <c r="B1256" s="44" t="s">
        <v>1172</v>
      </c>
      <c r="C1256" s="25" t="s">
        <v>1290</v>
      </c>
      <c r="D1256" s="25" t="s">
        <v>32</v>
      </c>
      <c r="E1256" s="50">
        <v>6144</v>
      </c>
      <c r="F1256" s="41">
        <v>981.76679999999999</v>
      </c>
      <c r="G1256" s="42">
        <v>2473.4591999999998</v>
      </c>
      <c r="H1256" s="42">
        <v>0</v>
      </c>
      <c r="I1256" s="42"/>
      <c r="J1256" s="42"/>
      <c r="K1256" s="42">
        <v>0</v>
      </c>
      <c r="L1256" s="46">
        <v>0.40906950000000003</v>
      </c>
      <c r="M1256" s="42">
        <v>126.47053439999999</v>
      </c>
      <c r="N1256" s="48">
        <v>0</v>
      </c>
      <c r="O1256" s="42"/>
      <c r="P1256" s="42"/>
      <c r="Q1256" s="42">
        <v>0</v>
      </c>
      <c r="R1256" s="47">
        <v>3455.2259999999997</v>
      </c>
      <c r="S1256" s="42">
        <v>3679.6052784659232</v>
      </c>
      <c r="T1256" s="73">
        <v>0.59889408829197965</v>
      </c>
      <c r="U1256" s="48">
        <v>126.87960389999999</v>
      </c>
      <c r="V1256" s="49">
        <v>20.650977197265622</v>
      </c>
    </row>
    <row r="1257" spans="1:22" x14ac:dyDescent="0.35">
      <c r="A1257" s="1" t="s">
        <v>29</v>
      </c>
      <c r="B1257" s="44" t="s">
        <v>1172</v>
      </c>
      <c r="C1257" s="25" t="s">
        <v>1291</v>
      </c>
      <c r="D1257" s="25" t="s">
        <v>32</v>
      </c>
      <c r="E1257" s="50">
        <v>3809</v>
      </c>
      <c r="F1257" s="60">
        <v>37.44</v>
      </c>
      <c r="G1257" s="42">
        <v>0</v>
      </c>
      <c r="H1257" s="42">
        <v>0</v>
      </c>
      <c r="I1257" s="42"/>
      <c r="J1257" s="42"/>
      <c r="K1257" s="42">
        <v>0</v>
      </c>
      <c r="L1257" s="46">
        <v>1.5599999999999999E-2</v>
      </c>
      <c r="M1257" s="42">
        <v>0</v>
      </c>
      <c r="N1257" s="48">
        <v>0</v>
      </c>
      <c r="O1257" s="42"/>
      <c r="P1257" s="42"/>
      <c r="Q1257" s="42">
        <v>0</v>
      </c>
      <c r="R1257" s="62">
        <v>37.44</v>
      </c>
      <c r="S1257" s="48">
        <v>39.871320031096133</v>
      </c>
      <c r="T1257" s="73">
        <v>1.046766081152432E-2</v>
      </c>
      <c r="U1257" s="48">
        <v>1.5599999999999999E-2</v>
      </c>
      <c r="V1257" s="49">
        <v>4.0955631399317407E-3</v>
      </c>
    </row>
    <row r="1258" spans="1:22" x14ac:dyDescent="0.35">
      <c r="A1258" s="1" t="s">
        <v>29</v>
      </c>
      <c r="B1258" s="44" t="s">
        <v>1292</v>
      </c>
      <c r="C1258" s="25" t="s">
        <v>1293</v>
      </c>
      <c r="D1258" s="25" t="s">
        <v>32</v>
      </c>
      <c r="E1258" s="50">
        <v>15050</v>
      </c>
      <c r="F1258" s="41">
        <v>9237.887999999999</v>
      </c>
      <c r="G1258" s="42">
        <v>2536.7355000000002</v>
      </c>
      <c r="H1258" s="42">
        <v>0</v>
      </c>
      <c r="I1258" s="42"/>
      <c r="J1258" s="42"/>
      <c r="K1258" s="42">
        <v>0</v>
      </c>
      <c r="L1258" s="46">
        <v>3.8491200000000001</v>
      </c>
      <c r="M1258" s="42">
        <v>129.70591725</v>
      </c>
      <c r="N1258" s="48">
        <v>0</v>
      </c>
      <c r="O1258" s="42"/>
      <c r="P1258" s="42"/>
      <c r="Q1258" s="42">
        <v>0</v>
      </c>
      <c r="R1258" s="47">
        <v>11774.6235</v>
      </c>
      <c r="S1258" s="42">
        <v>12539.256992899715</v>
      </c>
      <c r="T1258" s="73">
        <v>0.83317322211958234</v>
      </c>
      <c r="U1258" s="48">
        <v>133.55503725</v>
      </c>
      <c r="V1258" s="49">
        <v>8.8740888538205969</v>
      </c>
    </row>
    <row r="1259" spans="1:22" x14ac:dyDescent="0.35">
      <c r="A1259" s="1" t="s">
        <v>29</v>
      </c>
      <c r="B1259" s="44" t="s">
        <v>1292</v>
      </c>
      <c r="C1259" s="25" t="s">
        <v>1294</v>
      </c>
      <c r="D1259" s="25" t="s">
        <v>32</v>
      </c>
      <c r="E1259" s="50">
        <v>2514</v>
      </c>
      <c r="F1259" s="41">
        <v>1327.752</v>
      </c>
      <c r="G1259" s="42">
        <v>0</v>
      </c>
      <c r="H1259" s="42">
        <v>0</v>
      </c>
      <c r="I1259" s="42"/>
      <c r="J1259" s="42"/>
      <c r="K1259" s="42">
        <v>0</v>
      </c>
      <c r="L1259" s="46">
        <v>0.55323</v>
      </c>
      <c r="M1259" s="42">
        <v>0</v>
      </c>
      <c r="N1259" s="48">
        <v>0</v>
      </c>
      <c r="O1259" s="42"/>
      <c r="P1259" s="42"/>
      <c r="Q1259" s="42">
        <v>0</v>
      </c>
      <c r="R1259" s="47">
        <v>1327.752</v>
      </c>
      <c r="S1259" s="42">
        <v>1413.9750244104689</v>
      </c>
      <c r="T1259" s="73">
        <v>0.5624403438386909</v>
      </c>
      <c r="U1259" s="48">
        <v>0.55323</v>
      </c>
      <c r="V1259" s="49">
        <v>0.22005966587112172</v>
      </c>
    </row>
    <row r="1260" spans="1:22" x14ac:dyDescent="0.35">
      <c r="A1260" s="1" t="s">
        <v>29</v>
      </c>
      <c r="B1260" s="44" t="s">
        <v>1292</v>
      </c>
      <c r="C1260" s="25" t="s">
        <v>1295</v>
      </c>
      <c r="D1260" s="25" t="s">
        <v>32</v>
      </c>
      <c r="E1260" s="50">
        <v>3584</v>
      </c>
      <c r="F1260" s="41">
        <v>1913.04</v>
      </c>
      <c r="G1260" s="42">
        <v>0</v>
      </c>
      <c r="H1260" s="42">
        <v>0</v>
      </c>
      <c r="I1260" s="42"/>
      <c r="J1260" s="42"/>
      <c r="K1260" s="42">
        <v>0</v>
      </c>
      <c r="L1260" s="46">
        <v>0.79710000000000003</v>
      </c>
      <c r="M1260" s="42">
        <v>0</v>
      </c>
      <c r="N1260" s="48">
        <v>0</v>
      </c>
      <c r="O1260" s="42"/>
      <c r="P1260" s="42"/>
      <c r="Q1260" s="42">
        <v>0</v>
      </c>
      <c r="R1260" s="47">
        <v>1913.04</v>
      </c>
      <c r="S1260" s="42">
        <v>2037.2711023581237</v>
      </c>
      <c r="T1260" s="73">
        <v>0.56843501739903002</v>
      </c>
      <c r="U1260" s="48">
        <v>0.79710000000000003</v>
      </c>
      <c r="V1260" s="49">
        <v>0.22240513392857145</v>
      </c>
    </row>
    <row r="1261" spans="1:22" x14ac:dyDescent="0.35">
      <c r="A1261" s="1" t="s">
        <v>29</v>
      </c>
      <c r="B1261" s="44" t="s">
        <v>1292</v>
      </c>
      <c r="C1261" s="25" t="s">
        <v>1296</v>
      </c>
      <c r="D1261" s="25" t="s">
        <v>32</v>
      </c>
      <c r="E1261" s="50">
        <v>3763</v>
      </c>
      <c r="F1261" s="41">
        <v>1374.84</v>
      </c>
      <c r="G1261" s="42">
        <v>0</v>
      </c>
      <c r="H1261" s="42">
        <v>0</v>
      </c>
      <c r="I1261" s="42"/>
      <c r="J1261" s="42"/>
      <c r="K1261" s="42">
        <v>0</v>
      </c>
      <c r="L1261" s="46">
        <v>0.57284999999999997</v>
      </c>
      <c r="M1261" s="42">
        <v>0</v>
      </c>
      <c r="N1261" s="48">
        <v>0</v>
      </c>
      <c r="O1261" s="42"/>
      <c r="P1261" s="42"/>
      <c r="Q1261" s="42">
        <v>0</v>
      </c>
      <c r="R1261" s="47">
        <v>1374.84</v>
      </c>
      <c r="S1261" s="42">
        <v>1464.1208769111167</v>
      </c>
      <c r="T1261" s="73">
        <v>0.38908341135028346</v>
      </c>
      <c r="U1261" s="48">
        <v>0.57284999999999997</v>
      </c>
      <c r="V1261" s="49">
        <v>0.15223226149348926</v>
      </c>
    </row>
    <row r="1262" spans="1:22" x14ac:dyDescent="0.35">
      <c r="A1262" s="1" t="s">
        <v>29</v>
      </c>
      <c r="B1262" s="44" t="s">
        <v>1292</v>
      </c>
      <c r="C1262" s="25" t="s">
        <v>1297</v>
      </c>
      <c r="D1262" s="25" t="s">
        <v>32</v>
      </c>
      <c r="E1262" s="50">
        <v>2304</v>
      </c>
      <c r="F1262" s="41">
        <v>951.26400000000001</v>
      </c>
      <c r="G1262" s="42">
        <v>0</v>
      </c>
      <c r="H1262" s="42">
        <v>0</v>
      </c>
      <c r="I1262" s="42"/>
      <c r="J1262" s="42"/>
      <c r="K1262" s="42">
        <v>0</v>
      </c>
      <c r="L1262" s="46">
        <v>0.39635999999999999</v>
      </c>
      <c r="M1262" s="42">
        <v>0</v>
      </c>
      <c r="N1262" s="48">
        <v>0</v>
      </c>
      <c r="O1262" s="42"/>
      <c r="P1262" s="42"/>
      <c r="Q1262" s="42">
        <v>0</v>
      </c>
      <c r="R1262" s="47">
        <v>951.26400000000001</v>
      </c>
      <c r="S1262" s="42">
        <v>1013.0382312516195</v>
      </c>
      <c r="T1262" s="73">
        <v>0.43968673231407096</v>
      </c>
      <c r="U1262" s="48">
        <v>0.39635999999999999</v>
      </c>
      <c r="V1262" s="49">
        <v>0.17203125</v>
      </c>
    </row>
    <row r="1263" spans="1:22" x14ac:dyDescent="0.35">
      <c r="A1263" s="1" t="s">
        <v>29</v>
      </c>
      <c r="B1263" s="44" t="s">
        <v>1292</v>
      </c>
      <c r="C1263" s="25" t="s">
        <v>1298</v>
      </c>
      <c r="D1263" s="25" t="s">
        <v>32</v>
      </c>
      <c r="E1263" s="50">
        <v>2245</v>
      </c>
      <c r="F1263" s="41">
        <v>426.67199999999997</v>
      </c>
      <c r="G1263" s="42">
        <v>937.39859999999999</v>
      </c>
      <c r="H1263" s="42">
        <v>0</v>
      </c>
      <c r="I1263" s="42"/>
      <c r="J1263" s="42"/>
      <c r="K1263" s="42">
        <v>0</v>
      </c>
      <c r="L1263" s="46">
        <v>0.17777999999999999</v>
      </c>
      <c r="M1263" s="48">
        <v>47.930162700000004</v>
      </c>
      <c r="N1263" s="48">
        <v>0</v>
      </c>
      <c r="O1263" s="42"/>
      <c r="P1263" s="42"/>
      <c r="Q1263" s="42">
        <v>0</v>
      </c>
      <c r="R1263" s="47">
        <v>1364.0706</v>
      </c>
      <c r="S1263" s="42">
        <v>1452.6521217310183</v>
      </c>
      <c r="T1263" s="73">
        <v>0.64706107872205709</v>
      </c>
      <c r="U1263" s="48">
        <v>48.107942700000002</v>
      </c>
      <c r="V1263" s="49">
        <v>21.428927706013361</v>
      </c>
    </row>
    <row r="1264" spans="1:22" x14ac:dyDescent="0.35">
      <c r="A1264" s="1" t="s">
        <v>29</v>
      </c>
      <c r="B1264" s="44" t="s">
        <v>1292</v>
      </c>
      <c r="C1264" s="25" t="s">
        <v>1299</v>
      </c>
      <c r="D1264" s="25" t="s">
        <v>32</v>
      </c>
      <c r="E1264" s="50">
        <v>7100</v>
      </c>
      <c r="F1264" s="41">
        <v>2629.152</v>
      </c>
      <c r="G1264" s="42">
        <v>2149.4996999999998</v>
      </c>
      <c r="H1264" s="42">
        <v>0</v>
      </c>
      <c r="I1264" s="42"/>
      <c r="J1264" s="42"/>
      <c r="K1264" s="42">
        <v>0</v>
      </c>
      <c r="L1264" s="46">
        <v>1.09548</v>
      </c>
      <c r="M1264" s="42">
        <v>109.90614915</v>
      </c>
      <c r="N1264" s="48">
        <v>0</v>
      </c>
      <c r="O1264" s="42"/>
      <c r="P1264" s="42"/>
      <c r="Q1264" s="42">
        <v>0</v>
      </c>
      <c r="R1264" s="47">
        <v>4778.6517000000003</v>
      </c>
      <c r="S1264" s="42">
        <v>5088.9730568333771</v>
      </c>
      <c r="T1264" s="73">
        <v>0.71675676856808124</v>
      </c>
      <c r="U1264" s="48">
        <v>111.00162915</v>
      </c>
      <c r="V1264" s="49">
        <v>15.634032274647886</v>
      </c>
    </row>
    <row r="1265" spans="1:22" x14ac:dyDescent="0.35">
      <c r="A1265" s="1" t="s">
        <v>29</v>
      </c>
      <c r="B1265" s="44" t="s">
        <v>1292</v>
      </c>
      <c r="C1265" s="25" t="s">
        <v>1300</v>
      </c>
      <c r="D1265" s="25" t="s">
        <v>32</v>
      </c>
      <c r="E1265" s="50">
        <v>4188</v>
      </c>
      <c r="F1265" s="41">
        <v>1202.6879999999999</v>
      </c>
      <c r="G1265" s="42">
        <v>1137.0789</v>
      </c>
      <c r="H1265" s="42">
        <v>0</v>
      </c>
      <c r="I1265" s="42"/>
      <c r="J1265" s="42"/>
      <c r="K1265" s="42">
        <v>0</v>
      </c>
      <c r="L1265" s="46">
        <v>0.50112000000000001</v>
      </c>
      <c r="M1265" s="48">
        <v>58.140023549999995</v>
      </c>
      <c r="N1265" s="48">
        <v>0</v>
      </c>
      <c r="O1265" s="42"/>
      <c r="P1265" s="42"/>
      <c r="Q1265" s="42">
        <v>0</v>
      </c>
      <c r="R1265" s="47">
        <v>2339.7668999999996</v>
      </c>
      <c r="S1265" s="42">
        <v>2491.7092646385067</v>
      </c>
      <c r="T1265" s="73">
        <v>0.59496400779333969</v>
      </c>
      <c r="U1265" s="48">
        <v>58.641143549999995</v>
      </c>
      <c r="V1265" s="49">
        <v>14.002183273638966</v>
      </c>
    </row>
    <row r="1266" spans="1:22" x14ac:dyDescent="0.35">
      <c r="A1266" s="1" t="s">
        <v>29</v>
      </c>
      <c r="B1266" s="44" t="s">
        <v>1292</v>
      </c>
      <c r="C1266" s="25" t="s">
        <v>1301</v>
      </c>
      <c r="D1266" s="25" t="s">
        <v>32</v>
      </c>
      <c r="E1266" s="50">
        <v>4296</v>
      </c>
      <c r="F1266" s="41">
        <v>693.36</v>
      </c>
      <c r="G1266" s="42">
        <v>1606.5360000000001</v>
      </c>
      <c r="H1266" s="42">
        <v>0</v>
      </c>
      <c r="I1266" s="42"/>
      <c r="J1266" s="42"/>
      <c r="K1266" s="42">
        <v>0</v>
      </c>
      <c r="L1266" s="46">
        <v>0.28890000000000005</v>
      </c>
      <c r="M1266" s="48">
        <v>82.143851999999995</v>
      </c>
      <c r="N1266" s="48">
        <v>0</v>
      </c>
      <c r="O1266" s="42"/>
      <c r="P1266" s="42"/>
      <c r="Q1266" s="42">
        <v>0</v>
      </c>
      <c r="R1266" s="47">
        <v>2299.8960000000002</v>
      </c>
      <c r="S1266" s="42">
        <v>2449.2491841409692</v>
      </c>
      <c r="T1266" s="73">
        <v>0.57012318066596113</v>
      </c>
      <c r="U1266" s="48">
        <v>82.432751999999994</v>
      </c>
      <c r="V1266" s="49">
        <v>19.188256983240223</v>
      </c>
    </row>
    <row r="1267" spans="1:22" x14ac:dyDescent="0.35">
      <c r="A1267" s="1" t="s">
        <v>29</v>
      </c>
      <c r="B1267" s="44" t="s">
        <v>1292</v>
      </c>
      <c r="C1267" s="25" t="s">
        <v>1302</v>
      </c>
      <c r="D1267" s="25" t="s">
        <v>32</v>
      </c>
      <c r="E1267" s="50">
        <v>2749</v>
      </c>
      <c r="F1267" s="41">
        <v>1025.28</v>
      </c>
      <c r="G1267" s="42">
        <v>0</v>
      </c>
      <c r="H1267" s="42">
        <v>0</v>
      </c>
      <c r="I1267" s="42"/>
      <c r="J1267" s="42"/>
      <c r="K1267" s="42">
        <v>0</v>
      </c>
      <c r="L1267" s="46">
        <v>0.42719999999999997</v>
      </c>
      <c r="M1267" s="42">
        <v>0</v>
      </c>
      <c r="N1267" s="48">
        <v>0</v>
      </c>
      <c r="O1267" s="42"/>
      <c r="P1267" s="42"/>
      <c r="Q1267" s="42">
        <v>0</v>
      </c>
      <c r="R1267" s="47">
        <v>1025.28</v>
      </c>
      <c r="S1267" s="42">
        <v>1091.8607639284787</v>
      </c>
      <c r="T1267" s="73">
        <v>0.39718470859529964</v>
      </c>
      <c r="U1267" s="48">
        <v>0.42719999999999997</v>
      </c>
      <c r="V1267" s="49">
        <v>0.15540196435067297</v>
      </c>
    </row>
    <row r="1268" spans="1:22" x14ac:dyDescent="0.35">
      <c r="A1268" s="1" t="s">
        <v>29</v>
      </c>
      <c r="B1268" s="44" t="s">
        <v>1292</v>
      </c>
      <c r="C1268" s="25" t="s">
        <v>1303</v>
      </c>
      <c r="D1268" s="25" t="s">
        <v>32</v>
      </c>
      <c r="E1268" s="50">
        <v>628</v>
      </c>
      <c r="F1268" s="41">
        <v>167.904</v>
      </c>
      <c r="G1268" s="42">
        <v>130.72049999999999</v>
      </c>
      <c r="H1268" s="42">
        <v>0</v>
      </c>
      <c r="I1268" s="42"/>
      <c r="J1268" s="42"/>
      <c r="K1268" s="42">
        <v>0</v>
      </c>
      <c r="L1268" s="46">
        <v>6.9960000000000008E-2</v>
      </c>
      <c r="M1268" s="48">
        <v>6.6838747500000002</v>
      </c>
      <c r="N1268" s="48">
        <v>0</v>
      </c>
      <c r="O1268" s="42"/>
      <c r="P1268" s="42"/>
      <c r="Q1268" s="42">
        <v>0</v>
      </c>
      <c r="R1268" s="47">
        <v>298.62450000000001</v>
      </c>
      <c r="S1268" s="42">
        <v>318.01690728167921</v>
      </c>
      <c r="T1268" s="73">
        <v>0.50639634917464837</v>
      </c>
      <c r="U1268" s="48">
        <v>6.7538347500000002</v>
      </c>
      <c r="V1268" s="49">
        <v>10.75451393312102</v>
      </c>
    </row>
    <row r="1269" spans="1:22" x14ac:dyDescent="0.35">
      <c r="A1269" s="1" t="s">
        <v>29</v>
      </c>
      <c r="B1269" s="44" t="s">
        <v>1292</v>
      </c>
      <c r="C1269" s="25" t="s">
        <v>1304</v>
      </c>
      <c r="D1269" s="25" t="s">
        <v>32</v>
      </c>
      <c r="E1269" s="50">
        <v>5146</v>
      </c>
      <c r="F1269" s="41">
        <v>1006.1279999999999</v>
      </c>
      <c r="G1269" s="42">
        <v>2503.3923</v>
      </c>
      <c r="H1269" s="42">
        <v>0</v>
      </c>
      <c r="I1269" s="42"/>
      <c r="J1269" s="42"/>
      <c r="K1269" s="42">
        <v>0</v>
      </c>
      <c r="L1269" s="46">
        <v>0.41922000000000004</v>
      </c>
      <c r="M1269" s="42">
        <v>128.00104485</v>
      </c>
      <c r="N1269" s="48">
        <v>0</v>
      </c>
      <c r="O1269" s="42"/>
      <c r="P1269" s="42"/>
      <c r="Q1269" s="42">
        <v>0</v>
      </c>
      <c r="R1269" s="47">
        <v>3509.5203000000001</v>
      </c>
      <c r="S1269" s="42">
        <v>3737.4254016273649</v>
      </c>
      <c r="T1269" s="73">
        <v>0.72627776945731926</v>
      </c>
      <c r="U1269" s="48">
        <v>128.42026485</v>
      </c>
      <c r="V1269" s="49">
        <v>24.955356558492031</v>
      </c>
    </row>
    <row r="1270" spans="1:22" x14ac:dyDescent="0.35">
      <c r="A1270" s="1" t="s">
        <v>29</v>
      </c>
      <c r="B1270" s="44" t="s">
        <v>1292</v>
      </c>
      <c r="C1270" s="25" t="s">
        <v>1305</v>
      </c>
      <c r="D1270" s="25" t="s">
        <v>32</v>
      </c>
      <c r="E1270" s="50">
        <v>1060</v>
      </c>
      <c r="F1270" s="41">
        <v>133.70400000000001</v>
      </c>
      <c r="G1270" s="42">
        <v>573.65459999999996</v>
      </c>
      <c r="H1270" s="42">
        <v>0</v>
      </c>
      <c r="I1270" s="42"/>
      <c r="J1270" s="42"/>
      <c r="K1270" s="42">
        <v>0</v>
      </c>
      <c r="L1270" s="46">
        <v>5.5710000000000003E-2</v>
      </c>
      <c r="M1270" s="48">
        <v>29.331554700000002</v>
      </c>
      <c r="N1270" s="48">
        <v>0</v>
      </c>
      <c r="O1270" s="42"/>
      <c r="P1270" s="42"/>
      <c r="Q1270" s="42">
        <v>0</v>
      </c>
      <c r="R1270" s="47">
        <v>707.35860000000002</v>
      </c>
      <c r="S1270" s="42">
        <v>753.2938332625032</v>
      </c>
      <c r="T1270" s="73">
        <v>0.71065455968160685</v>
      </c>
      <c r="U1270" s="48">
        <v>29.387264700000003</v>
      </c>
      <c r="V1270" s="49">
        <v>27.723834622641512</v>
      </c>
    </row>
    <row r="1271" spans="1:22" x14ac:dyDescent="0.35">
      <c r="A1271" s="1" t="s">
        <v>29</v>
      </c>
      <c r="B1271" s="44" t="s">
        <v>1292</v>
      </c>
      <c r="C1271" s="25" t="s">
        <v>1306</v>
      </c>
      <c r="D1271" s="25" t="s">
        <v>32</v>
      </c>
      <c r="E1271" s="50">
        <v>3257</v>
      </c>
      <c r="F1271" s="41">
        <v>690.76800000000003</v>
      </c>
      <c r="G1271" s="42">
        <v>1593.2745</v>
      </c>
      <c r="H1271" s="42">
        <v>0</v>
      </c>
      <c r="I1271" s="42"/>
      <c r="J1271" s="42"/>
      <c r="K1271" s="42">
        <v>0</v>
      </c>
      <c r="L1271" s="46">
        <v>0.28782000000000002</v>
      </c>
      <c r="M1271" s="48">
        <v>81.465777750000001</v>
      </c>
      <c r="N1271" s="48">
        <v>0</v>
      </c>
      <c r="O1271" s="42"/>
      <c r="P1271" s="42"/>
      <c r="Q1271" s="42">
        <v>0</v>
      </c>
      <c r="R1271" s="47">
        <v>2284.0425</v>
      </c>
      <c r="S1271" s="42">
        <v>2432.3661720653017</v>
      </c>
      <c r="T1271" s="73">
        <v>0.74681184282017243</v>
      </c>
      <c r="U1271" s="48">
        <v>81.753597749999997</v>
      </c>
      <c r="V1271" s="49">
        <v>25.100889699109612</v>
      </c>
    </row>
    <row r="1272" spans="1:22" x14ac:dyDescent="0.35">
      <c r="A1272" s="1" t="s">
        <v>29</v>
      </c>
      <c r="B1272" s="44" t="s">
        <v>1292</v>
      </c>
      <c r="C1272" s="25" t="s">
        <v>1307</v>
      </c>
      <c r="D1272" s="25" t="s">
        <v>32</v>
      </c>
      <c r="E1272" s="50">
        <v>1060</v>
      </c>
      <c r="F1272" s="41">
        <v>165.024</v>
      </c>
      <c r="G1272" s="42">
        <v>542.20590000000004</v>
      </c>
      <c r="H1272" s="42">
        <v>0</v>
      </c>
      <c r="I1272" s="42"/>
      <c r="J1272" s="42"/>
      <c r="K1272" s="42">
        <v>0</v>
      </c>
      <c r="L1272" s="46">
        <v>6.8760000000000002E-2</v>
      </c>
      <c r="M1272" s="48">
        <v>27.723550049999997</v>
      </c>
      <c r="N1272" s="48">
        <v>0</v>
      </c>
      <c r="O1272" s="42"/>
      <c r="P1272" s="42"/>
      <c r="Q1272" s="42">
        <v>0</v>
      </c>
      <c r="R1272" s="47">
        <v>707.22990000000004</v>
      </c>
      <c r="S1272" s="42">
        <v>753.15677559989638</v>
      </c>
      <c r="T1272" s="73">
        <v>0.71052525999990224</v>
      </c>
      <c r="U1272" s="48">
        <v>27.792310049999998</v>
      </c>
      <c r="V1272" s="49">
        <v>26.219160424528297</v>
      </c>
    </row>
    <row r="1273" spans="1:22" x14ac:dyDescent="0.35">
      <c r="A1273" s="1" t="s">
        <v>29</v>
      </c>
      <c r="B1273" s="44" t="s">
        <v>1292</v>
      </c>
      <c r="C1273" s="25" t="s">
        <v>1308</v>
      </c>
      <c r="D1273" s="25" t="s">
        <v>32</v>
      </c>
      <c r="E1273" s="50">
        <v>1114</v>
      </c>
      <c r="F1273" s="41">
        <v>145.79999999999998</v>
      </c>
      <c r="G1273" s="42">
        <v>506.21039999999999</v>
      </c>
      <c r="H1273" s="42">
        <v>0</v>
      </c>
      <c r="I1273" s="42"/>
      <c r="J1273" s="42"/>
      <c r="K1273" s="42">
        <v>0</v>
      </c>
      <c r="L1273" s="46">
        <v>6.0749999999999998E-2</v>
      </c>
      <c r="M1273" s="48">
        <v>25.883062800000001</v>
      </c>
      <c r="N1273" s="48">
        <v>0</v>
      </c>
      <c r="O1273" s="42"/>
      <c r="P1273" s="42"/>
      <c r="Q1273" s="42">
        <v>0</v>
      </c>
      <c r="R1273" s="47">
        <v>652.0104</v>
      </c>
      <c r="S1273" s="42">
        <v>694.3513707799948</v>
      </c>
      <c r="T1273" s="73">
        <v>0.62329566497306532</v>
      </c>
      <c r="U1273" s="48">
        <v>25.9438128</v>
      </c>
      <c r="V1273" s="49">
        <v>23.288880430879711</v>
      </c>
    </row>
    <row r="1274" spans="1:22" x14ac:dyDescent="0.35">
      <c r="A1274" s="1" t="s">
        <v>29</v>
      </c>
      <c r="B1274" s="44" t="s">
        <v>1292</v>
      </c>
      <c r="C1274" s="25" t="s">
        <v>1306</v>
      </c>
      <c r="D1274" s="25" t="s">
        <v>32</v>
      </c>
      <c r="E1274" s="50">
        <v>582</v>
      </c>
      <c r="F1274" s="41">
        <v>315.15120000000002</v>
      </c>
      <c r="G1274" s="42">
        <v>0</v>
      </c>
      <c r="H1274" s="42">
        <v>0</v>
      </c>
      <c r="I1274" s="42"/>
      <c r="J1274" s="42"/>
      <c r="K1274" s="42">
        <v>0</v>
      </c>
      <c r="L1274" s="46">
        <v>0.13131300000000001</v>
      </c>
      <c r="M1274" s="42">
        <v>0</v>
      </c>
      <c r="N1274" s="48">
        <v>0</v>
      </c>
      <c r="O1274" s="42"/>
      <c r="P1274" s="42"/>
      <c r="Q1274" s="42">
        <v>0</v>
      </c>
      <c r="R1274" s="47">
        <v>315.15120000000002</v>
      </c>
      <c r="S1274" s="42">
        <v>335.61683636175178</v>
      </c>
      <c r="T1274" s="73">
        <v>0.57666123086211651</v>
      </c>
      <c r="U1274" s="48">
        <v>0.13131300000000001</v>
      </c>
      <c r="V1274" s="49">
        <v>0.2256237113402062</v>
      </c>
    </row>
    <row r="1275" spans="1:22" x14ac:dyDescent="0.35">
      <c r="A1275" s="1" t="s">
        <v>29</v>
      </c>
      <c r="B1275" s="44" t="s">
        <v>1292</v>
      </c>
      <c r="C1275" s="25" t="s">
        <v>1309</v>
      </c>
      <c r="D1275" s="25" t="s">
        <v>32</v>
      </c>
      <c r="E1275" s="50">
        <v>4547</v>
      </c>
      <c r="F1275" s="41">
        <v>1534.0319999999999</v>
      </c>
      <c r="G1275" s="42">
        <v>0</v>
      </c>
      <c r="H1275" s="42">
        <v>1478.6679999999999</v>
      </c>
      <c r="I1275" s="42"/>
      <c r="J1275" s="42"/>
      <c r="K1275" s="42">
        <v>0</v>
      </c>
      <c r="L1275" s="46">
        <v>0.63918000000000008</v>
      </c>
      <c r="M1275" s="42">
        <v>0</v>
      </c>
      <c r="N1275" s="48">
        <v>105.29366167999999</v>
      </c>
      <c r="O1275" s="42"/>
      <c r="P1275" s="42"/>
      <c r="Q1275" s="42">
        <v>0</v>
      </c>
      <c r="R1275" s="47">
        <v>3012.7</v>
      </c>
      <c r="S1275" s="42">
        <v>3208.3420367970975</v>
      </c>
      <c r="T1275" s="73">
        <v>0.705595345677831</v>
      </c>
      <c r="U1275" s="48">
        <v>105.93284167999998</v>
      </c>
      <c r="V1275" s="49">
        <v>23.297304086210683</v>
      </c>
    </row>
    <row r="1276" spans="1:22" x14ac:dyDescent="0.35">
      <c r="A1276" s="1" t="s">
        <v>29</v>
      </c>
      <c r="B1276" s="44" t="s">
        <v>1292</v>
      </c>
      <c r="C1276" s="25" t="s">
        <v>1310</v>
      </c>
      <c r="D1276" s="25" t="s">
        <v>32</v>
      </c>
      <c r="E1276" s="50">
        <v>2625</v>
      </c>
      <c r="F1276" s="41">
        <v>423.072</v>
      </c>
      <c r="G1276" s="42">
        <v>1014.6942</v>
      </c>
      <c r="H1276" s="42">
        <v>0</v>
      </c>
      <c r="I1276" s="42"/>
      <c r="J1276" s="42"/>
      <c r="K1276" s="42">
        <v>0</v>
      </c>
      <c r="L1276" s="46">
        <v>0.17627999999999999</v>
      </c>
      <c r="M1276" s="48">
        <v>51.882366900000001</v>
      </c>
      <c r="N1276" s="48">
        <v>0</v>
      </c>
      <c r="O1276" s="42"/>
      <c r="P1276" s="42"/>
      <c r="Q1276" s="42">
        <v>0</v>
      </c>
      <c r="R1276" s="47">
        <v>1437.7662</v>
      </c>
      <c r="S1276" s="42">
        <v>1531.1334479191501</v>
      </c>
      <c r="T1276" s="73">
        <v>0.58328893254062864</v>
      </c>
      <c r="U1276" s="48">
        <v>52.058646899999999</v>
      </c>
      <c r="V1276" s="49">
        <v>19.831865485714285</v>
      </c>
    </row>
    <row r="1277" spans="1:22" x14ac:dyDescent="0.35">
      <c r="A1277" s="1" t="s">
        <v>29</v>
      </c>
      <c r="B1277" s="44" t="s">
        <v>1292</v>
      </c>
      <c r="C1277" s="25" t="s">
        <v>1311</v>
      </c>
      <c r="D1277" s="25" t="s">
        <v>32</v>
      </c>
      <c r="E1277" s="50">
        <v>3440</v>
      </c>
      <c r="F1277" s="41">
        <v>527.32799999999997</v>
      </c>
      <c r="G1277" s="42">
        <v>1591.0011</v>
      </c>
      <c r="H1277" s="42">
        <v>0</v>
      </c>
      <c r="I1277" s="42"/>
      <c r="J1277" s="42"/>
      <c r="K1277" s="42">
        <v>0</v>
      </c>
      <c r="L1277" s="46">
        <v>0.21972</v>
      </c>
      <c r="M1277" s="48">
        <v>81.349536450000002</v>
      </c>
      <c r="N1277" s="48">
        <v>0</v>
      </c>
      <c r="O1277" s="42"/>
      <c r="P1277" s="42"/>
      <c r="Q1277" s="42">
        <v>0</v>
      </c>
      <c r="R1277" s="47">
        <v>2118.3290999999999</v>
      </c>
      <c r="S1277" s="42">
        <v>2255.8914924488208</v>
      </c>
      <c r="T1277" s="73">
        <v>0.6557824105955874</v>
      </c>
      <c r="U1277" s="48">
        <v>81.569256449999997</v>
      </c>
      <c r="V1277" s="49">
        <v>23.711993154069766</v>
      </c>
    </row>
    <row r="1278" spans="1:22" x14ac:dyDescent="0.35">
      <c r="A1278" s="1" t="s">
        <v>29</v>
      </c>
      <c r="B1278" s="44" t="s">
        <v>1292</v>
      </c>
      <c r="C1278" s="25" t="s">
        <v>1310</v>
      </c>
      <c r="D1278" s="25" t="s">
        <v>32</v>
      </c>
      <c r="E1278" s="50">
        <v>552</v>
      </c>
      <c r="F1278" s="41">
        <v>238.464</v>
      </c>
      <c r="G1278" s="42">
        <v>0</v>
      </c>
      <c r="H1278" s="42">
        <v>0</v>
      </c>
      <c r="I1278" s="42"/>
      <c r="J1278" s="42"/>
      <c r="K1278" s="42">
        <v>0</v>
      </c>
      <c r="L1278" s="46">
        <v>9.9360000000000004E-2</v>
      </c>
      <c r="M1278" s="42">
        <v>0</v>
      </c>
      <c r="N1278" s="48">
        <v>0</v>
      </c>
      <c r="O1278" s="42"/>
      <c r="P1278" s="42"/>
      <c r="Q1278" s="42">
        <v>0</v>
      </c>
      <c r="R1278" s="47">
        <v>238.464</v>
      </c>
      <c r="S1278" s="42">
        <v>253.94963835190464</v>
      </c>
      <c r="T1278" s="73">
        <v>0.46005369266649393</v>
      </c>
      <c r="U1278" s="48">
        <v>9.9360000000000004E-2</v>
      </c>
      <c r="V1278" s="49">
        <v>0.18</v>
      </c>
    </row>
    <row r="1279" spans="1:22" x14ac:dyDescent="0.35">
      <c r="A1279" s="1" t="s">
        <v>29</v>
      </c>
      <c r="B1279" s="44" t="s">
        <v>1292</v>
      </c>
      <c r="C1279" s="25" t="s">
        <v>1312</v>
      </c>
      <c r="D1279" s="25" t="s">
        <v>32</v>
      </c>
      <c r="E1279" s="50">
        <v>1951</v>
      </c>
      <c r="F1279" s="41">
        <v>230.11199999999999</v>
      </c>
      <c r="G1279" s="42">
        <v>750.22199999999998</v>
      </c>
      <c r="H1279" s="42">
        <v>0</v>
      </c>
      <c r="I1279" s="42"/>
      <c r="J1279" s="42"/>
      <c r="K1279" s="42">
        <v>0</v>
      </c>
      <c r="L1279" s="46">
        <v>9.5879999999999993E-2</v>
      </c>
      <c r="M1279" s="48">
        <v>38.359628999999998</v>
      </c>
      <c r="N1279" s="48">
        <v>0</v>
      </c>
      <c r="O1279" s="42"/>
      <c r="P1279" s="42"/>
      <c r="Q1279" s="42">
        <v>0</v>
      </c>
      <c r="R1279" s="47">
        <v>980.33399999999995</v>
      </c>
      <c r="S1279" s="42">
        <v>1043.9960109873023</v>
      </c>
      <c r="T1279" s="73">
        <v>0.53510815529846345</v>
      </c>
      <c r="U1279" s="48">
        <v>38.455508999999999</v>
      </c>
      <c r="V1279" s="49">
        <v>19.710665812403896</v>
      </c>
    </row>
    <row r="1280" spans="1:22" x14ac:dyDescent="0.35">
      <c r="A1280" s="1" t="s">
        <v>29</v>
      </c>
      <c r="B1280" s="44" t="s">
        <v>1292</v>
      </c>
      <c r="C1280" s="25" t="s">
        <v>1313</v>
      </c>
      <c r="D1280" s="25" t="s">
        <v>32</v>
      </c>
      <c r="E1280" s="50">
        <v>3623</v>
      </c>
      <c r="F1280" s="41">
        <v>973.94399999999996</v>
      </c>
      <c r="G1280" s="42">
        <v>1409.508</v>
      </c>
      <c r="H1280" s="42">
        <v>0</v>
      </c>
      <c r="I1280" s="42"/>
      <c r="J1280" s="42"/>
      <c r="K1280" s="42">
        <v>0</v>
      </c>
      <c r="L1280" s="46">
        <v>0.40581</v>
      </c>
      <c r="M1280" s="48">
        <v>72.069605999999993</v>
      </c>
      <c r="N1280" s="48">
        <v>0</v>
      </c>
      <c r="O1280" s="42"/>
      <c r="P1280" s="42"/>
      <c r="Q1280" s="42">
        <v>0</v>
      </c>
      <c r="R1280" s="47">
        <v>2383.4520000000002</v>
      </c>
      <c r="S1280" s="42">
        <v>2538.2312358642139</v>
      </c>
      <c r="T1280" s="73">
        <v>0.70058825168761074</v>
      </c>
      <c r="U1280" s="48">
        <v>72.475415999999996</v>
      </c>
      <c r="V1280" s="49">
        <v>20.004255037261938</v>
      </c>
    </row>
    <row r="1281" spans="1:22" x14ac:dyDescent="0.35">
      <c r="A1281" s="1" t="s">
        <v>29</v>
      </c>
      <c r="B1281" s="44" t="s">
        <v>1292</v>
      </c>
      <c r="C1281" s="25" t="s">
        <v>1314</v>
      </c>
      <c r="D1281" s="25" t="s">
        <v>32</v>
      </c>
      <c r="E1281" s="50">
        <v>2636</v>
      </c>
      <c r="F1281" s="41">
        <v>1803.384</v>
      </c>
      <c r="G1281" s="48">
        <v>38.268900000000002</v>
      </c>
      <c r="H1281" s="42">
        <v>0</v>
      </c>
      <c r="I1281" s="42"/>
      <c r="J1281" s="42"/>
      <c r="K1281" s="42">
        <v>0</v>
      </c>
      <c r="L1281" s="46">
        <v>0.75141000000000002</v>
      </c>
      <c r="M1281" s="48">
        <v>1.95672855</v>
      </c>
      <c r="N1281" s="48">
        <v>0</v>
      </c>
      <c r="O1281" s="42"/>
      <c r="P1281" s="42"/>
      <c r="Q1281" s="42">
        <v>0</v>
      </c>
      <c r="R1281" s="47">
        <v>1841.6529</v>
      </c>
      <c r="S1281" s="42">
        <v>1961.2481880901787</v>
      </c>
      <c r="T1281" s="73">
        <v>0.74402435056531813</v>
      </c>
      <c r="U1281" s="48">
        <v>2.7081385500000001</v>
      </c>
      <c r="V1281" s="49">
        <v>1.0273666729893778</v>
      </c>
    </row>
    <row r="1282" spans="1:22" x14ac:dyDescent="0.35">
      <c r="A1282" s="1" t="s">
        <v>29</v>
      </c>
      <c r="B1282" s="44" t="s">
        <v>1292</v>
      </c>
      <c r="C1282" s="25" t="s">
        <v>1315</v>
      </c>
      <c r="D1282" s="25" t="s">
        <v>32</v>
      </c>
      <c r="E1282" s="50">
        <v>2028</v>
      </c>
      <c r="F1282" s="41">
        <v>209.51999999999998</v>
      </c>
      <c r="G1282" s="42">
        <v>804.40470000000005</v>
      </c>
      <c r="H1282" s="42">
        <v>0</v>
      </c>
      <c r="I1282" s="42"/>
      <c r="J1282" s="42"/>
      <c r="K1282" s="42">
        <v>0</v>
      </c>
      <c r="L1282" s="46">
        <v>8.7300000000000003E-2</v>
      </c>
      <c r="M1282" s="48">
        <v>41.130046649999997</v>
      </c>
      <c r="N1282" s="48">
        <v>0</v>
      </c>
      <c r="O1282" s="42"/>
      <c r="P1282" s="42"/>
      <c r="Q1282" s="42">
        <v>0</v>
      </c>
      <c r="R1282" s="47">
        <v>1013.9247</v>
      </c>
      <c r="S1282" s="42">
        <v>1079.7680609277015</v>
      </c>
      <c r="T1282" s="73">
        <v>0.53243001031937942</v>
      </c>
      <c r="U1282" s="48">
        <v>41.217346649999996</v>
      </c>
      <c r="V1282" s="49">
        <v>20.324135428994083</v>
      </c>
    </row>
    <row r="1283" spans="1:22" x14ac:dyDescent="0.35">
      <c r="A1283" s="1" t="s">
        <v>29</v>
      </c>
      <c r="B1283" s="44" t="s">
        <v>1292</v>
      </c>
      <c r="C1283" s="25" t="s">
        <v>1315</v>
      </c>
      <c r="D1283" s="25" t="s">
        <v>32</v>
      </c>
      <c r="E1283" s="50">
        <v>549</v>
      </c>
      <c r="F1283" s="41">
        <v>207.072</v>
      </c>
      <c r="G1283" s="42">
        <v>0</v>
      </c>
      <c r="H1283" s="42">
        <v>0</v>
      </c>
      <c r="I1283" s="42"/>
      <c r="J1283" s="42"/>
      <c r="K1283" s="42">
        <v>0</v>
      </c>
      <c r="L1283" s="46">
        <v>8.6279999999999996E-2</v>
      </c>
      <c r="M1283" s="42">
        <v>0</v>
      </c>
      <c r="N1283" s="48">
        <v>0</v>
      </c>
      <c r="O1283" s="42"/>
      <c r="P1283" s="42"/>
      <c r="Q1283" s="42">
        <v>0</v>
      </c>
      <c r="R1283" s="47">
        <v>207.072</v>
      </c>
      <c r="S1283" s="42">
        <v>220.51907001813942</v>
      </c>
      <c r="T1283" s="73">
        <v>0.40167408017876033</v>
      </c>
      <c r="U1283" s="48">
        <v>8.6279999999999996E-2</v>
      </c>
      <c r="V1283" s="49">
        <v>0.15715846994535521</v>
      </c>
    </row>
    <row r="1284" spans="1:22" x14ac:dyDescent="0.35">
      <c r="A1284" s="1" t="s">
        <v>29</v>
      </c>
      <c r="B1284" s="44" t="s">
        <v>1292</v>
      </c>
      <c r="C1284" s="25" t="s">
        <v>1316</v>
      </c>
      <c r="D1284" s="25" t="s">
        <v>32</v>
      </c>
      <c r="E1284" s="50">
        <v>3985</v>
      </c>
      <c r="F1284" s="41">
        <v>2419.6320000000001</v>
      </c>
      <c r="G1284" s="42">
        <v>1522.7991</v>
      </c>
      <c r="H1284" s="42">
        <v>0</v>
      </c>
      <c r="I1284" s="42"/>
      <c r="J1284" s="42"/>
      <c r="K1284" s="42">
        <v>0</v>
      </c>
      <c r="L1284" s="46">
        <v>1.0081800000000001</v>
      </c>
      <c r="M1284" s="48">
        <v>77.86229745</v>
      </c>
      <c r="N1284" s="48">
        <v>0</v>
      </c>
      <c r="O1284" s="42"/>
      <c r="P1284" s="42"/>
      <c r="Q1284" s="42">
        <v>0</v>
      </c>
      <c r="R1284" s="47">
        <v>3942.4310999999998</v>
      </c>
      <c r="S1284" s="42">
        <v>4198.4490408292304</v>
      </c>
      <c r="T1284" s="73">
        <v>1.053563121914487</v>
      </c>
      <c r="U1284" s="48">
        <v>78.870477449999996</v>
      </c>
      <c r="V1284" s="49">
        <v>19.791838757841905</v>
      </c>
    </row>
    <row r="1285" spans="1:22" x14ac:dyDescent="0.35">
      <c r="A1285" s="1" t="s">
        <v>29</v>
      </c>
      <c r="B1285" s="44" t="s">
        <v>1292</v>
      </c>
      <c r="C1285" s="25" t="s">
        <v>1317</v>
      </c>
      <c r="D1285" s="25" t="s">
        <v>32</v>
      </c>
      <c r="E1285" s="50">
        <v>1839</v>
      </c>
      <c r="F1285" s="41">
        <v>222.048</v>
      </c>
      <c r="G1285" s="42">
        <v>717.63660000000004</v>
      </c>
      <c r="H1285" s="42">
        <v>0</v>
      </c>
      <c r="I1285" s="42"/>
      <c r="J1285" s="42"/>
      <c r="K1285" s="42">
        <v>0</v>
      </c>
      <c r="L1285" s="46">
        <v>9.2519999999999991E-2</v>
      </c>
      <c r="M1285" s="48">
        <v>36.693503700000001</v>
      </c>
      <c r="N1285" s="48">
        <v>0</v>
      </c>
      <c r="O1285" s="42"/>
      <c r="P1285" s="42"/>
      <c r="Q1285" s="42">
        <v>0</v>
      </c>
      <c r="R1285" s="47">
        <v>939.68460000000005</v>
      </c>
      <c r="S1285" s="42">
        <v>1000.7068753977715</v>
      </c>
      <c r="T1285" s="73">
        <v>0.54415817041749404</v>
      </c>
      <c r="U1285" s="48">
        <v>36.786023700000001</v>
      </c>
      <c r="V1285" s="49">
        <v>20.003275530179444</v>
      </c>
    </row>
    <row r="1286" spans="1:22" x14ac:dyDescent="0.35">
      <c r="A1286" s="1" t="s">
        <v>29</v>
      </c>
      <c r="B1286" s="44" t="s">
        <v>1292</v>
      </c>
      <c r="C1286" s="25" t="s">
        <v>1318</v>
      </c>
      <c r="D1286" s="25" t="s">
        <v>32</v>
      </c>
      <c r="E1286" s="50">
        <v>2999</v>
      </c>
      <c r="F1286" s="41">
        <v>175.68</v>
      </c>
      <c r="G1286" s="42">
        <v>1131.3954000000001</v>
      </c>
      <c r="H1286" s="42">
        <v>0</v>
      </c>
      <c r="I1286" s="42"/>
      <c r="J1286" s="42"/>
      <c r="K1286" s="42">
        <v>0</v>
      </c>
      <c r="L1286" s="46">
        <v>7.3200000000000001E-2</v>
      </c>
      <c r="M1286" s="48">
        <v>57.849420299999998</v>
      </c>
      <c r="N1286" s="48">
        <v>0</v>
      </c>
      <c r="O1286" s="42"/>
      <c r="P1286" s="42"/>
      <c r="Q1286" s="42">
        <v>0</v>
      </c>
      <c r="R1286" s="47">
        <v>1307.0754000000002</v>
      </c>
      <c r="S1286" s="42">
        <v>1391.9557045452191</v>
      </c>
      <c r="T1286" s="73">
        <v>0.46413994816446119</v>
      </c>
      <c r="U1286" s="48">
        <v>57.922620299999998</v>
      </c>
      <c r="V1286" s="49">
        <v>19.313978092697564</v>
      </c>
    </row>
    <row r="1287" spans="1:22" x14ac:dyDescent="0.35">
      <c r="A1287" s="1" t="s">
        <v>29</v>
      </c>
      <c r="B1287" s="44" t="s">
        <v>1292</v>
      </c>
      <c r="C1287" s="25" t="s">
        <v>1318</v>
      </c>
      <c r="D1287" s="25" t="s">
        <v>32</v>
      </c>
      <c r="E1287" s="50">
        <v>445</v>
      </c>
      <c r="F1287" s="41">
        <v>184.89599999999999</v>
      </c>
      <c r="G1287" s="42">
        <v>0</v>
      </c>
      <c r="H1287" s="42">
        <v>0</v>
      </c>
      <c r="I1287" s="42"/>
      <c r="J1287" s="42"/>
      <c r="K1287" s="42">
        <v>0</v>
      </c>
      <c r="L1287" s="46">
        <v>7.7040000000000011E-2</v>
      </c>
      <c r="M1287" s="42">
        <v>0</v>
      </c>
      <c r="N1287" s="48">
        <v>0</v>
      </c>
      <c r="O1287" s="42"/>
      <c r="P1287" s="42"/>
      <c r="Q1287" s="42">
        <v>0</v>
      </c>
      <c r="R1287" s="47">
        <v>184.89599999999999</v>
      </c>
      <c r="S1287" s="42">
        <v>196.90298046125938</v>
      </c>
      <c r="T1287" s="73">
        <v>0.44247860777811093</v>
      </c>
      <c r="U1287" s="48">
        <v>7.7040000000000011E-2</v>
      </c>
      <c r="V1287" s="49">
        <v>0.17312359550561798</v>
      </c>
    </row>
    <row r="1288" spans="1:22" x14ac:dyDescent="0.35">
      <c r="A1288" s="1" t="s">
        <v>29</v>
      </c>
      <c r="B1288" s="44" t="s">
        <v>1292</v>
      </c>
      <c r="C1288" s="25" t="s">
        <v>1319</v>
      </c>
      <c r="D1288" s="25" t="s">
        <v>32</v>
      </c>
      <c r="E1288" s="50">
        <v>2320</v>
      </c>
      <c r="F1288" s="41">
        <v>240.768</v>
      </c>
      <c r="G1288" s="42">
        <v>1603.1259</v>
      </c>
      <c r="H1288" s="42">
        <v>0</v>
      </c>
      <c r="I1288" s="42"/>
      <c r="J1288" s="42"/>
      <c r="K1288" s="42">
        <v>0</v>
      </c>
      <c r="L1288" s="46">
        <v>0.10032000000000001</v>
      </c>
      <c r="M1288" s="48">
        <v>81.96949004999999</v>
      </c>
      <c r="N1288" s="48">
        <v>0</v>
      </c>
      <c r="O1288" s="42"/>
      <c r="P1288" s="42"/>
      <c r="Q1288" s="42">
        <v>0</v>
      </c>
      <c r="R1288" s="47">
        <v>1843.8939</v>
      </c>
      <c r="S1288" s="42">
        <v>1963.6347166208861</v>
      </c>
      <c r="T1288" s="73">
        <v>0.84639427440555437</v>
      </c>
      <c r="U1288" s="48">
        <v>82.069810049999987</v>
      </c>
      <c r="V1288" s="49">
        <v>35.374918124999994</v>
      </c>
    </row>
    <row r="1289" spans="1:22" x14ac:dyDescent="0.35">
      <c r="A1289" s="1" t="s">
        <v>29</v>
      </c>
      <c r="B1289" s="44" t="s">
        <v>1292</v>
      </c>
      <c r="C1289" s="25" t="s">
        <v>1320</v>
      </c>
      <c r="D1289" s="25" t="s">
        <v>32</v>
      </c>
      <c r="E1289" s="50">
        <v>34122</v>
      </c>
      <c r="F1289" s="41">
        <v>13717.533599999999</v>
      </c>
      <c r="G1289" s="42">
        <v>11384.808300000001</v>
      </c>
      <c r="H1289" s="42">
        <v>0</v>
      </c>
      <c r="I1289" s="42"/>
      <c r="J1289" s="42"/>
      <c r="K1289" s="42">
        <v>0</v>
      </c>
      <c r="L1289" s="46">
        <v>5.7156390000000004</v>
      </c>
      <c r="M1289" s="42">
        <v>582.11705684999993</v>
      </c>
      <c r="N1289" s="48">
        <v>0</v>
      </c>
      <c r="O1289" s="42"/>
      <c r="P1289" s="42"/>
      <c r="Q1289" s="42">
        <v>0</v>
      </c>
      <c r="R1289" s="47">
        <v>25102.341899999999</v>
      </c>
      <c r="S1289" s="42">
        <v>26732.465476092249</v>
      </c>
      <c r="T1289" s="73">
        <v>0.78343782533533346</v>
      </c>
      <c r="U1289" s="48">
        <v>587.83269584999994</v>
      </c>
      <c r="V1289" s="49">
        <v>17.227381040091434</v>
      </c>
    </row>
    <row r="1290" spans="1:22" x14ac:dyDescent="0.35">
      <c r="A1290" s="1" t="s">
        <v>29</v>
      </c>
      <c r="B1290" s="44" t="s">
        <v>1292</v>
      </c>
      <c r="C1290" s="25" t="s">
        <v>1321</v>
      </c>
      <c r="D1290" s="25" t="s">
        <v>32</v>
      </c>
      <c r="E1290" s="50">
        <v>25250</v>
      </c>
      <c r="F1290" s="41">
        <v>11722.32</v>
      </c>
      <c r="G1290" s="42">
        <v>6725.0960999999998</v>
      </c>
      <c r="H1290" s="42">
        <v>0</v>
      </c>
      <c r="I1290" s="42"/>
      <c r="J1290" s="42"/>
      <c r="K1290" s="42">
        <v>0</v>
      </c>
      <c r="L1290" s="46">
        <v>4.8843000000000005</v>
      </c>
      <c r="M1290" s="42">
        <v>343.86113895</v>
      </c>
      <c r="N1290" s="48">
        <v>0</v>
      </c>
      <c r="O1290" s="42"/>
      <c r="P1290" s="42"/>
      <c r="Q1290" s="42">
        <v>0</v>
      </c>
      <c r="R1290" s="47">
        <v>18447.416099999999</v>
      </c>
      <c r="S1290" s="42">
        <v>19645.374761482246</v>
      </c>
      <c r="T1290" s="73">
        <v>0.77803464401909883</v>
      </c>
      <c r="U1290" s="48">
        <v>348.74543894999999</v>
      </c>
      <c r="V1290" s="49">
        <v>13.811700552475246</v>
      </c>
    </row>
    <row r="1291" spans="1:22" x14ac:dyDescent="0.35">
      <c r="A1291" s="1" t="s">
        <v>29</v>
      </c>
      <c r="B1291" s="44" t="s">
        <v>1292</v>
      </c>
      <c r="C1291" s="25" t="s">
        <v>1322</v>
      </c>
      <c r="D1291" s="25" t="s">
        <v>32</v>
      </c>
      <c r="E1291" s="50">
        <v>3785</v>
      </c>
      <c r="F1291" s="41">
        <v>1168.992</v>
      </c>
      <c r="G1291" s="42">
        <v>1902.4568999999999</v>
      </c>
      <c r="H1291" s="42">
        <v>0</v>
      </c>
      <c r="I1291" s="42"/>
      <c r="J1291" s="42"/>
      <c r="K1291" s="42">
        <v>0</v>
      </c>
      <c r="L1291" s="46">
        <v>0.48707999999999996</v>
      </c>
      <c r="M1291" s="48">
        <v>97.274594549999989</v>
      </c>
      <c r="N1291" s="48">
        <v>0</v>
      </c>
      <c r="O1291" s="42"/>
      <c r="P1291" s="42"/>
      <c r="Q1291" s="42">
        <v>0</v>
      </c>
      <c r="R1291" s="47">
        <v>3071.4488999999999</v>
      </c>
      <c r="S1291" s="42">
        <v>3270.90603768852</v>
      </c>
      <c r="T1291" s="73">
        <v>0.86417596768520999</v>
      </c>
      <c r="U1291" s="48">
        <v>97.761674549999995</v>
      </c>
      <c r="V1291" s="49">
        <v>25.828711902245704</v>
      </c>
    </row>
    <row r="1292" spans="1:22" x14ac:dyDescent="0.35">
      <c r="A1292" s="1" t="s">
        <v>29</v>
      </c>
      <c r="B1292" s="44" t="s">
        <v>1292</v>
      </c>
      <c r="C1292" s="25" t="s">
        <v>1323</v>
      </c>
      <c r="D1292" s="25" t="s">
        <v>32</v>
      </c>
      <c r="E1292" s="50">
        <v>4675</v>
      </c>
      <c r="F1292" s="41">
        <v>2505.6</v>
      </c>
      <c r="G1292" s="42">
        <v>1130.2587000000001</v>
      </c>
      <c r="H1292" s="42">
        <v>0</v>
      </c>
      <c r="I1292" s="42"/>
      <c r="J1292" s="42"/>
      <c r="K1292" s="42">
        <v>0</v>
      </c>
      <c r="L1292" s="46">
        <v>1.044</v>
      </c>
      <c r="M1292" s="48">
        <v>57.791299649999999</v>
      </c>
      <c r="N1292" s="48">
        <v>0</v>
      </c>
      <c r="O1292" s="42"/>
      <c r="P1292" s="42"/>
      <c r="Q1292" s="42">
        <v>0</v>
      </c>
      <c r="R1292" s="47">
        <v>3635.8586999999998</v>
      </c>
      <c r="S1292" s="42">
        <v>3871.9681040476803</v>
      </c>
      <c r="T1292" s="73">
        <v>0.82822847145404921</v>
      </c>
      <c r="U1292" s="48">
        <v>58.835299649999996</v>
      </c>
      <c r="V1292" s="49">
        <v>12.585090834224598</v>
      </c>
    </row>
    <row r="1293" spans="1:22" x14ac:dyDescent="0.35">
      <c r="A1293" s="1" t="s">
        <v>29</v>
      </c>
      <c r="B1293" s="44" t="s">
        <v>1292</v>
      </c>
      <c r="C1293" s="25" t="s">
        <v>1324</v>
      </c>
      <c r="D1293" s="25" t="s">
        <v>32</v>
      </c>
      <c r="E1293" s="50">
        <v>16286</v>
      </c>
      <c r="F1293" s="41">
        <v>6605.28</v>
      </c>
      <c r="G1293" s="42">
        <v>8057.3085000000001</v>
      </c>
      <c r="H1293" s="42">
        <v>0</v>
      </c>
      <c r="I1293" s="42"/>
      <c r="J1293" s="42"/>
      <c r="K1293" s="42">
        <v>0</v>
      </c>
      <c r="L1293" s="46">
        <v>2.7522000000000002</v>
      </c>
      <c r="M1293" s="42">
        <v>411.97854074999998</v>
      </c>
      <c r="N1293" s="48">
        <v>0</v>
      </c>
      <c r="O1293" s="42"/>
      <c r="P1293" s="42"/>
      <c r="Q1293" s="42">
        <v>0</v>
      </c>
      <c r="R1293" s="47">
        <v>14662.5885</v>
      </c>
      <c r="S1293" s="42">
        <v>15614.763850634879</v>
      </c>
      <c r="T1293" s="73">
        <v>0.95878446829392605</v>
      </c>
      <c r="U1293" s="48">
        <v>414.73074075</v>
      </c>
      <c r="V1293" s="49">
        <v>25.465475914896231</v>
      </c>
    </row>
    <row r="1294" spans="1:22" x14ac:dyDescent="0.35">
      <c r="A1294" s="1" t="s">
        <v>29</v>
      </c>
      <c r="B1294" s="44" t="s">
        <v>1292</v>
      </c>
      <c r="C1294" s="25" t="s">
        <v>1325</v>
      </c>
      <c r="D1294" s="25" t="s">
        <v>32</v>
      </c>
      <c r="E1294" s="50">
        <v>5368</v>
      </c>
      <c r="F1294" s="41">
        <v>1966.6799999999998</v>
      </c>
      <c r="G1294" s="42">
        <v>1768.3262999999999</v>
      </c>
      <c r="H1294" s="42">
        <v>0</v>
      </c>
      <c r="I1294" s="42"/>
      <c r="J1294" s="42"/>
      <c r="K1294" s="42">
        <v>0</v>
      </c>
      <c r="L1294" s="46">
        <v>0.81945000000000001</v>
      </c>
      <c r="M1294" s="48">
        <v>90.416357849999997</v>
      </c>
      <c r="N1294" s="48">
        <v>0</v>
      </c>
      <c r="O1294" s="42"/>
      <c r="P1294" s="42"/>
      <c r="Q1294" s="42">
        <v>0</v>
      </c>
      <c r="R1294" s="47">
        <v>3735.0063</v>
      </c>
      <c r="S1294" s="42">
        <v>3977.5542602954133</v>
      </c>
      <c r="T1294" s="73">
        <v>0.74097508574802784</v>
      </c>
      <c r="U1294" s="48">
        <v>91.23580785</v>
      </c>
      <c r="V1294" s="49">
        <v>16.996238422131146</v>
      </c>
    </row>
    <row r="1295" spans="1:22" x14ac:dyDescent="0.35">
      <c r="A1295" s="1" t="s">
        <v>29</v>
      </c>
      <c r="B1295" s="44" t="s">
        <v>1292</v>
      </c>
      <c r="C1295" s="25" t="s">
        <v>1326</v>
      </c>
      <c r="D1295" s="25" t="s">
        <v>32</v>
      </c>
      <c r="E1295" s="50">
        <v>5667</v>
      </c>
      <c r="F1295" s="41">
        <v>1822.8239999999998</v>
      </c>
      <c r="G1295" s="42">
        <v>2036.5875000000001</v>
      </c>
      <c r="H1295" s="42">
        <v>0</v>
      </c>
      <c r="I1295" s="42"/>
      <c r="J1295" s="42"/>
      <c r="K1295" s="42">
        <v>0</v>
      </c>
      <c r="L1295" s="46">
        <v>0.75951000000000002</v>
      </c>
      <c r="M1295" s="42">
        <v>104.13283125000001</v>
      </c>
      <c r="N1295" s="48">
        <v>0</v>
      </c>
      <c r="O1295" s="42"/>
      <c r="P1295" s="42"/>
      <c r="Q1295" s="42">
        <v>0</v>
      </c>
      <c r="R1295" s="47">
        <v>3859.4115000000002</v>
      </c>
      <c r="S1295" s="42">
        <v>4110.0382224410469</v>
      </c>
      <c r="T1295" s="73">
        <v>0.72525820053662371</v>
      </c>
      <c r="U1295" s="48">
        <v>104.89234125000002</v>
      </c>
      <c r="V1295" s="49">
        <v>18.509324377977769</v>
      </c>
    </row>
    <row r="1296" spans="1:22" x14ac:dyDescent="0.35">
      <c r="A1296" s="1" t="s">
        <v>29</v>
      </c>
      <c r="B1296" s="44" t="s">
        <v>1292</v>
      </c>
      <c r="C1296" s="25" t="s">
        <v>1327</v>
      </c>
      <c r="D1296" s="25" t="s">
        <v>32</v>
      </c>
      <c r="E1296" s="50">
        <v>4001</v>
      </c>
      <c r="F1296" s="41">
        <v>1723.3668</v>
      </c>
      <c r="G1296" s="42">
        <v>162.92699999999999</v>
      </c>
      <c r="H1296" s="42">
        <v>0</v>
      </c>
      <c r="I1296" s="42"/>
      <c r="J1296" s="42"/>
      <c r="K1296" s="42">
        <v>0</v>
      </c>
      <c r="L1296" s="46">
        <v>0.71806950000000003</v>
      </c>
      <c r="M1296" s="48">
        <v>8.330626500000001</v>
      </c>
      <c r="N1296" s="48">
        <v>0</v>
      </c>
      <c r="O1296" s="42"/>
      <c r="P1296" s="42"/>
      <c r="Q1296" s="42">
        <v>0</v>
      </c>
      <c r="R1296" s="47">
        <v>1886.2937999999999</v>
      </c>
      <c r="S1296" s="42">
        <v>2008.7880281109094</v>
      </c>
      <c r="T1296" s="73">
        <v>0.50207148915543853</v>
      </c>
      <c r="U1296" s="48">
        <v>9.0486960000000014</v>
      </c>
      <c r="V1296" s="49">
        <v>2.2616085978505378</v>
      </c>
    </row>
    <row r="1297" spans="1:22" x14ac:dyDescent="0.35">
      <c r="A1297" s="1" t="s">
        <v>29</v>
      </c>
      <c r="B1297" s="44" t="s">
        <v>1292</v>
      </c>
      <c r="C1297" s="25" t="s">
        <v>1328</v>
      </c>
      <c r="D1297" s="25" t="s">
        <v>32</v>
      </c>
      <c r="E1297" s="50">
        <v>3258</v>
      </c>
      <c r="F1297" s="41">
        <v>1374.5195999999999</v>
      </c>
      <c r="G1297" s="42">
        <v>0</v>
      </c>
      <c r="H1297" s="42">
        <v>0</v>
      </c>
      <c r="I1297" s="42"/>
      <c r="J1297" s="42"/>
      <c r="K1297" s="42">
        <v>0</v>
      </c>
      <c r="L1297" s="46">
        <v>0.57271649999999996</v>
      </c>
      <c r="M1297" s="42">
        <v>0</v>
      </c>
      <c r="N1297" s="48">
        <v>0</v>
      </c>
      <c r="O1297" s="42"/>
      <c r="P1297" s="42"/>
      <c r="Q1297" s="42">
        <v>0</v>
      </c>
      <c r="R1297" s="47">
        <v>1374.5195999999999</v>
      </c>
      <c r="S1297" s="42">
        <v>1463.779670422389</v>
      </c>
      <c r="T1297" s="73">
        <v>0.44928780553173386</v>
      </c>
      <c r="U1297" s="48">
        <v>0.57271649999999996</v>
      </c>
      <c r="V1297" s="49">
        <v>0.1757877532228361</v>
      </c>
    </row>
    <row r="1298" spans="1:22" x14ac:dyDescent="0.35">
      <c r="A1298" s="1" t="s">
        <v>29</v>
      </c>
      <c r="B1298" s="44" t="s">
        <v>1292</v>
      </c>
      <c r="C1298" s="25" t="s">
        <v>1329</v>
      </c>
      <c r="D1298" s="25" t="s">
        <v>32</v>
      </c>
      <c r="E1298" s="50">
        <v>2498</v>
      </c>
      <c r="F1298" s="41">
        <v>846.72</v>
      </c>
      <c r="G1298" s="42">
        <v>0</v>
      </c>
      <c r="H1298" s="42">
        <v>0</v>
      </c>
      <c r="I1298" s="42"/>
      <c r="J1298" s="42"/>
      <c r="K1298" s="42">
        <v>0</v>
      </c>
      <c r="L1298" s="46">
        <v>0.3528</v>
      </c>
      <c r="M1298" s="42">
        <v>0</v>
      </c>
      <c r="N1298" s="48">
        <v>0</v>
      </c>
      <c r="O1298" s="42"/>
      <c r="P1298" s="42"/>
      <c r="Q1298" s="42">
        <v>0</v>
      </c>
      <c r="R1298" s="47">
        <v>846.72</v>
      </c>
      <c r="S1298" s="42">
        <v>901.70523762632808</v>
      </c>
      <c r="T1298" s="73">
        <v>0.36097087174792958</v>
      </c>
      <c r="U1298" s="48">
        <v>0.3528</v>
      </c>
      <c r="V1298" s="49">
        <v>0.1412329863891113</v>
      </c>
    </row>
    <row r="1299" spans="1:22" x14ac:dyDescent="0.35">
      <c r="A1299" s="1" t="s">
        <v>29</v>
      </c>
      <c r="B1299" s="44" t="s">
        <v>1292</v>
      </c>
      <c r="C1299" s="25" t="s">
        <v>1330</v>
      </c>
      <c r="D1299" s="25" t="s">
        <v>32</v>
      </c>
      <c r="E1299" s="50">
        <v>4987</v>
      </c>
      <c r="F1299" s="41">
        <v>2266.2719999999999</v>
      </c>
      <c r="G1299" s="42">
        <v>0</v>
      </c>
      <c r="H1299" s="42">
        <v>0</v>
      </c>
      <c r="I1299" s="42"/>
      <c r="J1299" s="42"/>
      <c r="K1299" s="42">
        <v>0</v>
      </c>
      <c r="L1299" s="46">
        <v>0.94428000000000001</v>
      </c>
      <c r="M1299" s="42">
        <v>0</v>
      </c>
      <c r="N1299" s="48">
        <v>0</v>
      </c>
      <c r="O1299" s="42"/>
      <c r="P1299" s="42"/>
      <c r="Q1299" s="42">
        <v>0</v>
      </c>
      <c r="R1299" s="47">
        <v>2266.2719999999999</v>
      </c>
      <c r="S1299" s="42">
        <v>2413.4416717284271</v>
      </c>
      <c r="T1299" s="73">
        <v>0.48394659549396973</v>
      </c>
      <c r="U1299" s="48">
        <v>0.94428000000000001</v>
      </c>
      <c r="V1299" s="49">
        <v>0.18934830559454582</v>
      </c>
    </row>
    <row r="1300" spans="1:22" x14ac:dyDescent="0.35">
      <c r="A1300" s="1" t="s">
        <v>29</v>
      </c>
      <c r="B1300" s="44" t="s">
        <v>1292</v>
      </c>
      <c r="C1300" s="25" t="s">
        <v>1331</v>
      </c>
      <c r="D1300" s="25" t="s">
        <v>32</v>
      </c>
      <c r="E1300" s="50">
        <v>4079</v>
      </c>
      <c r="F1300" s="41">
        <v>947.37599999999998</v>
      </c>
      <c r="G1300" s="42">
        <v>1692.5463</v>
      </c>
      <c r="H1300" s="42">
        <v>0</v>
      </c>
      <c r="I1300" s="42"/>
      <c r="J1300" s="42"/>
      <c r="K1300" s="42">
        <v>0</v>
      </c>
      <c r="L1300" s="46">
        <v>0.39474000000000004</v>
      </c>
      <c r="M1300" s="48">
        <v>86.54164784999999</v>
      </c>
      <c r="N1300" s="48">
        <v>0</v>
      </c>
      <c r="O1300" s="42"/>
      <c r="P1300" s="42"/>
      <c r="Q1300" s="42">
        <v>0</v>
      </c>
      <c r="R1300" s="47">
        <v>2639.9223000000002</v>
      </c>
      <c r="S1300" s="42">
        <v>2811.3564871935737</v>
      </c>
      <c r="T1300" s="73">
        <v>0.68922689070693155</v>
      </c>
      <c r="U1300" s="48">
        <v>86.936387849999988</v>
      </c>
      <c r="V1300" s="49">
        <v>21.313162012748219</v>
      </c>
    </row>
    <row r="1301" spans="1:22" x14ac:dyDescent="0.35">
      <c r="A1301" s="1" t="s">
        <v>29</v>
      </c>
      <c r="B1301" s="44" t="s">
        <v>1292</v>
      </c>
      <c r="C1301" s="25" t="s">
        <v>1332</v>
      </c>
      <c r="D1301" s="25" t="s">
        <v>32</v>
      </c>
      <c r="E1301" s="50">
        <v>3920</v>
      </c>
      <c r="F1301" s="41">
        <v>1084.8312000000001</v>
      </c>
      <c r="G1301" s="42">
        <v>1595.5479</v>
      </c>
      <c r="H1301" s="42">
        <v>0</v>
      </c>
      <c r="I1301" s="42"/>
      <c r="J1301" s="42"/>
      <c r="K1301" s="42">
        <v>0</v>
      </c>
      <c r="L1301" s="46">
        <v>0.45201300000000005</v>
      </c>
      <c r="M1301" s="48">
        <v>81.58201905</v>
      </c>
      <c r="N1301" s="48">
        <v>0</v>
      </c>
      <c r="O1301" s="42"/>
      <c r="P1301" s="42"/>
      <c r="Q1301" s="42">
        <v>0</v>
      </c>
      <c r="R1301" s="47">
        <v>2680.3791000000001</v>
      </c>
      <c r="S1301" s="42">
        <v>2854.4405155117906</v>
      </c>
      <c r="T1301" s="73">
        <v>0.72817360089586491</v>
      </c>
      <c r="U1301" s="48">
        <v>82.034032049999993</v>
      </c>
      <c r="V1301" s="49">
        <v>20.927048992346936</v>
      </c>
    </row>
    <row r="1302" spans="1:22" x14ac:dyDescent="0.35">
      <c r="A1302" s="1" t="s">
        <v>29</v>
      </c>
      <c r="B1302" s="44" t="s">
        <v>1292</v>
      </c>
      <c r="C1302" s="25" t="s">
        <v>1333</v>
      </c>
      <c r="D1302" s="25" t="s">
        <v>32</v>
      </c>
      <c r="E1302" s="50">
        <v>3910</v>
      </c>
      <c r="F1302" s="41">
        <v>1034.2080000000001</v>
      </c>
      <c r="G1302" s="42">
        <v>1246.2021</v>
      </c>
      <c r="H1302" s="42">
        <v>0</v>
      </c>
      <c r="I1302" s="42"/>
      <c r="J1302" s="42"/>
      <c r="K1302" s="42">
        <v>0</v>
      </c>
      <c r="L1302" s="46">
        <v>0.43092000000000003</v>
      </c>
      <c r="M1302" s="48">
        <v>63.719605949999995</v>
      </c>
      <c r="N1302" s="48">
        <v>0</v>
      </c>
      <c r="O1302" s="42"/>
      <c r="P1302" s="42"/>
      <c r="Q1302" s="42">
        <v>0</v>
      </c>
      <c r="R1302" s="47">
        <v>2280.4101000000001</v>
      </c>
      <c r="S1302" s="42">
        <v>2428.4978872661313</v>
      </c>
      <c r="T1302" s="73">
        <v>0.62109920390438145</v>
      </c>
      <c r="U1302" s="48">
        <v>64.150525949999988</v>
      </c>
      <c r="V1302" s="49">
        <v>16.406784130434779</v>
      </c>
    </row>
    <row r="1303" spans="1:22" x14ac:dyDescent="0.35">
      <c r="A1303" s="1" t="s">
        <v>29</v>
      </c>
      <c r="B1303" s="44" t="s">
        <v>1292</v>
      </c>
      <c r="C1303" s="25" t="s">
        <v>1334</v>
      </c>
      <c r="D1303" s="25" t="s">
        <v>32</v>
      </c>
      <c r="E1303" s="50">
        <v>4915</v>
      </c>
      <c r="F1303" s="41">
        <v>1301.184</v>
      </c>
      <c r="G1303" s="42">
        <v>1219.6790999999998</v>
      </c>
      <c r="H1303" s="42">
        <v>0</v>
      </c>
      <c r="I1303" s="42"/>
      <c r="J1303" s="42"/>
      <c r="K1303" s="42">
        <v>0</v>
      </c>
      <c r="L1303" s="46">
        <v>0.54215999999999998</v>
      </c>
      <c r="M1303" s="48">
        <v>62.363457449999991</v>
      </c>
      <c r="N1303" s="48">
        <v>0</v>
      </c>
      <c r="O1303" s="42"/>
      <c r="P1303" s="42"/>
      <c r="Q1303" s="42">
        <v>0</v>
      </c>
      <c r="R1303" s="47">
        <v>2520.8630999999996</v>
      </c>
      <c r="S1303" s="42">
        <v>2684.5656894946874</v>
      </c>
      <c r="T1303" s="73">
        <v>0.54619851261336472</v>
      </c>
      <c r="U1303" s="48">
        <v>62.905617449999994</v>
      </c>
      <c r="V1303" s="49">
        <v>12.798701414038655</v>
      </c>
    </row>
    <row r="1304" spans="1:22" x14ac:dyDescent="0.35">
      <c r="A1304" s="1" t="s">
        <v>29</v>
      </c>
      <c r="B1304" s="44" t="s">
        <v>1335</v>
      </c>
      <c r="C1304" s="25" t="s">
        <v>1336</v>
      </c>
      <c r="D1304" s="25" t="s">
        <v>32</v>
      </c>
      <c r="E1304" s="50">
        <v>1986</v>
      </c>
      <c r="F1304" s="41">
        <v>1052.3519999999999</v>
      </c>
      <c r="G1304" s="42">
        <v>0</v>
      </c>
      <c r="H1304" s="42">
        <v>0</v>
      </c>
      <c r="I1304" s="42"/>
      <c r="J1304" s="42"/>
      <c r="K1304" s="42">
        <v>0</v>
      </c>
      <c r="L1304" s="46">
        <v>0.43848000000000004</v>
      </c>
      <c r="M1304" s="42">
        <v>0</v>
      </c>
      <c r="N1304" s="48">
        <v>0</v>
      </c>
      <c r="O1304" s="42"/>
      <c r="P1304" s="42"/>
      <c r="Q1304" s="42">
        <v>0</v>
      </c>
      <c r="R1304" s="47">
        <v>1052.3519999999999</v>
      </c>
      <c r="S1304" s="42">
        <v>1120.690795335579</v>
      </c>
      <c r="T1304" s="73">
        <v>0.56429546592929458</v>
      </c>
      <c r="U1304" s="48">
        <v>0.43848000000000004</v>
      </c>
      <c r="V1304" s="49">
        <v>0.220785498489426</v>
      </c>
    </row>
    <row r="1305" spans="1:22" x14ac:dyDescent="0.35">
      <c r="A1305" s="1" t="s">
        <v>29</v>
      </c>
      <c r="B1305" s="44" t="s">
        <v>1335</v>
      </c>
      <c r="C1305" s="25" t="s">
        <v>1337</v>
      </c>
      <c r="D1305" s="25" t="s">
        <v>32</v>
      </c>
      <c r="E1305" s="50">
        <v>1973</v>
      </c>
      <c r="F1305" s="41">
        <v>646.70399999999995</v>
      </c>
      <c r="G1305" s="42">
        <v>0</v>
      </c>
      <c r="H1305" s="42">
        <v>0</v>
      </c>
      <c r="I1305" s="42"/>
      <c r="J1305" s="42"/>
      <c r="K1305" s="42">
        <v>0</v>
      </c>
      <c r="L1305" s="46">
        <v>0.26945999999999998</v>
      </c>
      <c r="M1305" s="42">
        <v>0</v>
      </c>
      <c r="N1305" s="48">
        <v>0</v>
      </c>
      <c r="O1305" s="42"/>
      <c r="P1305" s="42"/>
      <c r="Q1305" s="42">
        <v>0</v>
      </c>
      <c r="R1305" s="47">
        <v>646.70399999999995</v>
      </c>
      <c r="S1305" s="42">
        <v>688.70037792174128</v>
      </c>
      <c r="T1305" s="73">
        <v>0.34906253315851055</v>
      </c>
      <c r="U1305" s="48">
        <v>0.26945999999999998</v>
      </c>
      <c r="V1305" s="49">
        <v>0.13657374556512925</v>
      </c>
    </row>
    <row r="1306" spans="1:22" x14ac:dyDescent="0.35">
      <c r="A1306" s="1" t="s">
        <v>29</v>
      </c>
      <c r="B1306" s="44" t="s">
        <v>1335</v>
      </c>
      <c r="C1306" s="25" t="s">
        <v>1338</v>
      </c>
      <c r="D1306" s="25" t="s">
        <v>32</v>
      </c>
      <c r="E1306" s="50">
        <v>4260</v>
      </c>
      <c r="F1306" s="41">
        <v>1472.904</v>
      </c>
      <c r="G1306" s="42">
        <v>816.15060000000005</v>
      </c>
      <c r="H1306" s="42">
        <v>0</v>
      </c>
      <c r="I1306" s="42"/>
      <c r="J1306" s="42"/>
      <c r="K1306" s="42">
        <v>0</v>
      </c>
      <c r="L1306" s="46">
        <v>0.61371000000000009</v>
      </c>
      <c r="M1306" s="48">
        <v>41.730626700000002</v>
      </c>
      <c r="N1306" s="48">
        <v>0</v>
      </c>
      <c r="O1306" s="42"/>
      <c r="P1306" s="42"/>
      <c r="Q1306" s="42">
        <v>0</v>
      </c>
      <c r="R1306" s="47">
        <v>2289.0545999999999</v>
      </c>
      <c r="S1306" s="42">
        <v>2437.7037533454263</v>
      </c>
      <c r="T1306" s="73">
        <v>0.57223092801535824</v>
      </c>
      <c r="U1306" s="48">
        <v>42.344336699999999</v>
      </c>
      <c r="V1306" s="49">
        <v>9.9399851408450708</v>
      </c>
    </row>
    <row r="1307" spans="1:22" x14ac:dyDescent="0.35">
      <c r="A1307" s="1" t="s">
        <v>29</v>
      </c>
      <c r="B1307" s="44" t="s">
        <v>1335</v>
      </c>
      <c r="C1307" s="25" t="s">
        <v>1339</v>
      </c>
      <c r="D1307" s="25" t="s">
        <v>32</v>
      </c>
      <c r="E1307" s="50">
        <v>2279</v>
      </c>
      <c r="F1307" s="41">
        <v>712.8</v>
      </c>
      <c r="G1307" s="42">
        <v>0</v>
      </c>
      <c r="H1307" s="42">
        <v>0</v>
      </c>
      <c r="I1307" s="42"/>
      <c r="J1307" s="42"/>
      <c r="K1307" s="42">
        <v>0</v>
      </c>
      <c r="L1307" s="46">
        <v>0.29699999999999999</v>
      </c>
      <c r="M1307" s="42">
        <v>0</v>
      </c>
      <c r="N1307" s="48">
        <v>0</v>
      </c>
      <c r="O1307" s="42"/>
      <c r="P1307" s="42"/>
      <c r="Q1307" s="42">
        <v>0</v>
      </c>
      <c r="R1307" s="47">
        <v>712.8</v>
      </c>
      <c r="S1307" s="42">
        <v>759.08859289971485</v>
      </c>
      <c r="T1307" s="73">
        <v>0.33307968095643475</v>
      </c>
      <c r="U1307" s="48">
        <v>0.29699999999999999</v>
      </c>
      <c r="V1307" s="49">
        <v>0.13032031592803861</v>
      </c>
    </row>
    <row r="1308" spans="1:22" x14ac:dyDescent="0.35">
      <c r="A1308" s="1" t="s">
        <v>29</v>
      </c>
      <c r="B1308" s="44" t="s">
        <v>1335</v>
      </c>
      <c r="C1308" s="25" t="s">
        <v>1340</v>
      </c>
      <c r="D1308" s="25" t="s">
        <v>32</v>
      </c>
      <c r="E1308" s="50">
        <v>4971</v>
      </c>
      <c r="F1308" s="41">
        <v>744.76800000000003</v>
      </c>
      <c r="G1308" s="42">
        <v>1572.8139000000001</v>
      </c>
      <c r="H1308" s="42">
        <v>0</v>
      </c>
      <c r="I1308" s="42"/>
      <c r="J1308" s="42"/>
      <c r="K1308" s="42">
        <v>0</v>
      </c>
      <c r="L1308" s="46">
        <v>0.31031999999999998</v>
      </c>
      <c r="M1308" s="48">
        <v>80.419606049999999</v>
      </c>
      <c r="N1308" s="48">
        <v>0</v>
      </c>
      <c r="O1308" s="42"/>
      <c r="P1308" s="42"/>
      <c r="Q1308" s="42">
        <v>0</v>
      </c>
      <c r="R1308" s="47">
        <v>2317.5819000000001</v>
      </c>
      <c r="S1308" s="42">
        <v>2468.083590629697</v>
      </c>
      <c r="T1308" s="73">
        <v>0.49649639722987265</v>
      </c>
      <c r="U1308" s="48">
        <v>80.729926050000003</v>
      </c>
      <c r="V1308" s="49">
        <v>16.240178243814125</v>
      </c>
    </row>
    <row r="1309" spans="1:22" x14ac:dyDescent="0.35">
      <c r="A1309" s="1" t="s">
        <v>29</v>
      </c>
      <c r="B1309" s="44" t="s">
        <v>1335</v>
      </c>
      <c r="C1309" s="25" t="s">
        <v>1341</v>
      </c>
      <c r="D1309" s="25" t="s">
        <v>32</v>
      </c>
      <c r="E1309" s="50">
        <v>1903</v>
      </c>
      <c r="F1309" s="41">
        <v>367.77600000000001</v>
      </c>
      <c r="G1309" s="42">
        <v>440.66070000000002</v>
      </c>
      <c r="H1309" s="42">
        <v>0</v>
      </c>
      <c r="I1309" s="42"/>
      <c r="J1309" s="42"/>
      <c r="K1309" s="42">
        <v>0</v>
      </c>
      <c r="L1309" s="46">
        <v>0.15324000000000002</v>
      </c>
      <c r="M1309" s="48">
        <v>22.531438649999998</v>
      </c>
      <c r="N1309" s="48">
        <v>0</v>
      </c>
      <c r="O1309" s="42"/>
      <c r="P1309" s="42"/>
      <c r="Q1309" s="42">
        <v>0</v>
      </c>
      <c r="R1309" s="47">
        <v>808.43669999999997</v>
      </c>
      <c r="S1309" s="42">
        <v>860.9358544493391</v>
      </c>
      <c r="T1309" s="73">
        <v>0.4524098026533574</v>
      </c>
      <c r="U1309" s="48">
        <v>22.684678649999999</v>
      </c>
      <c r="V1309" s="49">
        <v>11.920482737782448</v>
      </c>
    </row>
    <row r="1310" spans="1:22" x14ac:dyDescent="0.35">
      <c r="A1310" s="1" t="s">
        <v>29</v>
      </c>
      <c r="B1310" s="44" t="s">
        <v>1335</v>
      </c>
      <c r="C1310" s="25" t="s">
        <v>1342</v>
      </c>
      <c r="D1310" s="25" t="s">
        <v>32</v>
      </c>
      <c r="E1310" s="50">
        <v>2378</v>
      </c>
      <c r="F1310" s="41">
        <v>207.072</v>
      </c>
      <c r="G1310" s="42">
        <v>879.80579999999998</v>
      </c>
      <c r="H1310" s="42">
        <v>0</v>
      </c>
      <c r="I1310" s="42"/>
      <c r="J1310" s="42"/>
      <c r="K1310" s="42">
        <v>0</v>
      </c>
      <c r="L1310" s="46">
        <v>8.6279999999999996E-2</v>
      </c>
      <c r="M1310" s="48">
        <v>44.9853831</v>
      </c>
      <c r="N1310" s="48">
        <v>0</v>
      </c>
      <c r="O1310" s="42"/>
      <c r="P1310" s="42"/>
      <c r="Q1310" s="42">
        <v>0</v>
      </c>
      <c r="R1310" s="47">
        <v>1086.8778</v>
      </c>
      <c r="S1310" s="42">
        <v>1157.4586698315625</v>
      </c>
      <c r="T1310" s="73">
        <v>0.48673619421007674</v>
      </c>
      <c r="U1310" s="48">
        <v>45.071663100000002</v>
      </c>
      <c r="V1310" s="49">
        <v>18.953600967199328</v>
      </c>
    </row>
    <row r="1311" spans="1:22" x14ac:dyDescent="0.35">
      <c r="A1311" s="1" t="s">
        <v>29</v>
      </c>
      <c r="B1311" s="44" t="s">
        <v>1335</v>
      </c>
      <c r="C1311" s="25" t="s">
        <v>1343</v>
      </c>
      <c r="D1311" s="25" t="s">
        <v>32</v>
      </c>
      <c r="E1311" s="50">
        <v>3181</v>
      </c>
      <c r="F1311" s="41">
        <v>1024.4880000000001</v>
      </c>
      <c r="G1311" s="42">
        <v>0</v>
      </c>
      <c r="H1311" s="42">
        <v>0</v>
      </c>
      <c r="I1311" s="42"/>
      <c r="J1311" s="42"/>
      <c r="K1311" s="42">
        <v>0</v>
      </c>
      <c r="L1311" s="46">
        <v>0.42687000000000003</v>
      </c>
      <c r="M1311" s="42">
        <v>0</v>
      </c>
      <c r="N1311" s="48">
        <v>0</v>
      </c>
      <c r="O1311" s="42"/>
      <c r="P1311" s="42"/>
      <c r="Q1311" s="42">
        <v>0</v>
      </c>
      <c r="R1311" s="47">
        <v>1024.4880000000001</v>
      </c>
      <c r="S1311" s="42">
        <v>1091.0173321585903</v>
      </c>
      <c r="T1311" s="73">
        <v>0.34297935622715825</v>
      </c>
      <c r="U1311" s="48">
        <v>0.42687000000000003</v>
      </c>
      <c r="V1311" s="49">
        <v>0.13419364979566176</v>
      </c>
    </row>
    <row r="1312" spans="1:22" x14ac:dyDescent="0.35">
      <c r="A1312" s="1" t="s">
        <v>29</v>
      </c>
      <c r="B1312" s="44" t="s">
        <v>1335</v>
      </c>
      <c r="C1312" s="25" t="s">
        <v>1344</v>
      </c>
      <c r="D1312" s="25" t="s">
        <v>32</v>
      </c>
      <c r="E1312" s="50">
        <v>3823</v>
      </c>
      <c r="F1312" s="41">
        <v>718.12799999999993</v>
      </c>
      <c r="G1312" s="42">
        <v>1042.7328</v>
      </c>
      <c r="H1312" s="42">
        <v>0</v>
      </c>
      <c r="I1312" s="42"/>
      <c r="J1312" s="42"/>
      <c r="K1312" s="42">
        <v>0</v>
      </c>
      <c r="L1312" s="46">
        <v>0.29922000000000004</v>
      </c>
      <c r="M1312" s="48">
        <v>53.316009600000001</v>
      </c>
      <c r="N1312" s="48">
        <v>0</v>
      </c>
      <c r="O1312" s="42"/>
      <c r="P1312" s="42"/>
      <c r="Q1312" s="42">
        <v>0</v>
      </c>
      <c r="R1312" s="47">
        <v>1760.8607999999999</v>
      </c>
      <c r="S1312" s="42">
        <v>1875.2095215548068</v>
      </c>
      <c r="T1312" s="73">
        <v>0.49050732972921968</v>
      </c>
      <c r="U1312" s="48">
        <v>53.615229599999999</v>
      </c>
      <c r="V1312" s="49">
        <v>14.024386502746534</v>
      </c>
    </row>
    <row r="1313" spans="1:22" x14ac:dyDescent="0.35">
      <c r="A1313" s="1" t="s">
        <v>29</v>
      </c>
      <c r="B1313" s="44" t="s">
        <v>1335</v>
      </c>
      <c r="C1313" s="25" t="s">
        <v>1345</v>
      </c>
      <c r="D1313" s="25" t="s">
        <v>32</v>
      </c>
      <c r="E1313" s="50">
        <v>1216</v>
      </c>
      <c r="F1313" s="41">
        <v>395.28</v>
      </c>
      <c r="G1313" s="48">
        <v>40.163400000000003</v>
      </c>
      <c r="H1313" s="42">
        <v>0</v>
      </c>
      <c r="I1313" s="42"/>
      <c r="J1313" s="42"/>
      <c r="K1313" s="42">
        <v>0</v>
      </c>
      <c r="L1313" s="46">
        <v>0.16470000000000001</v>
      </c>
      <c r="M1313" s="48">
        <v>2.0535963000000002</v>
      </c>
      <c r="N1313" s="48">
        <v>0</v>
      </c>
      <c r="O1313" s="42"/>
      <c r="P1313" s="42"/>
      <c r="Q1313" s="42">
        <v>0</v>
      </c>
      <c r="R1313" s="47">
        <v>435.4434</v>
      </c>
      <c r="S1313" s="42">
        <v>463.72070397512306</v>
      </c>
      <c r="T1313" s="73">
        <v>0.38134926313743672</v>
      </c>
      <c r="U1313" s="48">
        <v>2.2182963</v>
      </c>
      <c r="V1313" s="49">
        <v>1.8242568256578948</v>
      </c>
    </row>
    <row r="1314" spans="1:22" x14ac:dyDescent="0.35">
      <c r="A1314" s="1" t="s">
        <v>29</v>
      </c>
      <c r="B1314" s="44" t="s">
        <v>1335</v>
      </c>
      <c r="C1314" s="25" t="s">
        <v>1346</v>
      </c>
      <c r="D1314" s="25" t="s">
        <v>32</v>
      </c>
      <c r="E1314" s="50">
        <v>4103</v>
      </c>
      <c r="F1314" s="41">
        <v>1119.8879999999999</v>
      </c>
      <c r="G1314" s="42">
        <v>1702.7765999999999</v>
      </c>
      <c r="H1314" s="42">
        <v>0</v>
      </c>
      <c r="I1314" s="42"/>
      <c r="J1314" s="42"/>
      <c r="K1314" s="42">
        <v>0</v>
      </c>
      <c r="L1314" s="46">
        <v>0.46661999999999998</v>
      </c>
      <c r="M1314" s="48">
        <v>87.064733699999991</v>
      </c>
      <c r="N1314" s="48">
        <v>0</v>
      </c>
      <c r="O1314" s="42"/>
      <c r="P1314" s="42"/>
      <c r="Q1314" s="42">
        <v>0</v>
      </c>
      <c r="R1314" s="47">
        <v>2822.6646000000001</v>
      </c>
      <c r="S1314" s="42">
        <v>3005.9659083078518</v>
      </c>
      <c r="T1314" s="73">
        <v>0.73262634860050002</v>
      </c>
      <c r="U1314" s="48">
        <v>87.531353699999997</v>
      </c>
      <c r="V1314" s="49">
        <v>21.333500779917131</v>
      </c>
    </row>
    <row r="1315" spans="1:22" x14ac:dyDescent="0.35">
      <c r="A1315" s="1" t="s">
        <v>29</v>
      </c>
      <c r="B1315" s="44" t="s">
        <v>1335</v>
      </c>
      <c r="C1315" s="25" t="s">
        <v>1347</v>
      </c>
      <c r="D1315" s="25" t="s">
        <v>32</v>
      </c>
      <c r="E1315" s="50">
        <v>3518</v>
      </c>
      <c r="F1315" s="41">
        <v>1038.7439999999999</v>
      </c>
      <c r="G1315" s="42">
        <v>887.00490000000002</v>
      </c>
      <c r="H1315" s="42">
        <v>0</v>
      </c>
      <c r="I1315" s="42"/>
      <c r="J1315" s="42"/>
      <c r="K1315" s="42">
        <v>0</v>
      </c>
      <c r="L1315" s="46">
        <v>0.43281000000000003</v>
      </c>
      <c r="M1315" s="48">
        <v>45.35348055</v>
      </c>
      <c r="N1315" s="48">
        <v>0</v>
      </c>
      <c r="O1315" s="42"/>
      <c r="P1315" s="42"/>
      <c r="Q1315" s="42">
        <v>0</v>
      </c>
      <c r="R1315" s="47">
        <v>1925.7489</v>
      </c>
      <c r="S1315" s="42">
        <v>2050.8053069292564</v>
      </c>
      <c r="T1315" s="73">
        <v>0.58294636353873119</v>
      </c>
      <c r="U1315" s="48">
        <v>45.786290550000004</v>
      </c>
      <c r="V1315" s="49">
        <v>13.01486371517908</v>
      </c>
    </row>
    <row r="1316" spans="1:22" x14ac:dyDescent="0.35">
      <c r="A1316" s="1" t="s">
        <v>29</v>
      </c>
      <c r="B1316" s="44" t="s">
        <v>1335</v>
      </c>
      <c r="C1316" s="25" t="s">
        <v>1348</v>
      </c>
      <c r="D1316" s="25" t="s">
        <v>32</v>
      </c>
      <c r="E1316" s="50">
        <v>4300</v>
      </c>
      <c r="F1316" s="41">
        <v>612.79200000000003</v>
      </c>
      <c r="G1316" s="42">
        <v>1090.8531</v>
      </c>
      <c r="H1316" s="42">
        <v>0</v>
      </c>
      <c r="I1316" s="42"/>
      <c r="J1316" s="42"/>
      <c r="K1316" s="42">
        <v>0</v>
      </c>
      <c r="L1316" s="46">
        <v>0.25533</v>
      </c>
      <c r="M1316" s="48">
        <v>55.776450449999999</v>
      </c>
      <c r="N1316" s="48">
        <v>0</v>
      </c>
      <c r="O1316" s="42"/>
      <c r="P1316" s="42"/>
      <c r="Q1316" s="42">
        <v>0</v>
      </c>
      <c r="R1316" s="47">
        <v>1703.6451000000002</v>
      </c>
      <c r="S1316" s="42">
        <v>1814.2782852967091</v>
      </c>
      <c r="T1316" s="73">
        <v>0.42192518262714163</v>
      </c>
      <c r="U1316" s="48">
        <v>56.031780449999999</v>
      </c>
      <c r="V1316" s="49">
        <v>13.03064661627907</v>
      </c>
    </row>
    <row r="1317" spans="1:22" x14ac:dyDescent="0.35">
      <c r="A1317" s="1" t="s">
        <v>29</v>
      </c>
      <c r="B1317" s="44" t="s">
        <v>1335</v>
      </c>
      <c r="C1317" s="25" t="s">
        <v>1349</v>
      </c>
      <c r="D1317" s="25" t="s">
        <v>32</v>
      </c>
      <c r="E1317" s="50">
        <v>4300</v>
      </c>
      <c r="F1317" s="41">
        <v>719.16480000000001</v>
      </c>
      <c r="G1317" s="42">
        <v>1617.903</v>
      </c>
      <c r="H1317" s="42">
        <v>0</v>
      </c>
      <c r="I1317" s="42"/>
      <c r="J1317" s="42"/>
      <c r="K1317" s="42">
        <v>0</v>
      </c>
      <c r="L1317" s="46">
        <v>0.29965199999999997</v>
      </c>
      <c r="M1317" s="48">
        <v>82.725058500000003</v>
      </c>
      <c r="N1317" s="48">
        <v>0</v>
      </c>
      <c r="O1317" s="42"/>
      <c r="P1317" s="42"/>
      <c r="Q1317" s="42">
        <v>0</v>
      </c>
      <c r="R1317" s="47">
        <v>2337.0677999999998</v>
      </c>
      <c r="S1317" s="42">
        <v>2488.8348875045344</v>
      </c>
      <c r="T1317" s="73">
        <v>0.57879881104756614</v>
      </c>
      <c r="U1317" s="48">
        <v>83.024710499999998</v>
      </c>
      <c r="V1317" s="49">
        <v>19.308072209302328</v>
      </c>
    </row>
    <row r="1318" spans="1:22" x14ac:dyDescent="0.35">
      <c r="A1318" s="1" t="s">
        <v>29</v>
      </c>
      <c r="B1318" s="44" t="s">
        <v>1335</v>
      </c>
      <c r="C1318" s="25" t="s">
        <v>1350</v>
      </c>
      <c r="D1318" s="25" t="s">
        <v>32</v>
      </c>
      <c r="E1318" s="50">
        <v>5813</v>
      </c>
      <c r="F1318" s="41">
        <v>1100.952</v>
      </c>
      <c r="G1318" s="42">
        <v>920.34810000000004</v>
      </c>
      <c r="H1318" s="42">
        <v>0</v>
      </c>
      <c r="I1318" s="42"/>
      <c r="J1318" s="42"/>
      <c r="K1318" s="42">
        <v>0</v>
      </c>
      <c r="L1318" s="46">
        <v>0.45873000000000003</v>
      </c>
      <c r="M1318" s="48">
        <v>47.05835295</v>
      </c>
      <c r="N1318" s="48">
        <v>0</v>
      </c>
      <c r="O1318" s="42"/>
      <c r="P1318" s="42"/>
      <c r="Q1318" s="42">
        <v>0</v>
      </c>
      <c r="R1318" s="47">
        <v>2021.3000999999999</v>
      </c>
      <c r="S1318" s="42">
        <v>2152.5615161855403</v>
      </c>
      <c r="T1318" s="73">
        <v>0.37030131019878554</v>
      </c>
      <c r="U1318" s="48">
        <v>47.517082950000002</v>
      </c>
      <c r="V1318" s="49">
        <v>8.1742788491312588</v>
      </c>
    </row>
    <row r="1319" spans="1:22" x14ac:dyDescent="0.35">
      <c r="A1319" s="1" t="s">
        <v>29</v>
      </c>
      <c r="B1319" s="44" t="s">
        <v>1335</v>
      </c>
      <c r="C1319" s="25" t="s">
        <v>1351</v>
      </c>
      <c r="D1319" s="25" t="s">
        <v>32</v>
      </c>
      <c r="E1319" s="50">
        <v>3722</v>
      </c>
      <c r="F1319" s="41">
        <v>925.77599999999995</v>
      </c>
      <c r="G1319" s="42">
        <v>309.18239999999997</v>
      </c>
      <c r="H1319" s="42">
        <v>0</v>
      </c>
      <c r="I1319" s="42"/>
      <c r="J1319" s="42"/>
      <c r="K1319" s="42">
        <v>0</v>
      </c>
      <c r="L1319" s="46">
        <v>0.38574000000000003</v>
      </c>
      <c r="M1319" s="48">
        <v>15.808816799999999</v>
      </c>
      <c r="N1319" s="48">
        <v>0</v>
      </c>
      <c r="O1319" s="42"/>
      <c r="P1319" s="42"/>
      <c r="Q1319" s="42">
        <v>0</v>
      </c>
      <c r="R1319" s="47">
        <v>1234.9584</v>
      </c>
      <c r="S1319" s="42">
        <v>1315.1554912257061</v>
      </c>
      <c r="T1319" s="73">
        <v>0.35334645116219937</v>
      </c>
      <c r="U1319" s="48">
        <v>16.194556799999997</v>
      </c>
      <c r="V1319" s="49">
        <v>4.3510362170875867</v>
      </c>
    </row>
    <row r="1320" spans="1:22" x14ac:dyDescent="0.35">
      <c r="A1320" s="1" t="s">
        <v>29</v>
      </c>
      <c r="B1320" s="44" t="s">
        <v>1335</v>
      </c>
      <c r="C1320" s="25" t="s">
        <v>1352</v>
      </c>
      <c r="D1320" s="25" t="s">
        <v>32</v>
      </c>
      <c r="E1320" s="50">
        <v>3888</v>
      </c>
      <c r="F1320" s="41">
        <v>942.62400000000002</v>
      </c>
      <c r="G1320" s="42">
        <v>1329.1812</v>
      </c>
      <c r="H1320" s="42">
        <v>0</v>
      </c>
      <c r="I1320" s="42"/>
      <c r="J1320" s="42"/>
      <c r="K1320" s="42">
        <v>0</v>
      </c>
      <c r="L1320" s="46">
        <v>0.39276</v>
      </c>
      <c r="M1320" s="48">
        <v>67.962413400000003</v>
      </c>
      <c r="N1320" s="48">
        <v>0</v>
      </c>
      <c r="O1320" s="42"/>
      <c r="P1320" s="42"/>
      <c r="Q1320" s="42">
        <v>0</v>
      </c>
      <c r="R1320" s="47">
        <v>2271.8051999999998</v>
      </c>
      <c r="S1320" s="42">
        <v>2419.3341927753299</v>
      </c>
      <c r="T1320" s="73">
        <v>0.62225673682493055</v>
      </c>
      <c r="U1320" s="48">
        <v>68.355173399999998</v>
      </c>
      <c r="V1320" s="49">
        <v>17.58106311728395</v>
      </c>
    </row>
    <row r="1321" spans="1:22" x14ac:dyDescent="0.35">
      <c r="A1321" s="1" t="s">
        <v>29</v>
      </c>
      <c r="B1321" s="44" t="s">
        <v>1335</v>
      </c>
      <c r="C1321" s="25" t="s">
        <v>1353</v>
      </c>
      <c r="D1321" s="25" t="s">
        <v>32</v>
      </c>
      <c r="E1321" s="50">
        <v>20374</v>
      </c>
      <c r="F1321" s="41">
        <v>7065.7919999999995</v>
      </c>
      <c r="G1321" s="42">
        <v>6518.5955999999996</v>
      </c>
      <c r="H1321" s="42">
        <v>0</v>
      </c>
      <c r="I1321" s="42"/>
      <c r="J1321" s="42"/>
      <c r="K1321" s="42">
        <v>0</v>
      </c>
      <c r="L1321" s="46">
        <v>2.94408</v>
      </c>
      <c r="M1321" s="42">
        <v>333.30255420000003</v>
      </c>
      <c r="N1321" s="48">
        <v>0</v>
      </c>
      <c r="O1321" s="42"/>
      <c r="P1321" s="42"/>
      <c r="Q1321" s="42">
        <v>0</v>
      </c>
      <c r="R1321" s="47">
        <v>13584.387599999998</v>
      </c>
      <c r="S1321" s="42">
        <v>14466.545550909559</v>
      </c>
      <c r="T1321" s="73">
        <v>0.71004935461419261</v>
      </c>
      <c r="U1321" s="48">
        <v>336.24663420000002</v>
      </c>
      <c r="V1321" s="49">
        <v>16.503712290173752</v>
      </c>
    </row>
    <row r="1322" spans="1:22" x14ac:dyDescent="0.35">
      <c r="A1322" s="1" t="s">
        <v>29</v>
      </c>
      <c r="B1322" s="44" t="s">
        <v>1335</v>
      </c>
      <c r="C1322" s="25" t="s">
        <v>1354</v>
      </c>
      <c r="D1322" s="25" t="s">
        <v>32</v>
      </c>
      <c r="E1322" s="50">
        <v>1744</v>
      </c>
      <c r="F1322" s="60">
        <v>78.519599999999997</v>
      </c>
      <c r="G1322" s="42">
        <v>0</v>
      </c>
      <c r="H1322" s="42">
        <v>0</v>
      </c>
      <c r="I1322" s="42"/>
      <c r="J1322" s="42"/>
      <c r="K1322" s="42">
        <v>0</v>
      </c>
      <c r="L1322" s="46">
        <v>3.2716500000000003E-2</v>
      </c>
      <c r="M1322" s="42">
        <v>0</v>
      </c>
      <c r="N1322" s="48">
        <v>0</v>
      </c>
      <c r="O1322" s="42"/>
      <c r="P1322" s="42"/>
      <c r="Q1322" s="42">
        <v>0</v>
      </c>
      <c r="R1322" s="62">
        <v>78.519599999999997</v>
      </c>
      <c r="S1322" s="48">
        <v>83.618592422907483</v>
      </c>
      <c r="T1322" s="73">
        <v>4.7946440609465298E-2</v>
      </c>
      <c r="U1322" s="48">
        <v>3.2716500000000003E-2</v>
      </c>
      <c r="V1322" s="49">
        <v>1.8759461009174312E-2</v>
      </c>
    </row>
    <row r="1323" spans="1:22" x14ac:dyDescent="0.35">
      <c r="A1323" s="1" t="s">
        <v>29</v>
      </c>
      <c r="B1323" s="44" t="s">
        <v>1335</v>
      </c>
      <c r="C1323" s="25" t="s">
        <v>1355</v>
      </c>
      <c r="D1323" s="25" t="s">
        <v>32</v>
      </c>
      <c r="E1323" s="50">
        <v>1503</v>
      </c>
      <c r="F1323" s="60">
        <v>70.289999999999992</v>
      </c>
      <c r="G1323" s="42">
        <v>0</v>
      </c>
      <c r="H1323" s="42">
        <v>0</v>
      </c>
      <c r="I1323" s="42"/>
      <c r="J1323" s="42"/>
      <c r="K1323" s="42">
        <v>0</v>
      </c>
      <c r="L1323" s="46">
        <v>2.9287500000000001E-2</v>
      </c>
      <c r="M1323" s="42">
        <v>0</v>
      </c>
      <c r="N1323" s="48">
        <v>0</v>
      </c>
      <c r="O1323" s="42"/>
      <c r="P1323" s="42"/>
      <c r="Q1323" s="42">
        <v>0</v>
      </c>
      <c r="R1323" s="62">
        <v>70.289999999999992</v>
      </c>
      <c r="S1323" s="48">
        <v>74.854569577610775</v>
      </c>
      <c r="T1323" s="73">
        <v>4.9803439506061725E-2</v>
      </c>
      <c r="U1323" s="48">
        <v>2.9287500000000001E-2</v>
      </c>
      <c r="V1323" s="49">
        <v>1.9486027944111778E-2</v>
      </c>
    </row>
    <row r="1324" spans="1:22" x14ac:dyDescent="0.35">
      <c r="A1324" s="1" t="s">
        <v>29</v>
      </c>
      <c r="B1324" s="44" t="s">
        <v>1335</v>
      </c>
      <c r="C1324" s="25" t="s">
        <v>1356</v>
      </c>
      <c r="D1324" s="25" t="s">
        <v>32</v>
      </c>
      <c r="E1324" s="50">
        <v>1352</v>
      </c>
      <c r="F1324" s="41">
        <v>113.7492</v>
      </c>
      <c r="G1324" s="42">
        <v>0</v>
      </c>
      <c r="H1324" s="42">
        <v>0</v>
      </c>
      <c r="I1324" s="42"/>
      <c r="J1324" s="42"/>
      <c r="K1324" s="42">
        <v>0</v>
      </c>
      <c r="L1324" s="46">
        <v>4.73955E-2</v>
      </c>
      <c r="M1324" s="42">
        <v>0</v>
      </c>
      <c r="N1324" s="48">
        <v>0</v>
      </c>
      <c r="O1324" s="42"/>
      <c r="P1324" s="42"/>
      <c r="Q1324" s="42">
        <v>0</v>
      </c>
      <c r="R1324" s="47">
        <v>113.7492</v>
      </c>
      <c r="S1324" s="42">
        <v>121.13597105986007</v>
      </c>
      <c r="T1324" s="73">
        <v>8.959761173066573E-2</v>
      </c>
      <c r="U1324" s="48">
        <v>4.73955E-2</v>
      </c>
      <c r="V1324" s="49">
        <v>3.5055843195266272E-2</v>
      </c>
    </row>
    <row r="1325" spans="1:22" x14ac:dyDescent="0.35">
      <c r="A1325" s="1" t="s">
        <v>29</v>
      </c>
      <c r="B1325" s="44" t="s">
        <v>1335</v>
      </c>
      <c r="C1325" s="25" t="s">
        <v>1357</v>
      </c>
      <c r="D1325" s="25" t="s">
        <v>32</v>
      </c>
      <c r="E1325" s="50">
        <v>1571</v>
      </c>
      <c r="F1325" s="41">
        <v>138.26519999999999</v>
      </c>
      <c r="G1325" s="42">
        <v>0</v>
      </c>
      <c r="H1325" s="42">
        <v>0</v>
      </c>
      <c r="I1325" s="42"/>
      <c r="J1325" s="42"/>
      <c r="K1325" s="42">
        <v>0</v>
      </c>
      <c r="L1325" s="46">
        <v>5.7610500000000002E-2</v>
      </c>
      <c r="M1325" s="42">
        <v>0</v>
      </c>
      <c r="N1325" s="48">
        <v>0</v>
      </c>
      <c r="O1325" s="42"/>
      <c r="P1325" s="42"/>
      <c r="Q1325" s="42">
        <v>0</v>
      </c>
      <c r="R1325" s="47">
        <v>138.26519999999999</v>
      </c>
      <c r="S1325" s="42">
        <v>147.24401811868358</v>
      </c>
      <c r="T1325" s="73">
        <v>9.3726300521122588E-2</v>
      </c>
      <c r="U1325" s="48">
        <v>5.7610500000000002E-2</v>
      </c>
      <c r="V1325" s="49">
        <v>3.6671228516868236E-2</v>
      </c>
    </row>
    <row r="1326" spans="1:22" x14ac:dyDescent="0.35">
      <c r="A1326" s="1" t="s">
        <v>29</v>
      </c>
      <c r="B1326" s="44" t="s">
        <v>1335</v>
      </c>
      <c r="C1326" s="25" t="s">
        <v>1358</v>
      </c>
      <c r="D1326" s="25" t="s">
        <v>32</v>
      </c>
      <c r="E1326" s="50">
        <v>5063</v>
      </c>
      <c r="F1326" s="41">
        <v>408.024</v>
      </c>
      <c r="G1326" s="42">
        <v>2644.7220000000002</v>
      </c>
      <c r="H1326" s="42">
        <v>0</v>
      </c>
      <c r="I1326" s="42"/>
      <c r="J1326" s="42"/>
      <c r="K1326" s="42">
        <v>0</v>
      </c>
      <c r="L1326" s="46">
        <v>0.17000999999999999</v>
      </c>
      <c r="M1326" s="42">
        <v>135.22737899999998</v>
      </c>
      <c r="N1326" s="48">
        <v>0</v>
      </c>
      <c r="O1326" s="42"/>
      <c r="P1326" s="42"/>
      <c r="Q1326" s="42">
        <v>0</v>
      </c>
      <c r="R1326" s="47">
        <v>3052.7460000000001</v>
      </c>
      <c r="S1326" s="42">
        <v>3250.9885881316404</v>
      </c>
      <c r="T1326" s="73">
        <v>0.64210716731811979</v>
      </c>
      <c r="U1326" s="48">
        <v>135.39738899999998</v>
      </c>
      <c r="V1326" s="49">
        <v>26.742522022516287</v>
      </c>
    </row>
    <row r="1327" spans="1:22" x14ac:dyDescent="0.35">
      <c r="A1327" s="1" t="s">
        <v>29</v>
      </c>
      <c r="B1327" s="44" t="s">
        <v>1335</v>
      </c>
      <c r="C1327" s="25" t="s">
        <v>1359</v>
      </c>
      <c r="D1327" s="25" t="s">
        <v>32</v>
      </c>
      <c r="E1327" s="50">
        <v>3199</v>
      </c>
      <c r="F1327" s="41">
        <v>872.85599999999999</v>
      </c>
      <c r="G1327" s="42">
        <v>418.68450000000001</v>
      </c>
      <c r="H1327" s="42">
        <v>0</v>
      </c>
      <c r="I1327" s="42"/>
      <c r="J1327" s="42"/>
      <c r="K1327" s="42">
        <v>0</v>
      </c>
      <c r="L1327" s="46">
        <v>0.36369000000000001</v>
      </c>
      <c r="M1327" s="48">
        <v>21.407772749999999</v>
      </c>
      <c r="N1327" s="48">
        <v>0</v>
      </c>
      <c r="O1327" s="42"/>
      <c r="P1327" s="42"/>
      <c r="Q1327" s="42">
        <v>0</v>
      </c>
      <c r="R1327" s="47">
        <v>1291.5405000000001</v>
      </c>
      <c r="S1327" s="42">
        <v>1375.4119820678932</v>
      </c>
      <c r="T1327" s="73">
        <v>0.4299506039599541</v>
      </c>
      <c r="U1327" s="48">
        <v>21.771462749999998</v>
      </c>
      <c r="V1327" s="49">
        <v>6.8057088934041881</v>
      </c>
    </row>
    <row r="1328" spans="1:22" x14ac:dyDescent="0.35">
      <c r="A1328" s="1" t="s">
        <v>29</v>
      </c>
      <c r="B1328" s="44" t="s">
        <v>1335</v>
      </c>
      <c r="C1328" s="25" t="s">
        <v>1360</v>
      </c>
      <c r="D1328" s="25" t="s">
        <v>32</v>
      </c>
      <c r="E1328" s="50">
        <v>3607</v>
      </c>
      <c r="F1328" s="41">
        <v>405.75599999999997</v>
      </c>
      <c r="G1328" s="42">
        <v>1216.269</v>
      </c>
      <c r="H1328" s="42">
        <v>0</v>
      </c>
      <c r="I1328" s="42"/>
      <c r="J1328" s="42"/>
      <c r="K1328" s="42">
        <v>0</v>
      </c>
      <c r="L1328" s="46">
        <v>0.16906499999999999</v>
      </c>
      <c r="M1328" s="48">
        <v>62.189095499999993</v>
      </c>
      <c r="N1328" s="48">
        <v>0</v>
      </c>
      <c r="O1328" s="42"/>
      <c r="P1328" s="42"/>
      <c r="Q1328" s="42">
        <v>0</v>
      </c>
      <c r="R1328" s="47">
        <v>1622.0250000000001</v>
      </c>
      <c r="S1328" s="42">
        <v>1727.3578491837263</v>
      </c>
      <c r="T1328" s="73">
        <v>0.47889044890039545</v>
      </c>
      <c r="U1328" s="48">
        <v>62.358160499999997</v>
      </c>
      <c r="V1328" s="49">
        <v>17.288095508733019</v>
      </c>
    </row>
    <row r="1329" spans="1:22" x14ac:dyDescent="0.35">
      <c r="A1329" s="1" t="s">
        <v>29</v>
      </c>
      <c r="B1329" s="44" t="s">
        <v>1335</v>
      </c>
      <c r="C1329" s="25" t="s">
        <v>1361</v>
      </c>
      <c r="D1329" s="25" t="s">
        <v>32</v>
      </c>
      <c r="E1329" s="50">
        <v>3926</v>
      </c>
      <c r="F1329" s="41">
        <v>562.03200000000004</v>
      </c>
      <c r="G1329" s="42">
        <v>1353.4308000000001</v>
      </c>
      <c r="H1329" s="42">
        <v>0</v>
      </c>
      <c r="I1329" s="42"/>
      <c r="J1329" s="42"/>
      <c r="K1329" s="42">
        <v>0</v>
      </c>
      <c r="L1329" s="46">
        <v>0.23418</v>
      </c>
      <c r="M1329" s="48">
        <v>69.202320599999993</v>
      </c>
      <c r="N1329" s="48">
        <v>0</v>
      </c>
      <c r="O1329" s="42"/>
      <c r="P1329" s="42"/>
      <c r="Q1329" s="42">
        <v>0</v>
      </c>
      <c r="R1329" s="47">
        <v>1915.4628000000002</v>
      </c>
      <c r="S1329" s="42">
        <v>2039.8512368178287</v>
      </c>
      <c r="T1329" s="73">
        <v>0.51957494569990548</v>
      </c>
      <c r="U1329" s="48">
        <v>69.436500599999988</v>
      </c>
      <c r="V1329" s="49">
        <v>17.686322109016807</v>
      </c>
    </row>
    <row r="1330" spans="1:22" x14ac:dyDescent="0.35">
      <c r="A1330" s="1" t="s">
        <v>29</v>
      </c>
      <c r="B1330" s="44" t="s">
        <v>1335</v>
      </c>
      <c r="C1330" s="25" t="s">
        <v>1362</v>
      </c>
      <c r="D1330" s="25" t="s">
        <v>32</v>
      </c>
      <c r="E1330" s="50">
        <v>2966</v>
      </c>
      <c r="F1330" s="41">
        <v>255.42</v>
      </c>
      <c r="G1330" s="42">
        <v>1617.903</v>
      </c>
      <c r="H1330" s="42">
        <v>0</v>
      </c>
      <c r="I1330" s="42"/>
      <c r="J1330" s="42"/>
      <c r="K1330" s="42">
        <v>0</v>
      </c>
      <c r="L1330" s="46">
        <v>0.10642499999999999</v>
      </c>
      <c r="M1330" s="48">
        <v>82.725058500000003</v>
      </c>
      <c r="N1330" s="48">
        <v>0</v>
      </c>
      <c r="O1330" s="42"/>
      <c r="P1330" s="42"/>
      <c r="Q1330" s="42">
        <v>0</v>
      </c>
      <c r="R1330" s="47">
        <v>1873.3230000000001</v>
      </c>
      <c r="S1330" s="42">
        <v>1994.9749159885982</v>
      </c>
      <c r="T1330" s="73">
        <v>0.67261460417687058</v>
      </c>
      <c r="U1330" s="48">
        <v>82.831483500000004</v>
      </c>
      <c r="V1330" s="49">
        <v>27.927000505731627</v>
      </c>
    </row>
    <row r="1331" spans="1:22" x14ac:dyDescent="0.35">
      <c r="A1331" s="1" t="s">
        <v>29</v>
      </c>
      <c r="B1331" s="44" t="s">
        <v>1335</v>
      </c>
      <c r="C1331" s="25" t="s">
        <v>1363</v>
      </c>
      <c r="D1331" s="25" t="s">
        <v>32</v>
      </c>
      <c r="E1331" s="50">
        <v>4230</v>
      </c>
      <c r="F1331" s="41">
        <v>383.32799999999997</v>
      </c>
      <c r="G1331" s="42">
        <v>1946.0304000000001</v>
      </c>
      <c r="H1331" s="42">
        <v>0</v>
      </c>
      <c r="I1331" s="42"/>
      <c r="J1331" s="42"/>
      <c r="K1331" s="42">
        <v>0</v>
      </c>
      <c r="L1331" s="46">
        <v>0.15972</v>
      </c>
      <c r="M1331" s="42">
        <v>99.502552799999989</v>
      </c>
      <c r="N1331" s="48">
        <v>0</v>
      </c>
      <c r="O1331" s="42"/>
      <c r="P1331" s="42"/>
      <c r="Q1331" s="42">
        <v>0</v>
      </c>
      <c r="R1331" s="47">
        <v>2329.3584000000001</v>
      </c>
      <c r="S1331" s="42">
        <v>2480.6248459808239</v>
      </c>
      <c r="T1331" s="73">
        <v>0.58643613380161319</v>
      </c>
      <c r="U1331" s="48">
        <v>99.662272799999982</v>
      </c>
      <c r="V1331" s="49">
        <v>23.560820992907797</v>
      </c>
    </row>
    <row r="1332" spans="1:22" x14ac:dyDescent="0.35">
      <c r="A1332" s="1" t="s">
        <v>29</v>
      </c>
      <c r="B1332" s="44" t="s">
        <v>1335</v>
      </c>
      <c r="C1332" s="25" t="s">
        <v>1364</v>
      </c>
      <c r="D1332" s="25" t="s">
        <v>32</v>
      </c>
      <c r="E1332" s="50">
        <v>1676</v>
      </c>
      <c r="F1332" s="41">
        <v>169.11359999999999</v>
      </c>
      <c r="G1332" s="42">
        <v>844.18920000000003</v>
      </c>
      <c r="H1332" s="42">
        <v>0</v>
      </c>
      <c r="I1332" s="42"/>
      <c r="J1332" s="42"/>
      <c r="K1332" s="42">
        <v>0</v>
      </c>
      <c r="L1332" s="46">
        <v>7.0463999999999999E-2</v>
      </c>
      <c r="M1332" s="48">
        <v>43.164269399999995</v>
      </c>
      <c r="N1332" s="48">
        <v>0</v>
      </c>
      <c r="O1332" s="42"/>
      <c r="P1332" s="42"/>
      <c r="Q1332" s="42">
        <v>0</v>
      </c>
      <c r="R1332" s="47">
        <v>1013.3028</v>
      </c>
      <c r="S1332" s="42">
        <v>1079.1057752993004</v>
      </c>
      <c r="T1332" s="73">
        <v>0.64385786115710042</v>
      </c>
      <c r="U1332" s="48">
        <v>43.234733399999996</v>
      </c>
      <c r="V1332" s="49">
        <v>25.796380310262528</v>
      </c>
    </row>
    <row r="1333" spans="1:22" x14ac:dyDescent="0.35">
      <c r="A1333" s="1" t="s">
        <v>29</v>
      </c>
      <c r="B1333" s="44" t="s">
        <v>1335</v>
      </c>
      <c r="C1333" s="25" t="s">
        <v>1365</v>
      </c>
      <c r="D1333" s="25" t="s">
        <v>32</v>
      </c>
      <c r="E1333" s="50">
        <v>3401</v>
      </c>
      <c r="F1333" s="41">
        <v>304.56</v>
      </c>
      <c r="G1333" s="42">
        <v>798.34230000000002</v>
      </c>
      <c r="H1333" s="42">
        <v>0</v>
      </c>
      <c r="I1333" s="42"/>
      <c r="J1333" s="42"/>
      <c r="K1333" s="42">
        <v>0</v>
      </c>
      <c r="L1333" s="46">
        <v>0.12690000000000001</v>
      </c>
      <c r="M1333" s="48">
        <v>40.820069850000003</v>
      </c>
      <c r="N1333" s="48">
        <v>0</v>
      </c>
      <c r="O1333" s="42"/>
      <c r="P1333" s="42"/>
      <c r="Q1333" s="42">
        <v>0</v>
      </c>
      <c r="R1333" s="47">
        <v>1102.9023</v>
      </c>
      <c r="S1333" s="42">
        <v>1174.5237864939102</v>
      </c>
      <c r="T1333" s="73">
        <v>0.34534659996880629</v>
      </c>
      <c r="U1333" s="48">
        <v>40.946969850000002</v>
      </c>
      <c r="V1333" s="49">
        <v>12.03968534254631</v>
      </c>
    </row>
    <row r="1334" spans="1:22" x14ac:dyDescent="0.35">
      <c r="A1334" s="1" t="s">
        <v>29</v>
      </c>
      <c r="B1334" s="44" t="s">
        <v>1335</v>
      </c>
      <c r="C1334" s="25" t="s">
        <v>1366</v>
      </c>
      <c r="D1334" s="25" t="s">
        <v>32</v>
      </c>
      <c r="E1334" s="50">
        <v>2089</v>
      </c>
      <c r="F1334" s="41">
        <v>207.21600000000001</v>
      </c>
      <c r="G1334" s="42">
        <v>1282.9554000000001</v>
      </c>
      <c r="H1334" s="42">
        <v>0</v>
      </c>
      <c r="I1334" s="42"/>
      <c r="J1334" s="42"/>
      <c r="K1334" s="42">
        <v>0</v>
      </c>
      <c r="L1334" s="46">
        <v>8.634E-2</v>
      </c>
      <c r="M1334" s="48">
        <v>65.598840299999992</v>
      </c>
      <c r="N1334" s="48">
        <v>0</v>
      </c>
      <c r="O1334" s="42"/>
      <c r="P1334" s="42"/>
      <c r="Q1334" s="42">
        <v>0</v>
      </c>
      <c r="R1334" s="47">
        <v>1490.1714000000002</v>
      </c>
      <c r="S1334" s="42">
        <v>1586.9417946203682</v>
      </c>
      <c r="T1334" s="73">
        <v>0.75966577052195705</v>
      </c>
      <c r="U1334" s="48">
        <v>65.685180299999999</v>
      </c>
      <c r="V1334" s="49">
        <v>31.443360603159402</v>
      </c>
    </row>
    <row r="1335" spans="1:22" x14ac:dyDescent="0.35">
      <c r="A1335" s="1" t="s">
        <v>29</v>
      </c>
      <c r="B1335" s="44" t="s">
        <v>1335</v>
      </c>
      <c r="C1335" s="25" t="s">
        <v>1367</v>
      </c>
      <c r="D1335" s="25" t="s">
        <v>32</v>
      </c>
      <c r="E1335" s="50">
        <v>4235</v>
      </c>
      <c r="F1335" s="41">
        <v>497.66399999999999</v>
      </c>
      <c r="G1335" s="42">
        <v>1463.3117999999999</v>
      </c>
      <c r="H1335" s="42">
        <v>0</v>
      </c>
      <c r="I1335" s="42"/>
      <c r="J1335" s="42"/>
      <c r="K1335" s="42">
        <v>0</v>
      </c>
      <c r="L1335" s="46">
        <v>0.20736000000000002</v>
      </c>
      <c r="M1335" s="48">
        <v>74.820650099999995</v>
      </c>
      <c r="N1335" s="48">
        <v>0</v>
      </c>
      <c r="O1335" s="42"/>
      <c r="P1335" s="42"/>
      <c r="Q1335" s="42">
        <v>0</v>
      </c>
      <c r="R1335" s="47">
        <v>1960.9757999999999</v>
      </c>
      <c r="S1335" s="42">
        <v>2088.3198102306296</v>
      </c>
      <c r="T1335" s="73">
        <v>0.49310975448184879</v>
      </c>
      <c r="U1335" s="48">
        <v>75.028010099999989</v>
      </c>
      <c r="V1335" s="49">
        <v>17.716177119244389</v>
      </c>
    </row>
    <row r="1336" spans="1:22" x14ac:dyDescent="0.35">
      <c r="A1336" s="1" t="s">
        <v>29</v>
      </c>
      <c r="B1336" s="44" t="s">
        <v>1335</v>
      </c>
      <c r="C1336" s="25" t="s">
        <v>1368</v>
      </c>
      <c r="D1336" s="25" t="s">
        <v>32</v>
      </c>
      <c r="E1336" s="50">
        <v>5755</v>
      </c>
      <c r="F1336" s="41">
        <v>1288.7280000000001</v>
      </c>
      <c r="G1336" s="42">
        <v>1013.1786</v>
      </c>
      <c r="H1336" s="42">
        <v>0</v>
      </c>
      <c r="I1336" s="42"/>
      <c r="J1336" s="42"/>
      <c r="K1336" s="42">
        <v>0</v>
      </c>
      <c r="L1336" s="46">
        <v>0.53697000000000006</v>
      </c>
      <c r="M1336" s="48">
        <v>51.804872699999997</v>
      </c>
      <c r="N1336" s="48">
        <v>0</v>
      </c>
      <c r="O1336" s="42"/>
      <c r="P1336" s="42"/>
      <c r="Q1336" s="42">
        <v>0</v>
      </c>
      <c r="R1336" s="47">
        <v>2301.9066000000003</v>
      </c>
      <c r="S1336" s="42">
        <v>2451.3903507022546</v>
      </c>
      <c r="T1336" s="73">
        <v>0.42595835807163418</v>
      </c>
      <c r="U1336" s="48">
        <v>52.341842699999994</v>
      </c>
      <c r="V1336" s="49">
        <v>9.0950204517810587</v>
      </c>
    </row>
    <row r="1337" spans="1:22" x14ac:dyDescent="0.35">
      <c r="A1337" s="1" t="s">
        <v>29</v>
      </c>
      <c r="B1337" s="44" t="s">
        <v>1335</v>
      </c>
      <c r="C1337" s="25" t="s">
        <v>1369</v>
      </c>
      <c r="D1337" s="25" t="s">
        <v>32</v>
      </c>
      <c r="E1337" s="50">
        <v>958</v>
      </c>
      <c r="F1337" s="60">
        <v>21.164400000000001</v>
      </c>
      <c r="G1337" s="42">
        <v>0</v>
      </c>
      <c r="H1337" s="42">
        <v>0</v>
      </c>
      <c r="I1337" s="42"/>
      <c r="J1337" s="42"/>
      <c r="K1337" s="42">
        <v>0</v>
      </c>
      <c r="L1337" s="46">
        <v>8.8184999999999999E-3</v>
      </c>
      <c r="M1337" s="42">
        <v>0</v>
      </c>
      <c r="N1337" s="48">
        <v>0</v>
      </c>
      <c r="O1337" s="42"/>
      <c r="P1337" s="42"/>
      <c r="Q1337" s="42">
        <v>0</v>
      </c>
      <c r="R1337" s="62">
        <v>21.164400000000001</v>
      </c>
      <c r="S1337" s="48">
        <v>22.538797159885981</v>
      </c>
      <c r="T1337" s="73">
        <v>2.3526928141843404E-2</v>
      </c>
      <c r="U1337" s="48">
        <v>8.8184999999999999E-3</v>
      </c>
      <c r="V1337" s="49">
        <v>9.2051148225469736E-3</v>
      </c>
    </row>
    <row r="1338" spans="1:22" x14ac:dyDescent="0.35">
      <c r="A1338" s="1" t="s">
        <v>29</v>
      </c>
      <c r="B1338" s="44" t="s">
        <v>1335</v>
      </c>
      <c r="C1338" s="25" t="s">
        <v>1370</v>
      </c>
      <c r="D1338" s="25" t="s">
        <v>32</v>
      </c>
      <c r="E1338" s="50">
        <v>21327</v>
      </c>
      <c r="F1338" s="41">
        <v>7737.12</v>
      </c>
      <c r="G1338" s="42">
        <v>3215.7242999999999</v>
      </c>
      <c r="H1338" s="42">
        <v>0</v>
      </c>
      <c r="I1338" s="42"/>
      <c r="J1338" s="42"/>
      <c r="K1338" s="42">
        <v>0</v>
      </c>
      <c r="L1338" s="46">
        <v>3.2238000000000002</v>
      </c>
      <c r="M1338" s="42">
        <v>164.42331884999999</v>
      </c>
      <c r="N1338" s="48">
        <v>0</v>
      </c>
      <c r="O1338" s="42"/>
      <c r="P1338" s="42"/>
      <c r="Q1338" s="42">
        <v>0</v>
      </c>
      <c r="R1338" s="47">
        <v>10952.844300000001</v>
      </c>
      <c r="S1338" s="42">
        <v>11664.112188463332</v>
      </c>
      <c r="T1338" s="73">
        <v>0.54691762500414176</v>
      </c>
      <c r="U1338" s="48">
        <v>167.64711885</v>
      </c>
      <c r="V1338" s="49">
        <v>7.8607923688282462</v>
      </c>
    </row>
    <row r="1339" spans="1:22" x14ac:dyDescent="0.35">
      <c r="A1339" s="1" t="s">
        <v>29</v>
      </c>
      <c r="B1339" s="44" t="s">
        <v>1335</v>
      </c>
      <c r="C1339" s="25" t="s">
        <v>1371</v>
      </c>
      <c r="D1339" s="25" t="s">
        <v>32</v>
      </c>
      <c r="E1339" s="50">
        <v>2009</v>
      </c>
      <c r="F1339" s="41">
        <v>752.11199999999997</v>
      </c>
      <c r="G1339" s="42">
        <v>1090.4742000000001</v>
      </c>
      <c r="H1339" s="42">
        <v>0</v>
      </c>
      <c r="I1339" s="42"/>
      <c r="J1339" s="42"/>
      <c r="K1339" s="42">
        <v>0</v>
      </c>
      <c r="L1339" s="46">
        <v>0.31337999999999999</v>
      </c>
      <c r="M1339" s="48">
        <v>55.757076900000001</v>
      </c>
      <c r="N1339" s="48">
        <v>0</v>
      </c>
      <c r="O1339" s="42"/>
      <c r="P1339" s="42"/>
      <c r="Q1339" s="42">
        <v>0</v>
      </c>
      <c r="R1339" s="47">
        <v>1842.5862000000002</v>
      </c>
      <c r="S1339" s="42">
        <v>1962.2420957553772</v>
      </c>
      <c r="T1339" s="73">
        <v>0.97672578185932168</v>
      </c>
      <c r="U1339" s="48">
        <v>56.070456900000003</v>
      </c>
      <c r="V1339" s="49">
        <v>27.909635092085615</v>
      </c>
    </row>
    <row r="1340" spans="1:22" x14ac:dyDescent="0.35">
      <c r="A1340" s="1" t="s">
        <v>29</v>
      </c>
      <c r="B1340" s="44" t="s">
        <v>1335</v>
      </c>
      <c r="C1340" s="25" t="s">
        <v>1372</v>
      </c>
      <c r="D1340" s="25" t="s">
        <v>32</v>
      </c>
      <c r="E1340" s="50">
        <v>22132</v>
      </c>
      <c r="F1340" s="41">
        <v>9538.56</v>
      </c>
      <c r="G1340" s="42">
        <v>122.3847</v>
      </c>
      <c r="H1340" s="42">
        <v>0</v>
      </c>
      <c r="I1340" s="42"/>
      <c r="J1340" s="42"/>
      <c r="K1340" s="42">
        <v>0</v>
      </c>
      <c r="L1340" s="46">
        <v>3.9744000000000002</v>
      </c>
      <c r="M1340" s="48">
        <v>6.2576566499999995</v>
      </c>
      <c r="N1340" s="48">
        <v>0</v>
      </c>
      <c r="O1340" s="42"/>
      <c r="P1340" s="42"/>
      <c r="Q1340" s="42">
        <v>0</v>
      </c>
      <c r="R1340" s="47">
        <v>9660.9447</v>
      </c>
      <c r="S1340" s="42">
        <v>10288.317786763409</v>
      </c>
      <c r="T1340" s="73">
        <v>0.46486163865730207</v>
      </c>
      <c r="U1340" s="48">
        <v>10.232056650000001</v>
      </c>
      <c r="V1340" s="49">
        <v>0.46231956669076452</v>
      </c>
    </row>
    <row r="1341" spans="1:22" x14ac:dyDescent="0.35">
      <c r="A1341" s="1" t="s">
        <v>29</v>
      </c>
      <c r="B1341" s="44" t="s">
        <v>1335</v>
      </c>
      <c r="C1341" s="25" t="s">
        <v>1373</v>
      </c>
      <c r="D1341" s="25" t="s">
        <v>32</v>
      </c>
      <c r="E1341" s="50">
        <v>20190</v>
      </c>
      <c r="F1341" s="41">
        <v>6292.08</v>
      </c>
      <c r="G1341" s="42">
        <v>9212.5745999999999</v>
      </c>
      <c r="H1341" s="42">
        <v>0</v>
      </c>
      <c r="I1341" s="42"/>
      <c r="J1341" s="42"/>
      <c r="K1341" s="42">
        <v>0</v>
      </c>
      <c r="L1341" s="46">
        <v>2.6217000000000001</v>
      </c>
      <c r="M1341" s="42">
        <v>471.04849469999999</v>
      </c>
      <c r="N1341" s="48">
        <v>0</v>
      </c>
      <c r="O1341" s="42"/>
      <c r="P1341" s="42"/>
      <c r="Q1341" s="42">
        <v>0</v>
      </c>
      <c r="R1341" s="47">
        <v>15504.6546</v>
      </c>
      <c r="S1341" s="42">
        <v>16511.512968167917</v>
      </c>
      <c r="T1341" s="73">
        <v>0.81780648678394841</v>
      </c>
      <c r="U1341" s="48">
        <v>473.67019469999997</v>
      </c>
      <c r="V1341" s="49">
        <v>23.460633714710251</v>
      </c>
    </row>
    <row r="1342" spans="1:22" x14ac:dyDescent="0.35">
      <c r="A1342" s="1" t="s">
        <v>29</v>
      </c>
      <c r="B1342" s="44" t="s">
        <v>1335</v>
      </c>
      <c r="C1342" s="25" t="s">
        <v>1374</v>
      </c>
      <c r="D1342" s="25" t="s">
        <v>32</v>
      </c>
      <c r="E1342" s="50">
        <v>3615</v>
      </c>
      <c r="F1342" s="41">
        <v>967.68</v>
      </c>
      <c r="G1342" s="42">
        <v>0</v>
      </c>
      <c r="H1342" s="42">
        <v>0</v>
      </c>
      <c r="I1342" s="42"/>
      <c r="J1342" s="42"/>
      <c r="K1342" s="42">
        <v>0</v>
      </c>
      <c r="L1342" s="46">
        <v>0.4032</v>
      </c>
      <c r="M1342" s="42">
        <v>0</v>
      </c>
      <c r="N1342" s="48">
        <v>0</v>
      </c>
      <c r="O1342" s="42"/>
      <c r="P1342" s="42"/>
      <c r="Q1342" s="42">
        <v>0</v>
      </c>
      <c r="R1342" s="47">
        <v>967.68</v>
      </c>
      <c r="S1342" s="42">
        <v>1030.5202715729463</v>
      </c>
      <c r="T1342" s="73">
        <v>0.28506784829127146</v>
      </c>
      <c r="U1342" s="48">
        <v>0.4032</v>
      </c>
      <c r="V1342" s="49">
        <v>0.11153526970954357</v>
      </c>
    </row>
    <row r="1343" spans="1:22" x14ac:dyDescent="0.35">
      <c r="A1343" s="1" t="s">
        <v>29</v>
      </c>
      <c r="B1343" s="44" t="s">
        <v>1335</v>
      </c>
      <c r="C1343" s="25" t="s">
        <v>1375</v>
      </c>
      <c r="D1343" s="25" t="s">
        <v>32</v>
      </c>
      <c r="E1343" s="50">
        <v>3927</v>
      </c>
      <c r="F1343" s="41">
        <v>1276.1279999999999</v>
      </c>
      <c r="G1343" s="42">
        <v>0</v>
      </c>
      <c r="H1343" s="42">
        <v>0</v>
      </c>
      <c r="I1343" s="42"/>
      <c r="J1343" s="42"/>
      <c r="K1343" s="42">
        <v>0</v>
      </c>
      <c r="L1343" s="46">
        <v>0.53172000000000008</v>
      </c>
      <c r="M1343" s="42">
        <v>0</v>
      </c>
      <c r="N1343" s="48">
        <v>0</v>
      </c>
      <c r="O1343" s="42"/>
      <c r="P1343" s="42"/>
      <c r="Q1343" s="42">
        <v>0</v>
      </c>
      <c r="R1343" s="47">
        <v>1276.1279999999999</v>
      </c>
      <c r="S1343" s="42">
        <v>1358.9986081368229</v>
      </c>
      <c r="T1343" s="73">
        <v>0.3460653445726567</v>
      </c>
      <c r="U1343" s="48">
        <v>0.53172000000000008</v>
      </c>
      <c r="V1343" s="49">
        <v>0.13540106951871658</v>
      </c>
    </row>
    <row r="1344" spans="1:22" x14ac:dyDescent="0.35">
      <c r="A1344" s="1" t="s">
        <v>29</v>
      </c>
      <c r="B1344" s="44" t="s">
        <v>1335</v>
      </c>
      <c r="C1344" s="25" t="s">
        <v>1376</v>
      </c>
      <c r="D1344" s="25" t="s">
        <v>32</v>
      </c>
      <c r="E1344" s="50">
        <v>440</v>
      </c>
      <c r="F1344" s="60">
        <v>59.3748</v>
      </c>
      <c r="G1344" s="42">
        <v>226.96109999999999</v>
      </c>
      <c r="H1344" s="42">
        <v>0</v>
      </c>
      <c r="I1344" s="42"/>
      <c r="J1344" s="42"/>
      <c r="K1344" s="42">
        <v>0</v>
      </c>
      <c r="L1344" s="46">
        <v>2.4739500000000001E-2</v>
      </c>
      <c r="M1344" s="48">
        <v>11.604756449999998</v>
      </c>
      <c r="N1344" s="48">
        <v>0</v>
      </c>
      <c r="O1344" s="42"/>
      <c r="P1344" s="42"/>
      <c r="Q1344" s="42">
        <v>0</v>
      </c>
      <c r="R1344" s="47">
        <v>286.33589999999998</v>
      </c>
      <c r="S1344" s="42">
        <v>304.93029661570353</v>
      </c>
      <c r="T1344" s="73">
        <v>0.69302340139932617</v>
      </c>
      <c r="U1344" s="48">
        <v>11.629495949999999</v>
      </c>
      <c r="V1344" s="49">
        <v>26.430672613636361</v>
      </c>
    </row>
    <row r="1345" spans="1:22" x14ac:dyDescent="0.35">
      <c r="A1345" s="1" t="s">
        <v>29</v>
      </c>
      <c r="B1345" s="44" t="s">
        <v>1335</v>
      </c>
      <c r="C1345" s="25" t="s">
        <v>1377</v>
      </c>
      <c r="D1345" s="25" t="s">
        <v>32</v>
      </c>
      <c r="E1345" s="50">
        <v>3004</v>
      </c>
      <c r="F1345" s="41">
        <v>1404.2159999999999</v>
      </c>
      <c r="G1345" s="42">
        <v>0</v>
      </c>
      <c r="H1345" s="42">
        <v>0</v>
      </c>
      <c r="I1345" s="42"/>
      <c r="J1345" s="42"/>
      <c r="K1345" s="42">
        <v>0</v>
      </c>
      <c r="L1345" s="46">
        <v>0.58509</v>
      </c>
      <c r="M1345" s="42">
        <v>0</v>
      </c>
      <c r="N1345" s="48">
        <v>0</v>
      </c>
      <c r="O1345" s="42"/>
      <c r="P1345" s="42"/>
      <c r="Q1345" s="42">
        <v>0</v>
      </c>
      <c r="R1345" s="47">
        <v>1404.2159999999999</v>
      </c>
      <c r="S1345" s="42">
        <v>1495.4045280124383</v>
      </c>
      <c r="T1345" s="73">
        <v>0.49780443675513925</v>
      </c>
      <c r="U1345" s="48">
        <v>0.58509</v>
      </c>
      <c r="V1345" s="49">
        <v>0.19477030625832226</v>
      </c>
    </row>
    <row r="1346" spans="1:22" x14ac:dyDescent="0.35">
      <c r="A1346" s="1" t="s">
        <v>29</v>
      </c>
      <c r="B1346" s="44" t="s">
        <v>1378</v>
      </c>
      <c r="C1346" s="25" t="s">
        <v>1379</v>
      </c>
      <c r="D1346" s="25" t="s">
        <v>32</v>
      </c>
      <c r="E1346" s="50">
        <v>1938</v>
      </c>
      <c r="F1346" s="41">
        <v>404.35199999999998</v>
      </c>
      <c r="G1346" s="42">
        <v>0</v>
      </c>
      <c r="H1346" s="42">
        <v>467.53999999999991</v>
      </c>
      <c r="I1346" s="42"/>
      <c r="J1346" s="42"/>
      <c r="K1346" s="42">
        <v>0</v>
      </c>
      <c r="L1346" s="46">
        <v>0.16847999999999999</v>
      </c>
      <c r="M1346" s="42">
        <v>0</v>
      </c>
      <c r="N1346" s="48">
        <v>33.292800399999997</v>
      </c>
      <c r="O1346" s="42"/>
      <c r="P1346" s="42"/>
      <c r="Q1346" s="42">
        <v>0</v>
      </c>
      <c r="R1346" s="47">
        <v>871.89199999999983</v>
      </c>
      <c r="S1346" s="42">
        <v>928.51188473697823</v>
      </c>
      <c r="T1346" s="73">
        <v>0.47910829965788349</v>
      </c>
      <c r="U1346" s="48">
        <v>33.4612804</v>
      </c>
      <c r="V1346" s="49">
        <v>17.265882559339527</v>
      </c>
    </row>
    <row r="1347" spans="1:22" x14ac:dyDescent="0.35">
      <c r="A1347" s="1" t="s">
        <v>29</v>
      </c>
      <c r="B1347" s="44" t="s">
        <v>1378</v>
      </c>
      <c r="C1347" s="25" t="s">
        <v>1380</v>
      </c>
      <c r="D1347" s="25" t="s">
        <v>32</v>
      </c>
      <c r="E1347" s="50">
        <v>1358</v>
      </c>
      <c r="F1347" s="41">
        <v>393.47999999999996</v>
      </c>
      <c r="G1347" s="42">
        <v>0</v>
      </c>
      <c r="H1347" s="42">
        <v>314.27999999999997</v>
      </c>
      <c r="I1347" s="42"/>
      <c r="J1347" s="42"/>
      <c r="K1347" s="42">
        <v>0</v>
      </c>
      <c r="L1347" s="46">
        <v>0.16395000000000001</v>
      </c>
      <c r="M1347" s="42">
        <v>0</v>
      </c>
      <c r="N1347" s="48">
        <v>22.379392799999998</v>
      </c>
      <c r="O1347" s="42"/>
      <c r="P1347" s="42"/>
      <c r="Q1347" s="42">
        <v>0</v>
      </c>
      <c r="R1347" s="47">
        <v>707.76</v>
      </c>
      <c r="S1347" s="42">
        <v>753.72129981860587</v>
      </c>
      <c r="T1347" s="73">
        <v>0.55502304846730921</v>
      </c>
      <c r="U1347" s="48">
        <v>22.543342799999998</v>
      </c>
      <c r="V1347" s="49">
        <v>16.600399705449188</v>
      </c>
    </row>
    <row r="1348" spans="1:22" x14ac:dyDescent="0.35">
      <c r="A1348" s="1" t="s">
        <v>29</v>
      </c>
      <c r="B1348" s="44" t="s">
        <v>1378</v>
      </c>
      <c r="C1348" s="25" t="s">
        <v>1381</v>
      </c>
      <c r="D1348" s="25" t="s">
        <v>32</v>
      </c>
      <c r="E1348" s="50">
        <v>162</v>
      </c>
      <c r="F1348" s="60">
        <v>46.1952</v>
      </c>
      <c r="G1348" s="42">
        <v>0</v>
      </c>
      <c r="H1348" s="42">
        <v>0</v>
      </c>
      <c r="I1348" s="42"/>
      <c r="J1348" s="42"/>
      <c r="K1348" s="42">
        <v>0</v>
      </c>
      <c r="L1348" s="46">
        <v>1.9248000000000001E-2</v>
      </c>
      <c r="M1348" s="42">
        <v>0</v>
      </c>
      <c r="N1348" s="48">
        <v>0</v>
      </c>
      <c r="O1348" s="42"/>
      <c r="P1348" s="42"/>
      <c r="Q1348" s="42">
        <v>0</v>
      </c>
      <c r="R1348" s="62">
        <v>46.1952</v>
      </c>
      <c r="S1348" s="48">
        <v>49.19507486913708</v>
      </c>
      <c r="T1348" s="73">
        <v>0.30367330166133999</v>
      </c>
      <c r="U1348" s="48">
        <v>1.9248000000000001E-2</v>
      </c>
      <c r="V1348" s="49">
        <v>0.11881481481481482</v>
      </c>
    </row>
    <row r="1349" spans="1:22" x14ac:dyDescent="0.35">
      <c r="A1349" s="1" t="s">
        <v>29</v>
      </c>
      <c r="B1349" s="44" t="s">
        <v>1378</v>
      </c>
      <c r="C1349" s="25" t="s">
        <v>1382</v>
      </c>
      <c r="D1349" s="25" t="s">
        <v>32</v>
      </c>
      <c r="E1349" s="50">
        <v>2209</v>
      </c>
      <c r="F1349" s="41">
        <v>700.18560000000002</v>
      </c>
      <c r="G1349" s="42">
        <v>0</v>
      </c>
      <c r="H1349" s="42">
        <v>630.49999999999989</v>
      </c>
      <c r="I1349" s="42"/>
      <c r="J1349" s="42"/>
      <c r="K1349" s="42">
        <v>0</v>
      </c>
      <c r="L1349" s="46">
        <v>0.291744</v>
      </c>
      <c r="M1349" s="42">
        <v>0</v>
      </c>
      <c r="N1349" s="48">
        <v>44.89692999999999</v>
      </c>
      <c r="O1349" s="42"/>
      <c r="P1349" s="42"/>
      <c r="Q1349" s="42">
        <v>0</v>
      </c>
      <c r="R1349" s="47">
        <v>1330.6855999999998</v>
      </c>
      <c r="S1349" s="42">
        <v>1417.0991297641874</v>
      </c>
      <c r="T1349" s="73">
        <v>0.64151160242833294</v>
      </c>
      <c r="U1349" s="48">
        <v>45.188673999999992</v>
      </c>
      <c r="V1349" s="49">
        <v>20.456620190131279</v>
      </c>
    </row>
    <row r="1350" spans="1:22" x14ac:dyDescent="0.35">
      <c r="A1350" s="1" t="s">
        <v>29</v>
      </c>
      <c r="B1350" s="44" t="s">
        <v>1378</v>
      </c>
      <c r="C1350" s="25" t="s">
        <v>1383</v>
      </c>
      <c r="D1350" s="25" t="s">
        <v>32</v>
      </c>
      <c r="E1350" s="50">
        <v>2259</v>
      </c>
      <c r="F1350" s="41">
        <v>585.14400000000001</v>
      </c>
      <c r="G1350" s="42">
        <v>0</v>
      </c>
      <c r="H1350" s="42">
        <v>702.66799999999989</v>
      </c>
      <c r="I1350" s="42"/>
      <c r="J1350" s="42"/>
      <c r="K1350" s="42">
        <v>0</v>
      </c>
      <c r="L1350" s="46">
        <v>0.24381</v>
      </c>
      <c r="M1350" s="42">
        <v>0</v>
      </c>
      <c r="N1350" s="48">
        <v>50.035901679999995</v>
      </c>
      <c r="O1350" s="42"/>
      <c r="P1350" s="42"/>
      <c r="Q1350" s="42">
        <v>0</v>
      </c>
      <c r="R1350" s="47">
        <v>1287.8119999999999</v>
      </c>
      <c r="S1350" s="42">
        <v>1371.4413566208862</v>
      </c>
      <c r="T1350" s="73">
        <v>0.60710108748157865</v>
      </c>
      <c r="U1350" s="48">
        <v>50.279711679999998</v>
      </c>
      <c r="V1350" s="49">
        <v>22.257508490482515</v>
      </c>
    </row>
    <row r="1351" spans="1:22" x14ac:dyDescent="0.35">
      <c r="A1351" s="1" t="s">
        <v>29</v>
      </c>
      <c r="B1351" s="44" t="s">
        <v>1378</v>
      </c>
      <c r="C1351" s="25" t="s">
        <v>1384</v>
      </c>
      <c r="D1351" s="25" t="s">
        <v>32</v>
      </c>
      <c r="E1351" s="50">
        <v>2554</v>
      </c>
      <c r="F1351" s="41">
        <v>669.45960000000002</v>
      </c>
      <c r="G1351" s="42">
        <v>0</v>
      </c>
      <c r="H1351" s="42">
        <v>944.39199999999983</v>
      </c>
      <c r="I1351" s="42"/>
      <c r="J1351" s="42"/>
      <c r="K1351" s="42">
        <v>0</v>
      </c>
      <c r="L1351" s="46">
        <v>0.27894150000000001</v>
      </c>
      <c r="M1351" s="42">
        <v>0</v>
      </c>
      <c r="N1351" s="48">
        <v>67.248693919999994</v>
      </c>
      <c r="O1351" s="42"/>
      <c r="P1351" s="42"/>
      <c r="Q1351" s="42">
        <v>0</v>
      </c>
      <c r="R1351" s="47">
        <v>1613.8516</v>
      </c>
      <c r="S1351" s="42">
        <v>1718.6536759160404</v>
      </c>
      <c r="T1351" s="73">
        <v>0.67292626308380599</v>
      </c>
      <c r="U1351" s="48">
        <v>67.527635419999996</v>
      </c>
      <c r="V1351" s="49">
        <v>26.439951221613153</v>
      </c>
    </row>
    <row r="1352" spans="1:22" x14ac:dyDescent="0.35">
      <c r="A1352" s="1" t="s">
        <v>29</v>
      </c>
      <c r="B1352" s="44" t="s">
        <v>1378</v>
      </c>
      <c r="C1352" s="25" t="s">
        <v>1385</v>
      </c>
      <c r="D1352" s="25" t="s">
        <v>32</v>
      </c>
      <c r="E1352" s="50">
        <v>1053</v>
      </c>
      <c r="F1352" s="41">
        <v>124.27199999999999</v>
      </c>
      <c r="G1352" s="42">
        <v>0</v>
      </c>
      <c r="H1352" s="42">
        <v>324.36799999999994</v>
      </c>
      <c r="I1352" s="42"/>
      <c r="J1352" s="42"/>
      <c r="K1352" s="42">
        <v>0</v>
      </c>
      <c r="L1352" s="46">
        <v>5.178E-2</v>
      </c>
      <c r="M1352" s="42">
        <v>0</v>
      </c>
      <c r="N1352" s="48">
        <v>23.097743680000001</v>
      </c>
      <c r="O1352" s="42"/>
      <c r="P1352" s="42"/>
      <c r="Q1352" s="42">
        <v>0</v>
      </c>
      <c r="R1352" s="47">
        <v>448.63999999999993</v>
      </c>
      <c r="S1352" s="42">
        <v>477.77427934698102</v>
      </c>
      <c r="T1352" s="73">
        <v>0.4537267610132773</v>
      </c>
      <c r="U1352" s="48">
        <v>23.149523680000001</v>
      </c>
      <c r="V1352" s="49">
        <v>21.984352972459639</v>
      </c>
    </row>
    <row r="1353" spans="1:22" x14ac:dyDescent="0.35">
      <c r="A1353" s="1" t="s">
        <v>29</v>
      </c>
      <c r="B1353" s="44" t="s">
        <v>1378</v>
      </c>
      <c r="C1353" s="25" t="s">
        <v>1386</v>
      </c>
      <c r="D1353" s="25" t="s">
        <v>32</v>
      </c>
      <c r="E1353" s="50">
        <v>18656</v>
      </c>
      <c r="F1353" s="41">
        <v>6518.6711999999998</v>
      </c>
      <c r="G1353" s="42">
        <v>0</v>
      </c>
      <c r="H1353" s="42">
        <v>0</v>
      </c>
      <c r="I1353" s="42"/>
      <c r="J1353" s="42"/>
      <c r="K1353" s="42">
        <v>0</v>
      </c>
      <c r="L1353" s="46">
        <v>2.7161130000000004</v>
      </c>
      <c r="M1353" s="42">
        <v>0</v>
      </c>
      <c r="N1353" s="48">
        <v>0</v>
      </c>
      <c r="O1353" s="42"/>
      <c r="P1353" s="42"/>
      <c r="Q1353" s="42">
        <v>0</v>
      </c>
      <c r="R1353" s="47">
        <v>13596.0412</v>
      </c>
      <c r="S1353" s="42">
        <v>14478.955925244882</v>
      </c>
      <c r="T1353" s="73">
        <v>0.77610183990377801</v>
      </c>
      <c r="U1353" s="48">
        <v>339.74465272680749</v>
      </c>
      <c r="V1353" s="49">
        <v>18.211012689044143</v>
      </c>
    </row>
    <row r="1354" spans="1:22" x14ac:dyDescent="0.35">
      <c r="A1354" s="1" t="s">
        <v>29</v>
      </c>
      <c r="B1354" s="44" t="s">
        <v>1378</v>
      </c>
      <c r="C1354" s="25" t="s">
        <v>1387</v>
      </c>
      <c r="D1354" s="25" t="s">
        <v>32</v>
      </c>
      <c r="E1354" s="50">
        <v>323</v>
      </c>
      <c r="F1354" s="41">
        <v>195.84719999999999</v>
      </c>
      <c r="G1354" s="42">
        <v>0</v>
      </c>
      <c r="H1354" s="42">
        <v>0</v>
      </c>
      <c r="I1354" s="42"/>
      <c r="J1354" s="42"/>
      <c r="K1354" s="42">
        <v>0</v>
      </c>
      <c r="L1354" s="46">
        <v>8.1603000000000009E-2</v>
      </c>
      <c r="M1354" s="42">
        <v>0</v>
      </c>
      <c r="N1354" s="48">
        <v>0</v>
      </c>
      <c r="O1354" s="42"/>
      <c r="P1354" s="42"/>
      <c r="Q1354" s="42">
        <v>0</v>
      </c>
      <c r="R1354" s="47">
        <v>1754.2372</v>
      </c>
      <c r="S1354" s="42">
        <v>1868.155790909562</v>
      </c>
      <c r="T1354" s="73">
        <v>5.7837640585435359</v>
      </c>
      <c r="U1354" s="48">
        <v>74.293055280276363</v>
      </c>
      <c r="V1354" s="49">
        <v>230.00945907206301</v>
      </c>
    </row>
    <row r="1355" spans="1:22" x14ac:dyDescent="0.35">
      <c r="A1355" s="1" t="s">
        <v>29</v>
      </c>
      <c r="B1355" s="44" t="s">
        <v>1378</v>
      </c>
      <c r="C1355" s="25" t="s">
        <v>1388</v>
      </c>
      <c r="D1355" s="25" t="s">
        <v>32</v>
      </c>
      <c r="E1355" s="50">
        <v>1048</v>
      </c>
      <c r="F1355" s="41">
        <v>185.76</v>
      </c>
      <c r="G1355" s="42">
        <v>0</v>
      </c>
      <c r="H1355" s="42">
        <v>385.28399999999993</v>
      </c>
      <c r="I1355" s="42"/>
      <c r="J1355" s="42"/>
      <c r="K1355" s="42">
        <v>0</v>
      </c>
      <c r="L1355" s="46">
        <v>7.740000000000001E-2</v>
      </c>
      <c r="M1355" s="42">
        <v>0</v>
      </c>
      <c r="N1355" s="48">
        <v>27.435477840000001</v>
      </c>
      <c r="O1355" s="42"/>
      <c r="P1355" s="42"/>
      <c r="Q1355" s="42">
        <v>0</v>
      </c>
      <c r="R1355" s="47">
        <v>571.04399999999987</v>
      </c>
      <c r="S1355" s="42">
        <v>608.12708535890113</v>
      </c>
      <c r="T1355" s="73">
        <v>0.5802739364111652</v>
      </c>
      <c r="U1355" s="48">
        <v>27.512877840000002</v>
      </c>
      <c r="V1355" s="49">
        <v>26.252746030534354</v>
      </c>
    </row>
    <row r="1356" spans="1:22" x14ac:dyDescent="0.35">
      <c r="A1356" s="1" t="s">
        <v>29</v>
      </c>
      <c r="B1356" s="44" t="s">
        <v>1378</v>
      </c>
      <c r="C1356" s="25" t="s">
        <v>1389</v>
      </c>
      <c r="D1356" s="25" t="s">
        <v>32</v>
      </c>
      <c r="E1356" s="50">
        <v>3230</v>
      </c>
      <c r="F1356" s="41">
        <v>1288.5119999999999</v>
      </c>
      <c r="G1356" s="42">
        <v>0</v>
      </c>
      <c r="H1356" s="42">
        <v>809.36799999999982</v>
      </c>
      <c r="I1356" s="42"/>
      <c r="J1356" s="42"/>
      <c r="K1356" s="42">
        <v>0</v>
      </c>
      <c r="L1356" s="46">
        <v>0.53688000000000002</v>
      </c>
      <c r="M1356" s="42">
        <v>0</v>
      </c>
      <c r="N1356" s="48">
        <v>57.633843679999998</v>
      </c>
      <c r="O1356" s="42"/>
      <c r="P1356" s="42"/>
      <c r="Q1356" s="42">
        <v>0</v>
      </c>
      <c r="R1356" s="47">
        <v>2097.8799999999997</v>
      </c>
      <c r="S1356" s="42">
        <v>2234.1144462295929</v>
      </c>
      <c r="T1356" s="73">
        <v>0.69167629914228879</v>
      </c>
      <c r="U1356" s="48">
        <v>58.170723679999995</v>
      </c>
      <c r="V1356" s="49">
        <v>18.009511975232197</v>
      </c>
    </row>
    <row r="1357" spans="1:22" x14ac:dyDescent="0.35">
      <c r="A1357" s="1" t="s">
        <v>29</v>
      </c>
      <c r="B1357" s="44" t="s">
        <v>1378</v>
      </c>
      <c r="C1357" s="25" t="s">
        <v>1390</v>
      </c>
      <c r="D1357" s="25" t="s">
        <v>32</v>
      </c>
      <c r="E1357" s="50">
        <v>3232</v>
      </c>
      <c r="F1357" s="41">
        <v>802.22399999999993</v>
      </c>
      <c r="G1357" s="42">
        <v>0</v>
      </c>
      <c r="H1357" s="42">
        <v>889.68399999999986</v>
      </c>
      <c r="I1357" s="42"/>
      <c r="J1357" s="42"/>
      <c r="K1357" s="42">
        <v>0</v>
      </c>
      <c r="L1357" s="46">
        <v>0.33426</v>
      </c>
      <c r="M1357" s="42">
        <v>0</v>
      </c>
      <c r="N1357" s="48">
        <v>63.353021839999997</v>
      </c>
      <c r="O1357" s="42"/>
      <c r="P1357" s="42"/>
      <c r="Q1357" s="42">
        <v>0</v>
      </c>
      <c r="R1357" s="47">
        <v>1691.9079999999999</v>
      </c>
      <c r="S1357" s="42">
        <v>1801.7789885462553</v>
      </c>
      <c r="T1357" s="73">
        <v>0.55748112269376715</v>
      </c>
      <c r="U1357" s="48">
        <v>63.687281839999997</v>
      </c>
      <c r="V1357" s="49">
        <v>19.705223341584158</v>
      </c>
    </row>
    <row r="1358" spans="1:22" x14ac:dyDescent="0.35">
      <c r="A1358" s="1" t="s">
        <v>29</v>
      </c>
      <c r="B1358" s="44" t="s">
        <v>1378</v>
      </c>
      <c r="C1358" s="25" t="s">
        <v>1391</v>
      </c>
      <c r="D1358" s="25" t="s">
        <v>32</v>
      </c>
      <c r="E1358" s="50">
        <v>2751</v>
      </c>
      <c r="F1358" s="41">
        <v>990.79199999999992</v>
      </c>
      <c r="G1358" s="42">
        <v>1390.1840999999999</v>
      </c>
      <c r="H1358" s="42">
        <v>0</v>
      </c>
      <c r="I1358" s="42"/>
      <c r="J1358" s="42"/>
      <c r="K1358" s="42">
        <v>0</v>
      </c>
      <c r="L1358" s="46">
        <v>0.41282999999999997</v>
      </c>
      <c r="M1358" s="48">
        <v>71.081554949999997</v>
      </c>
      <c r="N1358" s="48">
        <v>0</v>
      </c>
      <c r="O1358" s="42"/>
      <c r="P1358" s="42"/>
      <c r="Q1358" s="42">
        <v>0</v>
      </c>
      <c r="R1358" s="47">
        <v>2380.9760999999999</v>
      </c>
      <c r="S1358" s="42">
        <v>2535.5945531381185</v>
      </c>
      <c r="T1358" s="73">
        <v>0.92169921960673151</v>
      </c>
      <c r="U1358" s="48">
        <v>71.494384949999997</v>
      </c>
      <c r="V1358" s="49">
        <v>25.988507797164665</v>
      </c>
    </row>
    <row r="1359" spans="1:22" x14ac:dyDescent="0.35">
      <c r="A1359" s="1" t="s">
        <v>29</v>
      </c>
      <c r="B1359" s="44" t="s">
        <v>1378</v>
      </c>
      <c r="C1359" s="25" t="s">
        <v>1392</v>
      </c>
      <c r="D1359" s="25" t="s">
        <v>32</v>
      </c>
      <c r="E1359" s="50">
        <v>1953</v>
      </c>
      <c r="F1359" s="41">
        <v>290.2176</v>
      </c>
      <c r="G1359" s="42">
        <v>1154.8871999999999</v>
      </c>
      <c r="H1359" s="42">
        <v>0</v>
      </c>
      <c r="I1359" s="42"/>
      <c r="J1359" s="42"/>
      <c r="K1359" s="42">
        <v>0</v>
      </c>
      <c r="L1359" s="46">
        <v>0.120924</v>
      </c>
      <c r="M1359" s="48">
        <v>59.050580400000001</v>
      </c>
      <c r="N1359" s="48">
        <v>0</v>
      </c>
      <c r="O1359" s="42"/>
      <c r="P1359" s="42"/>
      <c r="Q1359" s="42">
        <v>0</v>
      </c>
      <c r="R1359" s="47">
        <v>1445.1047999999998</v>
      </c>
      <c r="S1359" s="42">
        <v>1538.9486100233219</v>
      </c>
      <c r="T1359" s="73">
        <v>0.78799211982760975</v>
      </c>
      <c r="U1359" s="48">
        <v>59.171504400000003</v>
      </c>
      <c r="V1359" s="49">
        <v>30.297749308755762</v>
      </c>
    </row>
    <row r="1360" spans="1:22" x14ac:dyDescent="0.35">
      <c r="A1360" s="1" t="s">
        <v>29</v>
      </c>
      <c r="B1360" s="44" t="s">
        <v>1378</v>
      </c>
      <c r="C1360" s="25" t="s">
        <v>1393</v>
      </c>
      <c r="D1360" s="25" t="s">
        <v>32</v>
      </c>
      <c r="E1360" s="50">
        <v>3961</v>
      </c>
      <c r="F1360" s="41">
        <v>1758.0239999999999</v>
      </c>
      <c r="G1360" s="42">
        <v>489.53879999999998</v>
      </c>
      <c r="H1360" s="42">
        <v>0</v>
      </c>
      <c r="I1360" s="42"/>
      <c r="J1360" s="42"/>
      <c r="K1360" s="42">
        <v>0</v>
      </c>
      <c r="L1360" s="46">
        <v>0.73250999999999999</v>
      </c>
      <c r="M1360" s="48">
        <v>25.030626599999998</v>
      </c>
      <c r="N1360" s="48">
        <v>0</v>
      </c>
      <c r="O1360" s="42"/>
      <c r="P1360" s="42"/>
      <c r="Q1360" s="42">
        <v>0</v>
      </c>
      <c r="R1360" s="47">
        <v>2247.5627999999997</v>
      </c>
      <c r="S1360" s="42">
        <v>2393.5175130551952</v>
      </c>
      <c r="T1360" s="73">
        <v>0.60427102071577765</v>
      </c>
      <c r="U1360" s="48">
        <v>25.763136599999999</v>
      </c>
      <c r="V1360" s="49">
        <v>6.5042001009845993</v>
      </c>
    </row>
    <row r="1361" spans="1:22" x14ac:dyDescent="0.35">
      <c r="A1361" s="1" t="s">
        <v>29</v>
      </c>
      <c r="B1361" s="44" t="s">
        <v>1378</v>
      </c>
      <c r="C1361" s="25" t="s">
        <v>1394</v>
      </c>
      <c r="D1361" s="25" t="s">
        <v>32</v>
      </c>
      <c r="E1361" s="50">
        <v>2876</v>
      </c>
      <c r="F1361" s="41">
        <v>775.65599999999995</v>
      </c>
      <c r="G1361" s="42">
        <v>1140.489</v>
      </c>
      <c r="H1361" s="42">
        <v>0</v>
      </c>
      <c r="I1361" s="42"/>
      <c r="J1361" s="42"/>
      <c r="K1361" s="42">
        <v>0</v>
      </c>
      <c r="L1361" s="46">
        <v>0.32318999999999998</v>
      </c>
      <c r="M1361" s="48">
        <v>58.3143855</v>
      </c>
      <c r="N1361" s="48">
        <v>0</v>
      </c>
      <c r="O1361" s="42"/>
      <c r="P1361" s="42"/>
      <c r="Q1361" s="42">
        <v>0</v>
      </c>
      <c r="R1361" s="47">
        <v>1916.145</v>
      </c>
      <c r="S1361" s="42">
        <v>2040.5777382741642</v>
      </c>
      <c r="T1361" s="73">
        <v>0.70951938048475804</v>
      </c>
      <c r="U1361" s="48">
        <v>58.637575499999997</v>
      </c>
      <c r="V1361" s="49">
        <v>20.388586752433934</v>
      </c>
    </row>
    <row r="1362" spans="1:22" x14ac:dyDescent="0.35">
      <c r="A1362" s="1" t="s">
        <v>29</v>
      </c>
      <c r="B1362" s="44" t="s">
        <v>1378</v>
      </c>
      <c r="C1362" s="25" t="s">
        <v>1395</v>
      </c>
      <c r="D1362" s="25" t="s">
        <v>32</v>
      </c>
      <c r="E1362" s="50">
        <v>3059</v>
      </c>
      <c r="F1362" s="41">
        <v>1160.3519999999999</v>
      </c>
      <c r="G1362" s="42">
        <v>1656.5508</v>
      </c>
      <c r="H1362" s="42">
        <v>0</v>
      </c>
      <c r="I1362" s="42"/>
      <c r="J1362" s="42"/>
      <c r="K1362" s="42">
        <v>0</v>
      </c>
      <c r="L1362" s="46">
        <v>0.48348000000000002</v>
      </c>
      <c r="M1362" s="48">
        <v>84.701160600000009</v>
      </c>
      <c r="N1362" s="48">
        <v>0</v>
      </c>
      <c r="O1362" s="42"/>
      <c r="P1362" s="42"/>
      <c r="Q1362" s="42">
        <v>0</v>
      </c>
      <c r="R1362" s="47">
        <v>2816.9027999999998</v>
      </c>
      <c r="S1362" s="42">
        <v>2999.829942181912</v>
      </c>
      <c r="T1362" s="73">
        <v>0.98065705857532259</v>
      </c>
      <c r="U1362" s="48">
        <v>85.184640600000009</v>
      </c>
      <c r="V1362" s="49">
        <v>27.847218241255316</v>
      </c>
    </row>
    <row r="1363" spans="1:22" x14ac:dyDescent="0.35">
      <c r="A1363" s="1" t="s">
        <v>29</v>
      </c>
      <c r="B1363" s="44" t="s">
        <v>1378</v>
      </c>
      <c r="C1363" s="25" t="s">
        <v>1396</v>
      </c>
      <c r="D1363" s="25" t="s">
        <v>32</v>
      </c>
      <c r="E1363" s="50">
        <v>1731</v>
      </c>
      <c r="F1363" s="41">
        <v>577.53</v>
      </c>
      <c r="G1363" s="42">
        <v>0</v>
      </c>
      <c r="H1363" s="42">
        <v>198.26799999999997</v>
      </c>
      <c r="I1363" s="42"/>
      <c r="J1363" s="42"/>
      <c r="K1363" s="42">
        <v>0</v>
      </c>
      <c r="L1363" s="46">
        <v>0.2406375</v>
      </c>
      <c r="M1363" s="42">
        <v>0</v>
      </c>
      <c r="N1363" s="48">
        <v>14.118357679999999</v>
      </c>
      <c r="O1363" s="42"/>
      <c r="P1363" s="42"/>
      <c r="Q1363" s="42">
        <v>0</v>
      </c>
      <c r="R1363" s="47">
        <v>775.798</v>
      </c>
      <c r="S1363" s="42">
        <v>826.17762653537181</v>
      </c>
      <c r="T1363" s="73">
        <v>0.4772834353179502</v>
      </c>
      <c r="U1363" s="48">
        <v>14.358995179999999</v>
      </c>
      <c r="V1363" s="49">
        <v>8.2952022992489898</v>
      </c>
    </row>
    <row r="1364" spans="1:22" x14ac:dyDescent="0.35">
      <c r="A1364" s="1" t="s">
        <v>29</v>
      </c>
      <c r="B1364" s="44" t="s">
        <v>1378</v>
      </c>
      <c r="C1364" s="25" t="s">
        <v>1397</v>
      </c>
      <c r="D1364" s="25" t="s">
        <v>32</v>
      </c>
      <c r="E1364" s="50">
        <v>4468</v>
      </c>
      <c r="F1364" s="41">
        <v>940.89599999999996</v>
      </c>
      <c r="G1364" s="42">
        <v>1812.2787000000001</v>
      </c>
      <c r="H1364" s="42">
        <v>0</v>
      </c>
      <c r="I1364" s="42"/>
      <c r="J1364" s="42"/>
      <c r="K1364" s="42">
        <v>0</v>
      </c>
      <c r="L1364" s="46">
        <v>0.39204</v>
      </c>
      <c r="M1364" s="48">
        <v>92.663689649999995</v>
      </c>
      <c r="N1364" s="48">
        <v>0</v>
      </c>
      <c r="O1364" s="42"/>
      <c r="P1364" s="42"/>
      <c r="Q1364" s="42">
        <v>0</v>
      </c>
      <c r="R1364" s="47">
        <v>2753.1747</v>
      </c>
      <c r="S1364" s="42">
        <v>2931.963396506867</v>
      </c>
      <c r="T1364" s="73">
        <v>0.6562138309102209</v>
      </c>
      <c r="U1364" s="48">
        <v>93.055729649999989</v>
      </c>
      <c r="V1364" s="49">
        <v>20.827155248433304</v>
      </c>
    </row>
    <row r="1365" spans="1:22" x14ac:dyDescent="0.35">
      <c r="A1365" s="1" t="s">
        <v>29</v>
      </c>
      <c r="B1365" s="44" t="s">
        <v>1378</v>
      </c>
      <c r="C1365" s="25" t="s">
        <v>1398</v>
      </c>
      <c r="D1365" s="25" t="s">
        <v>32</v>
      </c>
      <c r="E1365" s="50">
        <v>4893</v>
      </c>
      <c r="F1365" s="41">
        <v>547.34399999999994</v>
      </c>
      <c r="G1365" s="42">
        <v>1351.9151999999999</v>
      </c>
      <c r="H1365" s="42">
        <v>0</v>
      </c>
      <c r="I1365" s="42"/>
      <c r="J1365" s="42"/>
      <c r="K1365" s="42">
        <v>0</v>
      </c>
      <c r="L1365" s="46">
        <v>0.22806000000000001</v>
      </c>
      <c r="M1365" s="48">
        <v>69.124826399999989</v>
      </c>
      <c r="N1365" s="48">
        <v>0</v>
      </c>
      <c r="O1365" s="42"/>
      <c r="P1365" s="42"/>
      <c r="Q1365" s="42">
        <v>0</v>
      </c>
      <c r="R1365" s="47">
        <v>1899.2592</v>
      </c>
      <c r="S1365" s="42">
        <v>2022.5953895620626</v>
      </c>
      <c r="T1365" s="73">
        <v>0.41336509085674689</v>
      </c>
      <c r="U1365" s="48">
        <v>69.352886399999988</v>
      </c>
      <c r="V1365" s="49">
        <v>14.17389871244635</v>
      </c>
    </row>
    <row r="1366" spans="1:22" x14ac:dyDescent="0.35">
      <c r="A1366" s="1" t="s">
        <v>29</v>
      </c>
      <c r="B1366" s="44" t="s">
        <v>1378</v>
      </c>
      <c r="C1366" s="25" t="s">
        <v>1399</v>
      </c>
      <c r="D1366" s="25" t="s">
        <v>32</v>
      </c>
      <c r="E1366" s="50">
        <v>2115</v>
      </c>
      <c r="F1366" s="41">
        <v>781.27199999999993</v>
      </c>
      <c r="G1366" s="42">
        <v>892.6884</v>
      </c>
      <c r="H1366" s="42">
        <v>0</v>
      </c>
      <c r="I1366" s="42"/>
      <c r="J1366" s="42"/>
      <c r="K1366" s="42">
        <v>0</v>
      </c>
      <c r="L1366" s="46">
        <v>0.32553000000000004</v>
      </c>
      <c r="M1366" s="48">
        <v>45.644083799999997</v>
      </c>
      <c r="N1366" s="48">
        <v>0</v>
      </c>
      <c r="O1366" s="42"/>
      <c r="P1366" s="42"/>
      <c r="Q1366" s="42">
        <v>0</v>
      </c>
      <c r="R1366" s="47">
        <v>1673.9603999999999</v>
      </c>
      <c r="S1366" s="42">
        <v>1782.6658874941693</v>
      </c>
      <c r="T1366" s="73">
        <v>0.84286803191213677</v>
      </c>
      <c r="U1366" s="48">
        <v>45.969613799999998</v>
      </c>
      <c r="V1366" s="49">
        <v>21.735041985815602</v>
      </c>
    </row>
    <row r="1367" spans="1:22" x14ac:dyDescent="0.35">
      <c r="A1367" s="1" t="s">
        <v>29</v>
      </c>
      <c r="B1367" s="44" t="s">
        <v>1378</v>
      </c>
      <c r="C1367" s="25" t="s">
        <v>1400</v>
      </c>
      <c r="D1367" s="25" t="s">
        <v>32</v>
      </c>
      <c r="E1367" s="50">
        <v>27542</v>
      </c>
      <c r="F1367" s="41">
        <v>13236.48</v>
      </c>
      <c r="G1367" s="42">
        <v>10026.072899999999</v>
      </c>
      <c r="H1367" s="48">
        <v>10.863999999999999</v>
      </c>
      <c r="I1367" s="42"/>
      <c r="J1367" s="42"/>
      <c r="K1367" s="42">
        <v>0</v>
      </c>
      <c r="L1367" s="46">
        <v>5.5152000000000001</v>
      </c>
      <c r="M1367" s="42">
        <v>512.64350654999998</v>
      </c>
      <c r="N1367" s="48">
        <v>0.77360863999999996</v>
      </c>
      <c r="O1367" s="42"/>
      <c r="P1367" s="42"/>
      <c r="Q1367" s="42">
        <v>0</v>
      </c>
      <c r="R1367" s="47">
        <v>23273.4169</v>
      </c>
      <c r="S1367" s="42">
        <v>24784.771726416169</v>
      </c>
      <c r="T1367" s="73">
        <v>0.89989004888592583</v>
      </c>
      <c r="U1367" s="48">
        <v>518.93231519000005</v>
      </c>
      <c r="V1367" s="49">
        <v>18.841489913223441</v>
      </c>
    </row>
    <row r="1368" spans="1:22" x14ac:dyDescent="0.35">
      <c r="A1368" s="1" t="s">
        <v>29</v>
      </c>
      <c r="B1368" s="44" t="s">
        <v>1378</v>
      </c>
      <c r="C1368" s="25" t="s">
        <v>1401</v>
      </c>
      <c r="D1368" s="25" t="s">
        <v>32</v>
      </c>
      <c r="E1368" s="50">
        <v>2290</v>
      </c>
      <c r="F1368" s="41">
        <v>463.89600000000002</v>
      </c>
      <c r="G1368" s="42">
        <v>0</v>
      </c>
      <c r="H1368" s="42">
        <v>639.42399999999986</v>
      </c>
      <c r="I1368" s="42"/>
      <c r="J1368" s="42"/>
      <c r="K1368" s="42">
        <v>0</v>
      </c>
      <c r="L1368" s="46">
        <v>0.19328999999999999</v>
      </c>
      <c r="M1368" s="42">
        <v>0</v>
      </c>
      <c r="N1368" s="48">
        <v>45.532394239999995</v>
      </c>
      <c r="O1368" s="42"/>
      <c r="P1368" s="42"/>
      <c r="Q1368" s="42">
        <v>0</v>
      </c>
      <c r="R1368" s="47">
        <v>1103.32</v>
      </c>
      <c r="S1368" s="42">
        <v>1174.9686115573982</v>
      </c>
      <c r="T1368" s="73">
        <v>0.51308672993772841</v>
      </c>
      <c r="U1368" s="48">
        <v>45.725684239999993</v>
      </c>
      <c r="V1368" s="49">
        <v>19.967547703056766</v>
      </c>
    </row>
    <row r="1369" spans="1:22" x14ac:dyDescent="0.35">
      <c r="A1369" s="1" t="s">
        <v>29</v>
      </c>
      <c r="B1369" s="44" t="s">
        <v>1402</v>
      </c>
      <c r="C1369" s="25" t="s">
        <v>1403</v>
      </c>
      <c r="D1369" s="25" t="s">
        <v>32</v>
      </c>
      <c r="E1369" s="50">
        <v>1413</v>
      </c>
      <c r="F1369" s="41">
        <v>267.55200000000002</v>
      </c>
      <c r="G1369" s="42">
        <v>0</v>
      </c>
      <c r="H1369" s="42">
        <v>193.99999999999997</v>
      </c>
      <c r="I1369" s="42"/>
      <c r="J1369" s="42"/>
      <c r="K1369" s="42">
        <v>0</v>
      </c>
      <c r="L1369" s="46">
        <v>0.11148000000000001</v>
      </c>
      <c r="M1369" s="42">
        <v>0</v>
      </c>
      <c r="N1369" s="48">
        <v>13.814439999999999</v>
      </c>
      <c r="O1369" s="42"/>
      <c r="P1369" s="42"/>
      <c r="Q1369" s="42">
        <v>0</v>
      </c>
      <c r="R1369" s="47">
        <v>461.55200000000002</v>
      </c>
      <c r="S1369" s="42">
        <v>491.52477305001298</v>
      </c>
      <c r="T1369" s="73">
        <v>0.34785900428167937</v>
      </c>
      <c r="U1369" s="48">
        <v>13.92592</v>
      </c>
      <c r="V1369" s="49">
        <v>9.8555697098372264</v>
      </c>
    </row>
    <row r="1370" spans="1:22" x14ac:dyDescent="0.35">
      <c r="A1370" s="1" t="s">
        <v>29</v>
      </c>
      <c r="B1370" s="44" t="s">
        <v>1402</v>
      </c>
      <c r="C1370" s="25" t="s">
        <v>1404</v>
      </c>
      <c r="D1370" s="25" t="s">
        <v>32</v>
      </c>
      <c r="E1370" s="50">
        <v>585</v>
      </c>
      <c r="F1370" s="41">
        <v>279.54719999999998</v>
      </c>
      <c r="G1370" s="42">
        <v>0</v>
      </c>
      <c r="H1370" s="42">
        <v>0</v>
      </c>
      <c r="I1370" s="42"/>
      <c r="J1370" s="42"/>
      <c r="K1370" s="42">
        <v>0</v>
      </c>
      <c r="L1370" s="46">
        <v>0.11647800000000001</v>
      </c>
      <c r="M1370" s="42">
        <v>0</v>
      </c>
      <c r="N1370" s="48">
        <v>0</v>
      </c>
      <c r="O1370" s="42"/>
      <c r="P1370" s="42"/>
      <c r="Q1370" s="42">
        <v>0</v>
      </c>
      <c r="R1370" s="47">
        <v>279.54719999999998</v>
      </c>
      <c r="S1370" s="42">
        <v>297.70074452448819</v>
      </c>
      <c r="T1370" s="73">
        <v>0.50889016158032163</v>
      </c>
      <c r="U1370" s="48">
        <v>0.11647800000000001</v>
      </c>
      <c r="V1370" s="49">
        <v>0.19910769230769232</v>
      </c>
    </row>
    <row r="1371" spans="1:22" x14ac:dyDescent="0.35">
      <c r="A1371" s="1" t="s">
        <v>29</v>
      </c>
      <c r="B1371" s="44" t="s">
        <v>1402</v>
      </c>
      <c r="C1371" s="25" t="s">
        <v>1405</v>
      </c>
      <c r="D1371" s="25" t="s">
        <v>32</v>
      </c>
      <c r="E1371" s="50">
        <v>555</v>
      </c>
      <c r="F1371" s="60">
        <v>49.9572</v>
      </c>
      <c r="G1371" s="42">
        <v>0</v>
      </c>
      <c r="H1371" s="42">
        <v>451.63199999999995</v>
      </c>
      <c r="I1371" s="42"/>
      <c r="J1371" s="42"/>
      <c r="K1371" s="42">
        <v>0</v>
      </c>
      <c r="L1371" s="46">
        <v>2.0815500000000001E-2</v>
      </c>
      <c r="M1371" s="42">
        <v>0</v>
      </c>
      <c r="N1371" s="48">
        <v>32.160016319999997</v>
      </c>
      <c r="O1371" s="42"/>
      <c r="P1371" s="42"/>
      <c r="Q1371" s="42">
        <v>0</v>
      </c>
      <c r="R1371" s="47">
        <v>501.58919999999995</v>
      </c>
      <c r="S1371" s="42">
        <v>534.16195292044563</v>
      </c>
      <c r="T1371" s="73">
        <v>0.96245396922602811</v>
      </c>
      <c r="U1371" s="48">
        <v>32.180831819999995</v>
      </c>
      <c r="V1371" s="49">
        <v>57.983480756756748</v>
      </c>
    </row>
    <row r="1372" spans="1:22" x14ac:dyDescent="0.35">
      <c r="A1372" s="1" t="s">
        <v>29</v>
      </c>
      <c r="B1372" s="44" t="s">
        <v>1402</v>
      </c>
      <c r="C1372" s="25" t="s">
        <v>1406</v>
      </c>
      <c r="D1372" s="25" t="s">
        <v>32</v>
      </c>
      <c r="E1372" s="50">
        <v>1048</v>
      </c>
      <c r="F1372" s="60">
        <v>90.374399999999994</v>
      </c>
      <c r="G1372" s="42">
        <v>0</v>
      </c>
      <c r="H1372" s="42">
        <v>432.61999999999995</v>
      </c>
      <c r="I1372" s="42"/>
      <c r="J1372" s="42"/>
      <c r="K1372" s="42">
        <v>0</v>
      </c>
      <c r="L1372" s="46">
        <v>3.7656000000000002E-2</v>
      </c>
      <c r="M1372" s="42">
        <v>0</v>
      </c>
      <c r="N1372" s="48">
        <v>30.806201199999997</v>
      </c>
      <c r="O1372" s="42"/>
      <c r="P1372" s="42"/>
      <c r="Q1372" s="42">
        <v>0</v>
      </c>
      <c r="R1372" s="47">
        <v>522.99439999999993</v>
      </c>
      <c r="S1372" s="42">
        <v>556.95718741642906</v>
      </c>
      <c r="T1372" s="73">
        <v>0.53144769791643998</v>
      </c>
      <c r="U1372" s="48">
        <v>30.843857199999995</v>
      </c>
      <c r="V1372" s="49">
        <v>29.431161450381676</v>
      </c>
    </row>
    <row r="1373" spans="1:22" x14ac:dyDescent="0.35">
      <c r="A1373" s="1" t="s">
        <v>29</v>
      </c>
      <c r="B1373" s="44" t="s">
        <v>1402</v>
      </c>
      <c r="C1373" s="25" t="s">
        <v>1407</v>
      </c>
      <c r="D1373" s="25" t="s">
        <v>32</v>
      </c>
      <c r="E1373" s="50">
        <v>1162</v>
      </c>
      <c r="F1373" s="60">
        <v>88.412399999999991</v>
      </c>
      <c r="G1373" s="42">
        <v>0</v>
      </c>
      <c r="H1373" s="42">
        <v>409.33999999999992</v>
      </c>
      <c r="I1373" s="42"/>
      <c r="J1373" s="42"/>
      <c r="K1373" s="42">
        <v>0</v>
      </c>
      <c r="L1373" s="46">
        <v>3.6838500000000003E-2</v>
      </c>
      <c r="M1373" s="42">
        <v>0</v>
      </c>
      <c r="N1373" s="48">
        <v>29.148468399999999</v>
      </c>
      <c r="O1373" s="42"/>
      <c r="P1373" s="42"/>
      <c r="Q1373" s="42">
        <v>0</v>
      </c>
      <c r="R1373" s="47">
        <v>497.75239999999991</v>
      </c>
      <c r="S1373" s="42">
        <v>530.07599456854098</v>
      </c>
      <c r="T1373" s="73">
        <v>0.4561755547061454</v>
      </c>
      <c r="U1373" s="48">
        <v>29.1853069</v>
      </c>
      <c r="V1373" s="49">
        <v>25.116443115318415</v>
      </c>
    </row>
    <row r="1374" spans="1:22" x14ac:dyDescent="0.35">
      <c r="A1374" s="1" t="s">
        <v>29</v>
      </c>
      <c r="B1374" s="44" t="s">
        <v>1402</v>
      </c>
      <c r="C1374" s="25" t="s">
        <v>1408</v>
      </c>
      <c r="D1374" s="25" t="s">
        <v>32</v>
      </c>
      <c r="E1374" s="50">
        <v>1227</v>
      </c>
      <c r="F1374" s="60">
        <v>83.314799999999991</v>
      </c>
      <c r="G1374" s="42">
        <v>0</v>
      </c>
      <c r="H1374" s="42">
        <v>430.29199999999992</v>
      </c>
      <c r="I1374" s="42"/>
      <c r="J1374" s="42"/>
      <c r="K1374" s="42">
        <v>0</v>
      </c>
      <c r="L1374" s="46">
        <v>3.4714500000000002E-2</v>
      </c>
      <c r="M1374" s="42">
        <v>0</v>
      </c>
      <c r="N1374" s="48">
        <v>30.640427919999997</v>
      </c>
      <c r="O1374" s="42"/>
      <c r="P1374" s="42"/>
      <c r="Q1374" s="42">
        <v>0</v>
      </c>
      <c r="R1374" s="47">
        <v>513.60679999999991</v>
      </c>
      <c r="S1374" s="42">
        <v>546.95996508940129</v>
      </c>
      <c r="T1374" s="73">
        <v>0.44577014269714854</v>
      </c>
      <c r="U1374" s="48">
        <v>30.675142419999997</v>
      </c>
      <c r="V1374" s="49">
        <v>25.000116071719638</v>
      </c>
    </row>
    <row r="1375" spans="1:22" x14ac:dyDescent="0.35">
      <c r="A1375" s="1" t="s">
        <v>29</v>
      </c>
      <c r="B1375" s="44" t="s">
        <v>1402</v>
      </c>
      <c r="C1375" s="25" t="s">
        <v>1409</v>
      </c>
      <c r="D1375" s="25" t="s">
        <v>32</v>
      </c>
      <c r="E1375" s="50">
        <v>1017</v>
      </c>
      <c r="F1375" s="41">
        <v>470.16719999999998</v>
      </c>
      <c r="G1375" s="42">
        <v>0</v>
      </c>
      <c r="H1375" s="42">
        <v>100.87999999999998</v>
      </c>
      <c r="I1375" s="42"/>
      <c r="J1375" s="42"/>
      <c r="K1375" s="42">
        <v>0</v>
      </c>
      <c r="L1375" s="46">
        <v>0.19590299999999999</v>
      </c>
      <c r="M1375" s="42">
        <v>0</v>
      </c>
      <c r="N1375" s="48">
        <v>7.1835087999999994</v>
      </c>
      <c r="O1375" s="42"/>
      <c r="P1375" s="42"/>
      <c r="Q1375" s="42">
        <v>0</v>
      </c>
      <c r="R1375" s="47">
        <v>571.04719999999998</v>
      </c>
      <c r="S1375" s="42">
        <v>608.13049316403215</v>
      </c>
      <c r="T1375" s="73">
        <v>0.59796508669029713</v>
      </c>
      <c r="U1375" s="48">
        <v>7.3794117999999997</v>
      </c>
      <c r="V1375" s="49">
        <v>7.2560588003933137</v>
      </c>
    </row>
    <row r="1376" spans="1:22" x14ac:dyDescent="0.35">
      <c r="A1376" s="1" t="s">
        <v>29</v>
      </c>
      <c r="B1376" s="44" t="s">
        <v>1402</v>
      </c>
      <c r="C1376" s="25" t="s">
        <v>1410</v>
      </c>
      <c r="D1376" s="25" t="s">
        <v>32</v>
      </c>
      <c r="E1376" s="50">
        <v>1402</v>
      </c>
      <c r="F1376" s="41">
        <v>113.634</v>
      </c>
      <c r="G1376" s="42">
        <v>0</v>
      </c>
      <c r="H1376" s="42">
        <v>612.65199999999993</v>
      </c>
      <c r="I1376" s="42"/>
      <c r="J1376" s="42"/>
      <c r="K1376" s="42">
        <v>0</v>
      </c>
      <c r="L1376" s="46">
        <v>4.7347500000000001E-2</v>
      </c>
      <c r="M1376" s="42">
        <v>0</v>
      </c>
      <c r="N1376" s="48">
        <v>43.626001519999996</v>
      </c>
      <c r="O1376" s="42"/>
      <c r="P1376" s="42"/>
      <c r="Q1376" s="42">
        <v>0</v>
      </c>
      <c r="R1376" s="47">
        <v>726.28599999999994</v>
      </c>
      <c r="S1376" s="42">
        <v>773.45036164809528</v>
      </c>
      <c r="T1376" s="73">
        <v>0.55167643484172268</v>
      </c>
      <c r="U1376" s="48">
        <v>43.673349019999996</v>
      </c>
      <c r="V1376" s="49">
        <v>31.150748231098426</v>
      </c>
    </row>
    <row r="1377" spans="1:22" x14ac:dyDescent="0.35">
      <c r="A1377" s="1" t="s">
        <v>29</v>
      </c>
      <c r="B1377" s="44" t="s">
        <v>1402</v>
      </c>
      <c r="C1377" s="25" t="s">
        <v>1411</v>
      </c>
      <c r="D1377" s="25" t="s">
        <v>32</v>
      </c>
      <c r="E1377" s="50">
        <v>1159</v>
      </c>
      <c r="F1377" s="41">
        <v>554.68799999999999</v>
      </c>
      <c r="G1377" s="42">
        <v>0</v>
      </c>
      <c r="H1377" s="48">
        <v>41.515999999999991</v>
      </c>
      <c r="I1377" s="42"/>
      <c r="J1377" s="42"/>
      <c r="K1377" s="42">
        <v>0</v>
      </c>
      <c r="L1377" s="46">
        <v>0.23111999999999999</v>
      </c>
      <c r="M1377" s="42">
        <v>0</v>
      </c>
      <c r="N1377" s="48">
        <v>2.9562901599999996</v>
      </c>
      <c r="O1377" s="42"/>
      <c r="P1377" s="42"/>
      <c r="Q1377" s="42">
        <v>0</v>
      </c>
      <c r="R1377" s="47">
        <v>596.20399999999995</v>
      </c>
      <c r="S1377" s="42">
        <v>634.92095320031092</v>
      </c>
      <c r="T1377" s="73">
        <v>0.54781790612623893</v>
      </c>
      <c r="U1377" s="48">
        <v>3.1874101599999998</v>
      </c>
      <c r="V1377" s="49">
        <v>2.7501381880931839</v>
      </c>
    </row>
    <row r="1378" spans="1:22" x14ac:dyDescent="0.35">
      <c r="A1378" s="1" t="s">
        <v>29</v>
      </c>
      <c r="B1378" s="44" t="s">
        <v>1402</v>
      </c>
      <c r="C1378" s="25" t="s">
        <v>1412</v>
      </c>
      <c r="D1378" s="25" t="s">
        <v>32</v>
      </c>
      <c r="E1378" s="50">
        <v>1356</v>
      </c>
      <c r="F1378" s="41">
        <v>182.44800000000001</v>
      </c>
      <c r="G1378" s="42">
        <v>0</v>
      </c>
      <c r="H1378" s="42">
        <v>402.74399999999991</v>
      </c>
      <c r="I1378" s="42"/>
      <c r="J1378" s="42"/>
      <c r="K1378" s="42">
        <v>0</v>
      </c>
      <c r="L1378" s="46">
        <v>7.601999999999999E-2</v>
      </c>
      <c r="M1378" s="42">
        <v>0</v>
      </c>
      <c r="N1378" s="48">
        <v>28.678777439999998</v>
      </c>
      <c r="O1378" s="42"/>
      <c r="P1378" s="42"/>
      <c r="Q1378" s="42">
        <v>0</v>
      </c>
      <c r="R1378" s="47">
        <v>585.19199999999989</v>
      </c>
      <c r="S1378" s="42">
        <v>623.19384379372877</v>
      </c>
      <c r="T1378" s="73">
        <v>0.45958248067384128</v>
      </c>
      <c r="U1378" s="48">
        <v>28.754797439999997</v>
      </c>
      <c r="V1378" s="49">
        <v>21.205602831858407</v>
      </c>
    </row>
    <row r="1379" spans="1:22" x14ac:dyDescent="0.35">
      <c r="A1379" s="1" t="s">
        <v>29</v>
      </c>
      <c r="B1379" s="44" t="s">
        <v>1402</v>
      </c>
      <c r="C1379" s="25" t="s">
        <v>1413</v>
      </c>
      <c r="D1379" s="25" t="s">
        <v>32</v>
      </c>
      <c r="E1379" s="50">
        <v>3408</v>
      </c>
      <c r="F1379" s="41">
        <v>738.72</v>
      </c>
      <c r="G1379" s="42">
        <v>0</v>
      </c>
      <c r="H1379" s="42">
        <v>1142.6599999999999</v>
      </c>
      <c r="I1379" s="42"/>
      <c r="J1379" s="42"/>
      <c r="K1379" s="42">
        <v>0</v>
      </c>
      <c r="L1379" s="46">
        <v>0.30780000000000002</v>
      </c>
      <c r="M1379" s="42">
        <v>0</v>
      </c>
      <c r="N1379" s="48">
        <v>81.367051599999996</v>
      </c>
      <c r="O1379" s="42"/>
      <c r="P1379" s="42"/>
      <c r="Q1379" s="42">
        <v>0</v>
      </c>
      <c r="R1379" s="47">
        <v>1881.3799999999999</v>
      </c>
      <c r="S1379" s="42">
        <v>2003.5551303446487</v>
      </c>
      <c r="T1379" s="73">
        <v>0.58789763214338286</v>
      </c>
      <c r="U1379" s="48">
        <v>81.674851599999997</v>
      </c>
      <c r="V1379" s="49">
        <v>23.965625469483566</v>
      </c>
    </row>
    <row r="1380" spans="1:22" x14ac:dyDescent="0.35">
      <c r="A1380" s="1" t="s">
        <v>29</v>
      </c>
      <c r="B1380" s="44" t="s">
        <v>1402</v>
      </c>
      <c r="C1380" s="25" t="s">
        <v>1414</v>
      </c>
      <c r="D1380" s="25" t="s">
        <v>32</v>
      </c>
      <c r="E1380" s="50">
        <v>1212</v>
      </c>
      <c r="F1380" s="60">
        <v>49.568399999999997</v>
      </c>
      <c r="G1380" s="42">
        <v>0</v>
      </c>
      <c r="H1380" s="42">
        <v>0</v>
      </c>
      <c r="I1380" s="42"/>
      <c r="J1380" s="42"/>
      <c r="K1380" s="42">
        <v>0</v>
      </c>
      <c r="L1380" s="46">
        <v>2.0653500000000002E-2</v>
      </c>
      <c r="M1380" s="42">
        <v>0</v>
      </c>
      <c r="N1380" s="48">
        <v>0</v>
      </c>
      <c r="O1380" s="42"/>
      <c r="P1380" s="42"/>
      <c r="Q1380" s="42">
        <v>0</v>
      </c>
      <c r="R1380" s="62">
        <v>49.568399999999997</v>
      </c>
      <c r="S1380" s="48">
        <v>52.787327452707949</v>
      </c>
      <c r="T1380" s="73">
        <v>4.3553900538537908E-2</v>
      </c>
      <c r="U1380" s="48">
        <v>2.0653500000000002E-2</v>
      </c>
      <c r="V1380" s="49">
        <v>1.7040841584158417E-2</v>
      </c>
    </row>
    <row r="1381" spans="1:22" x14ac:dyDescent="0.35">
      <c r="A1381" s="1" t="s">
        <v>29</v>
      </c>
      <c r="B1381" s="44" t="s">
        <v>1402</v>
      </c>
      <c r="C1381" s="25" t="s">
        <v>1415</v>
      </c>
      <c r="D1381" s="25" t="s">
        <v>32</v>
      </c>
      <c r="E1381" s="50">
        <v>1812</v>
      </c>
      <c r="F1381" s="41">
        <v>440.3664</v>
      </c>
      <c r="G1381" s="42">
        <v>0</v>
      </c>
      <c r="H1381" s="42">
        <v>209.90799999999996</v>
      </c>
      <c r="I1381" s="42"/>
      <c r="J1381" s="42"/>
      <c r="K1381" s="42">
        <v>0</v>
      </c>
      <c r="L1381" s="46">
        <v>0.18348599999999998</v>
      </c>
      <c r="M1381" s="42">
        <v>0</v>
      </c>
      <c r="N1381" s="48">
        <v>14.947224079999998</v>
      </c>
      <c r="O1381" s="42"/>
      <c r="P1381" s="42"/>
      <c r="Q1381" s="42">
        <v>0</v>
      </c>
      <c r="R1381" s="47">
        <v>650.27440000000001</v>
      </c>
      <c r="S1381" s="42">
        <v>692.50263649650174</v>
      </c>
      <c r="T1381" s="73">
        <v>0.3821758479561268</v>
      </c>
      <c r="U1381" s="48">
        <v>15.130710079999998</v>
      </c>
      <c r="V1381" s="49">
        <v>8.350281501103753</v>
      </c>
    </row>
    <row r="1382" spans="1:22" x14ac:dyDescent="0.35">
      <c r="A1382" s="1" t="s">
        <v>29</v>
      </c>
      <c r="B1382" s="44" t="s">
        <v>1402</v>
      </c>
      <c r="C1382" s="25" t="s">
        <v>1416</v>
      </c>
      <c r="D1382" s="25" t="s">
        <v>32</v>
      </c>
      <c r="E1382" s="50">
        <v>3732</v>
      </c>
      <c r="F1382" s="41">
        <v>1705.212</v>
      </c>
      <c r="G1382" s="42">
        <v>0</v>
      </c>
      <c r="H1382" s="42">
        <v>132.69599999999997</v>
      </c>
      <c r="I1382" s="42"/>
      <c r="J1382" s="42"/>
      <c r="K1382" s="42">
        <v>0</v>
      </c>
      <c r="L1382" s="46">
        <v>0.71050499999999994</v>
      </c>
      <c r="M1382" s="42">
        <v>0</v>
      </c>
      <c r="N1382" s="48">
        <v>9.4490769599999993</v>
      </c>
      <c r="O1382" s="42"/>
      <c r="P1382" s="42"/>
      <c r="Q1382" s="42">
        <v>0</v>
      </c>
      <c r="R1382" s="47">
        <v>1837.9079999999999</v>
      </c>
      <c r="S1382" s="42">
        <v>1957.260097641876</v>
      </c>
      <c r="T1382" s="73">
        <v>0.52445340236920579</v>
      </c>
      <c r="U1382" s="48">
        <v>10.159581959999999</v>
      </c>
      <c r="V1382" s="49">
        <v>2.7222888424437297</v>
      </c>
    </row>
    <row r="1383" spans="1:22" x14ac:dyDescent="0.35">
      <c r="A1383" s="1" t="s">
        <v>29</v>
      </c>
      <c r="B1383" s="44" t="s">
        <v>1402</v>
      </c>
      <c r="C1383" s="25" t="s">
        <v>1417</v>
      </c>
      <c r="D1383" s="25" t="s">
        <v>32</v>
      </c>
      <c r="E1383" s="50">
        <v>1134</v>
      </c>
      <c r="F1383" s="41">
        <v>156.24</v>
      </c>
      <c r="G1383" s="42">
        <v>0</v>
      </c>
      <c r="H1383" s="42">
        <v>358.89999999999992</v>
      </c>
      <c r="I1383" s="42"/>
      <c r="J1383" s="42"/>
      <c r="K1383" s="42">
        <v>0</v>
      </c>
      <c r="L1383" s="46">
        <v>6.5099999999999991E-2</v>
      </c>
      <c r="M1383" s="42">
        <v>0</v>
      </c>
      <c r="N1383" s="48">
        <v>25.556713999999996</v>
      </c>
      <c r="O1383" s="42"/>
      <c r="P1383" s="42"/>
      <c r="Q1383" s="42">
        <v>0</v>
      </c>
      <c r="R1383" s="47">
        <v>515.13999999999987</v>
      </c>
      <c r="S1383" s="42">
        <v>548.59272972272595</v>
      </c>
      <c r="T1383" s="73">
        <v>0.48376783926166311</v>
      </c>
      <c r="U1383" s="48">
        <v>25.621813999999997</v>
      </c>
      <c r="V1383" s="49">
        <v>22.594192239858906</v>
      </c>
    </row>
    <row r="1384" spans="1:22" x14ac:dyDescent="0.35">
      <c r="A1384" s="1" t="s">
        <v>29</v>
      </c>
      <c r="B1384" s="44" t="s">
        <v>1402</v>
      </c>
      <c r="C1384" s="25" t="s">
        <v>1418</v>
      </c>
      <c r="D1384" s="25" t="s">
        <v>32</v>
      </c>
      <c r="E1384" s="50">
        <v>1134</v>
      </c>
      <c r="F1384" s="41">
        <v>441.7056</v>
      </c>
      <c r="G1384" s="42">
        <v>0</v>
      </c>
      <c r="H1384" s="42">
        <v>0</v>
      </c>
      <c r="I1384" s="42"/>
      <c r="J1384" s="42"/>
      <c r="K1384" s="42">
        <v>0</v>
      </c>
      <c r="L1384" s="46">
        <v>0.18404400000000001</v>
      </c>
      <c r="M1384" s="42">
        <v>0</v>
      </c>
      <c r="N1384" s="48">
        <v>0</v>
      </c>
      <c r="O1384" s="42"/>
      <c r="P1384" s="42"/>
      <c r="Q1384" s="42">
        <v>0</v>
      </c>
      <c r="R1384" s="47">
        <v>460.96559999999999</v>
      </c>
      <c r="S1384" s="42">
        <v>490.9002927597823</v>
      </c>
      <c r="T1384" s="73">
        <v>0.43289267439134244</v>
      </c>
      <c r="U1384" s="48">
        <v>1.101216576131856</v>
      </c>
      <c r="V1384" s="49">
        <v>0.97109045514273018</v>
      </c>
    </row>
    <row r="1385" spans="1:22" x14ac:dyDescent="0.35">
      <c r="A1385" s="1" t="s">
        <v>29</v>
      </c>
      <c r="B1385" s="44" t="s">
        <v>1402</v>
      </c>
      <c r="C1385" s="25" t="s">
        <v>1419</v>
      </c>
      <c r="D1385" s="25" t="s">
        <v>32</v>
      </c>
      <c r="E1385" s="50">
        <v>1936</v>
      </c>
      <c r="F1385" s="41">
        <v>549.79200000000003</v>
      </c>
      <c r="G1385" s="42">
        <v>0</v>
      </c>
      <c r="H1385" s="42">
        <v>576.9559999999999</v>
      </c>
      <c r="I1385" s="42"/>
      <c r="J1385" s="42"/>
      <c r="K1385" s="42">
        <v>0</v>
      </c>
      <c r="L1385" s="46">
        <v>0.22908000000000001</v>
      </c>
      <c r="M1385" s="42">
        <v>0</v>
      </c>
      <c r="N1385" s="48">
        <v>41.084144559999991</v>
      </c>
      <c r="O1385" s="42"/>
      <c r="P1385" s="42"/>
      <c r="Q1385" s="42">
        <v>0</v>
      </c>
      <c r="R1385" s="47">
        <v>1126.748</v>
      </c>
      <c r="S1385" s="42">
        <v>1199.9180048717285</v>
      </c>
      <c r="T1385" s="73">
        <v>0.61979235788828957</v>
      </c>
      <c r="U1385" s="48">
        <v>41.313224559999995</v>
      </c>
      <c r="V1385" s="49">
        <v>21.339475495867767</v>
      </c>
    </row>
    <row r="1386" spans="1:22" x14ac:dyDescent="0.35">
      <c r="A1386" s="1" t="s">
        <v>29</v>
      </c>
      <c r="B1386" s="44" t="s">
        <v>1402</v>
      </c>
      <c r="C1386" s="25" t="s">
        <v>1420</v>
      </c>
      <c r="D1386" s="25" t="s">
        <v>32</v>
      </c>
      <c r="E1386" s="50">
        <v>986</v>
      </c>
      <c r="F1386" s="41">
        <v>189.81719999999999</v>
      </c>
      <c r="G1386" s="42">
        <v>0</v>
      </c>
      <c r="H1386" s="42">
        <v>384.89599999999996</v>
      </c>
      <c r="I1386" s="42"/>
      <c r="J1386" s="42"/>
      <c r="K1386" s="42">
        <v>0</v>
      </c>
      <c r="L1386" s="46">
        <v>7.9090500000000008E-2</v>
      </c>
      <c r="M1386" s="42">
        <v>0</v>
      </c>
      <c r="N1386" s="48">
        <v>27.407848959999999</v>
      </c>
      <c r="O1386" s="42"/>
      <c r="P1386" s="42"/>
      <c r="Q1386" s="42">
        <v>0</v>
      </c>
      <c r="R1386" s="47">
        <v>574.71319999999992</v>
      </c>
      <c r="S1386" s="42">
        <v>612.03455991707688</v>
      </c>
      <c r="T1386" s="73">
        <v>0.62072470579825245</v>
      </c>
      <c r="U1386" s="48">
        <v>27.486939459999999</v>
      </c>
      <c r="V1386" s="49">
        <v>27.877220547667342</v>
      </c>
    </row>
    <row r="1387" spans="1:22" x14ac:dyDescent="0.35">
      <c r="A1387" s="1" t="s">
        <v>29</v>
      </c>
      <c r="B1387" s="44" t="s">
        <v>1402</v>
      </c>
      <c r="C1387" s="25" t="s">
        <v>1421</v>
      </c>
      <c r="D1387" s="25" t="s">
        <v>32</v>
      </c>
      <c r="E1387" s="50">
        <v>846</v>
      </c>
      <c r="F1387" s="60">
        <v>59.183999999999997</v>
      </c>
      <c r="G1387" s="42">
        <v>0</v>
      </c>
      <c r="H1387" s="42">
        <v>0</v>
      </c>
      <c r="I1387" s="42"/>
      <c r="J1387" s="42"/>
      <c r="K1387" s="42">
        <v>0</v>
      </c>
      <c r="L1387" s="46">
        <v>2.4660000000000001E-2</v>
      </c>
      <c r="M1387" s="42">
        <v>0</v>
      </c>
      <c r="N1387" s="48">
        <v>0</v>
      </c>
      <c r="O1387" s="42"/>
      <c r="P1387" s="42"/>
      <c r="Q1387" s="42">
        <v>0</v>
      </c>
      <c r="R1387" s="62">
        <v>59.183999999999997</v>
      </c>
      <c r="S1387" s="48">
        <v>63.027355895309661</v>
      </c>
      <c r="T1387" s="73">
        <v>7.4500420680035054E-2</v>
      </c>
      <c r="U1387" s="48">
        <v>2.4660000000000001E-2</v>
      </c>
      <c r="V1387" s="49">
        <v>2.9148936170212768E-2</v>
      </c>
    </row>
    <row r="1388" spans="1:22" x14ac:dyDescent="0.35">
      <c r="A1388" s="1" t="s">
        <v>29</v>
      </c>
      <c r="B1388" s="44" t="s">
        <v>1402</v>
      </c>
      <c r="C1388" s="25" t="s">
        <v>1422</v>
      </c>
      <c r="D1388" s="25" t="s">
        <v>32</v>
      </c>
      <c r="E1388" s="50">
        <v>938</v>
      </c>
      <c r="F1388" s="60">
        <v>65.087999999999994</v>
      </c>
      <c r="G1388" s="42">
        <v>0</v>
      </c>
      <c r="H1388" s="42">
        <v>381.40399999999994</v>
      </c>
      <c r="I1388" s="42"/>
      <c r="J1388" s="42"/>
      <c r="K1388" s="42">
        <v>0</v>
      </c>
      <c r="L1388" s="46">
        <v>2.7120000000000002E-2</v>
      </c>
      <c r="M1388" s="42">
        <v>0</v>
      </c>
      <c r="N1388" s="48">
        <v>27.159189039999998</v>
      </c>
      <c r="O1388" s="42"/>
      <c r="P1388" s="42"/>
      <c r="Q1388" s="42">
        <v>0</v>
      </c>
      <c r="R1388" s="47">
        <v>446.49199999999996</v>
      </c>
      <c r="S1388" s="42">
        <v>475.48679015288928</v>
      </c>
      <c r="T1388" s="73">
        <v>0.50691555453399706</v>
      </c>
      <c r="U1388" s="48">
        <v>27.186309039999998</v>
      </c>
      <c r="V1388" s="49">
        <v>28.983271897654582</v>
      </c>
    </row>
    <row r="1389" spans="1:22" x14ac:dyDescent="0.35">
      <c r="A1389" s="1" t="s">
        <v>29</v>
      </c>
      <c r="B1389" s="44" t="s">
        <v>1402</v>
      </c>
      <c r="C1389" s="25" t="s">
        <v>1423</v>
      </c>
      <c r="D1389" s="25" t="s">
        <v>32</v>
      </c>
      <c r="E1389" s="50">
        <v>1132</v>
      </c>
      <c r="F1389" s="60">
        <v>85.536000000000001</v>
      </c>
      <c r="G1389" s="42">
        <v>0</v>
      </c>
      <c r="H1389" s="42">
        <v>536.21599999999989</v>
      </c>
      <c r="I1389" s="42"/>
      <c r="J1389" s="42"/>
      <c r="K1389" s="42">
        <v>0</v>
      </c>
      <c r="L1389" s="46">
        <v>3.5639999999999998E-2</v>
      </c>
      <c r="M1389" s="42">
        <v>0</v>
      </c>
      <c r="N1389" s="48">
        <v>38.18311216</v>
      </c>
      <c r="O1389" s="42"/>
      <c r="P1389" s="42"/>
      <c r="Q1389" s="42">
        <v>0</v>
      </c>
      <c r="R1389" s="47">
        <v>621.75199999999995</v>
      </c>
      <c r="S1389" s="42">
        <v>662.12801741383771</v>
      </c>
      <c r="T1389" s="73">
        <v>0.58491874329844318</v>
      </c>
      <c r="U1389" s="48">
        <v>38.218752160000001</v>
      </c>
      <c r="V1389" s="49">
        <v>33.762148551236756</v>
      </c>
    </row>
    <row r="1390" spans="1:22" x14ac:dyDescent="0.35">
      <c r="A1390" s="1" t="s">
        <v>29</v>
      </c>
      <c r="B1390" s="44" t="s">
        <v>1402</v>
      </c>
      <c r="C1390" s="25" t="s">
        <v>1424</v>
      </c>
      <c r="D1390" s="25" t="s">
        <v>32</v>
      </c>
      <c r="E1390" s="50">
        <v>1997</v>
      </c>
      <c r="F1390" s="41">
        <v>127.3896</v>
      </c>
      <c r="G1390" s="42">
        <v>0</v>
      </c>
      <c r="H1390" s="42">
        <v>581.61199999999997</v>
      </c>
      <c r="I1390" s="42"/>
      <c r="J1390" s="42"/>
      <c r="K1390" s="42">
        <v>0</v>
      </c>
      <c r="L1390" s="46">
        <v>5.3079000000000001E-2</v>
      </c>
      <c r="M1390" s="42">
        <v>0</v>
      </c>
      <c r="N1390" s="48">
        <v>41.415691119999998</v>
      </c>
      <c r="O1390" s="42"/>
      <c r="P1390" s="42"/>
      <c r="Q1390" s="42">
        <v>0</v>
      </c>
      <c r="R1390" s="47">
        <v>709.00159999999994</v>
      </c>
      <c r="S1390" s="42">
        <v>755.04352820938061</v>
      </c>
      <c r="T1390" s="73">
        <v>0.3780888974508666</v>
      </c>
      <c r="U1390" s="48">
        <v>41.468770119999995</v>
      </c>
      <c r="V1390" s="49">
        <v>20.765533360040056</v>
      </c>
    </row>
    <row r="1391" spans="1:22" x14ac:dyDescent="0.35">
      <c r="A1391" s="1" t="s">
        <v>29</v>
      </c>
      <c r="B1391" s="44" t="s">
        <v>1402</v>
      </c>
      <c r="C1391" s="25" t="s">
        <v>1425</v>
      </c>
      <c r="D1391" s="25" t="s">
        <v>32</v>
      </c>
      <c r="E1391" s="50">
        <v>664</v>
      </c>
      <c r="F1391" s="41">
        <v>119.8368</v>
      </c>
      <c r="G1391" s="42">
        <v>0</v>
      </c>
      <c r="H1391" s="42">
        <v>227.75599999999997</v>
      </c>
      <c r="I1391" s="42"/>
      <c r="J1391" s="42"/>
      <c r="K1391" s="42">
        <v>0</v>
      </c>
      <c r="L1391" s="46">
        <v>4.9932000000000004E-2</v>
      </c>
      <c r="M1391" s="42">
        <v>0</v>
      </c>
      <c r="N1391" s="48">
        <v>16.21815256</v>
      </c>
      <c r="O1391" s="42"/>
      <c r="P1391" s="42"/>
      <c r="Q1391" s="42">
        <v>0</v>
      </c>
      <c r="R1391" s="47">
        <v>347.59279999999995</v>
      </c>
      <c r="S1391" s="42">
        <v>370.16516477843993</v>
      </c>
      <c r="T1391" s="73">
        <v>0.55747765779885528</v>
      </c>
      <c r="U1391" s="48">
        <v>16.268084559999998</v>
      </c>
      <c r="V1391" s="49">
        <v>24.500127349397587</v>
      </c>
    </row>
    <row r="1392" spans="1:22" x14ac:dyDescent="0.35">
      <c r="A1392" s="1" t="s">
        <v>29</v>
      </c>
      <c r="B1392" s="44" t="s">
        <v>1402</v>
      </c>
      <c r="C1392" s="25" t="s">
        <v>1426</v>
      </c>
      <c r="D1392" s="25" t="s">
        <v>32</v>
      </c>
      <c r="E1392" s="50">
        <v>11435</v>
      </c>
      <c r="F1392" s="41">
        <v>2536.2719999999999</v>
      </c>
      <c r="G1392" s="42">
        <v>0</v>
      </c>
      <c r="H1392" s="42">
        <v>0</v>
      </c>
      <c r="I1392" s="42"/>
      <c r="J1392" s="42"/>
      <c r="K1392" s="42">
        <v>0</v>
      </c>
      <c r="L1392" s="46">
        <v>1.0567800000000001</v>
      </c>
      <c r="M1392" s="42">
        <v>0</v>
      </c>
      <c r="N1392" s="48">
        <v>0</v>
      </c>
      <c r="O1392" s="42"/>
      <c r="P1392" s="42"/>
      <c r="Q1392" s="42">
        <v>0</v>
      </c>
      <c r="R1392" s="47">
        <v>6541.4619999999995</v>
      </c>
      <c r="S1392" s="42">
        <v>6966.2586771702508</v>
      </c>
      <c r="T1392" s="73">
        <v>0.60920495646438577</v>
      </c>
      <c r="U1392" s="48">
        <v>191.78629350973767</v>
      </c>
      <c r="V1392" s="49">
        <v>16.771866507191753</v>
      </c>
    </row>
    <row r="1393" spans="1:22" x14ac:dyDescent="0.35">
      <c r="A1393" s="1" t="s">
        <v>29</v>
      </c>
      <c r="B1393" s="44" t="s">
        <v>1402</v>
      </c>
      <c r="C1393" s="25" t="s">
        <v>1427</v>
      </c>
      <c r="D1393" s="25" t="s">
        <v>32</v>
      </c>
      <c r="E1393" s="50">
        <v>1038</v>
      </c>
      <c r="F1393" s="60">
        <v>44.114399999999996</v>
      </c>
      <c r="G1393" s="42">
        <v>0</v>
      </c>
      <c r="H1393" s="42">
        <v>386.05999999999995</v>
      </c>
      <c r="I1393" s="42"/>
      <c r="J1393" s="42"/>
      <c r="K1393" s="42">
        <v>0</v>
      </c>
      <c r="L1393" s="46">
        <v>1.8381000000000002E-2</v>
      </c>
      <c r="M1393" s="42">
        <v>0</v>
      </c>
      <c r="N1393" s="48">
        <v>27.490735599999997</v>
      </c>
      <c r="O1393" s="42"/>
      <c r="P1393" s="42"/>
      <c r="Q1393" s="42">
        <v>0</v>
      </c>
      <c r="R1393" s="47">
        <v>430.17439999999993</v>
      </c>
      <c r="S1393" s="42">
        <v>458.10953983933655</v>
      </c>
      <c r="T1393" s="73">
        <v>0.44133867036544949</v>
      </c>
      <c r="U1393" s="48">
        <v>27.509116599999999</v>
      </c>
      <c r="V1393" s="49">
        <v>26.502039113680151</v>
      </c>
    </row>
    <row r="1394" spans="1:22" x14ac:dyDescent="0.35">
      <c r="A1394" s="1" t="s">
        <v>29</v>
      </c>
      <c r="B1394" s="44" t="s">
        <v>1402</v>
      </c>
      <c r="C1394" s="25" t="s">
        <v>1428</v>
      </c>
      <c r="D1394" s="25" t="s">
        <v>32</v>
      </c>
      <c r="E1394" s="50">
        <v>2694</v>
      </c>
      <c r="F1394" s="41">
        <v>867.16800000000001</v>
      </c>
      <c r="G1394" s="42">
        <v>0</v>
      </c>
      <c r="H1394" s="42">
        <v>410.89199999999994</v>
      </c>
      <c r="I1394" s="42"/>
      <c r="J1394" s="42"/>
      <c r="K1394" s="42">
        <v>0</v>
      </c>
      <c r="L1394" s="46">
        <v>0.36131999999999997</v>
      </c>
      <c r="M1394" s="42">
        <v>0</v>
      </c>
      <c r="N1394" s="48">
        <v>29.258983919999999</v>
      </c>
      <c r="O1394" s="42"/>
      <c r="P1394" s="42"/>
      <c r="Q1394" s="42">
        <v>0</v>
      </c>
      <c r="R1394" s="47">
        <v>1278.06</v>
      </c>
      <c r="S1394" s="42">
        <v>1361.0560704845814</v>
      </c>
      <c r="T1394" s="73">
        <v>0.50521754657928042</v>
      </c>
      <c r="U1394" s="48">
        <v>29.620303919999998</v>
      </c>
      <c r="V1394" s="49">
        <v>10.994916080178173</v>
      </c>
    </row>
    <row r="1395" spans="1:22" x14ac:dyDescent="0.35">
      <c r="A1395" s="1" t="s">
        <v>29</v>
      </c>
      <c r="B1395" s="44" t="s">
        <v>1402</v>
      </c>
      <c r="C1395" s="25" t="s">
        <v>1429</v>
      </c>
      <c r="D1395" s="25" t="s">
        <v>32</v>
      </c>
      <c r="E1395" s="50">
        <v>8417</v>
      </c>
      <c r="F1395" s="41">
        <v>3772.7532000000001</v>
      </c>
      <c r="G1395" s="42">
        <v>0</v>
      </c>
      <c r="H1395" s="42">
        <v>977.37199999999984</v>
      </c>
      <c r="I1395" s="42"/>
      <c r="J1395" s="42"/>
      <c r="K1395" s="42">
        <v>0</v>
      </c>
      <c r="L1395" s="46">
        <v>1.5719805000000002</v>
      </c>
      <c r="M1395" s="42">
        <v>0</v>
      </c>
      <c r="N1395" s="48">
        <v>69.597148719999993</v>
      </c>
      <c r="O1395" s="42"/>
      <c r="P1395" s="42"/>
      <c r="Q1395" s="42">
        <v>0</v>
      </c>
      <c r="R1395" s="47">
        <v>4750.1252000000004</v>
      </c>
      <c r="S1395" s="42">
        <v>5058.594071500389</v>
      </c>
      <c r="T1395" s="73">
        <v>0.60099727592971242</v>
      </c>
      <c r="U1395" s="48">
        <v>71.169129219999988</v>
      </c>
      <c r="V1395" s="49">
        <v>8.4554032576927636</v>
      </c>
    </row>
    <row r="1396" spans="1:22" x14ac:dyDescent="0.35">
      <c r="A1396" s="1" t="s">
        <v>29</v>
      </c>
      <c r="B1396" s="44" t="s">
        <v>1402</v>
      </c>
      <c r="C1396" s="25" t="s">
        <v>1430</v>
      </c>
      <c r="D1396" s="25" t="s">
        <v>32</v>
      </c>
      <c r="E1396" s="50">
        <v>20969</v>
      </c>
      <c r="F1396" s="41">
        <v>4067.712</v>
      </c>
      <c r="G1396" s="42">
        <v>0</v>
      </c>
      <c r="H1396" s="42">
        <v>0</v>
      </c>
      <c r="I1396" s="42"/>
      <c r="J1396" s="42"/>
      <c r="K1396" s="42">
        <v>0</v>
      </c>
      <c r="L1396" s="46">
        <v>1.6948800000000002</v>
      </c>
      <c r="M1396" s="42">
        <v>0</v>
      </c>
      <c r="N1396" s="48">
        <v>0</v>
      </c>
      <c r="O1396" s="42"/>
      <c r="P1396" s="42"/>
      <c r="Q1396" s="42">
        <v>0</v>
      </c>
      <c r="R1396" s="47">
        <v>13771.601999999999</v>
      </c>
      <c r="S1396" s="42">
        <v>14665.917486188129</v>
      </c>
      <c r="T1396" s="73">
        <v>0.69940948477219367</v>
      </c>
      <c r="U1396" s="48">
        <v>463.79985350987306</v>
      </c>
      <c r="V1396" s="49">
        <v>22.118358219746913</v>
      </c>
    </row>
    <row r="1397" spans="1:22" x14ac:dyDescent="0.35">
      <c r="A1397" s="1" t="s">
        <v>29</v>
      </c>
      <c r="B1397" s="44" t="s">
        <v>1431</v>
      </c>
      <c r="C1397" s="25" t="s">
        <v>1432</v>
      </c>
      <c r="D1397" s="25" t="s">
        <v>32</v>
      </c>
      <c r="E1397" s="50">
        <v>2626</v>
      </c>
      <c r="F1397" s="41">
        <v>1419.336</v>
      </c>
      <c r="G1397" s="42">
        <v>0</v>
      </c>
      <c r="H1397" s="42">
        <v>113.29599999999998</v>
      </c>
      <c r="I1397" s="42"/>
      <c r="J1397" s="42"/>
      <c r="K1397" s="42">
        <v>0</v>
      </c>
      <c r="L1397" s="46">
        <v>0.59138999999999997</v>
      </c>
      <c r="M1397" s="42">
        <v>0</v>
      </c>
      <c r="N1397" s="48">
        <v>8.0676329599999992</v>
      </c>
      <c r="O1397" s="42"/>
      <c r="P1397" s="42"/>
      <c r="Q1397" s="42">
        <v>0</v>
      </c>
      <c r="R1397" s="47">
        <v>1532.6320000000001</v>
      </c>
      <c r="S1397" s="42">
        <v>1632.1597479139673</v>
      </c>
      <c r="T1397" s="73">
        <v>0.62153836554225717</v>
      </c>
      <c r="U1397" s="48">
        <v>8.6590229599999997</v>
      </c>
      <c r="V1397" s="49">
        <v>3.2974192536176696</v>
      </c>
    </row>
    <row r="1398" spans="1:22" x14ac:dyDescent="0.35">
      <c r="A1398" s="1" t="s">
        <v>29</v>
      </c>
      <c r="B1398" s="44" t="s">
        <v>1431</v>
      </c>
      <c r="C1398" s="25" t="s">
        <v>1433</v>
      </c>
      <c r="D1398" s="25" t="s">
        <v>32</v>
      </c>
      <c r="E1398" s="50">
        <v>1483</v>
      </c>
      <c r="F1398" s="41">
        <v>870.678</v>
      </c>
      <c r="G1398" s="42">
        <v>0</v>
      </c>
      <c r="H1398" s="42">
        <v>0</v>
      </c>
      <c r="I1398" s="42"/>
      <c r="J1398" s="42"/>
      <c r="K1398" s="42">
        <v>0</v>
      </c>
      <c r="L1398" s="46">
        <v>0.36278250000000001</v>
      </c>
      <c r="M1398" s="42">
        <v>0</v>
      </c>
      <c r="N1398" s="48">
        <v>0</v>
      </c>
      <c r="O1398" s="42"/>
      <c r="P1398" s="42"/>
      <c r="Q1398" s="42">
        <v>0</v>
      </c>
      <c r="R1398" s="47">
        <v>874.28800000000001</v>
      </c>
      <c r="S1398" s="42">
        <v>931.06347882871205</v>
      </c>
      <c r="T1398" s="73">
        <v>0.62782432827290091</v>
      </c>
      <c r="U1398" s="48">
        <v>0.53469283228639664</v>
      </c>
      <c r="V1398" s="49">
        <v>0.36054809999082715</v>
      </c>
    </row>
    <row r="1399" spans="1:22" x14ac:dyDescent="0.35">
      <c r="A1399" s="1" t="s">
        <v>29</v>
      </c>
      <c r="B1399" s="44" t="s">
        <v>1431</v>
      </c>
      <c r="C1399" s="25" t="s">
        <v>1434</v>
      </c>
      <c r="D1399" s="25" t="s">
        <v>32</v>
      </c>
      <c r="E1399" s="50">
        <v>966</v>
      </c>
      <c r="F1399" s="60">
        <v>86.256</v>
      </c>
      <c r="G1399" s="42">
        <v>522.88199999999995</v>
      </c>
      <c r="H1399" s="42">
        <v>0</v>
      </c>
      <c r="I1399" s="42"/>
      <c r="J1399" s="42"/>
      <c r="K1399" s="42">
        <v>0</v>
      </c>
      <c r="L1399" s="46">
        <v>3.594E-2</v>
      </c>
      <c r="M1399" s="48">
        <v>26.735499000000001</v>
      </c>
      <c r="N1399" s="48">
        <v>0</v>
      </c>
      <c r="O1399" s="42"/>
      <c r="P1399" s="42"/>
      <c r="Q1399" s="42">
        <v>0</v>
      </c>
      <c r="R1399" s="47">
        <v>609.13799999999992</v>
      </c>
      <c r="S1399" s="42">
        <v>648.69487556361742</v>
      </c>
      <c r="T1399" s="73">
        <v>0.67152678629774054</v>
      </c>
      <c r="U1399" s="48">
        <v>26.771439000000001</v>
      </c>
      <c r="V1399" s="49">
        <v>27.7137049689441</v>
      </c>
    </row>
    <row r="1400" spans="1:22" x14ac:dyDescent="0.35">
      <c r="A1400" s="1" t="s">
        <v>29</v>
      </c>
      <c r="B1400" s="44" t="s">
        <v>1431</v>
      </c>
      <c r="C1400" s="25" t="s">
        <v>1435</v>
      </c>
      <c r="D1400" s="25" t="s">
        <v>32</v>
      </c>
      <c r="E1400" s="50">
        <v>1652</v>
      </c>
      <c r="F1400" s="41">
        <v>710.49599999999998</v>
      </c>
      <c r="G1400" s="42">
        <v>0</v>
      </c>
      <c r="H1400" s="48">
        <v>56.259999999999991</v>
      </c>
      <c r="I1400" s="42"/>
      <c r="J1400" s="42"/>
      <c r="K1400" s="42">
        <v>0</v>
      </c>
      <c r="L1400" s="46">
        <v>0.29604000000000003</v>
      </c>
      <c r="M1400" s="42">
        <v>0</v>
      </c>
      <c r="N1400" s="48">
        <v>4.0061875999999996</v>
      </c>
      <c r="O1400" s="42"/>
      <c r="P1400" s="42"/>
      <c r="Q1400" s="42">
        <v>0</v>
      </c>
      <c r="R1400" s="47">
        <v>766.75599999999997</v>
      </c>
      <c r="S1400" s="42">
        <v>816.54844716247726</v>
      </c>
      <c r="T1400" s="73">
        <v>0.49427872104266179</v>
      </c>
      <c r="U1400" s="48">
        <v>4.3022275999999993</v>
      </c>
      <c r="V1400" s="49">
        <v>2.6042539951573844</v>
      </c>
    </row>
    <row r="1401" spans="1:22" x14ac:dyDescent="0.35">
      <c r="A1401" s="1" t="s">
        <v>29</v>
      </c>
      <c r="B1401" s="44" t="s">
        <v>1431</v>
      </c>
      <c r="C1401" s="25" t="s">
        <v>1436</v>
      </c>
      <c r="D1401" s="25" t="s">
        <v>32</v>
      </c>
      <c r="E1401" s="50">
        <v>1368</v>
      </c>
      <c r="F1401" s="41">
        <v>321.37919999999997</v>
      </c>
      <c r="G1401" s="42">
        <v>0</v>
      </c>
      <c r="H1401" s="42">
        <v>0</v>
      </c>
      <c r="I1401" s="42"/>
      <c r="J1401" s="42"/>
      <c r="K1401" s="42">
        <v>0</v>
      </c>
      <c r="L1401" s="46">
        <v>0.13390800000000003</v>
      </c>
      <c r="M1401" s="42">
        <v>0</v>
      </c>
      <c r="N1401" s="48">
        <v>0</v>
      </c>
      <c r="O1401" s="42"/>
      <c r="P1401" s="42"/>
      <c r="Q1401" s="42">
        <v>0</v>
      </c>
      <c r="R1401" s="47">
        <v>321.37919999999997</v>
      </c>
      <c r="S1401" s="42">
        <v>342.24927709769366</v>
      </c>
      <c r="T1401" s="73">
        <v>0.25018222010065327</v>
      </c>
      <c r="U1401" s="48">
        <v>0.13390800000000003</v>
      </c>
      <c r="V1401" s="49">
        <v>9.7885964912280715E-2</v>
      </c>
    </row>
    <row r="1402" spans="1:22" x14ac:dyDescent="0.35">
      <c r="A1402" s="1" t="s">
        <v>29</v>
      </c>
      <c r="B1402" s="44" t="s">
        <v>1431</v>
      </c>
      <c r="C1402" s="25" t="s">
        <v>1437</v>
      </c>
      <c r="D1402" s="25" t="s">
        <v>32</v>
      </c>
      <c r="E1402" s="50">
        <v>965</v>
      </c>
      <c r="F1402" s="41">
        <v>102.5244</v>
      </c>
      <c r="G1402" s="42">
        <v>0</v>
      </c>
      <c r="H1402" s="42">
        <v>392.26799999999992</v>
      </c>
      <c r="I1402" s="42"/>
      <c r="J1402" s="42"/>
      <c r="K1402" s="42">
        <v>0</v>
      </c>
      <c r="L1402" s="46">
        <v>4.27185E-2</v>
      </c>
      <c r="M1402" s="42">
        <v>0</v>
      </c>
      <c r="N1402" s="48">
        <v>27.93279768</v>
      </c>
      <c r="O1402" s="42"/>
      <c r="P1402" s="42"/>
      <c r="Q1402" s="42">
        <v>0</v>
      </c>
      <c r="R1402" s="47">
        <v>494.79239999999993</v>
      </c>
      <c r="S1402" s="42">
        <v>526.92377482249276</v>
      </c>
      <c r="T1402" s="73">
        <v>0.54603499981605463</v>
      </c>
      <c r="U1402" s="48">
        <v>27.97551618</v>
      </c>
      <c r="V1402" s="49">
        <v>28.990172207253885</v>
      </c>
    </row>
    <row r="1403" spans="1:22" x14ac:dyDescent="0.35">
      <c r="A1403" s="1" t="s">
        <v>29</v>
      </c>
      <c r="B1403" s="44" t="s">
        <v>1431</v>
      </c>
      <c r="C1403" s="25" t="s">
        <v>1438</v>
      </c>
      <c r="D1403" s="25" t="s">
        <v>32</v>
      </c>
      <c r="E1403" s="50">
        <v>1591</v>
      </c>
      <c r="F1403" s="41">
        <v>288.79199999999997</v>
      </c>
      <c r="G1403" s="42">
        <v>0</v>
      </c>
      <c r="H1403" s="42">
        <v>0</v>
      </c>
      <c r="I1403" s="42"/>
      <c r="J1403" s="42"/>
      <c r="K1403" s="42">
        <v>0</v>
      </c>
      <c r="L1403" s="46">
        <v>0.12032999999999999</v>
      </c>
      <c r="M1403" s="42">
        <v>0</v>
      </c>
      <c r="N1403" s="48">
        <v>0</v>
      </c>
      <c r="O1403" s="42"/>
      <c r="P1403" s="42"/>
      <c r="Q1403" s="42">
        <v>0</v>
      </c>
      <c r="R1403" s="47">
        <v>288.79199999999997</v>
      </c>
      <c r="S1403" s="42">
        <v>307.54589354755115</v>
      </c>
      <c r="T1403" s="73">
        <v>0.19330351574327539</v>
      </c>
      <c r="U1403" s="48">
        <v>0.12032999999999999</v>
      </c>
      <c r="V1403" s="49">
        <v>7.5631678189817725E-2</v>
      </c>
    </row>
    <row r="1404" spans="1:22" x14ac:dyDescent="0.35">
      <c r="A1404" s="1" t="s">
        <v>29</v>
      </c>
      <c r="B1404" s="44" t="s">
        <v>1431</v>
      </c>
      <c r="C1404" s="25" t="s">
        <v>1439</v>
      </c>
      <c r="D1404" s="25" t="s">
        <v>32</v>
      </c>
      <c r="E1404" s="50">
        <v>1056</v>
      </c>
      <c r="F1404" s="41">
        <v>560.4624</v>
      </c>
      <c r="G1404" s="42">
        <v>0</v>
      </c>
      <c r="H1404" s="48">
        <v>30.263999999999996</v>
      </c>
      <c r="I1404" s="42"/>
      <c r="J1404" s="42"/>
      <c r="K1404" s="42">
        <v>0</v>
      </c>
      <c r="L1404" s="46">
        <v>0.23352600000000001</v>
      </c>
      <c r="M1404" s="42">
        <v>0</v>
      </c>
      <c r="N1404" s="48">
        <v>2.1550526400000001</v>
      </c>
      <c r="O1404" s="42"/>
      <c r="P1404" s="42"/>
      <c r="Q1404" s="42">
        <v>0</v>
      </c>
      <c r="R1404" s="47">
        <v>590.72640000000001</v>
      </c>
      <c r="S1404" s="42">
        <v>629.0876427675563</v>
      </c>
      <c r="T1404" s="73">
        <v>0.59572693443897373</v>
      </c>
      <c r="U1404" s="48">
        <v>2.38857864</v>
      </c>
      <c r="V1404" s="49">
        <v>2.261911590909091</v>
      </c>
    </row>
    <row r="1405" spans="1:22" x14ac:dyDescent="0.35">
      <c r="A1405" s="1" t="s">
        <v>29</v>
      </c>
      <c r="B1405" s="44" t="s">
        <v>1431</v>
      </c>
      <c r="C1405" s="25" t="s">
        <v>1440</v>
      </c>
      <c r="D1405" s="25" t="s">
        <v>32</v>
      </c>
      <c r="E1405" s="50">
        <v>2076</v>
      </c>
      <c r="F1405" s="41">
        <v>876.38400000000001</v>
      </c>
      <c r="G1405" s="42">
        <v>0</v>
      </c>
      <c r="H1405" s="42">
        <v>0</v>
      </c>
      <c r="I1405" s="42"/>
      <c r="J1405" s="42"/>
      <c r="K1405" s="42">
        <v>0</v>
      </c>
      <c r="L1405" s="46">
        <v>0.36516000000000004</v>
      </c>
      <c r="M1405" s="42">
        <v>0</v>
      </c>
      <c r="N1405" s="48">
        <v>0</v>
      </c>
      <c r="O1405" s="42"/>
      <c r="P1405" s="42"/>
      <c r="Q1405" s="42">
        <v>0</v>
      </c>
      <c r="R1405" s="47">
        <v>876.38400000000001</v>
      </c>
      <c r="S1405" s="42">
        <v>933.29559118942734</v>
      </c>
      <c r="T1405" s="73">
        <v>0.44956435028392455</v>
      </c>
      <c r="U1405" s="48">
        <v>0.36516000000000004</v>
      </c>
      <c r="V1405" s="49">
        <v>0.17589595375722544</v>
      </c>
    </row>
    <row r="1406" spans="1:22" x14ac:dyDescent="0.35">
      <c r="A1406" s="1" t="s">
        <v>29</v>
      </c>
      <c r="B1406" s="44" t="s">
        <v>1431</v>
      </c>
      <c r="C1406" s="25" t="s">
        <v>1441</v>
      </c>
      <c r="D1406" s="25" t="s">
        <v>32</v>
      </c>
      <c r="E1406" s="50">
        <v>1004</v>
      </c>
      <c r="F1406" s="41">
        <v>370.98719999999997</v>
      </c>
      <c r="G1406" s="42">
        <v>0</v>
      </c>
      <c r="H1406" s="42">
        <v>0</v>
      </c>
      <c r="I1406" s="42"/>
      <c r="J1406" s="42"/>
      <c r="K1406" s="42">
        <v>0</v>
      </c>
      <c r="L1406" s="46">
        <v>0.15457799999999999</v>
      </c>
      <c r="M1406" s="42">
        <v>0</v>
      </c>
      <c r="N1406" s="48">
        <v>0</v>
      </c>
      <c r="O1406" s="42"/>
      <c r="P1406" s="42"/>
      <c r="Q1406" s="42">
        <v>0</v>
      </c>
      <c r="R1406" s="47">
        <v>370.98719999999997</v>
      </c>
      <c r="S1406" s="42">
        <v>395.07877613889605</v>
      </c>
      <c r="T1406" s="73">
        <v>0.39350475711045424</v>
      </c>
      <c r="U1406" s="48">
        <v>0.15457799999999999</v>
      </c>
      <c r="V1406" s="49">
        <v>0.15396215139442232</v>
      </c>
    </row>
    <row r="1407" spans="1:22" x14ac:dyDescent="0.35">
      <c r="A1407" s="1" t="s">
        <v>29</v>
      </c>
      <c r="B1407" s="44" t="s">
        <v>1431</v>
      </c>
      <c r="C1407" s="25" t="s">
        <v>1442</v>
      </c>
      <c r="D1407" s="25" t="s">
        <v>32</v>
      </c>
      <c r="E1407" s="50">
        <v>1574</v>
      </c>
      <c r="F1407" s="41">
        <v>581.25599999999997</v>
      </c>
      <c r="G1407" s="42">
        <v>0</v>
      </c>
      <c r="H1407" s="42">
        <v>0</v>
      </c>
      <c r="I1407" s="42"/>
      <c r="J1407" s="42"/>
      <c r="K1407" s="42">
        <v>0</v>
      </c>
      <c r="L1407" s="46">
        <v>0.24218999999999999</v>
      </c>
      <c r="M1407" s="42">
        <v>0</v>
      </c>
      <c r="N1407" s="48">
        <v>0</v>
      </c>
      <c r="O1407" s="42"/>
      <c r="P1407" s="42"/>
      <c r="Q1407" s="42">
        <v>0</v>
      </c>
      <c r="R1407" s="47">
        <v>581.25599999999997</v>
      </c>
      <c r="S1407" s="42">
        <v>619.00224348276754</v>
      </c>
      <c r="T1407" s="73">
        <v>0.39326699077685356</v>
      </c>
      <c r="U1407" s="48">
        <v>0.24218999999999999</v>
      </c>
      <c r="V1407" s="49">
        <v>0.15386912325285895</v>
      </c>
    </row>
    <row r="1408" spans="1:22" x14ac:dyDescent="0.35">
      <c r="A1408" s="1" t="s">
        <v>29</v>
      </c>
      <c r="B1408" s="44" t="s">
        <v>1431</v>
      </c>
      <c r="C1408" s="25" t="s">
        <v>1443</v>
      </c>
      <c r="D1408" s="25" t="s">
        <v>32</v>
      </c>
      <c r="E1408" s="50">
        <v>10836</v>
      </c>
      <c r="F1408" s="41">
        <v>6337.0079999999998</v>
      </c>
      <c r="G1408" s="42">
        <v>0</v>
      </c>
      <c r="H1408" s="48">
        <v>5.4319999999999995</v>
      </c>
      <c r="I1408" s="42"/>
      <c r="J1408" s="42"/>
      <c r="K1408" s="42">
        <v>0</v>
      </c>
      <c r="L1408" s="46">
        <v>2.6404200000000002</v>
      </c>
      <c r="M1408" s="42">
        <v>0</v>
      </c>
      <c r="N1408" s="48">
        <v>0.38680431999999998</v>
      </c>
      <c r="O1408" s="42"/>
      <c r="P1408" s="42"/>
      <c r="Q1408" s="42">
        <v>0</v>
      </c>
      <c r="R1408" s="47">
        <v>6342.44</v>
      </c>
      <c r="S1408" s="42">
        <v>6754.3123669344386</v>
      </c>
      <c r="T1408" s="73">
        <v>0.62332155471894046</v>
      </c>
      <c r="U1408" s="48">
        <v>3.0272243200000002</v>
      </c>
      <c r="V1408" s="49">
        <v>0.27936732373569584</v>
      </c>
    </row>
    <row r="1409" spans="1:22" x14ac:dyDescent="0.35">
      <c r="A1409" s="1" t="s">
        <v>29</v>
      </c>
      <c r="B1409" s="44" t="s">
        <v>1431</v>
      </c>
      <c r="C1409" s="25" t="s">
        <v>1444</v>
      </c>
      <c r="D1409" s="25" t="s">
        <v>32</v>
      </c>
      <c r="E1409" s="50">
        <v>1501</v>
      </c>
      <c r="F1409" s="41">
        <v>676.94399999999996</v>
      </c>
      <c r="G1409" s="42">
        <v>0</v>
      </c>
      <c r="H1409" s="48">
        <v>3.4919999999999995</v>
      </c>
      <c r="I1409" s="42"/>
      <c r="J1409" s="42"/>
      <c r="K1409" s="42">
        <v>0</v>
      </c>
      <c r="L1409" s="46">
        <v>0.28205999999999998</v>
      </c>
      <c r="M1409" s="42">
        <v>0</v>
      </c>
      <c r="N1409" s="48">
        <v>0.24865991999999998</v>
      </c>
      <c r="O1409" s="42"/>
      <c r="P1409" s="42"/>
      <c r="Q1409" s="42">
        <v>0</v>
      </c>
      <c r="R1409" s="47">
        <v>680.43599999999992</v>
      </c>
      <c r="S1409" s="42">
        <v>724.62290375744999</v>
      </c>
      <c r="T1409" s="73">
        <v>0.48276009577445034</v>
      </c>
      <c r="U1409" s="48">
        <v>0.5307199199999999</v>
      </c>
      <c r="V1409" s="49">
        <v>0.35357756162558285</v>
      </c>
    </row>
    <row r="1410" spans="1:22" x14ac:dyDescent="0.35">
      <c r="A1410" s="1" t="s">
        <v>29</v>
      </c>
      <c r="B1410" s="44" t="s">
        <v>1431</v>
      </c>
      <c r="C1410" s="25" t="s">
        <v>1445</v>
      </c>
      <c r="D1410" s="25" t="s">
        <v>32</v>
      </c>
      <c r="E1410" s="50">
        <v>1488</v>
      </c>
      <c r="F1410" s="41">
        <v>478.87200000000001</v>
      </c>
      <c r="G1410" s="42">
        <v>0</v>
      </c>
      <c r="H1410" s="42">
        <v>0</v>
      </c>
      <c r="I1410" s="42"/>
      <c r="J1410" s="42"/>
      <c r="K1410" s="42">
        <v>0</v>
      </c>
      <c r="L1410" s="46">
        <v>0.19953000000000001</v>
      </c>
      <c r="M1410" s="42">
        <v>0</v>
      </c>
      <c r="N1410" s="48">
        <v>0</v>
      </c>
      <c r="O1410" s="42"/>
      <c r="P1410" s="42"/>
      <c r="Q1410" s="42">
        <v>0</v>
      </c>
      <c r="R1410" s="47">
        <v>478.87200000000001</v>
      </c>
      <c r="S1410" s="42">
        <v>509.9695183208085</v>
      </c>
      <c r="T1410" s="73">
        <v>0.34272145048441433</v>
      </c>
      <c r="U1410" s="48">
        <v>0.19953000000000001</v>
      </c>
      <c r="V1410" s="49">
        <v>0.13409274193548387</v>
      </c>
    </row>
    <row r="1411" spans="1:22" x14ac:dyDescent="0.35">
      <c r="A1411" s="1" t="s">
        <v>29</v>
      </c>
      <c r="B1411" s="44" t="s">
        <v>1431</v>
      </c>
      <c r="C1411" s="25" t="s">
        <v>1446</v>
      </c>
      <c r="D1411" s="25" t="s">
        <v>32</v>
      </c>
      <c r="E1411" s="50">
        <v>1588</v>
      </c>
      <c r="F1411" s="41">
        <v>617.904</v>
      </c>
      <c r="G1411" s="42">
        <v>0</v>
      </c>
      <c r="H1411" s="42">
        <v>0</v>
      </c>
      <c r="I1411" s="42"/>
      <c r="J1411" s="42"/>
      <c r="K1411" s="42">
        <v>0</v>
      </c>
      <c r="L1411" s="46">
        <v>0.25745999999999997</v>
      </c>
      <c r="M1411" s="42">
        <v>0</v>
      </c>
      <c r="N1411" s="48">
        <v>0</v>
      </c>
      <c r="O1411" s="42"/>
      <c r="P1411" s="42"/>
      <c r="Q1411" s="42">
        <v>0</v>
      </c>
      <c r="R1411" s="47">
        <v>617.904</v>
      </c>
      <c r="S1411" s="42">
        <v>658.03013174397506</v>
      </c>
      <c r="T1411" s="73">
        <v>0.41437665726950573</v>
      </c>
      <c r="U1411" s="48">
        <v>0.25745999999999997</v>
      </c>
      <c r="V1411" s="49">
        <v>0.16212846347607052</v>
      </c>
    </row>
    <row r="1412" spans="1:22" x14ac:dyDescent="0.35">
      <c r="A1412" s="1" t="s">
        <v>29</v>
      </c>
      <c r="B1412" s="44" t="s">
        <v>1431</v>
      </c>
      <c r="C1412" s="25" t="s">
        <v>1447</v>
      </c>
      <c r="D1412" s="25" t="s">
        <v>32</v>
      </c>
      <c r="E1412" s="50">
        <v>3094</v>
      </c>
      <c r="F1412" s="41">
        <v>1240.56</v>
      </c>
      <c r="G1412" s="42">
        <v>0</v>
      </c>
      <c r="H1412" s="48">
        <v>19.399999999999999</v>
      </c>
      <c r="I1412" s="42"/>
      <c r="J1412" s="42"/>
      <c r="K1412" s="42">
        <v>0</v>
      </c>
      <c r="L1412" s="46">
        <v>0.51690000000000003</v>
      </c>
      <c r="M1412" s="42">
        <v>0</v>
      </c>
      <c r="N1412" s="48">
        <v>1.3814439999999999</v>
      </c>
      <c r="O1412" s="42"/>
      <c r="P1412" s="42"/>
      <c r="Q1412" s="42">
        <v>0</v>
      </c>
      <c r="R1412" s="47">
        <v>1259.96</v>
      </c>
      <c r="S1412" s="42">
        <v>1341.7806727131381</v>
      </c>
      <c r="T1412" s="73">
        <v>0.43367183992021269</v>
      </c>
      <c r="U1412" s="48">
        <v>1.8983439999999998</v>
      </c>
      <c r="V1412" s="49">
        <v>0.61355656108597278</v>
      </c>
    </row>
    <row r="1413" spans="1:22" x14ac:dyDescent="0.35">
      <c r="A1413" s="1" t="s">
        <v>29</v>
      </c>
      <c r="B1413" s="44" t="s">
        <v>1431</v>
      </c>
      <c r="C1413" s="25" t="s">
        <v>1448</v>
      </c>
      <c r="D1413" s="25" t="s">
        <v>32</v>
      </c>
      <c r="E1413" s="50">
        <v>1314</v>
      </c>
      <c r="F1413" s="41">
        <v>867.024</v>
      </c>
      <c r="G1413" s="42">
        <v>0</v>
      </c>
      <c r="H1413" s="48">
        <v>1.5519999999999998</v>
      </c>
      <c r="I1413" s="42"/>
      <c r="J1413" s="42"/>
      <c r="K1413" s="42">
        <v>0</v>
      </c>
      <c r="L1413" s="46">
        <v>0.36125999999999997</v>
      </c>
      <c r="M1413" s="42">
        <v>0</v>
      </c>
      <c r="N1413" s="48">
        <v>0.11051551999999999</v>
      </c>
      <c r="O1413" s="42"/>
      <c r="P1413" s="42"/>
      <c r="Q1413" s="42">
        <v>0</v>
      </c>
      <c r="R1413" s="47">
        <v>868.57600000000002</v>
      </c>
      <c r="S1413" s="42">
        <v>924.98054667012184</v>
      </c>
      <c r="T1413" s="73">
        <v>0.70394257737452193</v>
      </c>
      <c r="U1413" s="48">
        <v>0.47177551999999995</v>
      </c>
      <c r="V1413" s="49">
        <v>0.35903768645357687</v>
      </c>
    </row>
    <row r="1414" spans="1:22" x14ac:dyDescent="0.35">
      <c r="A1414" s="1" t="s">
        <v>29</v>
      </c>
      <c r="B1414" s="44" t="s">
        <v>1431</v>
      </c>
      <c r="C1414" s="25" t="s">
        <v>1449</v>
      </c>
      <c r="D1414" s="25" t="s">
        <v>32</v>
      </c>
      <c r="E1414" s="50">
        <v>10125</v>
      </c>
      <c r="F1414" s="41">
        <v>3496.6079999999997</v>
      </c>
      <c r="G1414" s="42">
        <v>0</v>
      </c>
      <c r="H1414" s="42">
        <v>280.13599999999997</v>
      </c>
      <c r="I1414" s="42"/>
      <c r="J1414" s="42"/>
      <c r="K1414" s="42">
        <v>0</v>
      </c>
      <c r="L1414" s="46">
        <v>1.45692</v>
      </c>
      <c r="M1414" s="42">
        <v>0</v>
      </c>
      <c r="N1414" s="48">
        <v>19.948051359999997</v>
      </c>
      <c r="O1414" s="42"/>
      <c r="P1414" s="42"/>
      <c r="Q1414" s="42">
        <v>0</v>
      </c>
      <c r="R1414" s="47">
        <v>3776.7439999999997</v>
      </c>
      <c r="S1414" s="42">
        <v>4022.0023691111683</v>
      </c>
      <c r="T1414" s="73">
        <v>0.3972348018875228</v>
      </c>
      <c r="U1414" s="48">
        <v>21.404971359999998</v>
      </c>
      <c r="V1414" s="49">
        <v>2.1140712454320982</v>
      </c>
    </row>
    <row r="1415" spans="1:22" x14ac:dyDescent="0.35">
      <c r="A1415" s="1" t="s">
        <v>29</v>
      </c>
      <c r="B1415" s="44" t="s">
        <v>1431</v>
      </c>
      <c r="C1415" s="25" t="s">
        <v>1450</v>
      </c>
      <c r="D1415" s="25" t="s">
        <v>32</v>
      </c>
      <c r="E1415" s="50">
        <v>2159</v>
      </c>
      <c r="F1415" s="41">
        <v>838.29599999999994</v>
      </c>
      <c r="G1415" s="42">
        <v>0</v>
      </c>
      <c r="H1415" s="42">
        <v>0</v>
      </c>
      <c r="I1415" s="42"/>
      <c r="J1415" s="42"/>
      <c r="K1415" s="42">
        <v>0</v>
      </c>
      <c r="L1415" s="46">
        <v>0.34929000000000004</v>
      </c>
      <c r="M1415" s="42">
        <v>0</v>
      </c>
      <c r="N1415" s="48">
        <v>0</v>
      </c>
      <c r="O1415" s="42"/>
      <c r="P1415" s="42"/>
      <c r="Q1415" s="42">
        <v>0</v>
      </c>
      <c r="R1415" s="47">
        <v>838.29599999999994</v>
      </c>
      <c r="S1415" s="42">
        <v>892.73419061933134</v>
      </c>
      <c r="T1415" s="73">
        <v>0.41349429857310394</v>
      </c>
      <c r="U1415" s="48">
        <v>0.34929000000000004</v>
      </c>
      <c r="V1415" s="49">
        <v>0.16178323297823066</v>
      </c>
    </row>
    <row r="1416" spans="1:22" x14ac:dyDescent="0.35">
      <c r="A1416" s="1" t="s">
        <v>29</v>
      </c>
      <c r="B1416" s="44" t="s">
        <v>1431</v>
      </c>
      <c r="C1416" s="25" t="s">
        <v>1451</v>
      </c>
      <c r="D1416" s="25" t="s">
        <v>32</v>
      </c>
      <c r="E1416" s="50">
        <v>9843</v>
      </c>
      <c r="F1416" s="41">
        <v>4292.3519999999999</v>
      </c>
      <c r="G1416" s="42">
        <v>0</v>
      </c>
      <c r="H1416" s="42">
        <v>0</v>
      </c>
      <c r="I1416" s="42"/>
      <c r="J1416" s="42"/>
      <c r="K1416" s="42">
        <v>0</v>
      </c>
      <c r="L1416" s="46">
        <v>1.7884800000000001</v>
      </c>
      <c r="M1416" s="42">
        <v>0</v>
      </c>
      <c r="N1416" s="48">
        <v>0</v>
      </c>
      <c r="O1416" s="42"/>
      <c r="P1416" s="42"/>
      <c r="Q1416" s="42">
        <v>0</v>
      </c>
      <c r="R1416" s="47">
        <v>4292.3519999999999</v>
      </c>
      <c r="S1416" s="42">
        <v>4571.0934903342832</v>
      </c>
      <c r="T1416" s="73">
        <v>0.46440043587669239</v>
      </c>
      <c r="U1416" s="48">
        <v>1.7884800000000001</v>
      </c>
      <c r="V1416" s="49">
        <v>0.18170070100579092</v>
      </c>
    </row>
    <row r="1417" spans="1:22" x14ac:dyDescent="0.35">
      <c r="A1417" s="1" t="s">
        <v>29</v>
      </c>
      <c r="B1417" s="44" t="s">
        <v>1431</v>
      </c>
      <c r="C1417" s="25" t="s">
        <v>1452</v>
      </c>
      <c r="D1417" s="25" t="s">
        <v>32</v>
      </c>
      <c r="E1417" s="50">
        <v>2953</v>
      </c>
      <c r="F1417" s="41">
        <v>1359.9684</v>
      </c>
      <c r="G1417" s="42">
        <v>0</v>
      </c>
      <c r="H1417" s="48">
        <v>20.175999999999998</v>
      </c>
      <c r="I1417" s="42"/>
      <c r="J1417" s="42"/>
      <c r="K1417" s="42">
        <v>0</v>
      </c>
      <c r="L1417" s="46">
        <v>0.56665350000000003</v>
      </c>
      <c r="M1417" s="42">
        <v>0</v>
      </c>
      <c r="N1417" s="48">
        <v>1.4367017599999998</v>
      </c>
      <c r="O1417" s="42"/>
      <c r="P1417" s="42"/>
      <c r="Q1417" s="42">
        <v>0</v>
      </c>
      <c r="R1417" s="47">
        <v>1380.1443999999999</v>
      </c>
      <c r="S1417" s="42">
        <v>1469.7697398911635</v>
      </c>
      <c r="T1417" s="73">
        <v>0.49772087365091888</v>
      </c>
      <c r="U1417" s="48">
        <v>2.0033552599999997</v>
      </c>
      <c r="V1417" s="49">
        <v>0.67841356586522172</v>
      </c>
    </row>
    <row r="1418" spans="1:22" x14ac:dyDescent="0.35">
      <c r="A1418" s="1" t="s">
        <v>29</v>
      </c>
      <c r="B1418" s="44" t="s">
        <v>1431</v>
      </c>
      <c r="C1418" s="25" t="s">
        <v>1453</v>
      </c>
      <c r="D1418" s="25" t="s">
        <v>32</v>
      </c>
      <c r="E1418" s="50">
        <v>190</v>
      </c>
      <c r="F1418" s="60">
        <v>85.337999999999994</v>
      </c>
      <c r="G1418" s="42">
        <v>0</v>
      </c>
      <c r="H1418" s="42">
        <v>0</v>
      </c>
      <c r="I1418" s="42"/>
      <c r="J1418" s="42"/>
      <c r="K1418" s="42">
        <v>0</v>
      </c>
      <c r="L1418" s="46">
        <v>3.5557499999999999E-2</v>
      </c>
      <c r="M1418" s="42">
        <v>0</v>
      </c>
      <c r="N1418" s="48">
        <v>0</v>
      </c>
      <c r="O1418" s="42"/>
      <c r="P1418" s="42"/>
      <c r="Q1418" s="42">
        <v>0</v>
      </c>
      <c r="R1418" s="62">
        <v>85.337999999999994</v>
      </c>
      <c r="S1418" s="48">
        <v>90.879773205493649</v>
      </c>
      <c r="T1418" s="73">
        <v>0.47831459581838764</v>
      </c>
      <c r="U1418" s="48">
        <v>3.5557499999999999E-2</v>
      </c>
      <c r="V1418" s="49">
        <v>0.18714473684210525</v>
      </c>
    </row>
    <row r="1419" spans="1:22" x14ac:dyDescent="0.35">
      <c r="A1419" s="1" t="s">
        <v>29</v>
      </c>
      <c r="B1419" s="44" t="s">
        <v>1454</v>
      </c>
      <c r="C1419" s="25" t="s">
        <v>1455</v>
      </c>
      <c r="D1419" s="25" t="s">
        <v>32</v>
      </c>
      <c r="E1419" s="50">
        <v>1152</v>
      </c>
      <c r="F1419" s="41">
        <v>562.9932</v>
      </c>
      <c r="G1419" s="42">
        <v>0</v>
      </c>
      <c r="H1419" s="42">
        <v>0</v>
      </c>
      <c r="I1419" s="42"/>
      <c r="J1419" s="42"/>
      <c r="K1419" s="42">
        <v>0</v>
      </c>
      <c r="L1419" s="46">
        <v>0.2345805</v>
      </c>
      <c r="M1419" s="42">
        <v>0</v>
      </c>
      <c r="N1419" s="48">
        <v>0</v>
      </c>
      <c r="O1419" s="42"/>
      <c r="P1419" s="42"/>
      <c r="Q1419" s="42">
        <v>0</v>
      </c>
      <c r="R1419" s="47">
        <v>562.9932</v>
      </c>
      <c r="S1419" s="42">
        <v>599.55347362529153</v>
      </c>
      <c r="T1419" s="73">
        <v>0.52044572363306552</v>
      </c>
      <c r="U1419" s="48">
        <v>0.2345805</v>
      </c>
      <c r="V1419" s="49">
        <v>0.20362890624999999</v>
      </c>
    </row>
    <row r="1420" spans="1:22" x14ac:dyDescent="0.35">
      <c r="A1420" s="1" t="s">
        <v>29</v>
      </c>
      <c r="B1420" s="44" t="s">
        <v>1454</v>
      </c>
      <c r="C1420" s="25" t="s">
        <v>1456</v>
      </c>
      <c r="D1420" s="25" t="s">
        <v>32</v>
      </c>
      <c r="E1420" s="50">
        <v>1491</v>
      </c>
      <c r="F1420" s="41">
        <v>819.93599999999992</v>
      </c>
      <c r="G1420" s="42">
        <v>0</v>
      </c>
      <c r="H1420" s="42">
        <v>0</v>
      </c>
      <c r="I1420" s="42"/>
      <c r="J1420" s="42"/>
      <c r="K1420" s="42">
        <v>0</v>
      </c>
      <c r="L1420" s="46">
        <v>0.34164</v>
      </c>
      <c r="M1420" s="42">
        <v>0</v>
      </c>
      <c r="N1420" s="48">
        <v>0</v>
      </c>
      <c r="O1420" s="42"/>
      <c r="P1420" s="42"/>
      <c r="Q1420" s="42">
        <v>0</v>
      </c>
      <c r="R1420" s="47">
        <v>819.93599999999992</v>
      </c>
      <c r="S1420" s="42">
        <v>873.18190868100532</v>
      </c>
      <c r="T1420" s="73">
        <v>0.58563508295171385</v>
      </c>
      <c r="U1420" s="48">
        <v>0.34164</v>
      </c>
      <c r="V1420" s="49">
        <v>0.22913480885311871</v>
      </c>
    </row>
    <row r="1421" spans="1:22" x14ac:dyDescent="0.35">
      <c r="A1421" s="1" t="s">
        <v>29</v>
      </c>
      <c r="B1421" s="44" t="s">
        <v>1454</v>
      </c>
      <c r="C1421" s="25" t="s">
        <v>1457</v>
      </c>
      <c r="D1421" s="25" t="s">
        <v>32</v>
      </c>
      <c r="E1421" s="50">
        <v>6309</v>
      </c>
      <c r="F1421" s="41">
        <v>899.52480000000003</v>
      </c>
      <c r="G1421" s="42">
        <v>3204.3573000000001</v>
      </c>
      <c r="H1421" s="42">
        <v>0</v>
      </c>
      <c r="I1421" s="42"/>
      <c r="J1421" s="42"/>
      <c r="K1421" s="42">
        <v>0</v>
      </c>
      <c r="L1421" s="46">
        <v>0.37480200000000002</v>
      </c>
      <c r="M1421" s="42">
        <v>163.84211234999998</v>
      </c>
      <c r="N1421" s="48">
        <v>0</v>
      </c>
      <c r="O1421" s="42"/>
      <c r="P1421" s="42"/>
      <c r="Q1421" s="42">
        <v>0</v>
      </c>
      <c r="R1421" s="47">
        <v>4103.8820999999998</v>
      </c>
      <c r="S1421" s="42">
        <v>4370.3845240114015</v>
      </c>
      <c r="T1421" s="73">
        <v>0.69272222602811884</v>
      </c>
      <c r="U1421" s="48">
        <v>164.21691434999997</v>
      </c>
      <c r="V1421" s="49">
        <v>26.028992605801232</v>
      </c>
    </row>
    <row r="1422" spans="1:22" x14ac:dyDescent="0.35">
      <c r="A1422" s="1" t="s">
        <v>29</v>
      </c>
      <c r="B1422" s="44" t="s">
        <v>1454</v>
      </c>
      <c r="C1422" s="25" t="s">
        <v>1458</v>
      </c>
      <c r="D1422" s="25" t="s">
        <v>32</v>
      </c>
      <c r="E1422" s="50">
        <v>1058</v>
      </c>
      <c r="F1422" s="41">
        <v>497.68559999999997</v>
      </c>
      <c r="G1422" s="42">
        <v>0</v>
      </c>
      <c r="H1422" s="42">
        <v>0</v>
      </c>
      <c r="I1422" s="42"/>
      <c r="J1422" s="42"/>
      <c r="K1422" s="42">
        <v>0</v>
      </c>
      <c r="L1422" s="46">
        <v>0.207369</v>
      </c>
      <c r="M1422" s="42">
        <v>0</v>
      </c>
      <c r="N1422" s="48">
        <v>0</v>
      </c>
      <c r="O1422" s="42"/>
      <c r="P1422" s="42"/>
      <c r="Q1422" s="42">
        <v>0</v>
      </c>
      <c r="R1422" s="47">
        <v>497.68559999999997</v>
      </c>
      <c r="S1422" s="42">
        <v>530.00485663643428</v>
      </c>
      <c r="T1422" s="73">
        <v>0.50094976997772611</v>
      </c>
      <c r="U1422" s="48">
        <v>0.207369</v>
      </c>
      <c r="V1422" s="49">
        <v>0.19600094517958411</v>
      </c>
    </row>
    <row r="1423" spans="1:22" x14ac:dyDescent="0.35">
      <c r="A1423" s="1" t="s">
        <v>29</v>
      </c>
      <c r="B1423" s="44" t="s">
        <v>1454</v>
      </c>
      <c r="C1423" s="25" t="s">
        <v>1459</v>
      </c>
      <c r="D1423" s="25" t="s">
        <v>32</v>
      </c>
      <c r="E1423" s="50">
        <v>1050</v>
      </c>
      <c r="F1423" s="41">
        <v>121.194</v>
      </c>
      <c r="G1423" s="42">
        <v>547.13160000000005</v>
      </c>
      <c r="H1423" s="42">
        <v>0</v>
      </c>
      <c r="I1423" s="42"/>
      <c r="J1423" s="42"/>
      <c r="K1423" s="42">
        <v>0</v>
      </c>
      <c r="L1423" s="46">
        <v>5.0497500000000001E-2</v>
      </c>
      <c r="M1423" s="48">
        <v>27.975406199999998</v>
      </c>
      <c r="N1423" s="48">
        <v>0</v>
      </c>
      <c r="O1423" s="42"/>
      <c r="P1423" s="42"/>
      <c r="Q1423" s="42">
        <v>0</v>
      </c>
      <c r="R1423" s="47">
        <v>668.32560000000001</v>
      </c>
      <c r="S1423" s="42">
        <v>711.72606523969944</v>
      </c>
      <c r="T1423" s="73">
        <v>0.67783434784733276</v>
      </c>
      <c r="U1423" s="48">
        <v>28.025903699999997</v>
      </c>
      <c r="V1423" s="49">
        <v>26.691336857142854</v>
      </c>
    </row>
    <row r="1424" spans="1:22" x14ac:dyDescent="0.35">
      <c r="A1424" s="1" t="s">
        <v>29</v>
      </c>
      <c r="B1424" s="44" t="s">
        <v>1454</v>
      </c>
      <c r="C1424" s="25" t="s">
        <v>1460</v>
      </c>
      <c r="D1424" s="25" t="s">
        <v>32</v>
      </c>
      <c r="E1424" s="50">
        <v>4391</v>
      </c>
      <c r="F1424" s="41">
        <v>399.00599999999997</v>
      </c>
      <c r="G1424" s="42">
        <v>2258.2440000000001</v>
      </c>
      <c r="H1424" s="42">
        <v>0</v>
      </c>
      <c r="I1424" s="42"/>
      <c r="J1424" s="42"/>
      <c r="K1424" s="42">
        <v>0</v>
      </c>
      <c r="L1424" s="46">
        <v>0.1662525</v>
      </c>
      <c r="M1424" s="42">
        <v>115.466358</v>
      </c>
      <c r="N1424" s="48">
        <v>0</v>
      </c>
      <c r="O1424" s="42"/>
      <c r="P1424" s="42"/>
      <c r="Q1424" s="42">
        <v>0</v>
      </c>
      <c r="R1424" s="47">
        <v>2657.25</v>
      </c>
      <c r="S1424" s="42">
        <v>2829.809432495465</v>
      </c>
      <c r="T1424" s="73">
        <v>0.64445671430094853</v>
      </c>
      <c r="U1424" s="48">
        <v>115.6326105</v>
      </c>
      <c r="V1424" s="49">
        <v>26.334003757686176</v>
      </c>
    </row>
    <row r="1425" spans="1:22" x14ac:dyDescent="0.35">
      <c r="A1425" s="1" t="s">
        <v>29</v>
      </c>
      <c r="B1425" s="44" t="s">
        <v>1454</v>
      </c>
      <c r="C1425" s="25" t="s">
        <v>1461</v>
      </c>
      <c r="D1425" s="25" t="s">
        <v>32</v>
      </c>
      <c r="E1425" s="50">
        <v>1415</v>
      </c>
      <c r="F1425" s="41">
        <v>672.62400000000002</v>
      </c>
      <c r="G1425" s="42">
        <v>0</v>
      </c>
      <c r="H1425" s="42">
        <v>0</v>
      </c>
      <c r="I1425" s="42"/>
      <c r="J1425" s="42"/>
      <c r="K1425" s="42">
        <v>0</v>
      </c>
      <c r="L1425" s="46">
        <v>0.28026000000000001</v>
      </c>
      <c r="M1425" s="42">
        <v>0</v>
      </c>
      <c r="N1425" s="48">
        <v>0</v>
      </c>
      <c r="O1425" s="42"/>
      <c r="P1425" s="42"/>
      <c r="Q1425" s="42">
        <v>0</v>
      </c>
      <c r="R1425" s="47">
        <v>672.62400000000002</v>
      </c>
      <c r="S1425" s="42">
        <v>716.303599481731</v>
      </c>
      <c r="T1425" s="73">
        <v>0.50622162507542823</v>
      </c>
      <c r="U1425" s="48">
        <v>0.28026000000000001</v>
      </c>
      <c r="V1425" s="49">
        <v>0.19806360424028269</v>
      </c>
    </row>
    <row r="1426" spans="1:22" x14ac:dyDescent="0.35">
      <c r="A1426" s="1" t="s">
        <v>29</v>
      </c>
      <c r="B1426" s="44" t="s">
        <v>1454</v>
      </c>
      <c r="C1426" s="25" t="s">
        <v>1462</v>
      </c>
      <c r="D1426" s="25" t="s">
        <v>32</v>
      </c>
      <c r="E1426" s="50">
        <v>4143</v>
      </c>
      <c r="F1426" s="41">
        <v>552.26159999999993</v>
      </c>
      <c r="G1426" s="42">
        <v>1911.1715999999999</v>
      </c>
      <c r="H1426" s="42">
        <v>0</v>
      </c>
      <c r="I1426" s="42"/>
      <c r="J1426" s="42"/>
      <c r="K1426" s="42">
        <v>0</v>
      </c>
      <c r="L1426" s="46">
        <v>0.23010900000000001</v>
      </c>
      <c r="M1426" s="48">
        <v>97.720186200000001</v>
      </c>
      <c r="N1426" s="48">
        <v>0</v>
      </c>
      <c r="O1426" s="42"/>
      <c r="P1426" s="42"/>
      <c r="Q1426" s="42">
        <v>0</v>
      </c>
      <c r="R1426" s="47">
        <v>2463.4331999999999</v>
      </c>
      <c r="S1426" s="42">
        <v>2623.4063432806424</v>
      </c>
      <c r="T1426" s="73">
        <v>0.63321417892364051</v>
      </c>
      <c r="U1426" s="48">
        <v>97.950295199999999</v>
      </c>
      <c r="V1426" s="49">
        <v>23.642359449674146</v>
      </c>
    </row>
    <row r="1427" spans="1:22" x14ac:dyDescent="0.35">
      <c r="A1427" s="1" t="s">
        <v>29</v>
      </c>
      <c r="B1427" s="44" t="s">
        <v>1454</v>
      </c>
      <c r="C1427" s="25" t="s">
        <v>1463</v>
      </c>
      <c r="D1427" s="25" t="s">
        <v>32</v>
      </c>
      <c r="E1427" s="50">
        <v>1214</v>
      </c>
      <c r="F1427" s="41">
        <v>705.42359999999996</v>
      </c>
      <c r="G1427" s="42">
        <v>0</v>
      </c>
      <c r="H1427" s="42">
        <v>0</v>
      </c>
      <c r="I1427" s="42"/>
      <c r="J1427" s="42"/>
      <c r="K1427" s="42">
        <v>0</v>
      </c>
      <c r="L1427" s="46">
        <v>0.29392650000000003</v>
      </c>
      <c r="M1427" s="42">
        <v>0</v>
      </c>
      <c r="N1427" s="48">
        <v>0</v>
      </c>
      <c r="O1427" s="42"/>
      <c r="P1427" s="42"/>
      <c r="Q1427" s="42">
        <v>0</v>
      </c>
      <c r="R1427" s="47">
        <v>705.42359999999996</v>
      </c>
      <c r="S1427" s="42">
        <v>751.23317609743447</v>
      </c>
      <c r="T1427" s="73">
        <v>0.61880821754319149</v>
      </c>
      <c r="U1427" s="48">
        <v>0.29392650000000003</v>
      </c>
      <c r="V1427" s="49">
        <v>0.24211408566721584</v>
      </c>
    </row>
    <row r="1428" spans="1:22" x14ac:dyDescent="0.35">
      <c r="A1428" s="1" t="s">
        <v>29</v>
      </c>
      <c r="B1428" s="44" t="s">
        <v>1454</v>
      </c>
      <c r="C1428" s="25" t="s">
        <v>1464</v>
      </c>
      <c r="D1428" s="25" t="s">
        <v>32</v>
      </c>
      <c r="E1428" s="50">
        <v>1291</v>
      </c>
      <c r="F1428" s="41">
        <v>475.63200000000001</v>
      </c>
      <c r="G1428" s="42">
        <v>0</v>
      </c>
      <c r="H1428" s="42">
        <v>0</v>
      </c>
      <c r="I1428" s="42"/>
      <c r="J1428" s="42"/>
      <c r="K1428" s="42">
        <v>0</v>
      </c>
      <c r="L1428" s="46">
        <v>0.19818</v>
      </c>
      <c r="M1428" s="42">
        <v>0</v>
      </c>
      <c r="N1428" s="48">
        <v>0</v>
      </c>
      <c r="O1428" s="42"/>
      <c r="P1428" s="42"/>
      <c r="Q1428" s="42">
        <v>0</v>
      </c>
      <c r="R1428" s="47">
        <v>475.63200000000001</v>
      </c>
      <c r="S1428" s="42">
        <v>506.51911562580977</v>
      </c>
      <c r="T1428" s="73">
        <v>0.3923463327852903</v>
      </c>
      <c r="U1428" s="48">
        <v>0.19818</v>
      </c>
      <c r="V1428" s="49">
        <v>0.15350890782339272</v>
      </c>
    </row>
    <row r="1429" spans="1:22" x14ac:dyDescent="0.35">
      <c r="A1429" s="1" t="s">
        <v>29</v>
      </c>
      <c r="B1429" s="44" t="s">
        <v>1454</v>
      </c>
      <c r="C1429" s="25" t="s">
        <v>1465</v>
      </c>
      <c r="D1429" s="25" t="s">
        <v>32</v>
      </c>
      <c r="E1429" s="50">
        <v>2302</v>
      </c>
      <c r="F1429" s="41">
        <v>1259.3555999999999</v>
      </c>
      <c r="G1429" s="42">
        <v>0</v>
      </c>
      <c r="H1429" s="42">
        <v>0</v>
      </c>
      <c r="I1429" s="42"/>
      <c r="J1429" s="42"/>
      <c r="K1429" s="42">
        <v>0</v>
      </c>
      <c r="L1429" s="46">
        <v>0.52473150000000002</v>
      </c>
      <c r="M1429" s="42">
        <v>0</v>
      </c>
      <c r="N1429" s="48">
        <v>0</v>
      </c>
      <c r="O1429" s="42"/>
      <c r="P1429" s="42"/>
      <c r="Q1429" s="42">
        <v>0</v>
      </c>
      <c r="R1429" s="47">
        <v>1259.3555999999999</v>
      </c>
      <c r="S1429" s="42">
        <v>1341.1370235190461</v>
      </c>
      <c r="T1429" s="73">
        <v>0.58259644809689237</v>
      </c>
      <c r="U1429" s="48">
        <v>0.52473150000000002</v>
      </c>
      <c r="V1429" s="49">
        <v>0.22794591659426586</v>
      </c>
    </row>
    <row r="1430" spans="1:22" x14ac:dyDescent="0.35">
      <c r="A1430" s="1" t="s">
        <v>29</v>
      </c>
      <c r="B1430" s="44" t="s">
        <v>1454</v>
      </c>
      <c r="C1430" s="25" t="s">
        <v>1466</v>
      </c>
      <c r="D1430" s="25" t="s">
        <v>32</v>
      </c>
      <c r="E1430" s="50">
        <v>3558</v>
      </c>
      <c r="F1430" s="41">
        <v>1435.212</v>
      </c>
      <c r="G1430" s="42">
        <v>0</v>
      </c>
      <c r="H1430" s="42">
        <v>0</v>
      </c>
      <c r="I1430" s="42"/>
      <c r="J1430" s="42"/>
      <c r="K1430" s="42">
        <v>0</v>
      </c>
      <c r="L1430" s="46">
        <v>0.59800500000000001</v>
      </c>
      <c r="M1430" s="42">
        <v>0</v>
      </c>
      <c r="N1430" s="48">
        <v>0</v>
      </c>
      <c r="O1430" s="42"/>
      <c r="P1430" s="42"/>
      <c r="Q1430" s="42">
        <v>0</v>
      </c>
      <c r="R1430" s="47">
        <v>1435.212</v>
      </c>
      <c r="S1430" s="42">
        <v>1528.4133804612593</v>
      </c>
      <c r="T1430" s="73">
        <v>0.42957093323812795</v>
      </c>
      <c r="U1430" s="48">
        <v>0.59800500000000001</v>
      </c>
      <c r="V1430" s="49">
        <v>0.16807335581787522</v>
      </c>
    </row>
    <row r="1431" spans="1:22" x14ac:dyDescent="0.35">
      <c r="A1431" s="1" t="s">
        <v>29</v>
      </c>
      <c r="B1431" s="44" t="s">
        <v>1454</v>
      </c>
      <c r="C1431" s="25" t="s">
        <v>1467</v>
      </c>
      <c r="D1431" s="25" t="s">
        <v>32</v>
      </c>
      <c r="E1431" s="50">
        <v>2286</v>
      </c>
      <c r="F1431" s="41">
        <v>374.88959999999997</v>
      </c>
      <c r="G1431" s="42">
        <v>1129.5009</v>
      </c>
      <c r="H1431" s="42">
        <v>0</v>
      </c>
      <c r="I1431" s="42"/>
      <c r="J1431" s="42"/>
      <c r="K1431" s="42">
        <v>0</v>
      </c>
      <c r="L1431" s="46">
        <v>0.15620400000000001</v>
      </c>
      <c r="M1431" s="48">
        <v>57.752552549999997</v>
      </c>
      <c r="N1431" s="48">
        <v>0</v>
      </c>
      <c r="O1431" s="42"/>
      <c r="P1431" s="42"/>
      <c r="Q1431" s="42">
        <v>0</v>
      </c>
      <c r="R1431" s="47">
        <v>1504.3905</v>
      </c>
      <c r="S1431" s="42">
        <v>1602.084270225447</v>
      </c>
      <c r="T1431" s="73">
        <v>0.70082426519048424</v>
      </c>
      <c r="U1431" s="48">
        <v>57.90875655</v>
      </c>
      <c r="V1431" s="49">
        <v>25.331914501312337</v>
      </c>
    </row>
    <row r="1432" spans="1:22" x14ac:dyDescent="0.35">
      <c r="A1432" s="1" t="s">
        <v>29</v>
      </c>
      <c r="B1432" s="44" t="s">
        <v>1454</v>
      </c>
      <c r="C1432" s="25" t="s">
        <v>1468</v>
      </c>
      <c r="D1432" s="25" t="s">
        <v>32</v>
      </c>
      <c r="E1432" s="50">
        <v>1882</v>
      </c>
      <c r="F1432" s="41">
        <v>820.00440000000003</v>
      </c>
      <c r="G1432" s="42">
        <v>0</v>
      </c>
      <c r="H1432" s="42">
        <v>0</v>
      </c>
      <c r="I1432" s="42"/>
      <c r="J1432" s="42"/>
      <c r="K1432" s="42">
        <v>0</v>
      </c>
      <c r="L1432" s="46">
        <v>0.34166849999999999</v>
      </c>
      <c r="M1432" s="42">
        <v>0</v>
      </c>
      <c r="N1432" s="48">
        <v>0</v>
      </c>
      <c r="O1432" s="42"/>
      <c r="P1432" s="42"/>
      <c r="Q1432" s="42">
        <v>0</v>
      </c>
      <c r="R1432" s="47">
        <v>820.00440000000003</v>
      </c>
      <c r="S1432" s="42">
        <v>873.25475051567764</v>
      </c>
      <c r="T1432" s="73">
        <v>0.46400358688399451</v>
      </c>
      <c r="U1432" s="48">
        <v>0.34166849999999999</v>
      </c>
      <c r="V1432" s="49">
        <v>0.18154543039319873</v>
      </c>
    </row>
    <row r="1433" spans="1:22" x14ac:dyDescent="0.35">
      <c r="A1433" s="1" t="s">
        <v>29</v>
      </c>
      <c r="B1433" s="44" t="s">
        <v>1454</v>
      </c>
      <c r="C1433" s="25" t="s">
        <v>1469</v>
      </c>
      <c r="D1433" s="25" t="s">
        <v>32</v>
      </c>
      <c r="E1433" s="50">
        <v>672</v>
      </c>
      <c r="F1433" s="41">
        <v>286.2</v>
      </c>
      <c r="G1433" s="42">
        <v>215.97300000000001</v>
      </c>
      <c r="H1433" s="42">
        <v>0</v>
      </c>
      <c r="I1433" s="42"/>
      <c r="J1433" s="42"/>
      <c r="K1433" s="42">
        <v>0</v>
      </c>
      <c r="L1433" s="46">
        <v>0.11924999999999999</v>
      </c>
      <c r="M1433" s="48">
        <v>11.042923499999999</v>
      </c>
      <c r="N1433" s="48">
        <v>0</v>
      </c>
      <c r="O1433" s="42"/>
      <c r="P1433" s="42"/>
      <c r="Q1433" s="42">
        <v>0</v>
      </c>
      <c r="R1433" s="47">
        <v>502.173</v>
      </c>
      <c r="S1433" s="42">
        <v>534.78366436900751</v>
      </c>
      <c r="T1433" s="73">
        <v>0.79580902435864209</v>
      </c>
      <c r="U1433" s="48">
        <v>11.162173499999998</v>
      </c>
      <c r="V1433" s="49">
        <v>16.610377232142852</v>
      </c>
    </row>
    <row r="1434" spans="1:22" x14ac:dyDescent="0.35">
      <c r="A1434" s="1" t="s">
        <v>29</v>
      </c>
      <c r="B1434" s="44" t="s">
        <v>1454</v>
      </c>
      <c r="C1434" s="25" t="s">
        <v>1470</v>
      </c>
      <c r="D1434" s="25" t="s">
        <v>32</v>
      </c>
      <c r="E1434" s="50">
        <v>20255</v>
      </c>
      <c r="F1434" s="41">
        <v>6421.6799999999994</v>
      </c>
      <c r="G1434" s="42">
        <v>6640.2224999999999</v>
      </c>
      <c r="H1434" s="42">
        <v>0</v>
      </c>
      <c r="I1434" s="42"/>
      <c r="J1434" s="42"/>
      <c r="K1434" s="42">
        <v>0</v>
      </c>
      <c r="L1434" s="46">
        <v>2.6757000000000004</v>
      </c>
      <c r="M1434" s="42">
        <v>339.52146375000001</v>
      </c>
      <c r="N1434" s="48">
        <v>0</v>
      </c>
      <c r="O1434" s="42"/>
      <c r="P1434" s="42"/>
      <c r="Q1434" s="42">
        <v>0</v>
      </c>
      <c r="R1434" s="47">
        <v>13061.9025</v>
      </c>
      <c r="S1434" s="42">
        <v>13910.130736978492</v>
      </c>
      <c r="T1434" s="73">
        <v>0.6867504683771164</v>
      </c>
      <c r="U1434" s="48">
        <v>342.19716375000002</v>
      </c>
      <c r="V1434" s="49">
        <v>16.894453900271539</v>
      </c>
    </row>
    <row r="1435" spans="1:22" x14ac:dyDescent="0.35">
      <c r="A1435" s="1" t="s">
        <v>29</v>
      </c>
      <c r="B1435" s="44" t="s">
        <v>1454</v>
      </c>
      <c r="C1435" s="25" t="s">
        <v>1471</v>
      </c>
      <c r="D1435" s="25" t="s">
        <v>32</v>
      </c>
      <c r="E1435" s="50">
        <v>2392</v>
      </c>
      <c r="F1435" s="41">
        <v>862.48799999999994</v>
      </c>
      <c r="G1435" s="42">
        <v>0</v>
      </c>
      <c r="H1435" s="42">
        <v>452.01999999999992</v>
      </c>
      <c r="I1435" s="42"/>
      <c r="J1435" s="42"/>
      <c r="K1435" s="42">
        <v>0</v>
      </c>
      <c r="L1435" s="46">
        <v>0.35937000000000002</v>
      </c>
      <c r="M1435" s="42">
        <v>0</v>
      </c>
      <c r="N1435" s="48">
        <v>32.187645199999999</v>
      </c>
      <c r="O1435" s="42"/>
      <c r="P1435" s="42"/>
      <c r="Q1435" s="42">
        <v>0</v>
      </c>
      <c r="R1435" s="47">
        <v>1314.5079999999998</v>
      </c>
      <c r="S1435" s="42">
        <v>1399.87097092511</v>
      </c>
      <c r="T1435" s="73">
        <v>0.58523033901551424</v>
      </c>
      <c r="U1435" s="48">
        <v>32.547015199999997</v>
      </c>
      <c r="V1435" s="49">
        <v>13.606611705685618</v>
      </c>
    </row>
    <row r="1436" spans="1:22" x14ac:dyDescent="0.35">
      <c r="A1436" s="1" t="s">
        <v>29</v>
      </c>
      <c r="B1436" s="44" t="s">
        <v>1454</v>
      </c>
      <c r="C1436" s="25" t="s">
        <v>1472</v>
      </c>
      <c r="D1436" s="25" t="s">
        <v>32</v>
      </c>
      <c r="E1436" s="50">
        <v>3254</v>
      </c>
      <c r="F1436" s="41">
        <v>806.28840000000002</v>
      </c>
      <c r="G1436" s="42">
        <v>1104.1146000000001</v>
      </c>
      <c r="H1436" s="42">
        <v>0</v>
      </c>
      <c r="I1436" s="42"/>
      <c r="J1436" s="42"/>
      <c r="K1436" s="42">
        <v>0</v>
      </c>
      <c r="L1436" s="46">
        <v>0.33595350000000002</v>
      </c>
      <c r="M1436" s="48">
        <v>56.4545247</v>
      </c>
      <c r="N1436" s="48">
        <v>0</v>
      </c>
      <c r="O1436" s="42"/>
      <c r="P1436" s="42"/>
      <c r="Q1436" s="42">
        <v>0</v>
      </c>
      <c r="R1436" s="47">
        <v>1910.4030000000002</v>
      </c>
      <c r="S1436" s="42">
        <v>2034.4628579424723</v>
      </c>
      <c r="T1436" s="73">
        <v>0.6252190712791863</v>
      </c>
      <c r="U1436" s="48">
        <v>56.790478200000003</v>
      </c>
      <c r="V1436" s="49">
        <v>17.452513275968041</v>
      </c>
    </row>
    <row r="1437" spans="1:22" x14ac:dyDescent="0.35">
      <c r="A1437" s="1" t="s">
        <v>29</v>
      </c>
      <c r="B1437" s="44" t="s">
        <v>1454</v>
      </c>
      <c r="C1437" s="25" t="s">
        <v>1473</v>
      </c>
      <c r="D1437" s="25" t="s">
        <v>32</v>
      </c>
      <c r="E1437" s="50">
        <v>388</v>
      </c>
      <c r="F1437" s="41">
        <v>117.63719999999999</v>
      </c>
      <c r="G1437" s="42">
        <v>256.51530000000002</v>
      </c>
      <c r="H1437" s="42">
        <v>0</v>
      </c>
      <c r="I1437" s="42"/>
      <c r="J1437" s="42"/>
      <c r="K1437" s="42">
        <v>0</v>
      </c>
      <c r="L1437" s="46">
        <v>4.9015500000000004E-2</v>
      </c>
      <c r="M1437" s="48">
        <v>13.11589335</v>
      </c>
      <c r="N1437" s="48">
        <v>0</v>
      </c>
      <c r="O1437" s="42"/>
      <c r="P1437" s="42"/>
      <c r="Q1437" s="42">
        <v>0</v>
      </c>
      <c r="R1437" s="47">
        <v>374.15250000000003</v>
      </c>
      <c r="S1437" s="42">
        <v>398.44962788287125</v>
      </c>
      <c r="T1437" s="73">
        <v>1.0269320306259568</v>
      </c>
      <c r="U1437" s="48">
        <v>13.16490885</v>
      </c>
      <c r="V1437" s="49">
        <v>33.930177448453605</v>
      </c>
    </row>
    <row r="1438" spans="1:22" x14ac:dyDescent="0.35">
      <c r="A1438" s="1" t="s">
        <v>29</v>
      </c>
      <c r="B1438" s="44" t="s">
        <v>1454</v>
      </c>
      <c r="C1438" s="25" t="s">
        <v>1474</v>
      </c>
      <c r="D1438" s="25" t="s">
        <v>32</v>
      </c>
      <c r="E1438" s="50">
        <v>3614</v>
      </c>
      <c r="F1438" s="41">
        <v>1533.6</v>
      </c>
      <c r="G1438" s="42">
        <v>0</v>
      </c>
      <c r="H1438" s="42">
        <v>0</v>
      </c>
      <c r="I1438" s="42"/>
      <c r="J1438" s="42"/>
      <c r="K1438" s="42">
        <v>0</v>
      </c>
      <c r="L1438" s="46">
        <v>0.63900000000000001</v>
      </c>
      <c r="M1438" s="42">
        <v>0</v>
      </c>
      <c r="N1438" s="48">
        <v>0</v>
      </c>
      <c r="O1438" s="42"/>
      <c r="P1438" s="42"/>
      <c r="Q1438" s="42">
        <v>0</v>
      </c>
      <c r="R1438" s="47">
        <v>1533.6</v>
      </c>
      <c r="S1438" s="42">
        <v>1633.1906089660533</v>
      </c>
      <c r="T1438" s="73">
        <v>0.45190664332209557</v>
      </c>
      <c r="U1438" s="48">
        <v>0.63900000000000001</v>
      </c>
      <c r="V1438" s="49">
        <v>0.17681239623685666</v>
      </c>
    </row>
    <row r="1439" spans="1:22" x14ac:dyDescent="0.35">
      <c r="A1439" s="1" t="s">
        <v>29</v>
      </c>
      <c r="B1439" s="44" t="s">
        <v>1454</v>
      </c>
      <c r="C1439" s="25" t="s">
        <v>1475</v>
      </c>
      <c r="D1439" s="25" t="s">
        <v>32</v>
      </c>
      <c r="E1439" s="50">
        <v>26780</v>
      </c>
      <c r="F1439" s="41">
        <v>8402.4</v>
      </c>
      <c r="G1439" s="42">
        <v>11916.7839</v>
      </c>
      <c r="H1439" s="42">
        <v>0</v>
      </c>
      <c r="I1439" s="42"/>
      <c r="J1439" s="42"/>
      <c r="K1439" s="42">
        <v>0</v>
      </c>
      <c r="L1439" s="46">
        <v>3.5009999999999999</v>
      </c>
      <c r="M1439" s="42">
        <v>609.31752104999998</v>
      </c>
      <c r="N1439" s="48">
        <v>0</v>
      </c>
      <c r="O1439" s="42"/>
      <c r="P1439" s="42"/>
      <c r="Q1439" s="42">
        <v>0</v>
      </c>
      <c r="R1439" s="47">
        <v>20319.1839</v>
      </c>
      <c r="S1439" s="42">
        <v>21638.693484177249</v>
      </c>
      <c r="T1439" s="73">
        <v>0.80801693368847083</v>
      </c>
      <c r="U1439" s="48">
        <v>612.81852104999996</v>
      </c>
      <c r="V1439" s="49">
        <v>22.883439919716206</v>
      </c>
    </row>
    <row r="1440" spans="1:22" x14ac:dyDescent="0.35">
      <c r="A1440" s="1" t="s">
        <v>29</v>
      </c>
      <c r="B1440" s="44" t="s">
        <v>1454</v>
      </c>
      <c r="C1440" s="25" t="s">
        <v>1476</v>
      </c>
      <c r="D1440" s="25" t="s">
        <v>32</v>
      </c>
      <c r="E1440" s="50">
        <v>4966</v>
      </c>
      <c r="F1440" s="41">
        <v>623.88</v>
      </c>
      <c r="G1440" s="42">
        <v>2440.8737999999998</v>
      </c>
      <c r="H1440" s="42">
        <v>0</v>
      </c>
      <c r="I1440" s="42"/>
      <c r="J1440" s="42"/>
      <c r="K1440" s="42">
        <v>0</v>
      </c>
      <c r="L1440" s="46">
        <v>0.25995000000000001</v>
      </c>
      <c r="M1440" s="42">
        <v>124.80440909999999</v>
      </c>
      <c r="N1440" s="48">
        <v>0</v>
      </c>
      <c r="O1440" s="42"/>
      <c r="P1440" s="42"/>
      <c r="Q1440" s="42">
        <v>0</v>
      </c>
      <c r="R1440" s="47">
        <v>3064.7538</v>
      </c>
      <c r="S1440" s="42">
        <v>3263.7761638973825</v>
      </c>
      <c r="T1440" s="73">
        <v>0.65722435841671012</v>
      </c>
      <c r="U1440" s="48">
        <v>125.06435909999999</v>
      </c>
      <c r="V1440" s="49">
        <v>25.184123862263387</v>
      </c>
    </row>
    <row r="1441" spans="1:22" x14ac:dyDescent="0.35">
      <c r="A1441" s="1" t="s">
        <v>29</v>
      </c>
      <c r="B1441" s="44" t="s">
        <v>1454</v>
      </c>
      <c r="C1441" s="25" t="s">
        <v>1477</v>
      </c>
      <c r="D1441" s="25" t="s">
        <v>32</v>
      </c>
      <c r="E1441" s="50">
        <v>601</v>
      </c>
      <c r="F1441" s="60">
        <v>60.757199999999997</v>
      </c>
      <c r="G1441" s="42">
        <v>0</v>
      </c>
      <c r="H1441" s="42">
        <v>313.89199999999994</v>
      </c>
      <c r="I1441" s="42"/>
      <c r="J1441" s="42"/>
      <c r="K1441" s="42">
        <v>0</v>
      </c>
      <c r="L1441" s="46">
        <v>2.5315500000000001E-2</v>
      </c>
      <c r="M1441" s="42">
        <v>0</v>
      </c>
      <c r="N1441" s="48">
        <v>22.351763919999996</v>
      </c>
      <c r="O1441" s="42"/>
      <c r="P1441" s="42"/>
      <c r="Q1441" s="42">
        <v>0</v>
      </c>
      <c r="R1441" s="47">
        <v>374.64919999999995</v>
      </c>
      <c r="S1441" s="42">
        <v>398.97858313552729</v>
      </c>
      <c r="T1441" s="73">
        <v>0.66385787543348962</v>
      </c>
      <c r="U1441" s="48">
        <v>22.377079419999998</v>
      </c>
      <c r="V1441" s="49">
        <v>37.233077237936769</v>
      </c>
    </row>
    <row r="1442" spans="1:22" x14ac:dyDescent="0.35">
      <c r="A1442" s="1" t="s">
        <v>29</v>
      </c>
      <c r="B1442" s="44" t="s">
        <v>1454</v>
      </c>
      <c r="C1442" s="25" t="s">
        <v>1478</v>
      </c>
      <c r="D1442" s="25" t="s">
        <v>32</v>
      </c>
      <c r="E1442" s="50">
        <v>540</v>
      </c>
      <c r="F1442" s="41">
        <v>178.4556</v>
      </c>
      <c r="G1442" s="42">
        <v>0</v>
      </c>
      <c r="H1442" s="42">
        <v>0</v>
      </c>
      <c r="I1442" s="42"/>
      <c r="J1442" s="42"/>
      <c r="K1442" s="42">
        <v>0</v>
      </c>
      <c r="L1442" s="46">
        <v>7.4356499999999992E-2</v>
      </c>
      <c r="M1442" s="42">
        <v>0</v>
      </c>
      <c r="N1442" s="48">
        <v>0</v>
      </c>
      <c r="O1442" s="42"/>
      <c r="P1442" s="42"/>
      <c r="Q1442" s="42">
        <v>0</v>
      </c>
      <c r="R1442" s="47">
        <v>178.4556</v>
      </c>
      <c r="S1442" s="42">
        <v>190.0443466597564</v>
      </c>
      <c r="T1442" s="73">
        <v>0.35193397529584519</v>
      </c>
      <c r="U1442" s="48">
        <v>7.4356499999999992E-2</v>
      </c>
      <c r="V1442" s="49">
        <v>0.13769722222222222</v>
      </c>
    </row>
    <row r="1443" spans="1:22" x14ac:dyDescent="0.35">
      <c r="A1443" s="1" t="s">
        <v>29</v>
      </c>
      <c r="B1443" s="44" t="s">
        <v>1454</v>
      </c>
      <c r="C1443" s="25" t="s">
        <v>1479</v>
      </c>
      <c r="D1443" s="25" t="s">
        <v>32</v>
      </c>
      <c r="E1443" s="50">
        <v>3498</v>
      </c>
      <c r="F1443" s="41">
        <v>1062.72</v>
      </c>
      <c r="G1443" s="42">
        <v>0</v>
      </c>
      <c r="H1443" s="48">
        <v>2.3279999999999998</v>
      </c>
      <c r="I1443" s="42"/>
      <c r="J1443" s="42"/>
      <c r="K1443" s="42">
        <v>0</v>
      </c>
      <c r="L1443" s="46">
        <v>0.44280000000000003</v>
      </c>
      <c r="M1443" s="42">
        <v>0</v>
      </c>
      <c r="N1443" s="48">
        <v>0.16577328</v>
      </c>
      <c r="O1443" s="42"/>
      <c r="P1443" s="42"/>
      <c r="Q1443" s="42">
        <v>0</v>
      </c>
      <c r="R1443" s="47">
        <v>1065.048</v>
      </c>
      <c r="S1443" s="42">
        <v>1134.2112621922777</v>
      </c>
      <c r="T1443" s="73">
        <v>0.32424564385142302</v>
      </c>
      <c r="U1443" s="48">
        <v>0.60857327999999999</v>
      </c>
      <c r="V1443" s="49">
        <v>0.17397749571183532</v>
      </c>
    </row>
    <row r="1444" spans="1:22" x14ac:dyDescent="0.35">
      <c r="A1444" s="1" t="s">
        <v>29</v>
      </c>
      <c r="B1444" s="44" t="s">
        <v>1480</v>
      </c>
      <c r="C1444" s="25" t="s">
        <v>1481</v>
      </c>
      <c r="D1444" s="25" t="s">
        <v>32</v>
      </c>
      <c r="E1444" s="50">
        <v>686</v>
      </c>
      <c r="F1444" s="41">
        <v>358.71839999999997</v>
      </c>
      <c r="G1444" s="42">
        <v>0</v>
      </c>
      <c r="H1444" s="42">
        <v>0</v>
      </c>
      <c r="I1444" s="42"/>
      <c r="J1444" s="42"/>
      <c r="K1444" s="42">
        <v>0</v>
      </c>
      <c r="L1444" s="46">
        <v>0.14946600000000002</v>
      </c>
      <c r="M1444" s="42">
        <v>0</v>
      </c>
      <c r="N1444" s="48">
        <v>0</v>
      </c>
      <c r="O1444" s="42"/>
      <c r="P1444" s="42"/>
      <c r="Q1444" s="42">
        <v>0</v>
      </c>
      <c r="R1444" s="47">
        <v>358.71839999999997</v>
      </c>
      <c r="S1444" s="42">
        <v>382.01325126716762</v>
      </c>
      <c r="T1444" s="73">
        <v>0.55687062866934056</v>
      </c>
      <c r="U1444" s="48">
        <v>0.14946600000000002</v>
      </c>
      <c r="V1444" s="49">
        <v>0.21788046647230322</v>
      </c>
    </row>
    <row r="1445" spans="1:22" x14ac:dyDescent="0.35">
      <c r="A1445" s="1" t="s">
        <v>29</v>
      </c>
      <c r="B1445" s="44" t="s">
        <v>1480</v>
      </c>
      <c r="C1445" s="25" t="s">
        <v>1482</v>
      </c>
      <c r="D1445" s="25" t="s">
        <v>32</v>
      </c>
      <c r="E1445" s="50">
        <v>1253</v>
      </c>
      <c r="F1445" s="41">
        <v>555.91560000000004</v>
      </c>
      <c r="G1445" s="42">
        <v>0</v>
      </c>
      <c r="H1445" s="48">
        <v>31.815999999999995</v>
      </c>
      <c r="I1445" s="42"/>
      <c r="J1445" s="42"/>
      <c r="K1445" s="42">
        <v>0</v>
      </c>
      <c r="L1445" s="46">
        <v>0.23163150000000002</v>
      </c>
      <c r="M1445" s="42">
        <v>0</v>
      </c>
      <c r="N1445" s="48">
        <v>2.2655681599999999</v>
      </c>
      <c r="O1445" s="42"/>
      <c r="P1445" s="42"/>
      <c r="Q1445" s="42">
        <v>0</v>
      </c>
      <c r="R1445" s="47">
        <v>587.73160000000007</v>
      </c>
      <c r="S1445" s="42">
        <v>625.8983631407101</v>
      </c>
      <c r="T1445" s="73">
        <v>0.49951984288963297</v>
      </c>
      <c r="U1445" s="48">
        <v>2.4971996600000002</v>
      </c>
      <c r="V1445" s="49">
        <v>1.9929765841979252</v>
      </c>
    </row>
    <row r="1446" spans="1:22" x14ac:dyDescent="0.35">
      <c r="A1446" s="1" t="s">
        <v>29</v>
      </c>
      <c r="B1446" s="44" t="s">
        <v>1480</v>
      </c>
      <c r="C1446" s="25" t="s">
        <v>1483</v>
      </c>
      <c r="D1446" s="25" t="s">
        <v>32</v>
      </c>
      <c r="E1446" s="50">
        <v>1522</v>
      </c>
      <c r="F1446" s="41">
        <v>598.31999999999994</v>
      </c>
      <c r="G1446" s="42">
        <v>0</v>
      </c>
      <c r="H1446" s="42">
        <v>0</v>
      </c>
      <c r="I1446" s="42"/>
      <c r="J1446" s="42"/>
      <c r="K1446" s="42">
        <v>0</v>
      </c>
      <c r="L1446" s="46">
        <v>0.24930000000000002</v>
      </c>
      <c r="M1446" s="42">
        <v>0</v>
      </c>
      <c r="N1446" s="48">
        <v>0</v>
      </c>
      <c r="O1446" s="42"/>
      <c r="P1446" s="42"/>
      <c r="Q1446" s="42">
        <v>0</v>
      </c>
      <c r="R1446" s="47">
        <v>598.31999999999994</v>
      </c>
      <c r="S1446" s="42">
        <v>637.174364343094</v>
      </c>
      <c r="T1446" s="73">
        <v>0.41864281494290012</v>
      </c>
      <c r="U1446" s="48">
        <v>0.24930000000000002</v>
      </c>
      <c r="V1446" s="49">
        <v>0.16379763469119579</v>
      </c>
    </row>
    <row r="1447" spans="1:22" x14ac:dyDescent="0.35">
      <c r="A1447" s="1" t="s">
        <v>29</v>
      </c>
      <c r="B1447" s="44" t="s">
        <v>1480</v>
      </c>
      <c r="C1447" s="25" t="s">
        <v>1484</v>
      </c>
      <c r="D1447" s="25" t="s">
        <v>32</v>
      </c>
      <c r="E1447" s="50">
        <v>1149</v>
      </c>
      <c r="F1447" s="60">
        <v>65.455200000000005</v>
      </c>
      <c r="G1447" s="42">
        <v>0</v>
      </c>
      <c r="H1447" s="42">
        <v>837.30399999999986</v>
      </c>
      <c r="I1447" s="42"/>
      <c r="J1447" s="42"/>
      <c r="K1447" s="42">
        <v>0</v>
      </c>
      <c r="L1447" s="46">
        <v>2.7272999999999999E-2</v>
      </c>
      <c r="M1447" s="42">
        <v>0</v>
      </c>
      <c r="N1447" s="48">
        <v>59.623123039999996</v>
      </c>
      <c r="O1447" s="42"/>
      <c r="P1447" s="42"/>
      <c r="Q1447" s="42">
        <v>0</v>
      </c>
      <c r="R1447" s="47">
        <v>902.75919999999985</v>
      </c>
      <c r="S1447" s="42">
        <v>961.38357302928205</v>
      </c>
      <c r="T1447" s="73">
        <v>0.8367132924536832</v>
      </c>
      <c r="U1447" s="48">
        <v>59.650396039999997</v>
      </c>
      <c r="V1447" s="49">
        <v>51.915053124456051</v>
      </c>
    </row>
    <row r="1448" spans="1:22" x14ac:dyDescent="0.35">
      <c r="A1448" s="1" t="s">
        <v>29</v>
      </c>
      <c r="B1448" s="44" t="s">
        <v>1480</v>
      </c>
      <c r="C1448" s="25" t="s">
        <v>1485</v>
      </c>
      <c r="D1448" s="25" t="s">
        <v>32</v>
      </c>
      <c r="E1448" s="50">
        <v>1028</v>
      </c>
      <c r="F1448" s="41">
        <v>574.43759999999997</v>
      </c>
      <c r="G1448" s="42">
        <v>0</v>
      </c>
      <c r="H1448" s="48">
        <v>25.995999999999995</v>
      </c>
      <c r="I1448" s="42"/>
      <c r="J1448" s="42"/>
      <c r="K1448" s="42">
        <v>0</v>
      </c>
      <c r="L1448" s="46">
        <v>0.23934900000000001</v>
      </c>
      <c r="M1448" s="42">
        <v>0</v>
      </c>
      <c r="N1448" s="48">
        <v>1.8511349599999998</v>
      </c>
      <c r="O1448" s="42"/>
      <c r="P1448" s="42"/>
      <c r="Q1448" s="42">
        <v>0</v>
      </c>
      <c r="R1448" s="47">
        <v>600.43359999999996</v>
      </c>
      <c r="S1448" s="42">
        <v>639.42521963202898</v>
      </c>
      <c r="T1448" s="73">
        <v>0.62200896851364684</v>
      </c>
      <c r="U1448" s="48">
        <v>2.0904839599999998</v>
      </c>
      <c r="V1448" s="49">
        <v>2.0335447081712061</v>
      </c>
    </row>
    <row r="1449" spans="1:22" x14ac:dyDescent="0.35">
      <c r="A1449" s="1" t="s">
        <v>29</v>
      </c>
      <c r="B1449" s="44" t="s">
        <v>1480</v>
      </c>
      <c r="C1449" s="25" t="s">
        <v>1486</v>
      </c>
      <c r="D1449" s="25" t="s">
        <v>32</v>
      </c>
      <c r="E1449" s="50">
        <v>1368</v>
      </c>
      <c r="F1449" s="41">
        <v>135.43559999999999</v>
      </c>
      <c r="G1449" s="42">
        <v>0</v>
      </c>
      <c r="H1449" s="42">
        <v>864.85199999999986</v>
      </c>
      <c r="I1449" s="42"/>
      <c r="J1449" s="42"/>
      <c r="K1449" s="42">
        <v>0</v>
      </c>
      <c r="L1449" s="46">
        <v>5.6431500000000002E-2</v>
      </c>
      <c r="M1449" s="42">
        <v>0</v>
      </c>
      <c r="N1449" s="48">
        <v>61.584773519999992</v>
      </c>
      <c r="O1449" s="42"/>
      <c r="P1449" s="42"/>
      <c r="Q1449" s="42">
        <v>0</v>
      </c>
      <c r="R1449" s="47">
        <v>1000.2875999999999</v>
      </c>
      <c r="S1449" s="42">
        <v>1065.2453798807981</v>
      </c>
      <c r="T1449" s="73">
        <v>0.77868814318771784</v>
      </c>
      <c r="U1449" s="48">
        <v>61.641205019999994</v>
      </c>
      <c r="V1449" s="49">
        <v>45.059360394736835</v>
      </c>
    </row>
    <row r="1450" spans="1:22" x14ac:dyDescent="0.35">
      <c r="A1450" s="1" t="s">
        <v>29</v>
      </c>
      <c r="B1450" s="44" t="s">
        <v>1480</v>
      </c>
      <c r="C1450" s="25" t="s">
        <v>1487</v>
      </c>
      <c r="D1450" s="25" t="s">
        <v>32</v>
      </c>
      <c r="E1450" s="50">
        <v>856</v>
      </c>
      <c r="F1450" s="41">
        <v>361.54079999999999</v>
      </c>
      <c r="G1450" s="42">
        <v>0</v>
      </c>
      <c r="H1450" s="42">
        <v>109.80399999999999</v>
      </c>
      <c r="I1450" s="42"/>
      <c r="J1450" s="42"/>
      <c r="K1450" s="42">
        <v>0</v>
      </c>
      <c r="L1450" s="46">
        <v>0.150642</v>
      </c>
      <c r="M1450" s="42">
        <v>0</v>
      </c>
      <c r="N1450" s="48">
        <v>7.8189730399999995</v>
      </c>
      <c r="O1450" s="42"/>
      <c r="P1450" s="42"/>
      <c r="Q1450" s="42">
        <v>0</v>
      </c>
      <c r="R1450" s="47">
        <v>471.34479999999996</v>
      </c>
      <c r="S1450" s="42">
        <v>501.95350870173615</v>
      </c>
      <c r="T1450" s="73">
        <v>0.58639428586651421</v>
      </c>
      <c r="U1450" s="48">
        <v>7.9696150399999999</v>
      </c>
      <c r="V1450" s="49">
        <v>9.3102979439252334</v>
      </c>
    </row>
    <row r="1451" spans="1:22" x14ac:dyDescent="0.35">
      <c r="A1451" s="1" t="s">
        <v>29</v>
      </c>
      <c r="B1451" s="44" t="s">
        <v>1480</v>
      </c>
      <c r="C1451" s="25" t="s">
        <v>1488</v>
      </c>
      <c r="D1451" s="25" t="s">
        <v>32</v>
      </c>
      <c r="E1451" s="50">
        <v>4955</v>
      </c>
      <c r="F1451" s="41">
        <v>1822.7556</v>
      </c>
      <c r="G1451" s="42">
        <v>343.66230000000002</v>
      </c>
      <c r="H1451" s="42">
        <v>0</v>
      </c>
      <c r="I1451" s="42"/>
      <c r="J1451" s="42"/>
      <c r="K1451" s="42">
        <v>0</v>
      </c>
      <c r="L1451" s="46">
        <v>0.75948150000000003</v>
      </c>
      <c r="M1451" s="48">
        <v>17.571809849999998</v>
      </c>
      <c r="N1451" s="48">
        <v>0</v>
      </c>
      <c r="O1451" s="42"/>
      <c r="P1451" s="42"/>
      <c r="Q1451" s="42">
        <v>0</v>
      </c>
      <c r="R1451" s="47">
        <v>2166.4178999999999</v>
      </c>
      <c r="S1451" s="42">
        <v>2307.1031360041461</v>
      </c>
      <c r="T1451" s="73">
        <v>0.46561112734695181</v>
      </c>
      <c r="U1451" s="48">
        <v>18.331291349999997</v>
      </c>
      <c r="V1451" s="49">
        <v>3.6995542583249237</v>
      </c>
    </row>
    <row r="1452" spans="1:22" x14ac:dyDescent="0.35">
      <c r="A1452" s="1" t="s">
        <v>29</v>
      </c>
      <c r="B1452" s="44" t="s">
        <v>1480</v>
      </c>
      <c r="C1452" s="25" t="s">
        <v>1489</v>
      </c>
      <c r="D1452" s="25" t="s">
        <v>32</v>
      </c>
      <c r="E1452" s="50">
        <v>1401</v>
      </c>
      <c r="F1452" s="41">
        <v>303.45479999999998</v>
      </c>
      <c r="G1452" s="42">
        <v>0</v>
      </c>
      <c r="H1452" s="48">
        <v>31.815999999999995</v>
      </c>
      <c r="I1452" s="42"/>
      <c r="J1452" s="42"/>
      <c r="K1452" s="42">
        <v>0</v>
      </c>
      <c r="L1452" s="46">
        <v>0.12643950000000001</v>
      </c>
      <c r="M1452" s="42">
        <v>0</v>
      </c>
      <c r="N1452" s="48">
        <v>2.2655681599999999</v>
      </c>
      <c r="O1452" s="42"/>
      <c r="P1452" s="42"/>
      <c r="Q1452" s="42">
        <v>0</v>
      </c>
      <c r="R1452" s="47">
        <v>335.27079999999995</v>
      </c>
      <c r="S1452" s="42">
        <v>357.0429851464109</v>
      </c>
      <c r="T1452" s="73">
        <v>0.25484866891249885</v>
      </c>
      <c r="U1452" s="48">
        <v>2.39200766</v>
      </c>
      <c r="V1452" s="49">
        <v>1.7073573590292646</v>
      </c>
    </row>
    <row r="1453" spans="1:22" x14ac:dyDescent="0.35">
      <c r="A1453" s="1" t="s">
        <v>29</v>
      </c>
      <c r="B1453" s="44" t="s">
        <v>1480</v>
      </c>
      <c r="C1453" s="25" t="s">
        <v>1490</v>
      </c>
      <c r="D1453" s="25" t="s">
        <v>32</v>
      </c>
      <c r="E1453" s="50">
        <v>2114</v>
      </c>
      <c r="F1453" s="41">
        <v>783.23040000000003</v>
      </c>
      <c r="G1453" s="42">
        <v>0</v>
      </c>
      <c r="H1453" s="42">
        <v>107.47599999999998</v>
      </c>
      <c r="I1453" s="42"/>
      <c r="J1453" s="42"/>
      <c r="K1453" s="42">
        <v>0</v>
      </c>
      <c r="L1453" s="46">
        <v>0.32634600000000002</v>
      </c>
      <c r="M1453" s="42">
        <v>0</v>
      </c>
      <c r="N1453" s="48">
        <v>7.6531997599999997</v>
      </c>
      <c r="O1453" s="42"/>
      <c r="P1453" s="42"/>
      <c r="Q1453" s="42">
        <v>0</v>
      </c>
      <c r="R1453" s="47">
        <v>890.70640000000003</v>
      </c>
      <c r="S1453" s="42">
        <v>948.54807500388699</v>
      </c>
      <c r="T1453" s="73">
        <v>0.44869823793939784</v>
      </c>
      <c r="U1453" s="48">
        <v>7.9795457599999997</v>
      </c>
      <c r="V1453" s="49">
        <v>3.7746195648060548</v>
      </c>
    </row>
    <row r="1454" spans="1:22" x14ac:dyDescent="0.35">
      <c r="A1454" s="1" t="s">
        <v>29</v>
      </c>
      <c r="B1454" s="44" t="s">
        <v>1480</v>
      </c>
      <c r="C1454" s="25" t="s">
        <v>1491</v>
      </c>
      <c r="D1454" s="25" t="s">
        <v>32</v>
      </c>
      <c r="E1454" s="50">
        <v>679</v>
      </c>
      <c r="F1454" s="41">
        <v>336.47399999999999</v>
      </c>
      <c r="G1454" s="42">
        <v>0</v>
      </c>
      <c r="H1454" s="48">
        <v>17.459999999999997</v>
      </c>
      <c r="I1454" s="42"/>
      <c r="J1454" s="42"/>
      <c r="K1454" s="42">
        <v>0</v>
      </c>
      <c r="L1454" s="46">
        <v>0.1401975</v>
      </c>
      <c r="M1454" s="42">
        <v>0</v>
      </c>
      <c r="N1454" s="48">
        <v>1.2432995999999998</v>
      </c>
      <c r="O1454" s="42"/>
      <c r="P1454" s="42"/>
      <c r="Q1454" s="42">
        <v>0</v>
      </c>
      <c r="R1454" s="47">
        <v>353.93399999999997</v>
      </c>
      <c r="S1454" s="42">
        <v>376.91815662088618</v>
      </c>
      <c r="T1454" s="73">
        <v>0.55510774170969979</v>
      </c>
      <c r="U1454" s="48">
        <v>1.3834970999999998</v>
      </c>
      <c r="V1454" s="49">
        <v>2.0375509572901325</v>
      </c>
    </row>
    <row r="1455" spans="1:22" x14ac:dyDescent="0.35">
      <c r="A1455" s="1" t="s">
        <v>29</v>
      </c>
      <c r="B1455" s="44" t="s">
        <v>1480</v>
      </c>
      <c r="C1455" s="25" t="s">
        <v>1492</v>
      </c>
      <c r="D1455" s="25" t="s">
        <v>32</v>
      </c>
      <c r="E1455" s="50">
        <v>2453</v>
      </c>
      <c r="F1455" s="41">
        <v>1140.876</v>
      </c>
      <c r="G1455" s="42">
        <v>1063.9512</v>
      </c>
      <c r="H1455" s="42">
        <v>0</v>
      </c>
      <c r="I1455" s="42"/>
      <c r="J1455" s="42"/>
      <c r="K1455" s="42">
        <v>0</v>
      </c>
      <c r="L1455" s="46">
        <v>0.47536499999999998</v>
      </c>
      <c r="M1455" s="48">
        <v>54.400928399999998</v>
      </c>
      <c r="N1455" s="48">
        <v>0</v>
      </c>
      <c r="O1455" s="42"/>
      <c r="P1455" s="42"/>
      <c r="Q1455" s="42">
        <v>0</v>
      </c>
      <c r="R1455" s="47">
        <v>2204.8271999999997</v>
      </c>
      <c r="S1455" s="42">
        <v>2348.0067015081622</v>
      </c>
      <c r="T1455" s="73">
        <v>0.95719800306080804</v>
      </c>
      <c r="U1455" s="48">
        <v>54.876293399999994</v>
      </c>
      <c r="V1455" s="49">
        <v>22.371093925805134</v>
      </c>
    </row>
    <row r="1456" spans="1:22" x14ac:dyDescent="0.35">
      <c r="A1456" s="1" t="s">
        <v>29</v>
      </c>
      <c r="B1456" s="44" t="s">
        <v>1480</v>
      </c>
      <c r="C1456" s="25" t="s">
        <v>1493</v>
      </c>
      <c r="D1456" s="25" t="s">
        <v>32</v>
      </c>
      <c r="E1456" s="50">
        <v>1163</v>
      </c>
      <c r="F1456" s="41">
        <v>452.54519999999997</v>
      </c>
      <c r="G1456" s="42">
        <v>0</v>
      </c>
      <c r="H1456" s="48">
        <v>4.2679999999999998</v>
      </c>
      <c r="I1456" s="42"/>
      <c r="J1456" s="42"/>
      <c r="K1456" s="42">
        <v>0</v>
      </c>
      <c r="L1456" s="46">
        <v>0.18856049999999999</v>
      </c>
      <c r="M1456" s="42">
        <v>0</v>
      </c>
      <c r="N1456" s="48">
        <v>0.30391767999999997</v>
      </c>
      <c r="O1456" s="42"/>
      <c r="P1456" s="42"/>
      <c r="Q1456" s="42">
        <v>0</v>
      </c>
      <c r="R1456" s="47">
        <v>456.81319999999994</v>
      </c>
      <c r="S1456" s="42">
        <v>486.47823962684623</v>
      </c>
      <c r="T1456" s="73">
        <v>0.41829599280038371</v>
      </c>
      <c r="U1456" s="48">
        <v>0.49247817999999999</v>
      </c>
      <c r="V1456" s="49">
        <v>0.42345501289767845</v>
      </c>
    </row>
    <row r="1457" spans="1:22" x14ac:dyDescent="0.35">
      <c r="A1457" s="1" t="s">
        <v>29</v>
      </c>
      <c r="B1457" s="44" t="s">
        <v>1480</v>
      </c>
      <c r="C1457" s="25" t="s">
        <v>1494</v>
      </c>
      <c r="D1457" s="25" t="s">
        <v>32</v>
      </c>
      <c r="E1457" s="50">
        <v>1111</v>
      </c>
      <c r="F1457" s="41">
        <v>276.83280000000002</v>
      </c>
      <c r="G1457" s="42">
        <v>0</v>
      </c>
      <c r="H1457" s="42">
        <v>218.44399999999996</v>
      </c>
      <c r="I1457" s="42"/>
      <c r="J1457" s="42"/>
      <c r="K1457" s="42">
        <v>0</v>
      </c>
      <c r="L1457" s="46">
        <v>0.11534700000000001</v>
      </c>
      <c r="M1457" s="42">
        <v>0</v>
      </c>
      <c r="N1457" s="48">
        <v>15.555059439999999</v>
      </c>
      <c r="O1457" s="42"/>
      <c r="P1457" s="42"/>
      <c r="Q1457" s="42">
        <v>0</v>
      </c>
      <c r="R1457" s="47">
        <v>495.27679999999998</v>
      </c>
      <c r="S1457" s="42">
        <v>527.43963132417718</v>
      </c>
      <c r="T1457" s="73">
        <v>0.47474314250601007</v>
      </c>
      <c r="U1457" s="48">
        <v>15.670406439999999</v>
      </c>
      <c r="V1457" s="49">
        <v>14.104776273627362</v>
      </c>
    </row>
    <row r="1458" spans="1:22" x14ac:dyDescent="0.35">
      <c r="A1458" s="1" t="s">
        <v>29</v>
      </c>
      <c r="B1458" s="44" t="s">
        <v>1480</v>
      </c>
      <c r="C1458" s="25" t="s">
        <v>1495</v>
      </c>
      <c r="D1458" s="25" t="s">
        <v>32</v>
      </c>
      <c r="E1458" s="50">
        <v>1323</v>
      </c>
      <c r="F1458" s="41">
        <v>505.87919999999997</v>
      </c>
      <c r="G1458" s="42">
        <v>0</v>
      </c>
      <c r="H1458" s="48">
        <v>23.667999999999996</v>
      </c>
      <c r="I1458" s="42"/>
      <c r="J1458" s="42"/>
      <c r="K1458" s="42">
        <v>0</v>
      </c>
      <c r="L1458" s="46">
        <v>0.21078300000000003</v>
      </c>
      <c r="M1458" s="42">
        <v>0</v>
      </c>
      <c r="N1458" s="48">
        <v>1.68536168</v>
      </c>
      <c r="O1458" s="42"/>
      <c r="P1458" s="42"/>
      <c r="Q1458" s="42">
        <v>0</v>
      </c>
      <c r="R1458" s="47">
        <v>529.54719999999998</v>
      </c>
      <c r="S1458" s="42">
        <v>563.93552037315362</v>
      </c>
      <c r="T1458" s="73">
        <v>0.42625511744002542</v>
      </c>
      <c r="U1458" s="48">
        <v>1.8961446799999999</v>
      </c>
      <c r="V1458" s="49">
        <v>1.4332159334845047</v>
      </c>
    </row>
    <row r="1459" spans="1:22" x14ac:dyDescent="0.35">
      <c r="A1459" s="1" t="s">
        <v>29</v>
      </c>
      <c r="B1459" s="44" t="s">
        <v>1480</v>
      </c>
      <c r="C1459" s="25" t="s">
        <v>1496</v>
      </c>
      <c r="D1459" s="25" t="s">
        <v>32</v>
      </c>
      <c r="E1459" s="50">
        <v>782</v>
      </c>
      <c r="F1459" s="41">
        <v>391.42079999999999</v>
      </c>
      <c r="G1459" s="42">
        <v>0</v>
      </c>
      <c r="H1459" s="48">
        <v>5.8199999999999994</v>
      </c>
      <c r="I1459" s="42"/>
      <c r="J1459" s="42"/>
      <c r="K1459" s="42">
        <v>0</v>
      </c>
      <c r="L1459" s="46">
        <v>0.16309200000000001</v>
      </c>
      <c r="M1459" s="42">
        <v>0</v>
      </c>
      <c r="N1459" s="48">
        <v>0.41443319999999995</v>
      </c>
      <c r="O1459" s="42"/>
      <c r="P1459" s="42"/>
      <c r="Q1459" s="42">
        <v>0</v>
      </c>
      <c r="R1459" s="47">
        <v>397.24079999999998</v>
      </c>
      <c r="S1459" s="42">
        <v>423.03726138377817</v>
      </c>
      <c r="T1459" s="73">
        <v>0.54096836494089284</v>
      </c>
      <c r="U1459" s="48">
        <v>0.57752519999999996</v>
      </c>
      <c r="V1459" s="49">
        <v>0.73852327365728887</v>
      </c>
    </row>
    <row r="1460" spans="1:22" x14ac:dyDescent="0.35">
      <c r="A1460" s="1" t="s">
        <v>29</v>
      </c>
      <c r="B1460" s="44" t="s">
        <v>1480</v>
      </c>
      <c r="C1460" s="25" t="s">
        <v>1497</v>
      </c>
      <c r="D1460" s="25" t="s">
        <v>32</v>
      </c>
      <c r="E1460" s="50">
        <v>4853</v>
      </c>
      <c r="F1460" s="41">
        <v>1703.4983999999999</v>
      </c>
      <c r="G1460" s="42">
        <v>171.2628</v>
      </c>
      <c r="H1460" s="42">
        <v>0</v>
      </c>
      <c r="I1460" s="42"/>
      <c r="J1460" s="42"/>
      <c r="K1460" s="42">
        <v>0</v>
      </c>
      <c r="L1460" s="46">
        <v>0.70979100000000006</v>
      </c>
      <c r="M1460" s="48">
        <v>8.7568446000000009</v>
      </c>
      <c r="N1460" s="48">
        <v>0</v>
      </c>
      <c r="O1460" s="42"/>
      <c r="P1460" s="42"/>
      <c r="Q1460" s="42">
        <v>0</v>
      </c>
      <c r="R1460" s="47">
        <v>1874.7611999999999</v>
      </c>
      <c r="S1460" s="42">
        <v>1996.5065114071001</v>
      </c>
      <c r="T1460" s="73">
        <v>0.41139635512200701</v>
      </c>
      <c r="U1460" s="48">
        <v>9.4666356</v>
      </c>
      <c r="V1460" s="49">
        <v>1.9506770245209148</v>
      </c>
    </row>
    <row r="1461" spans="1:22" x14ac:dyDescent="0.35">
      <c r="A1461" s="1" t="s">
        <v>29</v>
      </c>
      <c r="B1461" s="44" t="s">
        <v>1480</v>
      </c>
      <c r="C1461" s="25" t="s">
        <v>1498</v>
      </c>
      <c r="D1461" s="25" t="s">
        <v>32</v>
      </c>
      <c r="E1461" s="50">
        <v>1763</v>
      </c>
      <c r="F1461" s="41">
        <v>554.6268</v>
      </c>
      <c r="G1461" s="42">
        <v>0</v>
      </c>
      <c r="H1461" s="48">
        <v>24.443999999999996</v>
      </c>
      <c r="I1461" s="42"/>
      <c r="J1461" s="42"/>
      <c r="K1461" s="42">
        <v>0</v>
      </c>
      <c r="L1461" s="46">
        <v>0.23109450000000001</v>
      </c>
      <c r="M1461" s="42">
        <v>0</v>
      </c>
      <c r="N1461" s="48">
        <v>1.7406194399999999</v>
      </c>
      <c r="O1461" s="42"/>
      <c r="P1461" s="42"/>
      <c r="Q1461" s="42">
        <v>0</v>
      </c>
      <c r="R1461" s="47">
        <v>579.07079999999996</v>
      </c>
      <c r="S1461" s="42">
        <v>616.67513855402945</v>
      </c>
      <c r="T1461" s="73">
        <v>0.34978737297449203</v>
      </c>
      <c r="U1461" s="48">
        <v>1.9717139399999999</v>
      </c>
      <c r="V1461" s="49">
        <v>1.1183856721497447</v>
      </c>
    </row>
    <row r="1462" spans="1:22" x14ac:dyDescent="0.35">
      <c r="A1462" s="1" t="s">
        <v>29</v>
      </c>
      <c r="B1462" s="44" t="s">
        <v>1480</v>
      </c>
      <c r="C1462" s="25" t="s">
        <v>1499</v>
      </c>
      <c r="D1462" s="25" t="s">
        <v>32</v>
      </c>
      <c r="E1462" s="50">
        <v>897</v>
      </c>
      <c r="F1462" s="41">
        <v>304.60679999999996</v>
      </c>
      <c r="G1462" s="42">
        <v>0</v>
      </c>
      <c r="H1462" s="42">
        <v>0</v>
      </c>
      <c r="I1462" s="42"/>
      <c r="J1462" s="42"/>
      <c r="K1462" s="42">
        <v>0</v>
      </c>
      <c r="L1462" s="46">
        <v>0.12691949999999999</v>
      </c>
      <c r="M1462" s="42">
        <v>0</v>
      </c>
      <c r="N1462" s="48">
        <v>0</v>
      </c>
      <c r="O1462" s="42"/>
      <c r="P1462" s="42"/>
      <c r="Q1462" s="42">
        <v>0</v>
      </c>
      <c r="R1462" s="47">
        <v>304.60679999999996</v>
      </c>
      <c r="S1462" s="42">
        <v>324.38769247991701</v>
      </c>
      <c r="T1462" s="73">
        <v>0.36163622350046487</v>
      </c>
      <c r="U1462" s="48">
        <v>0.12691949999999999</v>
      </c>
      <c r="V1462" s="49">
        <v>0.14149331103678928</v>
      </c>
    </row>
    <row r="1463" spans="1:22" x14ac:dyDescent="0.35">
      <c r="A1463" s="1" t="s">
        <v>29</v>
      </c>
      <c r="B1463" s="44" t="s">
        <v>1480</v>
      </c>
      <c r="C1463" s="25" t="s">
        <v>1500</v>
      </c>
      <c r="D1463" s="25" t="s">
        <v>32</v>
      </c>
      <c r="E1463" s="50">
        <v>2772</v>
      </c>
      <c r="F1463" s="41">
        <v>1030.644</v>
      </c>
      <c r="G1463" s="42">
        <v>0</v>
      </c>
      <c r="H1463" s="42">
        <v>166.06399999999996</v>
      </c>
      <c r="I1463" s="42"/>
      <c r="J1463" s="42"/>
      <c r="K1463" s="42">
        <v>0</v>
      </c>
      <c r="L1463" s="46">
        <v>0.42943500000000001</v>
      </c>
      <c r="M1463" s="42">
        <v>0</v>
      </c>
      <c r="N1463" s="48">
        <v>11.825160639999998</v>
      </c>
      <c r="O1463" s="42"/>
      <c r="P1463" s="42"/>
      <c r="Q1463" s="42">
        <v>0</v>
      </c>
      <c r="R1463" s="47">
        <v>1196.7080000000001</v>
      </c>
      <c r="S1463" s="42">
        <v>1274.421144545219</v>
      </c>
      <c r="T1463" s="73">
        <v>0.4597478876425754</v>
      </c>
      <c r="U1463" s="48">
        <v>12.254595639999998</v>
      </c>
      <c r="V1463" s="49">
        <v>4.4208497979797974</v>
      </c>
    </row>
    <row r="1464" spans="1:22" x14ac:dyDescent="0.35">
      <c r="A1464" s="1" t="s">
        <v>29</v>
      </c>
      <c r="B1464" s="44" t="s">
        <v>1480</v>
      </c>
      <c r="C1464" s="25" t="s">
        <v>1501</v>
      </c>
      <c r="D1464" s="25" t="s">
        <v>32</v>
      </c>
      <c r="E1464" s="50">
        <v>1326</v>
      </c>
      <c r="F1464" s="41">
        <v>626.77080000000001</v>
      </c>
      <c r="G1464" s="42">
        <v>0</v>
      </c>
      <c r="H1464" s="42">
        <v>0</v>
      </c>
      <c r="I1464" s="42"/>
      <c r="J1464" s="42"/>
      <c r="K1464" s="42">
        <v>0</v>
      </c>
      <c r="L1464" s="46">
        <v>0.26115450000000001</v>
      </c>
      <c r="M1464" s="42">
        <v>0</v>
      </c>
      <c r="N1464" s="48">
        <v>0</v>
      </c>
      <c r="O1464" s="42"/>
      <c r="P1464" s="42"/>
      <c r="Q1464" s="42">
        <v>0</v>
      </c>
      <c r="R1464" s="47">
        <v>626.77080000000001</v>
      </c>
      <c r="S1464" s="42">
        <v>667.47273378595492</v>
      </c>
      <c r="T1464" s="73">
        <v>0.50337310240268096</v>
      </c>
      <c r="U1464" s="48">
        <v>0.26115450000000001</v>
      </c>
      <c r="V1464" s="49">
        <v>0.19694909502262442</v>
      </c>
    </row>
    <row r="1465" spans="1:22" x14ac:dyDescent="0.35">
      <c r="A1465" s="1" t="s">
        <v>29</v>
      </c>
      <c r="B1465" s="44" t="s">
        <v>1480</v>
      </c>
      <c r="C1465" s="25" t="s">
        <v>1502</v>
      </c>
      <c r="D1465" s="25" t="s">
        <v>32</v>
      </c>
      <c r="E1465" s="50">
        <v>19512</v>
      </c>
      <c r="F1465" s="41">
        <v>11289.3444</v>
      </c>
      <c r="G1465" s="42">
        <v>2430.2646</v>
      </c>
      <c r="H1465" s="48">
        <v>11.251999999999999</v>
      </c>
      <c r="I1465" s="42"/>
      <c r="J1465" s="42"/>
      <c r="K1465" s="42">
        <v>0</v>
      </c>
      <c r="L1465" s="46">
        <v>4.7038935000000004</v>
      </c>
      <c r="M1465" s="42">
        <v>124.2619497</v>
      </c>
      <c r="N1465" s="48">
        <v>0.80123751999999993</v>
      </c>
      <c r="O1465" s="42"/>
      <c r="P1465" s="42"/>
      <c r="Q1465" s="42">
        <v>0</v>
      </c>
      <c r="R1465" s="47">
        <v>13730.861000000001</v>
      </c>
      <c r="S1465" s="42">
        <v>14622.530802176731</v>
      </c>
      <c r="T1465" s="73">
        <v>0.74941219773353474</v>
      </c>
      <c r="U1465" s="48">
        <v>129.76708072</v>
      </c>
      <c r="V1465" s="49">
        <v>6.650629393193932</v>
      </c>
    </row>
    <row r="1466" spans="1:22" x14ac:dyDescent="0.35">
      <c r="A1466" s="1" t="s">
        <v>29</v>
      </c>
      <c r="B1466" s="44" t="s">
        <v>1480</v>
      </c>
      <c r="C1466" s="25" t="s">
        <v>1503</v>
      </c>
      <c r="D1466" s="25" t="s">
        <v>32</v>
      </c>
      <c r="E1466" s="50">
        <v>28850</v>
      </c>
      <c r="F1466" s="41">
        <v>17336.653200000001</v>
      </c>
      <c r="G1466" s="42">
        <v>1486.8036</v>
      </c>
      <c r="H1466" s="42">
        <v>0</v>
      </c>
      <c r="I1466" s="42"/>
      <c r="J1466" s="42"/>
      <c r="K1466" s="42">
        <v>0</v>
      </c>
      <c r="L1466" s="46">
        <v>7.2236055000000006</v>
      </c>
      <c r="M1466" s="48">
        <v>76.02181019999999</v>
      </c>
      <c r="N1466" s="48">
        <v>0</v>
      </c>
      <c r="O1466" s="42"/>
      <c r="P1466" s="42"/>
      <c r="Q1466" s="42">
        <v>0</v>
      </c>
      <c r="R1466" s="47">
        <v>18823.4568</v>
      </c>
      <c r="S1466" s="42">
        <v>20045.835207380151</v>
      </c>
      <c r="T1466" s="73">
        <v>0.69482964323674701</v>
      </c>
      <c r="U1466" s="48">
        <v>83.245415699999995</v>
      </c>
      <c r="V1466" s="49">
        <v>2.8854563500866552</v>
      </c>
    </row>
    <row r="1467" spans="1:22" x14ac:dyDescent="0.35">
      <c r="A1467" s="1" t="s">
        <v>29</v>
      </c>
      <c r="B1467" s="44" t="s">
        <v>1480</v>
      </c>
      <c r="C1467" s="25" t="s">
        <v>1504</v>
      </c>
      <c r="D1467" s="25" t="s">
        <v>32</v>
      </c>
      <c r="E1467" s="50">
        <v>7168</v>
      </c>
      <c r="F1467" s="41">
        <v>3228.6671999999999</v>
      </c>
      <c r="G1467" s="42">
        <v>0</v>
      </c>
      <c r="H1467" s="42">
        <v>161.79599999999996</v>
      </c>
      <c r="I1467" s="42"/>
      <c r="J1467" s="42"/>
      <c r="K1467" s="42">
        <v>0</v>
      </c>
      <c r="L1467" s="46">
        <v>1.345278</v>
      </c>
      <c r="M1467" s="42">
        <v>0</v>
      </c>
      <c r="N1467" s="48">
        <v>11.52124296</v>
      </c>
      <c r="O1467" s="42"/>
      <c r="P1467" s="42"/>
      <c r="Q1467" s="42">
        <v>0</v>
      </c>
      <c r="R1467" s="47">
        <v>3390.4631999999997</v>
      </c>
      <c r="S1467" s="42">
        <v>3610.6368403005954</v>
      </c>
      <c r="T1467" s="73">
        <v>0.5037160770508643</v>
      </c>
      <c r="U1467" s="48">
        <v>12.866520960000001</v>
      </c>
      <c r="V1467" s="49">
        <v>1.7949945535714289</v>
      </c>
    </row>
    <row r="1468" spans="1:22" x14ac:dyDescent="0.35">
      <c r="A1468" s="1" t="s">
        <v>29</v>
      </c>
      <c r="B1468" s="44" t="s">
        <v>1480</v>
      </c>
      <c r="C1468" s="25" t="s">
        <v>1505</v>
      </c>
      <c r="D1468" s="25" t="s">
        <v>32</v>
      </c>
      <c r="E1468" s="50">
        <v>591</v>
      </c>
      <c r="F1468" s="41">
        <v>709.78679999999997</v>
      </c>
      <c r="G1468" s="42">
        <v>0</v>
      </c>
      <c r="H1468" s="42">
        <v>824.11199999999985</v>
      </c>
      <c r="I1468" s="42"/>
      <c r="J1468" s="42"/>
      <c r="K1468" s="42">
        <v>0</v>
      </c>
      <c r="L1468" s="46">
        <v>0.29574450000000002</v>
      </c>
      <c r="M1468" s="42">
        <v>0</v>
      </c>
      <c r="N1468" s="48">
        <v>58.683741120000001</v>
      </c>
      <c r="O1468" s="42"/>
      <c r="P1468" s="42"/>
      <c r="Q1468" s="42">
        <v>0</v>
      </c>
      <c r="R1468" s="47">
        <v>1533.8987999999999</v>
      </c>
      <c r="S1468" s="42">
        <v>1633.5088127701476</v>
      </c>
      <c r="T1468" s="73">
        <v>2.7639743024875596</v>
      </c>
      <c r="U1468" s="48">
        <v>58.979485619999998</v>
      </c>
      <c r="V1468" s="49">
        <v>99.796083959390856</v>
      </c>
    </row>
    <row r="1469" spans="1:22" x14ac:dyDescent="0.35">
      <c r="A1469" s="1" t="s">
        <v>29</v>
      </c>
      <c r="B1469" s="44" t="s">
        <v>1480</v>
      </c>
      <c r="C1469" s="25" t="s">
        <v>1506</v>
      </c>
      <c r="D1469" s="25" t="s">
        <v>32</v>
      </c>
      <c r="E1469" s="50">
        <v>884</v>
      </c>
      <c r="F1469" s="41">
        <v>483.40440000000001</v>
      </c>
      <c r="G1469" s="42">
        <v>1095.021</v>
      </c>
      <c r="H1469" s="42">
        <v>0</v>
      </c>
      <c r="I1469" s="42"/>
      <c r="J1469" s="42"/>
      <c r="K1469" s="42">
        <v>0</v>
      </c>
      <c r="L1469" s="46">
        <v>0.2014185</v>
      </c>
      <c r="M1469" s="48">
        <v>55.989559499999999</v>
      </c>
      <c r="N1469" s="48">
        <v>0</v>
      </c>
      <c r="O1469" s="42"/>
      <c r="P1469" s="42"/>
      <c r="Q1469" s="42">
        <v>0</v>
      </c>
      <c r="R1469" s="47">
        <v>1578.4254000000001</v>
      </c>
      <c r="S1469" s="42">
        <v>1680.9269302513605</v>
      </c>
      <c r="T1469" s="73">
        <v>1.9015010523205436</v>
      </c>
      <c r="U1469" s="48">
        <v>56.190978000000001</v>
      </c>
      <c r="V1469" s="49">
        <v>63.564454751131223</v>
      </c>
    </row>
    <row r="1470" spans="1:22" x14ac:dyDescent="0.35">
      <c r="A1470" s="1" t="s">
        <v>29</v>
      </c>
      <c r="B1470" s="44" t="s">
        <v>1507</v>
      </c>
      <c r="C1470" s="25" t="s">
        <v>1508</v>
      </c>
      <c r="D1470" s="25" t="s">
        <v>32</v>
      </c>
      <c r="E1470" s="50">
        <v>4201</v>
      </c>
      <c r="F1470" s="41">
        <v>1565.5968</v>
      </c>
      <c r="G1470" s="42">
        <v>535.76459999999997</v>
      </c>
      <c r="H1470" s="42">
        <v>0</v>
      </c>
      <c r="I1470" s="42"/>
      <c r="J1470" s="42"/>
      <c r="K1470" s="42">
        <v>0</v>
      </c>
      <c r="L1470" s="46">
        <v>0.65233200000000002</v>
      </c>
      <c r="M1470" s="48">
        <v>27.394199699999998</v>
      </c>
      <c r="N1470" s="48">
        <v>0</v>
      </c>
      <c r="O1470" s="42"/>
      <c r="P1470" s="42"/>
      <c r="Q1470" s="42">
        <v>0</v>
      </c>
      <c r="R1470" s="47">
        <v>2101.3613999999998</v>
      </c>
      <c r="S1470" s="42">
        <v>2237.8219252241511</v>
      </c>
      <c r="T1470" s="73">
        <v>0.5326879136453585</v>
      </c>
      <c r="U1470" s="48">
        <v>28.046531699999999</v>
      </c>
      <c r="V1470" s="49">
        <v>6.6761560818852654</v>
      </c>
    </row>
    <row r="1471" spans="1:22" x14ac:dyDescent="0.35">
      <c r="A1471" s="1" t="s">
        <v>29</v>
      </c>
      <c r="B1471" s="44" t="s">
        <v>1507</v>
      </c>
      <c r="C1471" s="25" t="s">
        <v>1509</v>
      </c>
      <c r="D1471" s="25" t="s">
        <v>32</v>
      </c>
      <c r="E1471" s="50">
        <v>1923</v>
      </c>
      <c r="F1471" s="41">
        <v>773.42399999999998</v>
      </c>
      <c r="G1471" s="42">
        <v>0</v>
      </c>
      <c r="H1471" s="42">
        <v>244.82799999999997</v>
      </c>
      <c r="I1471" s="42"/>
      <c r="J1471" s="42"/>
      <c r="K1471" s="42">
        <v>0</v>
      </c>
      <c r="L1471" s="46">
        <v>0.32225999999999999</v>
      </c>
      <c r="M1471" s="42">
        <v>0</v>
      </c>
      <c r="N1471" s="48">
        <v>17.433823279999999</v>
      </c>
      <c r="O1471" s="42"/>
      <c r="P1471" s="42"/>
      <c r="Q1471" s="42">
        <v>0</v>
      </c>
      <c r="R1471" s="47">
        <v>1018.252</v>
      </c>
      <c r="S1471" s="42">
        <v>1084.376371909821</v>
      </c>
      <c r="T1471" s="73">
        <v>0.56389826932387987</v>
      </c>
      <c r="U1471" s="48">
        <v>17.756083279999999</v>
      </c>
      <c r="V1471" s="49">
        <v>9.2335326469058749</v>
      </c>
    </row>
    <row r="1472" spans="1:22" x14ac:dyDescent="0.35">
      <c r="A1472" s="1" t="s">
        <v>29</v>
      </c>
      <c r="B1472" s="44" t="s">
        <v>1507</v>
      </c>
      <c r="C1472" s="25" t="s">
        <v>1510</v>
      </c>
      <c r="D1472" s="25" t="s">
        <v>32</v>
      </c>
      <c r="E1472" s="50">
        <v>1451</v>
      </c>
      <c r="F1472" s="41">
        <v>559.65599999999995</v>
      </c>
      <c r="G1472" s="42">
        <v>0</v>
      </c>
      <c r="H1472" s="42">
        <v>0</v>
      </c>
      <c r="I1472" s="42"/>
      <c r="J1472" s="42"/>
      <c r="K1472" s="42">
        <v>0</v>
      </c>
      <c r="L1472" s="46">
        <v>0.23319000000000001</v>
      </c>
      <c r="M1472" s="42">
        <v>0</v>
      </c>
      <c r="N1472" s="48">
        <v>0</v>
      </c>
      <c r="O1472" s="42"/>
      <c r="P1472" s="42"/>
      <c r="Q1472" s="42">
        <v>0</v>
      </c>
      <c r="R1472" s="47">
        <v>559.65599999999995</v>
      </c>
      <c r="S1472" s="42">
        <v>595.99955884944279</v>
      </c>
      <c r="T1472" s="73">
        <v>0.4107509020326966</v>
      </c>
      <c r="U1472" s="48">
        <v>0.23319000000000001</v>
      </c>
      <c r="V1472" s="49">
        <v>0.16070985527222606</v>
      </c>
    </row>
    <row r="1473" spans="1:22" x14ac:dyDescent="0.35">
      <c r="A1473" s="1" t="s">
        <v>29</v>
      </c>
      <c r="B1473" s="44" t="s">
        <v>1507</v>
      </c>
      <c r="C1473" s="25" t="s">
        <v>1511</v>
      </c>
      <c r="D1473" s="25" t="s">
        <v>32</v>
      </c>
      <c r="E1473" s="50">
        <v>1762</v>
      </c>
      <c r="F1473" s="41">
        <v>924.43679999999995</v>
      </c>
      <c r="G1473" s="42">
        <v>0</v>
      </c>
      <c r="H1473" s="42">
        <v>0</v>
      </c>
      <c r="I1473" s="42"/>
      <c r="J1473" s="42"/>
      <c r="K1473" s="42">
        <v>0</v>
      </c>
      <c r="L1473" s="46">
        <v>0.38518200000000002</v>
      </c>
      <c r="M1473" s="42">
        <v>0</v>
      </c>
      <c r="N1473" s="48">
        <v>0</v>
      </c>
      <c r="O1473" s="42"/>
      <c r="P1473" s="42"/>
      <c r="Q1473" s="42">
        <v>0</v>
      </c>
      <c r="R1473" s="47">
        <v>924.43679999999995</v>
      </c>
      <c r="S1473" s="42">
        <v>984.46889693703019</v>
      </c>
      <c r="T1473" s="73">
        <v>0.55872241596880257</v>
      </c>
      <c r="U1473" s="48">
        <v>0.38518200000000002</v>
      </c>
      <c r="V1473" s="49">
        <v>0.2186049943246311</v>
      </c>
    </row>
    <row r="1474" spans="1:22" x14ac:dyDescent="0.35">
      <c r="A1474" s="1" t="s">
        <v>29</v>
      </c>
      <c r="B1474" s="44" t="s">
        <v>1507</v>
      </c>
      <c r="C1474" s="25" t="s">
        <v>1512</v>
      </c>
      <c r="D1474" s="25" t="s">
        <v>32</v>
      </c>
      <c r="E1474" s="50">
        <v>1869</v>
      </c>
      <c r="F1474" s="41">
        <v>729.12239999999997</v>
      </c>
      <c r="G1474" s="42">
        <v>0</v>
      </c>
      <c r="H1474" s="42">
        <v>0</v>
      </c>
      <c r="I1474" s="42"/>
      <c r="J1474" s="42"/>
      <c r="K1474" s="42">
        <v>0</v>
      </c>
      <c r="L1474" s="46">
        <v>0.30380099999999999</v>
      </c>
      <c r="M1474" s="42">
        <v>0</v>
      </c>
      <c r="N1474" s="48">
        <v>0</v>
      </c>
      <c r="O1474" s="42"/>
      <c r="P1474" s="42"/>
      <c r="Q1474" s="42">
        <v>0</v>
      </c>
      <c r="R1474" s="47">
        <v>729.12239999999997</v>
      </c>
      <c r="S1474" s="42">
        <v>776.47095492096389</v>
      </c>
      <c r="T1474" s="73">
        <v>0.41544727390099728</v>
      </c>
      <c r="U1474" s="48">
        <v>0.30380099999999999</v>
      </c>
      <c r="V1474" s="49">
        <v>0.16254735152487962</v>
      </c>
    </row>
    <row r="1475" spans="1:22" x14ac:dyDescent="0.35">
      <c r="A1475" s="1" t="s">
        <v>29</v>
      </c>
      <c r="B1475" s="44" t="s">
        <v>1507</v>
      </c>
      <c r="C1475" s="25" t="s">
        <v>1513</v>
      </c>
      <c r="D1475" s="25" t="s">
        <v>32</v>
      </c>
      <c r="E1475" s="50">
        <v>4668</v>
      </c>
      <c r="F1475" s="41">
        <v>1656.0719999999999</v>
      </c>
      <c r="G1475" s="42">
        <v>0</v>
      </c>
      <c r="H1475" s="42">
        <v>0</v>
      </c>
      <c r="I1475" s="42"/>
      <c r="J1475" s="42"/>
      <c r="K1475" s="42">
        <v>0</v>
      </c>
      <c r="L1475" s="46">
        <v>0.69002999999999992</v>
      </c>
      <c r="M1475" s="42">
        <v>0</v>
      </c>
      <c r="N1475" s="48">
        <v>0</v>
      </c>
      <c r="O1475" s="42"/>
      <c r="P1475" s="42"/>
      <c r="Q1475" s="42">
        <v>0</v>
      </c>
      <c r="R1475" s="47">
        <v>1656.0719999999999</v>
      </c>
      <c r="S1475" s="42">
        <v>1763.6158308370043</v>
      </c>
      <c r="T1475" s="73">
        <v>0.37780973239867272</v>
      </c>
      <c r="U1475" s="48">
        <v>0.69002999999999992</v>
      </c>
      <c r="V1475" s="49">
        <v>0.14782133676092543</v>
      </c>
    </row>
    <row r="1476" spans="1:22" x14ac:dyDescent="0.35">
      <c r="A1476" s="1" t="s">
        <v>29</v>
      </c>
      <c r="B1476" s="44" t="s">
        <v>1507</v>
      </c>
      <c r="C1476" s="25" t="s">
        <v>1514</v>
      </c>
      <c r="D1476" s="25" t="s">
        <v>32</v>
      </c>
      <c r="E1476" s="50">
        <v>684</v>
      </c>
      <c r="F1476" s="41">
        <v>147.92759999999998</v>
      </c>
      <c r="G1476" s="42">
        <v>0</v>
      </c>
      <c r="H1476" s="42">
        <v>207.96799999999996</v>
      </c>
      <c r="I1476" s="42"/>
      <c r="J1476" s="42"/>
      <c r="K1476" s="42">
        <v>0</v>
      </c>
      <c r="L1476" s="46">
        <v>6.1636499999999997E-2</v>
      </c>
      <c r="M1476" s="42">
        <v>0</v>
      </c>
      <c r="N1476" s="48">
        <v>14.809079679999998</v>
      </c>
      <c r="O1476" s="42"/>
      <c r="P1476" s="42"/>
      <c r="Q1476" s="42">
        <v>0</v>
      </c>
      <c r="R1476" s="47">
        <v>355.89559999999994</v>
      </c>
      <c r="S1476" s="42">
        <v>379.00714116610516</v>
      </c>
      <c r="T1476" s="73">
        <v>0.55410400755278533</v>
      </c>
      <c r="U1476" s="48">
        <v>14.870716179999999</v>
      </c>
      <c r="V1476" s="49">
        <v>21.74081312865497</v>
      </c>
    </row>
    <row r="1477" spans="1:22" x14ac:dyDescent="0.35">
      <c r="A1477" s="1" t="s">
        <v>29</v>
      </c>
      <c r="B1477" s="44" t="s">
        <v>1507</v>
      </c>
      <c r="C1477" s="25" t="s">
        <v>1515</v>
      </c>
      <c r="D1477" s="25" t="s">
        <v>32</v>
      </c>
      <c r="E1477" s="50">
        <v>2596</v>
      </c>
      <c r="F1477" s="41">
        <v>290.88</v>
      </c>
      <c r="G1477" s="42">
        <v>0</v>
      </c>
      <c r="H1477" s="42">
        <v>888.13199999999983</v>
      </c>
      <c r="I1477" s="42"/>
      <c r="J1477" s="42"/>
      <c r="K1477" s="42">
        <v>0</v>
      </c>
      <c r="L1477" s="46">
        <v>0.1212</v>
      </c>
      <c r="M1477" s="42">
        <v>0</v>
      </c>
      <c r="N1477" s="48">
        <v>63.24250631999999</v>
      </c>
      <c r="O1477" s="42"/>
      <c r="P1477" s="42"/>
      <c r="Q1477" s="42">
        <v>0</v>
      </c>
      <c r="R1477" s="47">
        <v>1179.0119999999997</v>
      </c>
      <c r="S1477" s="42">
        <v>1255.5759821715467</v>
      </c>
      <c r="T1477" s="73">
        <v>0.48365792841739086</v>
      </c>
      <c r="U1477" s="48">
        <v>63.363706319999991</v>
      </c>
      <c r="V1477" s="49">
        <v>24.408207365177191</v>
      </c>
    </row>
    <row r="1478" spans="1:22" x14ac:dyDescent="0.35">
      <c r="A1478" s="1" t="s">
        <v>29</v>
      </c>
      <c r="B1478" s="44" t="s">
        <v>1507</v>
      </c>
      <c r="C1478" s="25" t="s">
        <v>1516</v>
      </c>
      <c r="D1478" s="25" t="s">
        <v>32</v>
      </c>
      <c r="E1478" s="50">
        <v>1324</v>
      </c>
      <c r="F1478" s="41">
        <v>647.13599999999997</v>
      </c>
      <c r="G1478" s="42">
        <v>0</v>
      </c>
      <c r="H1478" s="48">
        <v>18.235999999999997</v>
      </c>
      <c r="I1478" s="42"/>
      <c r="J1478" s="42"/>
      <c r="K1478" s="42">
        <v>0</v>
      </c>
      <c r="L1478" s="46">
        <v>0.26963999999999999</v>
      </c>
      <c r="M1478" s="42">
        <v>0</v>
      </c>
      <c r="N1478" s="48">
        <v>1.2985573599999998</v>
      </c>
      <c r="O1478" s="42"/>
      <c r="P1478" s="42"/>
      <c r="Q1478" s="42">
        <v>0</v>
      </c>
      <c r="R1478" s="47">
        <v>665.37199999999996</v>
      </c>
      <c r="S1478" s="42">
        <v>708.58066110391292</v>
      </c>
      <c r="T1478" s="73">
        <v>0.53518176820537233</v>
      </c>
      <c r="U1478" s="48">
        <v>1.5681973599999997</v>
      </c>
      <c r="V1478" s="49">
        <v>1.1844390936555889</v>
      </c>
    </row>
    <row r="1479" spans="1:22" x14ac:dyDescent="0.35">
      <c r="A1479" s="1" t="s">
        <v>29</v>
      </c>
      <c r="B1479" s="44" t="s">
        <v>1507</v>
      </c>
      <c r="C1479" s="25" t="s">
        <v>1517</v>
      </c>
      <c r="D1479" s="25" t="s">
        <v>32</v>
      </c>
      <c r="E1479" s="50">
        <v>4520</v>
      </c>
      <c r="F1479" s="41">
        <v>585.72360000000003</v>
      </c>
      <c r="G1479" s="42">
        <v>1860.7779</v>
      </c>
      <c r="H1479" s="42">
        <v>0</v>
      </c>
      <c r="I1479" s="42"/>
      <c r="J1479" s="42"/>
      <c r="K1479" s="42">
        <v>0</v>
      </c>
      <c r="L1479" s="46">
        <v>0.2440515</v>
      </c>
      <c r="M1479" s="48">
        <v>95.143504050000004</v>
      </c>
      <c r="N1479" s="48">
        <v>0</v>
      </c>
      <c r="O1479" s="42"/>
      <c r="P1479" s="42"/>
      <c r="Q1479" s="42">
        <v>0</v>
      </c>
      <c r="R1479" s="47">
        <v>2446.5015000000003</v>
      </c>
      <c r="S1479" s="42">
        <v>2605.3751138636953</v>
      </c>
      <c r="T1479" s="73">
        <v>0.57641042342117155</v>
      </c>
      <c r="U1479" s="48">
        <v>95.387555550000002</v>
      </c>
      <c r="V1479" s="49">
        <v>21.103441493362833</v>
      </c>
    </row>
    <row r="1480" spans="1:22" x14ac:dyDescent="0.35">
      <c r="A1480" s="1" t="s">
        <v>29</v>
      </c>
      <c r="B1480" s="44" t="s">
        <v>1507</v>
      </c>
      <c r="C1480" s="25" t="s">
        <v>1518</v>
      </c>
      <c r="D1480" s="25" t="s">
        <v>32</v>
      </c>
      <c r="E1480" s="50">
        <v>1794</v>
      </c>
      <c r="F1480" s="41">
        <v>198.72</v>
      </c>
      <c r="G1480" s="42">
        <v>692.62919999999997</v>
      </c>
      <c r="H1480" s="42">
        <v>0</v>
      </c>
      <c r="I1480" s="42"/>
      <c r="J1480" s="42"/>
      <c r="K1480" s="42">
        <v>0</v>
      </c>
      <c r="L1480" s="46">
        <v>8.2799999999999999E-2</v>
      </c>
      <c r="M1480" s="48">
        <v>35.414849400000001</v>
      </c>
      <c r="N1480" s="48">
        <v>0</v>
      </c>
      <c r="O1480" s="42"/>
      <c r="P1480" s="42"/>
      <c r="Q1480" s="42">
        <v>0</v>
      </c>
      <c r="R1480" s="47">
        <v>891.3492</v>
      </c>
      <c r="S1480" s="42">
        <v>949.23261785954912</v>
      </c>
      <c r="T1480" s="73">
        <v>0.5291151716050998</v>
      </c>
      <c r="U1480" s="48">
        <v>35.4976494</v>
      </c>
      <c r="V1480" s="49">
        <v>19.786872575250836</v>
      </c>
    </row>
    <row r="1481" spans="1:22" x14ac:dyDescent="0.35">
      <c r="A1481" s="1" t="s">
        <v>29</v>
      </c>
      <c r="B1481" s="44" t="s">
        <v>1507</v>
      </c>
      <c r="C1481" s="25" t="s">
        <v>1519</v>
      </c>
      <c r="D1481" s="25" t="s">
        <v>32</v>
      </c>
      <c r="E1481" s="50">
        <v>3624</v>
      </c>
      <c r="F1481" s="41">
        <v>501.48359999999997</v>
      </c>
      <c r="G1481" s="42">
        <v>1352.673</v>
      </c>
      <c r="H1481" s="42">
        <v>0</v>
      </c>
      <c r="I1481" s="42"/>
      <c r="J1481" s="42"/>
      <c r="K1481" s="42">
        <v>0</v>
      </c>
      <c r="L1481" s="46">
        <v>0.20895150000000001</v>
      </c>
      <c r="M1481" s="48">
        <v>69.163573499999998</v>
      </c>
      <c r="N1481" s="48">
        <v>0</v>
      </c>
      <c r="O1481" s="42"/>
      <c r="P1481" s="42"/>
      <c r="Q1481" s="42">
        <v>0</v>
      </c>
      <c r="R1481" s="47">
        <v>1854.1566</v>
      </c>
      <c r="S1481" s="42">
        <v>1974.5638671572947</v>
      </c>
      <c r="T1481" s="73">
        <v>0.54485757923766409</v>
      </c>
      <c r="U1481" s="48">
        <v>69.372524999999996</v>
      </c>
      <c r="V1481" s="49">
        <v>19.142528973509933</v>
      </c>
    </row>
    <row r="1482" spans="1:22" x14ac:dyDescent="0.35">
      <c r="A1482" s="1" t="s">
        <v>29</v>
      </c>
      <c r="B1482" s="44" t="s">
        <v>1507</v>
      </c>
      <c r="C1482" s="25" t="s">
        <v>1520</v>
      </c>
      <c r="D1482" s="25" t="s">
        <v>32</v>
      </c>
      <c r="E1482" s="50">
        <v>817</v>
      </c>
      <c r="F1482" s="41">
        <v>231.12</v>
      </c>
      <c r="G1482" s="42">
        <v>806.29920000000004</v>
      </c>
      <c r="H1482" s="42">
        <v>0</v>
      </c>
      <c r="I1482" s="42"/>
      <c r="J1482" s="42"/>
      <c r="K1482" s="42">
        <v>0</v>
      </c>
      <c r="L1482" s="46">
        <v>9.6299999999999997E-2</v>
      </c>
      <c r="M1482" s="48">
        <v>41.226914399999998</v>
      </c>
      <c r="N1482" s="48">
        <v>0</v>
      </c>
      <c r="O1482" s="42"/>
      <c r="P1482" s="42"/>
      <c r="Q1482" s="42">
        <v>0</v>
      </c>
      <c r="R1482" s="47">
        <v>1037.4192</v>
      </c>
      <c r="S1482" s="42">
        <v>1104.7882726924074</v>
      </c>
      <c r="T1482" s="73">
        <v>1.3522500277752845</v>
      </c>
      <c r="U1482" s="48">
        <v>41.323214399999998</v>
      </c>
      <c r="V1482" s="49">
        <v>50.579209791921663</v>
      </c>
    </row>
    <row r="1483" spans="1:22" x14ac:dyDescent="0.35">
      <c r="A1483" s="1" t="s">
        <v>29</v>
      </c>
      <c r="B1483" s="44" t="s">
        <v>1507</v>
      </c>
      <c r="C1483" s="25" t="s">
        <v>1521</v>
      </c>
      <c r="D1483" s="25" t="s">
        <v>32</v>
      </c>
      <c r="E1483" s="50">
        <v>5601</v>
      </c>
      <c r="F1483" s="41">
        <v>1384.1279999999999</v>
      </c>
      <c r="G1483" s="42">
        <v>3460.1147999999998</v>
      </c>
      <c r="H1483" s="42">
        <v>0</v>
      </c>
      <c r="I1483" s="42"/>
      <c r="J1483" s="42"/>
      <c r="K1483" s="42">
        <v>0</v>
      </c>
      <c r="L1483" s="46">
        <v>0.57672000000000001</v>
      </c>
      <c r="M1483" s="42">
        <v>176.91925860000001</v>
      </c>
      <c r="N1483" s="48">
        <v>0</v>
      </c>
      <c r="O1483" s="42"/>
      <c r="P1483" s="42"/>
      <c r="Q1483" s="42">
        <v>0</v>
      </c>
      <c r="R1483" s="47">
        <v>4844.2428</v>
      </c>
      <c r="S1483" s="42">
        <v>5158.8235840580455</v>
      </c>
      <c r="T1483" s="73">
        <v>0.92105402322050445</v>
      </c>
      <c r="U1483" s="48">
        <v>177.4959786</v>
      </c>
      <c r="V1483" s="49">
        <v>31.690051526513123</v>
      </c>
    </row>
    <row r="1484" spans="1:22" x14ac:dyDescent="0.35">
      <c r="A1484" s="1" t="s">
        <v>29</v>
      </c>
      <c r="B1484" s="44" t="s">
        <v>1507</v>
      </c>
      <c r="C1484" s="25" t="s">
        <v>1522</v>
      </c>
      <c r="D1484" s="25" t="s">
        <v>32</v>
      </c>
      <c r="E1484" s="50">
        <v>2712</v>
      </c>
      <c r="F1484" s="41">
        <v>785.37599999999998</v>
      </c>
      <c r="G1484" s="42">
        <v>527.42880000000002</v>
      </c>
      <c r="H1484" s="42">
        <v>0</v>
      </c>
      <c r="I1484" s="42"/>
      <c r="J1484" s="42"/>
      <c r="K1484" s="42">
        <v>0</v>
      </c>
      <c r="L1484" s="46">
        <v>0.32724000000000003</v>
      </c>
      <c r="M1484" s="48">
        <v>26.967981599999998</v>
      </c>
      <c r="N1484" s="48">
        <v>0</v>
      </c>
      <c r="O1484" s="42"/>
      <c r="P1484" s="42"/>
      <c r="Q1484" s="42">
        <v>0</v>
      </c>
      <c r="R1484" s="47">
        <v>1312.8047999999999</v>
      </c>
      <c r="S1484" s="42">
        <v>1398.0571666442081</v>
      </c>
      <c r="T1484" s="73">
        <v>0.51550780480981129</v>
      </c>
      <c r="U1484" s="48">
        <v>27.295221599999998</v>
      </c>
      <c r="V1484" s="49">
        <v>10.064609734513274</v>
      </c>
    </row>
    <row r="1485" spans="1:22" x14ac:dyDescent="0.35">
      <c r="A1485" s="1" t="s">
        <v>29</v>
      </c>
      <c r="B1485" s="44" t="s">
        <v>1507</v>
      </c>
      <c r="C1485" s="25" t="s">
        <v>1523</v>
      </c>
      <c r="D1485" s="25" t="s">
        <v>32</v>
      </c>
      <c r="E1485" s="50">
        <v>2612</v>
      </c>
      <c r="F1485" s="41">
        <v>425.4948</v>
      </c>
      <c r="G1485" s="42">
        <v>973.01520000000005</v>
      </c>
      <c r="H1485" s="42">
        <v>0</v>
      </c>
      <c r="I1485" s="42"/>
      <c r="J1485" s="42"/>
      <c r="K1485" s="42">
        <v>0</v>
      </c>
      <c r="L1485" s="46">
        <v>0.17728950000000002</v>
      </c>
      <c r="M1485" s="48">
        <v>49.751276399999995</v>
      </c>
      <c r="N1485" s="48">
        <v>0</v>
      </c>
      <c r="O1485" s="42"/>
      <c r="P1485" s="42"/>
      <c r="Q1485" s="42">
        <v>0</v>
      </c>
      <c r="R1485" s="47">
        <v>1398.51</v>
      </c>
      <c r="S1485" s="42">
        <v>1489.3279854884684</v>
      </c>
      <c r="T1485" s="73">
        <v>0.57018682445959734</v>
      </c>
      <c r="U1485" s="48">
        <v>49.928565899999995</v>
      </c>
      <c r="V1485" s="49">
        <v>19.115071171516078</v>
      </c>
    </row>
    <row r="1486" spans="1:22" x14ac:dyDescent="0.35">
      <c r="A1486" s="1" t="s">
        <v>29</v>
      </c>
      <c r="B1486" s="44" t="s">
        <v>1507</v>
      </c>
      <c r="C1486" s="25" t="s">
        <v>1524</v>
      </c>
      <c r="D1486" s="25" t="s">
        <v>32</v>
      </c>
      <c r="E1486" s="50">
        <v>1951</v>
      </c>
      <c r="F1486" s="41">
        <v>464.274</v>
      </c>
      <c r="G1486" s="42">
        <v>0</v>
      </c>
      <c r="H1486" s="42">
        <v>726.3359999999999</v>
      </c>
      <c r="I1486" s="42"/>
      <c r="J1486" s="42"/>
      <c r="K1486" s="42">
        <v>0</v>
      </c>
      <c r="L1486" s="46">
        <v>0.19344749999999999</v>
      </c>
      <c r="M1486" s="42">
        <v>0</v>
      </c>
      <c r="N1486" s="48">
        <v>51.721263359999995</v>
      </c>
      <c r="O1486" s="42"/>
      <c r="P1486" s="42"/>
      <c r="Q1486" s="42">
        <v>0</v>
      </c>
      <c r="R1486" s="47">
        <v>1190.6099999999999</v>
      </c>
      <c r="S1486" s="42">
        <v>1267.9271458927183</v>
      </c>
      <c r="T1486" s="73">
        <v>0.64988577441964035</v>
      </c>
      <c r="U1486" s="48">
        <v>51.914710859999992</v>
      </c>
      <c r="V1486" s="49">
        <v>26.609282860071755</v>
      </c>
    </row>
    <row r="1487" spans="1:22" x14ac:dyDescent="0.35">
      <c r="A1487" s="1" t="s">
        <v>29</v>
      </c>
      <c r="B1487" s="44" t="s">
        <v>1507</v>
      </c>
      <c r="C1487" s="25" t="s">
        <v>1525</v>
      </c>
      <c r="D1487" s="25" t="s">
        <v>32</v>
      </c>
      <c r="E1487" s="50">
        <v>4612</v>
      </c>
      <c r="F1487" s="41">
        <v>546.33240000000001</v>
      </c>
      <c r="G1487" s="42">
        <v>2080.9187999999999</v>
      </c>
      <c r="H1487" s="42">
        <v>0</v>
      </c>
      <c r="I1487" s="42"/>
      <c r="J1487" s="42"/>
      <c r="K1487" s="42">
        <v>0</v>
      </c>
      <c r="L1487" s="46">
        <v>0.22763849999999999</v>
      </c>
      <c r="M1487" s="42">
        <v>106.39953659999999</v>
      </c>
      <c r="N1487" s="48">
        <v>0</v>
      </c>
      <c r="O1487" s="42"/>
      <c r="P1487" s="42"/>
      <c r="Q1487" s="42">
        <v>0</v>
      </c>
      <c r="R1487" s="47">
        <v>2627.2511999999997</v>
      </c>
      <c r="S1487" s="42">
        <v>2797.8625373205491</v>
      </c>
      <c r="T1487" s="73">
        <v>0.60664842526464635</v>
      </c>
      <c r="U1487" s="48">
        <v>106.62717509999999</v>
      </c>
      <c r="V1487" s="49">
        <v>23.119508911535124</v>
      </c>
    </row>
    <row r="1488" spans="1:22" x14ac:dyDescent="0.35">
      <c r="A1488" s="1" t="s">
        <v>29</v>
      </c>
      <c r="B1488" s="44" t="s">
        <v>1507</v>
      </c>
      <c r="C1488" s="25" t="s">
        <v>1526</v>
      </c>
      <c r="D1488" s="25" t="s">
        <v>32</v>
      </c>
      <c r="E1488" s="50">
        <v>30304</v>
      </c>
      <c r="F1488" s="41">
        <v>13707.2988</v>
      </c>
      <c r="G1488" s="42">
        <v>19267.822800000002</v>
      </c>
      <c r="H1488" s="42">
        <v>0</v>
      </c>
      <c r="I1488" s="42"/>
      <c r="J1488" s="42"/>
      <c r="K1488" s="42">
        <v>0</v>
      </c>
      <c r="L1488" s="46">
        <v>5.7113744999999998</v>
      </c>
      <c r="M1488" s="42">
        <v>985.18376460000002</v>
      </c>
      <c r="N1488" s="48">
        <v>0</v>
      </c>
      <c r="O1488" s="42"/>
      <c r="P1488" s="42"/>
      <c r="Q1488" s="42">
        <v>0</v>
      </c>
      <c r="R1488" s="47">
        <v>32975.121599999999</v>
      </c>
      <c r="S1488" s="42">
        <v>35116.496431033942</v>
      </c>
      <c r="T1488" s="73">
        <v>1.1588073003905075</v>
      </c>
      <c r="U1488" s="48">
        <v>990.89513910000005</v>
      </c>
      <c r="V1488" s="49">
        <v>32.69849323851637</v>
      </c>
    </row>
    <row r="1489" spans="1:22" x14ac:dyDescent="0.35">
      <c r="A1489" s="1" t="s">
        <v>29</v>
      </c>
      <c r="B1489" s="44" t="s">
        <v>1507</v>
      </c>
      <c r="C1489" s="25" t="s">
        <v>1527</v>
      </c>
      <c r="D1489" s="25" t="s">
        <v>32</v>
      </c>
      <c r="E1489" s="50">
        <v>13479</v>
      </c>
      <c r="F1489" s="41">
        <v>5269.5360000000001</v>
      </c>
      <c r="G1489" s="42">
        <v>5813.8415999999997</v>
      </c>
      <c r="H1489" s="42">
        <v>0</v>
      </c>
      <c r="I1489" s="42"/>
      <c r="J1489" s="42"/>
      <c r="K1489" s="42">
        <v>0</v>
      </c>
      <c r="L1489" s="46">
        <v>2.19564</v>
      </c>
      <c r="M1489" s="42">
        <v>297.26775120000002</v>
      </c>
      <c r="N1489" s="48">
        <v>0</v>
      </c>
      <c r="O1489" s="42"/>
      <c r="P1489" s="42"/>
      <c r="Q1489" s="42">
        <v>0</v>
      </c>
      <c r="R1489" s="47">
        <v>11083.3776</v>
      </c>
      <c r="S1489" s="42">
        <v>11803.122203928478</v>
      </c>
      <c r="T1489" s="73">
        <v>0.87566749788029363</v>
      </c>
      <c r="U1489" s="48">
        <v>299.46339120000005</v>
      </c>
      <c r="V1489" s="49">
        <v>22.21703325172491</v>
      </c>
    </row>
    <row r="1490" spans="1:22" x14ac:dyDescent="0.35">
      <c r="A1490" s="1" t="s">
        <v>29</v>
      </c>
      <c r="B1490" s="44" t="s">
        <v>1507</v>
      </c>
      <c r="C1490" s="25" t="s">
        <v>1528</v>
      </c>
      <c r="D1490" s="25" t="s">
        <v>32</v>
      </c>
      <c r="E1490" s="50">
        <v>892</v>
      </c>
      <c r="F1490" s="41">
        <v>1189.296</v>
      </c>
      <c r="G1490" s="48">
        <v>53.424900000000001</v>
      </c>
      <c r="H1490" s="42">
        <v>0</v>
      </c>
      <c r="I1490" s="42"/>
      <c r="J1490" s="42"/>
      <c r="K1490" s="42">
        <v>0</v>
      </c>
      <c r="L1490" s="46">
        <v>0.49554000000000004</v>
      </c>
      <c r="M1490" s="48">
        <v>2.73167055</v>
      </c>
      <c r="N1490" s="48">
        <v>0</v>
      </c>
      <c r="O1490" s="42"/>
      <c r="P1490" s="42"/>
      <c r="Q1490" s="42">
        <v>0</v>
      </c>
      <c r="R1490" s="47">
        <v>1242.7209</v>
      </c>
      <c r="S1490" s="42">
        <v>1323.4220810158072</v>
      </c>
      <c r="T1490" s="73">
        <v>1.4836570414975416</v>
      </c>
      <c r="U1490" s="48">
        <v>3.2272105500000001</v>
      </c>
      <c r="V1490" s="49">
        <v>3.6179490470852023</v>
      </c>
    </row>
    <row r="1491" spans="1:22" x14ac:dyDescent="0.35">
      <c r="A1491" s="1" t="s">
        <v>29</v>
      </c>
      <c r="B1491" s="44" t="s">
        <v>1507</v>
      </c>
      <c r="C1491" s="25" t="s">
        <v>1529</v>
      </c>
      <c r="D1491" s="25" t="s">
        <v>32</v>
      </c>
      <c r="E1491" s="50">
        <v>6361</v>
      </c>
      <c r="F1491" s="41">
        <v>1679.616</v>
      </c>
      <c r="G1491" s="42">
        <v>0</v>
      </c>
      <c r="H1491" s="42">
        <v>2953.8439999999996</v>
      </c>
      <c r="I1491" s="42"/>
      <c r="J1491" s="42"/>
      <c r="K1491" s="42">
        <v>0</v>
      </c>
      <c r="L1491" s="46">
        <v>0.69984000000000002</v>
      </c>
      <c r="M1491" s="42">
        <v>0</v>
      </c>
      <c r="N1491" s="48">
        <v>210.33866343999998</v>
      </c>
      <c r="O1491" s="42"/>
      <c r="P1491" s="42"/>
      <c r="Q1491" s="42">
        <v>0</v>
      </c>
      <c r="R1491" s="47">
        <v>4633.4599999999991</v>
      </c>
      <c r="S1491" s="42">
        <v>4934.352738015029</v>
      </c>
      <c r="T1491" s="73">
        <v>0.77571965697453682</v>
      </c>
      <c r="U1491" s="48">
        <v>211.03850343999997</v>
      </c>
      <c r="V1491" s="49">
        <v>33.176938129224958</v>
      </c>
    </row>
    <row r="1492" spans="1:22" x14ac:dyDescent="0.35">
      <c r="A1492" s="1" t="s">
        <v>29</v>
      </c>
      <c r="B1492" s="44" t="s">
        <v>1507</v>
      </c>
      <c r="C1492" s="25" t="s">
        <v>1530</v>
      </c>
      <c r="D1492" s="25" t="s">
        <v>32</v>
      </c>
      <c r="E1492" s="50">
        <v>3490</v>
      </c>
      <c r="F1492" s="41">
        <v>637.99199999999996</v>
      </c>
      <c r="G1492" s="42">
        <v>0</v>
      </c>
      <c r="H1492" s="42">
        <v>1194.6519999999998</v>
      </c>
      <c r="I1492" s="42"/>
      <c r="J1492" s="42"/>
      <c r="K1492" s="42">
        <v>0</v>
      </c>
      <c r="L1492" s="46">
        <v>0.26583000000000001</v>
      </c>
      <c r="M1492" s="42">
        <v>0</v>
      </c>
      <c r="N1492" s="48">
        <v>85.069321520000003</v>
      </c>
      <c r="O1492" s="42"/>
      <c r="P1492" s="42"/>
      <c r="Q1492" s="42">
        <v>0</v>
      </c>
      <c r="R1492" s="47">
        <v>1832.6439999999998</v>
      </c>
      <c r="S1492" s="42">
        <v>1951.6542582016064</v>
      </c>
      <c r="T1492" s="73">
        <v>0.55921325449902759</v>
      </c>
      <c r="U1492" s="48">
        <v>85.335151519999997</v>
      </c>
      <c r="V1492" s="49">
        <v>24.451332813753581</v>
      </c>
    </row>
    <row r="1493" spans="1:22" x14ac:dyDescent="0.35">
      <c r="A1493" s="1" t="s">
        <v>29</v>
      </c>
      <c r="B1493" s="44" t="s">
        <v>1531</v>
      </c>
      <c r="C1493" s="25" t="s">
        <v>1532</v>
      </c>
      <c r="D1493" s="25" t="s">
        <v>32</v>
      </c>
      <c r="E1493" s="50">
        <v>2047</v>
      </c>
      <c r="F1493" s="41">
        <v>1041.624</v>
      </c>
      <c r="G1493" s="42">
        <v>0</v>
      </c>
      <c r="H1493" s="42">
        <v>256.0799962997437</v>
      </c>
      <c r="I1493" s="42"/>
      <c r="J1493" s="42"/>
      <c r="K1493" s="42">
        <v>0</v>
      </c>
      <c r="L1493" s="46">
        <v>0.43401000000000001</v>
      </c>
      <c r="M1493" s="42">
        <v>0</v>
      </c>
      <c r="N1493" s="48">
        <v>18.235060536510471</v>
      </c>
      <c r="O1493" s="42"/>
      <c r="P1493" s="42"/>
      <c r="Q1493" s="42">
        <v>0</v>
      </c>
      <c r="R1493" s="47">
        <v>1297.7039962997437</v>
      </c>
      <c r="S1493" s="42">
        <v>1381.9757302911187</v>
      </c>
      <c r="T1493" s="73">
        <v>0.67512248670792319</v>
      </c>
      <c r="U1493" s="48">
        <v>18.669070536510471</v>
      </c>
      <c r="V1493" s="49">
        <v>9.1202103256035514</v>
      </c>
    </row>
    <row r="1494" spans="1:22" x14ac:dyDescent="0.35">
      <c r="A1494" s="1" t="s">
        <v>29</v>
      </c>
      <c r="B1494" s="44" t="s">
        <v>1531</v>
      </c>
      <c r="C1494" s="25" t="s">
        <v>1533</v>
      </c>
      <c r="D1494" s="25" t="s">
        <v>32</v>
      </c>
      <c r="E1494" s="50">
        <v>32653</v>
      </c>
      <c r="F1494" s="41">
        <v>25444.576799999999</v>
      </c>
      <c r="G1494" s="42">
        <v>0</v>
      </c>
      <c r="H1494" s="42">
        <v>2014.4959289550773</v>
      </c>
      <c r="I1494" s="42"/>
      <c r="J1494" s="42"/>
      <c r="K1494" s="42">
        <v>0</v>
      </c>
      <c r="L1494" s="46">
        <v>10.601907000000001</v>
      </c>
      <c r="M1494" s="42">
        <v>0</v>
      </c>
      <c r="N1494" s="48">
        <v>143.44913990100093</v>
      </c>
      <c r="O1494" s="42"/>
      <c r="P1494" s="42"/>
      <c r="Q1494" s="42">
        <v>0</v>
      </c>
      <c r="R1494" s="47">
        <v>27459.072728955078</v>
      </c>
      <c r="S1494" s="42">
        <v>29242.24029202223</v>
      </c>
      <c r="T1494" s="73">
        <v>0.89554528809059597</v>
      </c>
      <c r="U1494" s="48">
        <v>154.05104690100094</v>
      </c>
      <c r="V1494" s="49">
        <v>4.7178221572596994</v>
      </c>
    </row>
    <row r="1495" spans="1:22" x14ac:dyDescent="0.35">
      <c r="A1495" s="1" t="s">
        <v>29</v>
      </c>
      <c r="B1495" s="44" t="s">
        <v>1531</v>
      </c>
      <c r="C1495" s="25" t="s">
        <v>1534</v>
      </c>
      <c r="D1495" s="25" t="s">
        <v>32</v>
      </c>
      <c r="E1495" s="50">
        <v>5878</v>
      </c>
      <c r="F1495" s="41">
        <v>3844.7999999999997</v>
      </c>
      <c r="G1495" s="42">
        <v>0</v>
      </c>
      <c r="H1495" s="42">
        <v>0</v>
      </c>
      <c r="I1495" s="42"/>
      <c r="J1495" s="42"/>
      <c r="K1495" s="42">
        <v>0</v>
      </c>
      <c r="L1495" s="46">
        <v>1.6020000000000001</v>
      </c>
      <c r="M1495" s="42">
        <v>0</v>
      </c>
      <c r="N1495" s="48">
        <v>0</v>
      </c>
      <c r="O1495" s="42"/>
      <c r="P1495" s="42"/>
      <c r="Q1495" s="42">
        <v>0</v>
      </c>
      <c r="R1495" s="47">
        <v>3844.7999999999997</v>
      </c>
      <c r="S1495" s="42">
        <v>4094.4778647317953</v>
      </c>
      <c r="T1495" s="73">
        <v>0.69657670376519143</v>
      </c>
      <c r="U1495" s="48">
        <v>1.6020000000000001</v>
      </c>
      <c r="V1495" s="49">
        <v>0.27254168084382441</v>
      </c>
    </row>
    <row r="1496" spans="1:22" x14ac:dyDescent="0.35">
      <c r="A1496" s="1" t="s">
        <v>29</v>
      </c>
      <c r="B1496" s="44" t="s">
        <v>1531</v>
      </c>
      <c r="C1496" s="25" t="s">
        <v>1535</v>
      </c>
      <c r="D1496" s="25" t="s">
        <v>32</v>
      </c>
      <c r="E1496" s="50">
        <v>1889</v>
      </c>
      <c r="F1496" s="41">
        <v>973.29599999999994</v>
      </c>
      <c r="G1496" s="42">
        <v>0</v>
      </c>
      <c r="H1496" s="42">
        <v>228.92000370025625</v>
      </c>
      <c r="I1496" s="42"/>
      <c r="J1496" s="42"/>
      <c r="K1496" s="42">
        <v>0</v>
      </c>
      <c r="L1496" s="46">
        <v>0.40554000000000001</v>
      </c>
      <c r="M1496" s="42">
        <v>0</v>
      </c>
      <c r="N1496" s="48">
        <v>16.301039463489527</v>
      </c>
      <c r="O1496" s="42"/>
      <c r="P1496" s="42"/>
      <c r="Q1496" s="42">
        <v>0</v>
      </c>
      <c r="R1496" s="47">
        <v>1202.2160037002561</v>
      </c>
      <c r="S1496" s="42">
        <v>1280.2868330672641</v>
      </c>
      <c r="T1496" s="73">
        <v>0.67775904344481952</v>
      </c>
      <c r="U1496" s="48">
        <v>16.706579463489525</v>
      </c>
      <c r="V1496" s="49">
        <v>8.8441394724666615</v>
      </c>
    </row>
    <row r="1497" spans="1:22" x14ac:dyDescent="0.35">
      <c r="A1497" s="1" t="s">
        <v>29</v>
      </c>
      <c r="B1497" s="44" t="s">
        <v>1531</v>
      </c>
      <c r="C1497" s="25" t="s">
        <v>1536</v>
      </c>
      <c r="D1497" s="25" t="s">
        <v>32</v>
      </c>
      <c r="E1497" s="50">
        <v>2352</v>
      </c>
      <c r="F1497" s="41">
        <v>972.28800000000001</v>
      </c>
      <c r="G1497" s="42">
        <v>0</v>
      </c>
      <c r="H1497" s="48">
        <v>96.999999999999986</v>
      </c>
      <c r="I1497" s="42"/>
      <c r="J1497" s="42"/>
      <c r="K1497" s="42">
        <v>0</v>
      </c>
      <c r="L1497" s="46">
        <v>0.40511999999999998</v>
      </c>
      <c r="M1497" s="42">
        <v>0</v>
      </c>
      <c r="N1497" s="48">
        <v>6.9072199999999997</v>
      </c>
      <c r="O1497" s="42"/>
      <c r="P1497" s="42"/>
      <c r="Q1497" s="42">
        <v>0</v>
      </c>
      <c r="R1497" s="47">
        <v>1069.288</v>
      </c>
      <c r="S1497" s="42">
        <v>1138.726603990671</v>
      </c>
      <c r="T1497" s="73">
        <v>0.48415246768310843</v>
      </c>
      <c r="U1497" s="48">
        <v>7.3123399999999998</v>
      </c>
      <c r="V1497" s="49">
        <v>3.1089880952380953</v>
      </c>
    </row>
    <row r="1498" spans="1:22" x14ac:dyDescent="0.35">
      <c r="A1498" s="1" t="s">
        <v>29</v>
      </c>
      <c r="B1498" s="44" t="s">
        <v>1531</v>
      </c>
      <c r="C1498" s="25" t="s">
        <v>1537</v>
      </c>
      <c r="D1498" s="25" t="s">
        <v>32</v>
      </c>
      <c r="E1498" s="50">
        <v>1631</v>
      </c>
      <c r="F1498" s="41">
        <v>687.56759999999997</v>
      </c>
      <c r="G1498" s="42">
        <v>0</v>
      </c>
      <c r="H1498" s="42">
        <v>112.90800333023076</v>
      </c>
      <c r="I1498" s="42"/>
      <c r="J1498" s="42"/>
      <c r="K1498" s="42">
        <v>0</v>
      </c>
      <c r="L1498" s="46">
        <v>0.28648649999999998</v>
      </c>
      <c r="M1498" s="42">
        <v>0</v>
      </c>
      <c r="N1498" s="48">
        <v>8.0400043171405819</v>
      </c>
      <c r="O1498" s="42"/>
      <c r="P1498" s="42"/>
      <c r="Q1498" s="42">
        <v>0</v>
      </c>
      <c r="R1498" s="47">
        <v>800.47560333023068</v>
      </c>
      <c r="S1498" s="42">
        <v>852.45777129979683</v>
      </c>
      <c r="T1498" s="73">
        <v>0.52265957774359095</v>
      </c>
      <c r="U1498" s="48">
        <v>8.3264908171405825</v>
      </c>
      <c r="V1498" s="49">
        <v>5.1051445843903016</v>
      </c>
    </row>
    <row r="1499" spans="1:22" x14ac:dyDescent="0.35">
      <c r="A1499" s="1" t="s">
        <v>29</v>
      </c>
      <c r="B1499" s="44" t="s">
        <v>1531</v>
      </c>
      <c r="C1499" s="25" t="s">
        <v>1538</v>
      </c>
      <c r="D1499" s="25" t="s">
        <v>32</v>
      </c>
      <c r="E1499" s="50">
        <v>3409</v>
      </c>
      <c r="F1499" s="41">
        <v>1218.8376000000001</v>
      </c>
      <c r="G1499" s="42">
        <v>0</v>
      </c>
      <c r="H1499" s="42">
        <v>252.97599925994857</v>
      </c>
      <c r="I1499" s="42"/>
      <c r="J1499" s="42"/>
      <c r="K1499" s="42">
        <v>0</v>
      </c>
      <c r="L1499" s="46">
        <v>0.50784899999999999</v>
      </c>
      <c r="M1499" s="42">
        <v>0</v>
      </c>
      <c r="N1499" s="48">
        <v>18.014029707302083</v>
      </c>
      <c r="O1499" s="42"/>
      <c r="P1499" s="42"/>
      <c r="Q1499" s="42">
        <v>0</v>
      </c>
      <c r="R1499" s="47">
        <v>1471.8135992599487</v>
      </c>
      <c r="S1499" s="42">
        <v>1567.3918547599599</v>
      </c>
      <c r="T1499" s="73">
        <v>0.45978053821060716</v>
      </c>
      <c r="U1499" s="48">
        <v>18.521878707302083</v>
      </c>
      <c r="V1499" s="49">
        <v>5.4332293069234625</v>
      </c>
    </row>
    <row r="1500" spans="1:22" x14ac:dyDescent="0.35">
      <c r="A1500" s="1" t="s">
        <v>29</v>
      </c>
      <c r="B1500" s="44" t="s">
        <v>1531</v>
      </c>
      <c r="C1500" s="25" t="s">
        <v>1539</v>
      </c>
      <c r="D1500" s="25" t="s">
        <v>32</v>
      </c>
      <c r="E1500" s="50">
        <v>6635</v>
      </c>
      <c r="F1500" s="41">
        <v>3152.1959999999999</v>
      </c>
      <c r="G1500" s="42">
        <v>0</v>
      </c>
      <c r="H1500" s="42">
        <v>930.81199111938599</v>
      </c>
      <c r="I1500" s="42"/>
      <c r="J1500" s="42"/>
      <c r="K1500" s="42">
        <v>0</v>
      </c>
      <c r="L1500" s="46">
        <v>1.313415</v>
      </c>
      <c r="M1500" s="42">
        <v>0</v>
      </c>
      <c r="N1500" s="48">
        <v>66.281682487625218</v>
      </c>
      <c r="O1500" s="42"/>
      <c r="P1500" s="42"/>
      <c r="Q1500" s="42">
        <v>0</v>
      </c>
      <c r="R1500" s="47">
        <v>4083.0079911193861</v>
      </c>
      <c r="S1500" s="42">
        <v>4348.1548692159186</v>
      </c>
      <c r="T1500" s="73">
        <v>0.65533607674693573</v>
      </c>
      <c r="U1500" s="48">
        <v>67.595097487625225</v>
      </c>
      <c r="V1500" s="49">
        <v>10.18765598909197</v>
      </c>
    </row>
    <row r="1501" spans="1:22" x14ac:dyDescent="0.35">
      <c r="A1501" s="1" t="s">
        <v>29</v>
      </c>
      <c r="B1501" s="44" t="s">
        <v>1531</v>
      </c>
      <c r="C1501" s="25" t="s">
        <v>1540</v>
      </c>
      <c r="D1501" s="25" t="s">
        <v>32</v>
      </c>
      <c r="E1501" s="50">
        <v>2769</v>
      </c>
      <c r="F1501" s="41">
        <v>977.18399999999997</v>
      </c>
      <c r="G1501" s="42">
        <v>0</v>
      </c>
      <c r="H1501" s="42">
        <v>0</v>
      </c>
      <c r="I1501" s="42"/>
      <c r="J1501" s="42"/>
      <c r="K1501" s="42">
        <v>977.17999267578102</v>
      </c>
      <c r="L1501" s="46">
        <v>0.40716000000000002</v>
      </c>
      <c r="M1501" s="42">
        <v>0</v>
      </c>
      <c r="N1501" s="48">
        <v>0</v>
      </c>
      <c r="O1501" s="42"/>
      <c r="P1501" s="42"/>
      <c r="Q1501" s="42">
        <v>59.686801806775492</v>
      </c>
      <c r="R1501" s="47">
        <v>1954.363992675781</v>
      </c>
      <c r="S1501" s="42">
        <v>2081.2786380669577</v>
      </c>
      <c r="T1501" s="73">
        <v>0.75163547781399698</v>
      </c>
      <c r="U1501" s="48">
        <v>60.093961806775489</v>
      </c>
      <c r="V1501" s="49">
        <v>21.702405852934451</v>
      </c>
    </row>
    <row r="1502" spans="1:22" x14ac:dyDescent="0.35">
      <c r="A1502" s="1" t="s">
        <v>29</v>
      </c>
      <c r="B1502" s="44" t="s">
        <v>1531</v>
      </c>
      <c r="C1502" s="25" t="s">
        <v>1541</v>
      </c>
      <c r="D1502" s="25" t="s">
        <v>32</v>
      </c>
      <c r="E1502" s="50">
        <v>2115</v>
      </c>
      <c r="F1502" s="41">
        <v>963.29520000000002</v>
      </c>
      <c r="G1502" s="42">
        <v>0</v>
      </c>
      <c r="H1502" s="42">
        <v>0</v>
      </c>
      <c r="I1502" s="42"/>
      <c r="J1502" s="42"/>
      <c r="K1502" s="42">
        <v>0</v>
      </c>
      <c r="L1502" s="46">
        <v>0.40137299999999998</v>
      </c>
      <c r="M1502" s="42">
        <v>0</v>
      </c>
      <c r="N1502" s="48">
        <v>0</v>
      </c>
      <c r="O1502" s="42"/>
      <c r="P1502" s="42"/>
      <c r="Q1502" s="42">
        <v>0</v>
      </c>
      <c r="R1502" s="47">
        <v>963.29520000000002</v>
      </c>
      <c r="S1502" s="42">
        <v>1025.8507265923815</v>
      </c>
      <c r="T1502" s="73">
        <v>0.48503580453540496</v>
      </c>
      <c r="U1502" s="48">
        <v>0.40137299999999998</v>
      </c>
      <c r="V1502" s="49">
        <v>0.18977446808510637</v>
      </c>
    </row>
    <row r="1503" spans="1:22" x14ac:dyDescent="0.35">
      <c r="A1503" s="1" t="s">
        <v>29</v>
      </c>
      <c r="B1503" s="44" t="s">
        <v>1531</v>
      </c>
      <c r="C1503" s="25" t="s">
        <v>1542</v>
      </c>
      <c r="D1503" s="25" t="s">
        <v>32</v>
      </c>
      <c r="E1503" s="50">
        <v>998</v>
      </c>
      <c r="F1503" s="41">
        <v>466.12799999999999</v>
      </c>
      <c r="G1503" s="42">
        <v>0</v>
      </c>
      <c r="H1503" s="42">
        <v>0</v>
      </c>
      <c r="I1503" s="42"/>
      <c r="J1503" s="42"/>
      <c r="K1503" s="42">
        <v>0</v>
      </c>
      <c r="L1503" s="46">
        <v>0.19422</v>
      </c>
      <c r="M1503" s="42">
        <v>0</v>
      </c>
      <c r="N1503" s="48">
        <v>0</v>
      </c>
      <c r="O1503" s="42"/>
      <c r="P1503" s="42"/>
      <c r="Q1503" s="42">
        <v>0</v>
      </c>
      <c r="R1503" s="47">
        <v>466.12799999999999</v>
      </c>
      <c r="S1503" s="42">
        <v>496.3979343871469</v>
      </c>
      <c r="T1503" s="73">
        <v>0.4973927198268005</v>
      </c>
      <c r="U1503" s="48">
        <v>0.19422</v>
      </c>
      <c r="V1503" s="49">
        <v>0.19460921843687376</v>
      </c>
    </row>
    <row r="1504" spans="1:22" x14ac:dyDescent="0.35">
      <c r="A1504" s="1" t="s">
        <v>29</v>
      </c>
      <c r="B1504" s="44" t="s">
        <v>1531</v>
      </c>
      <c r="C1504" s="25" t="s">
        <v>1543</v>
      </c>
      <c r="D1504" s="25" t="s">
        <v>32</v>
      </c>
      <c r="E1504" s="50">
        <v>1570</v>
      </c>
      <c r="F1504" s="41">
        <v>125.14319999999999</v>
      </c>
      <c r="G1504" s="42">
        <v>0</v>
      </c>
      <c r="H1504" s="42">
        <v>727.49999999999989</v>
      </c>
      <c r="I1504" s="42"/>
      <c r="J1504" s="42"/>
      <c r="K1504" s="42">
        <v>0</v>
      </c>
      <c r="L1504" s="46">
        <v>5.2143000000000002E-2</v>
      </c>
      <c r="M1504" s="42">
        <v>0</v>
      </c>
      <c r="N1504" s="48">
        <v>51.804149999999993</v>
      </c>
      <c r="O1504" s="42"/>
      <c r="P1504" s="42"/>
      <c r="Q1504" s="42">
        <v>0</v>
      </c>
      <c r="R1504" s="47">
        <v>852.64319999999987</v>
      </c>
      <c r="S1504" s="42">
        <v>908.0130849235552</v>
      </c>
      <c r="T1504" s="73">
        <v>0.57835228339079947</v>
      </c>
      <c r="U1504" s="48">
        <v>51.856292999999994</v>
      </c>
      <c r="V1504" s="49">
        <v>33.02948598726114</v>
      </c>
    </row>
    <row r="1505" spans="1:22" x14ac:dyDescent="0.35">
      <c r="A1505" s="1" t="s">
        <v>29</v>
      </c>
      <c r="B1505" s="44" t="s">
        <v>1531</v>
      </c>
      <c r="C1505" s="25" t="s">
        <v>1544</v>
      </c>
      <c r="D1505" s="25" t="s">
        <v>32</v>
      </c>
      <c r="E1505" s="50">
        <v>898</v>
      </c>
      <c r="F1505" s="41">
        <v>377.46</v>
      </c>
      <c r="G1505" s="42">
        <v>0</v>
      </c>
      <c r="H1505" s="42">
        <v>0</v>
      </c>
      <c r="I1505" s="42"/>
      <c r="J1505" s="42"/>
      <c r="K1505" s="42">
        <v>0</v>
      </c>
      <c r="L1505" s="46">
        <v>0.157275</v>
      </c>
      <c r="M1505" s="42">
        <v>0</v>
      </c>
      <c r="N1505" s="48">
        <v>0</v>
      </c>
      <c r="O1505" s="42"/>
      <c r="P1505" s="42"/>
      <c r="Q1505" s="42">
        <v>0</v>
      </c>
      <c r="R1505" s="47">
        <v>377.46</v>
      </c>
      <c r="S1505" s="42">
        <v>401.971913967349</v>
      </c>
      <c r="T1505" s="73">
        <v>0.44763019372756013</v>
      </c>
      <c r="U1505" s="48">
        <v>0.157275</v>
      </c>
      <c r="V1505" s="49">
        <v>0.17513919821826282</v>
      </c>
    </row>
    <row r="1506" spans="1:22" x14ac:dyDescent="0.35">
      <c r="A1506" s="1" t="s">
        <v>29</v>
      </c>
      <c r="B1506" s="44" t="s">
        <v>1531</v>
      </c>
      <c r="C1506" s="25" t="s">
        <v>1545</v>
      </c>
      <c r="D1506" s="25" t="s">
        <v>32</v>
      </c>
      <c r="E1506" s="50">
        <v>1392</v>
      </c>
      <c r="F1506" s="60">
        <v>80.686799999999991</v>
      </c>
      <c r="G1506" s="42">
        <v>0</v>
      </c>
      <c r="H1506" s="42">
        <v>908.69600296020315</v>
      </c>
      <c r="I1506" s="42"/>
      <c r="J1506" s="42"/>
      <c r="K1506" s="42">
        <v>0</v>
      </c>
      <c r="L1506" s="46">
        <v>3.3619500000000004E-2</v>
      </c>
      <c r="M1506" s="42">
        <v>0</v>
      </c>
      <c r="N1506" s="48">
        <v>64.706837170791488</v>
      </c>
      <c r="O1506" s="42"/>
      <c r="P1506" s="42"/>
      <c r="Q1506" s="42">
        <v>0</v>
      </c>
      <c r="R1506" s="47">
        <v>989.38280296020309</v>
      </c>
      <c r="S1506" s="42">
        <v>1053.632435098536</v>
      </c>
      <c r="T1506" s="73">
        <v>0.75691985280067242</v>
      </c>
      <c r="U1506" s="48">
        <v>64.740456670791488</v>
      </c>
      <c r="V1506" s="49">
        <v>46.508948757752506</v>
      </c>
    </row>
    <row r="1507" spans="1:22" x14ac:dyDescent="0.35">
      <c r="A1507" s="1" t="s">
        <v>29</v>
      </c>
      <c r="B1507" s="44" t="s">
        <v>1531</v>
      </c>
      <c r="C1507" s="25" t="s">
        <v>1546</v>
      </c>
      <c r="D1507" s="25" t="s">
        <v>32</v>
      </c>
      <c r="E1507" s="50">
        <v>1652</v>
      </c>
      <c r="F1507" s="41">
        <v>877.10399999999993</v>
      </c>
      <c r="G1507" s="42">
        <v>0</v>
      </c>
      <c r="H1507" s="42">
        <v>0</v>
      </c>
      <c r="I1507" s="42"/>
      <c r="J1507" s="42"/>
      <c r="K1507" s="42">
        <v>0</v>
      </c>
      <c r="L1507" s="46">
        <v>0.36546000000000001</v>
      </c>
      <c r="M1507" s="42">
        <v>0</v>
      </c>
      <c r="N1507" s="48">
        <v>0</v>
      </c>
      <c r="O1507" s="42"/>
      <c r="P1507" s="42"/>
      <c r="Q1507" s="42">
        <v>0</v>
      </c>
      <c r="R1507" s="47">
        <v>877.10399999999993</v>
      </c>
      <c r="S1507" s="42">
        <v>934.06234734387135</v>
      </c>
      <c r="T1507" s="73">
        <v>0.56541304318636276</v>
      </c>
      <c r="U1507" s="48">
        <v>0.36546000000000001</v>
      </c>
      <c r="V1507" s="49">
        <v>0.22122276029055687</v>
      </c>
    </row>
    <row r="1508" spans="1:22" x14ac:dyDescent="0.35">
      <c r="A1508" s="1" t="s">
        <v>29</v>
      </c>
      <c r="B1508" s="44" t="s">
        <v>1531</v>
      </c>
      <c r="C1508" s="25" t="s">
        <v>1547</v>
      </c>
      <c r="D1508" s="25" t="s">
        <v>32</v>
      </c>
      <c r="E1508" s="50">
        <v>1250</v>
      </c>
      <c r="F1508" s="41">
        <v>124.4808</v>
      </c>
      <c r="G1508" s="42">
        <v>0</v>
      </c>
      <c r="H1508" s="42">
        <v>697.23597335815452</v>
      </c>
      <c r="I1508" s="42"/>
      <c r="J1508" s="42"/>
      <c r="K1508" s="42">
        <v>0</v>
      </c>
      <c r="L1508" s="46">
        <v>5.1867000000000003E-2</v>
      </c>
      <c r="M1508" s="42">
        <v>0</v>
      </c>
      <c r="N1508" s="48">
        <v>49.64909546287538</v>
      </c>
      <c r="O1508" s="42"/>
      <c r="P1508" s="42"/>
      <c r="Q1508" s="42">
        <v>0</v>
      </c>
      <c r="R1508" s="47">
        <v>821.71677335815457</v>
      </c>
      <c r="S1508" s="42">
        <v>875.0783238643877</v>
      </c>
      <c r="T1508" s="73">
        <v>0.70006265909151011</v>
      </c>
      <c r="U1508" s="48">
        <v>49.700962462875381</v>
      </c>
      <c r="V1508" s="49">
        <v>39.760769970300302</v>
      </c>
    </row>
    <row r="1509" spans="1:22" x14ac:dyDescent="0.35">
      <c r="A1509" s="1" t="s">
        <v>29</v>
      </c>
      <c r="B1509" s="44" t="s">
        <v>1531</v>
      </c>
      <c r="C1509" s="25" t="s">
        <v>1548</v>
      </c>
      <c r="D1509" s="25" t="s">
        <v>32</v>
      </c>
      <c r="E1509" s="50">
        <v>1637</v>
      </c>
      <c r="F1509" s="60">
        <v>77.471999999999994</v>
      </c>
      <c r="G1509" s="42">
        <v>0</v>
      </c>
      <c r="H1509" s="42">
        <v>689.08800888061376</v>
      </c>
      <c r="I1509" s="42"/>
      <c r="J1509" s="42"/>
      <c r="K1509" s="42">
        <v>0</v>
      </c>
      <c r="L1509" s="46">
        <v>3.2280000000000003E-2</v>
      </c>
      <c r="M1509" s="42">
        <v>0</v>
      </c>
      <c r="N1509" s="48">
        <v>49.068891512374769</v>
      </c>
      <c r="O1509" s="42"/>
      <c r="P1509" s="42"/>
      <c r="Q1509" s="42">
        <v>0</v>
      </c>
      <c r="R1509" s="47">
        <v>766.56000888061374</v>
      </c>
      <c r="S1509" s="42">
        <v>816.33972855552474</v>
      </c>
      <c r="T1509" s="73">
        <v>0.49868034731553129</v>
      </c>
      <c r="U1509" s="48">
        <v>49.101171512374769</v>
      </c>
      <c r="V1509" s="49">
        <v>29.994606910430527</v>
      </c>
    </row>
    <row r="1510" spans="1:22" x14ac:dyDescent="0.35">
      <c r="A1510" s="1" t="s">
        <v>29</v>
      </c>
      <c r="B1510" s="44" t="s">
        <v>1531</v>
      </c>
      <c r="C1510" s="25" t="s">
        <v>1549</v>
      </c>
      <c r="D1510" s="25" t="s">
        <v>32</v>
      </c>
      <c r="E1510" s="50">
        <v>898</v>
      </c>
      <c r="F1510" s="41">
        <v>352.18799999999999</v>
      </c>
      <c r="G1510" s="42">
        <v>0</v>
      </c>
      <c r="H1510" s="42">
        <v>0</v>
      </c>
      <c r="I1510" s="42"/>
      <c r="J1510" s="42"/>
      <c r="K1510" s="42">
        <v>0</v>
      </c>
      <c r="L1510" s="46">
        <v>0.14674500000000001</v>
      </c>
      <c r="M1510" s="42">
        <v>0</v>
      </c>
      <c r="N1510" s="48">
        <v>0</v>
      </c>
      <c r="O1510" s="42"/>
      <c r="P1510" s="42"/>
      <c r="Q1510" s="42">
        <v>0</v>
      </c>
      <c r="R1510" s="47">
        <v>352.18799999999999</v>
      </c>
      <c r="S1510" s="42">
        <v>375.05877294635911</v>
      </c>
      <c r="T1510" s="73">
        <v>0.41766010350374067</v>
      </c>
      <c r="U1510" s="48">
        <v>0.14674500000000001</v>
      </c>
      <c r="V1510" s="49">
        <v>0.16341314031180401</v>
      </c>
    </row>
    <row r="1511" spans="1:22" x14ac:dyDescent="0.35">
      <c r="A1511" s="1" t="s">
        <v>29</v>
      </c>
      <c r="B1511" s="44" t="s">
        <v>1550</v>
      </c>
      <c r="C1511" s="25" t="s">
        <v>1551</v>
      </c>
      <c r="D1511" s="25" t="s">
        <v>32</v>
      </c>
      <c r="E1511" s="50">
        <v>2891</v>
      </c>
      <c r="F1511" s="41">
        <v>2658.096</v>
      </c>
      <c r="G1511" s="42">
        <v>0</v>
      </c>
      <c r="H1511" s="42">
        <v>0</v>
      </c>
      <c r="I1511" s="42"/>
      <c r="J1511" s="42"/>
      <c r="K1511" s="42">
        <v>0</v>
      </c>
      <c r="L1511" s="46">
        <v>1.10754</v>
      </c>
      <c r="M1511" s="42">
        <v>0</v>
      </c>
      <c r="N1511" s="48">
        <v>0</v>
      </c>
      <c r="O1511" s="42"/>
      <c r="P1511" s="42"/>
      <c r="Q1511" s="42">
        <v>0</v>
      </c>
      <c r="R1511" s="47">
        <v>2658.096</v>
      </c>
      <c r="S1511" s="42">
        <v>2830.7103709769372</v>
      </c>
      <c r="T1511" s="73">
        <v>0.97914575267275583</v>
      </c>
      <c r="U1511" s="48">
        <v>1.10754</v>
      </c>
      <c r="V1511" s="49">
        <v>0.38309927360774815</v>
      </c>
    </row>
    <row r="1512" spans="1:22" x14ac:dyDescent="0.35">
      <c r="A1512" s="1" t="s">
        <v>29</v>
      </c>
      <c r="B1512" s="44" t="s">
        <v>1550</v>
      </c>
      <c r="C1512" s="25" t="s">
        <v>1552</v>
      </c>
      <c r="D1512" s="25" t="s">
        <v>32</v>
      </c>
      <c r="E1512" s="50">
        <v>2998</v>
      </c>
      <c r="F1512" s="41">
        <v>1235.0519999999999</v>
      </c>
      <c r="G1512" s="42">
        <v>0</v>
      </c>
      <c r="H1512" s="42">
        <v>195.16399999999996</v>
      </c>
      <c r="I1512" s="42"/>
      <c r="J1512" s="42"/>
      <c r="K1512" s="42">
        <v>0</v>
      </c>
      <c r="L1512" s="46">
        <v>0.51460499999999998</v>
      </c>
      <c r="M1512" s="42">
        <v>0</v>
      </c>
      <c r="N1512" s="48">
        <v>13.897326639999999</v>
      </c>
      <c r="O1512" s="42"/>
      <c r="P1512" s="42"/>
      <c r="Q1512" s="42">
        <v>0</v>
      </c>
      <c r="R1512" s="47">
        <v>1430.2159999999999</v>
      </c>
      <c r="S1512" s="42">
        <v>1523.0929447006995</v>
      </c>
      <c r="T1512" s="73">
        <v>0.5080363391263174</v>
      </c>
      <c r="U1512" s="48">
        <v>14.411931639999999</v>
      </c>
      <c r="V1512" s="49">
        <v>4.8071820013342226</v>
      </c>
    </row>
    <row r="1513" spans="1:22" x14ac:dyDescent="0.35">
      <c r="A1513" s="1" t="s">
        <v>29</v>
      </c>
      <c r="B1513" s="44" t="s">
        <v>1550</v>
      </c>
      <c r="C1513" s="25" t="s">
        <v>1553</v>
      </c>
      <c r="D1513" s="25" t="s">
        <v>32</v>
      </c>
      <c r="E1513" s="50">
        <v>548</v>
      </c>
      <c r="F1513" s="41">
        <v>567.08280000000002</v>
      </c>
      <c r="G1513" s="42">
        <v>0</v>
      </c>
      <c r="H1513" s="42">
        <v>0</v>
      </c>
      <c r="I1513" s="42"/>
      <c r="J1513" s="42"/>
      <c r="K1513" s="42">
        <v>0</v>
      </c>
      <c r="L1513" s="46">
        <v>0.23628450000000001</v>
      </c>
      <c r="M1513" s="42">
        <v>0</v>
      </c>
      <c r="N1513" s="48">
        <v>0</v>
      </c>
      <c r="O1513" s="42"/>
      <c r="P1513" s="42"/>
      <c r="Q1513" s="42">
        <v>0</v>
      </c>
      <c r="R1513" s="47">
        <v>567.08280000000002</v>
      </c>
      <c r="S1513" s="42">
        <v>603.9086485825344</v>
      </c>
      <c r="T1513" s="73">
        <v>1.1020230813549898</v>
      </c>
      <c r="U1513" s="48">
        <v>0.23628450000000001</v>
      </c>
      <c r="V1513" s="49">
        <v>0.43117609489051095</v>
      </c>
    </row>
    <row r="1514" spans="1:22" x14ac:dyDescent="0.35">
      <c r="A1514" s="1" t="s">
        <v>29</v>
      </c>
      <c r="B1514" s="44" t="s">
        <v>1550</v>
      </c>
      <c r="C1514" s="25" t="s">
        <v>1554</v>
      </c>
      <c r="D1514" s="25" t="s">
        <v>32</v>
      </c>
      <c r="E1514" s="50">
        <v>1445</v>
      </c>
      <c r="F1514" s="41">
        <v>552.99239999999998</v>
      </c>
      <c r="G1514" s="42">
        <v>0</v>
      </c>
      <c r="H1514" s="48">
        <v>30.263999999999996</v>
      </c>
      <c r="I1514" s="42"/>
      <c r="J1514" s="42"/>
      <c r="K1514" s="42">
        <v>0</v>
      </c>
      <c r="L1514" s="46">
        <v>0.23041349999999999</v>
      </c>
      <c r="M1514" s="42">
        <v>0</v>
      </c>
      <c r="N1514" s="48">
        <v>2.1550526400000001</v>
      </c>
      <c r="O1514" s="42"/>
      <c r="P1514" s="42"/>
      <c r="Q1514" s="42">
        <v>0</v>
      </c>
      <c r="R1514" s="47">
        <v>583.25639999999999</v>
      </c>
      <c r="S1514" s="42">
        <v>621.13254766519822</v>
      </c>
      <c r="T1514" s="73">
        <v>0.42984951395515447</v>
      </c>
      <c r="U1514" s="48">
        <v>2.3854661400000001</v>
      </c>
      <c r="V1514" s="49">
        <v>1.6508416193771627</v>
      </c>
    </row>
    <row r="1515" spans="1:22" x14ac:dyDescent="0.35">
      <c r="A1515" s="1" t="s">
        <v>29</v>
      </c>
      <c r="B1515" s="44" t="s">
        <v>1550</v>
      </c>
      <c r="C1515" s="25" t="s">
        <v>1555</v>
      </c>
      <c r="D1515" s="25" t="s">
        <v>32</v>
      </c>
      <c r="E1515" s="50">
        <v>1688</v>
      </c>
      <c r="F1515" s="41">
        <v>758.32560000000001</v>
      </c>
      <c r="G1515" s="42">
        <v>0</v>
      </c>
      <c r="H1515" s="42">
        <v>0</v>
      </c>
      <c r="I1515" s="42"/>
      <c r="J1515" s="42"/>
      <c r="K1515" s="42">
        <v>0</v>
      </c>
      <c r="L1515" s="46">
        <v>0.315969</v>
      </c>
      <c r="M1515" s="42">
        <v>0</v>
      </c>
      <c r="N1515" s="48">
        <v>0</v>
      </c>
      <c r="O1515" s="42"/>
      <c r="P1515" s="42"/>
      <c r="Q1515" s="42">
        <v>0</v>
      </c>
      <c r="R1515" s="47">
        <v>758.32560000000001</v>
      </c>
      <c r="S1515" s="42">
        <v>807.57058454521894</v>
      </c>
      <c r="T1515" s="73">
        <v>0.4784185927400586</v>
      </c>
      <c r="U1515" s="48">
        <v>0.315969</v>
      </c>
      <c r="V1515" s="49">
        <v>0.18718542654028436</v>
      </c>
    </row>
    <row r="1516" spans="1:22" x14ac:dyDescent="0.35">
      <c r="A1516" s="1" t="s">
        <v>29</v>
      </c>
      <c r="B1516" s="44" t="s">
        <v>1550</v>
      </c>
      <c r="C1516" s="25" t="s">
        <v>1556</v>
      </c>
      <c r="D1516" s="25" t="s">
        <v>32</v>
      </c>
      <c r="E1516" s="50">
        <v>1587</v>
      </c>
      <c r="F1516" s="41">
        <v>1330.3979999999999</v>
      </c>
      <c r="G1516" s="42">
        <v>0</v>
      </c>
      <c r="H1516" s="48">
        <v>40.351999999999997</v>
      </c>
      <c r="I1516" s="42"/>
      <c r="J1516" s="42"/>
      <c r="K1516" s="42">
        <v>0</v>
      </c>
      <c r="L1516" s="46">
        <v>0.55433250000000001</v>
      </c>
      <c r="M1516" s="42">
        <v>0</v>
      </c>
      <c r="N1516" s="48">
        <v>2.8734035199999997</v>
      </c>
      <c r="O1516" s="42"/>
      <c r="P1516" s="42"/>
      <c r="Q1516" s="42">
        <v>0</v>
      </c>
      <c r="R1516" s="47">
        <v>1370.75</v>
      </c>
      <c r="S1516" s="42">
        <v>1459.7652759782327</v>
      </c>
      <c r="T1516" s="73">
        <v>0.91982689097557191</v>
      </c>
      <c r="U1516" s="48">
        <v>3.4277360199999998</v>
      </c>
      <c r="V1516" s="49">
        <v>2.1598840705734088</v>
      </c>
    </row>
    <row r="1517" spans="1:22" x14ac:dyDescent="0.35">
      <c r="A1517" s="1" t="s">
        <v>29</v>
      </c>
      <c r="B1517" s="44" t="s">
        <v>1550</v>
      </c>
      <c r="C1517" s="25" t="s">
        <v>1557</v>
      </c>
      <c r="D1517" s="25" t="s">
        <v>32</v>
      </c>
      <c r="E1517" s="50">
        <v>1264</v>
      </c>
      <c r="F1517" s="41">
        <v>683.31600000000003</v>
      </c>
      <c r="G1517" s="42">
        <v>0</v>
      </c>
      <c r="H1517" s="42">
        <v>0</v>
      </c>
      <c r="I1517" s="42"/>
      <c r="J1517" s="42"/>
      <c r="K1517" s="42">
        <v>0</v>
      </c>
      <c r="L1517" s="46">
        <v>0.28471500000000005</v>
      </c>
      <c r="M1517" s="42">
        <v>0</v>
      </c>
      <c r="N1517" s="48">
        <v>0</v>
      </c>
      <c r="O1517" s="42"/>
      <c r="P1517" s="42"/>
      <c r="Q1517" s="42">
        <v>0</v>
      </c>
      <c r="R1517" s="47">
        <v>683.31600000000003</v>
      </c>
      <c r="S1517" s="42">
        <v>727.68992837522671</v>
      </c>
      <c r="T1517" s="73">
        <v>0.57570405725888185</v>
      </c>
      <c r="U1517" s="48">
        <v>0.28471500000000005</v>
      </c>
      <c r="V1517" s="49">
        <v>0.22524920886075953</v>
      </c>
    </row>
    <row r="1518" spans="1:22" x14ac:dyDescent="0.35">
      <c r="A1518" s="1" t="s">
        <v>29</v>
      </c>
      <c r="B1518" s="44" t="s">
        <v>1550</v>
      </c>
      <c r="C1518" s="25" t="s">
        <v>1558</v>
      </c>
      <c r="D1518" s="25" t="s">
        <v>32</v>
      </c>
      <c r="E1518" s="50">
        <v>1984</v>
      </c>
      <c r="F1518" s="41">
        <v>759.85199999999998</v>
      </c>
      <c r="G1518" s="42">
        <v>0</v>
      </c>
      <c r="H1518" s="42">
        <v>0</v>
      </c>
      <c r="I1518" s="42"/>
      <c r="J1518" s="42"/>
      <c r="K1518" s="42">
        <v>0</v>
      </c>
      <c r="L1518" s="46">
        <v>0.31660500000000003</v>
      </c>
      <c r="M1518" s="42">
        <v>0</v>
      </c>
      <c r="N1518" s="48">
        <v>0</v>
      </c>
      <c r="O1518" s="42"/>
      <c r="P1518" s="42"/>
      <c r="Q1518" s="42">
        <v>0</v>
      </c>
      <c r="R1518" s="47">
        <v>759.85199999999998</v>
      </c>
      <c r="S1518" s="42">
        <v>809.19610759264049</v>
      </c>
      <c r="T1518" s="73">
        <v>0.40786094132693573</v>
      </c>
      <c r="U1518" s="48">
        <v>0.31660500000000003</v>
      </c>
      <c r="V1518" s="49">
        <v>0.15957913306451613</v>
      </c>
    </row>
    <row r="1519" spans="1:22" x14ac:dyDescent="0.35">
      <c r="A1519" s="1" t="s">
        <v>29</v>
      </c>
      <c r="B1519" s="44" t="s">
        <v>1550</v>
      </c>
      <c r="C1519" s="25" t="s">
        <v>1559</v>
      </c>
      <c r="D1519" s="25" t="s">
        <v>32</v>
      </c>
      <c r="E1519" s="50">
        <v>3360</v>
      </c>
      <c r="F1519" s="41">
        <v>1189.3355999999999</v>
      </c>
      <c r="G1519" s="42">
        <v>0</v>
      </c>
      <c r="H1519" s="42">
        <v>0</v>
      </c>
      <c r="I1519" s="42"/>
      <c r="J1519" s="42"/>
      <c r="K1519" s="42">
        <v>0</v>
      </c>
      <c r="L1519" s="46">
        <v>0.49555650000000001</v>
      </c>
      <c r="M1519" s="42">
        <v>0</v>
      </c>
      <c r="N1519" s="48">
        <v>0</v>
      </c>
      <c r="O1519" s="42"/>
      <c r="P1519" s="42"/>
      <c r="Q1519" s="42">
        <v>0</v>
      </c>
      <c r="R1519" s="47">
        <v>1189.3355999999999</v>
      </c>
      <c r="S1519" s="42">
        <v>1266.569987499352</v>
      </c>
      <c r="T1519" s="73">
        <v>0.3769553534224262</v>
      </c>
      <c r="U1519" s="48">
        <v>0.49555650000000001</v>
      </c>
      <c r="V1519" s="49">
        <v>0.14748705357142858</v>
      </c>
    </row>
    <row r="1520" spans="1:22" x14ac:dyDescent="0.35">
      <c r="A1520" s="1" t="s">
        <v>29</v>
      </c>
      <c r="B1520" s="44" t="s">
        <v>1550</v>
      </c>
      <c r="C1520" s="25" t="s">
        <v>1560</v>
      </c>
      <c r="D1520" s="25" t="s">
        <v>32</v>
      </c>
      <c r="E1520" s="50">
        <v>3499</v>
      </c>
      <c r="F1520" s="41">
        <v>1185.1668</v>
      </c>
      <c r="G1520" s="42">
        <v>0</v>
      </c>
      <c r="H1520" s="42">
        <v>193.99999999999997</v>
      </c>
      <c r="I1520" s="42"/>
      <c r="J1520" s="42"/>
      <c r="K1520" s="42">
        <v>0</v>
      </c>
      <c r="L1520" s="46">
        <v>0.49381950000000002</v>
      </c>
      <c r="M1520" s="42">
        <v>0</v>
      </c>
      <c r="N1520" s="48">
        <v>13.814439999999999</v>
      </c>
      <c r="O1520" s="42"/>
      <c r="P1520" s="42"/>
      <c r="Q1520" s="42">
        <v>0</v>
      </c>
      <c r="R1520" s="47">
        <v>1379.1668</v>
      </c>
      <c r="S1520" s="42">
        <v>1468.7286554236848</v>
      </c>
      <c r="T1520" s="73">
        <v>0.41975668917510284</v>
      </c>
      <c r="U1520" s="48">
        <v>14.3082595</v>
      </c>
      <c r="V1520" s="49">
        <v>4.0892424978565307</v>
      </c>
    </row>
    <row r="1521" spans="1:22" x14ac:dyDescent="0.35">
      <c r="A1521" s="1" t="s">
        <v>29</v>
      </c>
      <c r="B1521" s="44" t="s">
        <v>1550</v>
      </c>
      <c r="C1521" s="25" t="s">
        <v>1561</v>
      </c>
      <c r="D1521" s="25" t="s">
        <v>32</v>
      </c>
      <c r="E1521" s="50">
        <v>1986</v>
      </c>
      <c r="F1521" s="41">
        <v>882</v>
      </c>
      <c r="G1521" s="42">
        <v>0</v>
      </c>
      <c r="H1521" s="42">
        <v>0</v>
      </c>
      <c r="I1521" s="42"/>
      <c r="J1521" s="42"/>
      <c r="K1521" s="42">
        <v>0</v>
      </c>
      <c r="L1521" s="46">
        <v>0.36749999999999999</v>
      </c>
      <c r="M1521" s="42">
        <v>0</v>
      </c>
      <c r="N1521" s="48">
        <v>0</v>
      </c>
      <c r="O1521" s="42"/>
      <c r="P1521" s="42"/>
      <c r="Q1521" s="42">
        <v>0</v>
      </c>
      <c r="R1521" s="47">
        <v>882</v>
      </c>
      <c r="S1521" s="42">
        <v>939.27628919409176</v>
      </c>
      <c r="T1521" s="73">
        <v>0.47294878609974411</v>
      </c>
      <c r="U1521" s="48">
        <v>0.36749999999999999</v>
      </c>
      <c r="V1521" s="49">
        <v>0.18504531722054382</v>
      </c>
    </row>
    <row r="1522" spans="1:22" x14ac:dyDescent="0.35">
      <c r="A1522" s="1" t="s">
        <v>29</v>
      </c>
      <c r="B1522" s="44" t="s">
        <v>1550</v>
      </c>
      <c r="C1522" s="25" t="s">
        <v>1562</v>
      </c>
      <c r="D1522" s="25" t="s">
        <v>32</v>
      </c>
      <c r="E1522" s="50">
        <v>3591</v>
      </c>
      <c r="F1522" s="41">
        <v>2186.5679999999998</v>
      </c>
      <c r="G1522" s="42">
        <v>0</v>
      </c>
      <c r="H1522" s="42">
        <v>0</v>
      </c>
      <c r="I1522" s="42"/>
      <c r="J1522" s="42"/>
      <c r="K1522" s="42">
        <v>0</v>
      </c>
      <c r="L1522" s="46">
        <v>0.91107000000000005</v>
      </c>
      <c r="M1522" s="42">
        <v>0</v>
      </c>
      <c r="N1522" s="48">
        <v>0</v>
      </c>
      <c r="O1522" s="42"/>
      <c r="P1522" s="42"/>
      <c r="Q1522" s="42">
        <v>0</v>
      </c>
      <c r="R1522" s="47">
        <v>2186.5679999999998</v>
      </c>
      <c r="S1522" s="42">
        <v>2328.5617654314588</v>
      </c>
      <c r="T1522" s="73">
        <v>0.64844382217528784</v>
      </c>
      <c r="U1522" s="48">
        <v>0.91107000000000005</v>
      </c>
      <c r="V1522" s="49">
        <v>0.25370927318295738</v>
      </c>
    </row>
    <row r="1523" spans="1:22" x14ac:dyDescent="0.35">
      <c r="A1523" s="1" t="s">
        <v>29</v>
      </c>
      <c r="B1523" s="44" t="s">
        <v>1550</v>
      </c>
      <c r="C1523" s="25" t="s">
        <v>1563</v>
      </c>
      <c r="D1523" s="25" t="s">
        <v>32</v>
      </c>
      <c r="E1523" s="50">
        <v>4653</v>
      </c>
      <c r="F1523" s="41">
        <v>2456.2440000000001</v>
      </c>
      <c r="G1523" s="42">
        <v>0</v>
      </c>
      <c r="H1523" s="42">
        <v>0</v>
      </c>
      <c r="I1523" s="42"/>
      <c r="J1523" s="42"/>
      <c r="K1523" s="42">
        <v>0</v>
      </c>
      <c r="L1523" s="46">
        <v>1.0234350000000001</v>
      </c>
      <c r="M1523" s="42">
        <v>0</v>
      </c>
      <c r="N1523" s="48">
        <v>0</v>
      </c>
      <c r="O1523" s="42"/>
      <c r="P1523" s="42"/>
      <c r="Q1523" s="42">
        <v>0</v>
      </c>
      <c r="R1523" s="47">
        <v>2456.2440000000001</v>
      </c>
      <c r="S1523" s="42">
        <v>2615.7502830785179</v>
      </c>
      <c r="T1523" s="73">
        <v>0.56216425598076891</v>
      </c>
      <c r="U1523" s="48">
        <v>1.0234350000000001</v>
      </c>
      <c r="V1523" s="49">
        <v>0.2199516441005803</v>
      </c>
    </row>
    <row r="1524" spans="1:22" x14ac:dyDescent="0.35">
      <c r="A1524" s="1" t="s">
        <v>29</v>
      </c>
      <c r="B1524" s="44" t="s">
        <v>1550</v>
      </c>
      <c r="C1524" s="25" t="s">
        <v>1564</v>
      </c>
      <c r="D1524" s="25" t="s">
        <v>32</v>
      </c>
      <c r="E1524" s="50">
        <v>1082</v>
      </c>
      <c r="F1524" s="41">
        <v>378.64799999999997</v>
      </c>
      <c r="G1524" s="42">
        <v>0</v>
      </c>
      <c r="H1524" s="48">
        <v>45.007999999999996</v>
      </c>
      <c r="I1524" s="42"/>
      <c r="J1524" s="42"/>
      <c r="K1524" s="42">
        <v>0</v>
      </c>
      <c r="L1524" s="46">
        <v>0.15777000000000002</v>
      </c>
      <c r="M1524" s="42">
        <v>0</v>
      </c>
      <c r="N1524" s="48">
        <v>3.2049500799999997</v>
      </c>
      <c r="O1524" s="42"/>
      <c r="P1524" s="42"/>
      <c r="Q1524" s="42">
        <v>0</v>
      </c>
      <c r="R1524" s="47">
        <v>423.65599999999995</v>
      </c>
      <c r="S1524" s="42">
        <v>451.1678407877688</v>
      </c>
      <c r="T1524" s="73">
        <v>0.41697582327889909</v>
      </c>
      <c r="U1524" s="48">
        <v>3.3627200799999999</v>
      </c>
      <c r="V1524" s="49">
        <v>3.10787438077634</v>
      </c>
    </row>
    <row r="1525" spans="1:22" x14ac:dyDescent="0.35">
      <c r="A1525" s="1" t="s">
        <v>29</v>
      </c>
      <c r="B1525" s="44" t="s">
        <v>1550</v>
      </c>
      <c r="C1525" s="25" t="s">
        <v>1565</v>
      </c>
      <c r="D1525" s="25" t="s">
        <v>32</v>
      </c>
      <c r="E1525" s="50">
        <v>3287</v>
      </c>
      <c r="F1525" s="41">
        <v>1233.4680000000001</v>
      </c>
      <c r="G1525" s="42">
        <v>0</v>
      </c>
      <c r="H1525" s="42">
        <v>0</v>
      </c>
      <c r="I1525" s="42"/>
      <c r="J1525" s="42"/>
      <c r="K1525" s="42">
        <v>0</v>
      </c>
      <c r="L1525" s="46">
        <v>0.5139450000000001</v>
      </c>
      <c r="M1525" s="42">
        <v>0</v>
      </c>
      <c r="N1525" s="48">
        <v>0</v>
      </c>
      <c r="O1525" s="42"/>
      <c r="P1525" s="42"/>
      <c r="Q1525" s="42">
        <v>0</v>
      </c>
      <c r="R1525" s="47">
        <v>1233.4680000000001</v>
      </c>
      <c r="S1525" s="42">
        <v>1313.5683059860069</v>
      </c>
      <c r="T1525" s="73">
        <v>0.39962528323273711</v>
      </c>
      <c r="U1525" s="48">
        <v>0.5139450000000001</v>
      </c>
      <c r="V1525" s="49">
        <v>0.15635686035898996</v>
      </c>
    </row>
    <row r="1526" spans="1:22" x14ac:dyDescent="0.35">
      <c r="A1526" s="1" t="s">
        <v>29</v>
      </c>
      <c r="B1526" s="44" t="s">
        <v>1550</v>
      </c>
      <c r="C1526" s="25" t="s">
        <v>1566</v>
      </c>
      <c r="D1526" s="25" t="s">
        <v>32</v>
      </c>
      <c r="E1526" s="50">
        <v>1776</v>
      </c>
      <c r="F1526" s="41">
        <v>782.61479999999995</v>
      </c>
      <c r="G1526" s="42">
        <v>0</v>
      </c>
      <c r="H1526" s="48">
        <v>85.359999999999985</v>
      </c>
      <c r="I1526" s="42"/>
      <c r="J1526" s="42"/>
      <c r="K1526" s="42">
        <v>0</v>
      </c>
      <c r="L1526" s="46">
        <v>0.32608949999999998</v>
      </c>
      <c r="M1526" s="42">
        <v>0</v>
      </c>
      <c r="N1526" s="48">
        <v>6.0783535999999998</v>
      </c>
      <c r="O1526" s="42"/>
      <c r="P1526" s="42"/>
      <c r="Q1526" s="42">
        <v>0</v>
      </c>
      <c r="R1526" s="47">
        <v>867.97479999999996</v>
      </c>
      <c r="S1526" s="42">
        <v>924.34030528116091</v>
      </c>
      <c r="T1526" s="73">
        <v>0.52046188360425727</v>
      </c>
      <c r="U1526" s="48">
        <v>6.4044430999999999</v>
      </c>
      <c r="V1526" s="49">
        <v>3.6061053490990989</v>
      </c>
    </row>
    <row r="1527" spans="1:22" x14ac:dyDescent="0.35">
      <c r="A1527" s="1" t="s">
        <v>29</v>
      </c>
      <c r="B1527" s="44" t="s">
        <v>1550</v>
      </c>
      <c r="C1527" s="25" t="s">
        <v>1567</v>
      </c>
      <c r="D1527" s="25" t="s">
        <v>32</v>
      </c>
      <c r="E1527" s="50">
        <v>2490</v>
      </c>
      <c r="F1527" s="41">
        <v>1191.114</v>
      </c>
      <c r="G1527" s="42">
        <v>0</v>
      </c>
      <c r="H1527" s="42">
        <v>0</v>
      </c>
      <c r="I1527" s="42"/>
      <c r="J1527" s="42"/>
      <c r="K1527" s="42">
        <v>0</v>
      </c>
      <c r="L1527" s="46">
        <v>0.4962975</v>
      </c>
      <c r="M1527" s="42">
        <v>0</v>
      </c>
      <c r="N1527" s="48">
        <v>0</v>
      </c>
      <c r="O1527" s="42"/>
      <c r="P1527" s="42"/>
      <c r="Q1527" s="42">
        <v>0</v>
      </c>
      <c r="R1527" s="47">
        <v>1191.114</v>
      </c>
      <c r="S1527" s="42">
        <v>1268.4638752008293</v>
      </c>
      <c r="T1527" s="73">
        <v>0.50942324305254194</v>
      </c>
      <c r="U1527" s="48">
        <v>0.4962975</v>
      </c>
      <c r="V1527" s="49">
        <v>0.19931626506024097</v>
      </c>
    </row>
    <row r="1528" spans="1:22" x14ac:dyDescent="0.35">
      <c r="A1528" s="1" t="s">
        <v>29</v>
      </c>
      <c r="B1528" s="44" t="s">
        <v>1550</v>
      </c>
      <c r="C1528" s="25" t="s">
        <v>1568</v>
      </c>
      <c r="D1528" s="25" t="s">
        <v>32</v>
      </c>
      <c r="E1528" s="50">
        <v>3363</v>
      </c>
      <c r="F1528" s="41">
        <v>1122.4079999999999</v>
      </c>
      <c r="G1528" s="42">
        <v>0</v>
      </c>
      <c r="H1528" s="42">
        <v>526.51599999999996</v>
      </c>
      <c r="I1528" s="42"/>
      <c r="J1528" s="42"/>
      <c r="K1528" s="42">
        <v>0</v>
      </c>
      <c r="L1528" s="46">
        <v>0.46767000000000003</v>
      </c>
      <c r="M1528" s="42">
        <v>0</v>
      </c>
      <c r="N1528" s="48">
        <v>37.492390159999992</v>
      </c>
      <c r="O1528" s="42"/>
      <c r="P1528" s="42"/>
      <c r="Q1528" s="42">
        <v>0</v>
      </c>
      <c r="R1528" s="47">
        <v>1648.924</v>
      </c>
      <c r="S1528" s="42">
        <v>1756.0036461259392</v>
      </c>
      <c r="T1528" s="73">
        <v>0.52215392391493876</v>
      </c>
      <c r="U1528" s="48">
        <v>37.960060159999991</v>
      </c>
      <c r="V1528" s="49">
        <v>11.287558774903358</v>
      </c>
    </row>
    <row r="1529" spans="1:22" x14ac:dyDescent="0.35">
      <c r="A1529" s="1" t="s">
        <v>29</v>
      </c>
      <c r="B1529" s="44" t="s">
        <v>1550</v>
      </c>
      <c r="C1529" s="25" t="s">
        <v>1569</v>
      </c>
      <c r="D1529" s="25" t="s">
        <v>32</v>
      </c>
      <c r="E1529" s="50">
        <v>2082</v>
      </c>
      <c r="F1529" s="41">
        <v>628.63199999999995</v>
      </c>
      <c r="G1529" s="42">
        <v>0</v>
      </c>
      <c r="H1529" s="42">
        <v>205.63999999999996</v>
      </c>
      <c r="I1529" s="42"/>
      <c r="J1529" s="42"/>
      <c r="K1529" s="42">
        <v>0</v>
      </c>
      <c r="L1529" s="46">
        <v>0.26193</v>
      </c>
      <c r="M1529" s="42">
        <v>0</v>
      </c>
      <c r="N1529" s="48">
        <v>14.6433064</v>
      </c>
      <c r="O1529" s="42"/>
      <c r="P1529" s="42"/>
      <c r="Q1529" s="42">
        <v>0</v>
      </c>
      <c r="R1529" s="47">
        <v>834.27199999999993</v>
      </c>
      <c r="S1529" s="42">
        <v>888.44887566727118</v>
      </c>
      <c r="T1529" s="73">
        <v>0.42672856660291603</v>
      </c>
      <c r="U1529" s="48">
        <v>14.9052364</v>
      </c>
      <c r="V1529" s="49">
        <v>7.1590952929875122</v>
      </c>
    </row>
    <row r="1530" spans="1:22" x14ac:dyDescent="0.35">
      <c r="A1530" s="1" t="s">
        <v>29</v>
      </c>
      <c r="B1530" s="44" t="s">
        <v>1550</v>
      </c>
      <c r="C1530" s="25" t="s">
        <v>1570</v>
      </c>
      <c r="D1530" s="25" t="s">
        <v>32</v>
      </c>
      <c r="E1530" s="50">
        <v>1307</v>
      </c>
      <c r="F1530" s="41">
        <v>490.8492</v>
      </c>
      <c r="G1530" s="42">
        <v>0</v>
      </c>
      <c r="H1530" s="42">
        <v>0</v>
      </c>
      <c r="I1530" s="42"/>
      <c r="J1530" s="42"/>
      <c r="K1530" s="42">
        <v>0</v>
      </c>
      <c r="L1530" s="46">
        <v>0.20452049999999999</v>
      </c>
      <c r="M1530" s="42">
        <v>0</v>
      </c>
      <c r="N1530" s="48">
        <v>0</v>
      </c>
      <c r="O1530" s="42"/>
      <c r="P1530" s="42"/>
      <c r="Q1530" s="42">
        <v>0</v>
      </c>
      <c r="R1530" s="47">
        <v>490.8492</v>
      </c>
      <c r="S1530" s="42">
        <v>522.72450694998702</v>
      </c>
      <c r="T1530" s="73">
        <v>0.39994223944145907</v>
      </c>
      <c r="U1530" s="48">
        <v>0.20452049999999999</v>
      </c>
      <c r="V1530" s="49">
        <v>0.15648087222647283</v>
      </c>
    </row>
    <row r="1531" spans="1:22" x14ac:dyDescent="0.35">
      <c r="A1531" s="1" t="s">
        <v>29</v>
      </c>
      <c r="B1531" s="44" t="s">
        <v>1550</v>
      </c>
      <c r="C1531" s="25" t="s">
        <v>1571</v>
      </c>
      <c r="D1531" s="25" t="s">
        <v>32</v>
      </c>
      <c r="E1531" s="50">
        <v>23225</v>
      </c>
      <c r="F1531" s="41">
        <v>14504.072399999999</v>
      </c>
      <c r="G1531" s="42">
        <v>0</v>
      </c>
      <c r="H1531" s="42">
        <v>0</v>
      </c>
      <c r="I1531" s="42"/>
      <c r="J1531" s="42"/>
      <c r="K1531" s="42">
        <v>0</v>
      </c>
      <c r="L1531" s="46">
        <v>6.0433635000000008</v>
      </c>
      <c r="M1531" s="42">
        <v>0</v>
      </c>
      <c r="N1531" s="48">
        <v>0</v>
      </c>
      <c r="O1531" s="42"/>
      <c r="P1531" s="42"/>
      <c r="Q1531" s="42">
        <v>0</v>
      </c>
      <c r="R1531" s="47">
        <v>14504.072399999999</v>
      </c>
      <c r="S1531" s="42">
        <v>15445.95385722726</v>
      </c>
      <c r="T1531" s="73">
        <v>0.66505721667286366</v>
      </c>
      <c r="U1531" s="48">
        <v>6.0433635000000008</v>
      </c>
      <c r="V1531" s="49">
        <v>0.26020940796555436</v>
      </c>
    </row>
    <row r="1532" spans="1:22" x14ac:dyDescent="0.35">
      <c r="A1532" s="1" t="s">
        <v>29</v>
      </c>
      <c r="B1532" s="44" t="s">
        <v>1550</v>
      </c>
      <c r="C1532" s="25" t="s">
        <v>1572</v>
      </c>
      <c r="D1532" s="25" t="s">
        <v>32</v>
      </c>
      <c r="E1532" s="50">
        <v>13762</v>
      </c>
      <c r="F1532" s="41">
        <v>7150.8959999999997</v>
      </c>
      <c r="G1532" s="42">
        <v>0</v>
      </c>
      <c r="H1532" s="42">
        <v>585.87999999999988</v>
      </c>
      <c r="I1532" s="42"/>
      <c r="J1532" s="42"/>
      <c r="K1532" s="42">
        <v>0</v>
      </c>
      <c r="L1532" s="46">
        <v>2.9795400000000001</v>
      </c>
      <c r="M1532" s="42">
        <v>0</v>
      </c>
      <c r="N1532" s="48">
        <v>41.719608799999996</v>
      </c>
      <c r="O1532" s="42"/>
      <c r="P1532" s="42"/>
      <c r="Q1532" s="42">
        <v>0</v>
      </c>
      <c r="R1532" s="47">
        <v>7736.7759999999998</v>
      </c>
      <c r="S1532" s="42">
        <v>8239.1952966053377</v>
      </c>
      <c r="T1532" s="73">
        <v>0.59869170880724731</v>
      </c>
      <c r="U1532" s="48">
        <v>44.699148799999996</v>
      </c>
      <c r="V1532" s="49">
        <v>3.2480125563144888</v>
      </c>
    </row>
    <row r="1533" spans="1:22" x14ac:dyDescent="0.35">
      <c r="A1533" s="1" t="s">
        <v>29</v>
      </c>
      <c r="B1533" s="44" t="s">
        <v>1550</v>
      </c>
      <c r="C1533" s="25" t="s">
        <v>1573</v>
      </c>
      <c r="D1533" s="25" t="s">
        <v>32</v>
      </c>
      <c r="E1533" s="50">
        <v>697</v>
      </c>
      <c r="F1533" s="41">
        <v>238.95</v>
      </c>
      <c r="G1533" s="42">
        <v>0</v>
      </c>
      <c r="H1533" s="42">
        <v>0</v>
      </c>
      <c r="I1533" s="42"/>
      <c r="J1533" s="42"/>
      <c r="K1533" s="42">
        <v>0</v>
      </c>
      <c r="L1533" s="46">
        <v>9.9562499999999998E-2</v>
      </c>
      <c r="M1533" s="42">
        <v>0</v>
      </c>
      <c r="N1533" s="48">
        <v>0</v>
      </c>
      <c r="O1533" s="42"/>
      <c r="P1533" s="42"/>
      <c r="Q1533" s="42">
        <v>0</v>
      </c>
      <c r="R1533" s="47">
        <v>238.95</v>
      </c>
      <c r="S1533" s="42">
        <v>254.46719875615443</v>
      </c>
      <c r="T1533" s="73">
        <v>0.36508923781370795</v>
      </c>
      <c r="U1533" s="48">
        <v>9.9562499999999998E-2</v>
      </c>
      <c r="V1533" s="49">
        <v>0.14284433285509326</v>
      </c>
    </row>
    <row r="1534" spans="1:22" x14ac:dyDescent="0.35">
      <c r="A1534" s="1" t="s">
        <v>29</v>
      </c>
      <c r="B1534" s="44" t="s">
        <v>1550</v>
      </c>
      <c r="C1534" s="25" t="s">
        <v>1574</v>
      </c>
      <c r="D1534" s="25" t="s">
        <v>32</v>
      </c>
      <c r="E1534" s="50">
        <v>6531</v>
      </c>
      <c r="F1534" s="41">
        <v>2096.2691999999997</v>
      </c>
      <c r="G1534" s="42">
        <v>0</v>
      </c>
      <c r="H1534" s="42">
        <v>0</v>
      </c>
      <c r="I1534" s="42"/>
      <c r="J1534" s="42"/>
      <c r="K1534" s="42">
        <v>0</v>
      </c>
      <c r="L1534" s="46">
        <v>0.87344549999999999</v>
      </c>
      <c r="M1534" s="42">
        <v>0</v>
      </c>
      <c r="N1534" s="48">
        <v>0</v>
      </c>
      <c r="O1534" s="42"/>
      <c r="P1534" s="42"/>
      <c r="Q1534" s="42">
        <v>0</v>
      </c>
      <c r="R1534" s="47">
        <v>2120.9891999999995</v>
      </c>
      <c r="S1534" s="42">
        <v>2258.7243369577604</v>
      </c>
      <c r="T1534" s="73">
        <v>0.34584662945303329</v>
      </c>
      <c r="U1534" s="48">
        <v>2.0506265011411982</v>
      </c>
      <c r="V1534" s="49">
        <v>0.31398354021454578</v>
      </c>
    </row>
    <row r="1535" spans="1:22" x14ac:dyDescent="0.35">
      <c r="A1535" s="1" t="s">
        <v>29</v>
      </c>
      <c r="B1535" s="44" t="s">
        <v>1550</v>
      </c>
      <c r="C1535" s="25" t="s">
        <v>1575</v>
      </c>
      <c r="D1535" s="25" t="s">
        <v>32</v>
      </c>
      <c r="E1535" s="50">
        <v>24484</v>
      </c>
      <c r="F1535" s="41">
        <v>13805.312399999999</v>
      </c>
      <c r="G1535" s="42">
        <v>0</v>
      </c>
      <c r="H1535" s="42">
        <v>475.29999999999995</v>
      </c>
      <c r="I1535" s="42"/>
      <c r="J1535" s="42"/>
      <c r="K1535" s="42">
        <v>0</v>
      </c>
      <c r="L1535" s="46">
        <v>5.7522134999999999</v>
      </c>
      <c r="M1535" s="42">
        <v>0</v>
      </c>
      <c r="N1535" s="48">
        <v>33.845377999999997</v>
      </c>
      <c r="O1535" s="42"/>
      <c r="P1535" s="42"/>
      <c r="Q1535" s="42">
        <v>0</v>
      </c>
      <c r="R1535" s="47">
        <v>14280.612399999998</v>
      </c>
      <c r="S1535" s="42">
        <v>15207.982565182687</v>
      </c>
      <c r="T1535" s="73">
        <v>0.62113962445608095</v>
      </c>
      <c r="U1535" s="48">
        <v>39.597591499999993</v>
      </c>
      <c r="V1535" s="49">
        <v>1.6172844102270869</v>
      </c>
    </row>
    <row r="1536" spans="1:22" x14ac:dyDescent="0.35">
      <c r="A1536" s="1" t="s">
        <v>29</v>
      </c>
      <c r="B1536" s="44" t="s">
        <v>1550</v>
      </c>
      <c r="C1536" s="25" t="s">
        <v>1576</v>
      </c>
      <c r="D1536" s="25" t="s">
        <v>32</v>
      </c>
      <c r="E1536" s="50">
        <v>9120</v>
      </c>
      <c r="F1536" s="41">
        <v>5910.5627999999997</v>
      </c>
      <c r="G1536" s="42">
        <v>0</v>
      </c>
      <c r="H1536" s="42">
        <v>0</v>
      </c>
      <c r="I1536" s="42"/>
      <c r="J1536" s="42"/>
      <c r="K1536" s="42">
        <v>0</v>
      </c>
      <c r="L1536" s="46">
        <v>2.4627344999999998</v>
      </c>
      <c r="M1536" s="42">
        <v>0</v>
      </c>
      <c r="N1536" s="48">
        <v>0</v>
      </c>
      <c r="O1536" s="42"/>
      <c r="P1536" s="42"/>
      <c r="Q1536" s="42">
        <v>0</v>
      </c>
      <c r="R1536" s="47">
        <v>5910.5627999999997</v>
      </c>
      <c r="S1536" s="42">
        <v>6294.3894487898415</v>
      </c>
      <c r="T1536" s="73">
        <v>0.69017428166555284</v>
      </c>
      <c r="U1536" s="48">
        <v>2.4627344999999998</v>
      </c>
      <c r="V1536" s="49">
        <v>0.27003667763157896</v>
      </c>
    </row>
    <row r="1537" spans="1:22" x14ac:dyDescent="0.35">
      <c r="A1537" s="1" t="s">
        <v>29</v>
      </c>
      <c r="B1537" s="44" t="s">
        <v>1550</v>
      </c>
      <c r="C1537" s="25" t="s">
        <v>1577</v>
      </c>
      <c r="D1537" s="25" t="s">
        <v>32</v>
      </c>
      <c r="E1537" s="50">
        <v>4701</v>
      </c>
      <c r="F1537" s="41">
        <v>2238.3611999999998</v>
      </c>
      <c r="G1537" s="42">
        <v>0</v>
      </c>
      <c r="H1537" s="42">
        <v>0</v>
      </c>
      <c r="I1537" s="42"/>
      <c r="J1537" s="42"/>
      <c r="K1537" s="42">
        <v>0</v>
      </c>
      <c r="L1537" s="46">
        <v>0.93265049999999994</v>
      </c>
      <c r="M1537" s="42">
        <v>0</v>
      </c>
      <c r="N1537" s="48">
        <v>0</v>
      </c>
      <c r="O1537" s="42"/>
      <c r="P1537" s="42"/>
      <c r="Q1537" s="42">
        <v>0</v>
      </c>
      <c r="R1537" s="47">
        <v>2238.3611999999998</v>
      </c>
      <c r="S1537" s="42">
        <v>2383.7183694013993</v>
      </c>
      <c r="T1537" s="73">
        <v>0.50706623471631551</v>
      </c>
      <c r="U1537" s="48">
        <v>0.93265049999999994</v>
      </c>
      <c r="V1537" s="49">
        <v>0.19839406509253349</v>
      </c>
    </row>
    <row r="1538" spans="1:22" x14ac:dyDescent="0.35">
      <c r="A1538" s="1" t="s">
        <v>29</v>
      </c>
      <c r="B1538" s="44" t="s">
        <v>1550</v>
      </c>
      <c r="C1538" s="25" t="s">
        <v>1578</v>
      </c>
      <c r="D1538" s="25" t="s">
        <v>32</v>
      </c>
      <c r="E1538" s="50">
        <v>2436</v>
      </c>
      <c r="F1538" s="41">
        <v>1038.1248000000001</v>
      </c>
      <c r="G1538" s="42">
        <v>0</v>
      </c>
      <c r="H1538" s="42">
        <v>0</v>
      </c>
      <c r="I1538" s="42"/>
      <c r="J1538" s="42"/>
      <c r="K1538" s="42">
        <v>0</v>
      </c>
      <c r="L1538" s="46">
        <v>0.43255200000000005</v>
      </c>
      <c r="M1538" s="42">
        <v>0</v>
      </c>
      <c r="N1538" s="48">
        <v>0</v>
      </c>
      <c r="O1538" s="42"/>
      <c r="P1538" s="42"/>
      <c r="Q1538" s="42">
        <v>0</v>
      </c>
      <c r="R1538" s="47">
        <v>1038.1248000000001</v>
      </c>
      <c r="S1538" s="42">
        <v>1105.5396937237626</v>
      </c>
      <c r="T1538" s="73">
        <v>0.45383402862223426</v>
      </c>
      <c r="U1538" s="48">
        <v>0.43255200000000005</v>
      </c>
      <c r="V1538" s="49">
        <v>0.17756650246305419</v>
      </c>
    </row>
    <row r="1539" spans="1:22" x14ac:dyDescent="0.35">
      <c r="A1539" s="1" t="s">
        <v>29</v>
      </c>
      <c r="B1539" s="44" t="s">
        <v>1550</v>
      </c>
      <c r="C1539" s="25" t="s">
        <v>1579</v>
      </c>
      <c r="D1539" s="25" t="s">
        <v>32</v>
      </c>
      <c r="E1539" s="50">
        <v>1930</v>
      </c>
      <c r="F1539" s="41">
        <v>703.78199999999993</v>
      </c>
      <c r="G1539" s="42">
        <v>0</v>
      </c>
      <c r="H1539" s="42">
        <v>155.58799999999997</v>
      </c>
      <c r="I1539" s="42"/>
      <c r="J1539" s="42"/>
      <c r="K1539" s="42">
        <v>0</v>
      </c>
      <c r="L1539" s="46">
        <v>0.29324250000000002</v>
      </c>
      <c r="M1539" s="42">
        <v>0</v>
      </c>
      <c r="N1539" s="48">
        <v>11.079180879999999</v>
      </c>
      <c r="O1539" s="42"/>
      <c r="P1539" s="42"/>
      <c r="Q1539" s="42">
        <v>0</v>
      </c>
      <c r="R1539" s="47">
        <v>859.36999999999989</v>
      </c>
      <c r="S1539" s="42">
        <v>915.17671728427035</v>
      </c>
      <c r="T1539" s="73">
        <v>0.47418482760843023</v>
      </c>
      <c r="U1539" s="48">
        <v>11.372423379999999</v>
      </c>
      <c r="V1539" s="49">
        <v>5.8924473471502585</v>
      </c>
    </row>
    <row r="1540" spans="1:22" x14ac:dyDescent="0.35">
      <c r="A1540" s="1" t="s">
        <v>29</v>
      </c>
      <c r="B1540" s="44" t="s">
        <v>1550</v>
      </c>
      <c r="C1540" s="25" t="s">
        <v>1580</v>
      </c>
      <c r="D1540" s="25" t="s">
        <v>32</v>
      </c>
      <c r="E1540" s="50">
        <v>6566</v>
      </c>
      <c r="F1540" s="41">
        <v>4232.7539999999999</v>
      </c>
      <c r="G1540" s="42">
        <v>0</v>
      </c>
      <c r="H1540" s="42">
        <v>0</v>
      </c>
      <c r="I1540" s="42"/>
      <c r="J1540" s="42"/>
      <c r="K1540" s="42">
        <v>0</v>
      </c>
      <c r="L1540" s="46">
        <v>1.7636475</v>
      </c>
      <c r="M1540" s="42">
        <v>0</v>
      </c>
      <c r="N1540" s="48">
        <v>0</v>
      </c>
      <c r="O1540" s="42"/>
      <c r="P1540" s="42"/>
      <c r="Q1540" s="42">
        <v>0</v>
      </c>
      <c r="R1540" s="47">
        <v>4298.8239999999996</v>
      </c>
      <c r="S1540" s="42">
        <v>4577.9857762114534</v>
      </c>
      <c r="T1540" s="73">
        <v>0.69722597871024272</v>
      </c>
      <c r="U1540" s="48">
        <v>4.9099399249756859</v>
      </c>
      <c r="V1540" s="49">
        <v>0.74778250456528883</v>
      </c>
    </row>
    <row r="1541" spans="1:22" x14ac:dyDescent="0.35">
      <c r="A1541" s="1" t="s">
        <v>29</v>
      </c>
      <c r="B1541" s="44" t="s">
        <v>1581</v>
      </c>
      <c r="C1541" s="25" t="s">
        <v>1582</v>
      </c>
      <c r="D1541" s="25" t="s">
        <v>32</v>
      </c>
      <c r="E1541" s="50">
        <v>1251</v>
      </c>
      <c r="F1541" s="41">
        <v>332.37720000000002</v>
      </c>
      <c r="G1541" s="42">
        <v>0</v>
      </c>
      <c r="H1541" s="42">
        <v>0</v>
      </c>
      <c r="I1541" s="42"/>
      <c r="J1541" s="42"/>
      <c r="K1541" s="42">
        <v>0</v>
      </c>
      <c r="L1541" s="46">
        <v>0.13849049999999999</v>
      </c>
      <c r="M1541" s="42">
        <v>0</v>
      </c>
      <c r="N1541" s="48">
        <v>0</v>
      </c>
      <c r="O1541" s="42"/>
      <c r="P1541" s="42"/>
      <c r="Q1541" s="42">
        <v>0</v>
      </c>
      <c r="R1541" s="47">
        <v>332.37720000000002</v>
      </c>
      <c r="S1541" s="42">
        <v>353.9614773568282</v>
      </c>
      <c r="T1541" s="73">
        <v>0.28294282762336387</v>
      </c>
      <c r="U1541" s="48">
        <v>0.13849049999999999</v>
      </c>
      <c r="V1541" s="49">
        <v>0.11070383693045563</v>
      </c>
    </row>
    <row r="1542" spans="1:22" x14ac:dyDescent="0.35">
      <c r="A1542" s="1" t="s">
        <v>29</v>
      </c>
      <c r="B1542" s="44" t="s">
        <v>1581</v>
      </c>
      <c r="C1542" s="25" t="s">
        <v>1583</v>
      </c>
      <c r="D1542" s="25" t="s">
        <v>32</v>
      </c>
      <c r="E1542" s="50">
        <v>3210</v>
      </c>
      <c r="F1542" s="41">
        <v>1600.8804</v>
      </c>
      <c r="G1542" s="42">
        <v>0</v>
      </c>
      <c r="H1542" s="42">
        <v>0</v>
      </c>
      <c r="I1542" s="42"/>
      <c r="J1542" s="42"/>
      <c r="K1542" s="42">
        <v>0</v>
      </c>
      <c r="L1542" s="46">
        <v>0.66703350000000006</v>
      </c>
      <c r="M1542" s="42">
        <v>0</v>
      </c>
      <c r="N1542" s="48">
        <v>0</v>
      </c>
      <c r="O1542" s="42"/>
      <c r="P1542" s="42"/>
      <c r="Q1542" s="42">
        <v>0</v>
      </c>
      <c r="R1542" s="47">
        <v>1600.8804</v>
      </c>
      <c r="S1542" s="42">
        <v>1704.8401378180874</v>
      </c>
      <c r="T1542" s="73">
        <v>0.53110284667230134</v>
      </c>
      <c r="U1542" s="48">
        <v>0.66703350000000006</v>
      </c>
      <c r="V1542" s="49">
        <v>0.20779859813084112</v>
      </c>
    </row>
    <row r="1543" spans="1:22" x14ac:dyDescent="0.35">
      <c r="A1543" s="1" t="s">
        <v>29</v>
      </c>
      <c r="B1543" s="44" t="s">
        <v>1581</v>
      </c>
      <c r="C1543" s="25" t="s">
        <v>1584</v>
      </c>
      <c r="D1543" s="25" t="s">
        <v>32</v>
      </c>
      <c r="E1543" s="50">
        <v>67</v>
      </c>
      <c r="F1543" s="60">
        <v>46.940399999999997</v>
      </c>
      <c r="G1543" s="42">
        <v>0</v>
      </c>
      <c r="H1543" s="42">
        <v>0</v>
      </c>
      <c r="I1543" s="42"/>
      <c r="J1543" s="42"/>
      <c r="K1543" s="42">
        <v>0</v>
      </c>
      <c r="L1543" s="46">
        <v>1.9558499999999999E-2</v>
      </c>
      <c r="M1543" s="42">
        <v>0</v>
      </c>
      <c r="N1543" s="48">
        <v>0</v>
      </c>
      <c r="O1543" s="42"/>
      <c r="P1543" s="42"/>
      <c r="Q1543" s="42">
        <v>0</v>
      </c>
      <c r="R1543" s="62">
        <v>46.940399999999997</v>
      </c>
      <c r="S1543" s="48">
        <v>49.988667488986778</v>
      </c>
      <c r="T1543" s="73">
        <v>0.74609951476099667</v>
      </c>
      <c r="U1543" s="48">
        <v>1.9558499999999999E-2</v>
      </c>
      <c r="V1543" s="49">
        <v>0.29191791044776116</v>
      </c>
    </row>
    <row r="1544" spans="1:22" x14ac:dyDescent="0.35">
      <c r="A1544" s="1" t="s">
        <v>29</v>
      </c>
      <c r="B1544" s="44" t="s">
        <v>1581</v>
      </c>
      <c r="C1544" s="25" t="s">
        <v>1585</v>
      </c>
      <c r="D1544" s="25" t="s">
        <v>32</v>
      </c>
      <c r="E1544" s="50">
        <v>4222</v>
      </c>
      <c r="F1544" s="41">
        <v>2705.5727999999999</v>
      </c>
      <c r="G1544" s="42">
        <v>0</v>
      </c>
      <c r="H1544" s="42">
        <v>0</v>
      </c>
      <c r="I1544" s="42"/>
      <c r="J1544" s="42"/>
      <c r="K1544" s="42">
        <v>0</v>
      </c>
      <c r="L1544" s="46">
        <v>1.1273220000000002</v>
      </c>
      <c r="M1544" s="42">
        <v>0</v>
      </c>
      <c r="N1544" s="48">
        <v>0</v>
      </c>
      <c r="O1544" s="42"/>
      <c r="P1544" s="42"/>
      <c r="Q1544" s="42">
        <v>0</v>
      </c>
      <c r="R1544" s="47">
        <v>2705.5727999999999</v>
      </c>
      <c r="S1544" s="42">
        <v>2881.2702718009846</v>
      </c>
      <c r="T1544" s="73">
        <v>0.6824420350073388</v>
      </c>
      <c r="U1544" s="48">
        <v>1.1273220000000002</v>
      </c>
      <c r="V1544" s="49">
        <v>0.26701136901942213</v>
      </c>
    </row>
    <row r="1545" spans="1:22" x14ac:dyDescent="0.35">
      <c r="A1545" s="1" t="s">
        <v>29</v>
      </c>
      <c r="B1545" s="44" t="s">
        <v>1581</v>
      </c>
      <c r="C1545" s="25" t="s">
        <v>1586</v>
      </c>
      <c r="D1545" s="25" t="s">
        <v>32</v>
      </c>
      <c r="E1545" s="50">
        <v>5017</v>
      </c>
      <c r="F1545" s="41">
        <v>2599.0848000000001</v>
      </c>
      <c r="G1545" s="42">
        <v>0</v>
      </c>
      <c r="H1545" s="42">
        <v>0</v>
      </c>
      <c r="I1545" s="42"/>
      <c r="J1545" s="42"/>
      <c r="K1545" s="42">
        <v>0</v>
      </c>
      <c r="L1545" s="46">
        <v>1.0829519999999999</v>
      </c>
      <c r="M1545" s="42">
        <v>0</v>
      </c>
      <c r="N1545" s="48">
        <v>0</v>
      </c>
      <c r="O1545" s="42"/>
      <c r="P1545" s="42"/>
      <c r="Q1545" s="42">
        <v>0</v>
      </c>
      <c r="R1545" s="47">
        <v>2599.0848000000001</v>
      </c>
      <c r="S1545" s="42">
        <v>2767.8670365586941</v>
      </c>
      <c r="T1545" s="73">
        <v>0.55169763535154359</v>
      </c>
      <c r="U1545" s="48">
        <v>1.0829519999999999</v>
      </c>
      <c r="V1545" s="49">
        <v>0.2158564879410006</v>
      </c>
    </row>
    <row r="1546" spans="1:22" x14ac:dyDescent="0.35">
      <c r="A1546" s="1" t="s">
        <v>29</v>
      </c>
      <c r="B1546" s="44" t="s">
        <v>1581</v>
      </c>
      <c r="C1546" s="25" t="s">
        <v>1587</v>
      </c>
      <c r="D1546" s="25" t="s">
        <v>32</v>
      </c>
      <c r="E1546" s="50">
        <v>2483</v>
      </c>
      <c r="F1546" s="41">
        <v>806.81759999999997</v>
      </c>
      <c r="G1546" s="42">
        <v>0</v>
      </c>
      <c r="H1546" s="42">
        <v>0</v>
      </c>
      <c r="I1546" s="42"/>
      <c r="J1546" s="42"/>
      <c r="K1546" s="42">
        <v>0</v>
      </c>
      <c r="L1546" s="46">
        <v>0.33617400000000003</v>
      </c>
      <c r="M1546" s="42">
        <v>0</v>
      </c>
      <c r="N1546" s="48">
        <v>0</v>
      </c>
      <c r="O1546" s="42"/>
      <c r="P1546" s="42"/>
      <c r="Q1546" s="42">
        <v>0</v>
      </c>
      <c r="R1546" s="47">
        <v>806.81759999999997</v>
      </c>
      <c r="S1546" s="42">
        <v>859.21161154703282</v>
      </c>
      <c r="T1546" s="73">
        <v>0.34603770098551462</v>
      </c>
      <c r="U1546" s="48">
        <v>0.33617400000000003</v>
      </c>
      <c r="V1546" s="49">
        <v>0.13539025372533228</v>
      </c>
    </row>
    <row r="1547" spans="1:22" x14ac:dyDescent="0.35">
      <c r="A1547" s="1" t="s">
        <v>29</v>
      </c>
      <c r="B1547" s="44" t="s">
        <v>1581</v>
      </c>
      <c r="C1547" s="25" t="s">
        <v>1588</v>
      </c>
      <c r="D1547" s="25" t="s">
        <v>32</v>
      </c>
      <c r="E1547" s="50">
        <v>1018</v>
      </c>
      <c r="F1547" s="41">
        <v>835.0992</v>
      </c>
      <c r="G1547" s="42">
        <v>0</v>
      </c>
      <c r="H1547" s="42">
        <v>0</v>
      </c>
      <c r="I1547" s="42"/>
      <c r="J1547" s="42"/>
      <c r="K1547" s="42">
        <v>0</v>
      </c>
      <c r="L1547" s="46">
        <v>0.34795800000000005</v>
      </c>
      <c r="M1547" s="42">
        <v>0</v>
      </c>
      <c r="N1547" s="48">
        <v>0</v>
      </c>
      <c r="O1547" s="42"/>
      <c r="P1547" s="42"/>
      <c r="Q1547" s="42">
        <v>0</v>
      </c>
      <c r="R1547" s="47">
        <v>835.0992</v>
      </c>
      <c r="S1547" s="42">
        <v>889.32979329359932</v>
      </c>
      <c r="T1547" s="73">
        <v>0.87360490500353571</v>
      </c>
      <c r="U1547" s="48">
        <v>0.34795800000000005</v>
      </c>
      <c r="V1547" s="49">
        <v>0.34180550098231832</v>
      </c>
    </row>
    <row r="1548" spans="1:22" x14ac:dyDescent="0.35">
      <c r="A1548" s="1" t="s">
        <v>29</v>
      </c>
      <c r="B1548" s="44" t="s">
        <v>1581</v>
      </c>
      <c r="C1548" s="25" t="s">
        <v>1589</v>
      </c>
      <c r="D1548" s="25" t="s">
        <v>32</v>
      </c>
      <c r="E1548" s="50">
        <v>2326</v>
      </c>
      <c r="F1548" s="41">
        <v>1901.6856</v>
      </c>
      <c r="G1548" s="42">
        <v>0</v>
      </c>
      <c r="H1548" s="42">
        <v>0</v>
      </c>
      <c r="I1548" s="42"/>
      <c r="J1548" s="42"/>
      <c r="K1548" s="42">
        <v>0</v>
      </c>
      <c r="L1548" s="46">
        <v>0.79236899999999999</v>
      </c>
      <c r="M1548" s="42">
        <v>0</v>
      </c>
      <c r="N1548" s="48">
        <v>0</v>
      </c>
      <c r="O1548" s="42"/>
      <c r="P1548" s="42"/>
      <c r="Q1548" s="42">
        <v>0</v>
      </c>
      <c r="R1548" s="47">
        <v>1901.6856</v>
      </c>
      <c r="S1548" s="42">
        <v>2025.1793578025395</v>
      </c>
      <c r="T1548" s="73">
        <v>0.87067040318251909</v>
      </c>
      <c r="U1548" s="48">
        <v>0.79236899999999999</v>
      </c>
      <c r="V1548" s="49">
        <v>0.34065735167669819</v>
      </c>
    </row>
    <row r="1549" spans="1:22" x14ac:dyDescent="0.35">
      <c r="A1549" s="1" t="s">
        <v>29</v>
      </c>
      <c r="B1549" s="44" t="s">
        <v>1581</v>
      </c>
      <c r="C1549" s="25" t="s">
        <v>1590</v>
      </c>
      <c r="D1549" s="25" t="s">
        <v>32</v>
      </c>
      <c r="E1549" s="50">
        <v>1731</v>
      </c>
      <c r="F1549" s="41">
        <v>1515.8663999999999</v>
      </c>
      <c r="G1549" s="42">
        <v>0</v>
      </c>
      <c r="H1549" s="42">
        <v>0</v>
      </c>
      <c r="I1549" s="42"/>
      <c r="J1549" s="42"/>
      <c r="K1549" s="42">
        <v>0</v>
      </c>
      <c r="L1549" s="46">
        <v>0.63161100000000003</v>
      </c>
      <c r="M1549" s="42">
        <v>0</v>
      </c>
      <c r="N1549" s="48">
        <v>0</v>
      </c>
      <c r="O1549" s="42"/>
      <c r="P1549" s="42"/>
      <c r="Q1549" s="42">
        <v>0</v>
      </c>
      <c r="R1549" s="47">
        <v>1515.8663999999999</v>
      </c>
      <c r="S1549" s="42">
        <v>1614.3054048820936</v>
      </c>
      <c r="T1549" s="73">
        <v>0.93258544476146366</v>
      </c>
      <c r="U1549" s="48">
        <v>0.63161100000000003</v>
      </c>
      <c r="V1549" s="49">
        <v>0.36488214904679378</v>
      </c>
    </row>
    <row r="1550" spans="1:22" x14ac:dyDescent="0.35">
      <c r="A1550" s="1" t="s">
        <v>29</v>
      </c>
      <c r="B1550" s="44" t="s">
        <v>1581</v>
      </c>
      <c r="C1550" s="25" t="s">
        <v>1591</v>
      </c>
      <c r="D1550" s="25" t="s">
        <v>32</v>
      </c>
      <c r="E1550" s="50">
        <v>975</v>
      </c>
      <c r="F1550" s="41">
        <v>421.08119999999997</v>
      </c>
      <c r="G1550" s="42">
        <v>0</v>
      </c>
      <c r="H1550" s="42">
        <v>0</v>
      </c>
      <c r="I1550" s="42"/>
      <c r="J1550" s="42"/>
      <c r="K1550" s="42">
        <v>0</v>
      </c>
      <c r="L1550" s="46">
        <v>0.17545050000000001</v>
      </c>
      <c r="M1550" s="42">
        <v>0</v>
      </c>
      <c r="N1550" s="48">
        <v>0</v>
      </c>
      <c r="O1550" s="42"/>
      <c r="P1550" s="42"/>
      <c r="Q1550" s="42">
        <v>0</v>
      </c>
      <c r="R1550" s="47">
        <v>421.08119999999997</v>
      </c>
      <c r="S1550" s="42">
        <v>448.42583558434825</v>
      </c>
      <c r="T1550" s="73">
        <v>0.4599239339326649</v>
      </c>
      <c r="U1550" s="48">
        <v>0.17545050000000001</v>
      </c>
      <c r="V1550" s="49">
        <v>0.17994923076923078</v>
      </c>
    </row>
    <row r="1551" spans="1:22" x14ac:dyDescent="0.35">
      <c r="A1551" s="1" t="s">
        <v>29</v>
      </c>
      <c r="B1551" s="44" t="s">
        <v>1581</v>
      </c>
      <c r="C1551" s="25" t="s">
        <v>1592</v>
      </c>
      <c r="D1551" s="25" t="s">
        <v>32</v>
      </c>
      <c r="E1551" s="50">
        <v>3253</v>
      </c>
      <c r="F1551" s="41">
        <v>2438.5823999999998</v>
      </c>
      <c r="G1551" s="42">
        <v>0</v>
      </c>
      <c r="H1551" s="42">
        <v>0</v>
      </c>
      <c r="I1551" s="42"/>
      <c r="J1551" s="42"/>
      <c r="K1551" s="42">
        <v>0</v>
      </c>
      <c r="L1551" s="46">
        <v>1.016076</v>
      </c>
      <c r="M1551" s="42">
        <v>0</v>
      </c>
      <c r="N1551" s="48">
        <v>0</v>
      </c>
      <c r="O1551" s="42"/>
      <c r="P1551" s="42"/>
      <c r="Q1551" s="42">
        <v>0</v>
      </c>
      <c r="R1551" s="47">
        <v>2438.5823999999998</v>
      </c>
      <c r="S1551" s="42">
        <v>2596.9417546100021</v>
      </c>
      <c r="T1551" s="73">
        <v>0.79832208872118116</v>
      </c>
      <c r="U1551" s="48">
        <v>1.016076</v>
      </c>
      <c r="V1551" s="49">
        <v>0.31235044574239162</v>
      </c>
    </row>
    <row r="1552" spans="1:22" x14ac:dyDescent="0.35">
      <c r="A1552" s="1" t="s">
        <v>29</v>
      </c>
      <c r="B1552" s="44" t="s">
        <v>1581</v>
      </c>
      <c r="C1552" s="25" t="s">
        <v>1593</v>
      </c>
      <c r="D1552" s="25" t="s">
        <v>32</v>
      </c>
      <c r="E1552" s="50">
        <v>4403</v>
      </c>
      <c r="F1552" s="41">
        <v>1862.5608</v>
      </c>
      <c r="G1552" s="42">
        <v>0</v>
      </c>
      <c r="H1552" s="42">
        <v>0</v>
      </c>
      <c r="I1552" s="42"/>
      <c r="J1552" s="42"/>
      <c r="K1552" s="42">
        <v>0</v>
      </c>
      <c r="L1552" s="46">
        <v>0.77606700000000006</v>
      </c>
      <c r="M1552" s="42">
        <v>0</v>
      </c>
      <c r="N1552" s="48">
        <v>0</v>
      </c>
      <c r="O1552" s="42"/>
      <c r="P1552" s="42"/>
      <c r="Q1552" s="42">
        <v>0</v>
      </c>
      <c r="R1552" s="47">
        <v>1862.5608</v>
      </c>
      <c r="S1552" s="42">
        <v>1983.5138283700439</v>
      </c>
      <c r="T1552" s="73">
        <v>0.4504914440994876</v>
      </c>
      <c r="U1552" s="48">
        <v>0.77606700000000006</v>
      </c>
      <c r="V1552" s="49">
        <v>0.17625868725868726</v>
      </c>
    </row>
    <row r="1553" spans="1:22" x14ac:dyDescent="0.35">
      <c r="A1553" s="1" t="s">
        <v>29</v>
      </c>
      <c r="B1553" s="44" t="s">
        <v>1581</v>
      </c>
      <c r="C1553" s="25" t="s">
        <v>1594</v>
      </c>
      <c r="D1553" s="25" t="s">
        <v>32</v>
      </c>
      <c r="E1553" s="50">
        <v>1675</v>
      </c>
      <c r="F1553" s="60">
        <v>94.896000000000001</v>
      </c>
      <c r="G1553" s="42">
        <v>0</v>
      </c>
      <c r="H1553" s="42">
        <v>0</v>
      </c>
      <c r="I1553" s="42"/>
      <c r="J1553" s="42"/>
      <c r="K1553" s="42">
        <v>0</v>
      </c>
      <c r="L1553" s="46">
        <v>3.9539999999999999E-2</v>
      </c>
      <c r="M1553" s="42">
        <v>0</v>
      </c>
      <c r="N1553" s="48">
        <v>0</v>
      </c>
      <c r="O1553" s="42"/>
      <c r="P1553" s="42"/>
      <c r="Q1553" s="42">
        <v>0</v>
      </c>
      <c r="R1553" s="62">
        <v>94.896000000000001</v>
      </c>
      <c r="S1553" s="42">
        <v>101.05846115573982</v>
      </c>
      <c r="T1553" s="73">
        <v>6.03334096452178E-2</v>
      </c>
      <c r="U1553" s="48">
        <v>3.9539999999999999E-2</v>
      </c>
      <c r="V1553" s="49">
        <v>2.3605970149253731E-2</v>
      </c>
    </row>
    <row r="1554" spans="1:22" x14ac:dyDescent="0.35">
      <c r="A1554" s="1" t="s">
        <v>29</v>
      </c>
      <c r="B1554" s="44" t="s">
        <v>1581</v>
      </c>
      <c r="C1554" s="25" t="s">
        <v>1595</v>
      </c>
      <c r="D1554" s="25" t="s">
        <v>32</v>
      </c>
      <c r="E1554" s="50">
        <v>4382</v>
      </c>
      <c r="F1554" s="41">
        <v>2533.0284000000001</v>
      </c>
      <c r="G1554" s="42">
        <v>0</v>
      </c>
      <c r="H1554" s="42">
        <v>0</v>
      </c>
      <c r="I1554" s="42"/>
      <c r="J1554" s="42"/>
      <c r="K1554" s="42">
        <v>0</v>
      </c>
      <c r="L1554" s="46">
        <v>1.0554284999999999</v>
      </c>
      <c r="M1554" s="42">
        <v>0</v>
      </c>
      <c r="N1554" s="48">
        <v>0</v>
      </c>
      <c r="O1554" s="42"/>
      <c r="P1554" s="42"/>
      <c r="Q1554" s="42">
        <v>0</v>
      </c>
      <c r="R1554" s="47">
        <v>2533.0284000000001</v>
      </c>
      <c r="S1554" s="42">
        <v>2697.5209931692148</v>
      </c>
      <c r="T1554" s="73">
        <v>0.61559128096056936</v>
      </c>
      <c r="U1554" s="48">
        <v>1.0554284999999999</v>
      </c>
      <c r="V1554" s="49">
        <v>0.24085543130990414</v>
      </c>
    </row>
    <row r="1555" spans="1:22" x14ac:dyDescent="0.35">
      <c r="A1555" s="1" t="s">
        <v>29</v>
      </c>
      <c r="B1555" s="44" t="s">
        <v>1581</v>
      </c>
      <c r="C1555" s="25" t="s">
        <v>1596</v>
      </c>
      <c r="D1555" s="25" t="s">
        <v>32</v>
      </c>
      <c r="E1555" s="50">
        <v>26903</v>
      </c>
      <c r="F1555" s="41">
        <v>17560.98</v>
      </c>
      <c r="G1555" s="42">
        <v>0</v>
      </c>
      <c r="H1555" s="42">
        <v>0</v>
      </c>
      <c r="I1555" s="42"/>
      <c r="J1555" s="42"/>
      <c r="K1555" s="42">
        <v>0</v>
      </c>
      <c r="L1555" s="46">
        <v>7.317075</v>
      </c>
      <c r="M1555" s="42">
        <v>0</v>
      </c>
      <c r="N1555" s="48">
        <v>0</v>
      </c>
      <c r="O1555" s="42"/>
      <c r="P1555" s="42"/>
      <c r="Q1555" s="42">
        <v>0</v>
      </c>
      <c r="R1555" s="47">
        <v>17560.98</v>
      </c>
      <c r="S1555" s="42">
        <v>18701.374295931586</v>
      </c>
      <c r="T1555" s="73">
        <v>0.69514085031154838</v>
      </c>
      <c r="U1555" s="48">
        <v>7.317075</v>
      </c>
      <c r="V1555" s="49">
        <v>0.2719798907185072</v>
      </c>
    </row>
    <row r="1556" spans="1:22" x14ac:dyDescent="0.35">
      <c r="A1556" s="1" t="s">
        <v>29</v>
      </c>
      <c r="B1556" s="44" t="s">
        <v>1581</v>
      </c>
      <c r="C1556" s="25" t="s">
        <v>1597</v>
      </c>
      <c r="D1556" s="25" t="s">
        <v>32</v>
      </c>
      <c r="E1556" s="50">
        <v>23628</v>
      </c>
      <c r="F1556" s="41">
        <v>14310.557999999999</v>
      </c>
      <c r="G1556" s="42">
        <v>0</v>
      </c>
      <c r="H1556" s="42">
        <v>0</v>
      </c>
      <c r="I1556" s="42"/>
      <c r="J1556" s="42"/>
      <c r="K1556" s="42">
        <v>0</v>
      </c>
      <c r="L1556" s="46">
        <v>5.9627325000000004</v>
      </c>
      <c r="M1556" s="42">
        <v>0</v>
      </c>
      <c r="N1556" s="48">
        <v>0</v>
      </c>
      <c r="O1556" s="42"/>
      <c r="P1556" s="42"/>
      <c r="Q1556" s="42">
        <v>0</v>
      </c>
      <c r="R1556" s="47">
        <v>14310.557999999999</v>
      </c>
      <c r="S1556" s="42">
        <v>15239.872805597304</v>
      </c>
      <c r="T1556" s="73">
        <v>0.64499207743343934</v>
      </c>
      <c r="U1556" s="48">
        <v>5.9627325000000004</v>
      </c>
      <c r="V1556" s="49">
        <v>0.25235874809547992</v>
      </c>
    </row>
    <row r="1557" spans="1:22" x14ac:dyDescent="0.35">
      <c r="A1557" s="1" t="s">
        <v>29</v>
      </c>
      <c r="B1557" s="44" t="s">
        <v>1581</v>
      </c>
      <c r="C1557" s="25" t="s">
        <v>1598</v>
      </c>
      <c r="D1557" s="25" t="s">
        <v>32</v>
      </c>
      <c r="E1557" s="50">
        <v>15570</v>
      </c>
      <c r="F1557" s="41">
        <v>8484.5375999999997</v>
      </c>
      <c r="G1557" s="42">
        <v>0</v>
      </c>
      <c r="H1557" s="42">
        <v>0</v>
      </c>
      <c r="I1557" s="42"/>
      <c r="J1557" s="42"/>
      <c r="K1557" s="42">
        <v>0</v>
      </c>
      <c r="L1557" s="46">
        <v>3.5352240000000004</v>
      </c>
      <c r="M1557" s="42">
        <v>0</v>
      </c>
      <c r="N1557" s="48">
        <v>0</v>
      </c>
      <c r="O1557" s="42"/>
      <c r="P1557" s="42"/>
      <c r="Q1557" s="42">
        <v>0</v>
      </c>
      <c r="R1557" s="47">
        <v>8484.5375999999997</v>
      </c>
      <c r="S1557" s="42">
        <v>9035.5158644622952</v>
      </c>
      <c r="T1557" s="73">
        <v>0.58031572668351283</v>
      </c>
      <c r="U1557" s="48">
        <v>3.5352240000000004</v>
      </c>
      <c r="V1557" s="49">
        <v>0.22705356454720618</v>
      </c>
    </row>
    <row r="1558" spans="1:22" x14ac:dyDescent="0.35">
      <c r="A1558" s="1" t="s">
        <v>29</v>
      </c>
      <c r="B1558" s="44" t="s">
        <v>1581</v>
      </c>
      <c r="C1558" s="25" t="s">
        <v>1599</v>
      </c>
      <c r="D1558" s="25" t="s">
        <v>32</v>
      </c>
      <c r="E1558" s="50">
        <v>14588</v>
      </c>
      <c r="F1558" s="41">
        <v>17416.944</v>
      </c>
      <c r="G1558" s="42">
        <v>0</v>
      </c>
      <c r="H1558" s="42">
        <v>0</v>
      </c>
      <c r="I1558" s="42"/>
      <c r="J1558" s="42"/>
      <c r="K1558" s="42">
        <v>0</v>
      </c>
      <c r="L1558" s="46">
        <v>7.2570600000000001</v>
      </c>
      <c r="M1558" s="42">
        <v>0</v>
      </c>
      <c r="N1558" s="48">
        <v>0</v>
      </c>
      <c r="O1558" s="42"/>
      <c r="P1558" s="42"/>
      <c r="Q1558" s="42">
        <v>0</v>
      </c>
      <c r="R1558" s="47">
        <v>17416.944</v>
      </c>
      <c r="S1558" s="42">
        <v>18547.984727235034</v>
      </c>
      <c r="T1558" s="73">
        <v>1.271454944285374</v>
      </c>
      <c r="U1558" s="48">
        <v>7.2570600000000001</v>
      </c>
      <c r="V1558" s="49">
        <v>0.49746778173841516</v>
      </c>
    </row>
    <row r="1559" spans="1:22" x14ac:dyDescent="0.35">
      <c r="A1559" s="1" t="s">
        <v>29</v>
      </c>
      <c r="B1559" s="44" t="s">
        <v>1581</v>
      </c>
      <c r="C1559" s="25" t="s">
        <v>1600</v>
      </c>
      <c r="D1559" s="25" t="s">
        <v>32</v>
      </c>
      <c r="E1559" s="50">
        <v>4830</v>
      </c>
      <c r="F1559" s="41">
        <v>5385.3552</v>
      </c>
      <c r="G1559" s="42">
        <v>0</v>
      </c>
      <c r="H1559" s="42">
        <v>0</v>
      </c>
      <c r="I1559" s="42"/>
      <c r="J1559" s="42"/>
      <c r="K1559" s="42">
        <v>0</v>
      </c>
      <c r="L1559" s="46">
        <v>2.2438980000000002</v>
      </c>
      <c r="M1559" s="42">
        <v>0</v>
      </c>
      <c r="N1559" s="48">
        <v>0</v>
      </c>
      <c r="O1559" s="42"/>
      <c r="P1559" s="42"/>
      <c r="Q1559" s="42">
        <v>0</v>
      </c>
      <c r="R1559" s="47">
        <v>5385.3552</v>
      </c>
      <c r="S1559" s="42">
        <v>5735.0753381497798</v>
      </c>
      <c r="T1559" s="73">
        <v>1.1873861983746956</v>
      </c>
      <c r="U1559" s="48">
        <v>2.2438980000000002</v>
      </c>
      <c r="V1559" s="49">
        <v>0.46457515527950316</v>
      </c>
    </row>
    <row r="1560" spans="1:22" x14ac:dyDescent="0.35">
      <c r="A1560" s="1" t="s">
        <v>29</v>
      </c>
      <c r="B1560" s="44" t="s">
        <v>1581</v>
      </c>
      <c r="C1560" s="25" t="s">
        <v>1601</v>
      </c>
      <c r="D1560" s="25" t="s">
        <v>32</v>
      </c>
      <c r="E1560" s="50">
        <v>5033</v>
      </c>
      <c r="F1560" s="41">
        <v>2812.9463999999998</v>
      </c>
      <c r="G1560" s="42">
        <v>0</v>
      </c>
      <c r="H1560" s="42">
        <v>0</v>
      </c>
      <c r="I1560" s="42"/>
      <c r="J1560" s="42"/>
      <c r="K1560" s="42">
        <v>0</v>
      </c>
      <c r="L1560" s="46">
        <v>1.172061</v>
      </c>
      <c r="M1560" s="42">
        <v>0</v>
      </c>
      <c r="N1560" s="48">
        <v>0</v>
      </c>
      <c r="O1560" s="42"/>
      <c r="P1560" s="42"/>
      <c r="Q1560" s="42">
        <v>0</v>
      </c>
      <c r="R1560" s="47">
        <v>2812.9463999999998</v>
      </c>
      <c r="S1560" s="42">
        <v>2995.6166171132413</v>
      </c>
      <c r="T1560" s="73">
        <v>0.59519503618383496</v>
      </c>
      <c r="U1560" s="48">
        <v>1.172061</v>
      </c>
      <c r="V1560" s="49">
        <v>0.23287522352473672</v>
      </c>
    </row>
    <row r="1561" spans="1:22" x14ac:dyDescent="0.35">
      <c r="A1561" s="1" t="s">
        <v>29</v>
      </c>
      <c r="B1561" s="44" t="s">
        <v>1581</v>
      </c>
      <c r="C1561" s="25" t="s">
        <v>1602</v>
      </c>
      <c r="D1561" s="25" t="s">
        <v>32</v>
      </c>
      <c r="E1561" s="50">
        <v>120</v>
      </c>
      <c r="F1561" s="41">
        <v>167.4144</v>
      </c>
      <c r="G1561" s="42">
        <v>0</v>
      </c>
      <c r="H1561" s="42">
        <v>0</v>
      </c>
      <c r="I1561" s="42"/>
      <c r="J1561" s="42"/>
      <c r="K1561" s="42">
        <v>0</v>
      </c>
      <c r="L1561" s="46">
        <v>6.9755999999999999E-2</v>
      </c>
      <c r="M1561" s="42">
        <v>0</v>
      </c>
      <c r="N1561" s="48">
        <v>0</v>
      </c>
      <c r="O1561" s="42"/>
      <c r="P1561" s="42"/>
      <c r="Q1561" s="42">
        <v>0</v>
      </c>
      <c r="R1561" s="47">
        <v>167.4144</v>
      </c>
      <c r="S1561" s="42">
        <v>178.28614103135527</v>
      </c>
      <c r="T1561" s="73">
        <v>1.4857178419279606</v>
      </c>
      <c r="U1561" s="48">
        <v>6.9755999999999999E-2</v>
      </c>
      <c r="V1561" s="49">
        <v>0.58130000000000004</v>
      </c>
    </row>
    <row r="1562" spans="1:22" x14ac:dyDescent="0.35">
      <c r="A1562" s="1" t="s">
        <v>29</v>
      </c>
      <c r="B1562" s="44" t="s">
        <v>1581</v>
      </c>
      <c r="C1562" s="25" t="s">
        <v>1603</v>
      </c>
      <c r="D1562" s="25" t="s">
        <v>32</v>
      </c>
      <c r="E1562" s="58">
        <v>115</v>
      </c>
      <c r="F1562" s="41">
        <v>235.1052</v>
      </c>
      <c r="G1562" s="42">
        <v>0</v>
      </c>
      <c r="H1562" s="42">
        <v>0</v>
      </c>
      <c r="I1562" s="42"/>
      <c r="J1562" s="42"/>
      <c r="K1562" s="42">
        <v>0</v>
      </c>
      <c r="L1562" s="46">
        <v>9.7960499999999992E-2</v>
      </c>
      <c r="M1562" s="42">
        <v>0</v>
      </c>
      <c r="N1562" s="48">
        <v>0</v>
      </c>
      <c r="O1562" s="42"/>
      <c r="P1562" s="42"/>
      <c r="Q1562" s="42">
        <v>0</v>
      </c>
      <c r="R1562" s="47">
        <v>235.1052</v>
      </c>
      <c r="S1562" s="42">
        <v>250.37272089142263</v>
      </c>
      <c r="T1562" s="73">
        <v>2.177154094708023</v>
      </c>
      <c r="U1562" s="48">
        <v>9.7960499999999992E-2</v>
      </c>
      <c r="V1562" s="49">
        <v>0.85183043478260867</v>
      </c>
    </row>
    <row r="1563" spans="1:22" x14ac:dyDescent="0.35">
      <c r="A1563" s="1" t="s">
        <v>29</v>
      </c>
      <c r="B1563" s="44" t="s">
        <v>1581</v>
      </c>
      <c r="C1563" s="25" t="s">
        <v>1604</v>
      </c>
      <c r="D1563" s="25" t="s">
        <v>32</v>
      </c>
      <c r="E1563" s="50">
        <v>7020</v>
      </c>
      <c r="F1563" s="41">
        <v>3791.6351999999997</v>
      </c>
      <c r="G1563" s="42">
        <v>0</v>
      </c>
      <c r="H1563" s="42">
        <v>0</v>
      </c>
      <c r="I1563" s="42"/>
      <c r="J1563" s="42"/>
      <c r="K1563" s="42">
        <v>0</v>
      </c>
      <c r="L1563" s="46">
        <v>1.5798479999999999</v>
      </c>
      <c r="M1563" s="42">
        <v>0</v>
      </c>
      <c r="N1563" s="48">
        <v>0</v>
      </c>
      <c r="O1563" s="42"/>
      <c r="P1563" s="42"/>
      <c r="Q1563" s="42">
        <v>0</v>
      </c>
      <c r="R1563" s="47">
        <v>3791.6351999999997</v>
      </c>
      <c r="S1563" s="42">
        <v>4037.8605902876388</v>
      </c>
      <c r="T1563" s="73">
        <v>0.57519381628029043</v>
      </c>
      <c r="U1563" s="48">
        <v>1.5798479999999999</v>
      </c>
      <c r="V1563" s="49">
        <v>0.22504957264957265</v>
      </c>
    </row>
    <row r="1564" spans="1:22" x14ac:dyDescent="0.35">
      <c r="A1564" s="1" t="s">
        <v>29</v>
      </c>
      <c r="B1564" s="44" t="s">
        <v>1581</v>
      </c>
      <c r="C1564" s="25" t="s">
        <v>1605</v>
      </c>
      <c r="D1564" s="25" t="s">
        <v>32</v>
      </c>
      <c r="E1564" s="50">
        <v>129</v>
      </c>
      <c r="F1564" s="60">
        <v>70.632000000000005</v>
      </c>
      <c r="G1564" s="42">
        <v>0</v>
      </c>
      <c r="H1564" s="42">
        <v>0</v>
      </c>
      <c r="I1564" s="42"/>
      <c r="J1564" s="42"/>
      <c r="K1564" s="42">
        <v>0</v>
      </c>
      <c r="L1564" s="46">
        <v>2.9430000000000001E-2</v>
      </c>
      <c r="M1564" s="42">
        <v>0</v>
      </c>
      <c r="N1564" s="48">
        <v>0</v>
      </c>
      <c r="O1564" s="42"/>
      <c r="P1564" s="42"/>
      <c r="Q1564" s="42">
        <v>0</v>
      </c>
      <c r="R1564" s="62">
        <v>70.632000000000005</v>
      </c>
      <c r="S1564" s="48">
        <v>75.218778750971751</v>
      </c>
      <c r="T1564" s="73">
        <v>0.58309130814706789</v>
      </c>
      <c r="U1564" s="48">
        <v>2.9430000000000001E-2</v>
      </c>
      <c r="V1564" s="49">
        <v>0.22813953488372093</v>
      </c>
    </row>
    <row r="1565" spans="1:22" x14ac:dyDescent="0.35">
      <c r="A1565" s="1" t="s">
        <v>29</v>
      </c>
      <c r="B1565" s="44" t="s">
        <v>1581</v>
      </c>
      <c r="C1565" s="25" t="s">
        <v>1606</v>
      </c>
      <c r="D1565" s="25" t="s">
        <v>32</v>
      </c>
      <c r="E1565" s="50">
        <v>107</v>
      </c>
      <c r="F1565" s="41">
        <v>106.1208</v>
      </c>
      <c r="G1565" s="42">
        <v>0</v>
      </c>
      <c r="H1565" s="42">
        <v>0</v>
      </c>
      <c r="I1565" s="42"/>
      <c r="J1565" s="42"/>
      <c r="K1565" s="42">
        <v>0</v>
      </c>
      <c r="L1565" s="46">
        <v>4.4216999999999999E-2</v>
      </c>
      <c r="M1565" s="42">
        <v>0</v>
      </c>
      <c r="N1565" s="48">
        <v>0</v>
      </c>
      <c r="O1565" s="42"/>
      <c r="P1565" s="42"/>
      <c r="Q1565" s="42">
        <v>0</v>
      </c>
      <c r="R1565" s="47">
        <v>106.1208</v>
      </c>
      <c r="S1565" s="42">
        <v>113.01218960352423</v>
      </c>
      <c r="T1565" s="73">
        <v>1.0561886878834041</v>
      </c>
      <c r="U1565" s="48">
        <v>4.4216999999999999E-2</v>
      </c>
      <c r="V1565" s="49">
        <v>0.41324299065420561</v>
      </c>
    </row>
    <row r="1566" spans="1:22" x14ac:dyDescent="0.35">
      <c r="A1566" s="1" t="s">
        <v>29</v>
      </c>
      <c r="B1566" s="44" t="s">
        <v>1581</v>
      </c>
      <c r="C1566" s="25" t="s">
        <v>1607</v>
      </c>
      <c r="D1566" s="25" t="s">
        <v>32</v>
      </c>
      <c r="E1566" s="50">
        <v>107</v>
      </c>
      <c r="F1566" s="41">
        <v>153.18</v>
      </c>
      <c r="G1566" s="42">
        <v>0</v>
      </c>
      <c r="H1566" s="42">
        <v>0</v>
      </c>
      <c r="I1566" s="42"/>
      <c r="J1566" s="42"/>
      <c r="K1566" s="42">
        <v>0</v>
      </c>
      <c r="L1566" s="46">
        <v>6.3825000000000007E-2</v>
      </c>
      <c r="M1566" s="42">
        <v>0</v>
      </c>
      <c r="N1566" s="48">
        <v>0</v>
      </c>
      <c r="O1566" s="42"/>
      <c r="P1566" s="42"/>
      <c r="Q1566" s="42">
        <v>0</v>
      </c>
      <c r="R1566" s="47">
        <v>153.18</v>
      </c>
      <c r="S1566" s="42">
        <v>163.12737185799429</v>
      </c>
      <c r="T1566" s="73">
        <v>1.5245548771775168</v>
      </c>
      <c r="U1566" s="48">
        <v>6.3825000000000007E-2</v>
      </c>
      <c r="V1566" s="49">
        <v>0.59649532710280384</v>
      </c>
    </row>
    <row r="1567" spans="1:22" x14ac:dyDescent="0.35">
      <c r="A1567" s="1" t="s">
        <v>29</v>
      </c>
      <c r="B1567" s="44" t="s">
        <v>1581</v>
      </c>
      <c r="C1567" s="25" t="s">
        <v>1608</v>
      </c>
      <c r="D1567" s="25" t="s">
        <v>32</v>
      </c>
      <c r="E1567" s="50">
        <v>137</v>
      </c>
      <c r="F1567" s="60">
        <v>98.326799999999992</v>
      </c>
      <c r="G1567" s="42">
        <v>0</v>
      </c>
      <c r="H1567" s="42">
        <v>0</v>
      </c>
      <c r="I1567" s="42"/>
      <c r="J1567" s="42"/>
      <c r="K1567" s="42">
        <v>0</v>
      </c>
      <c r="L1567" s="46">
        <v>4.0969500000000006E-2</v>
      </c>
      <c r="M1567" s="42">
        <v>0</v>
      </c>
      <c r="N1567" s="48">
        <v>0</v>
      </c>
      <c r="O1567" s="42"/>
      <c r="P1567" s="42"/>
      <c r="Q1567" s="42">
        <v>0</v>
      </c>
      <c r="R1567" s="62">
        <v>98.326799999999992</v>
      </c>
      <c r="S1567" s="42">
        <v>104.71205423166623</v>
      </c>
      <c r="T1567" s="73">
        <v>0.76432156373478999</v>
      </c>
      <c r="U1567" s="48">
        <v>4.0969500000000006E-2</v>
      </c>
      <c r="V1567" s="49">
        <v>0.2990474452554745</v>
      </c>
    </row>
    <row r="1568" spans="1:22" x14ac:dyDescent="0.35">
      <c r="A1568" s="1" t="s">
        <v>29</v>
      </c>
      <c r="B1568" s="44" t="s">
        <v>1581</v>
      </c>
      <c r="C1568" s="25" t="s">
        <v>1609</v>
      </c>
      <c r="D1568" s="25" t="s">
        <v>32</v>
      </c>
      <c r="E1568" s="50">
        <v>137</v>
      </c>
      <c r="F1568" s="41">
        <v>145.48319999999998</v>
      </c>
      <c r="G1568" s="42">
        <v>0</v>
      </c>
      <c r="H1568" s="42">
        <v>0</v>
      </c>
      <c r="I1568" s="42"/>
      <c r="J1568" s="42"/>
      <c r="K1568" s="42">
        <v>0</v>
      </c>
      <c r="L1568" s="46">
        <v>6.0618000000000005E-2</v>
      </c>
      <c r="M1568" s="42">
        <v>0</v>
      </c>
      <c r="N1568" s="48">
        <v>0</v>
      </c>
      <c r="O1568" s="42"/>
      <c r="P1568" s="42"/>
      <c r="Q1568" s="42">
        <v>0</v>
      </c>
      <c r="R1568" s="47">
        <v>145.48319999999998</v>
      </c>
      <c r="S1568" s="42">
        <v>154.93074856698624</v>
      </c>
      <c r="T1568" s="73">
        <v>1.1308813764013594</v>
      </c>
      <c r="U1568" s="48">
        <v>6.0618000000000005E-2</v>
      </c>
      <c r="V1568" s="49">
        <v>0.44246715328467157</v>
      </c>
    </row>
    <row r="1569" spans="1:22" x14ac:dyDescent="0.35">
      <c r="A1569" s="1" t="s">
        <v>29</v>
      </c>
      <c r="B1569" s="44" t="s">
        <v>1581</v>
      </c>
      <c r="C1569" s="25" t="s">
        <v>1610</v>
      </c>
      <c r="D1569" s="25" t="s">
        <v>32</v>
      </c>
      <c r="E1569" s="50">
        <v>137</v>
      </c>
      <c r="F1569" s="41">
        <v>193.1472</v>
      </c>
      <c r="G1569" s="42">
        <v>0</v>
      </c>
      <c r="H1569" s="42">
        <v>0</v>
      </c>
      <c r="I1569" s="42"/>
      <c r="J1569" s="42"/>
      <c r="K1569" s="42">
        <v>0</v>
      </c>
      <c r="L1569" s="46">
        <v>8.0478000000000008E-2</v>
      </c>
      <c r="M1569" s="42">
        <v>0</v>
      </c>
      <c r="N1569" s="48">
        <v>0</v>
      </c>
      <c r="O1569" s="42"/>
      <c r="P1569" s="42"/>
      <c r="Q1569" s="42">
        <v>0</v>
      </c>
      <c r="R1569" s="47">
        <v>193.1472</v>
      </c>
      <c r="S1569" s="42">
        <v>205.69000599118942</v>
      </c>
      <c r="T1569" s="73">
        <v>1.5013869050451782</v>
      </c>
      <c r="U1569" s="48">
        <v>8.0478000000000008E-2</v>
      </c>
      <c r="V1569" s="49">
        <v>0.58743065693430663</v>
      </c>
    </row>
    <row r="1570" spans="1:22" x14ac:dyDescent="0.35">
      <c r="A1570" s="1" t="s">
        <v>29</v>
      </c>
      <c r="B1570" s="44" t="s">
        <v>1581</v>
      </c>
      <c r="C1570" s="25" t="s">
        <v>1611</v>
      </c>
      <c r="D1570" s="25" t="s">
        <v>32</v>
      </c>
      <c r="E1570" s="50">
        <v>137</v>
      </c>
      <c r="F1570" s="41">
        <v>195.17400000000001</v>
      </c>
      <c r="G1570" s="42">
        <v>0</v>
      </c>
      <c r="H1570" s="42">
        <v>0</v>
      </c>
      <c r="I1570" s="42"/>
      <c r="J1570" s="42"/>
      <c r="K1570" s="42">
        <v>0</v>
      </c>
      <c r="L1570" s="46">
        <v>8.1322500000000006E-2</v>
      </c>
      <c r="M1570" s="42">
        <v>0</v>
      </c>
      <c r="N1570" s="48">
        <v>0</v>
      </c>
      <c r="O1570" s="42"/>
      <c r="P1570" s="42"/>
      <c r="Q1570" s="42">
        <v>0</v>
      </c>
      <c r="R1570" s="47">
        <v>195.17400000000001</v>
      </c>
      <c r="S1570" s="42">
        <v>207.84842456594973</v>
      </c>
      <c r="T1570" s="73">
        <v>1.5171417851529176</v>
      </c>
      <c r="U1570" s="48">
        <v>8.1322500000000006E-2</v>
      </c>
      <c r="V1570" s="49">
        <v>0.59359489051094894</v>
      </c>
    </row>
    <row r="1571" spans="1:22" x14ac:dyDescent="0.35">
      <c r="A1571" s="1" t="s">
        <v>29</v>
      </c>
      <c r="B1571" s="44" t="s">
        <v>1612</v>
      </c>
      <c r="C1571" s="25" t="s">
        <v>1613</v>
      </c>
      <c r="D1571" s="25" t="s">
        <v>32</v>
      </c>
      <c r="E1571" s="50">
        <v>2556</v>
      </c>
      <c r="F1571" s="41">
        <v>1037.4479999999999</v>
      </c>
      <c r="G1571" s="42">
        <v>0</v>
      </c>
      <c r="H1571" s="42">
        <v>199.04399999999998</v>
      </c>
      <c r="I1571" s="42"/>
      <c r="J1571" s="42"/>
      <c r="K1571" s="42">
        <v>0</v>
      </c>
      <c r="L1571" s="46">
        <v>0.43226999999999999</v>
      </c>
      <c r="M1571" s="42">
        <v>0</v>
      </c>
      <c r="N1571" s="48">
        <v>14.173615439999999</v>
      </c>
      <c r="O1571" s="42"/>
      <c r="P1571" s="42"/>
      <c r="Q1571" s="42">
        <v>0</v>
      </c>
      <c r="R1571" s="47">
        <v>1236.4919999999997</v>
      </c>
      <c r="S1571" s="42">
        <v>1316.7886818346719</v>
      </c>
      <c r="T1571" s="73">
        <v>0.51517554062389359</v>
      </c>
      <c r="U1571" s="48">
        <v>14.60588544</v>
      </c>
      <c r="V1571" s="49">
        <v>5.7143526760563379</v>
      </c>
    </row>
    <row r="1572" spans="1:22" x14ac:dyDescent="0.35">
      <c r="A1572" s="1" t="s">
        <v>29</v>
      </c>
      <c r="B1572" s="44" t="s">
        <v>1612</v>
      </c>
      <c r="C1572" s="25" t="s">
        <v>1614</v>
      </c>
      <c r="D1572" s="25" t="s">
        <v>32</v>
      </c>
      <c r="E1572" s="50">
        <v>1004</v>
      </c>
      <c r="F1572" s="41">
        <v>324.16559999999998</v>
      </c>
      <c r="G1572" s="42">
        <v>0</v>
      </c>
      <c r="H1572" s="48">
        <v>33.367999999999995</v>
      </c>
      <c r="I1572" s="42"/>
      <c r="J1572" s="42"/>
      <c r="K1572" s="42">
        <v>0</v>
      </c>
      <c r="L1572" s="46">
        <v>0.13506900000000002</v>
      </c>
      <c r="M1572" s="42">
        <v>0</v>
      </c>
      <c r="N1572" s="48">
        <v>2.3760836799999998</v>
      </c>
      <c r="O1572" s="42"/>
      <c r="P1572" s="42"/>
      <c r="Q1572" s="42">
        <v>0</v>
      </c>
      <c r="R1572" s="47">
        <v>357.53359999999998</v>
      </c>
      <c r="S1572" s="42">
        <v>380.75151141746562</v>
      </c>
      <c r="T1572" s="73">
        <v>0.37923457312496578</v>
      </c>
      <c r="U1572" s="48">
        <v>2.5111526799999999</v>
      </c>
      <c r="V1572" s="49">
        <v>2.5011480876494021</v>
      </c>
    </row>
    <row r="1573" spans="1:22" x14ac:dyDescent="0.35">
      <c r="A1573" s="1" t="s">
        <v>29</v>
      </c>
      <c r="B1573" s="44" t="s">
        <v>1612</v>
      </c>
      <c r="C1573" s="25" t="s">
        <v>1615</v>
      </c>
      <c r="D1573" s="25" t="s">
        <v>32</v>
      </c>
      <c r="E1573" s="50">
        <v>2396</v>
      </c>
      <c r="F1573" s="41">
        <v>1279.7280000000001</v>
      </c>
      <c r="G1573" s="42">
        <v>0</v>
      </c>
      <c r="H1573" s="48">
        <v>90.403999999999982</v>
      </c>
      <c r="I1573" s="42"/>
      <c r="J1573" s="42"/>
      <c r="K1573" s="42">
        <v>0</v>
      </c>
      <c r="L1573" s="46">
        <v>0.53322000000000003</v>
      </c>
      <c r="M1573" s="42">
        <v>0</v>
      </c>
      <c r="N1573" s="48">
        <v>6.4375290399999994</v>
      </c>
      <c r="O1573" s="42"/>
      <c r="P1573" s="42"/>
      <c r="Q1573" s="42">
        <v>0</v>
      </c>
      <c r="R1573" s="47">
        <v>1370.1320000000001</v>
      </c>
      <c r="S1573" s="42">
        <v>1459.1071436123348</v>
      </c>
      <c r="T1573" s="73">
        <v>0.6089762702889544</v>
      </c>
      <c r="U1573" s="48">
        <v>6.9707490399999994</v>
      </c>
      <c r="V1573" s="49">
        <v>2.9093276460767945</v>
      </c>
    </row>
    <row r="1574" spans="1:22" x14ac:dyDescent="0.35">
      <c r="A1574" s="1" t="s">
        <v>29</v>
      </c>
      <c r="B1574" s="44" t="s">
        <v>1612</v>
      </c>
      <c r="C1574" s="25" t="s">
        <v>1616</v>
      </c>
      <c r="D1574" s="25" t="s">
        <v>32</v>
      </c>
      <c r="E1574" s="50">
        <v>1124</v>
      </c>
      <c r="F1574" s="41">
        <v>731.69999999999993</v>
      </c>
      <c r="G1574" s="42">
        <v>0</v>
      </c>
      <c r="H1574" s="42">
        <v>124.15999999999998</v>
      </c>
      <c r="I1574" s="42"/>
      <c r="J1574" s="42"/>
      <c r="K1574" s="42">
        <v>0</v>
      </c>
      <c r="L1574" s="46">
        <v>0.30487500000000001</v>
      </c>
      <c r="M1574" s="42">
        <v>0</v>
      </c>
      <c r="N1574" s="48">
        <v>8.8412416</v>
      </c>
      <c r="O1574" s="42"/>
      <c r="P1574" s="42"/>
      <c r="Q1574" s="42">
        <v>0</v>
      </c>
      <c r="R1574" s="47">
        <v>855.8599999999999</v>
      </c>
      <c r="S1574" s="42">
        <v>911.43878103135512</v>
      </c>
      <c r="T1574" s="73">
        <v>0.81088859522362555</v>
      </c>
      <c r="U1574" s="48">
        <v>9.1461165999999992</v>
      </c>
      <c r="V1574" s="49">
        <v>8.1371144128113873</v>
      </c>
    </row>
    <row r="1575" spans="1:22" x14ac:dyDescent="0.35">
      <c r="A1575" s="1" t="s">
        <v>29</v>
      </c>
      <c r="B1575" s="44" t="s">
        <v>1612</v>
      </c>
      <c r="C1575" s="25" t="s">
        <v>1617</v>
      </c>
      <c r="D1575" s="25" t="s">
        <v>32</v>
      </c>
      <c r="E1575" s="50">
        <v>440</v>
      </c>
      <c r="F1575" s="41">
        <v>263.30399999999997</v>
      </c>
      <c r="G1575" s="42">
        <v>0</v>
      </c>
      <c r="H1575" s="42">
        <v>0</v>
      </c>
      <c r="I1575" s="42"/>
      <c r="J1575" s="42"/>
      <c r="K1575" s="42">
        <v>0</v>
      </c>
      <c r="L1575" s="46">
        <v>0.10971</v>
      </c>
      <c r="M1575" s="42">
        <v>0</v>
      </c>
      <c r="N1575" s="48">
        <v>0</v>
      </c>
      <c r="O1575" s="42"/>
      <c r="P1575" s="42"/>
      <c r="Q1575" s="42">
        <v>0</v>
      </c>
      <c r="R1575" s="47">
        <v>263.30399999999997</v>
      </c>
      <c r="S1575" s="42">
        <v>280.402725680228</v>
      </c>
      <c r="T1575" s="73">
        <v>0.63727892200051817</v>
      </c>
      <c r="U1575" s="48">
        <v>0.10971</v>
      </c>
      <c r="V1575" s="49">
        <v>0.24934090909090911</v>
      </c>
    </row>
    <row r="1576" spans="1:22" x14ac:dyDescent="0.35">
      <c r="A1576" s="1" t="s">
        <v>29</v>
      </c>
      <c r="B1576" s="44" t="s">
        <v>1612</v>
      </c>
      <c r="C1576" s="25" t="s">
        <v>1618</v>
      </c>
      <c r="D1576" s="25" t="s">
        <v>32</v>
      </c>
      <c r="E1576" s="50">
        <v>1286</v>
      </c>
      <c r="F1576" s="41">
        <v>462.91679999999997</v>
      </c>
      <c r="G1576" s="42">
        <v>0</v>
      </c>
      <c r="H1576" s="42">
        <v>0</v>
      </c>
      <c r="I1576" s="42"/>
      <c r="J1576" s="42"/>
      <c r="K1576" s="42">
        <v>0</v>
      </c>
      <c r="L1576" s="46">
        <v>0.192882</v>
      </c>
      <c r="M1576" s="42">
        <v>0</v>
      </c>
      <c r="N1576" s="48">
        <v>0</v>
      </c>
      <c r="O1576" s="42"/>
      <c r="P1576" s="42"/>
      <c r="Q1576" s="42">
        <v>0</v>
      </c>
      <c r="R1576" s="47">
        <v>462.91679999999997</v>
      </c>
      <c r="S1576" s="42">
        <v>492.97820193832592</v>
      </c>
      <c r="T1576" s="73">
        <v>0.38334230321798285</v>
      </c>
      <c r="U1576" s="48">
        <v>0.192882</v>
      </c>
      <c r="V1576" s="49">
        <v>0.1499860031104199</v>
      </c>
    </row>
    <row r="1577" spans="1:22" x14ac:dyDescent="0.35">
      <c r="A1577" s="1" t="s">
        <v>29</v>
      </c>
      <c r="B1577" s="44" t="s">
        <v>1612</v>
      </c>
      <c r="C1577" s="25" t="s">
        <v>1619</v>
      </c>
      <c r="D1577" s="25" t="s">
        <v>32</v>
      </c>
      <c r="E1577" s="50">
        <v>1399</v>
      </c>
      <c r="F1577" s="41">
        <v>464.53679999999997</v>
      </c>
      <c r="G1577" s="42">
        <v>0</v>
      </c>
      <c r="H1577" s="48">
        <v>17.459999999999997</v>
      </c>
      <c r="I1577" s="42"/>
      <c r="J1577" s="42"/>
      <c r="K1577" s="42">
        <v>0</v>
      </c>
      <c r="L1577" s="46">
        <v>0.19355700000000001</v>
      </c>
      <c r="M1577" s="42">
        <v>0</v>
      </c>
      <c r="N1577" s="48">
        <v>1.2432995999999998</v>
      </c>
      <c r="O1577" s="42"/>
      <c r="P1577" s="42"/>
      <c r="Q1577" s="42">
        <v>0</v>
      </c>
      <c r="R1577" s="47">
        <v>481.99679999999995</v>
      </c>
      <c r="S1577" s="42">
        <v>513.29724003109607</v>
      </c>
      <c r="T1577" s="73">
        <v>0.3669029592788392</v>
      </c>
      <c r="U1577" s="48">
        <v>1.4368565999999998</v>
      </c>
      <c r="V1577" s="49">
        <v>1.0270597569692637</v>
      </c>
    </row>
    <row r="1578" spans="1:22" x14ac:dyDescent="0.35">
      <c r="A1578" s="1" t="s">
        <v>29</v>
      </c>
      <c r="B1578" s="44" t="s">
        <v>1612</v>
      </c>
      <c r="C1578" s="25" t="s">
        <v>1620</v>
      </c>
      <c r="D1578" s="25" t="s">
        <v>32</v>
      </c>
      <c r="E1578" s="50">
        <v>1835</v>
      </c>
      <c r="F1578" s="41">
        <v>709.00199999999995</v>
      </c>
      <c r="G1578" s="42">
        <v>0</v>
      </c>
      <c r="H1578" s="48">
        <v>45.783999999999992</v>
      </c>
      <c r="I1578" s="42"/>
      <c r="J1578" s="42"/>
      <c r="K1578" s="42">
        <v>0</v>
      </c>
      <c r="L1578" s="46">
        <v>0.2954175</v>
      </c>
      <c r="M1578" s="42">
        <v>0</v>
      </c>
      <c r="N1578" s="48">
        <v>3.2602078399999996</v>
      </c>
      <c r="O1578" s="42"/>
      <c r="P1578" s="42"/>
      <c r="Q1578" s="42">
        <v>0</v>
      </c>
      <c r="R1578" s="47">
        <v>754.78599999999994</v>
      </c>
      <c r="S1578" s="42">
        <v>803.8011260948432</v>
      </c>
      <c r="T1578" s="73">
        <v>0.43803876081462845</v>
      </c>
      <c r="U1578" s="48">
        <v>3.5556253399999997</v>
      </c>
      <c r="V1578" s="49">
        <v>1.9376704850136237</v>
      </c>
    </row>
    <row r="1579" spans="1:22" x14ac:dyDescent="0.35">
      <c r="A1579" s="1" t="s">
        <v>29</v>
      </c>
      <c r="B1579" s="44" t="s">
        <v>1612</v>
      </c>
      <c r="C1579" s="25" t="s">
        <v>1621</v>
      </c>
      <c r="D1579" s="25" t="s">
        <v>32</v>
      </c>
      <c r="E1579" s="50">
        <v>7290</v>
      </c>
      <c r="F1579" s="41">
        <v>2363.904</v>
      </c>
      <c r="G1579" s="42">
        <v>0</v>
      </c>
      <c r="H1579" s="48">
        <v>29.487999999999996</v>
      </c>
      <c r="I1579" s="42"/>
      <c r="J1579" s="42"/>
      <c r="K1579" s="42">
        <v>0</v>
      </c>
      <c r="L1579" s="46">
        <v>0.98496000000000006</v>
      </c>
      <c r="M1579" s="42">
        <v>0</v>
      </c>
      <c r="N1579" s="48">
        <v>2.0997948800000001</v>
      </c>
      <c r="O1579" s="42"/>
      <c r="P1579" s="42"/>
      <c r="Q1579" s="42">
        <v>0</v>
      </c>
      <c r="R1579" s="47">
        <v>2393.3919999999998</v>
      </c>
      <c r="S1579" s="42">
        <v>2548.8167305519564</v>
      </c>
      <c r="T1579" s="73">
        <v>0.34963192462989801</v>
      </c>
      <c r="U1579" s="48">
        <v>3.0847548800000002</v>
      </c>
      <c r="V1579" s="49">
        <v>0.42314881755829908</v>
      </c>
    </row>
    <row r="1580" spans="1:22" x14ac:dyDescent="0.35">
      <c r="A1580" s="1" t="s">
        <v>29</v>
      </c>
      <c r="B1580" s="44" t="s">
        <v>1612</v>
      </c>
      <c r="C1580" s="25" t="s">
        <v>1622</v>
      </c>
      <c r="D1580" s="25" t="s">
        <v>32</v>
      </c>
      <c r="E1580" s="50">
        <v>673</v>
      </c>
      <c r="F1580" s="41">
        <v>401.42879999999997</v>
      </c>
      <c r="G1580" s="42">
        <v>0</v>
      </c>
      <c r="H1580" s="48">
        <v>36.083999999999996</v>
      </c>
      <c r="I1580" s="42"/>
      <c r="J1580" s="42"/>
      <c r="K1580" s="42">
        <v>0</v>
      </c>
      <c r="L1580" s="46">
        <v>0.16726199999999999</v>
      </c>
      <c r="M1580" s="42">
        <v>0</v>
      </c>
      <c r="N1580" s="48">
        <v>2.56948584</v>
      </c>
      <c r="O1580" s="42"/>
      <c r="P1580" s="42"/>
      <c r="Q1580" s="42">
        <v>0</v>
      </c>
      <c r="R1580" s="47">
        <v>437.51279999999997</v>
      </c>
      <c r="S1580" s="42">
        <v>465.92448895568793</v>
      </c>
      <c r="T1580" s="73">
        <v>0.69230979042449914</v>
      </c>
      <c r="U1580" s="48">
        <v>2.73674784</v>
      </c>
      <c r="V1580" s="49">
        <v>4.066490104011887</v>
      </c>
    </row>
    <row r="1581" spans="1:22" x14ac:dyDescent="0.35">
      <c r="A1581" s="1" t="s">
        <v>29</v>
      </c>
      <c r="B1581" s="44" t="s">
        <v>1612</v>
      </c>
      <c r="C1581" s="25" t="s">
        <v>1623</v>
      </c>
      <c r="D1581" s="25" t="s">
        <v>32</v>
      </c>
      <c r="E1581" s="50">
        <v>1580</v>
      </c>
      <c r="F1581" s="41">
        <v>2606.2559999999999</v>
      </c>
      <c r="G1581" s="42">
        <v>0</v>
      </c>
      <c r="H1581" s="48">
        <v>64.795999999999992</v>
      </c>
      <c r="I1581" s="42"/>
      <c r="J1581" s="42"/>
      <c r="K1581" s="42">
        <v>0</v>
      </c>
      <c r="L1581" s="46">
        <v>1.0859400000000001</v>
      </c>
      <c r="M1581" s="42">
        <v>0</v>
      </c>
      <c r="N1581" s="48">
        <v>4.6140229599999989</v>
      </c>
      <c r="O1581" s="42"/>
      <c r="P1581" s="42"/>
      <c r="Q1581" s="42">
        <v>0</v>
      </c>
      <c r="R1581" s="47">
        <v>2671.0519999999997</v>
      </c>
      <c r="S1581" s="42">
        <v>2844.5077220005178</v>
      </c>
      <c r="T1581" s="73">
        <v>1.8003213430383025</v>
      </c>
      <c r="U1581" s="48">
        <v>5.6999629599999988</v>
      </c>
      <c r="V1581" s="49">
        <v>3.6075714936708856</v>
      </c>
    </row>
    <row r="1582" spans="1:22" x14ac:dyDescent="0.35">
      <c r="A1582" s="1" t="s">
        <v>29</v>
      </c>
      <c r="B1582" s="44" t="s">
        <v>1624</v>
      </c>
      <c r="C1582" s="25" t="s">
        <v>1625</v>
      </c>
      <c r="D1582" s="25" t="s">
        <v>32</v>
      </c>
      <c r="E1582" s="50">
        <v>5801</v>
      </c>
      <c r="F1582" s="41">
        <v>3709.3211999999999</v>
      </c>
      <c r="G1582" s="42">
        <v>0</v>
      </c>
      <c r="H1582" s="42">
        <v>107.86399999999999</v>
      </c>
      <c r="I1582" s="42"/>
      <c r="J1582" s="42"/>
      <c r="K1582" s="42">
        <v>0</v>
      </c>
      <c r="L1582" s="46">
        <v>1.5455505</v>
      </c>
      <c r="M1582" s="42">
        <v>0</v>
      </c>
      <c r="N1582" s="48">
        <v>7.6808286399999997</v>
      </c>
      <c r="O1582" s="42"/>
      <c r="P1582" s="42"/>
      <c r="Q1582" s="42">
        <v>0</v>
      </c>
      <c r="R1582" s="47">
        <v>3817.1851999999999</v>
      </c>
      <c r="S1582" s="42">
        <v>4065.0697843793728</v>
      </c>
      <c r="T1582" s="73">
        <v>0.70075328122381875</v>
      </c>
      <c r="U1582" s="48">
        <v>9.2263791399999988</v>
      </c>
      <c r="V1582" s="49">
        <v>1.5904808033097739</v>
      </c>
    </row>
    <row r="1583" spans="1:22" x14ac:dyDescent="0.35">
      <c r="A1583" s="1" t="s">
        <v>29</v>
      </c>
      <c r="B1583" s="44" t="s">
        <v>1624</v>
      </c>
      <c r="C1583" s="25" t="s">
        <v>1626</v>
      </c>
      <c r="D1583" s="25" t="s">
        <v>32</v>
      </c>
      <c r="E1583" s="50">
        <v>170</v>
      </c>
      <c r="F1583" s="41">
        <v>132.94800000000001</v>
      </c>
      <c r="G1583" s="42">
        <v>0</v>
      </c>
      <c r="H1583" s="42">
        <v>0</v>
      </c>
      <c r="I1583" s="42"/>
      <c r="J1583" s="42"/>
      <c r="K1583" s="42">
        <v>0</v>
      </c>
      <c r="L1583" s="46">
        <v>5.5395E-2</v>
      </c>
      <c r="M1583" s="42">
        <v>0</v>
      </c>
      <c r="N1583" s="48">
        <v>0</v>
      </c>
      <c r="O1583" s="42"/>
      <c r="P1583" s="42"/>
      <c r="Q1583" s="42">
        <v>0</v>
      </c>
      <c r="R1583" s="47">
        <v>132.94800000000001</v>
      </c>
      <c r="S1583" s="42">
        <v>141.5815239181135</v>
      </c>
      <c r="T1583" s="73">
        <v>0.83283249363596179</v>
      </c>
      <c r="U1583" s="48">
        <v>5.5395E-2</v>
      </c>
      <c r="V1583" s="49">
        <v>0.32585294117647062</v>
      </c>
    </row>
    <row r="1584" spans="1:22" x14ac:dyDescent="0.35">
      <c r="A1584" s="1" t="s">
        <v>29</v>
      </c>
      <c r="B1584" s="44" t="s">
        <v>1624</v>
      </c>
      <c r="C1584" s="25" t="s">
        <v>1627</v>
      </c>
      <c r="D1584" s="25" t="s">
        <v>32</v>
      </c>
      <c r="E1584" s="50">
        <v>170</v>
      </c>
      <c r="F1584" s="41">
        <v>129.6036</v>
      </c>
      <c r="G1584" s="42">
        <v>0</v>
      </c>
      <c r="H1584" s="42">
        <v>0</v>
      </c>
      <c r="I1584" s="42"/>
      <c r="J1584" s="42"/>
      <c r="K1584" s="42">
        <v>0</v>
      </c>
      <c r="L1584" s="46">
        <v>5.4001500000000001E-2</v>
      </c>
      <c r="M1584" s="42">
        <v>0</v>
      </c>
      <c r="N1584" s="48">
        <v>0</v>
      </c>
      <c r="O1584" s="42"/>
      <c r="P1584" s="42"/>
      <c r="Q1584" s="42">
        <v>0</v>
      </c>
      <c r="R1584" s="47">
        <v>129.6036</v>
      </c>
      <c r="S1584" s="42">
        <v>138.0199415807204</v>
      </c>
      <c r="T1584" s="73">
        <v>0.8118820092983553</v>
      </c>
      <c r="U1584" s="48">
        <v>5.4001500000000001E-2</v>
      </c>
      <c r="V1584" s="49">
        <v>0.31765588235294118</v>
      </c>
    </row>
    <row r="1585" spans="1:22" x14ac:dyDescent="0.35">
      <c r="A1585" s="1" t="s">
        <v>29</v>
      </c>
      <c r="B1585" s="44" t="s">
        <v>1624</v>
      </c>
      <c r="C1585" s="25" t="s">
        <v>1628</v>
      </c>
      <c r="D1585" s="25" t="s">
        <v>32</v>
      </c>
      <c r="E1585" s="50">
        <v>168</v>
      </c>
      <c r="F1585" s="60">
        <v>63.503999999999998</v>
      </c>
      <c r="G1585" s="42">
        <v>0</v>
      </c>
      <c r="H1585" s="42">
        <v>0</v>
      </c>
      <c r="I1585" s="42"/>
      <c r="J1585" s="42"/>
      <c r="K1585" s="42">
        <v>0</v>
      </c>
      <c r="L1585" s="46">
        <v>2.6460000000000001E-2</v>
      </c>
      <c r="M1585" s="42">
        <v>0</v>
      </c>
      <c r="N1585" s="48">
        <v>0</v>
      </c>
      <c r="O1585" s="42"/>
      <c r="P1585" s="42"/>
      <c r="Q1585" s="42">
        <v>0</v>
      </c>
      <c r="R1585" s="62">
        <v>63.503999999999998</v>
      </c>
      <c r="S1585" s="48">
        <v>67.627892821974598</v>
      </c>
      <c r="T1585" s="73">
        <v>0.40254698108318215</v>
      </c>
      <c r="U1585" s="48">
        <v>2.6460000000000001E-2</v>
      </c>
      <c r="V1585" s="49">
        <v>0.1575</v>
      </c>
    </row>
    <row r="1586" spans="1:22" x14ac:dyDescent="0.35">
      <c r="A1586" s="1" t="s">
        <v>29</v>
      </c>
      <c r="B1586" s="44" t="s">
        <v>1624</v>
      </c>
      <c r="C1586" s="25" t="s">
        <v>1629</v>
      </c>
      <c r="D1586" s="25" t="s">
        <v>32</v>
      </c>
      <c r="E1586" s="50">
        <v>168</v>
      </c>
      <c r="F1586" s="60">
        <v>91.270799999999994</v>
      </c>
      <c r="G1586" s="42">
        <v>0</v>
      </c>
      <c r="H1586" s="42">
        <v>0</v>
      </c>
      <c r="I1586" s="42"/>
      <c r="J1586" s="42"/>
      <c r="K1586" s="42">
        <v>0</v>
      </c>
      <c r="L1586" s="46">
        <v>3.8029500000000001E-2</v>
      </c>
      <c r="M1586" s="42">
        <v>0</v>
      </c>
      <c r="N1586" s="48">
        <v>0</v>
      </c>
      <c r="O1586" s="42"/>
      <c r="P1586" s="42"/>
      <c r="Q1586" s="42">
        <v>0</v>
      </c>
      <c r="R1586" s="62">
        <v>91.270799999999994</v>
      </c>
      <c r="S1586" s="48">
        <v>97.197843918113492</v>
      </c>
      <c r="T1586" s="73">
        <v>0.5785585947506755</v>
      </c>
      <c r="U1586" s="48">
        <v>3.8029500000000001E-2</v>
      </c>
      <c r="V1586" s="49">
        <v>0.22636607142857143</v>
      </c>
    </row>
    <row r="1587" spans="1:22" x14ac:dyDescent="0.35">
      <c r="A1587" s="1" t="s">
        <v>29</v>
      </c>
      <c r="B1587" s="44" t="s">
        <v>1624</v>
      </c>
      <c r="C1587" s="25" t="s">
        <v>1630</v>
      </c>
      <c r="D1587" s="25" t="s">
        <v>32</v>
      </c>
      <c r="E1587" s="50">
        <v>170</v>
      </c>
      <c r="F1587" s="41">
        <v>105.7608</v>
      </c>
      <c r="G1587" s="42">
        <v>0</v>
      </c>
      <c r="H1587" s="42">
        <v>0</v>
      </c>
      <c r="I1587" s="42"/>
      <c r="J1587" s="42"/>
      <c r="K1587" s="42">
        <v>0</v>
      </c>
      <c r="L1587" s="46">
        <v>4.4067000000000002E-2</v>
      </c>
      <c r="M1587" s="42">
        <v>0</v>
      </c>
      <c r="N1587" s="48">
        <v>0</v>
      </c>
      <c r="O1587" s="42"/>
      <c r="P1587" s="42"/>
      <c r="Q1587" s="42">
        <v>0</v>
      </c>
      <c r="R1587" s="47">
        <v>105.7608</v>
      </c>
      <c r="S1587" s="42">
        <v>112.62881152630216</v>
      </c>
      <c r="T1587" s="73">
        <v>0.66252242074295387</v>
      </c>
      <c r="U1587" s="48">
        <v>4.4067000000000002E-2</v>
      </c>
      <c r="V1587" s="49">
        <v>0.25921764705882355</v>
      </c>
    </row>
    <row r="1588" spans="1:22" x14ac:dyDescent="0.35">
      <c r="A1588" s="1" t="s">
        <v>29</v>
      </c>
      <c r="B1588" s="44" t="s">
        <v>1624</v>
      </c>
      <c r="C1588" s="25" t="s">
        <v>1631</v>
      </c>
      <c r="D1588" s="25" t="s">
        <v>32</v>
      </c>
      <c r="E1588" s="50">
        <v>170</v>
      </c>
      <c r="F1588" s="41">
        <v>121.21559999999999</v>
      </c>
      <c r="G1588" s="42">
        <v>0</v>
      </c>
      <c r="H1588" s="42">
        <v>0</v>
      </c>
      <c r="I1588" s="42"/>
      <c r="J1588" s="42"/>
      <c r="K1588" s="42">
        <v>0</v>
      </c>
      <c r="L1588" s="46">
        <v>5.0506500000000003E-2</v>
      </c>
      <c r="M1588" s="42">
        <v>0</v>
      </c>
      <c r="N1588" s="48">
        <v>0</v>
      </c>
      <c r="O1588" s="42"/>
      <c r="P1588" s="42"/>
      <c r="Q1588" s="42">
        <v>0</v>
      </c>
      <c r="R1588" s="47">
        <v>121.21559999999999</v>
      </c>
      <c r="S1588" s="42">
        <v>129.08723238144597</v>
      </c>
      <c r="T1588" s="73">
        <v>0.75933666106732922</v>
      </c>
      <c r="U1588" s="48">
        <v>5.0506500000000003E-2</v>
      </c>
      <c r="V1588" s="49">
        <v>0.29709705882352944</v>
      </c>
    </row>
    <row r="1589" spans="1:22" x14ac:dyDescent="0.35">
      <c r="A1589" s="1" t="s">
        <v>29</v>
      </c>
      <c r="B1589" s="44" t="s">
        <v>1624</v>
      </c>
      <c r="C1589" s="25" t="s">
        <v>1632</v>
      </c>
      <c r="D1589" s="25" t="s">
        <v>32</v>
      </c>
      <c r="E1589" s="50">
        <v>170</v>
      </c>
      <c r="F1589" s="41">
        <v>102.6828</v>
      </c>
      <c r="G1589" s="42">
        <v>0</v>
      </c>
      <c r="H1589" s="42">
        <v>0</v>
      </c>
      <c r="I1589" s="42"/>
      <c r="J1589" s="42"/>
      <c r="K1589" s="42">
        <v>0</v>
      </c>
      <c r="L1589" s="46">
        <v>4.2784500000000003E-2</v>
      </c>
      <c r="M1589" s="42">
        <v>0</v>
      </c>
      <c r="N1589" s="48">
        <v>0</v>
      </c>
      <c r="O1589" s="42"/>
      <c r="P1589" s="42"/>
      <c r="Q1589" s="42">
        <v>0</v>
      </c>
      <c r="R1589" s="47">
        <v>102.6828</v>
      </c>
      <c r="S1589" s="42">
        <v>109.35092896605337</v>
      </c>
      <c r="T1589" s="73">
        <v>0.64324075862384333</v>
      </c>
      <c r="U1589" s="48">
        <v>4.2784500000000003E-2</v>
      </c>
      <c r="V1589" s="49">
        <v>0.25167352941176474</v>
      </c>
    </row>
    <row r="1590" spans="1:22" x14ac:dyDescent="0.35">
      <c r="A1590" s="1" t="s">
        <v>29</v>
      </c>
      <c r="B1590" s="44" t="s">
        <v>1624</v>
      </c>
      <c r="C1590" s="25" t="s">
        <v>1633</v>
      </c>
      <c r="D1590" s="25" t="s">
        <v>32</v>
      </c>
      <c r="E1590" s="50">
        <v>170</v>
      </c>
      <c r="F1590" s="41">
        <v>132.14519999999999</v>
      </c>
      <c r="G1590" s="42">
        <v>0</v>
      </c>
      <c r="H1590" s="42">
        <v>0</v>
      </c>
      <c r="I1590" s="42"/>
      <c r="J1590" s="42"/>
      <c r="K1590" s="42">
        <v>0</v>
      </c>
      <c r="L1590" s="46">
        <v>5.5060500000000005E-2</v>
      </c>
      <c r="M1590" s="42">
        <v>0</v>
      </c>
      <c r="N1590" s="48">
        <v>0</v>
      </c>
      <c r="O1590" s="42"/>
      <c r="P1590" s="42"/>
      <c r="Q1590" s="42">
        <v>0</v>
      </c>
      <c r="R1590" s="47">
        <v>132.14519999999999</v>
      </c>
      <c r="S1590" s="42">
        <v>140.72659080590824</v>
      </c>
      <c r="T1590" s="73">
        <v>0.827803475328872</v>
      </c>
      <c r="U1590" s="48">
        <v>5.5060500000000005E-2</v>
      </c>
      <c r="V1590" s="49">
        <v>0.3238852941176471</v>
      </c>
    </row>
    <row r="1591" spans="1:22" x14ac:dyDescent="0.35">
      <c r="A1591" s="1" t="s">
        <v>29</v>
      </c>
      <c r="B1591" s="44" t="s">
        <v>1624</v>
      </c>
      <c r="C1591" s="25" t="s">
        <v>1634</v>
      </c>
      <c r="D1591" s="25" t="s">
        <v>32</v>
      </c>
      <c r="E1591" s="50">
        <v>5468</v>
      </c>
      <c r="F1591" s="41">
        <v>2001.3696</v>
      </c>
      <c r="G1591" s="42">
        <v>0</v>
      </c>
      <c r="H1591" s="42">
        <v>0</v>
      </c>
      <c r="I1591" s="42"/>
      <c r="J1591" s="42"/>
      <c r="K1591" s="42">
        <v>0</v>
      </c>
      <c r="L1591" s="46">
        <v>0.83390399999999998</v>
      </c>
      <c r="M1591" s="42">
        <v>0</v>
      </c>
      <c r="N1591" s="48">
        <v>0</v>
      </c>
      <c r="O1591" s="42"/>
      <c r="P1591" s="42"/>
      <c r="Q1591" s="42">
        <v>0</v>
      </c>
      <c r="R1591" s="47">
        <v>2001.3696</v>
      </c>
      <c r="S1591" s="42">
        <v>2131.3367473853327</v>
      </c>
      <c r="T1591" s="73">
        <v>0.38978360413045587</v>
      </c>
      <c r="U1591" s="48">
        <v>0.83390399999999998</v>
      </c>
      <c r="V1591" s="49">
        <v>0.15250621799561082</v>
      </c>
    </row>
    <row r="1592" spans="1:22" x14ac:dyDescent="0.35">
      <c r="A1592" s="1" t="s">
        <v>29</v>
      </c>
      <c r="B1592" s="44" t="s">
        <v>1624</v>
      </c>
      <c r="C1592" s="25" t="s">
        <v>1635</v>
      </c>
      <c r="D1592" s="25" t="s">
        <v>32</v>
      </c>
      <c r="E1592" s="50">
        <v>170</v>
      </c>
      <c r="F1592" s="41">
        <v>149.0976</v>
      </c>
      <c r="G1592" s="42">
        <v>0</v>
      </c>
      <c r="H1592" s="42">
        <v>0</v>
      </c>
      <c r="I1592" s="42"/>
      <c r="J1592" s="42"/>
      <c r="K1592" s="42">
        <v>0</v>
      </c>
      <c r="L1592" s="46">
        <v>6.2124000000000006E-2</v>
      </c>
      <c r="M1592" s="42">
        <v>0</v>
      </c>
      <c r="N1592" s="48">
        <v>0</v>
      </c>
      <c r="O1592" s="42"/>
      <c r="P1592" s="42"/>
      <c r="Q1592" s="42">
        <v>0</v>
      </c>
      <c r="R1592" s="47">
        <v>149.0976</v>
      </c>
      <c r="S1592" s="42">
        <v>158.77986446229593</v>
      </c>
      <c r="T1592" s="73">
        <v>0.93399920271938786</v>
      </c>
      <c r="U1592" s="48">
        <v>6.2124000000000006E-2</v>
      </c>
      <c r="V1592" s="49">
        <v>0.36543529411764708</v>
      </c>
    </row>
    <row r="1593" spans="1:22" x14ac:dyDescent="0.35">
      <c r="A1593" s="1" t="s">
        <v>29</v>
      </c>
      <c r="B1593" s="44" t="s">
        <v>1624</v>
      </c>
      <c r="C1593" s="25" t="s">
        <v>1636</v>
      </c>
      <c r="D1593" s="25" t="s">
        <v>32</v>
      </c>
      <c r="E1593" s="50">
        <v>170</v>
      </c>
      <c r="F1593" s="41">
        <v>111.98519999999999</v>
      </c>
      <c r="G1593" s="42">
        <v>0</v>
      </c>
      <c r="H1593" s="42">
        <v>0</v>
      </c>
      <c r="I1593" s="42"/>
      <c r="J1593" s="42"/>
      <c r="K1593" s="42">
        <v>0</v>
      </c>
      <c r="L1593" s="46">
        <v>4.6660500000000001E-2</v>
      </c>
      <c r="M1593" s="42">
        <v>0</v>
      </c>
      <c r="N1593" s="48">
        <v>0</v>
      </c>
      <c r="O1593" s="42"/>
      <c r="P1593" s="42"/>
      <c r="Q1593" s="42">
        <v>0</v>
      </c>
      <c r="R1593" s="47">
        <v>111.98519999999999</v>
      </c>
      <c r="S1593" s="42">
        <v>119.25741848147187</v>
      </c>
      <c r="T1593" s="73">
        <v>0.70151422636159921</v>
      </c>
      <c r="U1593" s="48">
        <v>4.6660500000000001E-2</v>
      </c>
      <c r="V1593" s="49">
        <v>0.27447352941176473</v>
      </c>
    </row>
    <row r="1594" spans="1:22" x14ac:dyDescent="0.35">
      <c r="A1594" s="1" t="s">
        <v>29</v>
      </c>
      <c r="B1594" s="44" t="s">
        <v>1624</v>
      </c>
      <c r="C1594" s="25" t="s">
        <v>1637</v>
      </c>
      <c r="D1594" s="25" t="s">
        <v>32</v>
      </c>
      <c r="E1594" s="50">
        <v>5238</v>
      </c>
      <c r="F1594" s="41">
        <v>2649.6972000000001</v>
      </c>
      <c r="G1594" s="42">
        <v>0</v>
      </c>
      <c r="H1594" s="42">
        <v>796.95199999999988</v>
      </c>
      <c r="I1594" s="42"/>
      <c r="J1594" s="42"/>
      <c r="K1594" s="42">
        <v>0</v>
      </c>
      <c r="L1594" s="46">
        <v>1.1040405</v>
      </c>
      <c r="M1594" s="42">
        <v>0</v>
      </c>
      <c r="N1594" s="48">
        <v>56.749719519999999</v>
      </c>
      <c r="O1594" s="42"/>
      <c r="P1594" s="42"/>
      <c r="Q1594" s="42">
        <v>0</v>
      </c>
      <c r="R1594" s="47">
        <v>3446.6491999999998</v>
      </c>
      <c r="S1594" s="42">
        <v>3670.4715087639283</v>
      </c>
      <c r="T1594" s="73">
        <v>0.70073911965710733</v>
      </c>
      <c r="U1594" s="48">
        <v>57.853760019999996</v>
      </c>
      <c r="V1594" s="49">
        <v>11.045009549446352</v>
      </c>
    </row>
    <row r="1595" spans="1:22" x14ac:dyDescent="0.35">
      <c r="A1595" s="1" t="s">
        <v>29</v>
      </c>
      <c r="B1595" s="44" t="s">
        <v>1624</v>
      </c>
      <c r="C1595" s="25" t="s">
        <v>1638</v>
      </c>
      <c r="D1595" s="25" t="s">
        <v>32</v>
      </c>
      <c r="E1595" s="50">
        <v>8421</v>
      </c>
      <c r="F1595" s="41">
        <v>5054.3243999999995</v>
      </c>
      <c r="G1595" s="42">
        <v>0</v>
      </c>
      <c r="H1595" s="42">
        <v>547.46799999999996</v>
      </c>
      <c r="I1595" s="42"/>
      <c r="J1595" s="42"/>
      <c r="K1595" s="42">
        <v>0</v>
      </c>
      <c r="L1595" s="46">
        <v>2.1059684999999999</v>
      </c>
      <c r="M1595" s="42">
        <v>0</v>
      </c>
      <c r="N1595" s="48">
        <v>38.984349680000001</v>
      </c>
      <c r="O1595" s="42"/>
      <c r="P1595" s="42"/>
      <c r="Q1595" s="42">
        <v>0</v>
      </c>
      <c r="R1595" s="47">
        <v>5601.7923999999994</v>
      </c>
      <c r="S1595" s="42">
        <v>5965.56777585903</v>
      </c>
      <c r="T1595" s="73">
        <v>0.70841560098076595</v>
      </c>
      <c r="U1595" s="48">
        <v>41.090318180000004</v>
      </c>
      <c r="V1595" s="49">
        <v>4.87950578078613</v>
      </c>
    </row>
    <row r="1596" spans="1:22" x14ac:dyDescent="0.35">
      <c r="A1596" s="1" t="s">
        <v>29</v>
      </c>
      <c r="B1596" s="44" t="s">
        <v>1624</v>
      </c>
      <c r="C1596" s="25" t="s">
        <v>1639</v>
      </c>
      <c r="D1596" s="25" t="s">
        <v>32</v>
      </c>
      <c r="E1596" s="50">
        <v>8827</v>
      </c>
      <c r="F1596" s="41">
        <v>2865.2039999999997</v>
      </c>
      <c r="G1596" s="42">
        <v>0</v>
      </c>
      <c r="H1596" s="42">
        <v>0</v>
      </c>
      <c r="I1596" s="42"/>
      <c r="J1596" s="42"/>
      <c r="K1596" s="42">
        <v>0</v>
      </c>
      <c r="L1596" s="46">
        <v>1.193835</v>
      </c>
      <c r="M1596" s="42">
        <v>0</v>
      </c>
      <c r="N1596" s="48">
        <v>0</v>
      </c>
      <c r="O1596" s="42"/>
      <c r="P1596" s="42"/>
      <c r="Q1596" s="42">
        <v>0</v>
      </c>
      <c r="R1596" s="47">
        <v>2865.2039999999997</v>
      </c>
      <c r="S1596" s="42">
        <v>3051.2677788027981</v>
      </c>
      <c r="T1596" s="73">
        <v>0.34567438300700104</v>
      </c>
      <c r="U1596" s="48">
        <v>1.193835</v>
      </c>
      <c r="V1596" s="49">
        <v>0.13524810241305088</v>
      </c>
    </row>
    <row r="1597" spans="1:22" x14ac:dyDescent="0.35">
      <c r="A1597" s="1" t="s">
        <v>29</v>
      </c>
      <c r="B1597" s="44" t="s">
        <v>1624</v>
      </c>
      <c r="C1597" s="25" t="s">
        <v>1640</v>
      </c>
      <c r="D1597" s="25" t="s">
        <v>32</v>
      </c>
      <c r="E1597" s="50">
        <v>125</v>
      </c>
      <c r="F1597" s="41">
        <v>131.44319999999999</v>
      </c>
      <c r="G1597" s="42">
        <v>0</v>
      </c>
      <c r="H1597" s="42">
        <v>0</v>
      </c>
      <c r="I1597" s="42"/>
      <c r="J1597" s="42"/>
      <c r="K1597" s="42">
        <v>0</v>
      </c>
      <c r="L1597" s="46">
        <v>5.4767999999999997E-2</v>
      </c>
      <c r="M1597" s="42">
        <v>0</v>
      </c>
      <c r="N1597" s="48">
        <v>0</v>
      </c>
      <c r="O1597" s="42"/>
      <c r="P1597" s="42"/>
      <c r="Q1597" s="42">
        <v>0</v>
      </c>
      <c r="R1597" s="47">
        <v>131.44319999999999</v>
      </c>
      <c r="S1597" s="42">
        <v>139.97900355532519</v>
      </c>
      <c r="T1597" s="73">
        <v>1.1198320284426015</v>
      </c>
      <c r="U1597" s="48">
        <v>5.4767999999999997E-2</v>
      </c>
      <c r="V1597" s="49">
        <v>0.43814399999999998</v>
      </c>
    </row>
    <row r="1598" spans="1:22" x14ac:dyDescent="0.35">
      <c r="A1598" s="1" t="s">
        <v>29</v>
      </c>
      <c r="B1598" s="44" t="s">
        <v>1624</v>
      </c>
      <c r="C1598" s="25" t="s">
        <v>1641</v>
      </c>
      <c r="D1598" s="25" t="s">
        <v>32</v>
      </c>
      <c r="E1598" s="50">
        <v>125</v>
      </c>
      <c r="F1598" s="41">
        <v>119.0916</v>
      </c>
      <c r="G1598" s="42">
        <v>0</v>
      </c>
      <c r="H1598" s="42">
        <v>0</v>
      </c>
      <c r="I1598" s="42"/>
      <c r="J1598" s="42"/>
      <c r="K1598" s="42">
        <v>0</v>
      </c>
      <c r="L1598" s="46">
        <v>4.9621499999999999E-2</v>
      </c>
      <c r="M1598" s="42">
        <v>0</v>
      </c>
      <c r="N1598" s="48">
        <v>0</v>
      </c>
      <c r="O1598" s="42"/>
      <c r="P1598" s="42"/>
      <c r="Q1598" s="42">
        <v>0</v>
      </c>
      <c r="R1598" s="47">
        <v>119.0916</v>
      </c>
      <c r="S1598" s="42">
        <v>126.8253017258357</v>
      </c>
      <c r="T1598" s="73">
        <v>1.0146024138066856</v>
      </c>
      <c r="U1598" s="48">
        <v>4.9621499999999999E-2</v>
      </c>
      <c r="V1598" s="49">
        <v>0.39697199999999999</v>
      </c>
    </row>
    <row r="1599" spans="1:22" x14ac:dyDescent="0.35">
      <c r="A1599" s="1" t="s">
        <v>29</v>
      </c>
      <c r="B1599" s="44" t="s">
        <v>1624</v>
      </c>
      <c r="C1599" s="25" t="s">
        <v>1642</v>
      </c>
      <c r="D1599" s="25" t="s">
        <v>32</v>
      </c>
      <c r="E1599" s="50">
        <v>125</v>
      </c>
      <c r="F1599" s="41">
        <v>183.48839999999998</v>
      </c>
      <c r="G1599" s="42">
        <v>0</v>
      </c>
      <c r="H1599" s="42">
        <v>0</v>
      </c>
      <c r="I1599" s="42"/>
      <c r="J1599" s="42"/>
      <c r="K1599" s="42">
        <v>0</v>
      </c>
      <c r="L1599" s="46">
        <v>7.6453500000000008E-2</v>
      </c>
      <c r="M1599" s="42">
        <v>0</v>
      </c>
      <c r="N1599" s="48">
        <v>0</v>
      </c>
      <c r="O1599" s="42"/>
      <c r="P1599" s="42"/>
      <c r="Q1599" s="42">
        <v>0</v>
      </c>
      <c r="R1599" s="47">
        <v>183.48839999999998</v>
      </c>
      <c r="S1599" s="42">
        <v>195.40397217932104</v>
      </c>
      <c r="T1599" s="73">
        <v>1.5632317774345683</v>
      </c>
      <c r="U1599" s="48">
        <v>7.6453500000000008E-2</v>
      </c>
      <c r="V1599" s="49">
        <v>0.61162800000000006</v>
      </c>
    </row>
    <row r="1600" spans="1:22" x14ac:dyDescent="0.35">
      <c r="A1600" s="1" t="s">
        <v>29</v>
      </c>
      <c r="B1600" s="44" t="s">
        <v>1624</v>
      </c>
      <c r="C1600" s="25" t="s">
        <v>1643</v>
      </c>
      <c r="D1600" s="25" t="s">
        <v>32</v>
      </c>
      <c r="E1600" s="50">
        <v>125</v>
      </c>
      <c r="F1600" s="60">
        <v>95.716799999999992</v>
      </c>
      <c r="G1600" s="42">
        <v>0</v>
      </c>
      <c r="H1600" s="42">
        <v>0</v>
      </c>
      <c r="I1600" s="42"/>
      <c r="J1600" s="42"/>
      <c r="K1600" s="42">
        <v>0</v>
      </c>
      <c r="L1600" s="46">
        <v>3.9882000000000001E-2</v>
      </c>
      <c r="M1600" s="42">
        <v>0</v>
      </c>
      <c r="N1600" s="48">
        <v>0</v>
      </c>
      <c r="O1600" s="42"/>
      <c r="P1600" s="42"/>
      <c r="Q1600" s="42">
        <v>0</v>
      </c>
      <c r="R1600" s="62">
        <v>95.716799999999992</v>
      </c>
      <c r="S1600" s="42">
        <v>101.93256317180615</v>
      </c>
      <c r="T1600" s="73">
        <v>0.81546050537444925</v>
      </c>
      <c r="U1600" s="48">
        <v>3.9882000000000001E-2</v>
      </c>
      <c r="V1600" s="49">
        <v>0.31905600000000001</v>
      </c>
    </row>
    <row r="1601" spans="1:22" x14ac:dyDescent="0.35">
      <c r="A1601" s="1" t="s">
        <v>29</v>
      </c>
      <c r="B1601" s="44" t="s">
        <v>1624</v>
      </c>
      <c r="C1601" s="25" t="s">
        <v>1644</v>
      </c>
      <c r="D1601" s="25" t="s">
        <v>32</v>
      </c>
      <c r="E1601" s="50">
        <v>125</v>
      </c>
      <c r="F1601" s="41">
        <v>139.79159999999999</v>
      </c>
      <c r="G1601" s="42">
        <v>0</v>
      </c>
      <c r="H1601" s="42">
        <v>0</v>
      </c>
      <c r="I1601" s="42"/>
      <c r="J1601" s="42"/>
      <c r="K1601" s="42">
        <v>0</v>
      </c>
      <c r="L1601" s="46">
        <v>5.8246500000000007E-2</v>
      </c>
      <c r="M1601" s="42">
        <v>0</v>
      </c>
      <c r="N1601" s="48">
        <v>0</v>
      </c>
      <c r="O1601" s="42"/>
      <c r="P1601" s="42"/>
      <c r="Q1601" s="42">
        <v>0</v>
      </c>
      <c r="R1601" s="47">
        <v>139.79159999999999</v>
      </c>
      <c r="S1601" s="42">
        <v>148.86954116610519</v>
      </c>
      <c r="T1601" s="73">
        <v>1.1909563293288417</v>
      </c>
      <c r="U1601" s="48">
        <v>5.8246500000000007E-2</v>
      </c>
      <c r="V1601" s="49">
        <v>0.46597200000000005</v>
      </c>
    </row>
    <row r="1602" spans="1:22" x14ac:dyDescent="0.35">
      <c r="A1602" s="1" t="s">
        <v>29</v>
      </c>
      <c r="B1602" s="44" t="s">
        <v>1624</v>
      </c>
      <c r="C1602" s="25" t="s">
        <v>1645</v>
      </c>
      <c r="D1602" s="25" t="s">
        <v>32</v>
      </c>
      <c r="E1602" s="50">
        <v>2056</v>
      </c>
      <c r="F1602" s="41">
        <v>782.97119999999995</v>
      </c>
      <c r="G1602" s="42">
        <v>0</v>
      </c>
      <c r="H1602" s="42">
        <v>224.18639999999996</v>
      </c>
      <c r="I1602" s="42"/>
      <c r="J1602" s="42"/>
      <c r="K1602" s="42">
        <v>0</v>
      </c>
      <c r="L1602" s="46">
        <v>0.32623799999999997</v>
      </c>
      <c r="M1602" s="42">
        <v>0</v>
      </c>
      <c r="N1602" s="48">
        <v>15.963966863999998</v>
      </c>
      <c r="O1602" s="42"/>
      <c r="P1602" s="42"/>
      <c r="Q1602" s="42">
        <v>0</v>
      </c>
      <c r="R1602" s="47">
        <v>1007.1575999999999</v>
      </c>
      <c r="S1602" s="42">
        <v>1072.5615115211192</v>
      </c>
      <c r="T1602" s="73">
        <v>0.52167388692661443</v>
      </c>
      <c r="U1602" s="48">
        <v>16.290204863999996</v>
      </c>
      <c r="V1602" s="49">
        <v>7.9232513929961073</v>
      </c>
    </row>
    <row r="1603" spans="1:22" x14ac:dyDescent="0.35">
      <c r="A1603" s="1" t="s">
        <v>29</v>
      </c>
      <c r="B1603" s="44" t="s">
        <v>1624</v>
      </c>
      <c r="C1603" s="25" t="s">
        <v>1646</v>
      </c>
      <c r="D1603" s="25" t="s">
        <v>32</v>
      </c>
      <c r="E1603" s="50">
        <v>125</v>
      </c>
      <c r="F1603" s="41">
        <v>166.17239999999998</v>
      </c>
      <c r="G1603" s="42">
        <v>0</v>
      </c>
      <c r="H1603" s="42">
        <v>0</v>
      </c>
      <c r="I1603" s="42"/>
      <c r="J1603" s="42"/>
      <c r="K1603" s="42">
        <v>0</v>
      </c>
      <c r="L1603" s="46">
        <v>6.9238500000000008E-2</v>
      </c>
      <c r="M1603" s="42">
        <v>0</v>
      </c>
      <c r="N1603" s="48">
        <v>0</v>
      </c>
      <c r="O1603" s="42"/>
      <c r="P1603" s="42"/>
      <c r="Q1603" s="42">
        <v>0</v>
      </c>
      <c r="R1603" s="47">
        <v>166.17239999999998</v>
      </c>
      <c r="S1603" s="42">
        <v>176.96348666493907</v>
      </c>
      <c r="T1603" s="73">
        <v>1.4157078933195126</v>
      </c>
      <c r="U1603" s="48">
        <v>6.9238500000000008E-2</v>
      </c>
      <c r="V1603" s="49">
        <v>0.55390800000000007</v>
      </c>
    </row>
    <row r="1604" spans="1:22" x14ac:dyDescent="0.35">
      <c r="A1604" s="1" t="s">
        <v>29</v>
      </c>
      <c r="B1604" s="44" t="s">
        <v>1624</v>
      </c>
      <c r="C1604" s="25" t="s">
        <v>1647</v>
      </c>
      <c r="D1604" s="25" t="s">
        <v>32</v>
      </c>
      <c r="E1604" s="50">
        <v>125</v>
      </c>
      <c r="F1604" s="41">
        <v>146.9556</v>
      </c>
      <c r="G1604" s="42">
        <v>0</v>
      </c>
      <c r="H1604" s="42">
        <v>0</v>
      </c>
      <c r="I1604" s="42"/>
      <c r="J1604" s="42"/>
      <c r="K1604" s="42">
        <v>0</v>
      </c>
      <c r="L1604" s="46">
        <v>6.1231500000000001E-2</v>
      </c>
      <c r="M1604" s="42">
        <v>0</v>
      </c>
      <c r="N1604" s="48">
        <v>0</v>
      </c>
      <c r="O1604" s="42"/>
      <c r="P1604" s="42"/>
      <c r="Q1604" s="42">
        <v>0</v>
      </c>
      <c r="R1604" s="47">
        <v>146.9556</v>
      </c>
      <c r="S1604" s="42">
        <v>156.49876490282458</v>
      </c>
      <c r="T1604" s="73">
        <v>1.2519901192225966</v>
      </c>
      <c r="U1604" s="48">
        <v>6.1231500000000001E-2</v>
      </c>
      <c r="V1604" s="49">
        <v>0.48985200000000001</v>
      </c>
    </row>
    <row r="1605" spans="1:22" x14ac:dyDescent="0.35">
      <c r="A1605" s="1" t="s">
        <v>29</v>
      </c>
      <c r="B1605" s="44" t="s">
        <v>1624</v>
      </c>
      <c r="C1605" s="25" t="s">
        <v>1648</v>
      </c>
      <c r="D1605" s="25" t="s">
        <v>32</v>
      </c>
      <c r="E1605" s="50">
        <v>2739</v>
      </c>
      <c r="F1605" s="41">
        <v>1453.8779999999999</v>
      </c>
      <c r="G1605" s="42">
        <v>0</v>
      </c>
      <c r="H1605" s="42">
        <v>0</v>
      </c>
      <c r="I1605" s="42"/>
      <c r="J1605" s="42"/>
      <c r="K1605" s="42">
        <v>0</v>
      </c>
      <c r="L1605" s="46">
        <v>0.6057825</v>
      </c>
      <c r="M1605" s="42">
        <v>0</v>
      </c>
      <c r="N1605" s="48">
        <v>0</v>
      </c>
      <c r="O1605" s="42"/>
      <c r="P1605" s="42"/>
      <c r="Q1605" s="42">
        <v>0</v>
      </c>
      <c r="R1605" s="47">
        <v>1453.8779999999999</v>
      </c>
      <c r="S1605" s="42">
        <v>1548.2915337652241</v>
      </c>
      <c r="T1605" s="73">
        <v>0.5652762080194319</v>
      </c>
      <c r="U1605" s="48">
        <v>0.6057825</v>
      </c>
      <c r="V1605" s="49">
        <v>0.22116922234392114</v>
      </c>
    </row>
    <row r="1606" spans="1:22" x14ac:dyDescent="0.35">
      <c r="A1606" s="1" t="s">
        <v>29</v>
      </c>
      <c r="B1606" s="44" t="s">
        <v>1624</v>
      </c>
      <c r="C1606" s="25" t="s">
        <v>1649</v>
      </c>
      <c r="D1606" s="25" t="s">
        <v>32</v>
      </c>
      <c r="E1606" s="50">
        <v>4682</v>
      </c>
      <c r="F1606" s="41">
        <v>3044.4551999999999</v>
      </c>
      <c r="G1606" s="42">
        <v>0</v>
      </c>
      <c r="H1606" s="42">
        <v>0</v>
      </c>
      <c r="I1606" s="42"/>
      <c r="J1606" s="42"/>
      <c r="K1606" s="42">
        <v>0</v>
      </c>
      <c r="L1606" s="46">
        <v>1.2685230000000001</v>
      </c>
      <c r="M1606" s="42">
        <v>0</v>
      </c>
      <c r="N1606" s="48">
        <v>0</v>
      </c>
      <c r="O1606" s="42"/>
      <c r="P1606" s="42"/>
      <c r="Q1606" s="42">
        <v>0</v>
      </c>
      <c r="R1606" s="47">
        <v>3044.4551999999999</v>
      </c>
      <c r="S1606" s="42">
        <v>3242.1593910132156</v>
      </c>
      <c r="T1606" s="73">
        <v>0.69247317193789315</v>
      </c>
      <c r="U1606" s="48">
        <v>1.2685230000000001</v>
      </c>
      <c r="V1606" s="49">
        <v>0.27093613840239217</v>
      </c>
    </row>
    <row r="1607" spans="1:22" x14ac:dyDescent="0.35">
      <c r="A1607" s="1" t="s">
        <v>29</v>
      </c>
      <c r="B1607" s="44" t="s">
        <v>1624</v>
      </c>
      <c r="C1607" s="25" t="s">
        <v>1650</v>
      </c>
      <c r="D1607" s="25" t="s">
        <v>32</v>
      </c>
      <c r="E1607" s="50">
        <v>40</v>
      </c>
      <c r="F1607" s="60">
        <v>1.1592</v>
      </c>
      <c r="G1607" s="42">
        <v>0</v>
      </c>
      <c r="H1607" s="42">
        <v>0</v>
      </c>
      <c r="I1607" s="42"/>
      <c r="J1607" s="42"/>
      <c r="K1607" s="42">
        <v>0</v>
      </c>
      <c r="L1607" s="46">
        <v>4.8299999999999998E-4</v>
      </c>
      <c r="M1607" s="42">
        <v>0</v>
      </c>
      <c r="N1607" s="48">
        <v>0</v>
      </c>
      <c r="O1607" s="42"/>
      <c r="P1607" s="42"/>
      <c r="Q1607" s="42">
        <v>0</v>
      </c>
      <c r="R1607" s="62">
        <v>1.1592</v>
      </c>
      <c r="S1607" s="48">
        <v>1.234477408655092</v>
      </c>
      <c r="T1607" s="73">
        <v>3.0861935216377302E-2</v>
      </c>
      <c r="U1607" s="48">
        <v>4.8299999999999998E-4</v>
      </c>
      <c r="V1607" s="49">
        <v>1.2074999999999999E-2</v>
      </c>
    </row>
    <row r="1608" spans="1:22" x14ac:dyDescent="0.35">
      <c r="A1608" s="1" t="s">
        <v>29</v>
      </c>
      <c r="B1608" s="44" t="s">
        <v>1624</v>
      </c>
      <c r="C1608" s="25" t="s">
        <v>1651</v>
      </c>
      <c r="D1608" s="25" t="s">
        <v>32</v>
      </c>
      <c r="E1608" s="50">
        <v>125</v>
      </c>
      <c r="F1608" s="41">
        <v>111.024</v>
      </c>
      <c r="G1608" s="42">
        <v>0</v>
      </c>
      <c r="H1608" s="42">
        <v>0</v>
      </c>
      <c r="I1608" s="42"/>
      <c r="J1608" s="42"/>
      <c r="K1608" s="42">
        <v>0</v>
      </c>
      <c r="L1608" s="46">
        <v>4.6259999999999996E-2</v>
      </c>
      <c r="M1608" s="42">
        <v>0</v>
      </c>
      <c r="N1608" s="48">
        <v>0</v>
      </c>
      <c r="O1608" s="42"/>
      <c r="P1608" s="42"/>
      <c r="Q1608" s="42">
        <v>0</v>
      </c>
      <c r="R1608" s="47">
        <v>111.024</v>
      </c>
      <c r="S1608" s="42">
        <v>118.23379901528894</v>
      </c>
      <c r="T1608" s="73">
        <v>0.9458703921223115</v>
      </c>
      <c r="U1608" s="48">
        <v>4.6259999999999996E-2</v>
      </c>
      <c r="V1608" s="49">
        <v>0.37007999999999996</v>
      </c>
    </row>
    <row r="1609" spans="1:22" x14ac:dyDescent="0.35">
      <c r="A1609" s="1" t="s">
        <v>29</v>
      </c>
      <c r="B1609" s="44" t="s">
        <v>1624</v>
      </c>
      <c r="C1609" s="25" t="s">
        <v>1652</v>
      </c>
      <c r="D1609" s="25" t="s">
        <v>32</v>
      </c>
      <c r="E1609" s="50">
        <v>924</v>
      </c>
      <c r="F1609" s="41">
        <v>661.428</v>
      </c>
      <c r="G1609" s="42">
        <v>0</v>
      </c>
      <c r="H1609" s="42">
        <v>0</v>
      </c>
      <c r="I1609" s="42"/>
      <c r="J1609" s="42"/>
      <c r="K1609" s="42">
        <v>0</v>
      </c>
      <c r="L1609" s="46">
        <v>0.27559500000000003</v>
      </c>
      <c r="M1609" s="42">
        <v>0</v>
      </c>
      <c r="N1609" s="48">
        <v>0</v>
      </c>
      <c r="O1609" s="42"/>
      <c r="P1609" s="42"/>
      <c r="Q1609" s="42">
        <v>0</v>
      </c>
      <c r="R1609" s="47">
        <v>661.428</v>
      </c>
      <c r="S1609" s="42">
        <v>704.38054128012436</v>
      </c>
      <c r="T1609" s="73">
        <v>0.76231660311701765</v>
      </c>
      <c r="U1609" s="48">
        <v>0.27559500000000003</v>
      </c>
      <c r="V1609" s="49">
        <v>0.29826298701298704</v>
      </c>
    </row>
    <row r="1610" spans="1:22" x14ac:dyDescent="0.35">
      <c r="A1610" s="1" t="s">
        <v>29</v>
      </c>
      <c r="B1610" s="44" t="s">
        <v>1624</v>
      </c>
      <c r="C1610" s="25" t="s">
        <v>1653</v>
      </c>
      <c r="D1610" s="25" t="s">
        <v>32</v>
      </c>
      <c r="E1610" s="50">
        <v>2552</v>
      </c>
      <c r="F1610" s="41">
        <v>1106.6615999999999</v>
      </c>
      <c r="G1610" s="42">
        <v>0</v>
      </c>
      <c r="H1610" s="42">
        <v>0</v>
      </c>
      <c r="I1610" s="42"/>
      <c r="J1610" s="42"/>
      <c r="K1610" s="42">
        <v>0</v>
      </c>
      <c r="L1610" s="46">
        <v>0.46110900000000005</v>
      </c>
      <c r="M1610" s="42">
        <v>0</v>
      </c>
      <c r="N1610" s="48">
        <v>0</v>
      </c>
      <c r="O1610" s="42"/>
      <c r="P1610" s="42"/>
      <c r="Q1610" s="42">
        <v>0</v>
      </c>
      <c r="R1610" s="47">
        <v>1106.6615999999999</v>
      </c>
      <c r="S1610" s="42">
        <v>1178.5272120653017</v>
      </c>
      <c r="T1610" s="73">
        <v>0.46180533388138778</v>
      </c>
      <c r="U1610" s="48">
        <v>0.46110900000000005</v>
      </c>
      <c r="V1610" s="49">
        <v>0.18068534482758622</v>
      </c>
    </row>
    <row r="1611" spans="1:22" x14ac:dyDescent="0.35">
      <c r="A1611" s="1" t="s">
        <v>29</v>
      </c>
      <c r="B1611" s="44" t="s">
        <v>1624</v>
      </c>
      <c r="C1611" s="25" t="s">
        <v>1654</v>
      </c>
      <c r="D1611" s="25" t="s">
        <v>32</v>
      </c>
      <c r="E1611" s="50">
        <v>2918</v>
      </c>
      <c r="F1611" s="41">
        <v>1849.6656</v>
      </c>
      <c r="G1611" s="42">
        <v>0</v>
      </c>
      <c r="H1611" s="42">
        <v>0</v>
      </c>
      <c r="I1611" s="42"/>
      <c r="J1611" s="42"/>
      <c r="K1611" s="42">
        <v>0</v>
      </c>
      <c r="L1611" s="46">
        <v>0.77069399999999999</v>
      </c>
      <c r="M1611" s="42">
        <v>0</v>
      </c>
      <c r="N1611" s="48">
        <v>0</v>
      </c>
      <c r="O1611" s="42"/>
      <c r="P1611" s="42"/>
      <c r="Q1611" s="42">
        <v>0</v>
      </c>
      <c r="R1611" s="47">
        <v>1849.6656</v>
      </c>
      <c r="S1611" s="42">
        <v>1969.7812256439493</v>
      </c>
      <c r="T1611" s="73">
        <v>0.67504497109114092</v>
      </c>
      <c r="U1611" s="48">
        <v>0.77069399999999999</v>
      </c>
      <c r="V1611" s="49">
        <v>0.26411720356408497</v>
      </c>
    </row>
    <row r="1612" spans="1:22" x14ac:dyDescent="0.35">
      <c r="A1612" s="1" t="s">
        <v>29</v>
      </c>
      <c r="B1612" s="44" t="s">
        <v>1624</v>
      </c>
      <c r="C1612" s="25" t="s">
        <v>1655</v>
      </c>
      <c r="D1612" s="25" t="s">
        <v>32</v>
      </c>
      <c r="E1612" s="50">
        <v>1767</v>
      </c>
      <c r="F1612" s="41">
        <v>961.68959999999993</v>
      </c>
      <c r="G1612" s="42">
        <v>0</v>
      </c>
      <c r="H1612" s="42">
        <v>0</v>
      </c>
      <c r="I1612" s="42"/>
      <c r="J1612" s="42"/>
      <c r="K1612" s="42">
        <v>0</v>
      </c>
      <c r="L1612" s="46">
        <v>0.400704</v>
      </c>
      <c r="M1612" s="42">
        <v>0</v>
      </c>
      <c r="N1612" s="48">
        <v>0</v>
      </c>
      <c r="O1612" s="42"/>
      <c r="P1612" s="42"/>
      <c r="Q1612" s="42">
        <v>0</v>
      </c>
      <c r="R1612" s="47">
        <v>961.68959999999993</v>
      </c>
      <c r="S1612" s="42">
        <v>1024.1408603679708</v>
      </c>
      <c r="T1612" s="73">
        <v>0.57959301662024387</v>
      </c>
      <c r="U1612" s="48">
        <v>0.400704</v>
      </c>
      <c r="V1612" s="49">
        <v>0.22677079796264857</v>
      </c>
    </row>
    <row r="1613" spans="1:22" x14ac:dyDescent="0.35">
      <c r="A1613" s="1" t="s">
        <v>29</v>
      </c>
      <c r="B1613" s="44" t="s">
        <v>1624</v>
      </c>
      <c r="C1613" s="25" t="s">
        <v>1650</v>
      </c>
      <c r="D1613" s="25" t="s">
        <v>32</v>
      </c>
      <c r="E1613" s="50">
        <v>4727</v>
      </c>
      <c r="F1613" s="41">
        <v>2134.8827999999999</v>
      </c>
      <c r="G1613" s="42">
        <v>0</v>
      </c>
      <c r="H1613" s="42">
        <v>0</v>
      </c>
      <c r="I1613" s="42"/>
      <c r="J1613" s="42"/>
      <c r="K1613" s="42">
        <v>0</v>
      </c>
      <c r="L1613" s="46">
        <v>0.88953450000000001</v>
      </c>
      <c r="M1613" s="42">
        <v>0</v>
      </c>
      <c r="N1613" s="48">
        <v>0</v>
      </c>
      <c r="O1613" s="42"/>
      <c r="P1613" s="42"/>
      <c r="Q1613" s="42">
        <v>0</v>
      </c>
      <c r="R1613" s="47">
        <v>2134.8827999999999</v>
      </c>
      <c r="S1613" s="42">
        <v>2273.5201748846848</v>
      </c>
      <c r="T1613" s="73">
        <v>0.48096470803568536</v>
      </c>
      <c r="U1613" s="48">
        <v>0.88953450000000001</v>
      </c>
      <c r="V1613" s="49">
        <v>0.18818161624709118</v>
      </c>
    </row>
    <row r="1614" spans="1:22" x14ac:dyDescent="0.35">
      <c r="A1614" s="1" t="s">
        <v>29</v>
      </c>
      <c r="B1614" s="44" t="s">
        <v>1624</v>
      </c>
      <c r="C1614" s="25" t="s">
        <v>1656</v>
      </c>
      <c r="D1614" s="25" t="s">
        <v>32</v>
      </c>
      <c r="E1614" s="50">
        <v>19527</v>
      </c>
      <c r="F1614" s="41">
        <v>12814.0272</v>
      </c>
      <c r="G1614" s="42">
        <v>0</v>
      </c>
      <c r="H1614" s="42">
        <v>2435.4759999999997</v>
      </c>
      <c r="I1614" s="42"/>
      <c r="J1614" s="42"/>
      <c r="K1614" s="42">
        <v>0</v>
      </c>
      <c r="L1614" s="46">
        <v>5.3391779999999995</v>
      </c>
      <c r="M1614" s="42">
        <v>0</v>
      </c>
      <c r="N1614" s="48">
        <v>173.42647975999998</v>
      </c>
      <c r="O1614" s="42"/>
      <c r="P1614" s="42"/>
      <c r="Q1614" s="42">
        <v>0</v>
      </c>
      <c r="R1614" s="47">
        <v>15249.503199999999</v>
      </c>
      <c r="S1614" s="42">
        <v>16239.792265022024</v>
      </c>
      <c r="T1614" s="73">
        <v>0.8316583328223498</v>
      </c>
      <c r="U1614" s="48">
        <v>178.76565775999998</v>
      </c>
      <c r="V1614" s="49">
        <v>9.15479376043427</v>
      </c>
    </row>
    <row r="1615" spans="1:22" x14ac:dyDescent="0.35">
      <c r="A1615" s="1" t="s">
        <v>29</v>
      </c>
      <c r="B1615" s="44" t="s">
        <v>1657</v>
      </c>
      <c r="C1615" s="25" t="s">
        <v>1658</v>
      </c>
      <c r="D1615" s="25" t="s">
        <v>32</v>
      </c>
      <c r="E1615" s="50">
        <v>1888</v>
      </c>
      <c r="F1615" s="41">
        <v>243.43199999999999</v>
      </c>
      <c r="G1615" s="42">
        <v>0</v>
      </c>
      <c r="H1615" s="42">
        <v>1083.2960029602032</v>
      </c>
      <c r="I1615" s="42"/>
      <c r="J1615" s="42"/>
      <c r="K1615" s="42">
        <v>0</v>
      </c>
      <c r="L1615" s="46">
        <v>0.10143000000000001</v>
      </c>
      <c r="M1615" s="42">
        <v>0</v>
      </c>
      <c r="N1615" s="48">
        <v>77.139833170791491</v>
      </c>
      <c r="O1615" s="42"/>
      <c r="P1615" s="42"/>
      <c r="Q1615" s="42">
        <v>0</v>
      </c>
      <c r="R1615" s="47">
        <v>1326.7280029602032</v>
      </c>
      <c r="S1615" s="42">
        <v>1412.8845299210291</v>
      </c>
      <c r="T1615" s="73">
        <v>0.74834985694969758</v>
      </c>
      <c r="U1615" s="48">
        <v>77.241263170791484</v>
      </c>
      <c r="V1615" s="49">
        <v>40.911686001478543</v>
      </c>
    </row>
    <row r="1616" spans="1:22" x14ac:dyDescent="0.35">
      <c r="A1616" s="1" t="s">
        <v>29</v>
      </c>
      <c r="B1616" s="44" t="s">
        <v>1657</v>
      </c>
      <c r="C1616" s="25" t="s">
        <v>1659</v>
      </c>
      <c r="D1616" s="25" t="s">
        <v>32</v>
      </c>
      <c r="E1616" s="50">
        <v>1509</v>
      </c>
      <c r="F1616" s="41">
        <v>258.55919999999998</v>
      </c>
      <c r="G1616" s="42">
        <v>0</v>
      </c>
      <c r="H1616" s="42">
        <v>602.95199851989628</v>
      </c>
      <c r="I1616" s="42"/>
      <c r="J1616" s="42"/>
      <c r="K1616" s="42">
        <v>0</v>
      </c>
      <c r="L1616" s="46">
        <v>0.10773300000000001</v>
      </c>
      <c r="M1616" s="42">
        <v>0</v>
      </c>
      <c r="N1616" s="48">
        <v>42.935279414604103</v>
      </c>
      <c r="O1616" s="42"/>
      <c r="P1616" s="42"/>
      <c r="Q1616" s="42">
        <v>0</v>
      </c>
      <c r="R1616" s="47">
        <v>861.5111985198962</v>
      </c>
      <c r="S1616" s="42">
        <v>917.45696331623878</v>
      </c>
      <c r="T1616" s="73">
        <v>0.60799003533216622</v>
      </c>
      <c r="U1616" s="48">
        <v>43.043012414604107</v>
      </c>
      <c r="V1616" s="49">
        <v>28.524196431149175</v>
      </c>
    </row>
    <row r="1617" spans="1:22" x14ac:dyDescent="0.35">
      <c r="A1617" s="1" t="s">
        <v>29</v>
      </c>
      <c r="B1617" s="44" t="s">
        <v>1657</v>
      </c>
      <c r="C1617" s="25" t="s">
        <v>1660</v>
      </c>
      <c r="D1617" s="25" t="s">
        <v>32</v>
      </c>
      <c r="E1617" s="50">
        <v>3964</v>
      </c>
      <c r="F1617" s="41">
        <v>360.93599999999998</v>
      </c>
      <c r="G1617" s="42">
        <v>0</v>
      </c>
      <c r="H1617" s="42">
        <v>1211.3359733581544</v>
      </c>
      <c r="I1617" s="42"/>
      <c r="J1617" s="42"/>
      <c r="K1617" s="42">
        <v>0</v>
      </c>
      <c r="L1617" s="46">
        <v>0.15039000000000002</v>
      </c>
      <c r="M1617" s="42">
        <v>0</v>
      </c>
      <c r="N1617" s="48">
        <v>86.25736146287538</v>
      </c>
      <c r="O1617" s="42"/>
      <c r="P1617" s="42"/>
      <c r="Q1617" s="42">
        <v>0</v>
      </c>
      <c r="R1617" s="47">
        <v>1572.2719733581544</v>
      </c>
      <c r="S1617" s="42">
        <v>1674.3739056005884</v>
      </c>
      <c r="T1617" s="73">
        <v>0.42239503168531495</v>
      </c>
      <c r="U1617" s="48">
        <v>86.407751462875382</v>
      </c>
      <c r="V1617" s="49">
        <v>21.798120954307613</v>
      </c>
    </row>
    <row r="1618" spans="1:22" x14ac:dyDescent="0.35">
      <c r="A1618" s="1" t="s">
        <v>29</v>
      </c>
      <c r="B1618" s="44" t="s">
        <v>1657</v>
      </c>
      <c r="C1618" s="25" t="s">
        <v>1661</v>
      </c>
      <c r="D1618" s="25" t="s">
        <v>32</v>
      </c>
      <c r="E1618" s="50">
        <v>3713</v>
      </c>
      <c r="F1618" s="41">
        <v>343.22399999999999</v>
      </c>
      <c r="G1618" s="42">
        <v>0</v>
      </c>
      <c r="H1618" s="42">
        <v>1451.5079940795893</v>
      </c>
      <c r="I1618" s="42"/>
      <c r="J1618" s="42"/>
      <c r="K1618" s="42">
        <v>0</v>
      </c>
      <c r="L1618" s="46">
        <v>0.14301</v>
      </c>
      <c r="M1618" s="42">
        <v>0</v>
      </c>
      <c r="N1618" s="48">
        <v>103.35963965841673</v>
      </c>
      <c r="O1618" s="42"/>
      <c r="P1618" s="42"/>
      <c r="Q1618" s="42">
        <v>0</v>
      </c>
      <c r="R1618" s="47">
        <v>1794.7319940795892</v>
      </c>
      <c r="S1618" s="42">
        <v>1911.2802806088312</v>
      </c>
      <c r="T1618" s="73">
        <v>0.51475364411764912</v>
      </c>
      <c r="U1618" s="48">
        <v>103.50264965841673</v>
      </c>
      <c r="V1618" s="49">
        <v>27.875747282094462</v>
      </c>
    </row>
    <row r="1619" spans="1:22" x14ac:dyDescent="0.35">
      <c r="A1619" s="1" t="s">
        <v>29</v>
      </c>
      <c r="B1619" s="44" t="s">
        <v>1657</v>
      </c>
      <c r="C1619" s="25" t="s">
        <v>1662</v>
      </c>
      <c r="D1619" s="25" t="s">
        <v>32</v>
      </c>
      <c r="E1619" s="50">
        <v>3661</v>
      </c>
      <c r="F1619" s="41">
        <v>508.03199999999998</v>
      </c>
      <c r="G1619" s="42">
        <v>0</v>
      </c>
      <c r="H1619" s="42">
        <v>1529.1079940795894</v>
      </c>
      <c r="I1619" s="42"/>
      <c r="J1619" s="42"/>
      <c r="K1619" s="42">
        <v>0</v>
      </c>
      <c r="L1619" s="46">
        <v>0.21168000000000001</v>
      </c>
      <c r="M1619" s="42">
        <v>0</v>
      </c>
      <c r="N1619" s="48">
        <v>108.88541565841672</v>
      </c>
      <c r="O1619" s="42"/>
      <c r="P1619" s="42"/>
      <c r="Q1619" s="42">
        <v>0</v>
      </c>
      <c r="R1619" s="47">
        <v>2037.1399940795893</v>
      </c>
      <c r="S1619" s="42">
        <v>2169.4300387845246</v>
      </c>
      <c r="T1619" s="73">
        <v>0.59257854105012964</v>
      </c>
      <c r="U1619" s="48">
        <v>109.09709565841672</v>
      </c>
      <c r="V1619" s="49">
        <v>29.799807609510164</v>
      </c>
    </row>
    <row r="1620" spans="1:22" x14ac:dyDescent="0.35">
      <c r="A1620" s="1" t="s">
        <v>29</v>
      </c>
      <c r="B1620" s="44" t="s">
        <v>1657</v>
      </c>
      <c r="C1620" s="25" t="s">
        <v>1663</v>
      </c>
      <c r="D1620" s="25" t="s">
        <v>32</v>
      </c>
      <c r="E1620" s="50">
        <v>18124</v>
      </c>
      <c r="F1620" s="41">
        <v>4147.2</v>
      </c>
      <c r="G1620" s="42">
        <v>0</v>
      </c>
      <c r="H1620" s="42">
        <v>9258.4558105468932</v>
      </c>
      <c r="I1620" s="42"/>
      <c r="J1620" s="42"/>
      <c r="K1620" s="42">
        <v>0</v>
      </c>
      <c r="L1620" s="46">
        <v>1.728</v>
      </c>
      <c r="M1620" s="42">
        <v>0</v>
      </c>
      <c r="N1620" s="48">
        <v>659.28032106933733</v>
      </c>
      <c r="O1620" s="42"/>
      <c r="P1620" s="42"/>
      <c r="Q1620" s="42">
        <v>0</v>
      </c>
      <c r="R1620" s="47">
        <v>13405.655810546894</v>
      </c>
      <c r="S1620" s="42">
        <v>14276.207079301248</v>
      </c>
      <c r="T1620" s="73">
        <v>0.78769626347943322</v>
      </c>
      <c r="U1620" s="48">
        <v>661.00832106933728</v>
      </c>
      <c r="V1620" s="49">
        <v>36.471436827926361</v>
      </c>
    </row>
    <row r="1621" spans="1:22" x14ac:dyDescent="0.35">
      <c r="A1621" s="1" t="s">
        <v>29</v>
      </c>
      <c r="B1621" s="44" t="s">
        <v>1664</v>
      </c>
      <c r="C1621" s="25" t="s">
        <v>1665</v>
      </c>
      <c r="D1621" s="25" t="s">
        <v>32</v>
      </c>
      <c r="E1621" s="50">
        <v>4200</v>
      </c>
      <c r="F1621" s="41">
        <v>2124.5183999999999</v>
      </c>
      <c r="G1621" s="42">
        <v>0</v>
      </c>
      <c r="H1621" s="42">
        <v>154.03599999999997</v>
      </c>
      <c r="I1621" s="42"/>
      <c r="J1621" s="42"/>
      <c r="K1621" s="42">
        <v>0</v>
      </c>
      <c r="L1621" s="46">
        <v>0.885216</v>
      </c>
      <c r="M1621" s="42">
        <v>0</v>
      </c>
      <c r="N1621" s="48">
        <v>10.968665359999999</v>
      </c>
      <c r="O1621" s="42"/>
      <c r="P1621" s="42"/>
      <c r="Q1621" s="42">
        <v>0</v>
      </c>
      <c r="R1621" s="47">
        <v>2278.5544</v>
      </c>
      <c r="S1621" s="42">
        <v>2426.5216797719618</v>
      </c>
      <c r="T1621" s="73">
        <v>0.57774325708856233</v>
      </c>
      <c r="U1621" s="48">
        <v>11.853881359999999</v>
      </c>
      <c r="V1621" s="49">
        <v>2.8223527047619048</v>
      </c>
    </row>
    <row r="1622" spans="1:22" x14ac:dyDescent="0.35">
      <c r="A1622" s="1" t="s">
        <v>29</v>
      </c>
      <c r="B1622" s="44" t="s">
        <v>1664</v>
      </c>
      <c r="C1622" s="25" t="s">
        <v>1666</v>
      </c>
      <c r="D1622" s="25" t="s">
        <v>32</v>
      </c>
      <c r="E1622" s="50">
        <v>2339</v>
      </c>
      <c r="F1622" s="41">
        <v>873.41759999999999</v>
      </c>
      <c r="G1622" s="42">
        <v>0</v>
      </c>
      <c r="H1622" s="42">
        <v>0</v>
      </c>
      <c r="I1622" s="42"/>
      <c r="J1622" s="42"/>
      <c r="K1622" s="42">
        <v>0</v>
      </c>
      <c r="L1622" s="46">
        <v>0.36392400000000003</v>
      </c>
      <c r="M1622" s="42">
        <v>0</v>
      </c>
      <c r="N1622" s="48">
        <v>0</v>
      </c>
      <c r="O1622" s="42"/>
      <c r="P1622" s="42"/>
      <c r="Q1622" s="42">
        <v>0</v>
      </c>
      <c r="R1622" s="47">
        <v>873.41759999999999</v>
      </c>
      <c r="S1622" s="42">
        <v>930.13655583311731</v>
      </c>
      <c r="T1622" s="73">
        <v>0.39766419659389368</v>
      </c>
      <c r="U1622" s="48">
        <v>0.36392400000000003</v>
      </c>
      <c r="V1622" s="49">
        <v>0.15558956819153485</v>
      </c>
    </row>
    <row r="1623" spans="1:22" x14ac:dyDescent="0.35">
      <c r="A1623" s="1" t="s">
        <v>29</v>
      </c>
      <c r="B1623" s="44" t="s">
        <v>1664</v>
      </c>
      <c r="C1623" s="25" t="s">
        <v>1667</v>
      </c>
      <c r="D1623" s="25" t="s">
        <v>32</v>
      </c>
      <c r="E1623" s="50">
        <v>1657</v>
      </c>
      <c r="F1623" s="41">
        <v>756.47519999999997</v>
      </c>
      <c r="G1623" s="42">
        <v>0</v>
      </c>
      <c r="H1623" s="48">
        <v>19.787999999999997</v>
      </c>
      <c r="I1623" s="42"/>
      <c r="J1623" s="42"/>
      <c r="K1623" s="42">
        <v>0</v>
      </c>
      <c r="L1623" s="46">
        <v>0.31519799999999998</v>
      </c>
      <c r="M1623" s="42">
        <v>0</v>
      </c>
      <c r="N1623" s="48">
        <v>1.4090728799999999</v>
      </c>
      <c r="O1623" s="42"/>
      <c r="P1623" s="42"/>
      <c r="Q1623" s="42">
        <v>0</v>
      </c>
      <c r="R1623" s="47">
        <v>776.26319999999998</v>
      </c>
      <c r="S1623" s="42">
        <v>826.67303620627104</v>
      </c>
      <c r="T1623" s="73">
        <v>0.49889742679919796</v>
      </c>
      <c r="U1623" s="48">
        <v>1.7242708799999997</v>
      </c>
      <c r="V1623" s="49">
        <v>1.040597996378998</v>
      </c>
    </row>
    <row r="1624" spans="1:22" x14ac:dyDescent="0.35">
      <c r="A1624" s="1" t="s">
        <v>29</v>
      </c>
      <c r="B1624" s="44" t="s">
        <v>1664</v>
      </c>
      <c r="C1624" s="25" t="s">
        <v>1668</v>
      </c>
      <c r="D1624" s="25" t="s">
        <v>32</v>
      </c>
      <c r="E1624" s="50">
        <v>22079</v>
      </c>
      <c r="F1624" s="41">
        <v>8647.3511999999992</v>
      </c>
      <c r="G1624" s="42">
        <v>0</v>
      </c>
      <c r="H1624" s="42">
        <v>304.96799999999996</v>
      </c>
      <c r="I1624" s="42"/>
      <c r="J1624" s="42"/>
      <c r="K1624" s="42">
        <v>0</v>
      </c>
      <c r="L1624" s="46">
        <v>3.6030630000000001</v>
      </c>
      <c r="M1624" s="42">
        <v>0</v>
      </c>
      <c r="N1624" s="48">
        <v>21.716299679999999</v>
      </c>
      <c r="O1624" s="42"/>
      <c r="P1624" s="42"/>
      <c r="Q1624" s="42">
        <v>0</v>
      </c>
      <c r="R1624" s="47">
        <v>8952.3191999999999</v>
      </c>
      <c r="S1624" s="42">
        <v>9533.6747821508161</v>
      </c>
      <c r="T1624" s="73">
        <v>0.43179830527427948</v>
      </c>
      <c r="U1624" s="48">
        <v>25.319362679999998</v>
      </c>
      <c r="V1624" s="49">
        <v>1.1467622029983242</v>
      </c>
    </row>
    <row r="1625" spans="1:22" x14ac:dyDescent="0.35">
      <c r="A1625" s="1" t="s">
        <v>29</v>
      </c>
      <c r="B1625" s="44" t="s">
        <v>1664</v>
      </c>
      <c r="C1625" s="25" t="s">
        <v>1669</v>
      </c>
      <c r="D1625" s="25" t="s">
        <v>32</v>
      </c>
      <c r="E1625" s="50">
        <v>2035</v>
      </c>
      <c r="F1625" s="41">
        <v>770.202</v>
      </c>
      <c r="G1625" s="42">
        <v>0</v>
      </c>
      <c r="H1625" s="48">
        <v>63.631999999999991</v>
      </c>
      <c r="I1625" s="42"/>
      <c r="J1625" s="42"/>
      <c r="K1625" s="42">
        <v>0</v>
      </c>
      <c r="L1625" s="46">
        <v>0.32091750000000002</v>
      </c>
      <c r="M1625" s="42">
        <v>0</v>
      </c>
      <c r="N1625" s="48">
        <v>4.5311363199999999</v>
      </c>
      <c r="O1625" s="42"/>
      <c r="P1625" s="42"/>
      <c r="Q1625" s="42">
        <v>0</v>
      </c>
      <c r="R1625" s="47">
        <v>833.83399999999995</v>
      </c>
      <c r="S1625" s="42">
        <v>887.98243233998437</v>
      </c>
      <c r="T1625" s="73">
        <v>0.43635500360687191</v>
      </c>
      <c r="U1625" s="48">
        <v>4.8520538200000001</v>
      </c>
      <c r="V1625" s="49">
        <v>2.3843016314496315</v>
      </c>
    </row>
    <row r="1626" spans="1:22" x14ac:dyDescent="0.35">
      <c r="A1626" s="1" t="s">
        <v>29</v>
      </c>
      <c r="B1626" s="44" t="s">
        <v>1664</v>
      </c>
      <c r="C1626" s="25" t="s">
        <v>1670</v>
      </c>
      <c r="D1626" s="25" t="s">
        <v>32</v>
      </c>
      <c r="E1626" s="50">
        <v>1595</v>
      </c>
      <c r="F1626" s="41">
        <v>708.35040000000004</v>
      </c>
      <c r="G1626" s="42">
        <v>0</v>
      </c>
      <c r="H1626" s="42">
        <v>0</v>
      </c>
      <c r="I1626" s="42"/>
      <c r="J1626" s="42"/>
      <c r="K1626" s="42">
        <v>0</v>
      </c>
      <c r="L1626" s="46">
        <v>0.29514600000000002</v>
      </c>
      <c r="M1626" s="42">
        <v>0</v>
      </c>
      <c r="N1626" s="48">
        <v>0</v>
      </c>
      <c r="O1626" s="42"/>
      <c r="P1626" s="42"/>
      <c r="Q1626" s="42">
        <v>0</v>
      </c>
      <c r="R1626" s="47">
        <v>708.35040000000004</v>
      </c>
      <c r="S1626" s="42">
        <v>754.3500398652501</v>
      </c>
      <c r="T1626" s="73">
        <v>0.47294673345783705</v>
      </c>
      <c r="U1626" s="48">
        <v>0.29514600000000002</v>
      </c>
      <c r="V1626" s="49">
        <v>0.18504451410658307</v>
      </c>
    </row>
    <row r="1627" spans="1:22" x14ac:dyDescent="0.35">
      <c r="A1627" s="1" t="s">
        <v>29</v>
      </c>
      <c r="B1627" s="44" t="s">
        <v>1664</v>
      </c>
      <c r="C1627" s="25" t="s">
        <v>1671</v>
      </c>
      <c r="D1627" s="25" t="s">
        <v>32</v>
      </c>
      <c r="E1627" s="50">
        <v>1510</v>
      </c>
      <c r="F1627" s="41">
        <v>753.32159999999999</v>
      </c>
      <c r="G1627" s="42">
        <v>0</v>
      </c>
      <c r="H1627" s="48">
        <v>20.951999999999998</v>
      </c>
      <c r="I1627" s="42"/>
      <c r="J1627" s="42"/>
      <c r="K1627" s="42">
        <v>0</v>
      </c>
      <c r="L1627" s="46">
        <v>0.313884</v>
      </c>
      <c r="M1627" s="42">
        <v>0</v>
      </c>
      <c r="N1627" s="48">
        <v>1.49195952</v>
      </c>
      <c r="O1627" s="42"/>
      <c r="P1627" s="42"/>
      <c r="Q1627" s="42">
        <v>0</v>
      </c>
      <c r="R1627" s="47">
        <v>774.27359999999999</v>
      </c>
      <c r="S1627" s="42">
        <v>824.55423336615695</v>
      </c>
      <c r="T1627" s="73">
        <v>0.54606240620275293</v>
      </c>
      <c r="U1627" s="48">
        <v>1.80584352</v>
      </c>
      <c r="V1627" s="49">
        <v>1.1959228609271524</v>
      </c>
    </row>
    <row r="1628" spans="1:22" x14ac:dyDescent="0.35">
      <c r="A1628" s="1" t="s">
        <v>29</v>
      </c>
      <c r="B1628" s="44" t="s">
        <v>1664</v>
      </c>
      <c r="C1628" s="25" t="s">
        <v>1672</v>
      </c>
      <c r="D1628" s="25" t="s">
        <v>32</v>
      </c>
      <c r="E1628" s="50">
        <v>4460</v>
      </c>
      <c r="F1628" s="41">
        <v>2740.4351999999999</v>
      </c>
      <c r="G1628" s="42">
        <v>0</v>
      </c>
      <c r="H1628" s="42">
        <v>239.78399999999996</v>
      </c>
      <c r="I1628" s="42"/>
      <c r="J1628" s="42"/>
      <c r="K1628" s="42">
        <v>0</v>
      </c>
      <c r="L1628" s="46">
        <v>1.141848</v>
      </c>
      <c r="M1628" s="42">
        <v>0</v>
      </c>
      <c r="N1628" s="48">
        <v>17.074647839999997</v>
      </c>
      <c r="O1628" s="42"/>
      <c r="P1628" s="42"/>
      <c r="Q1628" s="42">
        <v>0</v>
      </c>
      <c r="R1628" s="47">
        <v>2980.2192</v>
      </c>
      <c r="S1628" s="42">
        <v>3173.7519627675561</v>
      </c>
      <c r="T1628" s="73">
        <v>0.71160357909586458</v>
      </c>
      <c r="U1628" s="48">
        <v>18.216495839999997</v>
      </c>
      <c r="V1628" s="49">
        <v>4.0844161076233174</v>
      </c>
    </row>
    <row r="1629" spans="1:22" x14ac:dyDescent="0.35">
      <c r="A1629" s="1" t="s">
        <v>29</v>
      </c>
      <c r="B1629" s="44" t="s">
        <v>1664</v>
      </c>
      <c r="C1629" s="25" t="s">
        <v>1673</v>
      </c>
      <c r="D1629" s="25" t="s">
        <v>32</v>
      </c>
      <c r="E1629" s="50">
        <v>1385</v>
      </c>
      <c r="F1629" s="41">
        <v>230.90039999999999</v>
      </c>
      <c r="G1629" s="42">
        <v>0</v>
      </c>
      <c r="H1629" s="48">
        <v>11.251999999999999</v>
      </c>
      <c r="I1629" s="42"/>
      <c r="J1629" s="42"/>
      <c r="K1629" s="42">
        <v>0</v>
      </c>
      <c r="L1629" s="46">
        <v>9.6208500000000002E-2</v>
      </c>
      <c r="M1629" s="42">
        <v>0</v>
      </c>
      <c r="N1629" s="48">
        <v>0.80123751999999993</v>
      </c>
      <c r="O1629" s="42"/>
      <c r="P1629" s="42"/>
      <c r="Q1629" s="42">
        <v>0</v>
      </c>
      <c r="R1629" s="47">
        <v>242.1524</v>
      </c>
      <c r="S1629" s="42">
        <v>257.87755974086548</v>
      </c>
      <c r="T1629" s="73">
        <v>0.18619318392842274</v>
      </c>
      <c r="U1629" s="48">
        <v>0.89744601999999996</v>
      </c>
      <c r="V1629" s="49">
        <v>0.64797546570397113</v>
      </c>
    </row>
    <row r="1630" spans="1:22" x14ac:dyDescent="0.35">
      <c r="A1630" s="1" t="s">
        <v>29</v>
      </c>
      <c r="B1630" s="44" t="s">
        <v>1664</v>
      </c>
      <c r="C1630" s="25" t="s">
        <v>1674</v>
      </c>
      <c r="D1630" s="25" t="s">
        <v>32</v>
      </c>
      <c r="E1630" s="50">
        <v>3825</v>
      </c>
      <c r="F1630" s="41">
        <v>1674.2592</v>
      </c>
      <c r="G1630" s="42">
        <v>0</v>
      </c>
      <c r="H1630" s="42">
        <v>108.63999999999999</v>
      </c>
      <c r="I1630" s="42"/>
      <c r="J1630" s="42"/>
      <c r="K1630" s="42">
        <v>0</v>
      </c>
      <c r="L1630" s="46">
        <v>0.69760800000000001</v>
      </c>
      <c r="M1630" s="42">
        <v>0</v>
      </c>
      <c r="N1630" s="48">
        <v>7.7360863999999996</v>
      </c>
      <c r="O1630" s="42"/>
      <c r="P1630" s="42"/>
      <c r="Q1630" s="42">
        <v>0</v>
      </c>
      <c r="R1630" s="47">
        <v>1782.8991999999998</v>
      </c>
      <c r="S1630" s="42">
        <v>1898.6790754910596</v>
      </c>
      <c r="T1630" s="73">
        <v>0.49638668640289141</v>
      </c>
      <c r="U1630" s="48">
        <v>8.4336944000000003</v>
      </c>
      <c r="V1630" s="49">
        <v>2.2048874248366013</v>
      </c>
    </row>
    <row r="1631" spans="1:22" x14ac:dyDescent="0.35">
      <c r="A1631" s="1" t="s">
        <v>29</v>
      </c>
      <c r="B1631" s="44" t="s">
        <v>1664</v>
      </c>
      <c r="C1631" s="25" t="s">
        <v>1675</v>
      </c>
      <c r="D1631" s="25" t="s">
        <v>32</v>
      </c>
      <c r="E1631" s="50">
        <v>2347</v>
      </c>
      <c r="F1631" s="41">
        <v>1085.1659999999999</v>
      </c>
      <c r="G1631" s="42">
        <v>0</v>
      </c>
      <c r="H1631" s="48">
        <v>49.663999999999994</v>
      </c>
      <c r="I1631" s="42"/>
      <c r="J1631" s="42"/>
      <c r="K1631" s="42">
        <v>0</v>
      </c>
      <c r="L1631" s="46">
        <v>0.45215250000000001</v>
      </c>
      <c r="M1631" s="42">
        <v>0</v>
      </c>
      <c r="N1631" s="48">
        <v>3.5364966399999997</v>
      </c>
      <c r="O1631" s="42"/>
      <c r="P1631" s="42"/>
      <c r="Q1631" s="42">
        <v>0</v>
      </c>
      <c r="R1631" s="47">
        <v>1134.83</v>
      </c>
      <c r="S1631" s="42">
        <v>1208.5248427053639</v>
      </c>
      <c r="T1631" s="73">
        <v>0.51492323932908557</v>
      </c>
      <c r="U1631" s="48">
        <v>3.9886491399999997</v>
      </c>
      <c r="V1631" s="49">
        <v>1.6994670387729014</v>
      </c>
    </row>
    <row r="1632" spans="1:22" x14ac:dyDescent="0.35">
      <c r="A1632" s="1" t="s">
        <v>29</v>
      </c>
      <c r="B1632" s="44" t="s">
        <v>1664</v>
      </c>
      <c r="C1632" s="25" t="s">
        <v>1676</v>
      </c>
      <c r="D1632" s="25" t="s">
        <v>32</v>
      </c>
      <c r="E1632" s="50">
        <v>4258</v>
      </c>
      <c r="F1632" s="41">
        <v>1971.6407999999999</v>
      </c>
      <c r="G1632" s="42">
        <v>0</v>
      </c>
      <c r="H1632" s="42">
        <v>181.58399999999997</v>
      </c>
      <c r="I1632" s="42"/>
      <c r="J1632" s="42"/>
      <c r="K1632" s="42">
        <v>0</v>
      </c>
      <c r="L1632" s="46">
        <v>0.82151700000000005</v>
      </c>
      <c r="M1632" s="42">
        <v>0</v>
      </c>
      <c r="N1632" s="48">
        <v>12.930315839999999</v>
      </c>
      <c r="O1632" s="42"/>
      <c r="P1632" s="42"/>
      <c r="Q1632" s="42">
        <v>0</v>
      </c>
      <c r="R1632" s="47">
        <v>2153.2248</v>
      </c>
      <c r="S1632" s="42">
        <v>2293.0532879191501</v>
      </c>
      <c r="T1632" s="73">
        <v>0.53852824986358616</v>
      </c>
      <c r="U1632" s="48">
        <v>13.751832839999999</v>
      </c>
      <c r="V1632" s="49">
        <v>3.2296460403945511</v>
      </c>
    </row>
    <row r="1633" spans="1:22" x14ac:dyDescent="0.35">
      <c r="A1633" s="1" t="s">
        <v>29</v>
      </c>
      <c r="B1633" s="44" t="s">
        <v>1664</v>
      </c>
      <c r="C1633" s="25" t="s">
        <v>1677</v>
      </c>
      <c r="D1633" s="25" t="s">
        <v>32</v>
      </c>
      <c r="E1633" s="50">
        <v>1759</v>
      </c>
      <c r="F1633" s="41">
        <v>682.25040000000001</v>
      </c>
      <c r="G1633" s="42">
        <v>0</v>
      </c>
      <c r="H1633" s="48">
        <v>2.7159999999999997</v>
      </c>
      <c r="I1633" s="42"/>
      <c r="J1633" s="42"/>
      <c r="K1633" s="42">
        <v>0</v>
      </c>
      <c r="L1633" s="46">
        <v>0.284271</v>
      </c>
      <c r="M1633" s="42">
        <v>0</v>
      </c>
      <c r="N1633" s="48">
        <v>0.19340215999999999</v>
      </c>
      <c r="O1633" s="42"/>
      <c r="P1633" s="42"/>
      <c r="Q1633" s="42">
        <v>0</v>
      </c>
      <c r="R1633" s="47">
        <v>684.96640000000002</v>
      </c>
      <c r="S1633" s="42">
        <v>729.44750387146928</v>
      </c>
      <c r="T1633" s="73">
        <v>0.41469443085359253</v>
      </c>
      <c r="U1633" s="48">
        <v>0.47767315999999999</v>
      </c>
      <c r="V1633" s="49">
        <v>0.27155949971574755</v>
      </c>
    </row>
    <row r="1634" spans="1:22" x14ac:dyDescent="0.35">
      <c r="A1634" s="1" t="s">
        <v>29</v>
      </c>
      <c r="B1634" s="44" t="s">
        <v>1664</v>
      </c>
      <c r="C1634" s="25" t="s">
        <v>1678</v>
      </c>
      <c r="D1634" s="25" t="s">
        <v>32</v>
      </c>
      <c r="E1634" s="50">
        <v>3066</v>
      </c>
      <c r="F1634" s="41">
        <v>1042.2</v>
      </c>
      <c r="G1634" s="42">
        <v>0</v>
      </c>
      <c r="H1634" s="42">
        <v>0</v>
      </c>
      <c r="I1634" s="42"/>
      <c r="J1634" s="42"/>
      <c r="K1634" s="42">
        <v>0</v>
      </c>
      <c r="L1634" s="46">
        <v>0.43425000000000002</v>
      </c>
      <c r="M1634" s="42">
        <v>0</v>
      </c>
      <c r="N1634" s="48">
        <v>0</v>
      </c>
      <c r="O1634" s="42"/>
      <c r="P1634" s="42"/>
      <c r="Q1634" s="42">
        <v>0</v>
      </c>
      <c r="R1634" s="47">
        <v>1042.2</v>
      </c>
      <c r="S1634" s="42">
        <v>1109.8795335579166</v>
      </c>
      <c r="T1634" s="73">
        <v>0.3619959339719232</v>
      </c>
      <c r="U1634" s="48">
        <v>0.43425000000000002</v>
      </c>
      <c r="V1634" s="49">
        <v>0.14163405088062622</v>
      </c>
    </row>
    <row r="1635" spans="1:22" x14ac:dyDescent="0.35">
      <c r="A1635" s="1" t="s">
        <v>29</v>
      </c>
      <c r="B1635" s="44" t="s">
        <v>1664</v>
      </c>
      <c r="C1635" s="25" t="s">
        <v>1679</v>
      </c>
      <c r="D1635" s="25" t="s">
        <v>32</v>
      </c>
      <c r="E1635" s="50">
        <v>2813</v>
      </c>
      <c r="F1635" s="41">
        <v>1038.0239999999999</v>
      </c>
      <c r="G1635" s="42">
        <v>0</v>
      </c>
      <c r="H1635" s="42">
        <v>0</v>
      </c>
      <c r="I1635" s="42"/>
      <c r="J1635" s="42"/>
      <c r="K1635" s="42">
        <v>0</v>
      </c>
      <c r="L1635" s="46">
        <v>0.43251000000000001</v>
      </c>
      <c r="M1635" s="42">
        <v>0</v>
      </c>
      <c r="N1635" s="48">
        <v>0</v>
      </c>
      <c r="O1635" s="42"/>
      <c r="P1635" s="42"/>
      <c r="Q1635" s="42">
        <v>0</v>
      </c>
      <c r="R1635" s="47">
        <v>1038.0239999999999</v>
      </c>
      <c r="S1635" s="42">
        <v>1105.4323478621402</v>
      </c>
      <c r="T1635" s="73">
        <v>0.3929727507508497</v>
      </c>
      <c r="U1635" s="48">
        <v>0.43251000000000001</v>
      </c>
      <c r="V1635" s="49">
        <v>0.15375399928901529</v>
      </c>
    </row>
    <row r="1636" spans="1:22" x14ac:dyDescent="0.35">
      <c r="A1636" s="1" t="s">
        <v>29</v>
      </c>
      <c r="B1636" s="44" t="s">
        <v>1664</v>
      </c>
      <c r="C1636" s="25" t="s">
        <v>1680</v>
      </c>
      <c r="D1636" s="25" t="s">
        <v>32</v>
      </c>
      <c r="E1636" s="50">
        <v>1137</v>
      </c>
      <c r="F1636" s="41">
        <v>478.78559999999999</v>
      </c>
      <c r="G1636" s="42">
        <v>0</v>
      </c>
      <c r="H1636" s="48">
        <v>6.5959999999999992</v>
      </c>
      <c r="I1636" s="42"/>
      <c r="J1636" s="42"/>
      <c r="K1636" s="42">
        <v>0</v>
      </c>
      <c r="L1636" s="46">
        <v>0.199494</v>
      </c>
      <c r="M1636" s="42">
        <v>0</v>
      </c>
      <c r="N1636" s="48">
        <v>0.46969095999999994</v>
      </c>
      <c r="O1636" s="42"/>
      <c r="P1636" s="42"/>
      <c r="Q1636" s="42">
        <v>0</v>
      </c>
      <c r="R1636" s="47">
        <v>485.38159999999999</v>
      </c>
      <c r="S1636" s="42">
        <v>516.90184590826641</v>
      </c>
      <c r="T1636" s="73">
        <v>0.45461903773814111</v>
      </c>
      <c r="U1636" s="48">
        <v>0.66918495999999994</v>
      </c>
      <c r="V1636" s="49">
        <v>0.58855317502198767</v>
      </c>
    </row>
    <row r="1637" spans="1:22" x14ac:dyDescent="0.35">
      <c r="A1637" s="1" t="s">
        <v>29</v>
      </c>
      <c r="B1637" s="44" t="s">
        <v>1664</v>
      </c>
      <c r="C1637" s="25" t="s">
        <v>1681</v>
      </c>
      <c r="D1637" s="25" t="s">
        <v>32</v>
      </c>
      <c r="E1637" s="50">
        <v>788</v>
      </c>
      <c r="F1637" s="41">
        <v>372.12479999999999</v>
      </c>
      <c r="G1637" s="42">
        <v>0</v>
      </c>
      <c r="H1637" s="48">
        <v>6.9839999999999991</v>
      </c>
      <c r="I1637" s="42"/>
      <c r="J1637" s="42"/>
      <c r="K1637" s="42">
        <v>0</v>
      </c>
      <c r="L1637" s="46">
        <v>0.155052</v>
      </c>
      <c r="M1637" s="42">
        <v>0</v>
      </c>
      <c r="N1637" s="48">
        <v>0.49731983999999996</v>
      </c>
      <c r="O1637" s="42"/>
      <c r="P1637" s="42"/>
      <c r="Q1637" s="42">
        <v>0</v>
      </c>
      <c r="R1637" s="47">
        <v>379.10879999999997</v>
      </c>
      <c r="S1637" s="42">
        <v>403.72778556102611</v>
      </c>
      <c r="T1637" s="73">
        <v>0.51234490553429712</v>
      </c>
      <c r="U1637" s="48">
        <v>0.65237183999999993</v>
      </c>
      <c r="V1637" s="49">
        <v>0.82788304568527904</v>
      </c>
    </row>
    <row r="1638" spans="1:22" x14ac:dyDescent="0.35">
      <c r="A1638" s="1" t="s">
        <v>29</v>
      </c>
      <c r="B1638" s="44" t="s">
        <v>1664</v>
      </c>
      <c r="C1638" s="25" t="s">
        <v>1682</v>
      </c>
      <c r="D1638" s="25" t="s">
        <v>32</v>
      </c>
      <c r="E1638" s="50">
        <v>5896</v>
      </c>
      <c r="F1638" s="41">
        <v>2569.5216</v>
      </c>
      <c r="G1638" s="42">
        <v>0</v>
      </c>
      <c r="H1638" s="42">
        <v>198.26799999999997</v>
      </c>
      <c r="I1638" s="42"/>
      <c r="J1638" s="42"/>
      <c r="K1638" s="42">
        <v>0</v>
      </c>
      <c r="L1638" s="46">
        <v>1.0706340000000001</v>
      </c>
      <c r="M1638" s="42">
        <v>0</v>
      </c>
      <c r="N1638" s="48">
        <v>14.118357679999999</v>
      </c>
      <c r="O1638" s="42"/>
      <c r="P1638" s="42"/>
      <c r="Q1638" s="42">
        <v>0</v>
      </c>
      <c r="R1638" s="47">
        <v>2767.7896000000001</v>
      </c>
      <c r="S1638" s="42">
        <v>2947.5273750090696</v>
      </c>
      <c r="T1638" s="73">
        <v>0.49991983972338361</v>
      </c>
      <c r="U1638" s="48">
        <v>15.188991679999999</v>
      </c>
      <c r="V1638" s="49">
        <v>2.5761519131614654</v>
      </c>
    </row>
    <row r="1639" spans="1:22" x14ac:dyDescent="0.35">
      <c r="A1639" s="1" t="s">
        <v>29</v>
      </c>
      <c r="B1639" s="44" t="s">
        <v>1664</v>
      </c>
      <c r="C1639" s="25" t="s">
        <v>1683</v>
      </c>
      <c r="D1639" s="25" t="s">
        <v>32</v>
      </c>
      <c r="E1639" s="50">
        <v>2530</v>
      </c>
      <c r="F1639" s="41">
        <v>1260.828</v>
      </c>
      <c r="G1639" s="42">
        <v>0</v>
      </c>
      <c r="H1639" s="48">
        <v>36.083999999999996</v>
      </c>
      <c r="I1639" s="42"/>
      <c r="J1639" s="42"/>
      <c r="K1639" s="42">
        <v>0</v>
      </c>
      <c r="L1639" s="46">
        <v>0.52534500000000006</v>
      </c>
      <c r="M1639" s="42">
        <v>0</v>
      </c>
      <c r="N1639" s="48">
        <v>2.56948584</v>
      </c>
      <c r="O1639" s="42"/>
      <c r="P1639" s="42"/>
      <c r="Q1639" s="42">
        <v>0</v>
      </c>
      <c r="R1639" s="47">
        <v>1296.912</v>
      </c>
      <c r="S1639" s="42">
        <v>1381.1323024617777</v>
      </c>
      <c r="T1639" s="73">
        <v>0.54590209583469473</v>
      </c>
      <c r="U1639" s="48">
        <v>3.0948308400000002</v>
      </c>
      <c r="V1639" s="49">
        <v>1.2232532964426879</v>
      </c>
    </row>
    <row r="1640" spans="1:22" x14ac:dyDescent="0.35">
      <c r="A1640" s="1" t="s">
        <v>29</v>
      </c>
      <c r="B1640" s="44" t="s">
        <v>1664</v>
      </c>
      <c r="C1640" s="25" t="s">
        <v>1684</v>
      </c>
      <c r="D1640" s="25" t="s">
        <v>32</v>
      </c>
      <c r="E1640" s="50">
        <v>2054</v>
      </c>
      <c r="F1640" s="41">
        <v>1133.2944</v>
      </c>
      <c r="G1640" s="42">
        <v>0</v>
      </c>
      <c r="H1640" s="42">
        <v>0</v>
      </c>
      <c r="I1640" s="42"/>
      <c r="J1640" s="42"/>
      <c r="K1640" s="42">
        <v>0</v>
      </c>
      <c r="L1640" s="46">
        <v>0.47220600000000001</v>
      </c>
      <c r="M1640" s="42">
        <v>0</v>
      </c>
      <c r="N1640" s="48">
        <v>0</v>
      </c>
      <c r="O1640" s="42"/>
      <c r="P1640" s="42"/>
      <c r="Q1640" s="42">
        <v>0</v>
      </c>
      <c r="R1640" s="47">
        <v>1133.2944</v>
      </c>
      <c r="S1640" s="42">
        <v>1206.8895222181911</v>
      </c>
      <c r="T1640" s="73">
        <v>0.58758009845092074</v>
      </c>
      <c r="U1640" s="48">
        <v>0.47220600000000001</v>
      </c>
      <c r="V1640" s="49">
        <v>0.22989581304771178</v>
      </c>
    </row>
    <row r="1641" spans="1:22" x14ac:dyDescent="0.35">
      <c r="A1641" s="1" t="s">
        <v>29</v>
      </c>
      <c r="B1641" s="44" t="s">
        <v>1664</v>
      </c>
      <c r="C1641" s="25" t="s">
        <v>1685</v>
      </c>
      <c r="D1641" s="25" t="s">
        <v>32</v>
      </c>
      <c r="E1641" s="50">
        <v>25580</v>
      </c>
      <c r="F1641" s="41">
        <v>13198.464</v>
      </c>
      <c r="G1641" s="42">
        <v>0</v>
      </c>
      <c r="H1641" s="42">
        <v>695.68399999999986</v>
      </c>
      <c r="I1641" s="42"/>
      <c r="J1641" s="42"/>
      <c r="K1641" s="42">
        <v>0</v>
      </c>
      <c r="L1641" s="46">
        <v>5.4993599999999994</v>
      </c>
      <c r="M1641" s="42">
        <v>0</v>
      </c>
      <c r="N1641" s="48">
        <v>49.538581839999999</v>
      </c>
      <c r="O1641" s="42"/>
      <c r="P1641" s="42"/>
      <c r="Q1641" s="42">
        <v>0</v>
      </c>
      <c r="R1641" s="47">
        <v>13894.147999999999</v>
      </c>
      <c r="S1641" s="42">
        <v>14796.421513552732</v>
      </c>
      <c r="T1641" s="73">
        <v>0.57843711937266351</v>
      </c>
      <c r="U1641" s="48">
        <v>55.037941840000002</v>
      </c>
      <c r="V1641" s="49">
        <v>2.1516005410476935</v>
      </c>
    </row>
    <row r="1642" spans="1:22" x14ac:dyDescent="0.35">
      <c r="A1642" s="1" t="s">
        <v>29</v>
      </c>
      <c r="B1642" s="44" t="s">
        <v>1664</v>
      </c>
      <c r="C1642" s="25" t="s">
        <v>1686</v>
      </c>
      <c r="D1642" s="25" t="s">
        <v>32</v>
      </c>
      <c r="E1642" s="50">
        <v>5325</v>
      </c>
      <c r="F1642" s="41">
        <v>2748.0383999999999</v>
      </c>
      <c r="G1642" s="42">
        <v>0</v>
      </c>
      <c r="H1642" s="48">
        <v>41.903999999999996</v>
      </c>
      <c r="I1642" s="42"/>
      <c r="J1642" s="42"/>
      <c r="K1642" s="42">
        <v>0</v>
      </c>
      <c r="L1642" s="46">
        <v>1.145016</v>
      </c>
      <c r="M1642" s="42">
        <v>0</v>
      </c>
      <c r="N1642" s="48">
        <v>2.98391904</v>
      </c>
      <c r="O1642" s="42"/>
      <c r="P1642" s="42"/>
      <c r="Q1642" s="42">
        <v>0</v>
      </c>
      <c r="R1642" s="47">
        <v>2789.9423999999999</v>
      </c>
      <c r="S1642" s="42">
        <v>2971.1187579787506</v>
      </c>
      <c r="T1642" s="73">
        <v>0.55795657426831002</v>
      </c>
      <c r="U1642" s="48">
        <v>4.12893504</v>
      </c>
      <c r="V1642" s="49">
        <v>0.77538686197183104</v>
      </c>
    </row>
    <row r="1643" spans="1:22" x14ac:dyDescent="0.35">
      <c r="A1643" s="1" t="s">
        <v>29</v>
      </c>
      <c r="B1643" s="44" t="s">
        <v>1664</v>
      </c>
      <c r="C1643" s="25" t="s">
        <v>1687</v>
      </c>
      <c r="D1643" s="25" t="s">
        <v>32</v>
      </c>
      <c r="E1643" s="50">
        <v>1372</v>
      </c>
      <c r="F1643" s="41">
        <v>594.30959999999993</v>
      </c>
      <c r="G1643" s="42">
        <v>0</v>
      </c>
      <c r="H1643" s="42">
        <v>0</v>
      </c>
      <c r="I1643" s="42"/>
      <c r="J1643" s="42"/>
      <c r="K1643" s="42">
        <v>0</v>
      </c>
      <c r="L1643" s="46">
        <v>0.24762900000000002</v>
      </c>
      <c r="M1643" s="42">
        <v>0</v>
      </c>
      <c r="N1643" s="48">
        <v>0</v>
      </c>
      <c r="O1643" s="42"/>
      <c r="P1643" s="42"/>
      <c r="Q1643" s="42">
        <v>0</v>
      </c>
      <c r="R1643" s="47">
        <v>594.30959999999993</v>
      </c>
      <c r="S1643" s="42">
        <v>632.90353256284004</v>
      </c>
      <c r="T1643" s="73">
        <v>0.46129995084755104</v>
      </c>
      <c r="U1643" s="48">
        <v>0.24762900000000002</v>
      </c>
      <c r="V1643" s="49">
        <v>0.18048760932944607</v>
      </c>
    </row>
    <row r="1644" spans="1:22" x14ac:dyDescent="0.35">
      <c r="A1644" s="1" t="s">
        <v>29</v>
      </c>
      <c r="B1644" s="44" t="s">
        <v>1664</v>
      </c>
      <c r="C1644" s="25" t="s">
        <v>1688</v>
      </c>
      <c r="D1644" s="25" t="s">
        <v>32</v>
      </c>
      <c r="E1644" s="50">
        <v>1261</v>
      </c>
      <c r="F1644" s="41">
        <v>848.79359999999997</v>
      </c>
      <c r="G1644" s="42">
        <v>0</v>
      </c>
      <c r="H1644" s="42">
        <v>0</v>
      </c>
      <c r="I1644" s="42"/>
      <c r="J1644" s="42"/>
      <c r="K1644" s="42">
        <v>0</v>
      </c>
      <c r="L1644" s="46">
        <v>0.35366399999999998</v>
      </c>
      <c r="M1644" s="42">
        <v>0</v>
      </c>
      <c r="N1644" s="48">
        <v>0</v>
      </c>
      <c r="O1644" s="42"/>
      <c r="P1644" s="42"/>
      <c r="Q1644" s="42">
        <v>0</v>
      </c>
      <c r="R1644" s="47">
        <v>848.79359999999997</v>
      </c>
      <c r="S1644" s="42">
        <v>903.91349535112715</v>
      </c>
      <c r="T1644" s="73">
        <v>0.71682275602785661</v>
      </c>
      <c r="U1644" s="48">
        <v>0.35366399999999998</v>
      </c>
      <c r="V1644" s="49">
        <v>0.28046312450436162</v>
      </c>
    </row>
    <row r="1645" spans="1:22" x14ac:dyDescent="0.35">
      <c r="A1645" s="1" t="s">
        <v>29</v>
      </c>
      <c r="B1645" s="44" t="s">
        <v>1689</v>
      </c>
      <c r="C1645" s="25" t="s">
        <v>1690</v>
      </c>
      <c r="D1645" s="25" t="s">
        <v>32</v>
      </c>
      <c r="E1645" s="50">
        <v>1038</v>
      </c>
      <c r="F1645" s="41">
        <v>266.85359999999997</v>
      </c>
      <c r="G1645" s="42">
        <v>0</v>
      </c>
      <c r="H1645" s="42">
        <v>297.20799999999997</v>
      </c>
      <c r="I1645" s="42"/>
      <c r="J1645" s="42"/>
      <c r="K1645" s="42">
        <v>0</v>
      </c>
      <c r="L1645" s="46">
        <v>0.11118900000000001</v>
      </c>
      <c r="M1645" s="42">
        <v>0</v>
      </c>
      <c r="N1645" s="48">
        <v>21.163722079999999</v>
      </c>
      <c r="O1645" s="42"/>
      <c r="P1645" s="42"/>
      <c r="Q1645" s="42">
        <v>0</v>
      </c>
      <c r="R1645" s="47">
        <v>564.0616</v>
      </c>
      <c r="S1645" s="42">
        <v>600.69125456335837</v>
      </c>
      <c r="T1645" s="73">
        <v>0.57870063060053789</v>
      </c>
      <c r="U1645" s="48">
        <v>21.274911079999999</v>
      </c>
      <c r="V1645" s="49">
        <v>20.496060770712909</v>
      </c>
    </row>
    <row r="1646" spans="1:22" x14ac:dyDescent="0.35">
      <c r="A1646" s="1" t="s">
        <v>29</v>
      </c>
      <c r="B1646" s="44" t="s">
        <v>1689</v>
      </c>
      <c r="C1646" s="25" t="s">
        <v>1691</v>
      </c>
      <c r="D1646" s="25" t="s">
        <v>32</v>
      </c>
      <c r="E1646" s="50">
        <v>1420</v>
      </c>
      <c r="F1646" s="41">
        <v>614.03039999999999</v>
      </c>
      <c r="G1646" s="42">
        <v>0</v>
      </c>
      <c r="H1646" s="48">
        <v>51.603999999999992</v>
      </c>
      <c r="I1646" s="42"/>
      <c r="J1646" s="42"/>
      <c r="K1646" s="42">
        <v>0</v>
      </c>
      <c r="L1646" s="46">
        <v>0.25584600000000002</v>
      </c>
      <c r="M1646" s="42">
        <v>0</v>
      </c>
      <c r="N1646" s="48">
        <v>3.6746410399999996</v>
      </c>
      <c r="O1646" s="42"/>
      <c r="P1646" s="42"/>
      <c r="Q1646" s="42">
        <v>0</v>
      </c>
      <c r="R1646" s="47">
        <v>665.63440000000003</v>
      </c>
      <c r="S1646" s="42">
        <v>708.86010112464373</v>
      </c>
      <c r="T1646" s="73">
        <v>0.49919725431312939</v>
      </c>
      <c r="U1646" s="48">
        <v>3.9304870399999996</v>
      </c>
      <c r="V1646" s="49">
        <v>2.7679486197183096</v>
      </c>
    </row>
    <row r="1647" spans="1:22" x14ac:dyDescent="0.35">
      <c r="A1647" s="1" t="s">
        <v>29</v>
      </c>
      <c r="B1647" s="44" t="s">
        <v>1689</v>
      </c>
      <c r="C1647" s="25" t="s">
        <v>1692</v>
      </c>
      <c r="D1647" s="25" t="s">
        <v>32</v>
      </c>
      <c r="E1647" s="50">
        <v>1816</v>
      </c>
      <c r="F1647" s="41">
        <v>670.42439999999999</v>
      </c>
      <c r="G1647" s="42">
        <v>0</v>
      </c>
      <c r="H1647" s="48">
        <v>77.211999999999989</v>
      </c>
      <c r="I1647" s="42"/>
      <c r="J1647" s="42"/>
      <c r="K1647" s="42">
        <v>0</v>
      </c>
      <c r="L1647" s="46">
        <v>0.27934350000000002</v>
      </c>
      <c r="M1647" s="42">
        <v>0</v>
      </c>
      <c r="N1647" s="48">
        <v>5.4981471199999996</v>
      </c>
      <c r="O1647" s="42"/>
      <c r="P1647" s="42"/>
      <c r="Q1647" s="42">
        <v>0</v>
      </c>
      <c r="R1647" s="47">
        <v>747.63639999999998</v>
      </c>
      <c r="S1647" s="42">
        <v>796.18723748121272</v>
      </c>
      <c r="T1647" s="73">
        <v>0.43842909552930215</v>
      </c>
      <c r="U1647" s="48">
        <v>5.77749062</v>
      </c>
      <c r="V1647" s="49">
        <v>3.1814375660792948</v>
      </c>
    </row>
    <row r="1648" spans="1:22" x14ac:dyDescent="0.35">
      <c r="A1648" s="1" t="s">
        <v>29</v>
      </c>
      <c r="B1648" s="44" t="s">
        <v>1689</v>
      </c>
      <c r="C1648" s="25" t="s">
        <v>1693</v>
      </c>
      <c r="D1648" s="25" t="s">
        <v>32</v>
      </c>
      <c r="E1648" s="50">
        <v>1842</v>
      </c>
      <c r="F1648" s="41">
        <v>794.77919999999995</v>
      </c>
      <c r="G1648" s="42">
        <v>0</v>
      </c>
      <c r="H1648" s="42">
        <v>0</v>
      </c>
      <c r="I1648" s="42"/>
      <c r="J1648" s="42"/>
      <c r="K1648" s="42">
        <v>0</v>
      </c>
      <c r="L1648" s="46">
        <v>0.33115800000000001</v>
      </c>
      <c r="M1648" s="42">
        <v>0</v>
      </c>
      <c r="N1648" s="48">
        <v>0</v>
      </c>
      <c r="O1648" s="42"/>
      <c r="P1648" s="42"/>
      <c r="Q1648" s="42">
        <v>0</v>
      </c>
      <c r="R1648" s="47">
        <v>794.77919999999995</v>
      </c>
      <c r="S1648" s="42">
        <v>846.39144864472655</v>
      </c>
      <c r="T1648" s="73">
        <v>0.45949590045859207</v>
      </c>
      <c r="U1648" s="48">
        <v>0.33115800000000001</v>
      </c>
      <c r="V1648" s="49">
        <v>0.17978175895765472</v>
      </c>
    </row>
    <row r="1649" spans="1:22" x14ac:dyDescent="0.35">
      <c r="A1649" s="1" t="s">
        <v>29</v>
      </c>
      <c r="B1649" s="44" t="s">
        <v>1689</v>
      </c>
      <c r="C1649" s="25" t="s">
        <v>1694</v>
      </c>
      <c r="D1649" s="25" t="s">
        <v>32</v>
      </c>
      <c r="E1649" s="50">
        <v>1927</v>
      </c>
      <c r="F1649" s="41">
        <v>906.22799999999995</v>
      </c>
      <c r="G1649" s="42">
        <v>0</v>
      </c>
      <c r="H1649" s="42">
        <v>0</v>
      </c>
      <c r="I1649" s="42"/>
      <c r="J1649" s="42"/>
      <c r="K1649" s="42">
        <v>0</v>
      </c>
      <c r="L1649" s="46">
        <v>0.37759500000000001</v>
      </c>
      <c r="M1649" s="42">
        <v>0</v>
      </c>
      <c r="N1649" s="48">
        <v>0</v>
      </c>
      <c r="O1649" s="42"/>
      <c r="P1649" s="42"/>
      <c r="Q1649" s="42">
        <v>0</v>
      </c>
      <c r="R1649" s="47">
        <v>906.22799999999995</v>
      </c>
      <c r="S1649" s="42">
        <v>965.07763379113749</v>
      </c>
      <c r="T1649" s="73">
        <v>0.50081869942456536</v>
      </c>
      <c r="U1649" s="48">
        <v>0.37759500000000001</v>
      </c>
      <c r="V1649" s="49">
        <v>0.19594966268811626</v>
      </c>
    </row>
    <row r="1650" spans="1:22" x14ac:dyDescent="0.35">
      <c r="A1650" s="1" t="s">
        <v>29</v>
      </c>
      <c r="B1650" s="44" t="s">
        <v>1689</v>
      </c>
      <c r="C1650" s="25" t="s">
        <v>1695</v>
      </c>
      <c r="D1650" s="25" t="s">
        <v>32</v>
      </c>
      <c r="E1650" s="50">
        <v>11578</v>
      </c>
      <c r="F1650" s="41">
        <v>5607.7919999999995</v>
      </c>
      <c r="G1650" s="42">
        <v>0</v>
      </c>
      <c r="H1650" s="42">
        <v>154.42399999999998</v>
      </c>
      <c r="I1650" s="42"/>
      <c r="J1650" s="42"/>
      <c r="K1650" s="42">
        <v>0</v>
      </c>
      <c r="L1650" s="46">
        <v>2.3365800000000001</v>
      </c>
      <c r="M1650" s="42">
        <v>0</v>
      </c>
      <c r="N1650" s="48">
        <v>10.996294239999999</v>
      </c>
      <c r="O1650" s="42"/>
      <c r="P1650" s="42"/>
      <c r="Q1650" s="42">
        <v>0</v>
      </c>
      <c r="R1650" s="47">
        <v>5762.2159999999994</v>
      </c>
      <c r="S1650" s="42">
        <v>6136.4091406063735</v>
      </c>
      <c r="T1650" s="73">
        <v>0.5300059717227823</v>
      </c>
      <c r="U1650" s="48">
        <v>13.332874239999999</v>
      </c>
      <c r="V1650" s="49">
        <v>1.1515697218863361</v>
      </c>
    </row>
    <row r="1651" spans="1:22" x14ac:dyDescent="0.35">
      <c r="A1651" s="1" t="s">
        <v>29</v>
      </c>
      <c r="B1651" s="44" t="s">
        <v>1689</v>
      </c>
      <c r="C1651" s="25" t="s">
        <v>1696</v>
      </c>
      <c r="D1651" s="25" t="s">
        <v>32</v>
      </c>
      <c r="E1651" s="50">
        <v>3866</v>
      </c>
      <c r="F1651" s="41">
        <v>1641.8807999999999</v>
      </c>
      <c r="G1651" s="42">
        <v>0</v>
      </c>
      <c r="H1651" s="48">
        <v>3.8799999999999994</v>
      </c>
      <c r="I1651" s="42"/>
      <c r="J1651" s="42"/>
      <c r="K1651" s="42">
        <v>0</v>
      </c>
      <c r="L1651" s="46">
        <v>0.68411699999999998</v>
      </c>
      <c r="M1651" s="42">
        <v>0</v>
      </c>
      <c r="N1651" s="48">
        <v>0.2762888</v>
      </c>
      <c r="O1651" s="42"/>
      <c r="P1651" s="42"/>
      <c r="Q1651" s="42">
        <v>0</v>
      </c>
      <c r="R1651" s="47">
        <v>1645.7608</v>
      </c>
      <c r="S1651" s="42">
        <v>1752.6350307540813</v>
      </c>
      <c r="T1651" s="73">
        <v>0.45334584344389067</v>
      </c>
      <c r="U1651" s="48">
        <v>0.96040579999999998</v>
      </c>
      <c r="V1651" s="49">
        <v>0.24842364200724262</v>
      </c>
    </row>
    <row r="1652" spans="1:22" x14ac:dyDescent="0.35">
      <c r="A1652" s="1" t="s">
        <v>29</v>
      </c>
      <c r="B1652" s="44" t="s">
        <v>1689</v>
      </c>
      <c r="C1652" s="25" t="s">
        <v>1697</v>
      </c>
      <c r="D1652" s="25" t="s">
        <v>32</v>
      </c>
      <c r="E1652" s="50">
        <v>2158</v>
      </c>
      <c r="F1652" s="41">
        <v>749.322</v>
      </c>
      <c r="G1652" s="42">
        <v>0</v>
      </c>
      <c r="H1652" s="48">
        <v>94.283999999999992</v>
      </c>
      <c r="I1652" s="42"/>
      <c r="J1652" s="42"/>
      <c r="K1652" s="42">
        <v>0</v>
      </c>
      <c r="L1652" s="46">
        <v>0.31221750000000004</v>
      </c>
      <c r="M1652" s="42">
        <v>0</v>
      </c>
      <c r="N1652" s="48">
        <v>6.7138178399999999</v>
      </c>
      <c r="O1652" s="42"/>
      <c r="P1652" s="42"/>
      <c r="Q1652" s="42">
        <v>0</v>
      </c>
      <c r="R1652" s="47">
        <v>843.60599999999999</v>
      </c>
      <c r="S1652" s="42">
        <v>898.38901725835706</v>
      </c>
      <c r="T1652" s="73">
        <v>0.41630631012898844</v>
      </c>
      <c r="U1652" s="48">
        <v>7.02603534</v>
      </c>
      <c r="V1652" s="49">
        <v>3.2558087766450421</v>
      </c>
    </row>
    <row r="1653" spans="1:22" x14ac:dyDescent="0.35">
      <c r="A1653" s="1" t="s">
        <v>29</v>
      </c>
      <c r="B1653" s="44" t="s">
        <v>1689</v>
      </c>
      <c r="C1653" s="25" t="s">
        <v>1698</v>
      </c>
      <c r="D1653" s="25" t="s">
        <v>32</v>
      </c>
      <c r="E1653" s="50">
        <v>14854</v>
      </c>
      <c r="F1653" s="41">
        <v>10597.608</v>
      </c>
      <c r="G1653" s="42">
        <v>0</v>
      </c>
      <c r="H1653" s="42">
        <v>907.14399999999989</v>
      </c>
      <c r="I1653" s="42"/>
      <c r="J1653" s="42"/>
      <c r="K1653" s="42">
        <v>0</v>
      </c>
      <c r="L1653" s="46">
        <v>4.4156700000000004</v>
      </c>
      <c r="M1653" s="42">
        <v>0</v>
      </c>
      <c r="N1653" s="48">
        <v>64.596321439999997</v>
      </c>
      <c r="O1653" s="42"/>
      <c r="P1653" s="42"/>
      <c r="Q1653" s="42">
        <v>0</v>
      </c>
      <c r="R1653" s="47">
        <v>11504.752</v>
      </c>
      <c r="S1653" s="42">
        <v>12251.860279657943</v>
      </c>
      <c r="T1653" s="73">
        <v>0.8248189228260363</v>
      </c>
      <c r="U1653" s="48">
        <v>69.011991440000003</v>
      </c>
      <c r="V1653" s="49">
        <v>4.6460206974552305</v>
      </c>
    </row>
    <row r="1654" spans="1:22" x14ac:dyDescent="0.35">
      <c r="A1654" s="1" t="s">
        <v>29</v>
      </c>
      <c r="B1654" s="44" t="s">
        <v>1689</v>
      </c>
      <c r="C1654" s="25" t="s">
        <v>1699</v>
      </c>
      <c r="D1654" s="25" t="s">
        <v>32</v>
      </c>
      <c r="E1654" s="50">
        <v>3614</v>
      </c>
      <c r="F1654" s="41">
        <v>1970.9279999999999</v>
      </c>
      <c r="G1654" s="42">
        <v>0</v>
      </c>
      <c r="H1654" s="42">
        <v>198.26799999999997</v>
      </c>
      <c r="I1654" s="42"/>
      <c r="J1654" s="42"/>
      <c r="K1654" s="42">
        <v>0</v>
      </c>
      <c r="L1654" s="46">
        <v>0.82122000000000006</v>
      </c>
      <c r="M1654" s="42">
        <v>0</v>
      </c>
      <c r="N1654" s="48">
        <v>14.118357679999999</v>
      </c>
      <c r="O1654" s="42"/>
      <c r="P1654" s="42"/>
      <c r="Q1654" s="42">
        <v>0</v>
      </c>
      <c r="R1654" s="47">
        <v>2169.1959999999999</v>
      </c>
      <c r="S1654" s="42">
        <v>2310.0616433272867</v>
      </c>
      <c r="T1654" s="73">
        <v>0.63919801973638257</v>
      </c>
      <c r="U1654" s="48">
        <v>14.939577679999999</v>
      </c>
      <c r="V1654" s="49">
        <v>4.1338067736579962</v>
      </c>
    </row>
    <row r="1655" spans="1:22" x14ac:dyDescent="0.35">
      <c r="A1655" s="1" t="s">
        <v>29</v>
      </c>
      <c r="B1655" s="44" t="s">
        <v>1689</v>
      </c>
      <c r="C1655" s="25" t="s">
        <v>1700</v>
      </c>
      <c r="D1655" s="25" t="s">
        <v>32</v>
      </c>
      <c r="E1655" s="50">
        <v>2142</v>
      </c>
      <c r="F1655" s="41">
        <v>788.7636</v>
      </c>
      <c r="G1655" s="42">
        <v>0</v>
      </c>
      <c r="H1655" s="48">
        <v>61.303999999999988</v>
      </c>
      <c r="I1655" s="42"/>
      <c r="J1655" s="42"/>
      <c r="K1655" s="42">
        <v>0</v>
      </c>
      <c r="L1655" s="46">
        <v>0.32865149999999999</v>
      </c>
      <c r="M1655" s="42">
        <v>0</v>
      </c>
      <c r="N1655" s="48">
        <v>4.3653630399999992</v>
      </c>
      <c r="O1655" s="42"/>
      <c r="P1655" s="42"/>
      <c r="Q1655" s="42">
        <v>0</v>
      </c>
      <c r="R1655" s="47">
        <v>850.06759999999997</v>
      </c>
      <c r="S1655" s="42">
        <v>905.27022776885201</v>
      </c>
      <c r="T1655" s="73">
        <v>0.422628491021873</v>
      </c>
      <c r="U1655" s="48">
        <v>4.6940145399999995</v>
      </c>
      <c r="V1655" s="49">
        <v>2.1914166853408026</v>
      </c>
    </row>
    <row r="1656" spans="1:22" x14ac:dyDescent="0.35">
      <c r="A1656" s="1" t="s">
        <v>29</v>
      </c>
      <c r="B1656" s="44" t="s">
        <v>1689</v>
      </c>
      <c r="C1656" s="25" t="s">
        <v>1701</v>
      </c>
      <c r="D1656" s="25" t="s">
        <v>32</v>
      </c>
      <c r="E1656" s="50">
        <v>1510</v>
      </c>
      <c r="F1656" s="41">
        <v>635.63040000000001</v>
      </c>
      <c r="G1656" s="42">
        <v>0</v>
      </c>
      <c r="H1656" s="48">
        <v>8.9239999999999995</v>
      </c>
      <c r="I1656" s="42"/>
      <c r="J1656" s="42"/>
      <c r="K1656" s="42">
        <v>0</v>
      </c>
      <c r="L1656" s="46">
        <v>0.26484600000000003</v>
      </c>
      <c r="M1656" s="42">
        <v>0</v>
      </c>
      <c r="N1656" s="48">
        <v>0.6354642399999999</v>
      </c>
      <c r="O1656" s="42"/>
      <c r="P1656" s="42"/>
      <c r="Q1656" s="42">
        <v>0</v>
      </c>
      <c r="R1656" s="47">
        <v>644.55439999999999</v>
      </c>
      <c r="S1656" s="42">
        <v>686.41118482508421</v>
      </c>
      <c r="T1656" s="73">
        <v>0.45457694359277101</v>
      </c>
      <c r="U1656" s="48">
        <v>0.90031023999999993</v>
      </c>
      <c r="V1656" s="49">
        <v>0.59623194701986748</v>
      </c>
    </row>
    <row r="1657" spans="1:22" x14ac:dyDescent="0.35">
      <c r="A1657" s="1" t="s">
        <v>29</v>
      </c>
      <c r="B1657" s="44" t="s">
        <v>1689</v>
      </c>
      <c r="C1657" s="25" t="s">
        <v>1702</v>
      </c>
      <c r="D1657" s="25" t="s">
        <v>32</v>
      </c>
      <c r="E1657" s="50">
        <v>2048</v>
      </c>
      <c r="F1657" s="41">
        <v>1116.0072</v>
      </c>
      <c r="G1657" s="42">
        <v>0</v>
      </c>
      <c r="H1657" s="42">
        <v>0</v>
      </c>
      <c r="I1657" s="42"/>
      <c r="J1657" s="42"/>
      <c r="K1657" s="42">
        <v>0</v>
      </c>
      <c r="L1657" s="46">
        <v>0.465003</v>
      </c>
      <c r="M1657" s="42">
        <v>0</v>
      </c>
      <c r="N1657" s="48">
        <v>0</v>
      </c>
      <c r="O1657" s="42"/>
      <c r="P1657" s="42"/>
      <c r="Q1657" s="42">
        <v>0</v>
      </c>
      <c r="R1657" s="47">
        <v>1116.0072</v>
      </c>
      <c r="S1657" s="42">
        <v>1188.4797069499871</v>
      </c>
      <c r="T1657" s="73">
        <v>0.58031235690917338</v>
      </c>
      <c r="U1657" s="48">
        <v>0.465003</v>
      </c>
      <c r="V1657" s="49">
        <v>0.22705224609374999</v>
      </c>
    </row>
    <row r="1658" spans="1:22" x14ac:dyDescent="0.35">
      <c r="A1658" s="1" t="s">
        <v>29</v>
      </c>
      <c r="B1658" s="44" t="s">
        <v>1689</v>
      </c>
      <c r="C1658" s="25" t="s">
        <v>1703</v>
      </c>
      <c r="D1658" s="25" t="s">
        <v>32</v>
      </c>
      <c r="E1658" s="50">
        <v>14308</v>
      </c>
      <c r="F1658" s="41">
        <v>6442.9920000000002</v>
      </c>
      <c r="G1658" s="42">
        <v>0</v>
      </c>
      <c r="H1658" s="48">
        <v>96.999999999999986</v>
      </c>
      <c r="I1658" s="42"/>
      <c r="J1658" s="42"/>
      <c r="K1658" s="42">
        <v>0</v>
      </c>
      <c r="L1658" s="46">
        <v>2.68458</v>
      </c>
      <c r="M1658" s="42">
        <v>0</v>
      </c>
      <c r="N1658" s="48">
        <v>6.9072199999999997</v>
      </c>
      <c r="O1658" s="42"/>
      <c r="P1658" s="42"/>
      <c r="Q1658" s="42">
        <v>0</v>
      </c>
      <c r="R1658" s="47">
        <v>6539.9920000000002</v>
      </c>
      <c r="S1658" s="42">
        <v>6964.6932166882616</v>
      </c>
      <c r="T1658" s="73">
        <v>0.48676916527035657</v>
      </c>
      <c r="U1658" s="48">
        <v>9.5917999999999992</v>
      </c>
      <c r="V1658" s="49">
        <v>0.6703802068772714</v>
      </c>
    </row>
    <row r="1659" spans="1:22" x14ac:dyDescent="0.35">
      <c r="A1659" s="1" t="s">
        <v>29</v>
      </c>
      <c r="B1659" s="44" t="s">
        <v>1689</v>
      </c>
      <c r="C1659" s="25" t="s">
        <v>1704</v>
      </c>
      <c r="D1659" s="25" t="s">
        <v>32</v>
      </c>
      <c r="E1659" s="50">
        <v>2226</v>
      </c>
      <c r="F1659" s="41">
        <v>970.95960000000002</v>
      </c>
      <c r="G1659" s="42">
        <v>0</v>
      </c>
      <c r="H1659" s="48">
        <v>72.167999999999992</v>
      </c>
      <c r="I1659" s="42"/>
      <c r="J1659" s="42"/>
      <c r="K1659" s="42">
        <v>0</v>
      </c>
      <c r="L1659" s="46">
        <v>0.4045665</v>
      </c>
      <c r="M1659" s="42">
        <v>0</v>
      </c>
      <c r="N1659" s="48">
        <v>5.13897168</v>
      </c>
      <c r="O1659" s="42"/>
      <c r="P1659" s="42"/>
      <c r="Q1659" s="42">
        <v>0</v>
      </c>
      <c r="R1659" s="47">
        <v>1043.1276</v>
      </c>
      <c r="S1659" s="42">
        <v>1110.8673710702255</v>
      </c>
      <c r="T1659" s="73">
        <v>0.49904194567395577</v>
      </c>
      <c r="U1659" s="48">
        <v>5.5435381799999996</v>
      </c>
      <c r="V1659" s="49">
        <v>2.4903585714285712</v>
      </c>
    </row>
    <row r="1660" spans="1:22" x14ac:dyDescent="0.35">
      <c r="A1660" s="1" t="s">
        <v>29</v>
      </c>
      <c r="B1660" s="44" t="s">
        <v>1689</v>
      </c>
      <c r="C1660" s="25" t="s">
        <v>1705</v>
      </c>
      <c r="D1660" s="25" t="s">
        <v>32</v>
      </c>
      <c r="E1660" s="50">
        <v>1040</v>
      </c>
      <c r="F1660" s="41">
        <v>438.13799999999998</v>
      </c>
      <c r="G1660" s="42">
        <v>0</v>
      </c>
      <c r="H1660" s="42">
        <v>0</v>
      </c>
      <c r="I1660" s="42"/>
      <c r="J1660" s="42"/>
      <c r="K1660" s="42">
        <v>0</v>
      </c>
      <c r="L1660" s="46">
        <v>0.18255750000000001</v>
      </c>
      <c r="M1660" s="42">
        <v>0</v>
      </c>
      <c r="N1660" s="48">
        <v>0</v>
      </c>
      <c r="O1660" s="42"/>
      <c r="P1660" s="42"/>
      <c r="Q1660" s="42">
        <v>0</v>
      </c>
      <c r="R1660" s="47">
        <v>438.13799999999998</v>
      </c>
      <c r="S1660" s="42">
        <v>466.59028888313031</v>
      </c>
      <c r="T1660" s="73">
        <v>0.44864450854147148</v>
      </c>
      <c r="U1660" s="48">
        <v>0.18255750000000001</v>
      </c>
      <c r="V1660" s="49">
        <v>0.17553605769230771</v>
      </c>
    </row>
    <row r="1661" spans="1:22" x14ac:dyDescent="0.35">
      <c r="A1661" s="1" t="s">
        <v>29</v>
      </c>
      <c r="B1661" s="44" t="s">
        <v>1689</v>
      </c>
      <c r="C1661" s="25" t="s">
        <v>1706</v>
      </c>
      <c r="D1661" s="25" t="s">
        <v>32</v>
      </c>
      <c r="E1661" s="50">
        <v>19874</v>
      </c>
      <c r="F1661" s="41">
        <v>10320.9984</v>
      </c>
      <c r="G1661" s="42">
        <v>0</v>
      </c>
      <c r="H1661" s="48">
        <v>50.439999999999991</v>
      </c>
      <c r="I1661" s="42"/>
      <c r="J1661" s="42"/>
      <c r="K1661" s="42">
        <v>0</v>
      </c>
      <c r="L1661" s="46">
        <v>4.3004160000000002</v>
      </c>
      <c r="M1661" s="42">
        <v>0</v>
      </c>
      <c r="N1661" s="48">
        <v>3.5917543999999997</v>
      </c>
      <c r="O1661" s="42"/>
      <c r="P1661" s="42"/>
      <c r="Q1661" s="42">
        <v>0</v>
      </c>
      <c r="R1661" s="47">
        <v>10371.438400000001</v>
      </c>
      <c r="S1661" s="42">
        <v>11044.950310608967</v>
      </c>
      <c r="T1661" s="73">
        <v>0.55574873254548485</v>
      </c>
      <c r="U1661" s="48">
        <v>7.8921703999999995</v>
      </c>
      <c r="V1661" s="49">
        <v>0.39711031498440169</v>
      </c>
    </row>
    <row r="1662" spans="1:22" x14ac:dyDescent="0.35">
      <c r="A1662" s="1" t="s">
        <v>29</v>
      </c>
      <c r="B1662" s="44" t="s">
        <v>1689</v>
      </c>
      <c r="C1662" s="25" t="s">
        <v>1707</v>
      </c>
      <c r="D1662" s="25" t="s">
        <v>32</v>
      </c>
      <c r="E1662" s="50">
        <v>3045</v>
      </c>
      <c r="F1662" s="41">
        <v>1394.3843999999999</v>
      </c>
      <c r="G1662" s="42">
        <v>0</v>
      </c>
      <c r="H1662" s="48">
        <v>59.751999999999988</v>
      </c>
      <c r="I1662" s="42"/>
      <c r="J1662" s="42"/>
      <c r="K1662" s="42">
        <v>0</v>
      </c>
      <c r="L1662" s="46">
        <v>0.58099350000000005</v>
      </c>
      <c r="M1662" s="42">
        <v>0</v>
      </c>
      <c r="N1662" s="48">
        <v>4.2548475199999993</v>
      </c>
      <c r="O1662" s="42"/>
      <c r="P1662" s="42"/>
      <c r="Q1662" s="42">
        <v>0</v>
      </c>
      <c r="R1662" s="47">
        <v>1454.1363999999999</v>
      </c>
      <c r="S1662" s="42">
        <v>1548.5667140295411</v>
      </c>
      <c r="T1662" s="73">
        <v>0.50856049721824015</v>
      </c>
      <c r="U1662" s="48">
        <v>4.8358410199999993</v>
      </c>
      <c r="V1662" s="49">
        <v>1.5881251297208534</v>
      </c>
    </row>
    <row r="1663" spans="1:22" x14ac:dyDescent="0.35">
      <c r="A1663" s="1" t="s">
        <v>29</v>
      </c>
      <c r="B1663" s="44" t="s">
        <v>1689</v>
      </c>
      <c r="C1663" s="25" t="s">
        <v>1708</v>
      </c>
      <c r="D1663" s="25" t="s">
        <v>32</v>
      </c>
      <c r="E1663" s="50">
        <v>1772</v>
      </c>
      <c r="F1663" s="41">
        <v>705.2328</v>
      </c>
      <c r="G1663" s="42">
        <v>0</v>
      </c>
      <c r="H1663" s="48">
        <v>60.139999999999993</v>
      </c>
      <c r="I1663" s="42"/>
      <c r="J1663" s="42"/>
      <c r="K1663" s="42">
        <v>0</v>
      </c>
      <c r="L1663" s="46">
        <v>0.29384699999999997</v>
      </c>
      <c r="M1663" s="42">
        <v>0</v>
      </c>
      <c r="N1663" s="48">
        <v>4.2824763999999993</v>
      </c>
      <c r="O1663" s="42"/>
      <c r="P1663" s="42"/>
      <c r="Q1663" s="42">
        <v>0</v>
      </c>
      <c r="R1663" s="47">
        <v>765.37279999999998</v>
      </c>
      <c r="S1663" s="42">
        <v>815.07542339466181</v>
      </c>
      <c r="T1663" s="73">
        <v>0.45997484390217935</v>
      </c>
      <c r="U1663" s="48">
        <v>4.5763233999999997</v>
      </c>
      <c r="V1663" s="49">
        <v>2.5825752821670425</v>
      </c>
    </row>
    <row r="1664" spans="1:22" x14ac:dyDescent="0.35">
      <c r="A1664" s="1" t="s">
        <v>29</v>
      </c>
      <c r="B1664" s="44" t="s">
        <v>1689</v>
      </c>
      <c r="C1664" s="25" t="s">
        <v>1709</v>
      </c>
      <c r="D1664" s="25" t="s">
        <v>32</v>
      </c>
      <c r="E1664" s="50">
        <v>2591</v>
      </c>
      <c r="F1664" s="41">
        <v>948.27599999999995</v>
      </c>
      <c r="G1664" s="42">
        <v>0</v>
      </c>
      <c r="H1664" s="42">
        <v>233.96399999999997</v>
      </c>
      <c r="I1664" s="42"/>
      <c r="J1664" s="42"/>
      <c r="K1664" s="42">
        <v>0</v>
      </c>
      <c r="L1664" s="46">
        <v>0.39511499999999999</v>
      </c>
      <c r="M1664" s="42">
        <v>0</v>
      </c>
      <c r="N1664" s="48">
        <v>16.66021464</v>
      </c>
      <c r="O1664" s="42"/>
      <c r="P1664" s="42"/>
      <c r="Q1664" s="42">
        <v>0</v>
      </c>
      <c r="R1664" s="47">
        <v>1182.24</v>
      </c>
      <c r="S1664" s="42">
        <v>1259.0136055973051</v>
      </c>
      <c r="T1664" s="73">
        <v>0.48591802608927248</v>
      </c>
      <c r="U1664" s="48">
        <v>17.05532964</v>
      </c>
      <c r="V1664" s="49">
        <v>6.5825278425318405</v>
      </c>
    </row>
    <row r="1665" spans="1:22" x14ac:dyDescent="0.35">
      <c r="A1665" s="1" t="s">
        <v>29</v>
      </c>
      <c r="B1665" s="44" t="s">
        <v>1689</v>
      </c>
      <c r="C1665" s="25" t="s">
        <v>1710</v>
      </c>
      <c r="D1665" s="25" t="s">
        <v>32</v>
      </c>
      <c r="E1665" s="50">
        <v>1573</v>
      </c>
      <c r="F1665" s="41">
        <v>835.28639999999996</v>
      </c>
      <c r="G1665" s="42">
        <v>0</v>
      </c>
      <c r="H1665" s="42">
        <v>124.54799999999999</v>
      </c>
      <c r="I1665" s="42"/>
      <c r="J1665" s="42"/>
      <c r="K1665" s="42">
        <v>0</v>
      </c>
      <c r="L1665" s="46">
        <v>0.34803600000000001</v>
      </c>
      <c r="M1665" s="42">
        <v>0</v>
      </c>
      <c r="N1665" s="48">
        <v>8.86887048</v>
      </c>
      <c r="O1665" s="42"/>
      <c r="P1665" s="42"/>
      <c r="Q1665" s="42">
        <v>0</v>
      </c>
      <c r="R1665" s="47">
        <v>959.83439999999996</v>
      </c>
      <c r="S1665" s="42">
        <v>1022.1651853433532</v>
      </c>
      <c r="T1665" s="73">
        <v>0.64981893537403257</v>
      </c>
      <c r="U1665" s="48">
        <v>9.2169064800000005</v>
      </c>
      <c r="V1665" s="49">
        <v>5.8594446789574057</v>
      </c>
    </row>
    <row r="1666" spans="1:22" x14ac:dyDescent="0.35">
      <c r="A1666" s="1" t="s">
        <v>29</v>
      </c>
      <c r="B1666" s="44" t="s">
        <v>1689</v>
      </c>
      <c r="C1666" s="25" t="s">
        <v>1711</v>
      </c>
      <c r="D1666" s="25" t="s">
        <v>32</v>
      </c>
      <c r="E1666" s="50">
        <v>7205</v>
      </c>
      <c r="F1666" s="41">
        <v>4219.7039999999997</v>
      </c>
      <c r="G1666" s="42">
        <v>0</v>
      </c>
      <c r="H1666" s="42">
        <v>211.07199999999997</v>
      </c>
      <c r="I1666" s="42"/>
      <c r="J1666" s="42"/>
      <c r="K1666" s="42">
        <v>0</v>
      </c>
      <c r="L1666" s="46">
        <v>1.7582100000000001</v>
      </c>
      <c r="M1666" s="42">
        <v>0</v>
      </c>
      <c r="N1666" s="48">
        <v>15.030110719999998</v>
      </c>
      <c r="O1666" s="42"/>
      <c r="P1666" s="42"/>
      <c r="Q1666" s="42">
        <v>0</v>
      </c>
      <c r="R1666" s="47">
        <v>4430.7759999999998</v>
      </c>
      <c r="S1666" s="42">
        <v>4718.5066207825857</v>
      </c>
      <c r="T1666" s="73">
        <v>0.65489335472346788</v>
      </c>
      <c r="U1666" s="48">
        <v>16.788320719999998</v>
      </c>
      <c r="V1666" s="49">
        <v>2.3300930909090907</v>
      </c>
    </row>
    <row r="1667" spans="1:22" x14ac:dyDescent="0.35">
      <c r="A1667" s="1" t="s">
        <v>29</v>
      </c>
      <c r="B1667" s="44" t="s">
        <v>1689</v>
      </c>
      <c r="C1667" s="25" t="s">
        <v>1712</v>
      </c>
      <c r="D1667" s="25" t="s">
        <v>32</v>
      </c>
      <c r="E1667" s="50">
        <v>2477</v>
      </c>
      <c r="F1667" s="41">
        <v>1448.4456</v>
      </c>
      <c r="G1667" s="42">
        <v>0</v>
      </c>
      <c r="H1667" s="48">
        <v>7.7599999999999989</v>
      </c>
      <c r="I1667" s="42"/>
      <c r="J1667" s="42"/>
      <c r="K1667" s="42">
        <v>0</v>
      </c>
      <c r="L1667" s="46">
        <v>0.60351900000000003</v>
      </c>
      <c r="M1667" s="42">
        <v>0</v>
      </c>
      <c r="N1667" s="48">
        <v>0.5525776</v>
      </c>
      <c r="O1667" s="42"/>
      <c r="P1667" s="42"/>
      <c r="Q1667" s="42">
        <v>0</v>
      </c>
      <c r="R1667" s="47">
        <v>1456.2056</v>
      </c>
      <c r="S1667" s="42">
        <v>1550.7702860222855</v>
      </c>
      <c r="T1667" s="73">
        <v>0.62606793945187145</v>
      </c>
      <c r="U1667" s="48">
        <v>1.1560966000000001</v>
      </c>
      <c r="V1667" s="49">
        <v>0.4667325797335487</v>
      </c>
    </row>
    <row r="1668" spans="1:22" x14ac:dyDescent="0.35">
      <c r="A1668" s="1" t="s">
        <v>29</v>
      </c>
      <c r="B1668" s="44" t="s">
        <v>1689</v>
      </c>
      <c r="C1668" s="25" t="s">
        <v>1713</v>
      </c>
      <c r="D1668" s="25" t="s">
        <v>32</v>
      </c>
      <c r="E1668" s="50">
        <v>1870</v>
      </c>
      <c r="F1668" s="41">
        <v>889.31880000000001</v>
      </c>
      <c r="G1668" s="42">
        <v>0</v>
      </c>
      <c r="H1668" s="48">
        <v>91.567999999999984</v>
      </c>
      <c r="I1668" s="42"/>
      <c r="J1668" s="42"/>
      <c r="K1668" s="42">
        <v>0</v>
      </c>
      <c r="L1668" s="46">
        <v>0.37054950000000003</v>
      </c>
      <c r="M1668" s="42">
        <v>0</v>
      </c>
      <c r="N1668" s="48">
        <v>6.5204156799999993</v>
      </c>
      <c r="O1668" s="42"/>
      <c r="P1668" s="42"/>
      <c r="Q1668" s="42">
        <v>0</v>
      </c>
      <c r="R1668" s="47">
        <v>980.88679999999999</v>
      </c>
      <c r="S1668" s="42">
        <v>1044.5847093236589</v>
      </c>
      <c r="T1668" s="73">
        <v>0.55860144883618124</v>
      </c>
      <c r="U1668" s="48">
        <v>6.8909651799999994</v>
      </c>
      <c r="V1668" s="49">
        <v>3.6850081176470586</v>
      </c>
    </row>
    <row r="1669" spans="1:22" x14ac:dyDescent="0.35">
      <c r="A1669" s="1" t="s">
        <v>29</v>
      </c>
      <c r="B1669" s="44" t="s">
        <v>1689</v>
      </c>
      <c r="C1669" s="25" t="s">
        <v>1714</v>
      </c>
      <c r="D1669" s="25" t="s">
        <v>32</v>
      </c>
      <c r="E1669" s="50">
        <v>2388</v>
      </c>
      <c r="F1669" s="41">
        <v>1186.5167999999999</v>
      </c>
      <c r="G1669" s="42">
        <v>0</v>
      </c>
      <c r="H1669" s="42">
        <v>0</v>
      </c>
      <c r="I1669" s="42"/>
      <c r="J1669" s="42"/>
      <c r="K1669" s="42">
        <v>0</v>
      </c>
      <c r="L1669" s="46">
        <v>0.49438199999999999</v>
      </c>
      <c r="M1669" s="42">
        <v>0</v>
      </c>
      <c r="N1669" s="48">
        <v>0</v>
      </c>
      <c r="O1669" s="42"/>
      <c r="P1669" s="42"/>
      <c r="Q1669" s="42">
        <v>0</v>
      </c>
      <c r="R1669" s="47">
        <v>1186.5167999999999</v>
      </c>
      <c r="S1669" s="42">
        <v>1263.5681371547032</v>
      </c>
      <c r="T1669" s="73">
        <v>0.52913238574317556</v>
      </c>
      <c r="U1669" s="48">
        <v>0.49438199999999999</v>
      </c>
      <c r="V1669" s="49">
        <v>0.20702763819095477</v>
      </c>
    </row>
    <row r="1670" spans="1:22" x14ac:dyDescent="0.35">
      <c r="A1670" s="1" t="s">
        <v>29</v>
      </c>
      <c r="B1670" s="44" t="s">
        <v>1689</v>
      </c>
      <c r="C1670" s="25" t="s">
        <v>1715</v>
      </c>
      <c r="D1670" s="25" t="s">
        <v>32</v>
      </c>
      <c r="E1670" s="50">
        <v>21403</v>
      </c>
      <c r="F1670" s="41">
        <v>6767.4960000000001</v>
      </c>
      <c r="G1670" s="42">
        <v>0</v>
      </c>
      <c r="H1670" s="42">
        <v>0</v>
      </c>
      <c r="I1670" s="42"/>
      <c r="J1670" s="42"/>
      <c r="K1670" s="42">
        <v>0</v>
      </c>
      <c r="L1670" s="46">
        <v>2.8197899999999998</v>
      </c>
      <c r="M1670" s="42">
        <v>0</v>
      </c>
      <c r="N1670" s="48">
        <v>0</v>
      </c>
      <c r="O1670" s="42"/>
      <c r="P1670" s="42"/>
      <c r="Q1670" s="42">
        <v>0</v>
      </c>
      <c r="R1670" s="47">
        <v>6767.4960000000001</v>
      </c>
      <c r="S1670" s="42">
        <v>7206.97112246696</v>
      </c>
      <c r="T1670" s="73">
        <v>0.33672714677694526</v>
      </c>
      <c r="U1670" s="48">
        <v>2.8197899999999998</v>
      </c>
      <c r="V1670" s="49">
        <v>0.1317474185861795</v>
      </c>
    </row>
    <row r="1671" spans="1:22" x14ac:dyDescent="0.35">
      <c r="A1671" s="1" t="s">
        <v>29</v>
      </c>
      <c r="B1671" s="44" t="s">
        <v>1689</v>
      </c>
      <c r="C1671" s="25" t="s">
        <v>1716</v>
      </c>
      <c r="D1671" s="25" t="s">
        <v>32</v>
      </c>
      <c r="E1671" s="50">
        <v>1224</v>
      </c>
      <c r="F1671" s="41">
        <v>752.81399999999996</v>
      </c>
      <c r="G1671" s="42">
        <v>0</v>
      </c>
      <c r="H1671" s="42">
        <v>0</v>
      </c>
      <c r="I1671" s="42"/>
      <c r="J1671" s="42"/>
      <c r="K1671" s="42">
        <v>0</v>
      </c>
      <c r="L1671" s="46">
        <v>0.31367250000000002</v>
      </c>
      <c r="M1671" s="42">
        <v>0</v>
      </c>
      <c r="N1671" s="48">
        <v>0</v>
      </c>
      <c r="O1671" s="42"/>
      <c r="P1671" s="42"/>
      <c r="Q1671" s="42">
        <v>0</v>
      </c>
      <c r="R1671" s="47">
        <v>752.81399999999996</v>
      </c>
      <c r="S1671" s="42">
        <v>801.70106618294892</v>
      </c>
      <c r="T1671" s="73">
        <v>0.65498453119521971</v>
      </c>
      <c r="U1671" s="48">
        <v>0.31367250000000002</v>
      </c>
      <c r="V1671" s="49">
        <v>0.25626838235294119</v>
      </c>
    </row>
    <row r="1672" spans="1:22" x14ac:dyDescent="0.35">
      <c r="A1672" s="1" t="s">
        <v>29</v>
      </c>
      <c r="B1672" s="44" t="s">
        <v>1689</v>
      </c>
      <c r="C1672" s="25" t="s">
        <v>1717</v>
      </c>
      <c r="D1672" s="25" t="s">
        <v>32</v>
      </c>
      <c r="E1672" s="50">
        <v>1466</v>
      </c>
      <c r="F1672" s="41">
        <v>374.47199999999998</v>
      </c>
      <c r="G1672" s="42">
        <v>0</v>
      </c>
      <c r="H1672" s="42">
        <v>337.17199999999997</v>
      </c>
      <c r="I1672" s="42"/>
      <c r="J1672" s="42"/>
      <c r="K1672" s="42">
        <v>0</v>
      </c>
      <c r="L1672" s="46">
        <v>0.15603</v>
      </c>
      <c r="M1672" s="42">
        <v>0</v>
      </c>
      <c r="N1672" s="48">
        <v>24.009496719999998</v>
      </c>
      <c r="O1672" s="42"/>
      <c r="P1672" s="42"/>
      <c r="Q1672" s="42">
        <v>0</v>
      </c>
      <c r="R1672" s="47">
        <v>711.64400000000001</v>
      </c>
      <c r="S1672" s="42">
        <v>757.85752329619072</v>
      </c>
      <c r="T1672" s="73">
        <v>0.51695601861950258</v>
      </c>
      <c r="U1672" s="48">
        <v>24.165526719999999</v>
      </c>
      <c r="V1672" s="49">
        <v>16.483988212824009</v>
      </c>
    </row>
    <row r="1673" spans="1:22" x14ac:dyDescent="0.35">
      <c r="A1673" s="1" t="s">
        <v>29</v>
      </c>
      <c r="B1673" s="44" t="s">
        <v>1689</v>
      </c>
      <c r="C1673" s="25" t="s">
        <v>1718</v>
      </c>
      <c r="D1673" s="25" t="s">
        <v>32</v>
      </c>
      <c r="E1673" s="50">
        <v>624</v>
      </c>
      <c r="F1673" s="41">
        <v>224.6652</v>
      </c>
      <c r="G1673" s="42">
        <v>0</v>
      </c>
      <c r="H1673" s="42">
        <v>0</v>
      </c>
      <c r="I1673" s="42"/>
      <c r="J1673" s="42"/>
      <c r="K1673" s="42">
        <v>0</v>
      </c>
      <c r="L1673" s="46">
        <v>9.3610499999999999E-2</v>
      </c>
      <c r="M1673" s="42">
        <v>0</v>
      </c>
      <c r="N1673" s="48">
        <v>0</v>
      </c>
      <c r="O1673" s="42"/>
      <c r="P1673" s="42"/>
      <c r="Q1673" s="42">
        <v>0</v>
      </c>
      <c r="R1673" s="47">
        <v>224.6652</v>
      </c>
      <c r="S1673" s="42">
        <v>239.25475665198238</v>
      </c>
      <c r="T1673" s="73">
        <v>0.3834210843781769</v>
      </c>
      <c r="U1673" s="48">
        <v>9.3610499999999999E-2</v>
      </c>
      <c r="V1673" s="49">
        <v>0.15001682692307691</v>
      </c>
    </row>
    <row r="1674" spans="1:22" x14ac:dyDescent="0.35">
      <c r="A1674" s="1" t="s">
        <v>29</v>
      </c>
      <c r="B1674" s="44" t="s">
        <v>1689</v>
      </c>
      <c r="C1674" s="25" t="s">
        <v>1719</v>
      </c>
      <c r="D1674" s="25" t="s">
        <v>32</v>
      </c>
      <c r="E1674" s="50">
        <v>1708</v>
      </c>
      <c r="F1674" s="41">
        <v>647.27279999999996</v>
      </c>
      <c r="G1674" s="42">
        <v>0</v>
      </c>
      <c r="H1674" s="42">
        <v>0</v>
      </c>
      <c r="I1674" s="42"/>
      <c r="J1674" s="42"/>
      <c r="K1674" s="42">
        <v>0</v>
      </c>
      <c r="L1674" s="46">
        <v>0.26969700000000002</v>
      </c>
      <c r="M1674" s="42">
        <v>0</v>
      </c>
      <c r="N1674" s="48">
        <v>0</v>
      </c>
      <c r="O1674" s="42"/>
      <c r="P1674" s="42"/>
      <c r="Q1674" s="42">
        <v>0</v>
      </c>
      <c r="R1674" s="47">
        <v>647.27279999999996</v>
      </c>
      <c r="S1674" s="42">
        <v>689.30611528375221</v>
      </c>
      <c r="T1674" s="73">
        <v>0.40357500894833265</v>
      </c>
      <c r="U1674" s="48">
        <v>0.26969700000000002</v>
      </c>
      <c r="V1674" s="49">
        <v>0.15790222482435598</v>
      </c>
    </row>
    <row r="1675" spans="1:22" x14ac:dyDescent="0.35">
      <c r="A1675" s="1" t="s">
        <v>29</v>
      </c>
      <c r="B1675" s="44" t="s">
        <v>1689</v>
      </c>
      <c r="C1675" s="25" t="s">
        <v>1720</v>
      </c>
      <c r="D1675" s="25" t="s">
        <v>32</v>
      </c>
      <c r="E1675" s="50">
        <v>2861</v>
      </c>
      <c r="F1675" s="41">
        <v>1400.4359999999999</v>
      </c>
      <c r="G1675" s="42">
        <v>0</v>
      </c>
      <c r="H1675" s="48">
        <v>69.839999999999989</v>
      </c>
      <c r="I1675" s="42"/>
      <c r="J1675" s="42"/>
      <c r="K1675" s="42">
        <v>0</v>
      </c>
      <c r="L1675" s="46">
        <v>0.58351500000000001</v>
      </c>
      <c r="M1675" s="42">
        <v>0</v>
      </c>
      <c r="N1675" s="48">
        <v>4.9731983999999994</v>
      </c>
      <c r="O1675" s="42"/>
      <c r="P1675" s="42"/>
      <c r="Q1675" s="42">
        <v>0</v>
      </c>
      <c r="R1675" s="47">
        <v>1470.2759999999998</v>
      </c>
      <c r="S1675" s="42">
        <v>1565.7544051826897</v>
      </c>
      <c r="T1675" s="73">
        <v>0.54727522026658149</v>
      </c>
      <c r="U1675" s="48">
        <v>5.5567133999999996</v>
      </c>
      <c r="V1675" s="49">
        <v>1.9422276826284515</v>
      </c>
    </row>
    <row r="1676" spans="1:22" x14ac:dyDescent="0.35">
      <c r="A1676" s="1" t="s">
        <v>29</v>
      </c>
      <c r="B1676" s="44" t="s">
        <v>1689</v>
      </c>
      <c r="C1676" s="25" t="s">
        <v>1721</v>
      </c>
      <c r="D1676" s="25" t="s">
        <v>32</v>
      </c>
      <c r="E1676" s="50">
        <v>13539</v>
      </c>
      <c r="F1676" s="41">
        <v>5608.8</v>
      </c>
      <c r="G1676" s="42">
        <v>0</v>
      </c>
      <c r="H1676" s="42">
        <v>135.79999999999998</v>
      </c>
      <c r="I1676" s="42"/>
      <c r="J1676" s="42"/>
      <c r="K1676" s="42">
        <v>0</v>
      </c>
      <c r="L1676" s="46">
        <v>2.3370000000000002</v>
      </c>
      <c r="M1676" s="42">
        <v>0</v>
      </c>
      <c r="N1676" s="48">
        <v>9.670107999999999</v>
      </c>
      <c r="O1676" s="42"/>
      <c r="P1676" s="42"/>
      <c r="Q1676" s="42">
        <v>0</v>
      </c>
      <c r="R1676" s="47">
        <v>5744.6</v>
      </c>
      <c r="S1676" s="42">
        <v>6117.6491733609746</v>
      </c>
      <c r="T1676" s="73">
        <v>0.45185384248179145</v>
      </c>
      <c r="U1676" s="48">
        <v>12.007107999999999</v>
      </c>
      <c r="V1676" s="49">
        <v>0.88685338651303625</v>
      </c>
    </row>
    <row r="1677" spans="1:22" x14ac:dyDescent="0.35">
      <c r="A1677" s="1" t="s">
        <v>29</v>
      </c>
      <c r="B1677" s="44" t="s">
        <v>1689</v>
      </c>
      <c r="C1677" s="25" t="s">
        <v>1722</v>
      </c>
      <c r="D1677" s="25" t="s">
        <v>32</v>
      </c>
      <c r="E1677" s="50">
        <v>1320</v>
      </c>
      <c r="F1677" s="41">
        <v>460.09440000000001</v>
      </c>
      <c r="G1677" s="42">
        <v>0</v>
      </c>
      <c r="H1677" s="42">
        <v>0</v>
      </c>
      <c r="I1677" s="42"/>
      <c r="J1677" s="42"/>
      <c r="K1677" s="42">
        <v>0</v>
      </c>
      <c r="L1677" s="46">
        <v>0.19170600000000002</v>
      </c>
      <c r="M1677" s="42">
        <v>0</v>
      </c>
      <c r="N1677" s="48">
        <v>0</v>
      </c>
      <c r="O1677" s="42"/>
      <c r="P1677" s="42"/>
      <c r="Q1677" s="42">
        <v>0</v>
      </c>
      <c r="R1677" s="47">
        <v>460.09440000000001</v>
      </c>
      <c r="S1677" s="42">
        <v>489.97251781290487</v>
      </c>
      <c r="T1677" s="73">
        <v>0.37119130137341277</v>
      </c>
      <c r="U1677" s="48">
        <v>0.19170600000000002</v>
      </c>
      <c r="V1677" s="49">
        <v>0.14523181818181818</v>
      </c>
    </row>
    <row r="1678" spans="1:22" x14ac:dyDescent="0.35">
      <c r="A1678" s="1" t="s">
        <v>29</v>
      </c>
      <c r="B1678" s="44" t="s">
        <v>1689</v>
      </c>
      <c r="C1678" s="25" t="s">
        <v>1723</v>
      </c>
      <c r="D1678" s="25" t="s">
        <v>32</v>
      </c>
      <c r="E1678" s="50">
        <v>1231</v>
      </c>
      <c r="F1678" s="41">
        <v>615.78719999999998</v>
      </c>
      <c r="G1678" s="42">
        <v>0</v>
      </c>
      <c r="H1678" s="42">
        <v>0</v>
      </c>
      <c r="I1678" s="42"/>
      <c r="J1678" s="42"/>
      <c r="K1678" s="42">
        <v>0</v>
      </c>
      <c r="L1678" s="46">
        <v>0.25657800000000003</v>
      </c>
      <c r="M1678" s="42">
        <v>0</v>
      </c>
      <c r="N1678" s="48">
        <v>0</v>
      </c>
      <c r="O1678" s="42"/>
      <c r="P1678" s="42"/>
      <c r="Q1678" s="42">
        <v>0</v>
      </c>
      <c r="R1678" s="47">
        <v>615.78719999999998</v>
      </c>
      <c r="S1678" s="42">
        <v>655.77586864990928</v>
      </c>
      <c r="T1678" s="73">
        <v>0.53271800865142915</v>
      </c>
      <c r="U1678" s="48">
        <v>0.25657800000000003</v>
      </c>
      <c r="V1678" s="49">
        <v>0.20843054427294885</v>
      </c>
    </row>
    <row r="1679" spans="1:22" x14ac:dyDescent="0.35">
      <c r="A1679" s="1" t="s">
        <v>29</v>
      </c>
      <c r="B1679" s="44" t="s">
        <v>1724</v>
      </c>
      <c r="C1679" s="25" t="s">
        <v>1725</v>
      </c>
      <c r="D1679" s="25" t="s">
        <v>32</v>
      </c>
      <c r="E1679" s="50">
        <v>3900</v>
      </c>
      <c r="F1679" s="41">
        <v>1726.0128</v>
      </c>
      <c r="G1679" s="48">
        <v>78.811199999999999</v>
      </c>
      <c r="H1679" s="42">
        <v>0</v>
      </c>
      <c r="I1679" s="42"/>
      <c r="J1679" s="42"/>
      <c r="K1679" s="42">
        <v>0</v>
      </c>
      <c r="L1679" s="46">
        <v>0.71917200000000003</v>
      </c>
      <c r="M1679" s="48">
        <v>4.0296984</v>
      </c>
      <c r="N1679" s="48">
        <v>0</v>
      </c>
      <c r="O1679" s="42"/>
      <c r="P1679" s="42"/>
      <c r="Q1679" s="42">
        <v>0</v>
      </c>
      <c r="R1679" s="47">
        <v>1804.8240000000001</v>
      </c>
      <c r="S1679" s="42">
        <v>1922.0276523451671</v>
      </c>
      <c r="T1679" s="73">
        <v>0.49282760316542745</v>
      </c>
      <c r="U1679" s="48">
        <v>4.7488704000000004</v>
      </c>
      <c r="V1679" s="49">
        <v>1.2176590769230771</v>
      </c>
    </row>
    <row r="1680" spans="1:22" x14ac:dyDescent="0.35">
      <c r="A1680" s="1" t="s">
        <v>29</v>
      </c>
      <c r="B1680" s="44" t="s">
        <v>1724</v>
      </c>
      <c r="C1680" s="25" t="s">
        <v>1726</v>
      </c>
      <c r="D1680" s="25" t="s">
        <v>32</v>
      </c>
      <c r="E1680" s="50">
        <v>2862</v>
      </c>
      <c r="F1680" s="41">
        <v>1076.8463999999999</v>
      </c>
      <c r="G1680" s="42">
        <v>362.22840000000002</v>
      </c>
      <c r="H1680" s="48">
        <v>3.8799999999999994</v>
      </c>
      <c r="I1680" s="42"/>
      <c r="J1680" s="42"/>
      <c r="K1680" s="42">
        <v>0</v>
      </c>
      <c r="L1680" s="46">
        <v>0.44868600000000003</v>
      </c>
      <c r="M1680" s="48">
        <v>18.521113799999998</v>
      </c>
      <c r="N1680" s="48">
        <v>0.2762888</v>
      </c>
      <c r="O1680" s="42"/>
      <c r="P1680" s="42"/>
      <c r="Q1680" s="42">
        <v>0</v>
      </c>
      <c r="R1680" s="47">
        <v>1442.9548</v>
      </c>
      <c r="S1680" s="42">
        <v>1536.6589909510235</v>
      </c>
      <c r="T1680" s="73">
        <v>0.53691788642593419</v>
      </c>
      <c r="U1680" s="48">
        <v>19.246088599999997</v>
      </c>
      <c r="V1680" s="49">
        <v>6.724699021663171</v>
      </c>
    </row>
    <row r="1681" spans="1:22" x14ac:dyDescent="0.35">
      <c r="A1681" s="1" t="s">
        <v>29</v>
      </c>
      <c r="B1681" s="44" t="s">
        <v>1724</v>
      </c>
      <c r="C1681" s="25" t="s">
        <v>1727</v>
      </c>
      <c r="D1681" s="25" t="s">
        <v>32</v>
      </c>
      <c r="E1681" s="50">
        <v>1272</v>
      </c>
      <c r="F1681" s="41">
        <v>623.4624</v>
      </c>
      <c r="G1681" s="42">
        <v>0</v>
      </c>
      <c r="H1681" s="42">
        <v>0</v>
      </c>
      <c r="I1681" s="42"/>
      <c r="J1681" s="42"/>
      <c r="K1681" s="42">
        <v>0</v>
      </c>
      <c r="L1681" s="46">
        <v>0.25977600000000001</v>
      </c>
      <c r="M1681" s="42">
        <v>0</v>
      </c>
      <c r="N1681" s="48">
        <v>0</v>
      </c>
      <c r="O1681" s="42"/>
      <c r="P1681" s="42"/>
      <c r="Q1681" s="42">
        <v>0</v>
      </c>
      <c r="R1681" s="47">
        <v>623.4624</v>
      </c>
      <c r="S1681" s="42">
        <v>663.94948925628398</v>
      </c>
      <c r="T1681" s="73">
        <v>0.52197286891217298</v>
      </c>
      <c r="U1681" s="48">
        <v>0.25977600000000001</v>
      </c>
      <c r="V1681" s="49">
        <v>0.20422641509433964</v>
      </c>
    </row>
    <row r="1682" spans="1:22" x14ac:dyDescent="0.35">
      <c r="A1682" s="1" t="s">
        <v>29</v>
      </c>
      <c r="B1682" s="44" t="s">
        <v>1724</v>
      </c>
      <c r="C1682" s="25" t="s">
        <v>1728</v>
      </c>
      <c r="D1682" s="25" t="s">
        <v>32</v>
      </c>
      <c r="E1682" s="50">
        <v>1561</v>
      </c>
      <c r="F1682" s="41">
        <v>702.47879999999998</v>
      </c>
      <c r="G1682" s="42">
        <v>0</v>
      </c>
      <c r="H1682" s="42">
        <v>0</v>
      </c>
      <c r="I1682" s="42"/>
      <c r="J1682" s="42"/>
      <c r="K1682" s="42">
        <v>0</v>
      </c>
      <c r="L1682" s="46">
        <v>0.2926995</v>
      </c>
      <c r="M1682" s="42">
        <v>0</v>
      </c>
      <c r="N1682" s="48">
        <v>0</v>
      </c>
      <c r="O1682" s="42"/>
      <c r="P1682" s="42"/>
      <c r="Q1682" s="42">
        <v>0</v>
      </c>
      <c r="R1682" s="47">
        <v>702.47879999999998</v>
      </c>
      <c r="S1682" s="42">
        <v>748.09714342575796</v>
      </c>
      <c r="T1682" s="73">
        <v>0.47924224434705825</v>
      </c>
      <c r="U1682" s="48">
        <v>0.2926995</v>
      </c>
      <c r="V1682" s="49">
        <v>0.18750768737988469</v>
      </c>
    </row>
    <row r="1683" spans="1:22" x14ac:dyDescent="0.35">
      <c r="A1683" s="1" t="s">
        <v>29</v>
      </c>
      <c r="B1683" s="44" t="s">
        <v>1724</v>
      </c>
      <c r="C1683" s="25" t="s">
        <v>1729</v>
      </c>
      <c r="D1683" s="25" t="s">
        <v>32</v>
      </c>
      <c r="E1683" s="50">
        <v>18628</v>
      </c>
      <c r="F1683" s="41">
        <v>11160.334800000001</v>
      </c>
      <c r="G1683" s="42">
        <v>1337.1380999999999</v>
      </c>
      <c r="H1683" s="42">
        <v>0</v>
      </c>
      <c r="I1683" s="42"/>
      <c r="J1683" s="42"/>
      <c r="K1683" s="42">
        <v>0</v>
      </c>
      <c r="L1683" s="46">
        <v>4.6501394999999999</v>
      </c>
      <c r="M1683" s="48">
        <v>68.369257950000005</v>
      </c>
      <c r="N1683" s="48">
        <v>0</v>
      </c>
      <c r="O1683" s="42"/>
      <c r="P1683" s="42"/>
      <c r="Q1683" s="42">
        <v>0</v>
      </c>
      <c r="R1683" s="47">
        <v>13583.302900000001</v>
      </c>
      <c r="S1683" s="42">
        <v>14465.39041146411</v>
      </c>
      <c r="T1683" s="73">
        <v>0.77654017669444442</v>
      </c>
      <c r="U1683" s="48">
        <v>124.72726340748977</v>
      </c>
      <c r="V1683" s="49">
        <v>6.6956873205652663</v>
      </c>
    </row>
    <row r="1684" spans="1:22" x14ac:dyDescent="0.35">
      <c r="A1684" s="1" t="s">
        <v>29</v>
      </c>
      <c r="B1684" s="44" t="s">
        <v>1724</v>
      </c>
      <c r="C1684" s="25" t="s">
        <v>1730</v>
      </c>
      <c r="D1684" s="25" t="s">
        <v>32</v>
      </c>
      <c r="E1684" s="50">
        <v>483</v>
      </c>
      <c r="F1684" s="41">
        <v>116.622</v>
      </c>
      <c r="G1684" s="42">
        <v>0</v>
      </c>
      <c r="H1684" s="42">
        <v>196.32799999999997</v>
      </c>
      <c r="I1684" s="42"/>
      <c r="J1684" s="42"/>
      <c r="K1684" s="42">
        <v>0</v>
      </c>
      <c r="L1684" s="46">
        <v>4.8592500000000004E-2</v>
      </c>
      <c r="M1684" s="42">
        <v>0</v>
      </c>
      <c r="N1684" s="48">
        <v>13.980213279999997</v>
      </c>
      <c r="O1684" s="42"/>
      <c r="P1684" s="42"/>
      <c r="Q1684" s="42">
        <v>0</v>
      </c>
      <c r="R1684" s="47">
        <v>312.95</v>
      </c>
      <c r="S1684" s="42">
        <v>333.27269240735939</v>
      </c>
      <c r="T1684" s="73">
        <v>0.69000557434235898</v>
      </c>
      <c r="U1684" s="48">
        <v>14.028805779999997</v>
      </c>
      <c r="V1684" s="49">
        <v>29.045146542443057</v>
      </c>
    </row>
    <row r="1685" spans="1:22" x14ac:dyDescent="0.35">
      <c r="A1685" s="1" t="s">
        <v>29</v>
      </c>
      <c r="B1685" s="44" t="s">
        <v>1724</v>
      </c>
      <c r="C1685" s="25" t="s">
        <v>1731</v>
      </c>
      <c r="D1685" s="25" t="s">
        <v>32</v>
      </c>
      <c r="E1685" s="50">
        <v>2275</v>
      </c>
      <c r="F1685" s="41">
        <v>995.52959999999996</v>
      </c>
      <c r="G1685" s="42">
        <v>0</v>
      </c>
      <c r="H1685" s="42">
        <v>0</v>
      </c>
      <c r="I1685" s="42"/>
      <c r="J1685" s="42"/>
      <c r="K1685" s="42">
        <v>0</v>
      </c>
      <c r="L1685" s="46">
        <v>0.41480400000000001</v>
      </c>
      <c r="M1685" s="42">
        <v>0</v>
      </c>
      <c r="N1685" s="48">
        <v>0</v>
      </c>
      <c r="O1685" s="42"/>
      <c r="P1685" s="42"/>
      <c r="Q1685" s="42">
        <v>0</v>
      </c>
      <c r="R1685" s="47">
        <v>995.52959999999996</v>
      </c>
      <c r="S1685" s="42">
        <v>1060.1783996268462</v>
      </c>
      <c r="T1685" s="73">
        <v>0.46601248335245987</v>
      </c>
      <c r="U1685" s="48">
        <v>0.41480400000000001</v>
      </c>
      <c r="V1685" s="49">
        <v>0.18233142857142859</v>
      </c>
    </row>
    <row r="1686" spans="1:22" x14ac:dyDescent="0.35">
      <c r="A1686" s="1" t="s">
        <v>29</v>
      </c>
      <c r="B1686" s="44" t="s">
        <v>1724</v>
      </c>
      <c r="C1686" s="25" t="s">
        <v>1732</v>
      </c>
      <c r="D1686" s="25" t="s">
        <v>32</v>
      </c>
      <c r="E1686" s="50">
        <v>1465</v>
      </c>
      <c r="F1686" s="41">
        <v>547.55279999999993</v>
      </c>
      <c r="G1686" s="42">
        <v>0</v>
      </c>
      <c r="H1686" s="48">
        <v>34.919999999999995</v>
      </c>
      <c r="I1686" s="42"/>
      <c r="J1686" s="42"/>
      <c r="K1686" s="42">
        <v>0</v>
      </c>
      <c r="L1686" s="46">
        <v>0.22814699999999999</v>
      </c>
      <c r="M1686" s="42">
        <v>0</v>
      </c>
      <c r="N1686" s="48">
        <v>2.4865991999999997</v>
      </c>
      <c r="O1686" s="42"/>
      <c r="P1686" s="42"/>
      <c r="Q1686" s="42">
        <v>0</v>
      </c>
      <c r="R1686" s="47">
        <v>582.47279999999989</v>
      </c>
      <c r="S1686" s="42">
        <v>620.29806138377808</v>
      </c>
      <c r="T1686" s="73">
        <v>0.42341164599575293</v>
      </c>
      <c r="U1686" s="48">
        <v>2.7147461999999996</v>
      </c>
      <c r="V1686" s="49">
        <v>1.8530690784982933</v>
      </c>
    </row>
    <row r="1687" spans="1:22" x14ac:dyDescent="0.35">
      <c r="A1687" s="1" t="s">
        <v>29</v>
      </c>
      <c r="B1687" s="44" t="s">
        <v>1724</v>
      </c>
      <c r="C1687" s="25" t="s">
        <v>1733</v>
      </c>
      <c r="D1687" s="25" t="s">
        <v>32</v>
      </c>
      <c r="E1687" s="50">
        <v>1447</v>
      </c>
      <c r="F1687" s="41">
        <v>550.51199999999994</v>
      </c>
      <c r="G1687" s="42">
        <v>0</v>
      </c>
      <c r="H1687" s="42">
        <v>0</v>
      </c>
      <c r="I1687" s="42"/>
      <c r="J1687" s="42"/>
      <c r="K1687" s="42">
        <v>0</v>
      </c>
      <c r="L1687" s="46">
        <v>0.22938</v>
      </c>
      <c r="M1687" s="42">
        <v>0</v>
      </c>
      <c r="N1687" s="48">
        <v>0</v>
      </c>
      <c r="O1687" s="42"/>
      <c r="P1687" s="42"/>
      <c r="Q1687" s="42">
        <v>0</v>
      </c>
      <c r="R1687" s="47">
        <v>550.51199999999994</v>
      </c>
      <c r="S1687" s="42">
        <v>586.26175568800204</v>
      </c>
      <c r="T1687" s="73">
        <v>0.40515670745542642</v>
      </c>
      <c r="U1687" s="48">
        <v>0.22938</v>
      </c>
      <c r="V1687" s="49">
        <v>0.15852107809260538</v>
      </c>
    </row>
    <row r="1688" spans="1:22" x14ac:dyDescent="0.35">
      <c r="A1688" s="1" t="s">
        <v>29</v>
      </c>
      <c r="B1688" s="44" t="s">
        <v>1724</v>
      </c>
      <c r="C1688" s="25" t="s">
        <v>1734</v>
      </c>
      <c r="D1688" s="25" t="s">
        <v>32</v>
      </c>
      <c r="E1688" s="50">
        <v>1687</v>
      </c>
      <c r="F1688" s="41">
        <v>515.34719999999993</v>
      </c>
      <c r="G1688" s="42">
        <v>0</v>
      </c>
      <c r="H1688" s="42">
        <v>0</v>
      </c>
      <c r="I1688" s="42"/>
      <c r="J1688" s="42"/>
      <c r="K1688" s="42">
        <v>0</v>
      </c>
      <c r="L1688" s="46">
        <v>0.214728</v>
      </c>
      <c r="M1688" s="42">
        <v>0</v>
      </c>
      <c r="N1688" s="48">
        <v>0</v>
      </c>
      <c r="O1688" s="42"/>
      <c r="P1688" s="42"/>
      <c r="Q1688" s="42">
        <v>0</v>
      </c>
      <c r="R1688" s="47">
        <v>515.34719999999993</v>
      </c>
      <c r="S1688" s="42">
        <v>548.81338510494936</v>
      </c>
      <c r="T1688" s="73">
        <v>0.32531913758443948</v>
      </c>
      <c r="U1688" s="48">
        <v>0.214728</v>
      </c>
      <c r="V1688" s="49">
        <v>0.12728393598103141</v>
      </c>
    </row>
    <row r="1689" spans="1:22" x14ac:dyDescent="0.35">
      <c r="A1689" s="1" t="s">
        <v>29</v>
      </c>
      <c r="B1689" s="44" t="s">
        <v>1724</v>
      </c>
      <c r="C1689" s="25" t="s">
        <v>1735</v>
      </c>
      <c r="D1689" s="25" t="s">
        <v>32</v>
      </c>
      <c r="E1689" s="50">
        <v>2939</v>
      </c>
      <c r="F1689" s="41">
        <v>1208.1276</v>
      </c>
      <c r="G1689" s="42">
        <v>0</v>
      </c>
      <c r="H1689" s="42">
        <v>105.14799999999998</v>
      </c>
      <c r="I1689" s="42"/>
      <c r="J1689" s="42"/>
      <c r="K1689" s="42">
        <v>0</v>
      </c>
      <c r="L1689" s="46">
        <v>0.50338649999999996</v>
      </c>
      <c r="M1689" s="42">
        <v>0</v>
      </c>
      <c r="N1689" s="48">
        <v>7.487426479999999</v>
      </c>
      <c r="O1689" s="42"/>
      <c r="P1689" s="42"/>
      <c r="Q1689" s="42">
        <v>0</v>
      </c>
      <c r="R1689" s="47">
        <v>1313.2755999999999</v>
      </c>
      <c r="S1689" s="42">
        <v>1398.5585399740864</v>
      </c>
      <c r="T1689" s="73">
        <v>0.47586204150190081</v>
      </c>
      <c r="U1689" s="48">
        <v>7.9908129799999994</v>
      </c>
      <c r="V1689" s="49">
        <v>2.7188883906090506</v>
      </c>
    </row>
    <row r="1690" spans="1:22" x14ac:dyDescent="0.35">
      <c r="A1690" s="1" t="s">
        <v>29</v>
      </c>
      <c r="B1690" s="44" t="s">
        <v>1724</v>
      </c>
      <c r="C1690" s="25" t="s">
        <v>1736</v>
      </c>
      <c r="D1690" s="25" t="s">
        <v>32</v>
      </c>
      <c r="E1690" s="50">
        <v>2677</v>
      </c>
      <c r="F1690" s="41">
        <v>1167.5952</v>
      </c>
      <c r="G1690" s="42">
        <v>0</v>
      </c>
      <c r="H1690" s="42">
        <v>203.69999999999996</v>
      </c>
      <c r="I1690" s="42"/>
      <c r="J1690" s="42"/>
      <c r="K1690" s="42">
        <v>0</v>
      </c>
      <c r="L1690" s="46">
        <v>0.48649799999999999</v>
      </c>
      <c r="M1690" s="42">
        <v>0</v>
      </c>
      <c r="N1690" s="48">
        <v>14.505161999999999</v>
      </c>
      <c r="O1690" s="42"/>
      <c r="P1690" s="42"/>
      <c r="Q1690" s="42">
        <v>0</v>
      </c>
      <c r="R1690" s="47">
        <v>1371.2952</v>
      </c>
      <c r="S1690" s="42">
        <v>1460.3458807774034</v>
      </c>
      <c r="T1690" s="73">
        <v>0.54551583144467819</v>
      </c>
      <c r="U1690" s="48">
        <v>14.991659999999998</v>
      </c>
      <c r="V1690" s="49">
        <v>5.6001718341426967</v>
      </c>
    </row>
    <row r="1691" spans="1:22" x14ac:dyDescent="0.35">
      <c r="A1691" s="1" t="s">
        <v>29</v>
      </c>
      <c r="B1691" s="44" t="s">
        <v>1724</v>
      </c>
      <c r="C1691" s="25" t="s">
        <v>1737</v>
      </c>
      <c r="D1691" s="25" t="s">
        <v>32</v>
      </c>
      <c r="E1691" s="50">
        <v>2585</v>
      </c>
      <c r="F1691" s="41">
        <v>1126.7711999999999</v>
      </c>
      <c r="G1691" s="42">
        <v>0</v>
      </c>
      <c r="H1691" s="42">
        <v>0</v>
      </c>
      <c r="I1691" s="42"/>
      <c r="J1691" s="42"/>
      <c r="K1691" s="42">
        <v>0</v>
      </c>
      <c r="L1691" s="46">
        <v>0.46948800000000002</v>
      </c>
      <c r="M1691" s="42">
        <v>0</v>
      </c>
      <c r="N1691" s="48">
        <v>0</v>
      </c>
      <c r="O1691" s="42"/>
      <c r="P1691" s="42"/>
      <c r="Q1691" s="42">
        <v>0</v>
      </c>
      <c r="R1691" s="47">
        <v>1126.7711999999999</v>
      </c>
      <c r="S1691" s="42">
        <v>1199.9427114589271</v>
      </c>
      <c r="T1691" s="73">
        <v>0.4641944725179602</v>
      </c>
      <c r="U1691" s="48">
        <v>0.46948800000000002</v>
      </c>
      <c r="V1691" s="49">
        <v>0.18162011605415862</v>
      </c>
    </row>
    <row r="1692" spans="1:22" x14ac:dyDescent="0.35">
      <c r="A1692" s="1" t="s">
        <v>29</v>
      </c>
      <c r="B1692" s="44" t="s">
        <v>1724</v>
      </c>
      <c r="C1692" s="25" t="s">
        <v>1738</v>
      </c>
      <c r="D1692" s="25" t="s">
        <v>32</v>
      </c>
      <c r="E1692" s="50">
        <v>7601</v>
      </c>
      <c r="F1692" s="41">
        <v>2894.9760000000001</v>
      </c>
      <c r="G1692" s="42">
        <v>0</v>
      </c>
      <c r="H1692" s="42">
        <v>0</v>
      </c>
      <c r="I1692" s="42"/>
      <c r="J1692" s="42"/>
      <c r="K1692" s="42">
        <v>0</v>
      </c>
      <c r="L1692" s="46">
        <v>1.20624</v>
      </c>
      <c r="M1692" s="42">
        <v>0</v>
      </c>
      <c r="N1692" s="48">
        <v>0</v>
      </c>
      <c r="O1692" s="42"/>
      <c r="P1692" s="42"/>
      <c r="Q1692" s="42">
        <v>0</v>
      </c>
      <c r="R1692" s="47">
        <v>3018.596</v>
      </c>
      <c r="S1692" s="42">
        <v>3214.6209177507126</v>
      </c>
      <c r="T1692" s="73">
        <v>0.42292078907389985</v>
      </c>
      <c r="U1692" s="48">
        <v>7.0930974175192132</v>
      </c>
      <c r="V1692" s="49">
        <v>0.93317950500186986</v>
      </c>
    </row>
    <row r="1693" spans="1:22" x14ac:dyDescent="0.35">
      <c r="A1693" s="1" t="s">
        <v>29</v>
      </c>
      <c r="B1693" s="44" t="s">
        <v>1724</v>
      </c>
      <c r="C1693" s="25" t="s">
        <v>1739</v>
      </c>
      <c r="D1693" s="25" t="s">
        <v>32</v>
      </c>
      <c r="E1693" s="50">
        <v>1948</v>
      </c>
      <c r="F1693" s="41">
        <v>915.5376</v>
      </c>
      <c r="G1693" s="42">
        <v>0</v>
      </c>
      <c r="H1693" s="42">
        <v>143.55999999999997</v>
      </c>
      <c r="I1693" s="42"/>
      <c r="J1693" s="42"/>
      <c r="K1693" s="42">
        <v>0</v>
      </c>
      <c r="L1693" s="46">
        <v>0.38147399999999998</v>
      </c>
      <c r="M1693" s="42">
        <v>0</v>
      </c>
      <c r="N1693" s="48">
        <v>10.222685599999998</v>
      </c>
      <c r="O1693" s="42"/>
      <c r="P1693" s="42"/>
      <c r="Q1693" s="42">
        <v>0</v>
      </c>
      <c r="R1693" s="47">
        <v>1059.0976000000001</v>
      </c>
      <c r="S1693" s="42">
        <v>1127.8744485514383</v>
      </c>
      <c r="T1693" s="73">
        <v>0.57899099001613874</v>
      </c>
      <c r="U1693" s="48">
        <v>10.604159599999999</v>
      </c>
      <c r="V1693" s="49">
        <v>5.4436137577002048</v>
      </c>
    </row>
    <row r="1694" spans="1:22" x14ac:dyDescent="0.35">
      <c r="A1694" s="1" t="s">
        <v>29</v>
      </c>
      <c r="B1694" s="44" t="s">
        <v>1724</v>
      </c>
      <c r="C1694" s="25" t="s">
        <v>1740</v>
      </c>
      <c r="D1694" s="25" t="s">
        <v>32</v>
      </c>
      <c r="E1694" s="50">
        <v>1323</v>
      </c>
      <c r="F1694" s="41">
        <v>826.21079999999995</v>
      </c>
      <c r="G1694" s="42">
        <v>0</v>
      </c>
      <c r="H1694" s="42">
        <v>124.93599999999998</v>
      </c>
      <c r="I1694" s="42"/>
      <c r="J1694" s="42"/>
      <c r="K1694" s="42">
        <v>0</v>
      </c>
      <c r="L1694" s="46">
        <v>0.34425450000000002</v>
      </c>
      <c r="M1694" s="42">
        <v>0</v>
      </c>
      <c r="N1694" s="48">
        <v>8.89649936</v>
      </c>
      <c r="O1694" s="42"/>
      <c r="P1694" s="42"/>
      <c r="Q1694" s="42">
        <v>0</v>
      </c>
      <c r="R1694" s="47">
        <v>951.14679999999998</v>
      </c>
      <c r="S1694" s="42">
        <v>1012.9134203887016</v>
      </c>
      <c r="T1694" s="73">
        <v>0.76561860951526961</v>
      </c>
      <c r="U1694" s="48">
        <v>9.2407538599999999</v>
      </c>
      <c r="V1694" s="49">
        <v>6.9846967951625096</v>
      </c>
    </row>
    <row r="1695" spans="1:22" x14ac:dyDescent="0.35">
      <c r="A1695" s="1" t="s">
        <v>29</v>
      </c>
      <c r="B1695" s="44" t="s">
        <v>1724</v>
      </c>
      <c r="C1695" s="25" t="s">
        <v>1741</v>
      </c>
      <c r="D1695" s="25" t="s">
        <v>32</v>
      </c>
      <c r="E1695" s="50">
        <v>1237</v>
      </c>
      <c r="F1695" s="41">
        <v>687.20759999999996</v>
      </c>
      <c r="G1695" s="42">
        <v>0</v>
      </c>
      <c r="H1695" s="42">
        <v>0</v>
      </c>
      <c r="I1695" s="42"/>
      <c r="J1695" s="42"/>
      <c r="K1695" s="42">
        <v>0</v>
      </c>
      <c r="L1695" s="46">
        <v>0.28633649999999999</v>
      </c>
      <c r="M1695" s="42">
        <v>0</v>
      </c>
      <c r="N1695" s="48">
        <v>0</v>
      </c>
      <c r="O1695" s="42"/>
      <c r="P1695" s="42"/>
      <c r="Q1695" s="42">
        <v>0</v>
      </c>
      <c r="R1695" s="47">
        <v>687.20759999999996</v>
      </c>
      <c r="S1695" s="42">
        <v>731.83424538999736</v>
      </c>
      <c r="T1695" s="73">
        <v>0.59162024687954518</v>
      </c>
      <c r="U1695" s="48">
        <v>0.28633649999999999</v>
      </c>
      <c r="V1695" s="49">
        <v>0.2314765561843169</v>
      </c>
    </row>
    <row r="1696" spans="1:22" x14ac:dyDescent="0.35">
      <c r="A1696" s="1" t="s">
        <v>29</v>
      </c>
      <c r="B1696" s="44" t="s">
        <v>1724</v>
      </c>
      <c r="C1696" s="25" t="s">
        <v>1742</v>
      </c>
      <c r="D1696" s="25" t="s">
        <v>32</v>
      </c>
      <c r="E1696" s="50">
        <v>1553</v>
      </c>
      <c r="F1696" s="41">
        <v>406.91159999999996</v>
      </c>
      <c r="G1696" s="42">
        <v>0</v>
      </c>
      <c r="H1696" s="42">
        <v>0</v>
      </c>
      <c r="I1696" s="42"/>
      <c r="J1696" s="42"/>
      <c r="K1696" s="42">
        <v>0</v>
      </c>
      <c r="L1696" s="46">
        <v>0.16954650000000002</v>
      </c>
      <c r="M1696" s="42">
        <v>0</v>
      </c>
      <c r="N1696" s="48">
        <v>0</v>
      </c>
      <c r="O1696" s="42"/>
      <c r="P1696" s="42"/>
      <c r="Q1696" s="42">
        <v>0</v>
      </c>
      <c r="R1696" s="47">
        <v>406.91159999999996</v>
      </c>
      <c r="S1696" s="42">
        <v>433.33607446488725</v>
      </c>
      <c r="T1696" s="73">
        <v>0.27903159978421588</v>
      </c>
      <c r="U1696" s="48">
        <v>0.16954650000000002</v>
      </c>
      <c r="V1696" s="49">
        <v>0.10917353509336768</v>
      </c>
    </row>
    <row r="1697" spans="1:22" x14ac:dyDescent="0.35">
      <c r="A1697" s="1" t="s">
        <v>29</v>
      </c>
      <c r="B1697" s="44" t="s">
        <v>1724</v>
      </c>
      <c r="C1697" s="25" t="s">
        <v>1743</v>
      </c>
      <c r="D1697" s="25" t="s">
        <v>32</v>
      </c>
      <c r="E1697" s="50">
        <v>1656</v>
      </c>
      <c r="F1697" s="41">
        <v>763.3152</v>
      </c>
      <c r="G1697" s="42">
        <v>0</v>
      </c>
      <c r="H1697" s="48">
        <v>21.727999999999998</v>
      </c>
      <c r="I1697" s="42"/>
      <c r="J1697" s="42"/>
      <c r="K1697" s="42">
        <v>0</v>
      </c>
      <c r="L1697" s="46">
        <v>0.318048</v>
      </c>
      <c r="M1697" s="42">
        <v>0</v>
      </c>
      <c r="N1697" s="48">
        <v>1.5472172799999999</v>
      </c>
      <c r="O1697" s="42"/>
      <c r="P1697" s="42"/>
      <c r="Q1697" s="42">
        <v>0</v>
      </c>
      <c r="R1697" s="47">
        <v>785.04319999999996</v>
      </c>
      <c r="S1697" s="42">
        <v>836.02320153407607</v>
      </c>
      <c r="T1697" s="73">
        <v>0.50484492846260631</v>
      </c>
      <c r="U1697" s="48">
        <v>1.86526528</v>
      </c>
      <c r="V1697" s="49">
        <v>1.1263679227053141</v>
      </c>
    </row>
    <row r="1698" spans="1:22" x14ac:dyDescent="0.35">
      <c r="A1698" s="1" t="s">
        <v>29</v>
      </c>
      <c r="B1698" s="44" t="s">
        <v>1724</v>
      </c>
      <c r="C1698" s="25" t="s">
        <v>1744</v>
      </c>
      <c r="D1698" s="25" t="s">
        <v>32</v>
      </c>
      <c r="E1698" s="50">
        <v>1914</v>
      </c>
      <c r="F1698" s="41">
        <v>749.17439999999999</v>
      </c>
      <c r="G1698" s="42">
        <v>0</v>
      </c>
      <c r="H1698" s="42">
        <v>0</v>
      </c>
      <c r="I1698" s="42"/>
      <c r="J1698" s="42"/>
      <c r="K1698" s="42">
        <v>0</v>
      </c>
      <c r="L1698" s="46">
        <v>0.31215599999999999</v>
      </c>
      <c r="M1698" s="42">
        <v>0</v>
      </c>
      <c r="N1698" s="48">
        <v>0</v>
      </c>
      <c r="O1698" s="42"/>
      <c r="P1698" s="42"/>
      <c r="Q1698" s="42">
        <v>0</v>
      </c>
      <c r="R1698" s="47">
        <v>749.17439999999999</v>
      </c>
      <c r="S1698" s="42">
        <v>797.82511382223367</v>
      </c>
      <c r="T1698" s="73">
        <v>0.41683652759782325</v>
      </c>
      <c r="U1698" s="48">
        <v>0.31215599999999999</v>
      </c>
      <c r="V1698" s="49">
        <v>0.16309090909090909</v>
      </c>
    </row>
    <row r="1699" spans="1:22" x14ac:dyDescent="0.35">
      <c r="A1699" s="1" t="s">
        <v>29</v>
      </c>
      <c r="B1699" s="44" t="s">
        <v>1724</v>
      </c>
      <c r="C1699" s="25" t="s">
        <v>1745</v>
      </c>
      <c r="D1699" s="25" t="s">
        <v>32</v>
      </c>
      <c r="E1699" s="50">
        <v>13941</v>
      </c>
      <c r="F1699" s="41">
        <v>8007.7860000000001</v>
      </c>
      <c r="G1699" s="42">
        <v>0</v>
      </c>
      <c r="H1699" s="42">
        <v>0</v>
      </c>
      <c r="I1699" s="42"/>
      <c r="J1699" s="42"/>
      <c r="K1699" s="42">
        <v>0</v>
      </c>
      <c r="L1699" s="46">
        <v>3.3365774999999998</v>
      </c>
      <c r="M1699" s="42">
        <v>0</v>
      </c>
      <c r="N1699" s="48">
        <v>0</v>
      </c>
      <c r="O1699" s="42"/>
      <c r="P1699" s="42"/>
      <c r="Q1699" s="42">
        <v>0</v>
      </c>
      <c r="R1699" s="47">
        <v>8007.7860000000001</v>
      </c>
      <c r="S1699" s="42">
        <v>8527.8044430163245</v>
      </c>
      <c r="T1699" s="73">
        <v>0.61170679599858868</v>
      </c>
      <c r="U1699" s="48">
        <v>3.3365774999999998</v>
      </c>
      <c r="V1699" s="49">
        <v>0.23933559285560577</v>
      </c>
    </row>
    <row r="1700" spans="1:22" x14ac:dyDescent="0.35">
      <c r="A1700" s="1" t="s">
        <v>29</v>
      </c>
      <c r="B1700" s="44" t="s">
        <v>1724</v>
      </c>
      <c r="C1700" s="25" t="s">
        <v>1746</v>
      </c>
      <c r="D1700" s="25" t="s">
        <v>32</v>
      </c>
      <c r="E1700" s="50">
        <v>12932</v>
      </c>
      <c r="F1700" s="41">
        <v>7419.9168</v>
      </c>
      <c r="G1700" s="42">
        <v>0</v>
      </c>
      <c r="H1700" s="42">
        <v>0</v>
      </c>
      <c r="I1700" s="42"/>
      <c r="J1700" s="42"/>
      <c r="K1700" s="42">
        <v>0</v>
      </c>
      <c r="L1700" s="46">
        <v>3.0916320000000002</v>
      </c>
      <c r="M1700" s="42">
        <v>0</v>
      </c>
      <c r="N1700" s="48">
        <v>0</v>
      </c>
      <c r="O1700" s="42"/>
      <c r="P1700" s="42"/>
      <c r="Q1700" s="42">
        <v>0</v>
      </c>
      <c r="R1700" s="47">
        <v>7419.9168</v>
      </c>
      <c r="S1700" s="42">
        <v>7901.7595442549882</v>
      </c>
      <c r="T1700" s="73">
        <v>0.61102378164668947</v>
      </c>
      <c r="U1700" s="48">
        <v>3.0916320000000002</v>
      </c>
      <c r="V1700" s="49">
        <v>0.23906835756263534</v>
      </c>
    </row>
    <row r="1701" spans="1:22" x14ac:dyDescent="0.35">
      <c r="A1701" s="1" t="s">
        <v>29</v>
      </c>
      <c r="B1701" s="44" t="s">
        <v>1724</v>
      </c>
      <c r="C1701" s="25" t="s">
        <v>1747</v>
      </c>
      <c r="D1701" s="25" t="s">
        <v>32</v>
      </c>
      <c r="E1701" s="50">
        <v>1656</v>
      </c>
      <c r="F1701" s="41">
        <v>594.24479999999994</v>
      </c>
      <c r="G1701" s="42">
        <v>0</v>
      </c>
      <c r="H1701" s="48">
        <v>28.323999999999995</v>
      </c>
      <c r="I1701" s="42"/>
      <c r="J1701" s="42"/>
      <c r="K1701" s="42">
        <v>0</v>
      </c>
      <c r="L1701" s="46">
        <v>0.24760200000000002</v>
      </c>
      <c r="M1701" s="42">
        <v>0</v>
      </c>
      <c r="N1701" s="48">
        <v>2.0169082399999998</v>
      </c>
      <c r="O1701" s="42"/>
      <c r="P1701" s="42"/>
      <c r="Q1701" s="42">
        <v>0</v>
      </c>
      <c r="R1701" s="47">
        <v>622.5687999999999</v>
      </c>
      <c r="S1701" s="42">
        <v>662.99785967349044</v>
      </c>
      <c r="T1701" s="73">
        <v>0.40036102637288068</v>
      </c>
      <c r="U1701" s="48">
        <v>2.2645102399999999</v>
      </c>
      <c r="V1701" s="49">
        <v>1.3674578743961352</v>
      </c>
    </row>
    <row r="1702" spans="1:22" x14ac:dyDescent="0.35">
      <c r="A1702" s="1" t="s">
        <v>29</v>
      </c>
      <c r="B1702" s="44" t="s">
        <v>1724</v>
      </c>
      <c r="C1702" s="25" t="s">
        <v>1748</v>
      </c>
      <c r="D1702" s="25" t="s">
        <v>32</v>
      </c>
      <c r="E1702" s="50">
        <v>2176</v>
      </c>
      <c r="F1702" s="41">
        <v>908.28</v>
      </c>
      <c r="G1702" s="42">
        <v>0</v>
      </c>
      <c r="H1702" s="42">
        <v>0</v>
      </c>
      <c r="I1702" s="42"/>
      <c r="J1702" s="42"/>
      <c r="K1702" s="42">
        <v>0</v>
      </c>
      <c r="L1702" s="46">
        <v>0.37845000000000001</v>
      </c>
      <c r="M1702" s="42">
        <v>0</v>
      </c>
      <c r="N1702" s="48">
        <v>0</v>
      </c>
      <c r="O1702" s="42"/>
      <c r="P1702" s="42"/>
      <c r="Q1702" s="42">
        <v>0</v>
      </c>
      <c r="R1702" s="47">
        <v>908.28</v>
      </c>
      <c r="S1702" s="42">
        <v>967.26288883130337</v>
      </c>
      <c r="T1702" s="73">
        <v>0.44451419523497399</v>
      </c>
      <c r="U1702" s="48">
        <v>0.37845000000000001</v>
      </c>
      <c r="V1702" s="49">
        <v>0.17392003676470588</v>
      </c>
    </row>
    <row r="1703" spans="1:22" x14ac:dyDescent="0.35">
      <c r="A1703" s="1" t="s">
        <v>29</v>
      </c>
      <c r="B1703" s="44" t="s">
        <v>1724</v>
      </c>
      <c r="C1703" s="25" t="s">
        <v>1749</v>
      </c>
      <c r="D1703" s="25" t="s">
        <v>32</v>
      </c>
      <c r="E1703" s="50">
        <v>1748</v>
      </c>
      <c r="F1703" s="41">
        <v>832.51440000000002</v>
      </c>
      <c r="G1703" s="42">
        <v>0</v>
      </c>
      <c r="H1703" s="42">
        <v>111.74399999999999</v>
      </c>
      <c r="I1703" s="42"/>
      <c r="J1703" s="42"/>
      <c r="K1703" s="42">
        <v>0</v>
      </c>
      <c r="L1703" s="46">
        <v>0.34688100000000005</v>
      </c>
      <c r="M1703" s="42">
        <v>0</v>
      </c>
      <c r="N1703" s="48">
        <v>7.9571174399999993</v>
      </c>
      <c r="O1703" s="42"/>
      <c r="P1703" s="42"/>
      <c r="Q1703" s="42">
        <v>0</v>
      </c>
      <c r="R1703" s="47">
        <v>944.25840000000005</v>
      </c>
      <c r="S1703" s="42">
        <v>1005.577693868878</v>
      </c>
      <c r="T1703" s="73">
        <v>0.57527328024535351</v>
      </c>
      <c r="U1703" s="48">
        <v>8.3039984399999991</v>
      </c>
      <c r="V1703" s="49">
        <v>4.7505711899313496</v>
      </c>
    </row>
    <row r="1704" spans="1:22" x14ac:dyDescent="0.35">
      <c r="A1704" s="1" t="s">
        <v>29</v>
      </c>
      <c r="B1704" s="44" t="s">
        <v>1724</v>
      </c>
      <c r="C1704" s="25" t="s">
        <v>1750</v>
      </c>
      <c r="D1704" s="25" t="s">
        <v>32</v>
      </c>
      <c r="E1704" s="50">
        <v>2328</v>
      </c>
      <c r="F1704" s="41">
        <v>739.39319999999998</v>
      </c>
      <c r="G1704" s="42">
        <v>0</v>
      </c>
      <c r="H1704" s="48">
        <v>44.61999999999999</v>
      </c>
      <c r="I1704" s="42"/>
      <c r="J1704" s="42"/>
      <c r="K1704" s="42">
        <v>0</v>
      </c>
      <c r="L1704" s="46">
        <v>0.30808050000000003</v>
      </c>
      <c r="M1704" s="42">
        <v>0</v>
      </c>
      <c r="N1704" s="48">
        <v>3.1773211999999997</v>
      </c>
      <c r="O1704" s="42"/>
      <c r="P1704" s="42"/>
      <c r="Q1704" s="42">
        <v>0</v>
      </c>
      <c r="R1704" s="47">
        <v>784.01319999999998</v>
      </c>
      <c r="S1704" s="42">
        <v>834.92631425757963</v>
      </c>
      <c r="T1704" s="73">
        <v>0.35864532399380566</v>
      </c>
      <c r="U1704" s="48">
        <v>3.4854016999999997</v>
      </c>
      <c r="V1704" s="49">
        <v>1.4971656786941581</v>
      </c>
    </row>
    <row r="1705" spans="1:22" x14ac:dyDescent="0.35">
      <c r="A1705" s="1" t="s">
        <v>29</v>
      </c>
      <c r="B1705" s="44" t="s">
        <v>1724</v>
      </c>
      <c r="C1705" s="25" t="s">
        <v>1751</v>
      </c>
      <c r="D1705" s="25" t="s">
        <v>32</v>
      </c>
      <c r="E1705" s="50">
        <v>4144</v>
      </c>
      <c r="F1705" s="41">
        <v>1257.0336</v>
      </c>
      <c r="G1705" s="42">
        <v>0</v>
      </c>
      <c r="H1705" s="42">
        <v>620.41199999999992</v>
      </c>
      <c r="I1705" s="42"/>
      <c r="J1705" s="42"/>
      <c r="K1705" s="42">
        <v>0</v>
      </c>
      <c r="L1705" s="46">
        <v>0.52376400000000001</v>
      </c>
      <c r="M1705" s="42">
        <v>0</v>
      </c>
      <c r="N1705" s="48">
        <v>44.178579119999995</v>
      </c>
      <c r="O1705" s="42"/>
      <c r="P1705" s="42"/>
      <c r="Q1705" s="42">
        <v>0</v>
      </c>
      <c r="R1705" s="47">
        <v>1877.4456</v>
      </c>
      <c r="S1705" s="42">
        <v>1999.3652339362529</v>
      </c>
      <c r="T1705" s="73">
        <v>0.48247230548654751</v>
      </c>
      <c r="U1705" s="48">
        <v>44.702343119999995</v>
      </c>
      <c r="V1705" s="49">
        <v>10.787244961389961</v>
      </c>
    </row>
    <row r="1706" spans="1:22" x14ac:dyDescent="0.35">
      <c r="A1706" s="1" t="s">
        <v>29</v>
      </c>
      <c r="B1706" s="44" t="s">
        <v>1724</v>
      </c>
      <c r="C1706" s="25" t="s">
        <v>1752</v>
      </c>
      <c r="D1706" s="25" t="s">
        <v>32</v>
      </c>
      <c r="E1706" s="50">
        <v>1123</v>
      </c>
      <c r="F1706" s="41">
        <v>423.33479999999997</v>
      </c>
      <c r="G1706" s="42">
        <v>0</v>
      </c>
      <c r="H1706" s="48">
        <v>31.039999999999996</v>
      </c>
      <c r="I1706" s="42"/>
      <c r="J1706" s="42"/>
      <c r="K1706" s="42">
        <v>0</v>
      </c>
      <c r="L1706" s="46">
        <v>0.1763895</v>
      </c>
      <c r="M1706" s="42">
        <v>0</v>
      </c>
      <c r="N1706" s="48">
        <v>2.2103104</v>
      </c>
      <c r="O1706" s="42"/>
      <c r="P1706" s="42"/>
      <c r="Q1706" s="42">
        <v>0</v>
      </c>
      <c r="R1706" s="47">
        <v>454.37479999999999</v>
      </c>
      <c r="S1706" s="42">
        <v>483.88149211712874</v>
      </c>
      <c r="T1706" s="73">
        <v>0.43088289591908169</v>
      </c>
      <c r="U1706" s="48">
        <v>2.3866999</v>
      </c>
      <c r="V1706" s="49">
        <v>2.1252893143365985</v>
      </c>
    </row>
    <row r="1707" spans="1:22" x14ac:dyDescent="0.35">
      <c r="A1707" s="1" t="s">
        <v>29</v>
      </c>
      <c r="B1707" s="44" t="s">
        <v>1724</v>
      </c>
      <c r="C1707" s="25" t="s">
        <v>1753</v>
      </c>
      <c r="D1707" s="25" t="s">
        <v>32</v>
      </c>
      <c r="E1707" s="50">
        <v>1992</v>
      </c>
      <c r="F1707" s="41">
        <v>1053.9936</v>
      </c>
      <c r="G1707" s="42">
        <v>0</v>
      </c>
      <c r="H1707" s="48">
        <v>84.195999999999984</v>
      </c>
      <c r="I1707" s="42"/>
      <c r="J1707" s="42"/>
      <c r="K1707" s="42">
        <v>0</v>
      </c>
      <c r="L1707" s="46">
        <v>0.439164</v>
      </c>
      <c r="M1707" s="42">
        <v>0</v>
      </c>
      <c r="N1707" s="48">
        <v>5.9954669599999999</v>
      </c>
      <c r="O1707" s="42"/>
      <c r="P1707" s="42"/>
      <c r="Q1707" s="42">
        <v>0</v>
      </c>
      <c r="R1707" s="47">
        <v>1138.1895999999999</v>
      </c>
      <c r="S1707" s="42">
        <v>1212.1026121171287</v>
      </c>
      <c r="T1707" s="73">
        <v>0.60848524704675133</v>
      </c>
      <c r="U1707" s="48">
        <v>6.4346309599999998</v>
      </c>
      <c r="V1707" s="49">
        <v>3.2302364257028109</v>
      </c>
    </row>
    <row r="1708" spans="1:22" x14ac:dyDescent="0.35">
      <c r="A1708" s="1" t="s">
        <v>29</v>
      </c>
      <c r="B1708" s="44" t="s">
        <v>1724</v>
      </c>
      <c r="C1708" s="25" t="s">
        <v>1754</v>
      </c>
      <c r="D1708" s="25" t="s">
        <v>32</v>
      </c>
      <c r="E1708" s="50">
        <v>34262</v>
      </c>
      <c r="F1708" s="41">
        <v>19119.455999999998</v>
      </c>
      <c r="G1708" s="42">
        <v>0</v>
      </c>
      <c r="H1708" s="42">
        <v>2996.9119999999994</v>
      </c>
      <c r="I1708" s="42"/>
      <c r="J1708" s="42"/>
      <c r="K1708" s="42">
        <v>0</v>
      </c>
      <c r="L1708" s="46">
        <v>7.9664400000000004</v>
      </c>
      <c r="M1708" s="42">
        <v>0</v>
      </c>
      <c r="N1708" s="48">
        <v>213.40546911999999</v>
      </c>
      <c r="O1708" s="42"/>
      <c r="P1708" s="42"/>
      <c r="Q1708" s="42">
        <v>0</v>
      </c>
      <c r="R1708" s="47">
        <v>22116.367999999999</v>
      </c>
      <c r="S1708" s="42">
        <v>23552.585108266387</v>
      </c>
      <c r="T1708" s="73">
        <v>0.68742586855018351</v>
      </c>
      <c r="U1708" s="48">
        <v>221.37190912</v>
      </c>
      <c r="V1708" s="49">
        <v>6.4611496445041157</v>
      </c>
    </row>
    <row r="1709" spans="1:22" x14ac:dyDescent="0.35">
      <c r="A1709" s="1" t="s">
        <v>29</v>
      </c>
      <c r="B1709" s="44" t="s">
        <v>1724</v>
      </c>
      <c r="C1709" s="25" t="s">
        <v>1755</v>
      </c>
      <c r="D1709" s="25" t="s">
        <v>32</v>
      </c>
      <c r="E1709" s="50">
        <v>4705</v>
      </c>
      <c r="F1709" s="41">
        <v>1784.0735999999999</v>
      </c>
      <c r="G1709" s="42">
        <v>0</v>
      </c>
      <c r="H1709" s="48">
        <v>3.1039999999999996</v>
      </c>
      <c r="I1709" s="42"/>
      <c r="J1709" s="42"/>
      <c r="K1709" s="42">
        <v>0</v>
      </c>
      <c r="L1709" s="46">
        <v>0.74336400000000002</v>
      </c>
      <c r="M1709" s="42">
        <v>0</v>
      </c>
      <c r="N1709" s="48">
        <v>0.22103103999999998</v>
      </c>
      <c r="O1709" s="42"/>
      <c r="P1709" s="42"/>
      <c r="Q1709" s="42">
        <v>0</v>
      </c>
      <c r="R1709" s="47">
        <v>1787.1776</v>
      </c>
      <c r="S1709" s="42">
        <v>1903.2353109510236</v>
      </c>
      <c r="T1709" s="73">
        <v>0.40451334983018566</v>
      </c>
      <c r="U1709" s="48">
        <v>0.96439503999999998</v>
      </c>
      <c r="V1709" s="49">
        <v>0.20497237832093518</v>
      </c>
    </row>
    <row r="1710" spans="1:22" x14ac:dyDescent="0.35">
      <c r="A1710" s="1" t="s">
        <v>29</v>
      </c>
      <c r="B1710" s="44" t="s">
        <v>1724</v>
      </c>
      <c r="C1710" s="25" t="s">
        <v>1756</v>
      </c>
      <c r="D1710" s="25" t="s">
        <v>32</v>
      </c>
      <c r="E1710" s="50">
        <v>4054</v>
      </c>
      <c r="F1710" s="41">
        <v>1331.0388</v>
      </c>
      <c r="G1710" s="42">
        <v>0</v>
      </c>
      <c r="H1710" s="42">
        <v>123.38399999999999</v>
      </c>
      <c r="I1710" s="42"/>
      <c r="J1710" s="42"/>
      <c r="K1710" s="42">
        <v>0</v>
      </c>
      <c r="L1710" s="46">
        <v>0.55459950000000002</v>
      </c>
      <c r="M1710" s="42">
        <v>0</v>
      </c>
      <c r="N1710" s="48">
        <v>8.7859838399999983</v>
      </c>
      <c r="O1710" s="42"/>
      <c r="P1710" s="42"/>
      <c r="Q1710" s="42">
        <v>0</v>
      </c>
      <c r="R1710" s="47">
        <v>1454.4228000000001</v>
      </c>
      <c r="S1710" s="42">
        <v>1548.8717125887536</v>
      </c>
      <c r="T1710" s="73">
        <v>0.38206011657344685</v>
      </c>
      <c r="U1710" s="48">
        <v>9.3405833399999985</v>
      </c>
      <c r="V1710" s="49">
        <v>2.3040412777503696</v>
      </c>
    </row>
    <row r="1711" spans="1:22" x14ac:dyDescent="0.35">
      <c r="A1711" s="1" t="s">
        <v>29</v>
      </c>
      <c r="B1711" s="44" t="s">
        <v>1724</v>
      </c>
      <c r="C1711" s="25" t="s">
        <v>1757</v>
      </c>
      <c r="D1711" s="25" t="s">
        <v>32</v>
      </c>
      <c r="E1711" s="50">
        <v>7145</v>
      </c>
      <c r="F1711" s="41">
        <v>3439.9872</v>
      </c>
      <c r="G1711" s="42">
        <v>0</v>
      </c>
      <c r="H1711" s="42">
        <v>0</v>
      </c>
      <c r="I1711" s="42"/>
      <c r="J1711" s="42"/>
      <c r="K1711" s="42">
        <v>0</v>
      </c>
      <c r="L1711" s="46">
        <v>1.4333279999999999</v>
      </c>
      <c r="M1711" s="42">
        <v>0</v>
      </c>
      <c r="N1711" s="48">
        <v>0</v>
      </c>
      <c r="O1711" s="42"/>
      <c r="P1711" s="42"/>
      <c r="Q1711" s="42">
        <v>0</v>
      </c>
      <c r="R1711" s="47">
        <v>3680.1172000000001</v>
      </c>
      <c r="S1711" s="42">
        <v>3919.1007113552732</v>
      </c>
      <c r="T1711" s="73">
        <v>0.5485095467257205</v>
      </c>
      <c r="U1711" s="48">
        <v>12.868460435438346</v>
      </c>
      <c r="V1711" s="49">
        <v>1.8010441477170533</v>
      </c>
    </row>
    <row r="1712" spans="1:22" x14ac:dyDescent="0.35">
      <c r="A1712" s="1" t="s">
        <v>29</v>
      </c>
      <c r="B1712" s="44" t="s">
        <v>1724</v>
      </c>
      <c r="C1712" s="25" t="s">
        <v>1758</v>
      </c>
      <c r="D1712" s="25" t="s">
        <v>32</v>
      </c>
      <c r="E1712" s="50">
        <v>2793</v>
      </c>
      <c r="F1712" s="41">
        <v>1038.7115999999999</v>
      </c>
      <c r="G1712" s="42">
        <v>0</v>
      </c>
      <c r="H1712" s="48">
        <v>94.283999999999992</v>
      </c>
      <c r="I1712" s="42"/>
      <c r="J1712" s="42"/>
      <c r="K1712" s="42">
        <v>0</v>
      </c>
      <c r="L1712" s="46">
        <v>0.43279650000000003</v>
      </c>
      <c r="M1712" s="42">
        <v>0</v>
      </c>
      <c r="N1712" s="48">
        <v>6.7138178399999999</v>
      </c>
      <c r="O1712" s="42"/>
      <c r="P1712" s="42"/>
      <c r="Q1712" s="42">
        <v>0</v>
      </c>
      <c r="R1712" s="47">
        <v>1132.9955999999997</v>
      </c>
      <c r="S1712" s="42">
        <v>1206.5713184140966</v>
      </c>
      <c r="T1712" s="73">
        <v>0.43199832381457093</v>
      </c>
      <c r="U1712" s="48">
        <v>7.1466143400000002</v>
      </c>
      <c r="V1712" s="49">
        <v>2.5587591621911923</v>
      </c>
    </row>
    <row r="1713" spans="1:22" x14ac:dyDescent="0.35">
      <c r="A1713" s="1" t="s">
        <v>29</v>
      </c>
      <c r="B1713" s="44" t="s">
        <v>1724</v>
      </c>
      <c r="C1713" s="25" t="s">
        <v>1759</v>
      </c>
      <c r="D1713" s="25" t="s">
        <v>32</v>
      </c>
      <c r="E1713" s="50">
        <v>1895</v>
      </c>
      <c r="F1713" s="41">
        <v>428.8716</v>
      </c>
      <c r="G1713" s="42">
        <v>0</v>
      </c>
      <c r="H1713" s="42">
        <v>0</v>
      </c>
      <c r="I1713" s="42"/>
      <c r="J1713" s="42"/>
      <c r="K1713" s="42">
        <v>0</v>
      </c>
      <c r="L1713" s="46">
        <v>0.17869650000000001</v>
      </c>
      <c r="M1713" s="42">
        <v>0</v>
      </c>
      <c r="N1713" s="48">
        <v>0</v>
      </c>
      <c r="O1713" s="42"/>
      <c r="P1713" s="42"/>
      <c r="Q1713" s="42">
        <v>0</v>
      </c>
      <c r="R1713" s="47">
        <v>428.8716</v>
      </c>
      <c r="S1713" s="42">
        <v>456.72213717543406</v>
      </c>
      <c r="T1713" s="73">
        <v>0.24101432040920004</v>
      </c>
      <c r="U1713" s="48">
        <v>0.17869650000000001</v>
      </c>
      <c r="V1713" s="49">
        <v>9.4298944591029027E-2</v>
      </c>
    </row>
    <row r="1714" spans="1:22" x14ac:dyDescent="0.35">
      <c r="A1714" s="1" t="s">
        <v>29</v>
      </c>
      <c r="B1714" s="44" t="s">
        <v>1724</v>
      </c>
      <c r="C1714" s="25" t="s">
        <v>1760</v>
      </c>
      <c r="D1714" s="25" t="s">
        <v>32</v>
      </c>
      <c r="E1714" s="50">
        <v>1359</v>
      </c>
      <c r="F1714" s="41">
        <v>455.04359999999997</v>
      </c>
      <c r="G1714" s="42">
        <v>0</v>
      </c>
      <c r="H1714" s="42">
        <v>0</v>
      </c>
      <c r="I1714" s="42"/>
      <c r="J1714" s="42"/>
      <c r="K1714" s="42">
        <v>0</v>
      </c>
      <c r="L1714" s="46">
        <v>0.18960150000000001</v>
      </c>
      <c r="M1714" s="42">
        <v>0</v>
      </c>
      <c r="N1714" s="48">
        <v>0</v>
      </c>
      <c r="O1714" s="42"/>
      <c r="P1714" s="42"/>
      <c r="Q1714" s="42">
        <v>0</v>
      </c>
      <c r="R1714" s="47">
        <v>455.04359999999997</v>
      </c>
      <c r="S1714" s="42">
        <v>484.59372338947907</v>
      </c>
      <c r="T1714" s="73">
        <v>0.35658110624685729</v>
      </c>
      <c r="U1714" s="48">
        <v>0.18960150000000001</v>
      </c>
      <c r="V1714" s="49">
        <v>0.13951545253863135</v>
      </c>
    </row>
    <row r="1715" spans="1:22" x14ac:dyDescent="0.35">
      <c r="A1715" s="1" t="s">
        <v>29</v>
      </c>
      <c r="B1715" s="44" t="s">
        <v>1724</v>
      </c>
      <c r="C1715" s="25" t="s">
        <v>1761</v>
      </c>
      <c r="D1715" s="25" t="s">
        <v>32</v>
      </c>
      <c r="E1715" s="50">
        <v>1062</v>
      </c>
      <c r="F1715" s="41">
        <v>351.2808</v>
      </c>
      <c r="G1715" s="42">
        <v>0</v>
      </c>
      <c r="H1715" s="42">
        <v>0</v>
      </c>
      <c r="I1715" s="42"/>
      <c r="J1715" s="42"/>
      <c r="K1715" s="42">
        <v>0</v>
      </c>
      <c r="L1715" s="46">
        <v>0.146367</v>
      </c>
      <c r="M1715" s="42">
        <v>0</v>
      </c>
      <c r="N1715" s="48">
        <v>0</v>
      </c>
      <c r="O1715" s="42"/>
      <c r="P1715" s="42"/>
      <c r="Q1715" s="42">
        <v>0</v>
      </c>
      <c r="R1715" s="47">
        <v>351.2808</v>
      </c>
      <c r="S1715" s="42">
        <v>374.09266019175953</v>
      </c>
      <c r="T1715" s="73">
        <v>0.35225297569845532</v>
      </c>
      <c r="U1715" s="48">
        <v>0.146367</v>
      </c>
      <c r="V1715" s="49">
        <v>0.13782203389830508</v>
      </c>
    </row>
    <row r="1716" spans="1:22" x14ac:dyDescent="0.35">
      <c r="A1716" s="1" t="s">
        <v>29</v>
      </c>
      <c r="B1716" s="44" t="s">
        <v>1724</v>
      </c>
      <c r="C1716" s="25" t="s">
        <v>1762</v>
      </c>
      <c r="D1716" s="25" t="s">
        <v>32</v>
      </c>
      <c r="E1716" s="50">
        <v>1304</v>
      </c>
      <c r="F1716" s="41">
        <v>499.89599999999996</v>
      </c>
      <c r="G1716" s="42">
        <v>0</v>
      </c>
      <c r="H1716" s="48">
        <v>45.007999999999996</v>
      </c>
      <c r="I1716" s="42"/>
      <c r="J1716" s="42"/>
      <c r="K1716" s="42">
        <v>0</v>
      </c>
      <c r="L1716" s="46">
        <v>0.20829</v>
      </c>
      <c r="M1716" s="42">
        <v>0</v>
      </c>
      <c r="N1716" s="48">
        <v>3.2049500799999997</v>
      </c>
      <c r="O1716" s="42"/>
      <c r="P1716" s="42"/>
      <c r="Q1716" s="42">
        <v>0</v>
      </c>
      <c r="R1716" s="47">
        <v>544.904</v>
      </c>
      <c r="S1716" s="42">
        <v>580.28957719616483</v>
      </c>
      <c r="T1716" s="73">
        <v>0.44500734447558654</v>
      </c>
      <c r="U1716" s="48">
        <v>3.4132400799999996</v>
      </c>
      <c r="V1716" s="49">
        <v>2.6175153987730058</v>
      </c>
    </row>
    <row r="1717" spans="1:22" x14ac:dyDescent="0.35">
      <c r="A1717" s="1" t="s">
        <v>29</v>
      </c>
      <c r="B1717" s="44" t="s">
        <v>1724</v>
      </c>
      <c r="C1717" s="25" t="s">
        <v>1763</v>
      </c>
      <c r="D1717" s="25" t="s">
        <v>32</v>
      </c>
      <c r="E1717" s="50">
        <v>6019</v>
      </c>
      <c r="F1717" s="41">
        <v>2932.7615999999998</v>
      </c>
      <c r="G1717" s="42">
        <v>0</v>
      </c>
      <c r="H1717" s="42">
        <v>0</v>
      </c>
      <c r="I1717" s="42"/>
      <c r="J1717" s="42"/>
      <c r="K1717" s="42">
        <v>0</v>
      </c>
      <c r="L1717" s="46">
        <v>1.221984</v>
      </c>
      <c r="M1717" s="42">
        <v>0</v>
      </c>
      <c r="N1717" s="48">
        <v>0</v>
      </c>
      <c r="O1717" s="42"/>
      <c r="P1717" s="42"/>
      <c r="Q1717" s="42">
        <v>0</v>
      </c>
      <c r="R1717" s="47">
        <v>3243.3415999999997</v>
      </c>
      <c r="S1717" s="42">
        <v>3453.9612955066077</v>
      </c>
      <c r="T1717" s="73">
        <v>0.57384304627124239</v>
      </c>
      <c r="U1717" s="48">
        <v>16.011987047509439</v>
      </c>
      <c r="V1717" s="49">
        <v>2.6602404132761985</v>
      </c>
    </row>
    <row r="1718" spans="1:22" x14ac:dyDescent="0.35">
      <c r="A1718" s="1" t="s">
        <v>29</v>
      </c>
      <c r="B1718" s="44" t="s">
        <v>1724</v>
      </c>
      <c r="C1718" s="25" t="s">
        <v>1764</v>
      </c>
      <c r="D1718" s="25" t="s">
        <v>32</v>
      </c>
      <c r="E1718" s="50">
        <v>1401</v>
      </c>
      <c r="F1718" s="41">
        <v>509.01119999999997</v>
      </c>
      <c r="G1718" s="42">
        <v>0</v>
      </c>
      <c r="H1718" s="42">
        <v>0</v>
      </c>
      <c r="I1718" s="42"/>
      <c r="J1718" s="42"/>
      <c r="K1718" s="42">
        <v>0</v>
      </c>
      <c r="L1718" s="46">
        <v>0.212088</v>
      </c>
      <c r="M1718" s="42">
        <v>0</v>
      </c>
      <c r="N1718" s="48">
        <v>0</v>
      </c>
      <c r="O1718" s="42"/>
      <c r="P1718" s="42"/>
      <c r="Q1718" s="42">
        <v>0</v>
      </c>
      <c r="R1718" s="47">
        <v>509.01119999999997</v>
      </c>
      <c r="S1718" s="42">
        <v>542.06593094584082</v>
      </c>
      <c r="T1718" s="73">
        <v>0.38691358383000773</v>
      </c>
      <c r="U1718" s="48">
        <v>0.212088</v>
      </c>
      <c r="V1718" s="49">
        <v>0.15138329764453962</v>
      </c>
    </row>
    <row r="1719" spans="1:22" x14ac:dyDescent="0.35">
      <c r="A1719" s="1" t="s">
        <v>29</v>
      </c>
      <c r="B1719" s="44" t="s">
        <v>1724</v>
      </c>
      <c r="C1719" s="25" t="s">
        <v>1765</v>
      </c>
      <c r="D1719" s="25" t="s">
        <v>32</v>
      </c>
      <c r="E1719" s="50">
        <v>1474</v>
      </c>
      <c r="F1719" s="41">
        <v>377.90999999999997</v>
      </c>
      <c r="G1719" s="42">
        <v>0</v>
      </c>
      <c r="H1719" s="42">
        <v>0</v>
      </c>
      <c r="I1719" s="42"/>
      <c r="J1719" s="42"/>
      <c r="K1719" s="42">
        <v>0</v>
      </c>
      <c r="L1719" s="46">
        <v>0.15746250000000001</v>
      </c>
      <c r="M1719" s="42">
        <v>0</v>
      </c>
      <c r="N1719" s="48">
        <v>0</v>
      </c>
      <c r="O1719" s="42"/>
      <c r="P1719" s="42"/>
      <c r="Q1719" s="42">
        <v>0</v>
      </c>
      <c r="R1719" s="47">
        <v>377.90999999999997</v>
      </c>
      <c r="S1719" s="42">
        <v>402.45113656387662</v>
      </c>
      <c r="T1719" s="73">
        <v>0.27303333552501807</v>
      </c>
      <c r="U1719" s="48">
        <v>0.15746250000000001</v>
      </c>
      <c r="V1719" s="49">
        <v>0.10682666214382633</v>
      </c>
    </row>
    <row r="1720" spans="1:22" x14ac:dyDescent="0.35">
      <c r="A1720" s="1" t="s">
        <v>29</v>
      </c>
      <c r="B1720" s="44" t="s">
        <v>1724</v>
      </c>
      <c r="C1720" s="25" t="s">
        <v>1766</v>
      </c>
      <c r="D1720" s="25" t="s">
        <v>32</v>
      </c>
      <c r="E1720" s="50">
        <v>1272</v>
      </c>
      <c r="F1720" s="41">
        <v>653.976</v>
      </c>
      <c r="G1720" s="42">
        <v>0</v>
      </c>
      <c r="H1720" s="42">
        <v>0</v>
      </c>
      <c r="I1720" s="42"/>
      <c r="J1720" s="42"/>
      <c r="K1720" s="42">
        <v>0</v>
      </c>
      <c r="L1720" s="46">
        <v>0.27249000000000001</v>
      </c>
      <c r="M1720" s="42">
        <v>0</v>
      </c>
      <c r="N1720" s="48">
        <v>0</v>
      </c>
      <c r="O1720" s="42"/>
      <c r="P1720" s="42"/>
      <c r="Q1720" s="42">
        <v>0</v>
      </c>
      <c r="R1720" s="47">
        <v>653.976</v>
      </c>
      <c r="S1720" s="42">
        <v>696.44461508162738</v>
      </c>
      <c r="T1720" s="73">
        <v>0.54751935147926678</v>
      </c>
      <c r="U1720" s="48">
        <v>0.27249000000000001</v>
      </c>
      <c r="V1720" s="49">
        <v>0.21422169811320754</v>
      </c>
    </row>
    <row r="1721" spans="1:22" x14ac:dyDescent="0.35">
      <c r="A1721" s="1" t="s">
        <v>29</v>
      </c>
      <c r="B1721" s="44" t="s">
        <v>1724</v>
      </c>
      <c r="C1721" s="25" t="s">
        <v>1767</v>
      </c>
      <c r="D1721" s="25" t="s">
        <v>32</v>
      </c>
      <c r="E1721" s="50">
        <v>1860</v>
      </c>
      <c r="F1721" s="41">
        <v>518.02919999999995</v>
      </c>
      <c r="G1721" s="42">
        <v>0</v>
      </c>
      <c r="H1721" s="42">
        <v>136.96399999999997</v>
      </c>
      <c r="I1721" s="42"/>
      <c r="J1721" s="42"/>
      <c r="K1721" s="42">
        <v>0</v>
      </c>
      <c r="L1721" s="46">
        <v>0.21584550000000002</v>
      </c>
      <c r="M1721" s="42">
        <v>0</v>
      </c>
      <c r="N1721" s="48">
        <v>9.7529946399999989</v>
      </c>
      <c r="O1721" s="42"/>
      <c r="P1721" s="42"/>
      <c r="Q1721" s="42">
        <v>0</v>
      </c>
      <c r="R1721" s="47">
        <v>654.99319999999989</v>
      </c>
      <c r="S1721" s="42">
        <v>697.5278711376003</v>
      </c>
      <c r="T1721" s="73">
        <v>0.3750149844825808</v>
      </c>
      <c r="U1721" s="48">
        <v>9.9688401399999993</v>
      </c>
      <c r="V1721" s="49">
        <v>5.3595914731182788</v>
      </c>
    </row>
    <row r="1722" spans="1:22" x14ac:dyDescent="0.35">
      <c r="A1722" s="1" t="s">
        <v>29</v>
      </c>
      <c r="B1722" s="44" t="s">
        <v>1724</v>
      </c>
      <c r="C1722" s="25" t="s">
        <v>1768</v>
      </c>
      <c r="D1722" s="25" t="s">
        <v>32</v>
      </c>
      <c r="E1722" s="50">
        <v>357</v>
      </c>
      <c r="F1722" s="60">
        <v>17.64</v>
      </c>
      <c r="G1722" s="42">
        <v>0</v>
      </c>
      <c r="H1722" s="42">
        <v>233.18799999999996</v>
      </c>
      <c r="I1722" s="42"/>
      <c r="J1722" s="42"/>
      <c r="K1722" s="42">
        <v>0</v>
      </c>
      <c r="L1722" s="46">
        <v>7.3500000000000006E-3</v>
      </c>
      <c r="M1722" s="42">
        <v>0</v>
      </c>
      <c r="N1722" s="48">
        <v>16.60495688</v>
      </c>
      <c r="O1722" s="42"/>
      <c r="P1722" s="42"/>
      <c r="Q1722" s="42">
        <v>0</v>
      </c>
      <c r="R1722" s="47">
        <v>250.82799999999997</v>
      </c>
      <c r="S1722" s="42">
        <v>267.11654542627622</v>
      </c>
      <c r="T1722" s="73">
        <v>0.74822561744054961</v>
      </c>
      <c r="U1722" s="48">
        <v>16.612306879999998</v>
      </c>
      <c r="V1722" s="49">
        <v>46.533072492997199</v>
      </c>
    </row>
    <row r="1723" spans="1:22" x14ac:dyDescent="0.35">
      <c r="A1723" s="1" t="s">
        <v>29</v>
      </c>
      <c r="B1723" s="44" t="s">
        <v>1724</v>
      </c>
      <c r="C1723" s="25" t="s">
        <v>1769</v>
      </c>
      <c r="D1723" s="25" t="s">
        <v>32</v>
      </c>
      <c r="E1723" s="50">
        <v>1739</v>
      </c>
      <c r="F1723" s="41">
        <v>784.17359999999996</v>
      </c>
      <c r="G1723" s="42">
        <v>0</v>
      </c>
      <c r="H1723" s="48">
        <v>93.895999999999987</v>
      </c>
      <c r="I1723" s="42"/>
      <c r="J1723" s="42"/>
      <c r="K1723" s="42">
        <v>0</v>
      </c>
      <c r="L1723" s="46">
        <v>0.32673900000000006</v>
      </c>
      <c r="M1723" s="42">
        <v>0</v>
      </c>
      <c r="N1723" s="48">
        <v>6.6861889599999991</v>
      </c>
      <c r="O1723" s="42"/>
      <c r="P1723" s="42"/>
      <c r="Q1723" s="42">
        <v>0</v>
      </c>
      <c r="R1723" s="47">
        <v>878.06959999999992</v>
      </c>
      <c r="S1723" s="42">
        <v>935.0906525421093</v>
      </c>
      <c r="T1723" s="73">
        <v>0.53771745402076443</v>
      </c>
      <c r="U1723" s="48">
        <v>7.012927959999999</v>
      </c>
      <c r="V1723" s="49">
        <v>4.0327360322024148</v>
      </c>
    </row>
    <row r="1724" spans="1:22" x14ac:dyDescent="0.35">
      <c r="A1724" s="1" t="s">
        <v>29</v>
      </c>
      <c r="B1724" s="44" t="s">
        <v>1724</v>
      </c>
      <c r="C1724" s="25" t="s">
        <v>1770</v>
      </c>
      <c r="D1724" s="25" t="s">
        <v>32</v>
      </c>
      <c r="E1724" s="50">
        <v>691</v>
      </c>
      <c r="F1724" s="41">
        <v>407.75040000000001</v>
      </c>
      <c r="G1724" s="42">
        <v>0</v>
      </c>
      <c r="H1724" s="42">
        <v>0</v>
      </c>
      <c r="I1724" s="42"/>
      <c r="J1724" s="42"/>
      <c r="K1724" s="42">
        <v>0</v>
      </c>
      <c r="L1724" s="46">
        <v>0.16989600000000002</v>
      </c>
      <c r="M1724" s="42">
        <v>0</v>
      </c>
      <c r="N1724" s="48">
        <v>0</v>
      </c>
      <c r="O1724" s="42"/>
      <c r="P1724" s="42"/>
      <c r="Q1724" s="42">
        <v>0</v>
      </c>
      <c r="R1724" s="47">
        <v>407.75040000000001</v>
      </c>
      <c r="S1724" s="42">
        <v>434.22934538481474</v>
      </c>
      <c r="T1724" s="73">
        <v>0.62840715685211979</v>
      </c>
      <c r="U1724" s="48">
        <v>0.16989600000000002</v>
      </c>
      <c r="V1724" s="49">
        <v>0.24586975397973954</v>
      </c>
    </row>
    <row r="1725" spans="1:22" x14ac:dyDescent="0.35">
      <c r="A1725" s="1" t="s">
        <v>29</v>
      </c>
      <c r="B1725" s="44" t="s">
        <v>1724</v>
      </c>
      <c r="C1725" s="25" t="s">
        <v>1771</v>
      </c>
      <c r="D1725" s="25" t="s">
        <v>32</v>
      </c>
      <c r="E1725" s="50">
        <v>2846</v>
      </c>
      <c r="F1725" s="41">
        <v>1251.0575999999999</v>
      </c>
      <c r="G1725" s="42">
        <v>0</v>
      </c>
      <c r="H1725" s="42">
        <v>216.11599999999996</v>
      </c>
      <c r="I1725" s="42"/>
      <c r="J1725" s="42"/>
      <c r="K1725" s="42">
        <v>0</v>
      </c>
      <c r="L1725" s="46">
        <v>0.52127400000000002</v>
      </c>
      <c r="M1725" s="42">
        <v>0</v>
      </c>
      <c r="N1725" s="48">
        <v>15.389286159999999</v>
      </c>
      <c r="O1725" s="42"/>
      <c r="P1725" s="42"/>
      <c r="Q1725" s="42">
        <v>0</v>
      </c>
      <c r="R1725" s="47">
        <v>1467.1735999999999</v>
      </c>
      <c r="S1725" s="42">
        <v>1562.4505381083179</v>
      </c>
      <c r="T1725" s="73">
        <v>0.54899878359392762</v>
      </c>
      <c r="U1725" s="48">
        <v>15.910560159999999</v>
      </c>
      <c r="V1725" s="49">
        <v>5.5904990021082215</v>
      </c>
    </row>
    <row r="1726" spans="1:22" x14ac:dyDescent="0.35">
      <c r="A1726" s="1" t="s">
        <v>29</v>
      </c>
      <c r="B1726" s="44" t="s">
        <v>1724</v>
      </c>
      <c r="C1726" s="25" t="s">
        <v>1772</v>
      </c>
      <c r="D1726" s="25" t="s">
        <v>32</v>
      </c>
      <c r="E1726" s="50">
        <v>2164</v>
      </c>
      <c r="F1726" s="41">
        <v>1002.096</v>
      </c>
      <c r="G1726" s="42">
        <v>0</v>
      </c>
      <c r="H1726" s="48">
        <v>41.515999999999991</v>
      </c>
      <c r="I1726" s="42"/>
      <c r="J1726" s="42"/>
      <c r="K1726" s="42">
        <v>0</v>
      </c>
      <c r="L1726" s="46">
        <v>0.41754000000000002</v>
      </c>
      <c r="M1726" s="42">
        <v>0</v>
      </c>
      <c r="N1726" s="48">
        <v>2.9562901599999996</v>
      </c>
      <c r="O1726" s="42"/>
      <c r="P1726" s="42"/>
      <c r="Q1726" s="42">
        <v>0</v>
      </c>
      <c r="R1726" s="47">
        <v>1043.6120000000001</v>
      </c>
      <c r="S1726" s="42">
        <v>1111.3832275719099</v>
      </c>
      <c r="T1726" s="73">
        <v>0.51357820128091958</v>
      </c>
      <c r="U1726" s="48">
        <v>3.3738301599999998</v>
      </c>
      <c r="V1726" s="49">
        <v>1.5590712384473198</v>
      </c>
    </row>
    <row r="1727" spans="1:22" x14ac:dyDescent="0.35">
      <c r="A1727" s="1" t="s">
        <v>29</v>
      </c>
      <c r="B1727" s="44" t="s">
        <v>1724</v>
      </c>
      <c r="C1727" s="25" t="s">
        <v>1773</v>
      </c>
      <c r="D1727" s="25" t="s">
        <v>32</v>
      </c>
      <c r="E1727" s="50">
        <v>13192</v>
      </c>
      <c r="F1727" s="41">
        <v>4778.4492</v>
      </c>
      <c r="G1727" s="42">
        <v>0</v>
      </c>
      <c r="H1727" s="42">
        <v>0</v>
      </c>
      <c r="I1727" s="42"/>
      <c r="J1727" s="42"/>
      <c r="K1727" s="42">
        <v>0</v>
      </c>
      <c r="L1727" s="46">
        <v>1.9910205000000001</v>
      </c>
      <c r="M1727" s="42">
        <v>0</v>
      </c>
      <c r="N1727" s="48">
        <v>0</v>
      </c>
      <c r="O1727" s="42"/>
      <c r="P1727" s="42"/>
      <c r="Q1727" s="42">
        <v>0</v>
      </c>
      <c r="R1727" s="47">
        <v>4882.8991999999998</v>
      </c>
      <c r="S1727" s="42">
        <v>5199.9902960145109</v>
      </c>
      <c r="T1727" s="73">
        <v>0.39417755427641837</v>
      </c>
      <c r="U1727" s="48">
        <v>6.9649911945468519</v>
      </c>
      <c r="V1727" s="49">
        <v>0.5279708303931816</v>
      </c>
    </row>
    <row r="1728" spans="1:22" x14ac:dyDescent="0.35">
      <c r="A1728" s="1" t="s">
        <v>29</v>
      </c>
      <c r="B1728" s="44" t="s">
        <v>1724</v>
      </c>
      <c r="C1728" s="25" t="s">
        <v>1774</v>
      </c>
      <c r="D1728" s="25" t="s">
        <v>32</v>
      </c>
      <c r="E1728" s="50">
        <v>1933</v>
      </c>
      <c r="F1728" s="41">
        <v>724.20479999999998</v>
      </c>
      <c r="G1728" s="42">
        <v>0</v>
      </c>
      <c r="H1728" s="42">
        <v>161.01999999999998</v>
      </c>
      <c r="I1728" s="42"/>
      <c r="J1728" s="42"/>
      <c r="K1728" s="42">
        <v>0</v>
      </c>
      <c r="L1728" s="46">
        <v>0.30175200000000002</v>
      </c>
      <c r="M1728" s="42">
        <v>0</v>
      </c>
      <c r="N1728" s="48">
        <v>11.465985199999999</v>
      </c>
      <c r="O1728" s="42"/>
      <c r="P1728" s="42"/>
      <c r="Q1728" s="42">
        <v>0</v>
      </c>
      <c r="R1728" s="47">
        <v>885.22479999999996</v>
      </c>
      <c r="S1728" s="42">
        <v>942.71050481471877</v>
      </c>
      <c r="T1728" s="73">
        <v>0.48769296679499163</v>
      </c>
      <c r="U1728" s="48">
        <v>11.767737199999999</v>
      </c>
      <c r="V1728" s="49">
        <v>6.0878102431453698</v>
      </c>
    </row>
    <row r="1729" spans="1:22" x14ac:dyDescent="0.35">
      <c r="A1729" s="1" t="s">
        <v>29</v>
      </c>
      <c r="B1729" s="44" t="s">
        <v>1724</v>
      </c>
      <c r="C1729" s="25" t="s">
        <v>1775</v>
      </c>
      <c r="D1729" s="25" t="s">
        <v>32</v>
      </c>
      <c r="E1729" s="50">
        <v>2830</v>
      </c>
      <c r="F1729" s="41">
        <v>2073.9456</v>
      </c>
      <c r="G1729" s="42">
        <v>0</v>
      </c>
      <c r="H1729" s="42">
        <v>0</v>
      </c>
      <c r="I1729" s="42"/>
      <c r="J1729" s="42"/>
      <c r="K1729" s="42">
        <v>0</v>
      </c>
      <c r="L1729" s="46">
        <v>0.86414400000000002</v>
      </c>
      <c r="M1729" s="42">
        <v>0</v>
      </c>
      <c r="N1729" s="48">
        <v>0</v>
      </c>
      <c r="O1729" s="42"/>
      <c r="P1729" s="42"/>
      <c r="Q1729" s="42">
        <v>0</v>
      </c>
      <c r="R1729" s="47">
        <v>2073.9456</v>
      </c>
      <c r="S1729" s="42">
        <v>2208.625767753304</v>
      </c>
      <c r="T1729" s="73">
        <v>0.78043313348173282</v>
      </c>
      <c r="U1729" s="48">
        <v>0.86414400000000002</v>
      </c>
      <c r="V1729" s="49">
        <v>0.30535123674911663</v>
      </c>
    </row>
    <row r="1730" spans="1:22" x14ac:dyDescent="0.35">
      <c r="A1730" s="1" t="s">
        <v>29</v>
      </c>
      <c r="B1730" s="44" t="s">
        <v>1724</v>
      </c>
      <c r="C1730" s="25" t="s">
        <v>1776</v>
      </c>
      <c r="D1730" s="25" t="s">
        <v>32</v>
      </c>
      <c r="E1730" s="50">
        <v>3368</v>
      </c>
      <c r="F1730" s="41">
        <v>1699.2</v>
      </c>
      <c r="G1730" s="42">
        <v>0</v>
      </c>
      <c r="H1730" s="42">
        <v>123.38399999999999</v>
      </c>
      <c r="I1730" s="42"/>
      <c r="J1730" s="42"/>
      <c r="K1730" s="42">
        <v>0</v>
      </c>
      <c r="L1730" s="46">
        <v>0.70799999999999996</v>
      </c>
      <c r="M1730" s="42">
        <v>0</v>
      </c>
      <c r="N1730" s="48">
        <v>8.7859838399999983</v>
      </c>
      <c r="O1730" s="42"/>
      <c r="P1730" s="42"/>
      <c r="Q1730" s="42">
        <v>0</v>
      </c>
      <c r="R1730" s="47">
        <v>1822.5840000000001</v>
      </c>
      <c r="S1730" s="42">
        <v>1940.9409708214564</v>
      </c>
      <c r="T1730" s="73">
        <v>0.57628888682347279</v>
      </c>
      <c r="U1730" s="48">
        <v>9.4939838399999985</v>
      </c>
      <c r="V1730" s="49">
        <v>2.8188788123515436</v>
      </c>
    </row>
    <row r="1731" spans="1:22" x14ac:dyDescent="0.35">
      <c r="A1731" s="1" t="s">
        <v>29</v>
      </c>
      <c r="B1731" s="44" t="s">
        <v>1777</v>
      </c>
      <c r="C1731" s="25" t="s">
        <v>1778</v>
      </c>
      <c r="D1731" s="25" t="s">
        <v>32</v>
      </c>
      <c r="E1731" s="50">
        <v>3138</v>
      </c>
      <c r="F1731" s="41">
        <v>1523.4479999999999</v>
      </c>
      <c r="G1731" s="42">
        <v>0</v>
      </c>
      <c r="H1731" s="48">
        <v>84.971999999999994</v>
      </c>
      <c r="I1731" s="42"/>
      <c r="J1731" s="42"/>
      <c r="K1731" s="42">
        <v>0</v>
      </c>
      <c r="L1731" s="46">
        <v>0.63476999999999995</v>
      </c>
      <c r="M1731" s="42">
        <v>0</v>
      </c>
      <c r="N1731" s="48">
        <v>6.0507247199999989</v>
      </c>
      <c r="O1731" s="42"/>
      <c r="P1731" s="42"/>
      <c r="Q1731" s="42">
        <v>0</v>
      </c>
      <c r="R1731" s="47">
        <v>1608.4199999999998</v>
      </c>
      <c r="S1731" s="42">
        <v>1712.8693526820418</v>
      </c>
      <c r="T1731" s="73">
        <v>0.54584746739389478</v>
      </c>
      <c r="U1731" s="48">
        <v>6.6854947199999986</v>
      </c>
      <c r="V1731" s="49">
        <v>2.1304954493307835</v>
      </c>
    </row>
    <row r="1732" spans="1:22" x14ac:dyDescent="0.35">
      <c r="A1732" s="1" t="s">
        <v>29</v>
      </c>
      <c r="B1732" s="44" t="s">
        <v>1777</v>
      </c>
      <c r="C1732" s="25" t="s">
        <v>1779</v>
      </c>
      <c r="D1732" s="25" t="s">
        <v>32</v>
      </c>
      <c r="E1732" s="50">
        <v>4917</v>
      </c>
      <c r="F1732" s="41">
        <v>418.89600000000002</v>
      </c>
      <c r="G1732" s="42">
        <v>1975.2057</v>
      </c>
      <c r="H1732" s="42">
        <v>0</v>
      </c>
      <c r="I1732" s="42"/>
      <c r="J1732" s="42"/>
      <c r="K1732" s="42">
        <v>0</v>
      </c>
      <c r="L1732" s="46">
        <v>0.17454</v>
      </c>
      <c r="M1732" s="42">
        <v>100.99431615</v>
      </c>
      <c r="N1732" s="48">
        <v>0</v>
      </c>
      <c r="O1732" s="42"/>
      <c r="P1732" s="42"/>
      <c r="Q1732" s="42">
        <v>0</v>
      </c>
      <c r="R1732" s="47">
        <v>2394.1017000000002</v>
      </c>
      <c r="S1732" s="42">
        <v>2549.5725178336356</v>
      </c>
      <c r="T1732" s="73">
        <v>0.51852196823950292</v>
      </c>
      <c r="U1732" s="48">
        <v>101.16885615</v>
      </c>
      <c r="V1732" s="49">
        <v>20.575321568029285</v>
      </c>
    </row>
    <row r="1733" spans="1:22" x14ac:dyDescent="0.35">
      <c r="A1733" s="1" t="s">
        <v>29</v>
      </c>
      <c r="B1733" s="44" t="s">
        <v>1777</v>
      </c>
      <c r="C1733" s="25" t="s">
        <v>1780</v>
      </c>
      <c r="D1733" s="25" t="s">
        <v>32</v>
      </c>
      <c r="E1733" s="50">
        <v>1675</v>
      </c>
      <c r="F1733" s="41">
        <v>535.77359999999999</v>
      </c>
      <c r="G1733" s="42">
        <v>0</v>
      </c>
      <c r="H1733" s="42">
        <v>473.74799999999993</v>
      </c>
      <c r="I1733" s="42"/>
      <c r="J1733" s="42"/>
      <c r="K1733" s="42">
        <v>0</v>
      </c>
      <c r="L1733" s="46">
        <v>0.22323899999999999</v>
      </c>
      <c r="M1733" s="42">
        <v>0</v>
      </c>
      <c r="N1733" s="48">
        <v>33.734862479999997</v>
      </c>
      <c r="O1733" s="42"/>
      <c r="P1733" s="42"/>
      <c r="Q1733" s="42">
        <v>0</v>
      </c>
      <c r="R1733" s="47">
        <v>1009.5215999999999</v>
      </c>
      <c r="S1733" s="42">
        <v>1075.0790275615443</v>
      </c>
      <c r="T1733" s="73">
        <v>0.64183822540987723</v>
      </c>
      <c r="U1733" s="48">
        <v>33.958101479999996</v>
      </c>
      <c r="V1733" s="49">
        <v>20.27349342089552</v>
      </c>
    </row>
    <row r="1734" spans="1:22" x14ac:dyDescent="0.35">
      <c r="A1734" s="1" t="s">
        <v>29</v>
      </c>
      <c r="B1734" s="44" t="s">
        <v>1777</v>
      </c>
      <c r="C1734" s="25" t="s">
        <v>1781</v>
      </c>
      <c r="D1734" s="25" t="s">
        <v>32</v>
      </c>
      <c r="E1734" s="50">
        <v>4662</v>
      </c>
      <c r="F1734" s="41">
        <v>1288.4256</v>
      </c>
      <c r="G1734" s="42">
        <v>0</v>
      </c>
      <c r="H1734" s="42">
        <v>834.19999999999993</v>
      </c>
      <c r="I1734" s="42"/>
      <c r="J1734" s="42"/>
      <c r="K1734" s="42">
        <v>0</v>
      </c>
      <c r="L1734" s="46">
        <v>0.5368440000000001</v>
      </c>
      <c r="M1734" s="42">
        <v>0</v>
      </c>
      <c r="N1734" s="48">
        <v>59.402091999999996</v>
      </c>
      <c r="O1734" s="42"/>
      <c r="P1734" s="42"/>
      <c r="Q1734" s="42">
        <v>0</v>
      </c>
      <c r="R1734" s="47">
        <v>2122.6255999999998</v>
      </c>
      <c r="S1734" s="42">
        <v>2260.4670033065559</v>
      </c>
      <c r="T1734" s="73">
        <v>0.48487065707991334</v>
      </c>
      <c r="U1734" s="48">
        <v>59.938935999999998</v>
      </c>
      <c r="V1734" s="49">
        <v>12.856914628914629</v>
      </c>
    </row>
    <row r="1735" spans="1:22" x14ac:dyDescent="0.35">
      <c r="A1735" s="1" t="s">
        <v>29</v>
      </c>
      <c r="B1735" s="44" t="s">
        <v>1777</v>
      </c>
      <c r="C1735" s="25" t="s">
        <v>1782</v>
      </c>
      <c r="D1735" s="25" t="s">
        <v>32</v>
      </c>
      <c r="E1735" s="50">
        <v>2438</v>
      </c>
      <c r="F1735" s="41">
        <v>1099.8863999999999</v>
      </c>
      <c r="G1735" s="42">
        <v>0</v>
      </c>
      <c r="H1735" s="48">
        <v>84.971999999999994</v>
      </c>
      <c r="I1735" s="42"/>
      <c r="J1735" s="42"/>
      <c r="K1735" s="42">
        <v>0</v>
      </c>
      <c r="L1735" s="46">
        <v>0.45828600000000003</v>
      </c>
      <c r="M1735" s="42">
        <v>0</v>
      </c>
      <c r="N1735" s="48">
        <v>6.0507247199999989</v>
      </c>
      <c r="O1735" s="42"/>
      <c r="P1735" s="42"/>
      <c r="Q1735" s="42">
        <v>0</v>
      </c>
      <c r="R1735" s="47">
        <v>1184.8583999999998</v>
      </c>
      <c r="S1735" s="42">
        <v>1261.8020421456333</v>
      </c>
      <c r="T1735" s="73">
        <v>0.51755621088828274</v>
      </c>
      <c r="U1735" s="48">
        <v>6.5090107199999991</v>
      </c>
      <c r="V1735" s="49">
        <v>2.6698157178014763</v>
      </c>
    </row>
    <row r="1736" spans="1:22" x14ac:dyDescent="0.35">
      <c r="A1736" s="1" t="s">
        <v>29</v>
      </c>
      <c r="B1736" s="44" t="s">
        <v>1777</v>
      </c>
      <c r="C1736" s="25" t="s">
        <v>1783</v>
      </c>
      <c r="D1736" s="25" t="s">
        <v>32</v>
      </c>
      <c r="E1736" s="50">
        <v>1288</v>
      </c>
      <c r="F1736" s="41">
        <v>606.798</v>
      </c>
      <c r="G1736" s="42">
        <v>0</v>
      </c>
      <c r="H1736" s="42">
        <v>0</v>
      </c>
      <c r="I1736" s="42"/>
      <c r="J1736" s="42"/>
      <c r="K1736" s="42">
        <v>0</v>
      </c>
      <c r="L1736" s="46">
        <v>0.25283250000000002</v>
      </c>
      <c r="M1736" s="42">
        <v>0</v>
      </c>
      <c r="N1736" s="48">
        <v>0</v>
      </c>
      <c r="O1736" s="42"/>
      <c r="P1736" s="42"/>
      <c r="Q1736" s="42">
        <v>0</v>
      </c>
      <c r="R1736" s="47">
        <v>606.798</v>
      </c>
      <c r="S1736" s="42">
        <v>646.20291806167404</v>
      </c>
      <c r="T1736" s="73">
        <v>0.50171034010999538</v>
      </c>
      <c r="U1736" s="48">
        <v>0.25283250000000002</v>
      </c>
      <c r="V1736" s="49">
        <v>0.19629852484472052</v>
      </c>
    </row>
    <row r="1737" spans="1:22" x14ac:dyDescent="0.35">
      <c r="A1737" s="1" t="s">
        <v>29</v>
      </c>
      <c r="B1737" s="44" t="s">
        <v>1777</v>
      </c>
      <c r="C1737" s="25" t="s">
        <v>1784</v>
      </c>
      <c r="D1737" s="25" t="s">
        <v>32</v>
      </c>
      <c r="E1737" s="50">
        <v>1349</v>
      </c>
      <c r="F1737" s="41">
        <v>406.87200000000001</v>
      </c>
      <c r="G1737" s="42">
        <v>0</v>
      </c>
      <c r="H1737" s="42">
        <v>238.23199999999997</v>
      </c>
      <c r="I1737" s="42"/>
      <c r="J1737" s="42"/>
      <c r="K1737" s="42">
        <v>0</v>
      </c>
      <c r="L1737" s="46">
        <v>0.16953000000000001</v>
      </c>
      <c r="M1737" s="42">
        <v>0</v>
      </c>
      <c r="N1737" s="48">
        <v>16.964132319999997</v>
      </c>
      <c r="O1737" s="42"/>
      <c r="P1737" s="42"/>
      <c r="Q1737" s="42">
        <v>0</v>
      </c>
      <c r="R1737" s="47">
        <v>645.10400000000004</v>
      </c>
      <c r="S1737" s="42">
        <v>686.99647535630993</v>
      </c>
      <c r="T1737" s="73">
        <v>0.50926351027154182</v>
      </c>
      <c r="U1737" s="48">
        <v>17.133662319999999</v>
      </c>
      <c r="V1737" s="49">
        <v>12.701009873980727</v>
      </c>
    </row>
    <row r="1738" spans="1:22" x14ac:dyDescent="0.35">
      <c r="A1738" s="1" t="s">
        <v>29</v>
      </c>
      <c r="B1738" s="44" t="s">
        <v>1777</v>
      </c>
      <c r="C1738" s="25" t="s">
        <v>1785</v>
      </c>
      <c r="D1738" s="25" t="s">
        <v>32</v>
      </c>
      <c r="E1738" s="50">
        <v>2752</v>
      </c>
      <c r="F1738" s="41">
        <v>277.63200000000001</v>
      </c>
      <c r="G1738" s="42">
        <v>1012.7997</v>
      </c>
      <c r="H1738" s="42">
        <v>0</v>
      </c>
      <c r="I1738" s="42"/>
      <c r="J1738" s="42"/>
      <c r="K1738" s="42">
        <v>0</v>
      </c>
      <c r="L1738" s="46">
        <v>0.11568000000000001</v>
      </c>
      <c r="M1738" s="48">
        <v>51.785499149999993</v>
      </c>
      <c r="N1738" s="48">
        <v>0</v>
      </c>
      <c r="O1738" s="42"/>
      <c r="P1738" s="42"/>
      <c r="Q1738" s="42">
        <v>0</v>
      </c>
      <c r="R1738" s="47">
        <v>1290.4317000000001</v>
      </c>
      <c r="S1738" s="42">
        <v>1374.2311775900494</v>
      </c>
      <c r="T1738" s="73">
        <v>0.49935725929870978</v>
      </c>
      <c r="U1738" s="48">
        <v>51.90117914999999</v>
      </c>
      <c r="V1738" s="49">
        <v>18.859440098110461</v>
      </c>
    </row>
    <row r="1739" spans="1:22" x14ac:dyDescent="0.35">
      <c r="A1739" s="1" t="s">
        <v>29</v>
      </c>
      <c r="B1739" s="44" t="s">
        <v>1777</v>
      </c>
      <c r="C1739" s="25" t="s">
        <v>1786</v>
      </c>
      <c r="D1739" s="25" t="s">
        <v>32</v>
      </c>
      <c r="E1739" s="50">
        <v>2231</v>
      </c>
      <c r="F1739" s="41">
        <v>840.56399999999996</v>
      </c>
      <c r="G1739" s="42">
        <v>0</v>
      </c>
      <c r="H1739" s="42">
        <v>293.71599999999995</v>
      </c>
      <c r="I1739" s="42"/>
      <c r="J1739" s="42"/>
      <c r="K1739" s="42">
        <v>0</v>
      </c>
      <c r="L1739" s="46">
        <v>0.35023500000000002</v>
      </c>
      <c r="M1739" s="42">
        <v>0</v>
      </c>
      <c r="N1739" s="48">
        <v>20.915062159999998</v>
      </c>
      <c r="O1739" s="42"/>
      <c r="P1739" s="42"/>
      <c r="Q1739" s="42">
        <v>0</v>
      </c>
      <c r="R1739" s="47">
        <v>1134.28</v>
      </c>
      <c r="S1739" s="42">
        <v>1207.939126198497</v>
      </c>
      <c r="T1739" s="73">
        <v>0.54143394271559708</v>
      </c>
      <c r="U1739" s="48">
        <v>21.265297159999999</v>
      </c>
      <c r="V1739" s="49">
        <v>9.5317333751680859</v>
      </c>
    </row>
    <row r="1740" spans="1:22" x14ac:dyDescent="0.35">
      <c r="A1740" s="1" t="s">
        <v>29</v>
      </c>
      <c r="B1740" s="44" t="s">
        <v>1777</v>
      </c>
      <c r="C1740" s="25" t="s">
        <v>1787</v>
      </c>
      <c r="D1740" s="25" t="s">
        <v>32</v>
      </c>
      <c r="E1740" s="50">
        <v>1210</v>
      </c>
      <c r="F1740" s="41">
        <v>302.77800000000002</v>
      </c>
      <c r="G1740" s="42">
        <v>0</v>
      </c>
      <c r="H1740" s="42">
        <v>0</v>
      </c>
      <c r="I1740" s="42"/>
      <c r="J1740" s="42"/>
      <c r="K1740" s="42">
        <v>0</v>
      </c>
      <c r="L1740" s="46">
        <v>0.12615750000000001</v>
      </c>
      <c r="M1740" s="42">
        <v>0</v>
      </c>
      <c r="N1740" s="48">
        <v>0</v>
      </c>
      <c r="O1740" s="42"/>
      <c r="P1740" s="42"/>
      <c r="Q1740" s="42">
        <v>0</v>
      </c>
      <c r="R1740" s="47">
        <v>302.77800000000002</v>
      </c>
      <c r="S1740" s="42">
        <v>322.44013184762895</v>
      </c>
      <c r="T1740" s="73">
        <v>0.26647944780795779</v>
      </c>
      <c r="U1740" s="48">
        <v>0.12615750000000001</v>
      </c>
      <c r="V1740" s="49">
        <v>0.10426239669421487</v>
      </c>
    </row>
    <row r="1741" spans="1:22" x14ac:dyDescent="0.35">
      <c r="A1741" s="1" t="s">
        <v>29</v>
      </c>
      <c r="B1741" s="44" t="s">
        <v>1777</v>
      </c>
      <c r="C1741" s="25" t="s">
        <v>1788</v>
      </c>
      <c r="D1741" s="25" t="s">
        <v>32</v>
      </c>
      <c r="E1741" s="50">
        <v>1663</v>
      </c>
      <c r="F1741" s="41">
        <v>673.23599999999999</v>
      </c>
      <c r="G1741" s="42">
        <v>0</v>
      </c>
      <c r="H1741" s="42">
        <v>181.97199999999998</v>
      </c>
      <c r="I1741" s="42"/>
      <c r="J1741" s="42"/>
      <c r="K1741" s="42">
        <v>0</v>
      </c>
      <c r="L1741" s="46">
        <v>0.28051499999999996</v>
      </c>
      <c r="M1741" s="42">
        <v>0</v>
      </c>
      <c r="N1741" s="48">
        <v>12.957944719999999</v>
      </c>
      <c r="O1741" s="42"/>
      <c r="P1741" s="42"/>
      <c r="Q1741" s="42">
        <v>0</v>
      </c>
      <c r="R1741" s="47">
        <v>855.20799999999997</v>
      </c>
      <c r="S1741" s="42">
        <v>910.74444073594191</v>
      </c>
      <c r="T1741" s="73">
        <v>0.54765149773658561</v>
      </c>
      <c r="U1741" s="48">
        <v>13.238459719999998</v>
      </c>
      <c r="V1741" s="49">
        <v>7.9605891280817795</v>
      </c>
    </row>
    <row r="1742" spans="1:22" x14ac:dyDescent="0.35">
      <c r="A1742" s="1" t="s">
        <v>29</v>
      </c>
      <c r="B1742" s="44" t="s">
        <v>1777</v>
      </c>
      <c r="C1742" s="25" t="s">
        <v>1789</v>
      </c>
      <c r="D1742" s="25" t="s">
        <v>32</v>
      </c>
      <c r="E1742" s="50">
        <v>1441</v>
      </c>
      <c r="F1742" s="60">
        <v>88.131599999999992</v>
      </c>
      <c r="G1742" s="42">
        <v>296.2998</v>
      </c>
      <c r="H1742" s="42">
        <v>0</v>
      </c>
      <c r="I1742" s="42"/>
      <c r="J1742" s="42"/>
      <c r="K1742" s="42">
        <v>0</v>
      </c>
      <c r="L1742" s="46">
        <v>3.6721499999999997E-2</v>
      </c>
      <c r="M1742" s="48">
        <v>15.1501161</v>
      </c>
      <c r="N1742" s="48">
        <v>0</v>
      </c>
      <c r="O1742" s="42"/>
      <c r="P1742" s="42"/>
      <c r="Q1742" s="42">
        <v>0</v>
      </c>
      <c r="R1742" s="47">
        <v>384.4314</v>
      </c>
      <c r="S1742" s="42">
        <v>409.39603043275457</v>
      </c>
      <c r="T1742" s="73">
        <v>0.28410550342314683</v>
      </c>
      <c r="U1742" s="48">
        <v>15.1868376</v>
      </c>
      <c r="V1742" s="49">
        <v>10.539096183206107</v>
      </c>
    </row>
    <row r="1743" spans="1:22" x14ac:dyDescent="0.35">
      <c r="A1743" s="1" t="s">
        <v>29</v>
      </c>
      <c r="B1743" s="44" t="s">
        <v>1777</v>
      </c>
      <c r="C1743" s="25" t="s">
        <v>1790</v>
      </c>
      <c r="D1743" s="25" t="s">
        <v>32</v>
      </c>
      <c r="E1743" s="50">
        <v>1391</v>
      </c>
      <c r="F1743" s="41">
        <v>563.25239999999997</v>
      </c>
      <c r="G1743" s="42">
        <v>0</v>
      </c>
      <c r="H1743" s="42">
        <v>0</v>
      </c>
      <c r="I1743" s="42"/>
      <c r="J1743" s="42"/>
      <c r="K1743" s="42">
        <v>0</v>
      </c>
      <c r="L1743" s="46">
        <v>0.23468849999999999</v>
      </c>
      <c r="M1743" s="42">
        <v>0</v>
      </c>
      <c r="N1743" s="48">
        <v>0</v>
      </c>
      <c r="O1743" s="42"/>
      <c r="P1743" s="42"/>
      <c r="Q1743" s="42">
        <v>0</v>
      </c>
      <c r="R1743" s="47">
        <v>563.25239999999997</v>
      </c>
      <c r="S1743" s="42">
        <v>599.82950584089133</v>
      </c>
      <c r="T1743" s="73">
        <v>0.43122178708906639</v>
      </c>
      <c r="U1743" s="48">
        <v>0.23468849999999999</v>
      </c>
      <c r="V1743" s="49">
        <v>0.16871926671459381</v>
      </c>
    </row>
    <row r="1744" spans="1:22" x14ac:dyDescent="0.35">
      <c r="A1744" s="1" t="s">
        <v>29</v>
      </c>
      <c r="B1744" s="44" t="s">
        <v>1777</v>
      </c>
      <c r="C1744" s="25" t="s">
        <v>1791</v>
      </c>
      <c r="D1744" s="25" t="s">
        <v>32</v>
      </c>
      <c r="E1744" s="50">
        <v>2771</v>
      </c>
      <c r="F1744" s="41">
        <v>246.6</v>
      </c>
      <c r="G1744" s="42">
        <v>1513.3266000000001</v>
      </c>
      <c r="H1744" s="42">
        <v>0</v>
      </c>
      <c r="I1744" s="42"/>
      <c r="J1744" s="42"/>
      <c r="K1744" s="42">
        <v>0</v>
      </c>
      <c r="L1744" s="46">
        <v>0.10274999999999999</v>
      </c>
      <c r="M1744" s="48">
        <v>77.377958700000008</v>
      </c>
      <c r="N1744" s="48">
        <v>0</v>
      </c>
      <c r="O1744" s="42"/>
      <c r="P1744" s="42"/>
      <c r="Q1744" s="42">
        <v>0</v>
      </c>
      <c r="R1744" s="47">
        <v>1759.9266</v>
      </c>
      <c r="S1744" s="42">
        <v>1874.2146554444157</v>
      </c>
      <c r="T1744" s="73">
        <v>0.67636761293555236</v>
      </c>
      <c r="U1744" s="48">
        <v>77.480708700000008</v>
      </c>
      <c r="V1744" s="49">
        <v>27.9612806568026</v>
      </c>
    </row>
    <row r="1745" spans="1:22" x14ac:dyDescent="0.35">
      <c r="A1745" s="1" t="s">
        <v>29</v>
      </c>
      <c r="B1745" s="44" t="s">
        <v>1777</v>
      </c>
      <c r="C1745" s="25" t="s">
        <v>1792</v>
      </c>
      <c r="D1745" s="25" t="s">
        <v>32</v>
      </c>
      <c r="E1745" s="50">
        <v>3168</v>
      </c>
      <c r="F1745" s="41">
        <v>342.80279999999999</v>
      </c>
      <c r="G1745" s="42">
        <v>1714.5225</v>
      </c>
      <c r="H1745" s="42">
        <v>0</v>
      </c>
      <c r="I1745" s="42"/>
      <c r="J1745" s="42"/>
      <c r="K1745" s="42">
        <v>0</v>
      </c>
      <c r="L1745" s="46">
        <v>0.1428345</v>
      </c>
      <c r="M1745" s="48">
        <v>87.665313749999996</v>
      </c>
      <c r="N1745" s="48">
        <v>0</v>
      </c>
      <c r="O1745" s="42"/>
      <c r="P1745" s="42"/>
      <c r="Q1745" s="42">
        <v>0</v>
      </c>
      <c r="R1745" s="47">
        <v>2057.3253</v>
      </c>
      <c r="S1745" s="42">
        <v>2190.9261603731534</v>
      </c>
      <c r="T1745" s="73">
        <v>0.69158022739051561</v>
      </c>
      <c r="U1745" s="48">
        <v>87.808148250000002</v>
      </c>
      <c r="V1745" s="49">
        <v>27.717218513257574</v>
      </c>
    </row>
    <row r="1746" spans="1:22" x14ac:dyDescent="0.35">
      <c r="A1746" s="1" t="s">
        <v>29</v>
      </c>
      <c r="B1746" s="44" t="s">
        <v>1777</v>
      </c>
      <c r="C1746" s="25" t="s">
        <v>1793</v>
      </c>
      <c r="D1746" s="25" t="s">
        <v>32</v>
      </c>
      <c r="E1746" s="50">
        <v>4240</v>
      </c>
      <c r="F1746" s="41">
        <v>462.06</v>
      </c>
      <c r="G1746" s="42">
        <v>1378.0592999999999</v>
      </c>
      <c r="H1746" s="42">
        <v>0</v>
      </c>
      <c r="I1746" s="42"/>
      <c r="J1746" s="42"/>
      <c r="K1746" s="42">
        <v>0</v>
      </c>
      <c r="L1746" s="46">
        <v>0.192525</v>
      </c>
      <c r="M1746" s="48">
        <v>70.461601349999995</v>
      </c>
      <c r="N1746" s="48">
        <v>0</v>
      </c>
      <c r="O1746" s="42"/>
      <c r="P1746" s="42"/>
      <c r="Q1746" s="42">
        <v>0</v>
      </c>
      <c r="R1746" s="47">
        <v>1840.1192999999998</v>
      </c>
      <c r="S1746" s="42">
        <v>1959.6149974812124</v>
      </c>
      <c r="T1746" s="73">
        <v>0.46217334846255009</v>
      </c>
      <c r="U1746" s="48">
        <v>70.654126349999999</v>
      </c>
      <c r="V1746" s="49">
        <v>16.66370904481132</v>
      </c>
    </row>
    <row r="1747" spans="1:22" x14ac:dyDescent="0.35">
      <c r="A1747" s="1" t="s">
        <v>29</v>
      </c>
      <c r="B1747" s="44" t="s">
        <v>1777</v>
      </c>
      <c r="C1747" s="25" t="s">
        <v>1794</v>
      </c>
      <c r="D1747" s="25" t="s">
        <v>32</v>
      </c>
      <c r="E1747" s="50">
        <v>3372</v>
      </c>
      <c r="F1747" s="41">
        <v>289.584</v>
      </c>
      <c r="G1747" s="42">
        <v>1517.8733999999999</v>
      </c>
      <c r="H1747" s="42">
        <v>0</v>
      </c>
      <c r="I1747" s="42"/>
      <c r="J1747" s="42"/>
      <c r="K1747" s="42">
        <v>0</v>
      </c>
      <c r="L1747" s="46">
        <v>0.12066</v>
      </c>
      <c r="M1747" s="48">
        <v>77.610441299999991</v>
      </c>
      <c r="N1747" s="48">
        <v>0</v>
      </c>
      <c r="O1747" s="42"/>
      <c r="P1747" s="42"/>
      <c r="Q1747" s="42">
        <v>0</v>
      </c>
      <c r="R1747" s="47">
        <v>1807.4574</v>
      </c>
      <c r="S1747" s="42">
        <v>1924.8320629800467</v>
      </c>
      <c r="T1747" s="73">
        <v>0.57082801393239813</v>
      </c>
      <c r="U1747" s="48">
        <v>77.731101299999992</v>
      </c>
      <c r="V1747" s="49">
        <v>23.051928024911032</v>
      </c>
    </row>
    <row r="1748" spans="1:22" x14ac:dyDescent="0.35">
      <c r="A1748" s="1" t="s">
        <v>29</v>
      </c>
      <c r="B1748" s="44" t="s">
        <v>1777</v>
      </c>
      <c r="C1748" s="25" t="s">
        <v>1795</v>
      </c>
      <c r="D1748" s="25" t="s">
        <v>32</v>
      </c>
      <c r="E1748" s="50">
        <v>1861</v>
      </c>
      <c r="F1748" s="41">
        <v>194.61599999999999</v>
      </c>
      <c r="G1748" s="42">
        <v>651.32910000000004</v>
      </c>
      <c r="H1748" s="42">
        <v>0</v>
      </c>
      <c r="I1748" s="42"/>
      <c r="J1748" s="42"/>
      <c r="K1748" s="42">
        <v>0</v>
      </c>
      <c r="L1748" s="46">
        <v>8.1090000000000009E-2</v>
      </c>
      <c r="M1748" s="48">
        <v>33.30313245</v>
      </c>
      <c r="N1748" s="48">
        <v>0</v>
      </c>
      <c r="O1748" s="42"/>
      <c r="P1748" s="42"/>
      <c r="Q1748" s="42">
        <v>0</v>
      </c>
      <c r="R1748" s="47">
        <v>845.94510000000002</v>
      </c>
      <c r="S1748" s="42">
        <v>900.88001631510758</v>
      </c>
      <c r="T1748" s="73">
        <v>0.48408383466690358</v>
      </c>
      <c r="U1748" s="48">
        <v>33.384222450000003</v>
      </c>
      <c r="V1748" s="49">
        <v>17.938862144008599</v>
      </c>
    </row>
    <row r="1749" spans="1:22" x14ac:dyDescent="0.35">
      <c r="A1749" s="1" t="s">
        <v>29</v>
      </c>
      <c r="B1749" s="44" t="s">
        <v>1777</v>
      </c>
      <c r="C1749" s="25" t="s">
        <v>1796</v>
      </c>
      <c r="D1749" s="25" t="s">
        <v>32</v>
      </c>
      <c r="E1749" s="50">
        <v>1388</v>
      </c>
      <c r="F1749" s="41">
        <v>104.6484</v>
      </c>
      <c r="G1749" s="42">
        <v>0</v>
      </c>
      <c r="H1749" s="42">
        <v>285.95599999999996</v>
      </c>
      <c r="I1749" s="42"/>
      <c r="J1749" s="42"/>
      <c r="K1749" s="42">
        <v>0</v>
      </c>
      <c r="L1749" s="46">
        <v>4.3603500000000003E-2</v>
      </c>
      <c r="M1749" s="42">
        <v>0</v>
      </c>
      <c r="N1749" s="48">
        <v>20.362484559999999</v>
      </c>
      <c r="O1749" s="42"/>
      <c r="P1749" s="42"/>
      <c r="Q1749" s="42">
        <v>0</v>
      </c>
      <c r="R1749" s="47">
        <v>390.60439999999994</v>
      </c>
      <c r="S1749" s="42">
        <v>415.96989951800975</v>
      </c>
      <c r="T1749" s="73">
        <v>0.29969012933574191</v>
      </c>
      <c r="U1749" s="48">
        <v>20.406088059999998</v>
      </c>
      <c r="V1749" s="49">
        <v>14.701792550432275</v>
      </c>
    </row>
    <row r="1750" spans="1:22" x14ac:dyDescent="0.35">
      <c r="A1750" s="1" t="s">
        <v>29</v>
      </c>
      <c r="B1750" s="44" t="s">
        <v>1777</v>
      </c>
      <c r="C1750" s="25" t="s">
        <v>1797</v>
      </c>
      <c r="D1750" s="25" t="s">
        <v>32</v>
      </c>
      <c r="E1750" s="50">
        <v>36801</v>
      </c>
      <c r="F1750" s="41">
        <v>6858.4319999999998</v>
      </c>
      <c r="G1750" s="42">
        <v>13530.8979</v>
      </c>
      <c r="H1750" s="42">
        <v>0</v>
      </c>
      <c r="I1750" s="42"/>
      <c r="J1750" s="42"/>
      <c r="K1750" s="42">
        <v>0</v>
      </c>
      <c r="L1750" s="46">
        <v>2.8576799999999998</v>
      </c>
      <c r="M1750" s="42">
        <v>691.84884404999991</v>
      </c>
      <c r="N1750" s="48">
        <v>0</v>
      </c>
      <c r="O1750" s="42"/>
      <c r="P1750" s="42"/>
      <c r="Q1750" s="42">
        <v>0</v>
      </c>
      <c r="R1750" s="47">
        <v>20389.329900000001</v>
      </c>
      <c r="S1750" s="42">
        <v>21713.394702523969</v>
      </c>
      <c r="T1750" s="73">
        <v>0.59002186632221865</v>
      </c>
      <c r="U1750" s="48">
        <v>694.70652404999987</v>
      </c>
      <c r="V1750" s="49">
        <v>18.877381702942852</v>
      </c>
    </row>
    <row r="1751" spans="1:22" x14ac:dyDescent="0.35">
      <c r="A1751" s="1" t="s">
        <v>29</v>
      </c>
      <c r="B1751" s="44" t="s">
        <v>1777</v>
      </c>
      <c r="C1751" s="25" t="s">
        <v>1798</v>
      </c>
      <c r="D1751" s="25" t="s">
        <v>32</v>
      </c>
      <c r="E1751" s="50">
        <v>15282</v>
      </c>
      <c r="F1751" s="41">
        <v>1899.0719999999999</v>
      </c>
      <c r="G1751" s="42">
        <v>2573.8676999999998</v>
      </c>
      <c r="H1751" s="42">
        <v>0</v>
      </c>
      <c r="I1751" s="42"/>
      <c r="J1751" s="42"/>
      <c r="K1751" s="42">
        <v>0</v>
      </c>
      <c r="L1751" s="46">
        <v>0.79127999999999998</v>
      </c>
      <c r="M1751" s="42">
        <v>131.60452515</v>
      </c>
      <c r="N1751" s="48">
        <v>0</v>
      </c>
      <c r="O1751" s="42"/>
      <c r="P1751" s="42"/>
      <c r="Q1751" s="42">
        <v>0</v>
      </c>
      <c r="R1751" s="47">
        <v>4472.9396999999999</v>
      </c>
      <c r="S1751" s="42">
        <v>4763.4083936563875</v>
      </c>
      <c r="T1751" s="73">
        <v>0.31170058851304722</v>
      </c>
      <c r="U1751" s="48">
        <v>132.39580515</v>
      </c>
      <c r="V1751" s="49">
        <v>8.6635129662347854</v>
      </c>
    </row>
    <row r="1752" spans="1:22" x14ac:dyDescent="0.35">
      <c r="A1752" s="1" t="s">
        <v>29</v>
      </c>
      <c r="B1752" s="44" t="s">
        <v>1777</v>
      </c>
      <c r="C1752" s="25" t="s">
        <v>1799</v>
      </c>
      <c r="D1752" s="25" t="s">
        <v>32</v>
      </c>
      <c r="E1752" s="50">
        <v>16064</v>
      </c>
      <c r="F1752" s="41">
        <v>6364.8</v>
      </c>
      <c r="G1752" s="42">
        <v>0</v>
      </c>
      <c r="H1752" s="42">
        <v>462.10799999999995</v>
      </c>
      <c r="I1752" s="42"/>
      <c r="J1752" s="42"/>
      <c r="K1752" s="42">
        <v>0</v>
      </c>
      <c r="L1752" s="46">
        <v>2.6520000000000001</v>
      </c>
      <c r="M1752" s="42">
        <v>0</v>
      </c>
      <c r="N1752" s="48">
        <v>32.905996079999994</v>
      </c>
      <c r="O1752" s="42"/>
      <c r="P1752" s="42"/>
      <c r="Q1752" s="42">
        <v>0</v>
      </c>
      <c r="R1752" s="47">
        <v>6826.9080000000004</v>
      </c>
      <c r="S1752" s="42">
        <v>7270.2412844778446</v>
      </c>
      <c r="T1752" s="73">
        <v>0.4525797612349256</v>
      </c>
      <c r="U1752" s="48">
        <v>35.557996079999995</v>
      </c>
      <c r="V1752" s="49">
        <v>2.2135206723107568</v>
      </c>
    </row>
    <row r="1753" spans="1:22" x14ac:dyDescent="0.35">
      <c r="A1753" s="1" t="s">
        <v>29</v>
      </c>
      <c r="B1753" s="44" t="s">
        <v>1777</v>
      </c>
      <c r="C1753" s="25" t="s">
        <v>1800</v>
      </c>
      <c r="D1753" s="25" t="s">
        <v>32</v>
      </c>
      <c r="E1753" s="50">
        <v>4875</v>
      </c>
      <c r="F1753" s="41">
        <v>833.976</v>
      </c>
      <c r="G1753" s="42">
        <v>902.16089999999997</v>
      </c>
      <c r="H1753" s="42">
        <v>0</v>
      </c>
      <c r="I1753" s="42"/>
      <c r="J1753" s="42"/>
      <c r="K1753" s="42">
        <v>0</v>
      </c>
      <c r="L1753" s="46">
        <v>0.34749000000000002</v>
      </c>
      <c r="M1753" s="48">
        <v>46.128422549999996</v>
      </c>
      <c r="N1753" s="48">
        <v>0</v>
      </c>
      <c r="O1753" s="42"/>
      <c r="P1753" s="42"/>
      <c r="Q1753" s="42">
        <v>0</v>
      </c>
      <c r="R1753" s="47">
        <v>1736.1369</v>
      </c>
      <c r="S1753" s="42">
        <v>1848.8800736563876</v>
      </c>
      <c r="T1753" s="73">
        <v>0.37925745100643848</v>
      </c>
      <c r="U1753" s="48">
        <v>46.475912549999997</v>
      </c>
      <c r="V1753" s="49">
        <v>9.5335205230769215</v>
      </c>
    </row>
    <row r="1754" spans="1:22" x14ac:dyDescent="0.35">
      <c r="A1754" s="1" t="s">
        <v>29</v>
      </c>
      <c r="B1754" s="44" t="s">
        <v>1777</v>
      </c>
      <c r="C1754" s="25" t="s">
        <v>1801</v>
      </c>
      <c r="D1754" s="25" t="s">
        <v>32</v>
      </c>
      <c r="E1754" s="50">
        <v>18491</v>
      </c>
      <c r="F1754" s="41">
        <v>4967.4132</v>
      </c>
      <c r="G1754" s="42">
        <v>4963.2111000000004</v>
      </c>
      <c r="H1754" s="42">
        <v>0</v>
      </c>
      <c r="I1754" s="42"/>
      <c r="J1754" s="42"/>
      <c r="K1754" s="42">
        <v>0</v>
      </c>
      <c r="L1754" s="46">
        <v>2.0697555000000003</v>
      </c>
      <c r="M1754" s="42">
        <v>253.77413145000003</v>
      </c>
      <c r="N1754" s="48">
        <v>0</v>
      </c>
      <c r="O1754" s="42"/>
      <c r="P1754" s="42"/>
      <c r="Q1754" s="42">
        <v>0</v>
      </c>
      <c r="R1754" s="47">
        <v>9930.6242999999995</v>
      </c>
      <c r="S1754" s="42">
        <v>10575.510138191241</v>
      </c>
      <c r="T1754" s="73">
        <v>0.57192743162572279</v>
      </c>
      <c r="U1754" s="48">
        <v>255.84388695000004</v>
      </c>
      <c r="V1754" s="49">
        <v>13.83613038505219</v>
      </c>
    </row>
    <row r="1755" spans="1:22" x14ac:dyDescent="0.35">
      <c r="A1755" s="1" t="s">
        <v>29</v>
      </c>
      <c r="B1755" s="44" t="s">
        <v>1802</v>
      </c>
      <c r="C1755" s="25" t="s">
        <v>1803</v>
      </c>
      <c r="D1755" s="25" t="s">
        <v>32</v>
      </c>
      <c r="E1755" s="50">
        <v>1816</v>
      </c>
      <c r="F1755" s="41">
        <v>304.416</v>
      </c>
      <c r="G1755" s="42">
        <v>0</v>
      </c>
      <c r="H1755" s="42">
        <v>362.39199999999994</v>
      </c>
      <c r="I1755" s="42"/>
      <c r="J1755" s="42"/>
      <c r="K1755" s="42">
        <v>0</v>
      </c>
      <c r="L1755" s="46">
        <v>0.12684000000000001</v>
      </c>
      <c r="M1755" s="42">
        <v>0</v>
      </c>
      <c r="N1755" s="48">
        <v>25.805373919999997</v>
      </c>
      <c r="O1755" s="42"/>
      <c r="P1755" s="42"/>
      <c r="Q1755" s="42">
        <v>0</v>
      </c>
      <c r="R1755" s="47">
        <v>666.80799999999999</v>
      </c>
      <c r="S1755" s="42">
        <v>710.10991365638768</v>
      </c>
      <c r="T1755" s="73">
        <v>0.39102968813677735</v>
      </c>
      <c r="U1755" s="48">
        <v>25.932213919999999</v>
      </c>
      <c r="V1755" s="49">
        <v>14.279853480176211</v>
      </c>
    </row>
    <row r="1756" spans="1:22" x14ac:dyDescent="0.35">
      <c r="A1756" s="1" t="s">
        <v>29</v>
      </c>
      <c r="B1756" s="44" t="s">
        <v>1802</v>
      </c>
      <c r="C1756" s="25" t="s">
        <v>1804</v>
      </c>
      <c r="D1756" s="25" t="s">
        <v>32</v>
      </c>
      <c r="E1756" s="50">
        <v>1551</v>
      </c>
      <c r="F1756" s="41">
        <v>942.048</v>
      </c>
      <c r="G1756" s="42">
        <v>0</v>
      </c>
      <c r="H1756" s="42">
        <v>150.15599999999998</v>
      </c>
      <c r="I1756" s="42"/>
      <c r="J1756" s="42"/>
      <c r="K1756" s="42">
        <v>0</v>
      </c>
      <c r="L1756" s="46">
        <v>0.39251999999999998</v>
      </c>
      <c r="M1756" s="42">
        <v>0</v>
      </c>
      <c r="N1756" s="48">
        <v>10.69237656</v>
      </c>
      <c r="O1756" s="42"/>
      <c r="P1756" s="42"/>
      <c r="Q1756" s="42">
        <v>0</v>
      </c>
      <c r="R1756" s="47">
        <v>1092.204</v>
      </c>
      <c r="S1756" s="42">
        <v>1163.1307484840631</v>
      </c>
      <c r="T1756" s="73">
        <v>0.74992311314252946</v>
      </c>
      <c r="U1756" s="48">
        <v>11.084896559999999</v>
      </c>
      <c r="V1756" s="49">
        <v>7.1469352417794969</v>
      </c>
    </row>
    <row r="1757" spans="1:22" x14ac:dyDescent="0.35">
      <c r="A1757" s="1" t="s">
        <v>29</v>
      </c>
      <c r="B1757" s="44" t="s">
        <v>1802</v>
      </c>
      <c r="C1757" s="25" t="s">
        <v>1805</v>
      </c>
      <c r="D1757" s="25" t="s">
        <v>32</v>
      </c>
      <c r="E1757" s="50">
        <v>1654</v>
      </c>
      <c r="F1757" s="41">
        <v>793.22399999999993</v>
      </c>
      <c r="G1757" s="42">
        <v>0</v>
      </c>
      <c r="H1757" s="42">
        <v>0</v>
      </c>
      <c r="I1757" s="42"/>
      <c r="J1757" s="42"/>
      <c r="K1757" s="42">
        <v>0</v>
      </c>
      <c r="L1757" s="46">
        <v>0.33050999999999997</v>
      </c>
      <c r="M1757" s="42">
        <v>0</v>
      </c>
      <c r="N1757" s="48">
        <v>0</v>
      </c>
      <c r="O1757" s="42"/>
      <c r="P1757" s="42"/>
      <c r="Q1757" s="42">
        <v>0</v>
      </c>
      <c r="R1757" s="47">
        <v>793.22399999999993</v>
      </c>
      <c r="S1757" s="42">
        <v>844.73525535112719</v>
      </c>
      <c r="T1757" s="73">
        <v>0.51072264531507083</v>
      </c>
      <c r="U1757" s="48">
        <v>0.33050999999999997</v>
      </c>
      <c r="V1757" s="49">
        <v>0.19982466747279323</v>
      </c>
    </row>
    <row r="1758" spans="1:22" x14ac:dyDescent="0.35">
      <c r="A1758" s="1" t="s">
        <v>29</v>
      </c>
      <c r="B1758" s="44" t="s">
        <v>1802</v>
      </c>
      <c r="C1758" s="25" t="s">
        <v>1806</v>
      </c>
      <c r="D1758" s="25" t="s">
        <v>32</v>
      </c>
      <c r="E1758" s="50">
        <v>5689</v>
      </c>
      <c r="F1758" s="41">
        <v>1723.8096</v>
      </c>
      <c r="G1758" s="42">
        <v>0</v>
      </c>
      <c r="H1758" s="42">
        <v>430.29199999999992</v>
      </c>
      <c r="I1758" s="42"/>
      <c r="J1758" s="42"/>
      <c r="K1758" s="42">
        <v>0</v>
      </c>
      <c r="L1758" s="46">
        <v>0.71825400000000006</v>
      </c>
      <c r="M1758" s="42">
        <v>0</v>
      </c>
      <c r="N1758" s="48">
        <v>30.640427919999997</v>
      </c>
      <c r="O1758" s="42"/>
      <c r="P1758" s="42"/>
      <c r="Q1758" s="42">
        <v>0</v>
      </c>
      <c r="R1758" s="47">
        <v>2154.1016</v>
      </c>
      <c r="S1758" s="42">
        <v>2293.9870265250065</v>
      </c>
      <c r="T1758" s="73">
        <v>0.40323203138073588</v>
      </c>
      <c r="U1758" s="48">
        <v>31.358681919999999</v>
      </c>
      <c r="V1758" s="49">
        <v>5.5121606468623661</v>
      </c>
    </row>
    <row r="1759" spans="1:22" x14ac:dyDescent="0.35">
      <c r="A1759" s="1" t="s">
        <v>29</v>
      </c>
      <c r="B1759" s="44" t="s">
        <v>1802</v>
      </c>
      <c r="C1759" s="25" t="s">
        <v>1807</v>
      </c>
      <c r="D1759" s="25" t="s">
        <v>32</v>
      </c>
      <c r="E1759" s="50">
        <v>1672</v>
      </c>
      <c r="F1759" s="41">
        <v>854.71199999999999</v>
      </c>
      <c r="G1759" s="48">
        <v>63.655200000000001</v>
      </c>
      <c r="H1759" s="42">
        <v>0</v>
      </c>
      <c r="I1759" s="42"/>
      <c r="J1759" s="42"/>
      <c r="K1759" s="42">
        <v>0</v>
      </c>
      <c r="L1759" s="46">
        <v>0.35613</v>
      </c>
      <c r="M1759" s="48">
        <v>3.2547563999999998</v>
      </c>
      <c r="N1759" s="48">
        <v>0</v>
      </c>
      <c r="O1759" s="42"/>
      <c r="P1759" s="42"/>
      <c r="Q1759" s="42">
        <v>0</v>
      </c>
      <c r="R1759" s="47">
        <v>918.36720000000003</v>
      </c>
      <c r="S1759" s="42">
        <v>978.00514255506607</v>
      </c>
      <c r="T1759" s="73">
        <v>0.58493130535590077</v>
      </c>
      <c r="U1759" s="48">
        <v>3.6108863999999996</v>
      </c>
      <c r="V1759" s="49">
        <v>2.1596210526315787</v>
      </c>
    </row>
    <row r="1760" spans="1:22" x14ac:dyDescent="0.35">
      <c r="A1760" s="1" t="s">
        <v>29</v>
      </c>
      <c r="B1760" s="44" t="s">
        <v>1802</v>
      </c>
      <c r="C1760" s="25" t="s">
        <v>1808</v>
      </c>
      <c r="D1760" s="25" t="s">
        <v>32</v>
      </c>
      <c r="E1760" s="50">
        <v>2781</v>
      </c>
      <c r="F1760" s="41">
        <v>326.59199999999998</v>
      </c>
      <c r="G1760" s="42">
        <v>1153.3715999999999</v>
      </c>
      <c r="H1760" s="42">
        <v>0</v>
      </c>
      <c r="I1760" s="42"/>
      <c r="J1760" s="42"/>
      <c r="K1760" s="42">
        <v>0</v>
      </c>
      <c r="L1760" s="46">
        <v>0.13608000000000001</v>
      </c>
      <c r="M1760" s="48">
        <v>58.973086199999997</v>
      </c>
      <c r="N1760" s="48">
        <v>0</v>
      </c>
      <c r="O1760" s="42"/>
      <c r="P1760" s="42"/>
      <c r="Q1760" s="42">
        <v>0</v>
      </c>
      <c r="R1760" s="47">
        <v>1479.9636</v>
      </c>
      <c r="S1760" s="42">
        <v>1576.071109240736</v>
      </c>
      <c r="T1760" s="73">
        <v>0.56672819462090473</v>
      </c>
      <c r="U1760" s="48">
        <v>59.109166199999997</v>
      </c>
      <c r="V1760" s="49">
        <v>21.254644444444445</v>
      </c>
    </row>
    <row r="1761" spans="1:22" x14ac:dyDescent="0.35">
      <c r="A1761" s="1" t="s">
        <v>29</v>
      </c>
      <c r="B1761" s="44" t="s">
        <v>1802</v>
      </c>
      <c r="C1761" s="25" t="s">
        <v>1809</v>
      </c>
      <c r="D1761" s="25" t="s">
        <v>32</v>
      </c>
      <c r="E1761" s="50">
        <v>1631</v>
      </c>
      <c r="F1761" s="41">
        <v>687.63959999999997</v>
      </c>
      <c r="G1761" s="42">
        <v>0</v>
      </c>
      <c r="H1761" s="42">
        <v>0</v>
      </c>
      <c r="I1761" s="42"/>
      <c r="J1761" s="42"/>
      <c r="K1761" s="42">
        <v>0</v>
      </c>
      <c r="L1761" s="46">
        <v>0.28651650000000001</v>
      </c>
      <c r="M1761" s="42">
        <v>0</v>
      </c>
      <c r="N1761" s="48">
        <v>0</v>
      </c>
      <c r="O1761" s="42"/>
      <c r="P1761" s="42"/>
      <c r="Q1761" s="42">
        <v>0</v>
      </c>
      <c r="R1761" s="47">
        <v>687.63959999999997</v>
      </c>
      <c r="S1761" s="42">
        <v>732.29429908266388</v>
      </c>
      <c r="T1761" s="73">
        <v>0.44898485535417776</v>
      </c>
      <c r="U1761" s="48">
        <v>0.28651650000000001</v>
      </c>
      <c r="V1761" s="49">
        <v>0.17566922133660332</v>
      </c>
    </row>
    <row r="1762" spans="1:22" x14ac:dyDescent="0.35">
      <c r="A1762" s="1" t="s">
        <v>29</v>
      </c>
      <c r="B1762" s="44" t="s">
        <v>1802</v>
      </c>
      <c r="C1762" s="25" t="s">
        <v>1810</v>
      </c>
      <c r="D1762" s="25" t="s">
        <v>32</v>
      </c>
      <c r="E1762" s="50">
        <v>2044</v>
      </c>
      <c r="F1762" s="41">
        <v>250.23599999999999</v>
      </c>
      <c r="G1762" s="42">
        <v>607.37670000000003</v>
      </c>
      <c r="H1762" s="42">
        <v>0</v>
      </c>
      <c r="I1762" s="42"/>
      <c r="J1762" s="42"/>
      <c r="K1762" s="42">
        <v>0</v>
      </c>
      <c r="L1762" s="46">
        <v>0.104265</v>
      </c>
      <c r="M1762" s="48">
        <v>31.055800650000002</v>
      </c>
      <c r="N1762" s="48">
        <v>0</v>
      </c>
      <c r="O1762" s="42"/>
      <c r="P1762" s="42"/>
      <c r="Q1762" s="42">
        <v>0</v>
      </c>
      <c r="R1762" s="47">
        <v>857.61270000000002</v>
      </c>
      <c r="S1762" s="42">
        <v>913.30529979787514</v>
      </c>
      <c r="T1762" s="73">
        <v>0.44682255371716006</v>
      </c>
      <c r="U1762" s="48">
        <v>31.160065650000004</v>
      </c>
      <c r="V1762" s="49">
        <v>15.244650513698632</v>
      </c>
    </row>
    <row r="1763" spans="1:22" x14ac:dyDescent="0.35">
      <c r="A1763" s="1" t="s">
        <v>29</v>
      </c>
      <c r="B1763" s="44" t="s">
        <v>1802</v>
      </c>
      <c r="C1763" s="25" t="s">
        <v>1811</v>
      </c>
      <c r="D1763" s="25" t="s">
        <v>32</v>
      </c>
      <c r="E1763" s="50">
        <v>2579</v>
      </c>
      <c r="F1763" s="41">
        <v>354.70799999999997</v>
      </c>
      <c r="G1763" s="42">
        <v>711.95309999999995</v>
      </c>
      <c r="H1763" s="42">
        <v>0</v>
      </c>
      <c r="I1763" s="42"/>
      <c r="J1763" s="42"/>
      <c r="K1763" s="42">
        <v>0</v>
      </c>
      <c r="L1763" s="46">
        <v>0.14779500000000001</v>
      </c>
      <c r="M1763" s="48">
        <v>36.402900450000004</v>
      </c>
      <c r="N1763" s="48">
        <v>0</v>
      </c>
      <c r="O1763" s="42"/>
      <c r="P1763" s="42"/>
      <c r="Q1763" s="42">
        <v>0</v>
      </c>
      <c r="R1763" s="47">
        <v>1066.6610999999998</v>
      </c>
      <c r="S1763" s="42">
        <v>1135.9291154599634</v>
      </c>
      <c r="T1763" s="73">
        <v>0.44045332123302189</v>
      </c>
      <c r="U1763" s="48">
        <v>36.550695450000006</v>
      </c>
      <c r="V1763" s="49">
        <v>14.172429410624275</v>
      </c>
    </row>
    <row r="1764" spans="1:22" x14ac:dyDescent="0.35">
      <c r="A1764" s="1" t="s">
        <v>29</v>
      </c>
      <c r="B1764" s="44" t="s">
        <v>1802</v>
      </c>
      <c r="C1764" s="25" t="s">
        <v>1812</v>
      </c>
      <c r="D1764" s="25" t="s">
        <v>32</v>
      </c>
      <c r="E1764" s="50">
        <v>2852</v>
      </c>
      <c r="F1764" s="41">
        <v>429.3</v>
      </c>
      <c r="G1764" s="42">
        <v>878.29020000000003</v>
      </c>
      <c r="H1764" s="42">
        <v>0</v>
      </c>
      <c r="I1764" s="42"/>
      <c r="J1764" s="42"/>
      <c r="K1764" s="42">
        <v>0</v>
      </c>
      <c r="L1764" s="46">
        <v>0.17887500000000001</v>
      </c>
      <c r="M1764" s="48">
        <v>44.907888899999996</v>
      </c>
      <c r="N1764" s="48">
        <v>0</v>
      </c>
      <c r="O1764" s="42"/>
      <c r="P1764" s="42"/>
      <c r="Q1764" s="42">
        <v>0</v>
      </c>
      <c r="R1764" s="47">
        <v>1307.5902000000001</v>
      </c>
      <c r="S1764" s="42">
        <v>1392.5039351956466</v>
      </c>
      <c r="T1764" s="73">
        <v>0.48825523674461663</v>
      </c>
      <c r="U1764" s="48">
        <v>45.086763899999994</v>
      </c>
      <c r="V1764" s="49">
        <v>15.808823246844316</v>
      </c>
    </row>
    <row r="1765" spans="1:22" x14ac:dyDescent="0.35">
      <c r="A1765" s="1" t="s">
        <v>29</v>
      </c>
      <c r="B1765" s="44" t="s">
        <v>1802</v>
      </c>
      <c r="C1765" s="25" t="s">
        <v>1813</v>
      </c>
      <c r="D1765" s="25" t="s">
        <v>32</v>
      </c>
      <c r="E1765" s="50">
        <v>2712</v>
      </c>
      <c r="F1765" s="41">
        <v>972.39599999999996</v>
      </c>
      <c r="G1765" s="42">
        <v>0</v>
      </c>
      <c r="H1765" s="48">
        <v>89.239999999999981</v>
      </c>
      <c r="I1765" s="42"/>
      <c r="J1765" s="42"/>
      <c r="K1765" s="42">
        <v>0</v>
      </c>
      <c r="L1765" s="46">
        <v>0.405165</v>
      </c>
      <c r="M1765" s="42">
        <v>0</v>
      </c>
      <c r="N1765" s="48">
        <v>6.3546423999999995</v>
      </c>
      <c r="O1765" s="42"/>
      <c r="P1765" s="42"/>
      <c r="Q1765" s="42">
        <v>0</v>
      </c>
      <c r="R1765" s="47">
        <v>1061.636</v>
      </c>
      <c r="S1765" s="42">
        <v>1130.5776899714951</v>
      </c>
      <c r="T1765" s="73">
        <v>0.41687967919302921</v>
      </c>
      <c r="U1765" s="48">
        <v>6.7598073999999997</v>
      </c>
      <c r="V1765" s="49">
        <v>2.4925543510324482</v>
      </c>
    </row>
    <row r="1766" spans="1:22" x14ac:dyDescent="0.35">
      <c r="A1766" s="1" t="s">
        <v>29</v>
      </c>
      <c r="B1766" s="44" t="s">
        <v>1802</v>
      </c>
      <c r="C1766" s="25" t="s">
        <v>1814</v>
      </c>
      <c r="D1766" s="25" t="s">
        <v>32</v>
      </c>
      <c r="E1766" s="50">
        <v>1632</v>
      </c>
      <c r="F1766" s="41">
        <v>667.43999999999994</v>
      </c>
      <c r="G1766" s="42">
        <v>0</v>
      </c>
      <c r="H1766" s="42">
        <v>0</v>
      </c>
      <c r="I1766" s="42"/>
      <c r="J1766" s="42"/>
      <c r="K1766" s="42">
        <v>0</v>
      </c>
      <c r="L1766" s="46">
        <v>0.27810000000000001</v>
      </c>
      <c r="M1766" s="42">
        <v>0</v>
      </c>
      <c r="N1766" s="48">
        <v>0</v>
      </c>
      <c r="O1766" s="42"/>
      <c r="P1766" s="42"/>
      <c r="Q1766" s="42">
        <v>0</v>
      </c>
      <c r="R1766" s="47">
        <v>667.43999999999994</v>
      </c>
      <c r="S1766" s="42">
        <v>710.78295516973299</v>
      </c>
      <c r="T1766" s="73">
        <v>0.43552877155008146</v>
      </c>
      <c r="U1766" s="48">
        <v>0.27810000000000001</v>
      </c>
      <c r="V1766" s="49">
        <v>0.17040441176470589</v>
      </c>
    </row>
    <row r="1767" spans="1:22" x14ac:dyDescent="0.35">
      <c r="A1767" s="1" t="s">
        <v>29</v>
      </c>
      <c r="B1767" s="44" t="s">
        <v>1802</v>
      </c>
      <c r="C1767" s="25" t="s">
        <v>1815</v>
      </c>
      <c r="D1767" s="25" t="s">
        <v>32</v>
      </c>
      <c r="E1767" s="50">
        <v>1643</v>
      </c>
      <c r="F1767" s="41">
        <v>218.376</v>
      </c>
      <c r="G1767" s="42">
        <v>649.81349999999998</v>
      </c>
      <c r="H1767" s="42">
        <v>0</v>
      </c>
      <c r="I1767" s="42"/>
      <c r="J1767" s="42"/>
      <c r="K1767" s="42">
        <v>0</v>
      </c>
      <c r="L1767" s="46">
        <v>9.0990000000000001E-2</v>
      </c>
      <c r="M1767" s="48">
        <v>33.225638249999996</v>
      </c>
      <c r="N1767" s="48">
        <v>0</v>
      </c>
      <c r="O1767" s="42"/>
      <c r="P1767" s="42"/>
      <c r="Q1767" s="42">
        <v>0</v>
      </c>
      <c r="R1767" s="47">
        <v>868.18949999999995</v>
      </c>
      <c r="S1767" s="42">
        <v>924.56894770665963</v>
      </c>
      <c r="T1767" s="73">
        <v>0.56273216537228221</v>
      </c>
      <c r="U1767" s="48">
        <v>33.316628249999994</v>
      </c>
      <c r="V1767" s="49">
        <v>20.27792346317711</v>
      </c>
    </row>
    <row r="1768" spans="1:22" x14ac:dyDescent="0.35">
      <c r="A1768" s="1" t="s">
        <v>29</v>
      </c>
      <c r="B1768" s="44" t="s">
        <v>1802</v>
      </c>
      <c r="C1768" s="25" t="s">
        <v>1816</v>
      </c>
      <c r="D1768" s="25" t="s">
        <v>32</v>
      </c>
      <c r="E1768" s="50">
        <v>21630</v>
      </c>
      <c r="F1768" s="41">
        <v>4823.4312</v>
      </c>
      <c r="G1768" s="42">
        <v>4420.6262999999999</v>
      </c>
      <c r="H1768" s="42">
        <v>0</v>
      </c>
      <c r="I1768" s="42"/>
      <c r="J1768" s="42"/>
      <c r="K1768" s="42">
        <v>0</v>
      </c>
      <c r="L1768" s="46">
        <v>2.009763</v>
      </c>
      <c r="M1768" s="42">
        <v>226.03120785000002</v>
      </c>
      <c r="N1768" s="48">
        <v>0</v>
      </c>
      <c r="O1768" s="42"/>
      <c r="P1768" s="42"/>
      <c r="Q1768" s="42">
        <v>0</v>
      </c>
      <c r="R1768" s="47">
        <v>9244.057499999999</v>
      </c>
      <c r="S1768" s="42">
        <v>9844.3583057786982</v>
      </c>
      <c r="T1768" s="73">
        <v>0.45512521062314831</v>
      </c>
      <c r="U1768" s="48">
        <v>228.04097085000001</v>
      </c>
      <c r="V1768" s="49">
        <v>10.542809563106797</v>
      </c>
    </row>
    <row r="1769" spans="1:22" x14ac:dyDescent="0.35">
      <c r="A1769" s="1" t="s">
        <v>29</v>
      </c>
      <c r="B1769" s="44" t="s">
        <v>1802</v>
      </c>
      <c r="C1769" s="25" t="s">
        <v>1817</v>
      </c>
      <c r="D1769" s="25" t="s">
        <v>32</v>
      </c>
      <c r="E1769" s="50">
        <v>11952</v>
      </c>
      <c r="F1769" s="41">
        <v>3469.3919999999998</v>
      </c>
      <c r="G1769" s="42">
        <v>4394.4822000000004</v>
      </c>
      <c r="H1769" s="42">
        <v>0</v>
      </c>
      <c r="I1769" s="42"/>
      <c r="J1769" s="42"/>
      <c r="K1769" s="42">
        <v>0</v>
      </c>
      <c r="L1769" s="46">
        <v>1.4455799999999999</v>
      </c>
      <c r="M1769" s="42">
        <v>224.69443289999998</v>
      </c>
      <c r="N1769" s="48">
        <v>0</v>
      </c>
      <c r="O1769" s="42"/>
      <c r="P1769" s="42"/>
      <c r="Q1769" s="42">
        <v>0</v>
      </c>
      <c r="R1769" s="47">
        <v>7863.8742000000002</v>
      </c>
      <c r="S1769" s="42">
        <v>8374.5471397564143</v>
      </c>
      <c r="T1769" s="73">
        <v>0.70068165493276557</v>
      </c>
      <c r="U1769" s="48">
        <v>226.14001289999999</v>
      </c>
      <c r="V1769" s="49">
        <v>18.920683810240963</v>
      </c>
    </row>
    <row r="1770" spans="1:22" x14ac:dyDescent="0.35">
      <c r="A1770" s="1" t="s">
        <v>29</v>
      </c>
      <c r="B1770" s="44" t="s">
        <v>1802</v>
      </c>
      <c r="C1770" s="25" t="s">
        <v>1818</v>
      </c>
      <c r="D1770" s="25" t="s">
        <v>32</v>
      </c>
      <c r="E1770" s="50">
        <v>2439</v>
      </c>
      <c r="F1770" s="41">
        <v>303.26400000000001</v>
      </c>
      <c r="G1770" s="42">
        <v>948.00779999999997</v>
      </c>
      <c r="H1770" s="42">
        <v>0</v>
      </c>
      <c r="I1770" s="42"/>
      <c r="J1770" s="42"/>
      <c r="K1770" s="42">
        <v>0</v>
      </c>
      <c r="L1770" s="46">
        <v>0.12636</v>
      </c>
      <c r="M1770" s="48">
        <v>48.472622100000002</v>
      </c>
      <c r="N1770" s="48">
        <v>0</v>
      </c>
      <c r="O1770" s="42"/>
      <c r="P1770" s="42"/>
      <c r="Q1770" s="42">
        <v>0</v>
      </c>
      <c r="R1770" s="47">
        <v>1251.2718</v>
      </c>
      <c r="S1770" s="42">
        <v>1332.5282687950246</v>
      </c>
      <c r="T1770" s="73">
        <v>0.54634205362649635</v>
      </c>
      <c r="U1770" s="48">
        <v>48.598982100000001</v>
      </c>
      <c r="V1770" s="49">
        <v>19.92578191881919</v>
      </c>
    </row>
    <row r="1771" spans="1:22" x14ac:dyDescent="0.35">
      <c r="A1771" s="1" t="s">
        <v>29</v>
      </c>
      <c r="B1771" s="44" t="s">
        <v>1802</v>
      </c>
      <c r="C1771" s="25" t="s">
        <v>1819</v>
      </c>
      <c r="D1771" s="25" t="s">
        <v>32</v>
      </c>
      <c r="E1771" s="50">
        <v>1050</v>
      </c>
      <c r="F1771" s="41">
        <v>881.13599999999997</v>
      </c>
      <c r="G1771" s="42">
        <v>0</v>
      </c>
      <c r="H1771" s="42">
        <v>0</v>
      </c>
      <c r="I1771" s="42"/>
      <c r="J1771" s="42"/>
      <c r="K1771" s="42">
        <v>0</v>
      </c>
      <c r="L1771" s="46">
        <v>0.36713999999999997</v>
      </c>
      <c r="M1771" s="42">
        <v>0</v>
      </c>
      <c r="N1771" s="48">
        <v>0</v>
      </c>
      <c r="O1771" s="42"/>
      <c r="P1771" s="42"/>
      <c r="Q1771" s="42">
        <v>0</v>
      </c>
      <c r="R1771" s="47">
        <v>881.13599999999997</v>
      </c>
      <c r="S1771" s="42">
        <v>938.35618180875872</v>
      </c>
      <c r="T1771" s="73">
        <v>0.89367255410357971</v>
      </c>
      <c r="U1771" s="48">
        <v>0.36713999999999997</v>
      </c>
      <c r="V1771" s="49">
        <v>0.34965714285714283</v>
      </c>
    </row>
    <row r="1772" spans="1:22" x14ac:dyDescent="0.35">
      <c r="A1772" s="1" t="s">
        <v>29</v>
      </c>
      <c r="B1772" s="44" t="s">
        <v>1802</v>
      </c>
      <c r="C1772" s="25" t="s">
        <v>1820</v>
      </c>
      <c r="D1772" s="25" t="s">
        <v>32</v>
      </c>
      <c r="E1772" s="50">
        <v>1134</v>
      </c>
      <c r="F1772" s="41">
        <v>147.88800000000001</v>
      </c>
      <c r="G1772" s="42">
        <v>0</v>
      </c>
      <c r="H1772" s="42">
        <v>266.55599999999998</v>
      </c>
      <c r="I1772" s="42"/>
      <c r="J1772" s="42"/>
      <c r="K1772" s="42">
        <v>0</v>
      </c>
      <c r="L1772" s="46">
        <v>6.1620000000000001E-2</v>
      </c>
      <c r="M1772" s="42">
        <v>0</v>
      </c>
      <c r="N1772" s="48">
        <v>18.981040559999997</v>
      </c>
      <c r="O1772" s="42"/>
      <c r="P1772" s="42"/>
      <c r="Q1772" s="42">
        <v>0</v>
      </c>
      <c r="R1772" s="47">
        <v>414.44399999999996</v>
      </c>
      <c r="S1772" s="42">
        <v>441.35762176729719</v>
      </c>
      <c r="T1772" s="73">
        <v>0.38920425199938025</v>
      </c>
      <c r="U1772" s="48">
        <v>19.042660559999998</v>
      </c>
      <c r="V1772" s="49">
        <v>16.792469629629625</v>
      </c>
    </row>
    <row r="1773" spans="1:22" x14ac:dyDescent="0.35">
      <c r="A1773" s="1" t="s">
        <v>29</v>
      </c>
      <c r="B1773" s="44" t="s">
        <v>1802</v>
      </c>
      <c r="C1773" s="25" t="s">
        <v>1821</v>
      </c>
      <c r="D1773" s="25" t="s">
        <v>32</v>
      </c>
      <c r="E1773" s="50">
        <v>23581</v>
      </c>
      <c r="F1773" s="41">
        <v>6350.4</v>
      </c>
      <c r="G1773" s="42">
        <v>5829.7554</v>
      </c>
      <c r="H1773" s="42">
        <v>0</v>
      </c>
      <c r="I1773" s="42"/>
      <c r="J1773" s="42"/>
      <c r="K1773" s="42">
        <v>0</v>
      </c>
      <c r="L1773" s="46">
        <v>2.6459999999999999</v>
      </c>
      <c r="M1773" s="42">
        <v>298.0814403</v>
      </c>
      <c r="N1773" s="48">
        <v>0</v>
      </c>
      <c r="O1773" s="42"/>
      <c r="P1773" s="42"/>
      <c r="Q1773" s="42">
        <v>0</v>
      </c>
      <c r="R1773" s="47">
        <v>12180.1554</v>
      </c>
      <c r="S1773" s="42">
        <v>12971.123770883647</v>
      </c>
      <c r="T1773" s="73">
        <v>0.55006673893743463</v>
      </c>
      <c r="U1773" s="48">
        <v>300.72744030000001</v>
      </c>
      <c r="V1773" s="49">
        <v>12.752955358127307</v>
      </c>
    </row>
    <row r="1774" spans="1:22" x14ac:dyDescent="0.35">
      <c r="A1774" s="1" t="s">
        <v>29</v>
      </c>
      <c r="B1774" s="44" t="s">
        <v>1802</v>
      </c>
      <c r="C1774" s="25" t="s">
        <v>1822</v>
      </c>
      <c r="D1774" s="25" t="s">
        <v>32</v>
      </c>
      <c r="E1774" s="50">
        <v>16448</v>
      </c>
      <c r="F1774" s="41">
        <v>10785.96</v>
      </c>
      <c r="G1774" s="42">
        <v>4049.6831999999999</v>
      </c>
      <c r="H1774" s="42">
        <v>0</v>
      </c>
      <c r="I1774" s="42"/>
      <c r="J1774" s="42"/>
      <c r="K1774" s="42">
        <v>0</v>
      </c>
      <c r="L1774" s="46">
        <v>4.4941500000000003</v>
      </c>
      <c r="M1774" s="42">
        <v>207.06450240000001</v>
      </c>
      <c r="N1774" s="48">
        <v>0</v>
      </c>
      <c r="O1774" s="42"/>
      <c r="P1774" s="42"/>
      <c r="Q1774" s="42">
        <v>0</v>
      </c>
      <c r="R1774" s="47">
        <v>14835.643199999999</v>
      </c>
      <c r="S1774" s="42">
        <v>15799.05656769111</v>
      </c>
      <c r="T1774" s="73">
        <v>0.96054575435865208</v>
      </c>
      <c r="U1774" s="48">
        <v>211.5586524</v>
      </c>
      <c r="V1774" s="49">
        <v>12.86227215466926</v>
      </c>
    </row>
    <row r="1775" spans="1:22" x14ac:dyDescent="0.35">
      <c r="A1775" s="1" t="s">
        <v>29</v>
      </c>
      <c r="B1775" s="44" t="s">
        <v>1802</v>
      </c>
      <c r="C1775" s="25" t="s">
        <v>1823</v>
      </c>
      <c r="D1775" s="25" t="s">
        <v>32</v>
      </c>
      <c r="E1775" s="50">
        <v>3442</v>
      </c>
      <c r="F1775" s="41">
        <v>437.03999999999996</v>
      </c>
      <c r="G1775" s="42">
        <v>1006.3584</v>
      </c>
      <c r="H1775" s="42">
        <v>0</v>
      </c>
      <c r="I1775" s="42"/>
      <c r="J1775" s="42"/>
      <c r="K1775" s="42">
        <v>0</v>
      </c>
      <c r="L1775" s="46">
        <v>0.18209999999999998</v>
      </c>
      <c r="M1775" s="48">
        <v>51.456148799999994</v>
      </c>
      <c r="N1775" s="48">
        <v>0</v>
      </c>
      <c r="O1775" s="42"/>
      <c r="P1775" s="42"/>
      <c r="Q1775" s="42">
        <v>0</v>
      </c>
      <c r="R1775" s="47">
        <v>1443.3984</v>
      </c>
      <c r="S1775" s="42">
        <v>1537.1313979372894</v>
      </c>
      <c r="T1775" s="73">
        <v>0.44658088260816081</v>
      </c>
      <c r="U1775" s="48">
        <v>51.638248799999992</v>
      </c>
      <c r="V1775" s="49">
        <v>15.002396513654849</v>
      </c>
    </row>
    <row r="1776" spans="1:22" x14ac:dyDescent="0.35">
      <c r="A1776" s="1" t="s">
        <v>29</v>
      </c>
      <c r="B1776" s="44" t="s">
        <v>1802</v>
      </c>
      <c r="C1776" s="25" t="s">
        <v>1824</v>
      </c>
      <c r="D1776" s="25" t="s">
        <v>32</v>
      </c>
      <c r="E1776" s="50">
        <v>3380</v>
      </c>
      <c r="F1776" s="41">
        <v>609.33600000000001</v>
      </c>
      <c r="G1776" s="42">
        <v>1143.1413</v>
      </c>
      <c r="H1776" s="42">
        <v>0</v>
      </c>
      <c r="I1776" s="42"/>
      <c r="J1776" s="42"/>
      <c r="K1776" s="42">
        <v>0</v>
      </c>
      <c r="L1776" s="46">
        <v>0.25389</v>
      </c>
      <c r="M1776" s="48">
        <v>58.450000349999996</v>
      </c>
      <c r="N1776" s="48">
        <v>0</v>
      </c>
      <c r="O1776" s="42"/>
      <c r="P1776" s="42"/>
      <c r="Q1776" s="42">
        <v>0</v>
      </c>
      <c r="R1776" s="47">
        <v>1752.4773</v>
      </c>
      <c r="S1776" s="42">
        <v>1866.2816045814977</v>
      </c>
      <c r="T1776" s="73">
        <v>0.55215432088209992</v>
      </c>
      <c r="U1776" s="48">
        <v>58.703890349999995</v>
      </c>
      <c r="V1776" s="49">
        <v>17.368014896449701</v>
      </c>
    </row>
    <row r="1777" spans="1:22" x14ac:dyDescent="0.35">
      <c r="A1777" s="1" t="s">
        <v>29</v>
      </c>
      <c r="B1777" s="44" t="s">
        <v>1802</v>
      </c>
      <c r="C1777" s="25" t="s">
        <v>1825</v>
      </c>
      <c r="D1777" s="25" t="s">
        <v>32</v>
      </c>
      <c r="E1777" s="50">
        <v>1674</v>
      </c>
      <c r="F1777" s="41">
        <v>508.32</v>
      </c>
      <c r="G1777" s="42">
        <v>0</v>
      </c>
      <c r="H1777" s="42">
        <v>0</v>
      </c>
      <c r="I1777" s="42"/>
      <c r="J1777" s="42"/>
      <c r="K1777" s="42">
        <v>0</v>
      </c>
      <c r="L1777" s="46">
        <v>0.21180000000000002</v>
      </c>
      <c r="M1777" s="42">
        <v>0</v>
      </c>
      <c r="N1777" s="48">
        <v>0</v>
      </c>
      <c r="O1777" s="42"/>
      <c r="P1777" s="42"/>
      <c r="Q1777" s="42">
        <v>0</v>
      </c>
      <c r="R1777" s="47">
        <v>508.32</v>
      </c>
      <c r="S1777" s="42">
        <v>541.3298450375745</v>
      </c>
      <c r="T1777" s="73">
        <v>0.32337505677274464</v>
      </c>
      <c r="U1777" s="48">
        <v>0.21180000000000002</v>
      </c>
      <c r="V1777" s="49">
        <v>0.12652329749103944</v>
      </c>
    </row>
    <row r="1778" spans="1:22" x14ac:dyDescent="0.35">
      <c r="A1778" s="1" t="s">
        <v>29</v>
      </c>
      <c r="B1778" s="44" t="s">
        <v>1802</v>
      </c>
      <c r="C1778" s="25" t="s">
        <v>1826</v>
      </c>
      <c r="D1778" s="25" t="s">
        <v>32</v>
      </c>
      <c r="E1778" s="50">
        <v>2774</v>
      </c>
      <c r="F1778" s="41">
        <v>1071.9359999999999</v>
      </c>
      <c r="G1778" s="42">
        <v>0</v>
      </c>
      <c r="H1778" s="42">
        <v>160.24399999999997</v>
      </c>
      <c r="I1778" s="42"/>
      <c r="J1778" s="42"/>
      <c r="K1778" s="42">
        <v>0</v>
      </c>
      <c r="L1778" s="46">
        <v>0.44663999999999998</v>
      </c>
      <c r="M1778" s="42">
        <v>0</v>
      </c>
      <c r="N1778" s="48">
        <v>11.410727439999999</v>
      </c>
      <c r="O1778" s="42"/>
      <c r="P1778" s="42"/>
      <c r="Q1778" s="42">
        <v>0</v>
      </c>
      <c r="R1778" s="47">
        <v>1232.1799999999998</v>
      </c>
      <c r="S1778" s="42">
        <v>1312.1966644208342</v>
      </c>
      <c r="T1778" s="73">
        <v>0.47303412560231944</v>
      </c>
      <c r="U1778" s="48">
        <v>11.857367439999999</v>
      </c>
      <c r="V1778" s="49">
        <v>4.274465551550108</v>
      </c>
    </row>
    <row r="1779" spans="1:22" x14ac:dyDescent="0.35">
      <c r="A1779" s="1" t="s">
        <v>29</v>
      </c>
      <c r="B1779" s="44" t="s">
        <v>1802</v>
      </c>
      <c r="C1779" s="25" t="s">
        <v>1827</v>
      </c>
      <c r="D1779" s="25" t="s">
        <v>32</v>
      </c>
      <c r="E1779" s="50">
        <v>4579</v>
      </c>
      <c r="F1779" s="41">
        <v>1685.4479999999999</v>
      </c>
      <c r="G1779" s="42">
        <v>0</v>
      </c>
      <c r="H1779" s="42">
        <v>264.61599999999999</v>
      </c>
      <c r="I1779" s="42"/>
      <c r="J1779" s="42"/>
      <c r="K1779" s="42">
        <v>0</v>
      </c>
      <c r="L1779" s="46">
        <v>0.70226999999999995</v>
      </c>
      <c r="M1779" s="42">
        <v>0</v>
      </c>
      <c r="N1779" s="48">
        <v>18.842896159999999</v>
      </c>
      <c r="O1779" s="42"/>
      <c r="P1779" s="42"/>
      <c r="Q1779" s="42">
        <v>0</v>
      </c>
      <c r="R1779" s="47">
        <v>1950.0639999999999</v>
      </c>
      <c r="S1779" s="42">
        <v>2076.6994077222075</v>
      </c>
      <c r="T1779" s="73">
        <v>0.45352684160781992</v>
      </c>
      <c r="U1779" s="48">
        <v>19.545166159999997</v>
      </c>
      <c r="V1779" s="49">
        <v>4.268435501201135</v>
      </c>
    </row>
    <row r="1780" spans="1:22" x14ac:dyDescent="0.35">
      <c r="A1780" s="1" t="s">
        <v>29</v>
      </c>
      <c r="B1780" s="44" t="s">
        <v>1802</v>
      </c>
      <c r="C1780" s="25" t="s">
        <v>1828</v>
      </c>
      <c r="D1780" s="25" t="s">
        <v>32</v>
      </c>
      <c r="E1780" s="50">
        <v>2876</v>
      </c>
      <c r="F1780" s="41">
        <v>1110.528</v>
      </c>
      <c r="G1780" s="42">
        <v>0</v>
      </c>
      <c r="H1780" s="42">
        <v>0</v>
      </c>
      <c r="I1780" s="42"/>
      <c r="J1780" s="42"/>
      <c r="K1780" s="42">
        <v>0</v>
      </c>
      <c r="L1780" s="46">
        <v>0.46272000000000002</v>
      </c>
      <c r="M1780" s="42">
        <v>0</v>
      </c>
      <c r="N1780" s="48">
        <v>0</v>
      </c>
      <c r="O1780" s="42"/>
      <c r="P1780" s="42"/>
      <c r="Q1780" s="42">
        <v>0</v>
      </c>
      <c r="R1780" s="47">
        <v>1110.528</v>
      </c>
      <c r="S1780" s="42">
        <v>1182.6446926146671</v>
      </c>
      <c r="T1780" s="73">
        <v>0.41121164555447393</v>
      </c>
      <c r="U1780" s="48">
        <v>0.46272000000000002</v>
      </c>
      <c r="V1780" s="49">
        <v>0.16089012517385259</v>
      </c>
    </row>
    <row r="1781" spans="1:22" x14ac:dyDescent="0.35">
      <c r="A1781" s="1" t="s">
        <v>29</v>
      </c>
      <c r="B1781" s="44" t="s">
        <v>1802</v>
      </c>
      <c r="C1781" s="25" t="s">
        <v>1829</v>
      </c>
      <c r="D1781" s="25" t="s">
        <v>32</v>
      </c>
      <c r="E1781" s="50">
        <v>2495</v>
      </c>
      <c r="F1781" s="41">
        <v>725.18399999999997</v>
      </c>
      <c r="G1781" s="42">
        <v>0</v>
      </c>
      <c r="H1781" s="42">
        <v>0</v>
      </c>
      <c r="I1781" s="42"/>
      <c r="J1781" s="42"/>
      <c r="K1781" s="42">
        <v>0</v>
      </c>
      <c r="L1781" s="46">
        <v>0.30216000000000004</v>
      </c>
      <c r="M1781" s="42">
        <v>0</v>
      </c>
      <c r="N1781" s="48">
        <v>0</v>
      </c>
      <c r="O1781" s="42"/>
      <c r="P1781" s="42"/>
      <c r="Q1781" s="42">
        <v>0</v>
      </c>
      <c r="R1781" s="47">
        <v>725.18399999999997</v>
      </c>
      <c r="S1781" s="42">
        <v>772.27679875615434</v>
      </c>
      <c r="T1781" s="73">
        <v>0.30952977906058288</v>
      </c>
      <c r="U1781" s="48">
        <v>0.30216000000000004</v>
      </c>
      <c r="V1781" s="49">
        <v>0.12110621242484972</v>
      </c>
    </row>
    <row r="1782" spans="1:22" x14ac:dyDescent="0.35">
      <c r="A1782" s="1" t="s">
        <v>29</v>
      </c>
      <c r="B1782" s="44" t="s">
        <v>1802</v>
      </c>
      <c r="C1782" s="25" t="s">
        <v>1830</v>
      </c>
      <c r="D1782" s="25" t="s">
        <v>32</v>
      </c>
      <c r="E1782" s="50">
        <v>762</v>
      </c>
      <c r="F1782" s="41">
        <v>373.52879999999999</v>
      </c>
      <c r="G1782" s="42">
        <v>0</v>
      </c>
      <c r="H1782" s="42">
        <v>0</v>
      </c>
      <c r="I1782" s="42"/>
      <c r="J1782" s="42"/>
      <c r="K1782" s="42">
        <v>0</v>
      </c>
      <c r="L1782" s="46">
        <v>0.155637</v>
      </c>
      <c r="M1782" s="42">
        <v>0</v>
      </c>
      <c r="N1782" s="48">
        <v>0</v>
      </c>
      <c r="O1782" s="42"/>
      <c r="P1782" s="42"/>
      <c r="Q1782" s="42">
        <v>0</v>
      </c>
      <c r="R1782" s="47">
        <v>373.52879999999999</v>
      </c>
      <c r="S1782" s="42">
        <v>397.78542536408395</v>
      </c>
      <c r="T1782" s="73">
        <v>0.52202811727570075</v>
      </c>
      <c r="U1782" s="48">
        <v>0.155637</v>
      </c>
      <c r="V1782" s="49">
        <v>0.20424803149606299</v>
      </c>
    </row>
    <row r="1783" spans="1:22" x14ac:dyDescent="0.35">
      <c r="A1783" s="1" t="s">
        <v>29</v>
      </c>
      <c r="B1783" s="44" t="s">
        <v>1802</v>
      </c>
      <c r="C1783" s="25" t="s">
        <v>1831</v>
      </c>
      <c r="D1783" s="25" t="s">
        <v>32</v>
      </c>
      <c r="E1783" s="50">
        <v>1427</v>
      </c>
      <c r="F1783" s="41">
        <v>425.44799999999998</v>
      </c>
      <c r="G1783" s="42">
        <v>0</v>
      </c>
      <c r="H1783" s="42">
        <v>0</v>
      </c>
      <c r="I1783" s="42"/>
      <c r="J1783" s="42"/>
      <c r="K1783" s="42">
        <v>0</v>
      </c>
      <c r="L1783" s="46">
        <v>0.17727000000000001</v>
      </c>
      <c r="M1783" s="42">
        <v>0</v>
      </c>
      <c r="N1783" s="48">
        <v>0</v>
      </c>
      <c r="O1783" s="42"/>
      <c r="P1783" s="42"/>
      <c r="Q1783" s="42">
        <v>0</v>
      </c>
      <c r="R1783" s="47">
        <v>425.44799999999998</v>
      </c>
      <c r="S1783" s="42">
        <v>453.07621166105207</v>
      </c>
      <c r="T1783" s="73">
        <v>0.31750260102386269</v>
      </c>
      <c r="U1783" s="48">
        <v>0.17727000000000001</v>
      </c>
      <c r="V1783" s="49">
        <v>0.12422564821303435</v>
      </c>
    </row>
    <row r="1784" spans="1:22" x14ac:dyDescent="0.35">
      <c r="A1784" s="1" t="s">
        <v>29</v>
      </c>
      <c r="B1784" s="44" t="s">
        <v>1802</v>
      </c>
      <c r="C1784" s="25" t="s">
        <v>1832</v>
      </c>
      <c r="D1784" s="25" t="s">
        <v>32</v>
      </c>
      <c r="E1784" s="50">
        <v>1154</v>
      </c>
      <c r="F1784" s="41">
        <v>527.976</v>
      </c>
      <c r="G1784" s="42">
        <v>0</v>
      </c>
      <c r="H1784" s="42">
        <v>0</v>
      </c>
      <c r="I1784" s="42"/>
      <c r="J1784" s="42"/>
      <c r="K1784" s="42">
        <v>0</v>
      </c>
      <c r="L1784" s="46">
        <v>0.21999000000000002</v>
      </c>
      <c r="M1784" s="42">
        <v>0</v>
      </c>
      <c r="N1784" s="48">
        <v>0</v>
      </c>
      <c r="O1784" s="42"/>
      <c r="P1784" s="42"/>
      <c r="Q1784" s="42">
        <v>0</v>
      </c>
      <c r="R1784" s="47">
        <v>527.976</v>
      </c>
      <c r="S1784" s="42">
        <v>562.26228805389997</v>
      </c>
      <c r="T1784" s="73">
        <v>0.48722901911083188</v>
      </c>
      <c r="U1784" s="48">
        <v>0.21999000000000002</v>
      </c>
      <c r="V1784" s="49">
        <v>0.19063258232235702</v>
      </c>
    </row>
    <row r="1785" spans="1:22" x14ac:dyDescent="0.35">
      <c r="A1785" s="1" t="s">
        <v>29</v>
      </c>
      <c r="B1785" s="44" t="s">
        <v>1802</v>
      </c>
      <c r="C1785" s="25" t="s">
        <v>1833</v>
      </c>
      <c r="D1785" s="25" t="s">
        <v>32</v>
      </c>
      <c r="E1785" s="50">
        <v>1495</v>
      </c>
      <c r="F1785" s="41">
        <v>536.22</v>
      </c>
      <c r="G1785" s="42">
        <v>0</v>
      </c>
      <c r="H1785" s="42">
        <v>0</v>
      </c>
      <c r="I1785" s="42"/>
      <c r="J1785" s="42"/>
      <c r="K1785" s="42">
        <v>0</v>
      </c>
      <c r="L1785" s="46">
        <v>0.22342500000000001</v>
      </c>
      <c r="M1785" s="42">
        <v>0</v>
      </c>
      <c r="N1785" s="48">
        <v>0</v>
      </c>
      <c r="O1785" s="42"/>
      <c r="P1785" s="42"/>
      <c r="Q1785" s="42">
        <v>0</v>
      </c>
      <c r="R1785" s="47">
        <v>536.22</v>
      </c>
      <c r="S1785" s="42">
        <v>571.04164602228559</v>
      </c>
      <c r="T1785" s="73">
        <v>0.38196765620219769</v>
      </c>
      <c r="U1785" s="48">
        <v>0.22342500000000001</v>
      </c>
      <c r="V1785" s="49">
        <v>0.14944816053511706</v>
      </c>
    </row>
    <row r="1786" spans="1:22" x14ac:dyDescent="0.35">
      <c r="A1786" s="1" t="s">
        <v>29</v>
      </c>
      <c r="B1786" s="44" t="s">
        <v>1802</v>
      </c>
      <c r="C1786" s="25" t="s">
        <v>1803</v>
      </c>
      <c r="D1786" s="25" t="s">
        <v>32</v>
      </c>
      <c r="E1786" s="50">
        <v>3255</v>
      </c>
      <c r="F1786" s="41">
        <v>1055.664</v>
      </c>
      <c r="G1786" s="42">
        <v>0</v>
      </c>
      <c r="H1786" s="42">
        <v>159.46799999999999</v>
      </c>
      <c r="I1786" s="42"/>
      <c r="J1786" s="42"/>
      <c r="K1786" s="42">
        <v>0</v>
      </c>
      <c r="L1786" s="46">
        <v>0.43986000000000003</v>
      </c>
      <c r="M1786" s="42">
        <v>0</v>
      </c>
      <c r="N1786" s="48">
        <v>11.355469679999999</v>
      </c>
      <c r="O1786" s="42"/>
      <c r="P1786" s="42"/>
      <c r="Q1786" s="42">
        <v>0</v>
      </c>
      <c r="R1786" s="47">
        <v>1215.1320000000001</v>
      </c>
      <c r="S1786" s="42">
        <v>1294.0415825861623</v>
      </c>
      <c r="T1786" s="73">
        <v>0.39755501769160134</v>
      </c>
      <c r="U1786" s="48">
        <v>11.795329679999998</v>
      </c>
      <c r="V1786" s="49">
        <v>3.6237571981566816</v>
      </c>
    </row>
    <row r="1787" spans="1:22" x14ac:dyDescent="0.35">
      <c r="A1787" s="1" t="s">
        <v>29</v>
      </c>
      <c r="B1787" s="44" t="s">
        <v>1802</v>
      </c>
      <c r="C1787" s="25" t="s">
        <v>1834</v>
      </c>
      <c r="D1787" s="25" t="s">
        <v>32</v>
      </c>
      <c r="E1787" s="50">
        <v>1750</v>
      </c>
      <c r="F1787" s="41">
        <v>608.04</v>
      </c>
      <c r="G1787" s="42">
        <v>0</v>
      </c>
      <c r="H1787" s="42">
        <v>0</v>
      </c>
      <c r="I1787" s="42"/>
      <c r="J1787" s="42"/>
      <c r="K1787" s="42">
        <v>0</v>
      </c>
      <c r="L1787" s="46">
        <v>0.25335000000000002</v>
      </c>
      <c r="M1787" s="42">
        <v>0</v>
      </c>
      <c r="N1787" s="48">
        <v>0</v>
      </c>
      <c r="O1787" s="42"/>
      <c r="P1787" s="42"/>
      <c r="Q1787" s="42">
        <v>0</v>
      </c>
      <c r="R1787" s="47">
        <v>608.04</v>
      </c>
      <c r="S1787" s="42">
        <v>647.52557242809007</v>
      </c>
      <c r="T1787" s="73">
        <v>0.37001461281605147</v>
      </c>
      <c r="U1787" s="48">
        <v>0.25335000000000002</v>
      </c>
      <c r="V1787" s="49">
        <v>0.14477142857142858</v>
      </c>
    </row>
    <row r="1788" spans="1:22" x14ac:dyDescent="0.35">
      <c r="A1788" s="1" t="s">
        <v>29</v>
      </c>
      <c r="B1788" s="44" t="s">
        <v>1802</v>
      </c>
      <c r="C1788" s="25" t="s">
        <v>1835</v>
      </c>
      <c r="D1788" s="25" t="s">
        <v>32</v>
      </c>
      <c r="E1788" s="50">
        <v>1087</v>
      </c>
      <c r="F1788" s="41">
        <v>534.77279999999996</v>
      </c>
      <c r="G1788" s="42">
        <v>0</v>
      </c>
      <c r="H1788" s="42">
        <v>0</v>
      </c>
      <c r="I1788" s="42"/>
      <c r="J1788" s="42"/>
      <c r="K1788" s="42">
        <v>0</v>
      </c>
      <c r="L1788" s="46">
        <v>0.22282199999999999</v>
      </c>
      <c r="M1788" s="42">
        <v>0</v>
      </c>
      <c r="N1788" s="48">
        <v>0</v>
      </c>
      <c r="O1788" s="42"/>
      <c r="P1788" s="42"/>
      <c r="Q1788" s="42">
        <v>0</v>
      </c>
      <c r="R1788" s="47">
        <v>534.77279999999996</v>
      </c>
      <c r="S1788" s="42">
        <v>569.50046615185272</v>
      </c>
      <c r="T1788" s="73">
        <v>0.52391947208082124</v>
      </c>
      <c r="U1788" s="48">
        <v>0.22282199999999999</v>
      </c>
      <c r="V1788" s="49">
        <v>0.20498804047838087</v>
      </c>
    </row>
    <row r="1789" spans="1:22" x14ac:dyDescent="0.35">
      <c r="A1789" s="1" t="s">
        <v>29</v>
      </c>
      <c r="B1789" s="44" t="s">
        <v>1802</v>
      </c>
      <c r="C1789" s="25" t="s">
        <v>1836</v>
      </c>
      <c r="D1789" s="25" t="s">
        <v>32</v>
      </c>
      <c r="E1789" s="50">
        <v>3310</v>
      </c>
      <c r="F1789" s="41">
        <v>1314.864</v>
      </c>
      <c r="G1789" s="42">
        <v>0</v>
      </c>
      <c r="H1789" s="42">
        <v>167.22799999999998</v>
      </c>
      <c r="I1789" s="42"/>
      <c r="J1789" s="42"/>
      <c r="K1789" s="42">
        <v>0</v>
      </c>
      <c r="L1789" s="46">
        <v>0.54786000000000001</v>
      </c>
      <c r="M1789" s="42">
        <v>0</v>
      </c>
      <c r="N1789" s="48">
        <v>11.908047279999998</v>
      </c>
      <c r="O1789" s="42"/>
      <c r="P1789" s="42"/>
      <c r="Q1789" s="42">
        <v>0</v>
      </c>
      <c r="R1789" s="47">
        <v>1482.0920000000001</v>
      </c>
      <c r="S1789" s="42">
        <v>1578.3377256284011</v>
      </c>
      <c r="T1789" s="73">
        <v>0.4768391920327496</v>
      </c>
      <c r="U1789" s="48">
        <v>12.455907279999998</v>
      </c>
      <c r="V1789" s="49">
        <v>3.763113981873111</v>
      </c>
    </row>
    <row r="1790" spans="1:22" x14ac:dyDescent="0.35">
      <c r="A1790" s="1" t="s">
        <v>29</v>
      </c>
      <c r="B1790" s="44" t="s">
        <v>1802</v>
      </c>
      <c r="C1790" s="25" t="s">
        <v>1837</v>
      </c>
      <c r="D1790" s="25" t="s">
        <v>32</v>
      </c>
      <c r="E1790" s="50">
        <v>988</v>
      </c>
      <c r="F1790" s="41">
        <v>380.7</v>
      </c>
      <c r="G1790" s="42">
        <v>0</v>
      </c>
      <c r="H1790" s="42">
        <v>0</v>
      </c>
      <c r="I1790" s="42"/>
      <c r="J1790" s="42"/>
      <c r="K1790" s="42">
        <v>0</v>
      </c>
      <c r="L1790" s="46">
        <v>0.15862499999999999</v>
      </c>
      <c r="M1790" s="42">
        <v>0</v>
      </c>
      <c r="N1790" s="48">
        <v>0</v>
      </c>
      <c r="O1790" s="42"/>
      <c r="P1790" s="42"/>
      <c r="Q1790" s="42">
        <v>0</v>
      </c>
      <c r="R1790" s="47">
        <v>380.7</v>
      </c>
      <c r="S1790" s="42">
        <v>405.42231666234773</v>
      </c>
      <c r="T1790" s="73">
        <v>0.41034647435460297</v>
      </c>
      <c r="U1790" s="48">
        <v>0.15862499999999999</v>
      </c>
      <c r="V1790" s="49">
        <v>0.16055161943319837</v>
      </c>
    </row>
    <row r="1791" spans="1:22" x14ac:dyDescent="0.35">
      <c r="A1791" s="1" t="s">
        <v>29</v>
      </c>
      <c r="B1791" s="44" t="s">
        <v>1802</v>
      </c>
      <c r="C1791" s="25" t="s">
        <v>1838</v>
      </c>
      <c r="D1791" s="25" t="s">
        <v>32</v>
      </c>
      <c r="E1791" s="50">
        <v>18080</v>
      </c>
      <c r="F1791" s="41">
        <v>5271.2640000000001</v>
      </c>
      <c r="G1791" s="42">
        <v>0</v>
      </c>
      <c r="H1791" s="42">
        <v>0</v>
      </c>
      <c r="I1791" s="42"/>
      <c r="J1791" s="42"/>
      <c r="K1791" s="42">
        <v>0</v>
      </c>
      <c r="L1791" s="46">
        <v>2.1963600000000003</v>
      </c>
      <c r="M1791" s="42">
        <v>0</v>
      </c>
      <c r="N1791" s="48">
        <v>0</v>
      </c>
      <c r="O1791" s="42"/>
      <c r="P1791" s="42"/>
      <c r="Q1791" s="42">
        <v>0</v>
      </c>
      <c r="R1791" s="47">
        <v>7116.384</v>
      </c>
      <c r="S1791" s="42">
        <v>7578.5155963721172</v>
      </c>
      <c r="T1791" s="73">
        <v>0.41916568564005074</v>
      </c>
      <c r="U1791" s="48">
        <v>90.062064240519732</v>
      </c>
      <c r="V1791" s="49">
        <v>4.9813088628606046</v>
      </c>
    </row>
    <row r="1792" spans="1:22" x14ac:dyDescent="0.35">
      <c r="A1792" s="1" t="s">
        <v>29</v>
      </c>
      <c r="B1792" s="44" t="s">
        <v>1802</v>
      </c>
      <c r="C1792" s="25" t="s">
        <v>1839</v>
      </c>
      <c r="D1792" s="25" t="s">
        <v>32</v>
      </c>
      <c r="E1792" s="50">
        <v>8257</v>
      </c>
      <c r="F1792" s="41">
        <v>4276.8</v>
      </c>
      <c r="G1792" s="42">
        <v>0</v>
      </c>
      <c r="H1792" s="42">
        <v>0</v>
      </c>
      <c r="I1792" s="42"/>
      <c r="J1792" s="42"/>
      <c r="K1792" s="42">
        <v>0</v>
      </c>
      <c r="L1792" s="46">
        <v>1.782</v>
      </c>
      <c r="M1792" s="42">
        <v>0</v>
      </c>
      <c r="N1792" s="48">
        <v>0</v>
      </c>
      <c r="O1792" s="42"/>
      <c r="P1792" s="42"/>
      <c r="Q1792" s="42">
        <v>0</v>
      </c>
      <c r="R1792" s="47">
        <v>5110.34</v>
      </c>
      <c r="S1792" s="42">
        <v>5442.2008976418765</v>
      </c>
      <c r="T1792" s="73">
        <v>0.65910147724862256</v>
      </c>
      <c r="U1792" s="48">
        <v>41.475667139613037</v>
      </c>
      <c r="V1792" s="49">
        <v>5.0230915755859318</v>
      </c>
    </row>
    <row r="1793" spans="1:22" x14ac:dyDescent="0.35">
      <c r="A1793" s="1" t="s">
        <v>29</v>
      </c>
      <c r="B1793" s="44" t="s">
        <v>1802</v>
      </c>
      <c r="C1793" s="25" t="s">
        <v>1840</v>
      </c>
      <c r="D1793" s="25" t="s">
        <v>32</v>
      </c>
      <c r="E1793" s="50">
        <v>1181</v>
      </c>
      <c r="F1793" s="41">
        <v>342.36</v>
      </c>
      <c r="G1793" s="42">
        <v>0</v>
      </c>
      <c r="H1793" s="42">
        <v>0</v>
      </c>
      <c r="I1793" s="42"/>
      <c r="J1793" s="42"/>
      <c r="K1793" s="42">
        <v>0</v>
      </c>
      <c r="L1793" s="46">
        <v>0.14265</v>
      </c>
      <c r="M1793" s="42">
        <v>0</v>
      </c>
      <c r="N1793" s="48">
        <v>0</v>
      </c>
      <c r="O1793" s="42"/>
      <c r="P1793" s="42"/>
      <c r="Q1793" s="42">
        <v>0</v>
      </c>
      <c r="R1793" s="47">
        <v>342.36</v>
      </c>
      <c r="S1793" s="42">
        <v>364.59255143819644</v>
      </c>
      <c r="T1793" s="73">
        <v>0.30871511552768538</v>
      </c>
      <c r="U1793" s="48">
        <v>0.14265</v>
      </c>
      <c r="V1793" s="49">
        <v>0.12078746824724811</v>
      </c>
    </row>
    <row r="1794" spans="1:22" x14ac:dyDescent="0.35">
      <c r="A1794" s="1" t="s">
        <v>29</v>
      </c>
      <c r="B1794" s="44" t="s">
        <v>1802</v>
      </c>
      <c r="C1794" s="25" t="s">
        <v>1841</v>
      </c>
      <c r="D1794" s="25" t="s">
        <v>32</v>
      </c>
      <c r="E1794" s="50">
        <v>1091</v>
      </c>
      <c r="F1794" s="41">
        <v>326.6352</v>
      </c>
      <c r="G1794" s="42">
        <v>0</v>
      </c>
      <c r="H1794" s="42">
        <v>0</v>
      </c>
      <c r="I1794" s="42"/>
      <c r="J1794" s="42"/>
      <c r="K1794" s="42">
        <v>0</v>
      </c>
      <c r="L1794" s="46">
        <v>0.13609800000000002</v>
      </c>
      <c r="M1794" s="42">
        <v>0</v>
      </c>
      <c r="N1794" s="48">
        <v>0</v>
      </c>
      <c r="O1794" s="42"/>
      <c r="P1794" s="42"/>
      <c r="Q1794" s="42">
        <v>0</v>
      </c>
      <c r="R1794" s="47">
        <v>326.6352</v>
      </c>
      <c r="S1794" s="42">
        <v>347.84659702513602</v>
      </c>
      <c r="T1794" s="73">
        <v>0.31883281120544088</v>
      </c>
      <c r="U1794" s="48">
        <v>0.13609800000000002</v>
      </c>
      <c r="V1794" s="49">
        <v>0.12474610449129241</v>
      </c>
    </row>
    <row r="1795" spans="1:22" x14ac:dyDescent="0.35">
      <c r="A1795" s="1" t="s">
        <v>29</v>
      </c>
      <c r="B1795" s="44" t="s">
        <v>1802</v>
      </c>
      <c r="C1795" s="25" t="s">
        <v>1842</v>
      </c>
      <c r="D1795" s="25" t="s">
        <v>32</v>
      </c>
      <c r="E1795" s="50">
        <v>1248</v>
      </c>
      <c r="F1795" s="41">
        <v>478.08</v>
      </c>
      <c r="G1795" s="42">
        <v>0</v>
      </c>
      <c r="H1795" s="42">
        <v>0</v>
      </c>
      <c r="I1795" s="42"/>
      <c r="J1795" s="42"/>
      <c r="K1795" s="42">
        <v>0</v>
      </c>
      <c r="L1795" s="46">
        <v>0.19920000000000002</v>
      </c>
      <c r="M1795" s="42">
        <v>0</v>
      </c>
      <c r="N1795" s="48">
        <v>0</v>
      </c>
      <c r="O1795" s="42"/>
      <c r="P1795" s="42"/>
      <c r="Q1795" s="42">
        <v>0</v>
      </c>
      <c r="R1795" s="47">
        <v>478.08</v>
      </c>
      <c r="S1795" s="42">
        <v>509.12608655091992</v>
      </c>
      <c r="T1795" s="73">
        <v>0.40795359499272432</v>
      </c>
      <c r="U1795" s="48">
        <v>0.19920000000000002</v>
      </c>
      <c r="V1795" s="49">
        <v>0.15961538461538463</v>
      </c>
    </row>
    <row r="1796" spans="1:22" x14ac:dyDescent="0.35">
      <c r="A1796" s="1" t="s">
        <v>29</v>
      </c>
      <c r="B1796" s="44" t="s">
        <v>1802</v>
      </c>
      <c r="C1796" s="25" t="s">
        <v>1843</v>
      </c>
      <c r="D1796" s="25" t="s">
        <v>32</v>
      </c>
      <c r="E1796" s="50">
        <v>1479</v>
      </c>
      <c r="F1796" s="41">
        <v>605.48400000000004</v>
      </c>
      <c r="G1796" s="42">
        <v>0</v>
      </c>
      <c r="H1796" s="42">
        <v>0</v>
      </c>
      <c r="I1796" s="42"/>
      <c r="J1796" s="42"/>
      <c r="K1796" s="42">
        <v>0</v>
      </c>
      <c r="L1796" s="46">
        <v>0.25228499999999998</v>
      </c>
      <c r="M1796" s="42">
        <v>0</v>
      </c>
      <c r="N1796" s="48">
        <v>0</v>
      </c>
      <c r="O1796" s="42"/>
      <c r="P1796" s="42"/>
      <c r="Q1796" s="42">
        <v>0</v>
      </c>
      <c r="R1796" s="47">
        <v>605.48400000000004</v>
      </c>
      <c r="S1796" s="42">
        <v>644.80358807981349</v>
      </c>
      <c r="T1796" s="73">
        <v>0.4359726761864865</v>
      </c>
      <c r="U1796" s="48">
        <v>0.25228499999999998</v>
      </c>
      <c r="V1796" s="49">
        <v>0.17057809330628801</v>
      </c>
    </row>
    <row r="1797" spans="1:22" x14ac:dyDescent="0.35">
      <c r="A1797" s="1" t="s">
        <v>29</v>
      </c>
      <c r="B1797" s="44" t="s">
        <v>1802</v>
      </c>
      <c r="C1797" s="25" t="s">
        <v>1844</v>
      </c>
      <c r="D1797" s="25" t="s">
        <v>32</v>
      </c>
      <c r="E1797" s="50">
        <v>2125</v>
      </c>
      <c r="F1797" s="41">
        <v>534.96</v>
      </c>
      <c r="G1797" s="42">
        <v>847.97820000000002</v>
      </c>
      <c r="H1797" s="42">
        <v>0</v>
      </c>
      <c r="I1797" s="42"/>
      <c r="J1797" s="42"/>
      <c r="K1797" s="42">
        <v>0</v>
      </c>
      <c r="L1797" s="46">
        <v>0.22290000000000001</v>
      </c>
      <c r="M1797" s="48">
        <v>43.358004899999997</v>
      </c>
      <c r="N1797" s="48">
        <v>0</v>
      </c>
      <c r="O1797" s="42"/>
      <c r="P1797" s="42"/>
      <c r="Q1797" s="42">
        <v>0</v>
      </c>
      <c r="R1797" s="47">
        <v>1382.9382000000001</v>
      </c>
      <c r="S1797" s="42">
        <v>1472.7449667582275</v>
      </c>
      <c r="T1797" s="73">
        <v>0.69305645494504819</v>
      </c>
      <c r="U1797" s="48">
        <v>43.5809049</v>
      </c>
      <c r="V1797" s="49">
        <v>20.508661129411767</v>
      </c>
    </row>
    <row r="1798" spans="1:22" x14ac:dyDescent="0.35">
      <c r="A1798" s="1" t="s">
        <v>29</v>
      </c>
      <c r="B1798" s="44" t="s">
        <v>1802</v>
      </c>
      <c r="C1798" s="25" t="s">
        <v>1845</v>
      </c>
      <c r="D1798" s="25" t="s">
        <v>32</v>
      </c>
      <c r="E1798" s="50">
        <v>2849</v>
      </c>
      <c r="F1798" s="41">
        <v>1163.6027999999999</v>
      </c>
      <c r="G1798" s="42">
        <v>0</v>
      </c>
      <c r="H1798" s="42">
        <v>146.66399999999999</v>
      </c>
      <c r="I1798" s="42"/>
      <c r="J1798" s="42"/>
      <c r="K1798" s="42">
        <v>0</v>
      </c>
      <c r="L1798" s="46">
        <v>0.4848345</v>
      </c>
      <c r="M1798" s="42">
        <v>0</v>
      </c>
      <c r="N1798" s="48">
        <v>10.443716639999998</v>
      </c>
      <c r="O1798" s="42"/>
      <c r="P1798" s="42"/>
      <c r="Q1798" s="42">
        <v>0</v>
      </c>
      <c r="R1798" s="47">
        <v>1310.2667999999999</v>
      </c>
      <c r="S1798" s="42">
        <v>1395.3543511997925</v>
      </c>
      <c r="T1798" s="73">
        <v>0.48976986704099423</v>
      </c>
      <c r="U1798" s="48">
        <v>10.928551139999998</v>
      </c>
      <c r="V1798" s="49">
        <v>3.8359252860652853</v>
      </c>
    </row>
    <row r="1799" spans="1:22" x14ac:dyDescent="0.35">
      <c r="A1799" s="1" t="s">
        <v>29</v>
      </c>
      <c r="B1799" s="44" t="s">
        <v>1802</v>
      </c>
      <c r="C1799" s="25" t="s">
        <v>1846</v>
      </c>
      <c r="D1799" s="25" t="s">
        <v>32</v>
      </c>
      <c r="E1799" s="50">
        <v>2520</v>
      </c>
      <c r="F1799" s="41">
        <v>417.81599999999997</v>
      </c>
      <c r="G1799" s="42">
        <v>1297.7325000000001</v>
      </c>
      <c r="H1799" s="42">
        <v>0</v>
      </c>
      <c r="I1799" s="42"/>
      <c r="J1799" s="42"/>
      <c r="K1799" s="42">
        <v>0</v>
      </c>
      <c r="L1799" s="46">
        <v>0.17408999999999999</v>
      </c>
      <c r="M1799" s="48">
        <v>66.354408750000005</v>
      </c>
      <c r="N1799" s="48">
        <v>0</v>
      </c>
      <c r="O1799" s="42"/>
      <c r="P1799" s="42"/>
      <c r="Q1799" s="42">
        <v>0</v>
      </c>
      <c r="R1799" s="47">
        <v>1715.5485000000001</v>
      </c>
      <c r="S1799" s="42">
        <v>1826.9546814200571</v>
      </c>
      <c r="T1799" s="73">
        <v>0.7249820164365306</v>
      </c>
      <c r="U1799" s="48">
        <v>66.528498750000011</v>
      </c>
      <c r="V1799" s="49">
        <v>26.400197916666674</v>
      </c>
    </row>
    <row r="1800" spans="1:22" x14ac:dyDescent="0.35">
      <c r="A1800" s="1" t="s">
        <v>29</v>
      </c>
      <c r="B1800" s="44" t="s">
        <v>1802</v>
      </c>
      <c r="C1800" s="25" t="s">
        <v>1847</v>
      </c>
      <c r="D1800" s="25" t="s">
        <v>32</v>
      </c>
      <c r="E1800" s="50">
        <v>3329</v>
      </c>
      <c r="F1800" s="41">
        <v>429.84</v>
      </c>
      <c r="G1800" s="42">
        <v>3554.8398000000002</v>
      </c>
      <c r="H1800" s="42">
        <v>0</v>
      </c>
      <c r="I1800" s="42"/>
      <c r="J1800" s="42"/>
      <c r="K1800" s="42">
        <v>0</v>
      </c>
      <c r="L1800" s="46">
        <v>0.17909999999999998</v>
      </c>
      <c r="M1800" s="42">
        <v>181.76264609999998</v>
      </c>
      <c r="N1800" s="48">
        <v>0</v>
      </c>
      <c r="O1800" s="42"/>
      <c r="P1800" s="42"/>
      <c r="Q1800" s="42">
        <v>0</v>
      </c>
      <c r="R1800" s="47">
        <v>3984.6798000000003</v>
      </c>
      <c r="S1800" s="42">
        <v>4243.4413335268209</v>
      </c>
      <c r="T1800" s="73">
        <v>1.2746894964033706</v>
      </c>
      <c r="U1800" s="48">
        <v>181.94174609999999</v>
      </c>
      <c r="V1800" s="49">
        <v>54.653573475518172</v>
      </c>
    </row>
    <row r="1801" spans="1:22" x14ac:dyDescent="0.35">
      <c r="A1801" s="1" t="s">
        <v>29</v>
      </c>
      <c r="B1801" s="44" t="s">
        <v>1802</v>
      </c>
      <c r="C1801" s="25" t="s">
        <v>1848</v>
      </c>
      <c r="D1801" s="25" t="s">
        <v>32</v>
      </c>
      <c r="E1801" s="50">
        <v>5246</v>
      </c>
      <c r="F1801" s="41">
        <v>613.36799999999994</v>
      </c>
      <c r="G1801" s="42">
        <v>1218.1635000000001</v>
      </c>
      <c r="H1801" s="42">
        <v>0</v>
      </c>
      <c r="I1801" s="42"/>
      <c r="J1801" s="42"/>
      <c r="K1801" s="42">
        <v>0</v>
      </c>
      <c r="L1801" s="46">
        <v>0.25557000000000002</v>
      </c>
      <c r="M1801" s="48">
        <v>62.285963250000002</v>
      </c>
      <c r="N1801" s="48">
        <v>0</v>
      </c>
      <c r="O1801" s="42"/>
      <c r="P1801" s="42"/>
      <c r="Q1801" s="42">
        <v>0</v>
      </c>
      <c r="R1801" s="47">
        <v>1831.5315000000001</v>
      </c>
      <c r="S1801" s="42">
        <v>1950.4695134490801</v>
      </c>
      <c r="T1801" s="73">
        <v>0.37180127972723598</v>
      </c>
      <c r="U1801" s="48">
        <v>62.541533250000001</v>
      </c>
      <c r="V1801" s="49">
        <v>11.921756242851696</v>
      </c>
    </row>
    <row r="1802" spans="1:22" x14ac:dyDescent="0.35">
      <c r="A1802" s="1" t="s">
        <v>29</v>
      </c>
      <c r="B1802" s="44" t="s">
        <v>1802</v>
      </c>
      <c r="C1802" s="25" t="s">
        <v>1849</v>
      </c>
      <c r="D1802" s="25" t="s">
        <v>32</v>
      </c>
      <c r="E1802" s="50">
        <v>2929</v>
      </c>
      <c r="F1802" s="41">
        <v>428.32799999999997</v>
      </c>
      <c r="G1802" s="42">
        <v>951.79679999999996</v>
      </c>
      <c r="H1802" s="42">
        <v>0</v>
      </c>
      <c r="I1802" s="42"/>
      <c r="J1802" s="42"/>
      <c r="K1802" s="42">
        <v>0</v>
      </c>
      <c r="L1802" s="46">
        <v>0.17846999999999999</v>
      </c>
      <c r="M1802" s="48">
        <v>48.666357599999998</v>
      </c>
      <c r="N1802" s="48">
        <v>0</v>
      </c>
      <c r="O1802" s="42"/>
      <c r="P1802" s="42"/>
      <c r="Q1802" s="42">
        <v>0</v>
      </c>
      <c r="R1802" s="47">
        <v>1380.1248000000001</v>
      </c>
      <c r="S1802" s="42">
        <v>1469.748867084737</v>
      </c>
      <c r="T1802" s="73">
        <v>0.50179203382886206</v>
      </c>
      <c r="U1802" s="48">
        <v>48.844827599999995</v>
      </c>
      <c r="V1802" s="49">
        <v>16.676281188118811</v>
      </c>
    </row>
    <row r="1803" spans="1:22" x14ac:dyDescent="0.35">
      <c r="A1803" s="1" t="s">
        <v>29</v>
      </c>
      <c r="B1803" s="44" t="s">
        <v>1802</v>
      </c>
      <c r="C1803" s="25" t="s">
        <v>1850</v>
      </c>
      <c r="D1803" s="25" t="s">
        <v>32</v>
      </c>
      <c r="E1803" s="50">
        <v>4811</v>
      </c>
      <c r="F1803" s="41">
        <v>711.072</v>
      </c>
      <c r="G1803" s="42">
        <v>1378.4382000000001</v>
      </c>
      <c r="H1803" s="42">
        <v>0</v>
      </c>
      <c r="I1803" s="42"/>
      <c r="J1803" s="42"/>
      <c r="K1803" s="42">
        <v>0</v>
      </c>
      <c r="L1803" s="46">
        <v>0.29628000000000004</v>
      </c>
      <c r="M1803" s="48">
        <v>70.480974900000007</v>
      </c>
      <c r="N1803" s="48">
        <v>0</v>
      </c>
      <c r="O1803" s="42"/>
      <c r="P1803" s="42"/>
      <c r="Q1803" s="42">
        <v>0</v>
      </c>
      <c r="R1803" s="47">
        <v>2089.5102000000002</v>
      </c>
      <c r="S1803" s="42">
        <v>2225.2011189220007</v>
      </c>
      <c r="T1803" s="73">
        <v>0.46252361648763263</v>
      </c>
      <c r="U1803" s="48">
        <v>70.777254900000003</v>
      </c>
      <c r="V1803" s="49">
        <v>14.711547474537518</v>
      </c>
    </row>
    <row r="1804" spans="1:22" x14ac:dyDescent="0.35">
      <c r="A1804" s="1" t="s">
        <v>29</v>
      </c>
      <c r="B1804" s="44" t="s">
        <v>1802</v>
      </c>
      <c r="C1804" s="25" t="s">
        <v>1851</v>
      </c>
      <c r="D1804" s="25" t="s">
        <v>32</v>
      </c>
      <c r="E1804" s="50">
        <v>2371</v>
      </c>
      <c r="F1804" s="41">
        <v>991.15199999999993</v>
      </c>
      <c r="G1804" s="42">
        <v>0</v>
      </c>
      <c r="H1804" s="42">
        <v>0</v>
      </c>
      <c r="I1804" s="42"/>
      <c r="J1804" s="42"/>
      <c r="K1804" s="42">
        <v>0</v>
      </c>
      <c r="L1804" s="46">
        <v>0.41298000000000001</v>
      </c>
      <c r="M1804" s="42">
        <v>0</v>
      </c>
      <c r="N1804" s="48">
        <v>0</v>
      </c>
      <c r="O1804" s="42"/>
      <c r="P1804" s="42"/>
      <c r="Q1804" s="42">
        <v>0</v>
      </c>
      <c r="R1804" s="47">
        <v>991.15199999999993</v>
      </c>
      <c r="S1804" s="42">
        <v>1055.5165222078258</v>
      </c>
      <c r="T1804" s="73">
        <v>0.44517778245796114</v>
      </c>
      <c r="U1804" s="48">
        <v>0.41298000000000001</v>
      </c>
      <c r="V1804" s="49">
        <v>0.17417967102488402</v>
      </c>
    </row>
    <row r="1805" spans="1:22" x14ac:dyDescent="0.35">
      <c r="A1805" s="1" t="s">
        <v>29</v>
      </c>
      <c r="B1805" s="44" t="s">
        <v>1802</v>
      </c>
      <c r="C1805" s="25" t="s">
        <v>1852</v>
      </c>
      <c r="D1805" s="25" t="s">
        <v>32</v>
      </c>
      <c r="E1805" s="50">
        <v>1004</v>
      </c>
      <c r="F1805" s="41">
        <v>448.63200000000001</v>
      </c>
      <c r="G1805" s="42">
        <v>0</v>
      </c>
      <c r="H1805" s="42">
        <v>0</v>
      </c>
      <c r="I1805" s="42"/>
      <c r="J1805" s="42"/>
      <c r="K1805" s="42">
        <v>0</v>
      </c>
      <c r="L1805" s="46">
        <v>0.18693000000000001</v>
      </c>
      <c r="M1805" s="42">
        <v>0</v>
      </c>
      <c r="N1805" s="48">
        <v>0</v>
      </c>
      <c r="O1805" s="42"/>
      <c r="P1805" s="42"/>
      <c r="Q1805" s="42">
        <v>0</v>
      </c>
      <c r="R1805" s="47">
        <v>448.63200000000001</v>
      </c>
      <c r="S1805" s="42">
        <v>477.76575983415393</v>
      </c>
      <c r="T1805" s="73">
        <v>0.4758623105917868</v>
      </c>
      <c r="U1805" s="48">
        <v>0.18693000000000001</v>
      </c>
      <c r="V1805" s="49">
        <v>0.18618525896414342</v>
      </c>
    </row>
    <row r="1806" spans="1:22" x14ac:dyDescent="0.35">
      <c r="A1806" s="1" t="s">
        <v>29</v>
      </c>
      <c r="B1806" s="44" t="s">
        <v>1802</v>
      </c>
      <c r="C1806" s="25" t="s">
        <v>1853</v>
      </c>
      <c r="D1806" s="25" t="s">
        <v>32</v>
      </c>
      <c r="E1806" s="50">
        <v>2130</v>
      </c>
      <c r="F1806" s="41">
        <v>925.596</v>
      </c>
      <c r="G1806" s="42">
        <v>0</v>
      </c>
      <c r="H1806" s="42">
        <v>0</v>
      </c>
      <c r="I1806" s="42"/>
      <c r="J1806" s="42"/>
      <c r="K1806" s="42">
        <v>0</v>
      </c>
      <c r="L1806" s="46">
        <v>0.38566500000000004</v>
      </c>
      <c r="M1806" s="42">
        <v>0</v>
      </c>
      <c r="N1806" s="48">
        <v>0</v>
      </c>
      <c r="O1806" s="42"/>
      <c r="P1806" s="42"/>
      <c r="Q1806" s="42">
        <v>0</v>
      </c>
      <c r="R1806" s="47">
        <v>925.596</v>
      </c>
      <c r="S1806" s="42">
        <v>985.70337434568535</v>
      </c>
      <c r="T1806" s="73">
        <v>0.46277153725149545</v>
      </c>
      <c r="U1806" s="48">
        <v>0.38566500000000004</v>
      </c>
      <c r="V1806" s="49">
        <v>0.18106338028169014</v>
      </c>
    </row>
    <row r="1807" spans="1:22" x14ac:dyDescent="0.35">
      <c r="A1807" s="1" t="s">
        <v>29</v>
      </c>
      <c r="B1807" s="44" t="s">
        <v>1802</v>
      </c>
      <c r="C1807" s="25" t="s">
        <v>1854</v>
      </c>
      <c r="D1807" s="25" t="s">
        <v>32</v>
      </c>
      <c r="E1807" s="50">
        <v>4399</v>
      </c>
      <c r="F1807" s="41">
        <v>490.17599999999999</v>
      </c>
      <c r="G1807" s="42">
        <v>979.83540000000005</v>
      </c>
      <c r="H1807" s="42">
        <v>0</v>
      </c>
      <c r="I1807" s="42"/>
      <c r="J1807" s="42"/>
      <c r="K1807" s="42">
        <v>0</v>
      </c>
      <c r="L1807" s="46">
        <v>0.20424</v>
      </c>
      <c r="M1807" s="48">
        <v>50.100000299999998</v>
      </c>
      <c r="N1807" s="48">
        <v>0</v>
      </c>
      <c r="O1807" s="42"/>
      <c r="P1807" s="42"/>
      <c r="Q1807" s="42">
        <v>0</v>
      </c>
      <c r="R1807" s="47">
        <v>1470.0114000000001</v>
      </c>
      <c r="S1807" s="42">
        <v>1565.4726222959316</v>
      </c>
      <c r="T1807" s="73">
        <v>0.35587011191087331</v>
      </c>
      <c r="U1807" s="48">
        <v>50.304240299999996</v>
      </c>
      <c r="V1807" s="49">
        <v>11.435380836553762</v>
      </c>
    </row>
    <row r="1808" spans="1:22" x14ac:dyDescent="0.35">
      <c r="A1808" s="1" t="s">
        <v>29</v>
      </c>
      <c r="B1808" s="44" t="s">
        <v>1802</v>
      </c>
      <c r="C1808" s="25" t="s">
        <v>1855</v>
      </c>
      <c r="D1808" s="25" t="s">
        <v>32</v>
      </c>
      <c r="E1808" s="50">
        <v>3885</v>
      </c>
      <c r="F1808" s="41">
        <v>1536.624</v>
      </c>
      <c r="G1808" s="42">
        <v>0</v>
      </c>
      <c r="H1808" s="42">
        <v>0</v>
      </c>
      <c r="I1808" s="42"/>
      <c r="J1808" s="42"/>
      <c r="K1808" s="42">
        <v>0</v>
      </c>
      <c r="L1808" s="46">
        <v>0.64025999999999994</v>
      </c>
      <c r="M1808" s="42">
        <v>0</v>
      </c>
      <c r="N1808" s="48">
        <v>0</v>
      </c>
      <c r="O1808" s="42"/>
      <c r="P1808" s="42"/>
      <c r="Q1808" s="42">
        <v>0</v>
      </c>
      <c r="R1808" s="47">
        <v>1536.624</v>
      </c>
      <c r="S1808" s="42">
        <v>1636.4109848147189</v>
      </c>
      <c r="T1808" s="73">
        <v>0.42121260870391736</v>
      </c>
      <c r="U1808" s="48">
        <v>0.64025999999999994</v>
      </c>
      <c r="V1808" s="49">
        <v>0.1648030888030888</v>
      </c>
    </row>
    <row r="1809" spans="1:22" x14ac:dyDescent="0.35">
      <c r="A1809" s="1" t="s">
        <v>29</v>
      </c>
      <c r="B1809" s="44" t="s">
        <v>1802</v>
      </c>
      <c r="C1809" s="25" t="s">
        <v>1856</v>
      </c>
      <c r="D1809" s="25" t="s">
        <v>32</v>
      </c>
      <c r="E1809" s="50">
        <v>30191</v>
      </c>
      <c r="F1809" s="41">
        <v>8153.3519999999999</v>
      </c>
      <c r="G1809" s="42">
        <v>9422.1062999999995</v>
      </c>
      <c r="H1809" s="42">
        <v>0</v>
      </c>
      <c r="I1809" s="42"/>
      <c r="J1809" s="42"/>
      <c r="K1809" s="42">
        <v>0</v>
      </c>
      <c r="L1809" s="46">
        <v>3.39723</v>
      </c>
      <c r="M1809" s="42">
        <v>481.76206784999999</v>
      </c>
      <c r="N1809" s="48">
        <v>0</v>
      </c>
      <c r="O1809" s="42"/>
      <c r="P1809" s="42"/>
      <c r="Q1809" s="42">
        <v>0</v>
      </c>
      <c r="R1809" s="47">
        <v>17575.458299999998</v>
      </c>
      <c r="S1809" s="42">
        <v>18716.792803752265</v>
      </c>
      <c r="T1809" s="73">
        <v>0.61994610326760513</v>
      </c>
      <c r="U1809" s="48">
        <v>485.15929784999997</v>
      </c>
      <c r="V1809" s="49">
        <v>16.069666385677849</v>
      </c>
    </row>
    <row r="1810" spans="1:22" x14ac:dyDescent="0.35">
      <c r="A1810" s="1" t="s">
        <v>29</v>
      </c>
      <c r="B1810" s="44" t="s">
        <v>1802</v>
      </c>
      <c r="C1810" s="25" t="s">
        <v>1857</v>
      </c>
      <c r="D1810" s="25" t="s">
        <v>32</v>
      </c>
      <c r="E1810" s="50">
        <v>15014</v>
      </c>
      <c r="F1810" s="41">
        <v>3503.52</v>
      </c>
      <c r="G1810" s="42">
        <v>3458.9780999999998</v>
      </c>
      <c r="H1810" s="42">
        <v>0</v>
      </c>
      <c r="I1810" s="42"/>
      <c r="J1810" s="42"/>
      <c r="K1810" s="42">
        <v>0</v>
      </c>
      <c r="L1810" s="46">
        <v>1.4598</v>
      </c>
      <c r="M1810" s="42">
        <v>176.86113795</v>
      </c>
      <c r="N1810" s="48">
        <v>0</v>
      </c>
      <c r="O1810" s="42"/>
      <c r="P1810" s="42"/>
      <c r="Q1810" s="42">
        <v>0</v>
      </c>
      <c r="R1810" s="47">
        <v>6962.4980999999998</v>
      </c>
      <c r="S1810" s="42">
        <v>7414.6364840010365</v>
      </c>
      <c r="T1810" s="73">
        <v>0.49384817397102948</v>
      </c>
      <c r="U1810" s="48">
        <v>178.32093795</v>
      </c>
      <c r="V1810" s="49">
        <v>11.876977351138937</v>
      </c>
    </row>
    <row r="1811" spans="1:22" x14ac:dyDescent="0.35">
      <c r="A1811" s="1" t="s">
        <v>29</v>
      </c>
      <c r="B1811" s="44" t="s">
        <v>1802</v>
      </c>
      <c r="C1811" s="25" t="s">
        <v>1858</v>
      </c>
      <c r="D1811" s="25" t="s">
        <v>32</v>
      </c>
      <c r="E1811" s="50">
        <v>1387</v>
      </c>
      <c r="F1811" s="41">
        <v>235.65600000000001</v>
      </c>
      <c r="G1811" s="42">
        <v>0</v>
      </c>
      <c r="H1811" s="42">
        <v>433.00799999999992</v>
      </c>
      <c r="I1811" s="42"/>
      <c r="J1811" s="42"/>
      <c r="K1811" s="42">
        <v>0</v>
      </c>
      <c r="L1811" s="46">
        <v>9.819E-2</v>
      </c>
      <c r="M1811" s="42">
        <v>0</v>
      </c>
      <c r="N1811" s="48">
        <v>30.833830079999995</v>
      </c>
      <c r="O1811" s="42"/>
      <c r="P1811" s="42"/>
      <c r="Q1811" s="42">
        <v>0</v>
      </c>
      <c r="R1811" s="47">
        <v>668.66399999999999</v>
      </c>
      <c r="S1811" s="42">
        <v>712.08644063228815</v>
      </c>
      <c r="T1811" s="73">
        <v>0.51340046188340893</v>
      </c>
      <c r="U1811" s="48">
        <v>30.932020079999994</v>
      </c>
      <c r="V1811" s="49">
        <v>22.301384340302807</v>
      </c>
    </row>
    <row r="1812" spans="1:22" x14ac:dyDescent="0.35">
      <c r="A1812" s="1" t="s">
        <v>29</v>
      </c>
      <c r="B1812" s="44" t="s">
        <v>1802</v>
      </c>
      <c r="C1812" s="25" t="s">
        <v>1859</v>
      </c>
      <c r="D1812" s="25" t="s">
        <v>32</v>
      </c>
      <c r="E1812" s="50">
        <v>2534</v>
      </c>
      <c r="F1812" s="41">
        <v>1369.44</v>
      </c>
      <c r="G1812" s="42">
        <v>0</v>
      </c>
      <c r="H1812" s="42">
        <v>187.40399999999997</v>
      </c>
      <c r="I1812" s="42"/>
      <c r="J1812" s="42"/>
      <c r="K1812" s="42">
        <v>0</v>
      </c>
      <c r="L1812" s="46">
        <v>0.5706</v>
      </c>
      <c r="M1812" s="42">
        <v>0</v>
      </c>
      <c r="N1812" s="48">
        <v>13.344749039999998</v>
      </c>
      <c r="O1812" s="42"/>
      <c r="P1812" s="42"/>
      <c r="Q1812" s="42">
        <v>0</v>
      </c>
      <c r="R1812" s="47">
        <v>1556.8440000000001</v>
      </c>
      <c r="S1812" s="42">
        <v>1657.9440534853588</v>
      </c>
      <c r="T1812" s="73">
        <v>0.65427942126494032</v>
      </c>
      <c r="U1812" s="48">
        <v>13.915349039999999</v>
      </c>
      <c r="V1812" s="49">
        <v>5.4914558168902916</v>
      </c>
    </row>
    <row r="1813" spans="1:22" x14ac:dyDescent="0.35">
      <c r="A1813" s="1" t="s">
        <v>29</v>
      </c>
      <c r="B1813" s="44" t="s">
        <v>1802</v>
      </c>
      <c r="C1813" s="25" t="s">
        <v>1804</v>
      </c>
      <c r="D1813" s="25" t="s">
        <v>32</v>
      </c>
      <c r="E1813" s="50">
        <v>1875</v>
      </c>
      <c r="F1813" s="41">
        <v>245.376</v>
      </c>
      <c r="G1813" s="42">
        <v>0</v>
      </c>
      <c r="H1813" s="42">
        <v>0</v>
      </c>
      <c r="I1813" s="42"/>
      <c r="J1813" s="42"/>
      <c r="K1813" s="42">
        <v>0</v>
      </c>
      <c r="L1813" s="46">
        <v>0.10224000000000001</v>
      </c>
      <c r="M1813" s="42">
        <v>0</v>
      </c>
      <c r="N1813" s="48">
        <v>0</v>
      </c>
      <c r="O1813" s="42"/>
      <c r="P1813" s="42"/>
      <c r="Q1813" s="42">
        <v>0</v>
      </c>
      <c r="R1813" s="47">
        <v>245.376</v>
      </c>
      <c r="S1813" s="42">
        <v>261.31049743456856</v>
      </c>
      <c r="T1813" s="73">
        <v>0.13936559863176989</v>
      </c>
      <c r="U1813" s="48">
        <v>0.10224000000000001</v>
      </c>
      <c r="V1813" s="49">
        <v>5.4528000000000007E-2</v>
      </c>
    </row>
    <row r="1814" spans="1:22" x14ac:dyDescent="0.35">
      <c r="A1814" s="1" t="s">
        <v>29</v>
      </c>
      <c r="B1814" s="44" t="s">
        <v>1802</v>
      </c>
      <c r="C1814" s="25" t="s">
        <v>1860</v>
      </c>
      <c r="D1814" s="25" t="s">
        <v>32</v>
      </c>
      <c r="E1814" s="50">
        <v>4543</v>
      </c>
      <c r="F1814" s="41">
        <v>1595.52</v>
      </c>
      <c r="G1814" s="42">
        <v>2339.3285999999998</v>
      </c>
      <c r="H1814" s="42">
        <v>0</v>
      </c>
      <c r="I1814" s="42"/>
      <c r="J1814" s="42"/>
      <c r="K1814" s="42">
        <v>0</v>
      </c>
      <c r="L1814" s="46">
        <v>0.66480000000000006</v>
      </c>
      <c r="M1814" s="42">
        <v>119.6122977</v>
      </c>
      <c r="N1814" s="48">
        <v>0</v>
      </c>
      <c r="O1814" s="42"/>
      <c r="P1814" s="42"/>
      <c r="Q1814" s="42">
        <v>0</v>
      </c>
      <c r="R1814" s="47">
        <v>3934.8485999999998</v>
      </c>
      <c r="S1814" s="42">
        <v>4190.3741400777399</v>
      </c>
      <c r="T1814" s="73">
        <v>0.9223803962310676</v>
      </c>
      <c r="U1814" s="48">
        <v>120.2770977</v>
      </c>
      <c r="V1814" s="49">
        <v>26.475258133392032</v>
      </c>
    </row>
    <row r="1815" spans="1:22" x14ac:dyDescent="0.35">
      <c r="A1815" s="1" t="s">
        <v>29</v>
      </c>
      <c r="B1815" s="44" t="s">
        <v>1802</v>
      </c>
      <c r="C1815" s="25" t="s">
        <v>1861</v>
      </c>
      <c r="D1815" s="25" t="s">
        <v>32</v>
      </c>
      <c r="E1815" s="50">
        <v>2408</v>
      </c>
      <c r="F1815" s="41">
        <v>230.33159999999998</v>
      </c>
      <c r="G1815" s="42">
        <v>0</v>
      </c>
      <c r="H1815" s="42">
        <v>598.68399999999986</v>
      </c>
      <c r="I1815" s="42"/>
      <c r="J1815" s="42"/>
      <c r="K1815" s="42">
        <v>0</v>
      </c>
      <c r="L1815" s="46">
        <v>9.5971500000000001E-2</v>
      </c>
      <c r="M1815" s="42">
        <v>0</v>
      </c>
      <c r="N1815" s="48">
        <v>42.631361839999997</v>
      </c>
      <c r="O1815" s="42"/>
      <c r="P1815" s="42"/>
      <c r="Q1815" s="42">
        <v>0</v>
      </c>
      <c r="R1815" s="47">
        <v>829.01559999999984</v>
      </c>
      <c r="S1815" s="42">
        <v>882.85112976418736</v>
      </c>
      <c r="T1815" s="73">
        <v>0.36663252897183862</v>
      </c>
      <c r="U1815" s="48">
        <v>42.727333339999994</v>
      </c>
      <c r="V1815" s="49">
        <v>17.74390919435216</v>
      </c>
    </row>
    <row r="1816" spans="1:22" x14ac:dyDescent="0.35">
      <c r="A1816" s="1" t="s">
        <v>29</v>
      </c>
      <c r="B1816" s="44" t="s">
        <v>1802</v>
      </c>
      <c r="C1816" s="25" t="s">
        <v>1862</v>
      </c>
      <c r="D1816" s="25" t="s">
        <v>32</v>
      </c>
      <c r="E1816" s="50">
        <v>1178</v>
      </c>
      <c r="F1816" s="41">
        <v>588.97439999999995</v>
      </c>
      <c r="G1816" s="42">
        <v>0</v>
      </c>
      <c r="H1816" s="42">
        <v>0</v>
      </c>
      <c r="I1816" s="42"/>
      <c r="J1816" s="42"/>
      <c r="K1816" s="42">
        <v>0</v>
      </c>
      <c r="L1816" s="46">
        <v>0.24540600000000001</v>
      </c>
      <c r="M1816" s="42">
        <v>0</v>
      </c>
      <c r="N1816" s="48">
        <v>0</v>
      </c>
      <c r="O1816" s="42"/>
      <c r="P1816" s="42"/>
      <c r="Q1816" s="42">
        <v>0</v>
      </c>
      <c r="R1816" s="47">
        <v>588.97439999999995</v>
      </c>
      <c r="S1816" s="42">
        <v>627.22186945840883</v>
      </c>
      <c r="T1816" s="73">
        <v>0.53244640870832671</v>
      </c>
      <c r="U1816" s="48">
        <v>0.24540600000000001</v>
      </c>
      <c r="V1816" s="49">
        <v>0.20832427843803056</v>
      </c>
    </row>
    <row r="1817" spans="1:22" x14ac:dyDescent="0.35">
      <c r="A1817" s="1" t="s">
        <v>29</v>
      </c>
      <c r="B1817" s="44" t="s">
        <v>1802</v>
      </c>
      <c r="C1817" s="25" t="s">
        <v>1863</v>
      </c>
      <c r="D1817" s="25" t="s">
        <v>32</v>
      </c>
      <c r="E1817" s="50">
        <v>1951</v>
      </c>
      <c r="F1817" s="41">
        <v>789.55200000000002</v>
      </c>
      <c r="G1817" s="42">
        <v>0</v>
      </c>
      <c r="H1817" s="48">
        <v>24.443999999999996</v>
      </c>
      <c r="I1817" s="42"/>
      <c r="J1817" s="42"/>
      <c r="K1817" s="42">
        <v>0</v>
      </c>
      <c r="L1817" s="46">
        <v>0.32897999999999999</v>
      </c>
      <c r="M1817" s="42">
        <v>0</v>
      </c>
      <c r="N1817" s="48">
        <v>1.7406194399999999</v>
      </c>
      <c r="O1817" s="42"/>
      <c r="P1817" s="42"/>
      <c r="Q1817" s="42">
        <v>0</v>
      </c>
      <c r="R1817" s="47">
        <v>813.99599999999998</v>
      </c>
      <c r="S1817" s="42">
        <v>866.8561704068411</v>
      </c>
      <c r="T1817" s="73">
        <v>0.44431377263292726</v>
      </c>
      <c r="U1817" s="48">
        <v>2.0695994399999997</v>
      </c>
      <c r="V1817" s="49">
        <v>1.0607890517683238</v>
      </c>
    </row>
    <row r="1818" spans="1:22" x14ac:dyDescent="0.35">
      <c r="A1818" s="1" t="s">
        <v>29</v>
      </c>
      <c r="B1818" s="44" t="s">
        <v>1802</v>
      </c>
      <c r="C1818" s="25" t="s">
        <v>1864</v>
      </c>
      <c r="D1818" s="25" t="s">
        <v>32</v>
      </c>
      <c r="E1818" s="50">
        <v>1651</v>
      </c>
      <c r="F1818" s="41">
        <v>166.96799999999999</v>
      </c>
      <c r="G1818" s="42">
        <v>0</v>
      </c>
      <c r="H1818" s="42">
        <v>496.63999999999993</v>
      </c>
      <c r="I1818" s="42"/>
      <c r="J1818" s="42"/>
      <c r="K1818" s="42">
        <v>0</v>
      </c>
      <c r="L1818" s="46">
        <v>6.9570000000000007E-2</v>
      </c>
      <c r="M1818" s="42">
        <v>0</v>
      </c>
      <c r="N1818" s="48">
        <v>35.3649664</v>
      </c>
      <c r="O1818" s="42"/>
      <c r="P1818" s="42"/>
      <c r="Q1818" s="42">
        <v>0</v>
      </c>
      <c r="R1818" s="47">
        <v>663.60799999999995</v>
      </c>
      <c r="S1818" s="42">
        <v>706.70210852552464</v>
      </c>
      <c r="T1818" s="73">
        <v>0.42804488705361882</v>
      </c>
      <c r="U1818" s="48">
        <v>35.434536399999999</v>
      </c>
      <c r="V1818" s="49">
        <v>21.462469049061173</v>
      </c>
    </row>
    <row r="1819" spans="1:22" x14ac:dyDescent="0.35">
      <c r="A1819" s="1" t="s">
        <v>29</v>
      </c>
      <c r="B1819" s="44" t="s">
        <v>1802</v>
      </c>
      <c r="C1819" s="25" t="s">
        <v>1865</v>
      </c>
      <c r="D1819" s="25" t="s">
        <v>32</v>
      </c>
      <c r="E1819" s="50">
        <v>1857</v>
      </c>
      <c r="F1819" s="41">
        <v>241.488</v>
      </c>
      <c r="G1819" s="42">
        <v>0</v>
      </c>
      <c r="H1819" s="48">
        <v>25.995999999999995</v>
      </c>
      <c r="I1819" s="42"/>
      <c r="J1819" s="42"/>
      <c r="K1819" s="42">
        <v>0</v>
      </c>
      <c r="L1819" s="46">
        <v>0.10062</v>
      </c>
      <c r="M1819" s="42">
        <v>0</v>
      </c>
      <c r="N1819" s="48">
        <v>1.8511349599999998</v>
      </c>
      <c r="O1819" s="42"/>
      <c r="P1819" s="42"/>
      <c r="Q1819" s="42">
        <v>0</v>
      </c>
      <c r="R1819" s="47">
        <v>267.48399999999998</v>
      </c>
      <c r="S1819" s="42">
        <v>284.85417113241772</v>
      </c>
      <c r="T1819" s="73">
        <v>0.15339481482628847</v>
      </c>
      <c r="U1819" s="48">
        <v>1.9517549599999997</v>
      </c>
      <c r="V1819" s="49">
        <v>1.0510258266020462</v>
      </c>
    </row>
    <row r="1820" spans="1:22" x14ac:dyDescent="0.35">
      <c r="A1820" s="1" t="s">
        <v>29</v>
      </c>
      <c r="B1820" s="44" t="s">
        <v>1802</v>
      </c>
      <c r="C1820" s="25" t="s">
        <v>1866</v>
      </c>
      <c r="D1820" s="25" t="s">
        <v>32</v>
      </c>
      <c r="E1820" s="50">
        <v>1469</v>
      </c>
      <c r="F1820" s="41">
        <v>467.86680000000001</v>
      </c>
      <c r="G1820" s="42">
        <v>0</v>
      </c>
      <c r="H1820" s="42">
        <v>0</v>
      </c>
      <c r="I1820" s="42"/>
      <c r="J1820" s="42"/>
      <c r="K1820" s="42">
        <v>0</v>
      </c>
      <c r="L1820" s="46">
        <v>0.19494449999999999</v>
      </c>
      <c r="M1820" s="42">
        <v>0</v>
      </c>
      <c r="N1820" s="48">
        <v>0</v>
      </c>
      <c r="O1820" s="42"/>
      <c r="P1820" s="42"/>
      <c r="Q1820" s="42">
        <v>0</v>
      </c>
      <c r="R1820" s="47">
        <v>467.86680000000001</v>
      </c>
      <c r="S1820" s="42">
        <v>498.24965050012958</v>
      </c>
      <c r="T1820" s="73">
        <v>0.33917607249838638</v>
      </c>
      <c r="U1820" s="48">
        <v>0.19494449999999999</v>
      </c>
      <c r="V1820" s="49">
        <v>0.13270558202859087</v>
      </c>
    </row>
    <row r="1821" spans="1:22" x14ac:dyDescent="0.35">
      <c r="A1821" s="1" t="s">
        <v>29</v>
      </c>
      <c r="B1821" s="44" t="s">
        <v>1802</v>
      </c>
      <c r="C1821" s="25" t="s">
        <v>1867</v>
      </c>
      <c r="D1821" s="25" t="s">
        <v>32</v>
      </c>
      <c r="E1821" s="50">
        <v>2644</v>
      </c>
      <c r="F1821" s="41">
        <v>1010.88</v>
      </c>
      <c r="G1821" s="42">
        <v>0</v>
      </c>
      <c r="H1821" s="42">
        <v>0</v>
      </c>
      <c r="I1821" s="42"/>
      <c r="J1821" s="42"/>
      <c r="K1821" s="42">
        <v>0</v>
      </c>
      <c r="L1821" s="46">
        <v>0.42119999999999996</v>
      </c>
      <c r="M1821" s="42">
        <v>0</v>
      </c>
      <c r="N1821" s="48">
        <v>0</v>
      </c>
      <c r="O1821" s="42"/>
      <c r="P1821" s="42"/>
      <c r="Q1821" s="42">
        <v>0</v>
      </c>
      <c r="R1821" s="47">
        <v>1010.88</v>
      </c>
      <c r="S1821" s="42">
        <v>1076.5256408395958</v>
      </c>
      <c r="T1821" s="73">
        <v>0.40715795795748705</v>
      </c>
      <c r="U1821" s="48">
        <v>0.42119999999999996</v>
      </c>
      <c r="V1821" s="49">
        <v>0.15930408472012103</v>
      </c>
    </row>
    <row r="1822" spans="1:22" x14ac:dyDescent="0.35">
      <c r="A1822" s="1" t="s">
        <v>29</v>
      </c>
      <c r="B1822" s="44" t="s">
        <v>1802</v>
      </c>
      <c r="C1822" s="25" t="s">
        <v>1868</v>
      </c>
      <c r="D1822" s="25" t="s">
        <v>32</v>
      </c>
      <c r="E1822" s="50">
        <v>1549</v>
      </c>
      <c r="F1822" s="41">
        <v>244.29599999999999</v>
      </c>
      <c r="G1822" s="42">
        <v>0</v>
      </c>
      <c r="H1822" s="42">
        <v>270.82399999999996</v>
      </c>
      <c r="I1822" s="42"/>
      <c r="J1822" s="42"/>
      <c r="K1822" s="42">
        <v>0</v>
      </c>
      <c r="L1822" s="46">
        <v>0.10179000000000001</v>
      </c>
      <c r="M1822" s="42">
        <v>0</v>
      </c>
      <c r="N1822" s="48">
        <v>19.284958240000002</v>
      </c>
      <c r="O1822" s="42"/>
      <c r="P1822" s="42"/>
      <c r="Q1822" s="42">
        <v>0</v>
      </c>
      <c r="R1822" s="47">
        <v>515.11999999999989</v>
      </c>
      <c r="S1822" s="42">
        <v>548.57143094065805</v>
      </c>
      <c r="T1822" s="73">
        <v>0.35414553320894643</v>
      </c>
      <c r="U1822" s="48">
        <v>19.386748240000003</v>
      </c>
      <c r="V1822" s="49">
        <v>12.515654125242095</v>
      </c>
    </row>
    <row r="1823" spans="1:22" x14ac:dyDescent="0.35">
      <c r="A1823" s="1" t="s">
        <v>29</v>
      </c>
      <c r="B1823" s="44" t="s">
        <v>1802</v>
      </c>
      <c r="C1823" s="25" t="s">
        <v>1869</v>
      </c>
      <c r="D1823" s="25" t="s">
        <v>32</v>
      </c>
      <c r="E1823" s="50">
        <v>16316</v>
      </c>
      <c r="F1823" s="41">
        <v>5146.5599999999995</v>
      </c>
      <c r="G1823" s="42">
        <v>0</v>
      </c>
      <c r="H1823" s="42">
        <v>0</v>
      </c>
      <c r="I1823" s="42"/>
      <c r="J1823" s="42"/>
      <c r="K1823" s="42">
        <v>0</v>
      </c>
      <c r="L1823" s="46">
        <v>2.1444000000000001</v>
      </c>
      <c r="M1823" s="42">
        <v>0</v>
      </c>
      <c r="N1823" s="48">
        <v>0</v>
      </c>
      <c r="O1823" s="42"/>
      <c r="P1823" s="42"/>
      <c r="Q1823" s="42">
        <v>0</v>
      </c>
      <c r="R1823" s="47">
        <v>7835.08</v>
      </c>
      <c r="S1823" s="42">
        <v>8343.8830702254472</v>
      </c>
      <c r="T1823" s="73">
        <v>0.51139268633399404</v>
      </c>
      <c r="U1823" s="48">
        <v>130.17331040405074</v>
      </c>
      <c r="V1823" s="49">
        <v>7.9782612407483899</v>
      </c>
    </row>
    <row r="1824" spans="1:22" x14ac:dyDescent="0.35">
      <c r="A1824" s="1" t="s">
        <v>29</v>
      </c>
      <c r="B1824" s="44" t="s">
        <v>1802</v>
      </c>
      <c r="C1824" s="25" t="s">
        <v>1870</v>
      </c>
      <c r="D1824" s="25" t="s">
        <v>32</v>
      </c>
      <c r="E1824" s="50">
        <v>1553</v>
      </c>
      <c r="F1824" s="41">
        <v>509.32799999999997</v>
      </c>
      <c r="G1824" s="42">
        <v>0</v>
      </c>
      <c r="H1824" s="42">
        <v>0</v>
      </c>
      <c r="I1824" s="42"/>
      <c r="J1824" s="42"/>
      <c r="K1824" s="42">
        <v>0</v>
      </c>
      <c r="L1824" s="46">
        <v>0.21221999999999999</v>
      </c>
      <c r="M1824" s="42">
        <v>0</v>
      </c>
      <c r="N1824" s="48">
        <v>0</v>
      </c>
      <c r="O1824" s="42"/>
      <c r="P1824" s="42"/>
      <c r="Q1824" s="42">
        <v>0</v>
      </c>
      <c r="R1824" s="47">
        <v>509.32799999999997</v>
      </c>
      <c r="S1824" s="42">
        <v>542.40330365379623</v>
      </c>
      <c r="T1824" s="73">
        <v>0.3492616250185423</v>
      </c>
      <c r="U1824" s="48">
        <v>0.21221999999999999</v>
      </c>
      <c r="V1824" s="49">
        <v>0.13665164198325822</v>
      </c>
    </row>
    <row r="1825" spans="1:22" x14ac:dyDescent="0.35">
      <c r="A1825" s="1" t="s">
        <v>29</v>
      </c>
      <c r="B1825" s="44" t="s">
        <v>1802</v>
      </c>
      <c r="C1825" s="25" t="s">
        <v>1871</v>
      </c>
      <c r="D1825" s="25" t="s">
        <v>32</v>
      </c>
      <c r="E1825" s="50">
        <v>2867</v>
      </c>
      <c r="F1825" s="41">
        <v>1201.3920000000001</v>
      </c>
      <c r="G1825" s="42">
        <v>0</v>
      </c>
      <c r="H1825" s="48">
        <v>46.17199999999999</v>
      </c>
      <c r="I1825" s="42"/>
      <c r="J1825" s="42"/>
      <c r="K1825" s="42">
        <v>0</v>
      </c>
      <c r="L1825" s="46">
        <v>0.50058000000000002</v>
      </c>
      <c r="M1825" s="42">
        <v>0</v>
      </c>
      <c r="N1825" s="48">
        <v>3.2878367199999996</v>
      </c>
      <c r="O1825" s="42"/>
      <c r="P1825" s="42"/>
      <c r="Q1825" s="42">
        <v>0</v>
      </c>
      <c r="R1825" s="47">
        <v>1247.5640000000001</v>
      </c>
      <c r="S1825" s="42">
        <v>1328.579687587458</v>
      </c>
      <c r="T1825" s="73">
        <v>0.46340414635070037</v>
      </c>
      <c r="U1825" s="48">
        <v>3.7884167199999998</v>
      </c>
      <c r="V1825" s="49">
        <v>1.3213870666201604</v>
      </c>
    </row>
    <row r="1826" spans="1:22" x14ac:dyDescent="0.35">
      <c r="A1826" s="1" t="s">
        <v>29</v>
      </c>
      <c r="B1826" s="44" t="s">
        <v>1802</v>
      </c>
      <c r="C1826" s="25" t="s">
        <v>1872</v>
      </c>
      <c r="D1826" s="25" t="s">
        <v>32</v>
      </c>
      <c r="E1826" s="50">
        <v>2028</v>
      </c>
      <c r="F1826" s="41">
        <v>804.24</v>
      </c>
      <c r="G1826" s="42">
        <v>0</v>
      </c>
      <c r="H1826" s="42">
        <v>0</v>
      </c>
      <c r="I1826" s="42"/>
      <c r="J1826" s="42"/>
      <c r="K1826" s="42">
        <v>0</v>
      </c>
      <c r="L1826" s="46">
        <v>0.33510000000000001</v>
      </c>
      <c r="M1826" s="42">
        <v>0</v>
      </c>
      <c r="N1826" s="48">
        <v>0</v>
      </c>
      <c r="O1826" s="42"/>
      <c r="P1826" s="42"/>
      <c r="Q1826" s="42">
        <v>0</v>
      </c>
      <c r="R1826" s="47">
        <v>804.24</v>
      </c>
      <c r="S1826" s="42">
        <v>856.46662451412283</v>
      </c>
      <c r="T1826" s="73">
        <v>0.42232082076633276</v>
      </c>
      <c r="U1826" s="48">
        <v>0.33510000000000001</v>
      </c>
      <c r="V1826" s="49">
        <v>0.16523668639053254</v>
      </c>
    </row>
    <row r="1827" spans="1:22" x14ac:dyDescent="0.35">
      <c r="A1827" s="1" t="s">
        <v>29</v>
      </c>
      <c r="B1827" s="44" t="s">
        <v>1802</v>
      </c>
      <c r="C1827" s="25" t="s">
        <v>1873</v>
      </c>
      <c r="D1827" s="25" t="s">
        <v>32</v>
      </c>
      <c r="E1827" s="50">
        <v>1660</v>
      </c>
      <c r="F1827" s="41">
        <v>543.96</v>
      </c>
      <c r="G1827" s="42">
        <v>0</v>
      </c>
      <c r="H1827" s="42">
        <v>0</v>
      </c>
      <c r="I1827" s="42"/>
      <c r="J1827" s="42"/>
      <c r="K1827" s="42">
        <v>0</v>
      </c>
      <c r="L1827" s="46">
        <v>0.22665000000000002</v>
      </c>
      <c r="M1827" s="42">
        <v>0</v>
      </c>
      <c r="N1827" s="48">
        <v>0</v>
      </c>
      <c r="O1827" s="42"/>
      <c r="P1827" s="42"/>
      <c r="Q1827" s="42">
        <v>0</v>
      </c>
      <c r="R1827" s="47">
        <v>543.96</v>
      </c>
      <c r="S1827" s="42">
        <v>579.28427468256029</v>
      </c>
      <c r="T1827" s="73">
        <v>0.34896643053166282</v>
      </c>
      <c r="U1827" s="48">
        <v>0.22665000000000002</v>
      </c>
      <c r="V1827" s="49">
        <v>0.13653614457831326</v>
      </c>
    </row>
    <row r="1828" spans="1:22" x14ac:dyDescent="0.35">
      <c r="A1828" s="1" t="s">
        <v>29</v>
      </c>
      <c r="B1828" s="44" t="s">
        <v>1802</v>
      </c>
      <c r="C1828" s="25" t="s">
        <v>1874</v>
      </c>
      <c r="D1828" s="25" t="s">
        <v>32</v>
      </c>
      <c r="E1828" s="50">
        <v>2346</v>
      </c>
      <c r="F1828" s="41">
        <v>1153.44</v>
      </c>
      <c r="G1828" s="42">
        <v>0</v>
      </c>
      <c r="H1828" s="42">
        <v>0</v>
      </c>
      <c r="I1828" s="42"/>
      <c r="J1828" s="42"/>
      <c r="K1828" s="42">
        <v>0</v>
      </c>
      <c r="L1828" s="46">
        <v>0.48060000000000003</v>
      </c>
      <c r="M1828" s="42">
        <v>0</v>
      </c>
      <c r="N1828" s="48">
        <v>0</v>
      </c>
      <c r="O1828" s="42"/>
      <c r="P1828" s="42"/>
      <c r="Q1828" s="42">
        <v>0</v>
      </c>
      <c r="R1828" s="47">
        <v>1153.44</v>
      </c>
      <c r="S1828" s="42">
        <v>1228.3433594195387</v>
      </c>
      <c r="T1828" s="73">
        <v>0.5235905197866747</v>
      </c>
      <c r="U1828" s="48">
        <v>0.48060000000000003</v>
      </c>
      <c r="V1828" s="49">
        <v>0.20485933503836318</v>
      </c>
    </row>
    <row r="1829" spans="1:22" x14ac:dyDescent="0.35">
      <c r="A1829" s="1" t="s">
        <v>29</v>
      </c>
      <c r="B1829" s="44" t="s">
        <v>1802</v>
      </c>
      <c r="C1829" s="25" t="s">
        <v>1875</v>
      </c>
      <c r="D1829" s="25" t="s">
        <v>32</v>
      </c>
      <c r="E1829" s="50">
        <v>748</v>
      </c>
      <c r="F1829" s="41">
        <v>1200.1428000000001</v>
      </c>
      <c r="G1829" s="42">
        <v>0</v>
      </c>
      <c r="H1829" s="42">
        <v>0</v>
      </c>
      <c r="I1829" s="42"/>
      <c r="J1829" s="42"/>
      <c r="K1829" s="42">
        <v>0</v>
      </c>
      <c r="L1829" s="46">
        <v>0.50005949999999999</v>
      </c>
      <c r="M1829" s="42">
        <v>0</v>
      </c>
      <c r="N1829" s="48">
        <v>0</v>
      </c>
      <c r="O1829" s="42"/>
      <c r="P1829" s="42"/>
      <c r="Q1829" s="42">
        <v>0</v>
      </c>
      <c r="R1829" s="47">
        <v>1200.1428000000001</v>
      </c>
      <c r="S1829" s="42">
        <v>1278.0789973775591</v>
      </c>
      <c r="T1829" s="73">
        <v>1.7086617611999453</v>
      </c>
      <c r="U1829" s="48">
        <v>0.50005949999999999</v>
      </c>
      <c r="V1829" s="49">
        <v>0.66852874331550804</v>
      </c>
    </row>
    <row r="1830" spans="1:22" x14ac:dyDescent="0.35">
      <c r="A1830" s="1" t="s">
        <v>29</v>
      </c>
      <c r="B1830" s="44" t="s">
        <v>1802</v>
      </c>
      <c r="C1830" s="25" t="s">
        <v>1876</v>
      </c>
      <c r="D1830" s="25" t="s">
        <v>32</v>
      </c>
      <c r="E1830" s="50">
        <v>906</v>
      </c>
      <c r="F1830" s="41">
        <v>436.96799999999996</v>
      </c>
      <c r="G1830" s="42">
        <v>0</v>
      </c>
      <c r="H1830" s="42">
        <v>0</v>
      </c>
      <c r="I1830" s="42"/>
      <c r="J1830" s="42"/>
      <c r="K1830" s="42">
        <v>0</v>
      </c>
      <c r="L1830" s="46">
        <v>0.18206999999999998</v>
      </c>
      <c r="M1830" s="42">
        <v>0</v>
      </c>
      <c r="N1830" s="48">
        <v>0</v>
      </c>
      <c r="O1830" s="42"/>
      <c r="P1830" s="42"/>
      <c r="Q1830" s="42">
        <v>0</v>
      </c>
      <c r="R1830" s="47">
        <v>436.96799999999996</v>
      </c>
      <c r="S1830" s="42">
        <v>465.34431013215851</v>
      </c>
      <c r="T1830" s="73">
        <v>0.51362506637103589</v>
      </c>
      <c r="U1830" s="48">
        <v>0.18206999999999998</v>
      </c>
      <c r="V1830" s="49">
        <v>0.20096026490066224</v>
      </c>
    </row>
    <row r="1831" spans="1:22" x14ac:dyDescent="0.35">
      <c r="A1831" s="1" t="s">
        <v>29</v>
      </c>
      <c r="B1831" s="44" t="s">
        <v>1802</v>
      </c>
      <c r="C1831" s="25" t="s">
        <v>1877</v>
      </c>
      <c r="D1831" s="25" t="s">
        <v>32</v>
      </c>
      <c r="E1831" s="50">
        <v>238</v>
      </c>
      <c r="F1831" s="41">
        <v>146.16</v>
      </c>
      <c r="G1831" s="42">
        <v>0</v>
      </c>
      <c r="H1831" s="42">
        <v>0</v>
      </c>
      <c r="I1831" s="42"/>
      <c r="J1831" s="42"/>
      <c r="K1831" s="42">
        <v>0</v>
      </c>
      <c r="L1831" s="46">
        <v>6.0899999999999996E-2</v>
      </c>
      <c r="M1831" s="42">
        <v>0</v>
      </c>
      <c r="N1831" s="48">
        <v>0</v>
      </c>
      <c r="O1831" s="42"/>
      <c r="P1831" s="42"/>
      <c r="Q1831" s="42">
        <v>0</v>
      </c>
      <c r="R1831" s="47">
        <v>146.16</v>
      </c>
      <c r="S1831" s="42">
        <v>155.65149935216377</v>
      </c>
      <c r="T1831" s="73">
        <v>0.65399789643766293</v>
      </c>
      <c r="U1831" s="48">
        <v>6.0899999999999996E-2</v>
      </c>
      <c r="V1831" s="49">
        <v>0.25588235294117645</v>
      </c>
    </row>
    <row r="1832" spans="1:22" x14ac:dyDescent="0.35">
      <c r="A1832" s="1" t="s">
        <v>29</v>
      </c>
      <c r="B1832" s="44" t="s">
        <v>1802</v>
      </c>
      <c r="C1832" s="25" t="s">
        <v>1878</v>
      </c>
      <c r="D1832" s="25" t="s">
        <v>32</v>
      </c>
      <c r="E1832" s="50">
        <v>46</v>
      </c>
      <c r="F1832" s="41">
        <v>255.42</v>
      </c>
      <c r="G1832" s="42">
        <v>0</v>
      </c>
      <c r="H1832" s="42">
        <v>0</v>
      </c>
      <c r="I1832" s="42"/>
      <c r="J1832" s="42"/>
      <c r="K1832" s="42">
        <v>0</v>
      </c>
      <c r="L1832" s="46">
        <v>0.10642499999999999</v>
      </c>
      <c r="M1832" s="42">
        <v>0</v>
      </c>
      <c r="N1832" s="48">
        <v>0</v>
      </c>
      <c r="O1832" s="42"/>
      <c r="P1832" s="42"/>
      <c r="Q1832" s="42">
        <v>0</v>
      </c>
      <c r="R1832" s="47">
        <v>255.42</v>
      </c>
      <c r="S1832" s="42">
        <v>272.0067457890645</v>
      </c>
      <c r="T1832" s="73">
        <v>5.9131901258492281</v>
      </c>
      <c r="U1832" s="48">
        <v>0.10642499999999999</v>
      </c>
      <c r="V1832" s="49">
        <v>2.3135869565217391</v>
      </c>
    </row>
    <row r="1833" spans="1:22" x14ac:dyDescent="0.35">
      <c r="A1833" s="1" t="s">
        <v>29</v>
      </c>
      <c r="B1833" s="44" t="s">
        <v>1802</v>
      </c>
      <c r="C1833" s="25" t="s">
        <v>1879</v>
      </c>
      <c r="D1833" s="25" t="s">
        <v>32</v>
      </c>
      <c r="E1833" s="50">
        <v>3366</v>
      </c>
      <c r="F1833" s="41">
        <v>1310.2559999999999</v>
      </c>
      <c r="G1833" s="42">
        <v>0</v>
      </c>
      <c r="H1833" s="42">
        <v>0</v>
      </c>
      <c r="I1833" s="42"/>
      <c r="J1833" s="42"/>
      <c r="K1833" s="42">
        <v>0</v>
      </c>
      <c r="L1833" s="46">
        <v>0.54594000000000009</v>
      </c>
      <c r="M1833" s="42">
        <v>0</v>
      </c>
      <c r="N1833" s="48">
        <v>0</v>
      </c>
      <c r="O1833" s="42"/>
      <c r="P1833" s="42"/>
      <c r="Q1833" s="42">
        <v>0</v>
      </c>
      <c r="R1833" s="47">
        <v>1310.2559999999999</v>
      </c>
      <c r="S1833" s="42">
        <v>1395.3428498574758</v>
      </c>
      <c r="T1833" s="73">
        <v>0.4145403594347819</v>
      </c>
      <c r="U1833" s="48">
        <v>0.54594000000000009</v>
      </c>
      <c r="V1833" s="49">
        <v>0.16219251336898396</v>
      </c>
    </row>
    <row r="1834" spans="1:22" x14ac:dyDescent="0.35">
      <c r="A1834" s="1" t="s">
        <v>29</v>
      </c>
      <c r="B1834" s="44" t="s">
        <v>1880</v>
      </c>
      <c r="C1834" s="25" t="s">
        <v>1881</v>
      </c>
      <c r="D1834" s="25" t="s">
        <v>32</v>
      </c>
      <c r="E1834" s="50">
        <v>3955</v>
      </c>
      <c r="F1834" s="41">
        <v>1476.7919999999999</v>
      </c>
      <c r="G1834" s="42">
        <v>0</v>
      </c>
      <c r="H1834" s="42">
        <v>0</v>
      </c>
      <c r="I1834" s="42"/>
      <c r="J1834" s="42"/>
      <c r="K1834" s="42">
        <v>0</v>
      </c>
      <c r="L1834" s="46">
        <v>0.61533000000000004</v>
      </c>
      <c r="M1834" s="42">
        <v>0</v>
      </c>
      <c r="N1834" s="48">
        <v>0</v>
      </c>
      <c r="O1834" s="42"/>
      <c r="P1834" s="42"/>
      <c r="Q1834" s="42">
        <v>0</v>
      </c>
      <c r="R1834" s="47">
        <v>1476.7919999999999</v>
      </c>
      <c r="S1834" s="42">
        <v>1572.6935483804093</v>
      </c>
      <c r="T1834" s="73">
        <v>0.39764691488758769</v>
      </c>
      <c r="U1834" s="48">
        <v>0.61533000000000004</v>
      </c>
      <c r="V1834" s="49">
        <v>0.15558280657395704</v>
      </c>
    </row>
    <row r="1835" spans="1:22" x14ac:dyDescent="0.35">
      <c r="A1835" s="1" t="s">
        <v>29</v>
      </c>
      <c r="B1835" s="44" t="s">
        <v>1880</v>
      </c>
      <c r="C1835" s="25" t="s">
        <v>1882</v>
      </c>
      <c r="D1835" s="25" t="s">
        <v>32</v>
      </c>
      <c r="E1835" s="50">
        <v>1649</v>
      </c>
      <c r="F1835" s="41">
        <v>381.31200000000001</v>
      </c>
      <c r="G1835" s="42">
        <v>543.34259999999995</v>
      </c>
      <c r="H1835" s="42">
        <v>0</v>
      </c>
      <c r="I1835" s="42"/>
      <c r="J1835" s="42"/>
      <c r="K1835" s="42">
        <v>0</v>
      </c>
      <c r="L1835" s="46">
        <v>0.15887999999999999</v>
      </c>
      <c r="M1835" s="48">
        <v>27.781670699999999</v>
      </c>
      <c r="N1835" s="48">
        <v>0</v>
      </c>
      <c r="O1835" s="42"/>
      <c r="P1835" s="42"/>
      <c r="Q1835" s="42">
        <v>0</v>
      </c>
      <c r="R1835" s="47">
        <v>924.65459999999996</v>
      </c>
      <c r="S1835" s="42">
        <v>984.70084067374955</v>
      </c>
      <c r="T1835" s="73">
        <v>0.59715029755836846</v>
      </c>
      <c r="U1835" s="48">
        <v>27.940550699999999</v>
      </c>
      <c r="V1835" s="49">
        <v>16.943936143117039</v>
      </c>
    </row>
    <row r="1836" spans="1:22" x14ac:dyDescent="0.35">
      <c r="A1836" s="1" t="s">
        <v>29</v>
      </c>
      <c r="B1836" s="44" t="s">
        <v>1880</v>
      </c>
      <c r="C1836" s="25" t="s">
        <v>1883</v>
      </c>
      <c r="D1836" s="25" t="s">
        <v>32</v>
      </c>
      <c r="E1836" s="50">
        <v>4562</v>
      </c>
      <c r="F1836" s="41">
        <v>707.87519999999995</v>
      </c>
      <c r="G1836" s="42">
        <v>1353.8097</v>
      </c>
      <c r="H1836" s="42">
        <v>0</v>
      </c>
      <c r="I1836" s="42"/>
      <c r="J1836" s="42"/>
      <c r="K1836" s="42">
        <v>0</v>
      </c>
      <c r="L1836" s="46">
        <v>0.29494799999999999</v>
      </c>
      <c r="M1836" s="48">
        <v>69.22169414999999</v>
      </c>
      <c r="N1836" s="48">
        <v>0</v>
      </c>
      <c r="O1836" s="42"/>
      <c r="P1836" s="42"/>
      <c r="Q1836" s="42">
        <v>0</v>
      </c>
      <c r="R1836" s="47">
        <v>2061.6849000000002</v>
      </c>
      <c r="S1836" s="42">
        <v>2195.5688688883133</v>
      </c>
      <c r="T1836" s="73">
        <v>0.4812733162841546</v>
      </c>
      <c r="U1836" s="48">
        <v>69.516642149999996</v>
      </c>
      <c r="V1836" s="49">
        <v>15.238194245944761</v>
      </c>
    </row>
    <row r="1837" spans="1:22" x14ac:dyDescent="0.35">
      <c r="A1837" s="1" t="s">
        <v>29</v>
      </c>
      <c r="B1837" s="44" t="s">
        <v>1880</v>
      </c>
      <c r="C1837" s="25" t="s">
        <v>1884</v>
      </c>
      <c r="D1837" s="25" t="s">
        <v>32</v>
      </c>
      <c r="E1837" s="50">
        <v>5611</v>
      </c>
      <c r="F1837" s="41">
        <v>1330.56</v>
      </c>
      <c r="G1837" s="42">
        <v>1246.9599000000001</v>
      </c>
      <c r="H1837" s="42">
        <v>0</v>
      </c>
      <c r="I1837" s="42"/>
      <c r="J1837" s="42"/>
      <c r="K1837" s="42">
        <v>0</v>
      </c>
      <c r="L1837" s="46">
        <v>0.5544</v>
      </c>
      <c r="M1837" s="48">
        <v>63.758353049999997</v>
      </c>
      <c r="N1837" s="48">
        <v>0</v>
      </c>
      <c r="O1837" s="42"/>
      <c r="P1837" s="42"/>
      <c r="Q1837" s="42">
        <v>0</v>
      </c>
      <c r="R1837" s="47">
        <v>2577.5199000000002</v>
      </c>
      <c r="S1837" s="42">
        <v>2744.9017312878987</v>
      </c>
      <c r="T1837" s="73">
        <v>0.489200094686847</v>
      </c>
      <c r="U1837" s="48">
        <v>64.312753049999998</v>
      </c>
      <c r="V1837" s="49">
        <v>11.461905729816431</v>
      </c>
    </row>
    <row r="1838" spans="1:22" x14ac:dyDescent="0.35">
      <c r="A1838" s="1" t="s">
        <v>29</v>
      </c>
      <c r="B1838" s="44" t="s">
        <v>1880</v>
      </c>
      <c r="C1838" s="25" t="s">
        <v>1885</v>
      </c>
      <c r="D1838" s="25" t="s">
        <v>32</v>
      </c>
      <c r="E1838" s="50">
        <v>2178</v>
      </c>
      <c r="F1838" s="41">
        <v>625.10399999999993</v>
      </c>
      <c r="G1838" s="42">
        <v>0</v>
      </c>
      <c r="H1838" s="42">
        <v>0</v>
      </c>
      <c r="I1838" s="42"/>
      <c r="J1838" s="42"/>
      <c r="K1838" s="42">
        <v>0</v>
      </c>
      <c r="L1838" s="46">
        <v>0.26045999999999997</v>
      </c>
      <c r="M1838" s="42">
        <v>0</v>
      </c>
      <c r="N1838" s="48">
        <v>0</v>
      </c>
      <c r="O1838" s="42"/>
      <c r="P1838" s="42"/>
      <c r="Q1838" s="42">
        <v>0</v>
      </c>
      <c r="R1838" s="47">
        <v>1750.0039999999999</v>
      </c>
      <c r="S1838" s="42">
        <v>1863.6476906970715</v>
      </c>
      <c r="T1838" s="73">
        <v>0.85566927947523941</v>
      </c>
      <c r="U1838" s="48">
        <v>53.828862434617072</v>
      </c>
      <c r="V1838" s="49">
        <v>24.714812871725009</v>
      </c>
    </row>
    <row r="1839" spans="1:22" x14ac:dyDescent="0.35">
      <c r="A1839" s="1" t="s">
        <v>29</v>
      </c>
      <c r="B1839" s="44" t="s">
        <v>1880</v>
      </c>
      <c r="C1839" s="25" t="s">
        <v>1886</v>
      </c>
      <c r="D1839" s="25" t="s">
        <v>32</v>
      </c>
      <c r="E1839" s="50">
        <v>723</v>
      </c>
      <c r="F1839" s="60">
        <v>55.886400000000002</v>
      </c>
      <c r="G1839" s="42">
        <v>391.40370000000001</v>
      </c>
      <c r="H1839" s="42">
        <v>0</v>
      </c>
      <c r="I1839" s="42"/>
      <c r="J1839" s="42"/>
      <c r="K1839" s="42">
        <v>0</v>
      </c>
      <c r="L1839" s="46">
        <v>2.3286000000000001E-2</v>
      </c>
      <c r="M1839" s="48">
        <v>20.012877150000001</v>
      </c>
      <c r="N1839" s="48">
        <v>0</v>
      </c>
      <c r="O1839" s="42"/>
      <c r="P1839" s="42"/>
      <c r="Q1839" s="42">
        <v>0</v>
      </c>
      <c r="R1839" s="47">
        <v>447.2901</v>
      </c>
      <c r="S1839" s="42">
        <v>476.33671805130859</v>
      </c>
      <c r="T1839" s="73">
        <v>0.65883363492573799</v>
      </c>
      <c r="U1839" s="48">
        <v>20.03616315</v>
      </c>
      <c r="V1839" s="49">
        <v>27.712535477178424</v>
      </c>
    </row>
    <row r="1840" spans="1:22" x14ac:dyDescent="0.35">
      <c r="A1840" s="1" t="s">
        <v>29</v>
      </c>
      <c r="B1840" s="44" t="s">
        <v>1880</v>
      </c>
      <c r="C1840" s="25" t="s">
        <v>1887</v>
      </c>
      <c r="D1840" s="25" t="s">
        <v>32</v>
      </c>
      <c r="E1840" s="50">
        <v>2198</v>
      </c>
      <c r="F1840" s="41">
        <v>790.56</v>
      </c>
      <c r="G1840" s="42">
        <v>0</v>
      </c>
      <c r="H1840" s="42">
        <v>138.90399999999997</v>
      </c>
      <c r="I1840" s="42"/>
      <c r="J1840" s="42"/>
      <c r="K1840" s="42">
        <v>0</v>
      </c>
      <c r="L1840" s="46">
        <v>0.32940000000000003</v>
      </c>
      <c r="M1840" s="42">
        <v>0</v>
      </c>
      <c r="N1840" s="48">
        <v>9.8911390400000005</v>
      </c>
      <c r="O1840" s="42"/>
      <c r="P1840" s="42"/>
      <c r="Q1840" s="42">
        <v>0</v>
      </c>
      <c r="R1840" s="47">
        <v>929.46399999999994</v>
      </c>
      <c r="S1840" s="42">
        <v>989.8225587976159</v>
      </c>
      <c r="T1840" s="73">
        <v>0.45032873466679524</v>
      </c>
      <c r="U1840" s="48">
        <v>10.22053904</v>
      </c>
      <c r="V1840" s="49">
        <v>4.649926769790719</v>
      </c>
    </row>
    <row r="1841" spans="1:22" x14ac:dyDescent="0.35">
      <c r="A1841" s="1" t="s">
        <v>29</v>
      </c>
      <c r="B1841" s="44" t="s">
        <v>1880</v>
      </c>
      <c r="C1841" s="25" t="s">
        <v>1888</v>
      </c>
      <c r="D1841" s="25" t="s">
        <v>32</v>
      </c>
      <c r="E1841" s="50">
        <v>2068</v>
      </c>
      <c r="F1841" s="41">
        <v>414.28800000000001</v>
      </c>
      <c r="G1841" s="42">
        <v>661.18050000000005</v>
      </c>
      <c r="H1841" s="42">
        <v>0</v>
      </c>
      <c r="I1841" s="42"/>
      <c r="J1841" s="42"/>
      <c r="K1841" s="42">
        <v>0</v>
      </c>
      <c r="L1841" s="46">
        <v>0.17262</v>
      </c>
      <c r="M1841" s="48">
        <v>33.806844749999996</v>
      </c>
      <c r="N1841" s="48">
        <v>0</v>
      </c>
      <c r="O1841" s="42"/>
      <c r="P1841" s="42"/>
      <c r="Q1841" s="42">
        <v>0</v>
      </c>
      <c r="R1841" s="47">
        <v>1075.4684999999999</v>
      </c>
      <c r="S1841" s="42">
        <v>1145.3084601192018</v>
      </c>
      <c r="T1841" s="73">
        <v>0.55382420702089064</v>
      </c>
      <c r="U1841" s="48">
        <v>33.979464749999998</v>
      </c>
      <c r="V1841" s="49">
        <v>16.431075797872339</v>
      </c>
    </row>
    <row r="1842" spans="1:22" x14ac:dyDescent="0.35">
      <c r="A1842" s="1" t="s">
        <v>29</v>
      </c>
      <c r="B1842" s="44" t="s">
        <v>1880</v>
      </c>
      <c r="C1842" s="25" t="s">
        <v>1889</v>
      </c>
      <c r="D1842" s="25" t="s">
        <v>32</v>
      </c>
      <c r="E1842" s="50">
        <v>1083</v>
      </c>
      <c r="F1842" s="41">
        <v>201.13919999999999</v>
      </c>
      <c r="G1842" s="42">
        <v>0</v>
      </c>
      <c r="H1842" s="42">
        <v>0</v>
      </c>
      <c r="I1842" s="42"/>
      <c r="J1842" s="42"/>
      <c r="K1842" s="42">
        <v>0</v>
      </c>
      <c r="L1842" s="46">
        <v>8.3808000000000007E-2</v>
      </c>
      <c r="M1842" s="42">
        <v>0</v>
      </c>
      <c r="N1842" s="48">
        <v>0</v>
      </c>
      <c r="O1842" s="42"/>
      <c r="P1842" s="42"/>
      <c r="Q1842" s="42">
        <v>0</v>
      </c>
      <c r="R1842" s="47">
        <v>201.13919999999999</v>
      </c>
      <c r="S1842" s="42">
        <v>214.20099930551956</v>
      </c>
      <c r="T1842" s="73">
        <v>0.19778485623778352</v>
      </c>
      <c r="U1842" s="48">
        <v>8.3808000000000007E-2</v>
      </c>
      <c r="V1842" s="49">
        <v>7.738504155124655E-2</v>
      </c>
    </row>
    <row r="1843" spans="1:22" x14ac:dyDescent="0.35">
      <c r="A1843" s="1" t="s">
        <v>29</v>
      </c>
      <c r="B1843" s="44" t="s">
        <v>1880</v>
      </c>
      <c r="C1843" s="25" t="s">
        <v>1890</v>
      </c>
      <c r="D1843" s="25" t="s">
        <v>32</v>
      </c>
      <c r="E1843" s="50">
        <v>2852</v>
      </c>
      <c r="F1843" s="41">
        <v>291.73680000000002</v>
      </c>
      <c r="G1843" s="42">
        <v>1101.4622999999999</v>
      </c>
      <c r="H1843" s="42">
        <v>0</v>
      </c>
      <c r="I1843" s="42"/>
      <c r="J1843" s="42"/>
      <c r="K1843" s="42">
        <v>0</v>
      </c>
      <c r="L1843" s="46">
        <v>0.121557</v>
      </c>
      <c r="M1843" s="48">
        <v>56.318909849999997</v>
      </c>
      <c r="N1843" s="48">
        <v>0</v>
      </c>
      <c r="O1843" s="42"/>
      <c r="P1843" s="42"/>
      <c r="Q1843" s="42">
        <v>0</v>
      </c>
      <c r="R1843" s="47">
        <v>1393.1990999999998</v>
      </c>
      <c r="S1843" s="42">
        <v>1483.6722004042497</v>
      </c>
      <c r="T1843" s="73">
        <v>0.52022166914595014</v>
      </c>
      <c r="U1843" s="48">
        <v>56.44046685</v>
      </c>
      <c r="V1843" s="49">
        <v>19.789785010518933</v>
      </c>
    </row>
    <row r="1844" spans="1:22" x14ac:dyDescent="0.35">
      <c r="A1844" s="1" t="s">
        <v>29</v>
      </c>
      <c r="B1844" s="44" t="s">
        <v>1880</v>
      </c>
      <c r="C1844" s="25" t="s">
        <v>1891</v>
      </c>
      <c r="D1844" s="25" t="s">
        <v>32</v>
      </c>
      <c r="E1844" s="50">
        <v>4812</v>
      </c>
      <c r="F1844" s="41">
        <v>845.56079999999997</v>
      </c>
      <c r="G1844" s="42">
        <v>1771.7364</v>
      </c>
      <c r="H1844" s="42">
        <v>0</v>
      </c>
      <c r="I1844" s="42"/>
      <c r="J1844" s="42"/>
      <c r="K1844" s="42">
        <v>0</v>
      </c>
      <c r="L1844" s="46">
        <v>0.35231699999999999</v>
      </c>
      <c r="M1844" s="48">
        <v>90.590719799999988</v>
      </c>
      <c r="N1844" s="48">
        <v>0</v>
      </c>
      <c r="O1844" s="42"/>
      <c r="P1844" s="42"/>
      <c r="Q1844" s="42">
        <v>0</v>
      </c>
      <c r="R1844" s="47">
        <v>2617.2972</v>
      </c>
      <c r="S1844" s="42">
        <v>2787.2621334853588</v>
      </c>
      <c r="T1844" s="73">
        <v>0.57923153231200308</v>
      </c>
      <c r="U1844" s="48">
        <v>90.943036799999987</v>
      </c>
      <c r="V1844" s="49">
        <v>18.899217955112217</v>
      </c>
    </row>
    <row r="1845" spans="1:22" x14ac:dyDescent="0.35">
      <c r="A1845" s="1" t="s">
        <v>29</v>
      </c>
      <c r="B1845" s="44" t="s">
        <v>1880</v>
      </c>
      <c r="C1845" s="25" t="s">
        <v>1892</v>
      </c>
      <c r="D1845" s="25" t="s">
        <v>32</v>
      </c>
      <c r="E1845" s="50">
        <v>1904</v>
      </c>
      <c r="F1845" s="41">
        <v>564.55200000000002</v>
      </c>
      <c r="G1845" s="42">
        <v>291.3741</v>
      </c>
      <c r="H1845" s="48">
        <v>28.711999999999996</v>
      </c>
      <c r="I1845" s="42"/>
      <c r="J1845" s="42"/>
      <c r="K1845" s="42">
        <v>0</v>
      </c>
      <c r="L1845" s="46">
        <v>0.23523000000000002</v>
      </c>
      <c r="M1845" s="48">
        <v>14.89825995</v>
      </c>
      <c r="N1845" s="48">
        <v>2.0445371199999998</v>
      </c>
      <c r="O1845" s="42"/>
      <c r="P1845" s="42"/>
      <c r="Q1845" s="42">
        <v>0</v>
      </c>
      <c r="R1845" s="47">
        <v>884.63810000000001</v>
      </c>
      <c r="S1845" s="42">
        <v>942.08570504275713</v>
      </c>
      <c r="T1845" s="73">
        <v>0.49479291231237243</v>
      </c>
      <c r="U1845" s="48">
        <v>17.178027069999999</v>
      </c>
      <c r="V1845" s="49">
        <v>9.0220730409663865</v>
      </c>
    </row>
    <row r="1846" spans="1:22" x14ac:dyDescent="0.35">
      <c r="A1846" s="1" t="s">
        <v>29</v>
      </c>
      <c r="B1846" s="44" t="s">
        <v>1880</v>
      </c>
      <c r="C1846" s="25" t="s">
        <v>1893</v>
      </c>
      <c r="D1846" s="25" t="s">
        <v>32</v>
      </c>
      <c r="E1846" s="50">
        <v>2444</v>
      </c>
      <c r="F1846" s="41">
        <v>682.92</v>
      </c>
      <c r="G1846" s="42">
        <v>306.15120000000002</v>
      </c>
      <c r="H1846" s="42">
        <v>213.01199999999997</v>
      </c>
      <c r="I1846" s="42"/>
      <c r="J1846" s="42"/>
      <c r="K1846" s="42">
        <v>0</v>
      </c>
      <c r="L1846" s="46">
        <v>0.28455000000000003</v>
      </c>
      <c r="M1846" s="48">
        <v>15.6538284</v>
      </c>
      <c r="N1846" s="48">
        <v>15.168255119999998</v>
      </c>
      <c r="O1846" s="42"/>
      <c r="P1846" s="42"/>
      <c r="Q1846" s="42">
        <v>0</v>
      </c>
      <c r="R1846" s="47">
        <v>1202.0832</v>
      </c>
      <c r="S1846" s="42">
        <v>1280.145405213786</v>
      </c>
      <c r="T1846" s="73">
        <v>0.52379108232969973</v>
      </c>
      <c r="U1846" s="48">
        <v>31.106633519999995</v>
      </c>
      <c r="V1846" s="49">
        <v>12.727755122749588</v>
      </c>
    </row>
    <row r="1847" spans="1:22" x14ac:dyDescent="0.35">
      <c r="A1847" s="1" t="s">
        <v>29</v>
      </c>
      <c r="B1847" s="44" t="s">
        <v>1880</v>
      </c>
      <c r="C1847" s="25" t="s">
        <v>1894</v>
      </c>
      <c r="D1847" s="25" t="s">
        <v>32</v>
      </c>
      <c r="E1847" s="50">
        <v>5864</v>
      </c>
      <c r="F1847" s="41">
        <v>739.10879999999997</v>
      </c>
      <c r="G1847" s="42">
        <v>3206.2518</v>
      </c>
      <c r="H1847" s="42">
        <v>0</v>
      </c>
      <c r="I1847" s="42"/>
      <c r="J1847" s="42"/>
      <c r="K1847" s="42">
        <v>0</v>
      </c>
      <c r="L1847" s="46">
        <v>0.30796200000000001</v>
      </c>
      <c r="M1847" s="42">
        <v>163.93898009999998</v>
      </c>
      <c r="N1847" s="48">
        <v>0</v>
      </c>
      <c r="O1847" s="42"/>
      <c r="P1847" s="42"/>
      <c r="Q1847" s="42">
        <v>0</v>
      </c>
      <c r="R1847" s="47">
        <v>3945.3606</v>
      </c>
      <c r="S1847" s="42">
        <v>4201.5687799326251</v>
      </c>
      <c r="T1847" s="73">
        <v>0.71650217938823757</v>
      </c>
      <c r="U1847" s="48">
        <v>164.24694209999998</v>
      </c>
      <c r="V1847" s="49">
        <v>28.009369389495223</v>
      </c>
    </row>
    <row r="1848" spans="1:22" x14ac:dyDescent="0.35">
      <c r="A1848" s="1" t="s">
        <v>29</v>
      </c>
      <c r="B1848" s="44" t="s">
        <v>1880</v>
      </c>
      <c r="C1848" s="25" t="s">
        <v>1895</v>
      </c>
      <c r="D1848" s="25" t="s">
        <v>32</v>
      </c>
      <c r="E1848" s="50">
        <v>4796</v>
      </c>
      <c r="F1848" s="41">
        <v>1443.7439999999999</v>
      </c>
      <c r="G1848" s="42">
        <v>0</v>
      </c>
      <c r="H1848" s="42">
        <v>0</v>
      </c>
      <c r="I1848" s="42"/>
      <c r="J1848" s="42"/>
      <c r="K1848" s="42">
        <v>0</v>
      </c>
      <c r="L1848" s="46">
        <v>0.60156000000000009</v>
      </c>
      <c r="M1848" s="42">
        <v>0</v>
      </c>
      <c r="N1848" s="48">
        <v>0</v>
      </c>
      <c r="O1848" s="42"/>
      <c r="P1848" s="42"/>
      <c r="Q1848" s="42">
        <v>0</v>
      </c>
      <c r="R1848" s="47">
        <v>1771.914</v>
      </c>
      <c r="S1848" s="42">
        <v>1886.9805064524487</v>
      </c>
      <c r="T1848" s="73">
        <v>0.39344881285497263</v>
      </c>
      <c r="U1848" s="48">
        <v>16.229209237237338</v>
      </c>
      <c r="V1848" s="49">
        <v>3.3839051787400622</v>
      </c>
    </row>
    <row r="1849" spans="1:22" x14ac:dyDescent="0.35">
      <c r="A1849" s="1" t="s">
        <v>29</v>
      </c>
      <c r="B1849" s="44" t="s">
        <v>1880</v>
      </c>
      <c r="C1849" s="25" t="s">
        <v>1896</v>
      </c>
      <c r="D1849" s="25" t="s">
        <v>32</v>
      </c>
      <c r="E1849" s="50">
        <v>1819</v>
      </c>
      <c r="F1849" s="41">
        <v>804.69359999999995</v>
      </c>
      <c r="G1849" s="42">
        <v>0</v>
      </c>
      <c r="H1849" s="48">
        <v>1.1639999999999999</v>
      </c>
      <c r="I1849" s="42"/>
      <c r="J1849" s="42"/>
      <c r="K1849" s="42">
        <v>0</v>
      </c>
      <c r="L1849" s="46">
        <v>0.335289</v>
      </c>
      <c r="M1849" s="42">
        <v>0</v>
      </c>
      <c r="N1849" s="48">
        <v>8.2886639999999998E-2</v>
      </c>
      <c r="O1849" s="42"/>
      <c r="P1849" s="42"/>
      <c r="Q1849" s="42">
        <v>0</v>
      </c>
      <c r="R1849" s="47">
        <v>805.85759999999993</v>
      </c>
      <c r="S1849" s="42">
        <v>858.18927000777398</v>
      </c>
      <c r="T1849" s="73">
        <v>0.47179179219778666</v>
      </c>
      <c r="U1849" s="48">
        <v>0.41817564000000002</v>
      </c>
      <c r="V1849" s="49">
        <v>0.22989315008246289</v>
      </c>
    </row>
    <row r="1850" spans="1:22" x14ac:dyDescent="0.35">
      <c r="A1850" s="1" t="s">
        <v>29</v>
      </c>
      <c r="B1850" s="44" t="s">
        <v>1880</v>
      </c>
      <c r="C1850" s="25" t="s">
        <v>1897</v>
      </c>
      <c r="D1850" s="25" t="s">
        <v>32</v>
      </c>
      <c r="E1850" s="50">
        <v>2960</v>
      </c>
      <c r="F1850" s="41">
        <v>1199.2392</v>
      </c>
      <c r="G1850" s="42">
        <v>0</v>
      </c>
      <c r="H1850" s="42">
        <v>0</v>
      </c>
      <c r="I1850" s="42"/>
      <c r="J1850" s="42"/>
      <c r="K1850" s="42">
        <v>0</v>
      </c>
      <c r="L1850" s="46">
        <v>0.49968299999999999</v>
      </c>
      <c r="M1850" s="42">
        <v>0</v>
      </c>
      <c r="N1850" s="48">
        <v>0</v>
      </c>
      <c r="O1850" s="42"/>
      <c r="P1850" s="42"/>
      <c r="Q1850" s="42">
        <v>0</v>
      </c>
      <c r="R1850" s="47">
        <v>1199.2392</v>
      </c>
      <c r="S1850" s="42">
        <v>1277.1167184037315</v>
      </c>
      <c r="T1850" s="73">
        <v>0.43145835081207146</v>
      </c>
      <c r="U1850" s="48">
        <v>0.49968299999999999</v>
      </c>
      <c r="V1850" s="49">
        <v>0.16881182432432432</v>
      </c>
    </row>
    <row r="1851" spans="1:22" x14ac:dyDescent="0.35">
      <c r="A1851" s="1" t="s">
        <v>29</v>
      </c>
      <c r="B1851" s="44" t="s">
        <v>1880</v>
      </c>
      <c r="C1851" s="25" t="s">
        <v>1898</v>
      </c>
      <c r="D1851" s="25" t="s">
        <v>32</v>
      </c>
      <c r="E1851" s="50">
        <v>1050</v>
      </c>
      <c r="F1851" s="41">
        <v>143.06399999999999</v>
      </c>
      <c r="G1851" s="42">
        <v>453.1644</v>
      </c>
      <c r="H1851" s="42">
        <v>0</v>
      </c>
      <c r="I1851" s="42"/>
      <c r="J1851" s="42"/>
      <c r="K1851" s="42">
        <v>0</v>
      </c>
      <c r="L1851" s="46">
        <v>5.9609999999999996E-2</v>
      </c>
      <c r="M1851" s="48">
        <v>23.170765800000002</v>
      </c>
      <c r="N1851" s="48">
        <v>0</v>
      </c>
      <c r="O1851" s="42"/>
      <c r="P1851" s="42"/>
      <c r="Q1851" s="42">
        <v>0</v>
      </c>
      <c r="R1851" s="47">
        <v>596.22839999999997</v>
      </c>
      <c r="S1851" s="42">
        <v>634.94693771443372</v>
      </c>
      <c r="T1851" s="73">
        <v>0.60471136925184166</v>
      </c>
      <c r="U1851" s="48">
        <v>23.230375800000001</v>
      </c>
      <c r="V1851" s="49">
        <v>22.124167428571429</v>
      </c>
    </row>
    <row r="1852" spans="1:22" x14ac:dyDescent="0.35">
      <c r="A1852" s="1" t="s">
        <v>29</v>
      </c>
      <c r="B1852" s="44" t="s">
        <v>1880</v>
      </c>
      <c r="C1852" s="25" t="s">
        <v>1899</v>
      </c>
      <c r="D1852" s="25" t="s">
        <v>32</v>
      </c>
      <c r="E1852" s="50">
        <v>2246</v>
      </c>
      <c r="F1852" s="41">
        <v>854.928</v>
      </c>
      <c r="G1852" s="42">
        <v>0</v>
      </c>
      <c r="H1852" s="48">
        <v>27.159999999999997</v>
      </c>
      <c r="I1852" s="42"/>
      <c r="J1852" s="42"/>
      <c r="K1852" s="42">
        <v>0</v>
      </c>
      <c r="L1852" s="46">
        <v>0.35622000000000004</v>
      </c>
      <c r="M1852" s="42">
        <v>0</v>
      </c>
      <c r="N1852" s="48">
        <v>1.9340215999999999</v>
      </c>
      <c r="O1852" s="42"/>
      <c r="P1852" s="42"/>
      <c r="Q1852" s="42">
        <v>0</v>
      </c>
      <c r="R1852" s="47">
        <v>882.08799999999997</v>
      </c>
      <c r="S1852" s="42">
        <v>939.37000383519035</v>
      </c>
      <c r="T1852" s="73">
        <v>0.41824131960605093</v>
      </c>
      <c r="U1852" s="48">
        <v>2.2902415999999999</v>
      </c>
      <c r="V1852" s="49">
        <v>1.0196979519145146</v>
      </c>
    </row>
    <row r="1853" spans="1:22" x14ac:dyDescent="0.35">
      <c r="A1853" s="1" t="s">
        <v>29</v>
      </c>
      <c r="B1853" s="44" t="s">
        <v>1880</v>
      </c>
      <c r="C1853" s="25" t="s">
        <v>1900</v>
      </c>
      <c r="D1853" s="25" t="s">
        <v>32</v>
      </c>
      <c r="E1853" s="50">
        <v>2095</v>
      </c>
      <c r="F1853" s="41">
        <v>315.01799999999997</v>
      </c>
      <c r="G1853" s="42">
        <v>682.02</v>
      </c>
      <c r="H1853" s="42">
        <v>0</v>
      </c>
      <c r="I1853" s="42"/>
      <c r="J1853" s="42"/>
      <c r="K1853" s="42">
        <v>0</v>
      </c>
      <c r="L1853" s="46">
        <v>0.1312575</v>
      </c>
      <c r="M1853" s="48">
        <v>34.872390000000003</v>
      </c>
      <c r="N1853" s="48">
        <v>0</v>
      </c>
      <c r="O1853" s="42"/>
      <c r="P1853" s="42"/>
      <c r="Q1853" s="42">
        <v>0</v>
      </c>
      <c r="R1853" s="47">
        <v>997.03800000000001</v>
      </c>
      <c r="S1853" s="42">
        <v>1061.7847537704067</v>
      </c>
      <c r="T1853" s="73">
        <v>0.50681849821976455</v>
      </c>
      <c r="U1853" s="48">
        <v>35.0036475</v>
      </c>
      <c r="V1853" s="49">
        <v>16.708184964200477</v>
      </c>
    </row>
    <row r="1854" spans="1:22" x14ac:dyDescent="0.35">
      <c r="A1854" s="1" t="s">
        <v>29</v>
      </c>
      <c r="B1854" s="44" t="s">
        <v>1880</v>
      </c>
      <c r="C1854" s="25" t="s">
        <v>1901</v>
      </c>
      <c r="D1854" s="25" t="s">
        <v>32</v>
      </c>
      <c r="E1854" s="50">
        <v>3723</v>
      </c>
      <c r="F1854" s="41">
        <v>1481.9759999999999</v>
      </c>
      <c r="G1854" s="42">
        <v>0</v>
      </c>
      <c r="H1854" s="42">
        <v>0</v>
      </c>
      <c r="I1854" s="42"/>
      <c r="J1854" s="42"/>
      <c r="K1854" s="42">
        <v>0</v>
      </c>
      <c r="L1854" s="46">
        <v>0.61748999999999998</v>
      </c>
      <c r="M1854" s="42">
        <v>0</v>
      </c>
      <c r="N1854" s="48">
        <v>0</v>
      </c>
      <c r="O1854" s="42"/>
      <c r="P1854" s="42"/>
      <c r="Q1854" s="42">
        <v>0</v>
      </c>
      <c r="R1854" s="47">
        <v>1481.9759999999999</v>
      </c>
      <c r="S1854" s="42">
        <v>1578.2141926924071</v>
      </c>
      <c r="T1854" s="73">
        <v>0.42390926475756302</v>
      </c>
      <c r="U1854" s="48">
        <v>0.61748999999999998</v>
      </c>
      <c r="V1854" s="49">
        <v>0.16585817888799356</v>
      </c>
    </row>
    <row r="1855" spans="1:22" x14ac:dyDescent="0.35">
      <c r="A1855" s="1" t="s">
        <v>29</v>
      </c>
      <c r="B1855" s="44" t="s">
        <v>1880</v>
      </c>
      <c r="C1855" s="25" t="s">
        <v>1902</v>
      </c>
      <c r="D1855" s="25" t="s">
        <v>32</v>
      </c>
      <c r="E1855" s="50">
        <v>3865</v>
      </c>
      <c r="F1855" s="41">
        <v>656.20799999999997</v>
      </c>
      <c r="G1855" s="42">
        <v>1336.7592</v>
      </c>
      <c r="H1855" s="42">
        <v>0</v>
      </c>
      <c r="I1855" s="42"/>
      <c r="J1855" s="42"/>
      <c r="K1855" s="42">
        <v>0</v>
      </c>
      <c r="L1855" s="46">
        <v>0.27342</v>
      </c>
      <c r="M1855" s="48">
        <v>68.349884399999993</v>
      </c>
      <c r="N1855" s="48">
        <v>0</v>
      </c>
      <c r="O1855" s="42"/>
      <c r="P1855" s="42"/>
      <c r="Q1855" s="42">
        <v>0</v>
      </c>
      <c r="R1855" s="47">
        <v>1992.9672</v>
      </c>
      <c r="S1855" s="42">
        <v>2122.3887030629699</v>
      </c>
      <c r="T1855" s="73">
        <v>0.54913032420775421</v>
      </c>
      <c r="U1855" s="48">
        <v>68.623304399999995</v>
      </c>
      <c r="V1855" s="49">
        <v>17.755059353169468</v>
      </c>
    </row>
    <row r="1856" spans="1:22" x14ac:dyDescent="0.35">
      <c r="A1856" s="1" t="s">
        <v>29</v>
      </c>
      <c r="B1856" s="44" t="s">
        <v>1880</v>
      </c>
      <c r="C1856" s="25" t="s">
        <v>1903</v>
      </c>
      <c r="D1856" s="25" t="s">
        <v>32</v>
      </c>
      <c r="E1856" s="50">
        <v>5224</v>
      </c>
      <c r="F1856" s="41">
        <v>1543.5360000000001</v>
      </c>
      <c r="G1856" s="42">
        <v>0</v>
      </c>
      <c r="H1856" s="42">
        <v>0</v>
      </c>
      <c r="I1856" s="42"/>
      <c r="J1856" s="42"/>
      <c r="K1856" s="42">
        <v>0</v>
      </c>
      <c r="L1856" s="46">
        <v>0.64313999999999993</v>
      </c>
      <c r="M1856" s="42">
        <v>0</v>
      </c>
      <c r="N1856" s="48">
        <v>0</v>
      </c>
      <c r="O1856" s="42"/>
      <c r="P1856" s="42"/>
      <c r="Q1856" s="42">
        <v>0</v>
      </c>
      <c r="R1856" s="47">
        <v>1543.5360000000001</v>
      </c>
      <c r="S1856" s="42">
        <v>1643.7718438973827</v>
      </c>
      <c r="T1856" s="73">
        <v>0.31465770365570112</v>
      </c>
      <c r="U1856" s="48">
        <v>0.64313999999999993</v>
      </c>
      <c r="V1856" s="49">
        <v>0.12311255742725881</v>
      </c>
    </row>
    <row r="1857" spans="1:22" x14ac:dyDescent="0.35">
      <c r="A1857" s="1" t="s">
        <v>29</v>
      </c>
      <c r="B1857" s="44" t="s">
        <v>1880</v>
      </c>
      <c r="C1857" s="25" t="s">
        <v>1904</v>
      </c>
      <c r="D1857" s="25" t="s">
        <v>32</v>
      </c>
      <c r="E1857" s="50">
        <v>1599</v>
      </c>
      <c r="F1857" s="41">
        <v>536.976</v>
      </c>
      <c r="G1857" s="42">
        <v>0</v>
      </c>
      <c r="H1857" s="48">
        <v>3.4919999999999995</v>
      </c>
      <c r="I1857" s="42"/>
      <c r="J1857" s="42"/>
      <c r="K1857" s="42">
        <v>0</v>
      </c>
      <c r="L1857" s="46">
        <v>0.22374000000000002</v>
      </c>
      <c r="M1857" s="42">
        <v>0</v>
      </c>
      <c r="N1857" s="48">
        <v>0.24865991999999998</v>
      </c>
      <c r="O1857" s="42"/>
      <c r="P1857" s="42"/>
      <c r="Q1857" s="42">
        <v>0</v>
      </c>
      <c r="R1857" s="47">
        <v>540.46799999999996</v>
      </c>
      <c r="S1857" s="42">
        <v>575.56550733350605</v>
      </c>
      <c r="T1857" s="73">
        <v>0.35995341296654537</v>
      </c>
      <c r="U1857" s="48">
        <v>0.47239991999999997</v>
      </c>
      <c r="V1857" s="49">
        <v>0.29543459662288929</v>
      </c>
    </row>
    <row r="1858" spans="1:22" x14ac:dyDescent="0.35">
      <c r="A1858" s="1" t="s">
        <v>29</v>
      </c>
      <c r="B1858" s="44" t="s">
        <v>1880</v>
      </c>
      <c r="C1858" s="25" t="s">
        <v>1905</v>
      </c>
      <c r="D1858" s="25" t="s">
        <v>32</v>
      </c>
      <c r="E1858" s="50">
        <v>873</v>
      </c>
      <c r="F1858" s="41">
        <v>756.16200000000003</v>
      </c>
      <c r="G1858" s="42">
        <v>0</v>
      </c>
      <c r="H1858" s="42">
        <v>0</v>
      </c>
      <c r="I1858" s="42"/>
      <c r="J1858" s="42"/>
      <c r="K1858" s="42">
        <v>0</v>
      </c>
      <c r="L1858" s="46">
        <v>0.3150675</v>
      </c>
      <c r="M1858" s="42">
        <v>0</v>
      </c>
      <c r="N1858" s="48">
        <v>0</v>
      </c>
      <c r="O1858" s="42"/>
      <c r="P1858" s="42"/>
      <c r="Q1858" s="42">
        <v>0</v>
      </c>
      <c r="R1858" s="47">
        <v>756.16200000000003</v>
      </c>
      <c r="S1858" s="42">
        <v>805.26648230111425</v>
      </c>
      <c r="T1858" s="73">
        <v>0.92241292359806903</v>
      </c>
      <c r="U1858" s="48">
        <v>0.3150675</v>
      </c>
      <c r="V1858" s="49">
        <v>0.36090206185567009</v>
      </c>
    </row>
    <row r="1859" spans="1:22" x14ac:dyDescent="0.35">
      <c r="A1859" s="1" t="s">
        <v>29</v>
      </c>
      <c r="B1859" s="44" t="s">
        <v>1880</v>
      </c>
      <c r="C1859" s="25" t="s">
        <v>1906</v>
      </c>
      <c r="D1859" s="25" t="s">
        <v>32</v>
      </c>
      <c r="E1859" s="50">
        <v>1623</v>
      </c>
      <c r="F1859" s="41">
        <v>0</v>
      </c>
      <c r="G1859" s="42">
        <v>0</v>
      </c>
      <c r="H1859" s="42">
        <v>0</v>
      </c>
      <c r="I1859" s="42"/>
      <c r="J1859" s="42"/>
      <c r="K1859" s="42">
        <v>0</v>
      </c>
      <c r="L1859" s="46">
        <v>0</v>
      </c>
      <c r="M1859" s="42">
        <v>0</v>
      </c>
      <c r="N1859" s="48">
        <v>0</v>
      </c>
      <c r="O1859" s="42"/>
      <c r="P1859" s="42"/>
      <c r="Q1859" s="42">
        <v>0</v>
      </c>
      <c r="R1859" s="47">
        <v>354.64</v>
      </c>
      <c r="S1859" s="42">
        <v>377.67000362788286</v>
      </c>
      <c r="T1859" s="73">
        <v>0.23269870833510958</v>
      </c>
      <c r="U1859" s="43">
        <v>16.888166272035377</v>
      </c>
      <c r="V1859" s="49">
        <v>10.405524505259013</v>
      </c>
    </row>
    <row r="1860" spans="1:22" x14ac:dyDescent="0.35">
      <c r="A1860" s="1" t="s">
        <v>29</v>
      </c>
      <c r="B1860" s="44" t="s">
        <v>1880</v>
      </c>
      <c r="C1860" s="25" t="s">
        <v>1907</v>
      </c>
      <c r="D1860" s="25" t="s">
        <v>32</v>
      </c>
      <c r="E1860" s="50">
        <v>4370</v>
      </c>
      <c r="F1860" s="41">
        <v>1088.424</v>
      </c>
      <c r="G1860" s="42">
        <v>1809.2474999999999</v>
      </c>
      <c r="H1860" s="42">
        <v>0</v>
      </c>
      <c r="I1860" s="42"/>
      <c r="J1860" s="42"/>
      <c r="K1860" s="42">
        <v>0</v>
      </c>
      <c r="L1860" s="46">
        <v>0.45350999999999997</v>
      </c>
      <c r="M1860" s="48">
        <v>92.508701250000001</v>
      </c>
      <c r="N1860" s="48">
        <v>0</v>
      </c>
      <c r="O1860" s="42"/>
      <c r="P1860" s="42"/>
      <c r="Q1860" s="42">
        <v>0</v>
      </c>
      <c r="R1860" s="47">
        <v>2897.6714999999999</v>
      </c>
      <c r="S1860" s="42">
        <v>3085.8436891422648</v>
      </c>
      <c r="T1860" s="73">
        <v>0.70614272062752059</v>
      </c>
      <c r="U1860" s="48">
        <v>92.962211249999996</v>
      </c>
      <c r="V1860" s="49">
        <v>21.272817219679631</v>
      </c>
    </row>
    <row r="1861" spans="1:22" x14ac:dyDescent="0.35">
      <c r="A1861" s="1" t="s">
        <v>29</v>
      </c>
      <c r="B1861" s="44" t="s">
        <v>1880</v>
      </c>
      <c r="C1861" s="25" t="s">
        <v>1908</v>
      </c>
      <c r="D1861" s="25" t="s">
        <v>32</v>
      </c>
      <c r="E1861" s="50">
        <v>3477</v>
      </c>
      <c r="F1861" s="41">
        <v>1346.9759999999999</v>
      </c>
      <c r="G1861" s="42">
        <v>0</v>
      </c>
      <c r="H1861" s="42">
        <v>194.38799999999998</v>
      </c>
      <c r="I1861" s="42"/>
      <c r="J1861" s="42"/>
      <c r="K1861" s="42">
        <v>0</v>
      </c>
      <c r="L1861" s="46">
        <v>0.56123999999999996</v>
      </c>
      <c r="M1861" s="42">
        <v>0</v>
      </c>
      <c r="N1861" s="48">
        <v>13.842068879999999</v>
      </c>
      <c r="O1861" s="42"/>
      <c r="P1861" s="42"/>
      <c r="Q1861" s="42">
        <v>0</v>
      </c>
      <c r="R1861" s="47">
        <v>1541.3639999999998</v>
      </c>
      <c r="S1861" s="42">
        <v>1641.4587961648092</v>
      </c>
      <c r="T1861" s="73">
        <v>0.47209053671694251</v>
      </c>
      <c r="U1861" s="48">
        <v>14.403308879999999</v>
      </c>
      <c r="V1861" s="49">
        <v>4.1424529421915439</v>
      </c>
    </row>
    <row r="1862" spans="1:22" x14ac:dyDescent="0.35">
      <c r="A1862" s="1" t="s">
        <v>29</v>
      </c>
      <c r="B1862" s="44" t="s">
        <v>1880</v>
      </c>
      <c r="C1862" s="25" t="s">
        <v>1909</v>
      </c>
      <c r="D1862" s="25" t="s">
        <v>32</v>
      </c>
      <c r="E1862" s="50">
        <v>1478</v>
      </c>
      <c r="F1862" s="41">
        <v>193.11840000000001</v>
      </c>
      <c r="G1862" s="42">
        <v>484.61309999999997</v>
      </c>
      <c r="H1862" s="42">
        <v>0</v>
      </c>
      <c r="I1862" s="42"/>
      <c r="J1862" s="42"/>
      <c r="K1862" s="42">
        <v>0</v>
      </c>
      <c r="L1862" s="46">
        <v>8.046600000000001E-2</v>
      </c>
      <c r="M1862" s="48">
        <v>24.77877045</v>
      </c>
      <c r="N1862" s="48">
        <v>0</v>
      </c>
      <c r="O1862" s="42"/>
      <c r="P1862" s="42"/>
      <c r="Q1862" s="42">
        <v>0</v>
      </c>
      <c r="R1862" s="47">
        <v>677.73149999999998</v>
      </c>
      <c r="S1862" s="42">
        <v>721.74277595231922</v>
      </c>
      <c r="T1862" s="73">
        <v>0.48832393501510096</v>
      </c>
      <c r="U1862" s="48">
        <v>24.859236450000001</v>
      </c>
      <c r="V1862" s="49">
        <v>16.819510453315292</v>
      </c>
    </row>
    <row r="1863" spans="1:22" x14ac:dyDescent="0.35">
      <c r="A1863" s="1" t="s">
        <v>29</v>
      </c>
      <c r="B1863" s="44" t="s">
        <v>1880</v>
      </c>
      <c r="C1863" s="25" t="s">
        <v>1910</v>
      </c>
      <c r="D1863" s="25" t="s">
        <v>32</v>
      </c>
      <c r="E1863" s="50">
        <v>2208</v>
      </c>
      <c r="F1863" s="41">
        <v>126.14399999999999</v>
      </c>
      <c r="G1863" s="42">
        <v>855.55619999999999</v>
      </c>
      <c r="H1863" s="42">
        <v>0</v>
      </c>
      <c r="I1863" s="42"/>
      <c r="J1863" s="42"/>
      <c r="K1863" s="42">
        <v>0</v>
      </c>
      <c r="L1863" s="46">
        <v>5.2560000000000003E-2</v>
      </c>
      <c r="M1863" s="48">
        <v>43.745475899999995</v>
      </c>
      <c r="N1863" s="48">
        <v>0</v>
      </c>
      <c r="O1863" s="42"/>
      <c r="P1863" s="42"/>
      <c r="Q1863" s="42">
        <v>0</v>
      </c>
      <c r="R1863" s="47">
        <v>981.7002</v>
      </c>
      <c r="S1863" s="42">
        <v>1045.4509307903602</v>
      </c>
      <c r="T1863" s="73">
        <v>0.47348321140867761</v>
      </c>
      <c r="U1863" s="48">
        <v>43.798035899999995</v>
      </c>
      <c r="V1863" s="49">
        <v>19.836066983695652</v>
      </c>
    </row>
    <row r="1864" spans="1:22" x14ac:dyDescent="0.35">
      <c r="A1864" s="1" t="s">
        <v>29</v>
      </c>
      <c r="B1864" s="44" t="s">
        <v>1880</v>
      </c>
      <c r="C1864" s="25" t="s">
        <v>1911</v>
      </c>
      <c r="D1864" s="25" t="s">
        <v>32</v>
      </c>
      <c r="E1864" s="50">
        <v>2953</v>
      </c>
      <c r="F1864" s="41">
        <v>1189.1879999999999</v>
      </c>
      <c r="G1864" s="42">
        <v>0</v>
      </c>
      <c r="H1864" s="48">
        <v>4.2679999999999998</v>
      </c>
      <c r="I1864" s="42"/>
      <c r="J1864" s="42"/>
      <c r="K1864" s="42">
        <v>0</v>
      </c>
      <c r="L1864" s="46">
        <v>0.49549500000000002</v>
      </c>
      <c r="M1864" s="42">
        <v>0</v>
      </c>
      <c r="N1864" s="48">
        <v>0.30391767999999997</v>
      </c>
      <c r="O1864" s="42"/>
      <c r="P1864" s="42"/>
      <c r="Q1864" s="42">
        <v>0</v>
      </c>
      <c r="R1864" s="47">
        <v>1193.4559999999999</v>
      </c>
      <c r="S1864" s="42">
        <v>1270.9579625809795</v>
      </c>
      <c r="T1864" s="73">
        <v>0.43039551729799508</v>
      </c>
      <c r="U1864" s="48">
        <v>0.79941267999999999</v>
      </c>
      <c r="V1864" s="49">
        <v>0.27071204876396887</v>
      </c>
    </row>
    <row r="1865" spans="1:22" x14ac:dyDescent="0.35">
      <c r="A1865" s="1" t="s">
        <v>29</v>
      </c>
      <c r="B1865" s="44" t="s">
        <v>1880</v>
      </c>
      <c r="C1865" s="25" t="s">
        <v>1912</v>
      </c>
      <c r="D1865" s="25" t="s">
        <v>32</v>
      </c>
      <c r="E1865" s="50">
        <v>3751</v>
      </c>
      <c r="F1865" s="41">
        <v>1330.56</v>
      </c>
      <c r="G1865" s="42">
        <v>0</v>
      </c>
      <c r="H1865" s="42">
        <v>0</v>
      </c>
      <c r="I1865" s="42"/>
      <c r="J1865" s="42"/>
      <c r="K1865" s="42">
        <v>0</v>
      </c>
      <c r="L1865" s="46">
        <v>0.5544</v>
      </c>
      <c r="M1865" s="42">
        <v>0</v>
      </c>
      <c r="N1865" s="48">
        <v>0</v>
      </c>
      <c r="O1865" s="42"/>
      <c r="P1865" s="42"/>
      <c r="Q1865" s="42">
        <v>0</v>
      </c>
      <c r="R1865" s="47">
        <v>1330.56</v>
      </c>
      <c r="S1865" s="42">
        <v>1416.9653734128012</v>
      </c>
      <c r="T1865" s="73">
        <v>0.3777566977906695</v>
      </c>
      <c r="U1865" s="48">
        <v>0.5544</v>
      </c>
      <c r="V1865" s="49">
        <v>0.14780058651026393</v>
      </c>
    </row>
    <row r="1866" spans="1:22" x14ac:dyDescent="0.35">
      <c r="A1866" s="1" t="s">
        <v>29</v>
      </c>
      <c r="B1866" s="44" t="s">
        <v>1880</v>
      </c>
      <c r="C1866" s="25" t="s">
        <v>1913</v>
      </c>
      <c r="D1866" s="25" t="s">
        <v>32</v>
      </c>
      <c r="E1866" s="50">
        <v>2502</v>
      </c>
      <c r="F1866" s="41">
        <v>343.65600000000001</v>
      </c>
      <c r="G1866" s="42">
        <v>619.12260000000003</v>
      </c>
      <c r="H1866" s="42">
        <v>0</v>
      </c>
      <c r="I1866" s="42"/>
      <c r="J1866" s="42"/>
      <c r="K1866" s="42">
        <v>0</v>
      </c>
      <c r="L1866" s="46">
        <v>0.14318999999999998</v>
      </c>
      <c r="M1866" s="48">
        <v>31.656380699999996</v>
      </c>
      <c r="N1866" s="48">
        <v>0</v>
      </c>
      <c r="O1866" s="42"/>
      <c r="P1866" s="42"/>
      <c r="Q1866" s="42">
        <v>0</v>
      </c>
      <c r="R1866" s="47">
        <v>962.7786000000001</v>
      </c>
      <c r="S1866" s="42">
        <v>1025.3005790515679</v>
      </c>
      <c r="T1866" s="73">
        <v>0.40979239770246517</v>
      </c>
      <c r="U1866" s="48">
        <v>31.799570699999997</v>
      </c>
      <c r="V1866" s="49">
        <v>12.709660551558752</v>
      </c>
    </row>
    <row r="1867" spans="1:22" x14ac:dyDescent="0.35">
      <c r="A1867" s="1" t="s">
        <v>29</v>
      </c>
      <c r="B1867" s="44" t="s">
        <v>1880</v>
      </c>
      <c r="C1867" s="25" t="s">
        <v>1914</v>
      </c>
      <c r="D1867" s="25" t="s">
        <v>32</v>
      </c>
      <c r="E1867" s="50">
        <v>1523</v>
      </c>
      <c r="F1867" s="41">
        <v>200.49119999999999</v>
      </c>
      <c r="G1867" s="42">
        <v>0</v>
      </c>
      <c r="H1867" s="42">
        <v>0</v>
      </c>
      <c r="I1867" s="42"/>
      <c r="J1867" s="42"/>
      <c r="K1867" s="42">
        <v>0</v>
      </c>
      <c r="L1867" s="46">
        <v>8.3538000000000001E-2</v>
      </c>
      <c r="M1867" s="42">
        <v>0</v>
      </c>
      <c r="N1867" s="48">
        <v>0</v>
      </c>
      <c r="O1867" s="42"/>
      <c r="P1867" s="42"/>
      <c r="Q1867" s="42">
        <v>0</v>
      </c>
      <c r="R1867" s="47">
        <v>678.33119999999997</v>
      </c>
      <c r="S1867" s="42">
        <v>722.38141993262502</v>
      </c>
      <c r="T1867" s="73">
        <v>0.47431478656114578</v>
      </c>
      <c r="U1867" s="48">
        <v>22.838561041476947</v>
      </c>
      <c r="V1867" s="49">
        <v>14.995772187443826</v>
      </c>
    </row>
    <row r="1868" spans="1:22" x14ac:dyDescent="0.35">
      <c r="A1868" s="1" t="s">
        <v>29</v>
      </c>
      <c r="B1868" s="44" t="s">
        <v>1880</v>
      </c>
      <c r="C1868" s="25" t="s">
        <v>1915</v>
      </c>
      <c r="D1868" s="25" t="s">
        <v>32</v>
      </c>
      <c r="E1868" s="50">
        <v>1161</v>
      </c>
      <c r="F1868" s="41">
        <v>414.072</v>
      </c>
      <c r="G1868" s="42">
        <v>0</v>
      </c>
      <c r="H1868" s="42">
        <v>0</v>
      </c>
      <c r="I1868" s="42"/>
      <c r="J1868" s="42"/>
      <c r="K1868" s="42">
        <v>0</v>
      </c>
      <c r="L1868" s="46">
        <v>0.17252999999999999</v>
      </c>
      <c r="M1868" s="42">
        <v>0</v>
      </c>
      <c r="N1868" s="48">
        <v>0</v>
      </c>
      <c r="O1868" s="42"/>
      <c r="P1868" s="42"/>
      <c r="Q1868" s="42">
        <v>0</v>
      </c>
      <c r="R1868" s="47">
        <v>414.072</v>
      </c>
      <c r="S1868" s="42">
        <v>440.96146442083443</v>
      </c>
      <c r="T1868" s="73">
        <v>0.3798117695269892</v>
      </c>
      <c r="U1868" s="48">
        <v>0.17252999999999999</v>
      </c>
      <c r="V1868" s="49">
        <v>0.1486046511627907</v>
      </c>
    </row>
    <row r="1869" spans="1:22" x14ac:dyDescent="0.35">
      <c r="A1869" s="1" t="s">
        <v>29</v>
      </c>
      <c r="B1869" s="44" t="s">
        <v>1880</v>
      </c>
      <c r="C1869" s="25" t="s">
        <v>1916</v>
      </c>
      <c r="D1869" s="25" t="s">
        <v>32</v>
      </c>
      <c r="E1869" s="50">
        <v>3280</v>
      </c>
      <c r="F1869" s="41">
        <v>892.51199999999994</v>
      </c>
      <c r="G1869" s="42">
        <v>649.0557</v>
      </c>
      <c r="H1869" s="42">
        <v>0</v>
      </c>
      <c r="I1869" s="42"/>
      <c r="J1869" s="42"/>
      <c r="K1869" s="42">
        <v>0</v>
      </c>
      <c r="L1869" s="46">
        <v>0.37187999999999999</v>
      </c>
      <c r="M1869" s="48">
        <v>33.186891149999994</v>
      </c>
      <c r="N1869" s="48">
        <v>0</v>
      </c>
      <c r="O1869" s="42"/>
      <c r="P1869" s="42"/>
      <c r="Q1869" s="42">
        <v>0</v>
      </c>
      <c r="R1869" s="47">
        <v>1541.5677000000001</v>
      </c>
      <c r="S1869" s="42">
        <v>1641.6757242601711</v>
      </c>
      <c r="T1869" s="73">
        <v>0.50051089154273509</v>
      </c>
      <c r="U1869" s="48">
        <v>33.558771149999991</v>
      </c>
      <c r="V1869" s="49">
        <v>10.231332667682924</v>
      </c>
    </row>
    <row r="1870" spans="1:22" x14ac:dyDescent="0.35">
      <c r="A1870" s="1" t="s">
        <v>29</v>
      </c>
      <c r="B1870" s="44" t="s">
        <v>1880</v>
      </c>
      <c r="C1870" s="25" t="s">
        <v>1917</v>
      </c>
      <c r="D1870" s="25" t="s">
        <v>32</v>
      </c>
      <c r="E1870" s="50">
        <v>1506</v>
      </c>
      <c r="F1870" s="41">
        <v>579.6</v>
      </c>
      <c r="G1870" s="42">
        <v>0</v>
      </c>
      <c r="H1870" s="42">
        <v>0</v>
      </c>
      <c r="I1870" s="42"/>
      <c r="J1870" s="42"/>
      <c r="K1870" s="42">
        <v>0</v>
      </c>
      <c r="L1870" s="46">
        <v>0.24149999999999999</v>
      </c>
      <c r="M1870" s="42">
        <v>0</v>
      </c>
      <c r="N1870" s="48">
        <v>0</v>
      </c>
      <c r="O1870" s="42"/>
      <c r="P1870" s="42"/>
      <c r="Q1870" s="42">
        <v>0</v>
      </c>
      <c r="R1870" s="47">
        <v>842.87</v>
      </c>
      <c r="S1870" s="42">
        <v>897.60522207825863</v>
      </c>
      <c r="T1870" s="73">
        <v>0.59601940377042406</v>
      </c>
      <c r="U1870" s="48">
        <v>12.778572903335082</v>
      </c>
      <c r="V1870" s="49">
        <v>8.4851081695452066</v>
      </c>
    </row>
    <row r="1871" spans="1:22" x14ac:dyDescent="0.35">
      <c r="A1871" s="1" t="s">
        <v>29</v>
      </c>
      <c r="B1871" s="44" t="s">
        <v>1880</v>
      </c>
      <c r="C1871" s="25" t="s">
        <v>1918</v>
      </c>
      <c r="D1871" s="25" t="s">
        <v>32</v>
      </c>
      <c r="E1871" s="50">
        <v>784</v>
      </c>
      <c r="F1871" s="41">
        <v>491.13720000000001</v>
      </c>
      <c r="G1871" s="42">
        <v>0</v>
      </c>
      <c r="H1871" s="42">
        <v>0</v>
      </c>
      <c r="I1871" s="42"/>
      <c r="J1871" s="42"/>
      <c r="K1871" s="42">
        <v>0</v>
      </c>
      <c r="L1871" s="46">
        <v>0.2046405</v>
      </c>
      <c r="M1871" s="42">
        <v>0</v>
      </c>
      <c r="N1871" s="48">
        <v>0</v>
      </c>
      <c r="O1871" s="42"/>
      <c r="P1871" s="42"/>
      <c r="Q1871" s="42">
        <v>0</v>
      </c>
      <c r="R1871" s="47">
        <v>491.13720000000001</v>
      </c>
      <c r="S1871" s="42">
        <v>523.03120941176473</v>
      </c>
      <c r="T1871" s="73">
        <v>0.66713164465786323</v>
      </c>
      <c r="U1871" s="48">
        <v>0.2046405</v>
      </c>
      <c r="V1871" s="49">
        <v>0.26102104591836733</v>
      </c>
    </row>
    <row r="1872" spans="1:22" x14ac:dyDescent="0.35">
      <c r="A1872" s="1" t="s">
        <v>29</v>
      </c>
      <c r="B1872" s="44" t="s">
        <v>1880</v>
      </c>
      <c r="C1872" s="25" t="s">
        <v>1919</v>
      </c>
      <c r="D1872" s="25" t="s">
        <v>32</v>
      </c>
      <c r="E1872" s="50">
        <v>1587</v>
      </c>
      <c r="F1872" s="41">
        <v>540.38519999999994</v>
      </c>
      <c r="G1872" s="42">
        <v>0</v>
      </c>
      <c r="H1872" s="42">
        <v>0</v>
      </c>
      <c r="I1872" s="42"/>
      <c r="J1872" s="42"/>
      <c r="K1872" s="42">
        <v>0</v>
      </c>
      <c r="L1872" s="46">
        <v>0.22516050000000001</v>
      </c>
      <c r="M1872" s="42">
        <v>0</v>
      </c>
      <c r="N1872" s="48">
        <v>0</v>
      </c>
      <c r="O1872" s="42"/>
      <c r="P1872" s="42"/>
      <c r="Q1872" s="42">
        <v>0</v>
      </c>
      <c r="R1872" s="47">
        <v>621.53519999999992</v>
      </c>
      <c r="S1872" s="42">
        <v>661.8971386162217</v>
      </c>
      <c r="T1872" s="73">
        <v>0.41707444147209938</v>
      </c>
      <c r="U1872" s="48">
        <v>4.0895714321443464</v>
      </c>
      <c r="V1872" s="49">
        <v>2.5769196169781643</v>
      </c>
    </row>
    <row r="1873" spans="1:22" x14ac:dyDescent="0.35">
      <c r="A1873" s="1" t="s">
        <v>29</v>
      </c>
      <c r="B1873" s="44" t="s">
        <v>1880</v>
      </c>
      <c r="C1873" s="25" t="s">
        <v>1920</v>
      </c>
      <c r="D1873" s="25" t="s">
        <v>32</v>
      </c>
      <c r="E1873" s="50">
        <v>833</v>
      </c>
      <c r="F1873" s="41">
        <v>332.11799999999999</v>
      </c>
      <c r="G1873" s="42">
        <v>0</v>
      </c>
      <c r="H1873" s="42">
        <v>0</v>
      </c>
      <c r="I1873" s="42"/>
      <c r="J1873" s="42"/>
      <c r="K1873" s="42">
        <v>0</v>
      </c>
      <c r="L1873" s="46">
        <v>0.13838249999999999</v>
      </c>
      <c r="M1873" s="42">
        <v>0</v>
      </c>
      <c r="N1873" s="48">
        <v>0</v>
      </c>
      <c r="O1873" s="42"/>
      <c r="P1873" s="42"/>
      <c r="Q1873" s="42">
        <v>0</v>
      </c>
      <c r="R1873" s="47">
        <v>332.11799999999999</v>
      </c>
      <c r="S1873" s="42">
        <v>353.68544514122829</v>
      </c>
      <c r="T1873" s="73">
        <v>0.42459237111792109</v>
      </c>
      <c r="U1873" s="48">
        <v>0.13838249999999999</v>
      </c>
      <c r="V1873" s="49">
        <v>0.16612545018007202</v>
      </c>
    </row>
    <row r="1874" spans="1:22" x14ac:dyDescent="0.35">
      <c r="A1874" s="1" t="s">
        <v>29</v>
      </c>
      <c r="B1874" s="44" t="s">
        <v>1880</v>
      </c>
      <c r="C1874" s="25" t="s">
        <v>1921</v>
      </c>
      <c r="D1874" s="25" t="s">
        <v>32</v>
      </c>
      <c r="E1874" s="50">
        <v>3241</v>
      </c>
      <c r="F1874" s="41">
        <v>1430.3519999999999</v>
      </c>
      <c r="G1874" s="42">
        <v>0</v>
      </c>
      <c r="H1874" s="42">
        <v>0</v>
      </c>
      <c r="I1874" s="42"/>
      <c r="J1874" s="42"/>
      <c r="K1874" s="42">
        <v>0</v>
      </c>
      <c r="L1874" s="46">
        <v>0.59598000000000007</v>
      </c>
      <c r="M1874" s="42">
        <v>0</v>
      </c>
      <c r="N1874" s="48">
        <v>0</v>
      </c>
      <c r="O1874" s="42"/>
      <c r="P1874" s="42"/>
      <c r="Q1874" s="42">
        <v>0</v>
      </c>
      <c r="R1874" s="47">
        <v>1430.3519999999999</v>
      </c>
      <c r="S1874" s="42">
        <v>1523.2377764187611</v>
      </c>
      <c r="T1874" s="73">
        <v>0.46999005751890188</v>
      </c>
      <c r="U1874" s="48">
        <v>0.59598000000000007</v>
      </c>
      <c r="V1874" s="49">
        <v>0.18388768898488123</v>
      </c>
    </row>
    <row r="1875" spans="1:22" x14ac:dyDescent="0.35">
      <c r="A1875" s="1" t="s">
        <v>29</v>
      </c>
      <c r="B1875" s="44" t="s">
        <v>1880</v>
      </c>
      <c r="C1875" s="25" t="s">
        <v>1922</v>
      </c>
      <c r="D1875" s="25" t="s">
        <v>32</v>
      </c>
      <c r="E1875" s="50">
        <v>2082</v>
      </c>
      <c r="F1875" s="41">
        <v>943.51679999999999</v>
      </c>
      <c r="G1875" s="42">
        <v>0</v>
      </c>
      <c r="H1875" s="42">
        <v>0</v>
      </c>
      <c r="I1875" s="42"/>
      <c r="J1875" s="42"/>
      <c r="K1875" s="42">
        <v>0</v>
      </c>
      <c r="L1875" s="46">
        <v>0.39313199999999998</v>
      </c>
      <c r="M1875" s="42">
        <v>0</v>
      </c>
      <c r="N1875" s="48">
        <v>0</v>
      </c>
      <c r="O1875" s="42"/>
      <c r="P1875" s="42"/>
      <c r="Q1875" s="42">
        <v>0</v>
      </c>
      <c r="R1875" s="47">
        <v>943.51679999999999</v>
      </c>
      <c r="S1875" s="42">
        <v>1004.7879350298005</v>
      </c>
      <c r="T1875" s="73">
        <v>0.48260707734380426</v>
      </c>
      <c r="U1875" s="48">
        <v>0.39313199999999998</v>
      </c>
      <c r="V1875" s="49">
        <v>0.18882420749279538</v>
      </c>
    </row>
    <row r="1876" spans="1:22" x14ac:dyDescent="0.35">
      <c r="A1876" s="1" t="s">
        <v>29</v>
      </c>
      <c r="B1876" s="44" t="s">
        <v>1880</v>
      </c>
      <c r="C1876" s="25" t="s">
        <v>1923</v>
      </c>
      <c r="D1876" s="25" t="s">
        <v>32</v>
      </c>
      <c r="E1876" s="50">
        <v>3593</v>
      </c>
      <c r="F1876" s="41">
        <v>1404.864</v>
      </c>
      <c r="G1876" s="42">
        <v>0</v>
      </c>
      <c r="H1876" s="42">
        <v>0</v>
      </c>
      <c r="I1876" s="42"/>
      <c r="J1876" s="42"/>
      <c r="K1876" s="42">
        <v>0</v>
      </c>
      <c r="L1876" s="46">
        <v>0.58535999999999999</v>
      </c>
      <c r="M1876" s="42">
        <v>0</v>
      </c>
      <c r="N1876" s="48">
        <v>0</v>
      </c>
      <c r="O1876" s="42"/>
      <c r="P1876" s="42"/>
      <c r="Q1876" s="42">
        <v>0</v>
      </c>
      <c r="R1876" s="47">
        <v>1404.864</v>
      </c>
      <c r="S1876" s="42">
        <v>1496.0946085514381</v>
      </c>
      <c r="T1876" s="73">
        <v>0.41639148582004959</v>
      </c>
      <c r="U1876" s="48">
        <v>0.58535999999999999</v>
      </c>
      <c r="V1876" s="49">
        <v>0.1629167826328973</v>
      </c>
    </row>
    <row r="1877" spans="1:22" x14ac:dyDescent="0.35">
      <c r="A1877" s="1" t="s">
        <v>29</v>
      </c>
      <c r="B1877" s="44" t="s">
        <v>1880</v>
      </c>
      <c r="C1877" s="25" t="s">
        <v>1924</v>
      </c>
      <c r="D1877" s="25" t="s">
        <v>32</v>
      </c>
      <c r="E1877" s="50">
        <v>4648</v>
      </c>
      <c r="F1877" s="41">
        <v>1756.7639999999999</v>
      </c>
      <c r="G1877" s="42">
        <v>0</v>
      </c>
      <c r="H1877" s="42">
        <v>0</v>
      </c>
      <c r="I1877" s="42"/>
      <c r="J1877" s="42"/>
      <c r="K1877" s="42">
        <v>0</v>
      </c>
      <c r="L1877" s="46">
        <v>0.731985</v>
      </c>
      <c r="M1877" s="42">
        <v>0</v>
      </c>
      <c r="N1877" s="48">
        <v>0</v>
      </c>
      <c r="O1877" s="42"/>
      <c r="P1877" s="42"/>
      <c r="Q1877" s="42">
        <v>0</v>
      </c>
      <c r="R1877" s="47">
        <v>1756.7639999999999</v>
      </c>
      <c r="S1877" s="42">
        <v>1870.8466790360196</v>
      </c>
      <c r="T1877" s="73">
        <v>0.4025057398958734</v>
      </c>
      <c r="U1877" s="48">
        <v>0.731985</v>
      </c>
      <c r="V1877" s="49">
        <v>0.15748386402753872</v>
      </c>
    </row>
    <row r="1878" spans="1:22" x14ac:dyDescent="0.35">
      <c r="A1878" s="1" t="s">
        <v>29</v>
      </c>
      <c r="B1878" s="44" t="s">
        <v>1880</v>
      </c>
      <c r="C1878" s="25" t="s">
        <v>1925</v>
      </c>
      <c r="D1878" s="25" t="s">
        <v>32</v>
      </c>
      <c r="E1878" s="50">
        <v>4639</v>
      </c>
      <c r="F1878" s="41">
        <v>1605.7439999999999</v>
      </c>
      <c r="G1878" s="42">
        <v>0</v>
      </c>
      <c r="H1878" s="42">
        <v>0</v>
      </c>
      <c r="I1878" s="42"/>
      <c r="J1878" s="42"/>
      <c r="K1878" s="42">
        <v>0</v>
      </c>
      <c r="L1878" s="46">
        <v>0.6690600000000001</v>
      </c>
      <c r="M1878" s="42">
        <v>0</v>
      </c>
      <c r="N1878" s="48">
        <v>0</v>
      </c>
      <c r="O1878" s="42"/>
      <c r="P1878" s="42"/>
      <c r="Q1878" s="42">
        <v>0</v>
      </c>
      <c r="R1878" s="47">
        <v>1605.7439999999999</v>
      </c>
      <c r="S1878" s="42">
        <v>1710.0195756413577</v>
      </c>
      <c r="T1878" s="73">
        <v>0.36861814521262293</v>
      </c>
      <c r="U1878" s="48">
        <v>0.6690600000000001</v>
      </c>
      <c r="V1878" s="49">
        <v>0.14422504850183229</v>
      </c>
    </row>
    <row r="1879" spans="1:22" x14ac:dyDescent="0.35">
      <c r="A1879" s="1" t="s">
        <v>29</v>
      </c>
      <c r="B1879" s="44" t="s">
        <v>1880</v>
      </c>
      <c r="C1879" s="25" t="s">
        <v>1926</v>
      </c>
      <c r="D1879" s="25" t="s">
        <v>32</v>
      </c>
      <c r="E1879" s="50">
        <v>4294</v>
      </c>
      <c r="F1879" s="41">
        <v>1673.6076</v>
      </c>
      <c r="G1879" s="42">
        <v>0</v>
      </c>
      <c r="H1879" s="42">
        <v>0</v>
      </c>
      <c r="I1879" s="42"/>
      <c r="J1879" s="42"/>
      <c r="K1879" s="42">
        <v>0</v>
      </c>
      <c r="L1879" s="46">
        <v>0.69733650000000003</v>
      </c>
      <c r="M1879" s="42">
        <v>0</v>
      </c>
      <c r="N1879" s="48">
        <v>0</v>
      </c>
      <c r="O1879" s="42"/>
      <c r="P1879" s="42"/>
      <c r="Q1879" s="42">
        <v>0</v>
      </c>
      <c r="R1879" s="47">
        <v>1673.6076</v>
      </c>
      <c r="S1879" s="42">
        <v>1782.2901769784919</v>
      </c>
      <c r="T1879" s="73">
        <v>0.41506524848125104</v>
      </c>
      <c r="U1879" s="48">
        <v>0.69733650000000003</v>
      </c>
      <c r="V1879" s="49">
        <v>0.16239788076385656</v>
      </c>
    </row>
    <row r="1880" spans="1:22" x14ac:dyDescent="0.35">
      <c r="A1880" s="1" t="s">
        <v>29</v>
      </c>
      <c r="B1880" s="44" t="s">
        <v>1880</v>
      </c>
      <c r="C1880" s="25" t="s">
        <v>1927</v>
      </c>
      <c r="D1880" s="25" t="s">
        <v>32</v>
      </c>
      <c r="E1880" s="50">
        <v>3375</v>
      </c>
      <c r="F1880" s="41">
        <v>1257.7968000000001</v>
      </c>
      <c r="G1880" s="42">
        <v>0</v>
      </c>
      <c r="H1880" s="42">
        <v>0</v>
      </c>
      <c r="I1880" s="42"/>
      <c r="J1880" s="42"/>
      <c r="K1880" s="42">
        <v>0</v>
      </c>
      <c r="L1880" s="46">
        <v>0.52408200000000005</v>
      </c>
      <c r="M1880" s="42">
        <v>0</v>
      </c>
      <c r="N1880" s="48">
        <v>0</v>
      </c>
      <c r="O1880" s="42"/>
      <c r="P1880" s="42"/>
      <c r="Q1880" s="42">
        <v>0</v>
      </c>
      <c r="R1880" s="47">
        <v>1257.7968000000001</v>
      </c>
      <c r="S1880" s="42">
        <v>1339.4769964446748</v>
      </c>
      <c r="T1880" s="73">
        <v>0.39688207302064438</v>
      </c>
      <c r="U1880" s="48">
        <v>0.52408200000000005</v>
      </c>
      <c r="V1880" s="49">
        <v>0.15528355555555556</v>
      </c>
    </row>
    <row r="1881" spans="1:22" x14ac:dyDescent="0.35">
      <c r="A1881" s="1" t="s">
        <v>29</v>
      </c>
      <c r="B1881" s="44" t="s">
        <v>1880</v>
      </c>
      <c r="C1881" s="25" t="s">
        <v>1928</v>
      </c>
      <c r="D1881" s="25" t="s">
        <v>32</v>
      </c>
      <c r="E1881" s="50">
        <v>3966</v>
      </c>
      <c r="F1881" s="41">
        <v>1802.7359999999999</v>
      </c>
      <c r="G1881" s="42">
        <v>0</v>
      </c>
      <c r="H1881" s="42">
        <v>0</v>
      </c>
      <c r="I1881" s="42"/>
      <c r="J1881" s="42"/>
      <c r="K1881" s="42">
        <v>0</v>
      </c>
      <c r="L1881" s="46">
        <v>0.75114000000000003</v>
      </c>
      <c r="M1881" s="42">
        <v>0</v>
      </c>
      <c r="N1881" s="48">
        <v>0</v>
      </c>
      <c r="O1881" s="42"/>
      <c r="P1881" s="42"/>
      <c r="Q1881" s="42">
        <v>0</v>
      </c>
      <c r="R1881" s="47">
        <v>1802.7359999999999</v>
      </c>
      <c r="S1881" s="42">
        <v>1919.804059497279</v>
      </c>
      <c r="T1881" s="73">
        <v>0.48406557223834568</v>
      </c>
      <c r="U1881" s="48">
        <v>0.75114000000000003</v>
      </c>
      <c r="V1881" s="49">
        <v>0.18939485627836611</v>
      </c>
    </row>
    <row r="1882" spans="1:22" x14ac:dyDescent="0.35">
      <c r="A1882" s="1" t="s">
        <v>29</v>
      </c>
      <c r="B1882" s="44" t="s">
        <v>1880</v>
      </c>
      <c r="C1882" s="25" t="s">
        <v>1929</v>
      </c>
      <c r="D1882" s="25" t="s">
        <v>32</v>
      </c>
      <c r="E1882" s="50">
        <v>1829</v>
      </c>
      <c r="F1882" s="41">
        <v>793.58399999999995</v>
      </c>
      <c r="G1882" s="42">
        <v>0</v>
      </c>
      <c r="H1882" s="42">
        <v>0</v>
      </c>
      <c r="I1882" s="42"/>
      <c r="J1882" s="42"/>
      <c r="K1882" s="42">
        <v>0</v>
      </c>
      <c r="L1882" s="46">
        <v>0.33066000000000001</v>
      </c>
      <c r="M1882" s="42">
        <v>0</v>
      </c>
      <c r="N1882" s="48">
        <v>0</v>
      </c>
      <c r="O1882" s="42"/>
      <c r="P1882" s="42"/>
      <c r="Q1882" s="42">
        <v>0</v>
      </c>
      <c r="R1882" s="47">
        <v>793.58399999999995</v>
      </c>
      <c r="S1882" s="42">
        <v>845.1186334283492</v>
      </c>
      <c r="T1882" s="73">
        <v>0.46206595594770322</v>
      </c>
      <c r="U1882" s="48">
        <v>0.33066000000000001</v>
      </c>
      <c r="V1882" s="49">
        <v>0.18078731547293606</v>
      </c>
    </row>
    <row r="1883" spans="1:22" x14ac:dyDescent="0.35">
      <c r="A1883" s="1" t="s">
        <v>29</v>
      </c>
      <c r="B1883" s="44" t="s">
        <v>1880</v>
      </c>
      <c r="C1883" s="25" t="s">
        <v>1930</v>
      </c>
      <c r="D1883" s="25" t="s">
        <v>32</v>
      </c>
      <c r="E1883" s="50">
        <v>3323</v>
      </c>
      <c r="F1883" s="41">
        <v>1223.424</v>
      </c>
      <c r="G1883" s="42">
        <v>603.96659999999997</v>
      </c>
      <c r="H1883" s="42">
        <v>0</v>
      </c>
      <c r="I1883" s="42"/>
      <c r="J1883" s="42"/>
      <c r="K1883" s="42">
        <v>0</v>
      </c>
      <c r="L1883" s="46">
        <v>0.50975999999999999</v>
      </c>
      <c r="M1883" s="48">
        <v>30.8814387</v>
      </c>
      <c r="N1883" s="48">
        <v>0</v>
      </c>
      <c r="O1883" s="42"/>
      <c r="P1883" s="42"/>
      <c r="Q1883" s="42">
        <v>0</v>
      </c>
      <c r="R1883" s="47">
        <v>1827.3905999999999</v>
      </c>
      <c r="S1883" s="42">
        <v>1946.0597071158329</v>
      </c>
      <c r="T1883" s="73">
        <v>0.58563337559910711</v>
      </c>
      <c r="U1883" s="48">
        <v>31.3911987</v>
      </c>
      <c r="V1883" s="49">
        <v>9.4466442070418299</v>
      </c>
    </row>
    <row r="1884" spans="1:22" x14ac:dyDescent="0.35">
      <c r="A1884" s="1" t="s">
        <v>29</v>
      </c>
      <c r="B1884" s="44" t="s">
        <v>1880</v>
      </c>
      <c r="C1884" s="25" t="s">
        <v>1931</v>
      </c>
      <c r="D1884" s="25" t="s">
        <v>32</v>
      </c>
      <c r="E1884" s="50">
        <v>2999</v>
      </c>
      <c r="F1884" s="41">
        <v>1152.576</v>
      </c>
      <c r="G1884" s="42">
        <v>0</v>
      </c>
      <c r="H1884" s="42">
        <v>0</v>
      </c>
      <c r="I1884" s="42"/>
      <c r="J1884" s="42"/>
      <c r="K1884" s="42">
        <v>0</v>
      </c>
      <c r="L1884" s="46">
        <v>0.48024</v>
      </c>
      <c r="M1884" s="42">
        <v>0</v>
      </c>
      <c r="N1884" s="48">
        <v>0</v>
      </c>
      <c r="O1884" s="42"/>
      <c r="P1884" s="42"/>
      <c r="Q1884" s="42">
        <v>0</v>
      </c>
      <c r="R1884" s="47">
        <v>1152.576</v>
      </c>
      <c r="S1884" s="42">
        <v>1227.4232520342057</v>
      </c>
      <c r="T1884" s="73">
        <v>0.40927750984801792</v>
      </c>
      <c r="U1884" s="48">
        <v>0.48024</v>
      </c>
      <c r="V1884" s="49">
        <v>0.16013337779259754</v>
      </c>
    </row>
    <row r="1885" spans="1:22" x14ac:dyDescent="0.35">
      <c r="A1885" s="1" t="s">
        <v>29</v>
      </c>
      <c r="B1885" s="44" t="s">
        <v>1880</v>
      </c>
      <c r="C1885" s="25" t="s">
        <v>1932</v>
      </c>
      <c r="D1885" s="25" t="s">
        <v>32</v>
      </c>
      <c r="E1885" s="50">
        <v>8944</v>
      </c>
      <c r="F1885" s="41">
        <v>4173.12</v>
      </c>
      <c r="G1885" s="42">
        <v>2590.5392999999999</v>
      </c>
      <c r="H1885" s="42">
        <v>0</v>
      </c>
      <c r="I1885" s="42"/>
      <c r="J1885" s="42"/>
      <c r="K1885" s="42">
        <v>0</v>
      </c>
      <c r="L1885" s="46">
        <v>1.7387999999999999</v>
      </c>
      <c r="M1885" s="42">
        <v>132.45696135</v>
      </c>
      <c r="N1885" s="48">
        <v>0</v>
      </c>
      <c r="O1885" s="42"/>
      <c r="P1885" s="42"/>
      <c r="Q1885" s="42">
        <v>0</v>
      </c>
      <c r="R1885" s="47">
        <v>6763.6592999999993</v>
      </c>
      <c r="S1885" s="42">
        <v>7202.8852706089656</v>
      </c>
      <c r="T1885" s="73">
        <v>0.80533153741155694</v>
      </c>
      <c r="U1885" s="48">
        <v>134.19576135</v>
      </c>
      <c r="V1885" s="49">
        <v>15.00399836203041</v>
      </c>
    </row>
    <row r="1886" spans="1:22" x14ac:dyDescent="0.35">
      <c r="A1886" s="1" t="s">
        <v>29</v>
      </c>
      <c r="B1886" s="44" t="s">
        <v>1880</v>
      </c>
      <c r="C1886" s="25" t="s">
        <v>1933</v>
      </c>
      <c r="D1886" s="25" t="s">
        <v>32</v>
      </c>
      <c r="E1886" s="50">
        <v>2497</v>
      </c>
      <c r="F1886" s="41">
        <v>3189.4560000000001</v>
      </c>
      <c r="G1886" s="42">
        <v>0</v>
      </c>
      <c r="H1886" s="42">
        <v>0</v>
      </c>
      <c r="I1886" s="42"/>
      <c r="J1886" s="42"/>
      <c r="K1886" s="42">
        <v>0</v>
      </c>
      <c r="L1886" s="46">
        <v>1.32894</v>
      </c>
      <c r="M1886" s="42">
        <v>0</v>
      </c>
      <c r="N1886" s="48">
        <v>0</v>
      </c>
      <c r="O1886" s="42"/>
      <c r="P1886" s="42"/>
      <c r="Q1886" s="42">
        <v>0</v>
      </c>
      <c r="R1886" s="47">
        <v>3189.4560000000001</v>
      </c>
      <c r="S1886" s="42">
        <v>3396.5764129567247</v>
      </c>
      <c r="T1886" s="73">
        <v>1.3602628806394572</v>
      </c>
      <c r="U1886" s="48">
        <v>1.32894</v>
      </c>
      <c r="V1886" s="49">
        <v>0.53221465758910691</v>
      </c>
    </row>
    <row r="1887" spans="1:22" x14ac:dyDescent="0.35">
      <c r="A1887" s="1" t="s">
        <v>29</v>
      </c>
      <c r="B1887" s="44" t="s">
        <v>1880</v>
      </c>
      <c r="C1887" s="25" t="s">
        <v>1934</v>
      </c>
      <c r="D1887" s="25" t="s">
        <v>32</v>
      </c>
      <c r="E1887" s="50">
        <v>4424</v>
      </c>
      <c r="F1887" s="41">
        <v>939.08159999999998</v>
      </c>
      <c r="G1887" s="42">
        <v>0</v>
      </c>
      <c r="H1887" s="42">
        <v>0</v>
      </c>
      <c r="I1887" s="42"/>
      <c r="J1887" s="42"/>
      <c r="K1887" s="42">
        <v>0</v>
      </c>
      <c r="L1887" s="46">
        <v>0.39128399999999997</v>
      </c>
      <c r="M1887" s="42">
        <v>0</v>
      </c>
      <c r="N1887" s="48">
        <v>0</v>
      </c>
      <c r="O1887" s="42"/>
      <c r="P1887" s="42"/>
      <c r="Q1887" s="42">
        <v>0</v>
      </c>
      <c r="R1887" s="47">
        <v>1919.0316</v>
      </c>
      <c r="S1887" s="42">
        <v>2043.6517914900232</v>
      </c>
      <c r="T1887" s="73">
        <v>0.46194660747966165</v>
      </c>
      <c r="U1887" s="48">
        <v>47.057081818297618</v>
      </c>
      <c r="V1887" s="49">
        <v>10.636772562906334</v>
      </c>
    </row>
    <row r="1888" spans="1:22" x14ac:dyDescent="0.35">
      <c r="A1888" s="1" t="s">
        <v>29</v>
      </c>
      <c r="B1888" s="44" t="s">
        <v>1880</v>
      </c>
      <c r="C1888" s="25" t="s">
        <v>1935</v>
      </c>
      <c r="D1888" s="25" t="s">
        <v>32</v>
      </c>
      <c r="E1888" s="50">
        <v>1127</v>
      </c>
      <c r="F1888" s="41">
        <v>714.88440000000003</v>
      </c>
      <c r="G1888" s="42">
        <v>0</v>
      </c>
      <c r="H1888" s="42">
        <v>0</v>
      </c>
      <c r="I1888" s="42"/>
      <c r="J1888" s="42"/>
      <c r="K1888" s="42">
        <v>0</v>
      </c>
      <c r="L1888" s="46">
        <v>0.29786849999999998</v>
      </c>
      <c r="M1888" s="42">
        <v>0</v>
      </c>
      <c r="N1888" s="48">
        <v>0</v>
      </c>
      <c r="O1888" s="42"/>
      <c r="P1888" s="42"/>
      <c r="Q1888" s="42">
        <v>0</v>
      </c>
      <c r="R1888" s="47">
        <v>714.88440000000003</v>
      </c>
      <c r="S1888" s="42">
        <v>761.30835196683074</v>
      </c>
      <c r="T1888" s="73">
        <v>0.67551761487740081</v>
      </c>
      <c r="U1888" s="48">
        <v>0.29786849999999998</v>
      </c>
      <c r="V1888" s="49">
        <v>0.26430212954747112</v>
      </c>
    </row>
    <row r="1889" spans="1:22" x14ac:dyDescent="0.35">
      <c r="A1889" s="1" t="s">
        <v>29</v>
      </c>
      <c r="B1889" s="44" t="s">
        <v>1880</v>
      </c>
      <c r="C1889" s="25" t="s">
        <v>1936</v>
      </c>
      <c r="D1889" s="25" t="s">
        <v>32</v>
      </c>
      <c r="E1889" s="50">
        <v>11498</v>
      </c>
      <c r="F1889" s="41">
        <v>3168.72</v>
      </c>
      <c r="G1889" s="42">
        <v>1341.6849</v>
      </c>
      <c r="H1889" s="42">
        <v>0</v>
      </c>
      <c r="I1889" s="42"/>
      <c r="J1889" s="42"/>
      <c r="K1889" s="42">
        <v>0</v>
      </c>
      <c r="L1889" s="46">
        <v>1.3203</v>
      </c>
      <c r="M1889" s="48">
        <v>68.601740550000002</v>
      </c>
      <c r="N1889" s="48">
        <v>0</v>
      </c>
      <c r="O1889" s="42"/>
      <c r="P1889" s="42"/>
      <c r="Q1889" s="42">
        <v>0</v>
      </c>
      <c r="R1889" s="47">
        <v>4510.4048999999995</v>
      </c>
      <c r="S1889" s="42">
        <v>4803.306550152889</v>
      </c>
      <c r="T1889" s="73">
        <v>0.41775148287988251</v>
      </c>
      <c r="U1889" s="48">
        <v>69.922040550000006</v>
      </c>
      <c r="V1889" s="49">
        <v>6.0812350452252568</v>
      </c>
    </row>
    <row r="1890" spans="1:22" x14ac:dyDescent="0.35">
      <c r="A1890" s="1" t="s">
        <v>29</v>
      </c>
      <c r="B1890" s="44" t="s">
        <v>1880</v>
      </c>
      <c r="C1890" s="25" t="s">
        <v>1937</v>
      </c>
      <c r="D1890" s="25" t="s">
        <v>32</v>
      </c>
      <c r="E1890" s="50">
        <v>15290</v>
      </c>
      <c r="F1890" s="41">
        <v>3472.6895999999997</v>
      </c>
      <c r="G1890" s="42">
        <v>3222.1655999999998</v>
      </c>
      <c r="H1890" s="42">
        <v>0</v>
      </c>
      <c r="I1890" s="42"/>
      <c r="J1890" s="42"/>
      <c r="K1890" s="42">
        <v>0</v>
      </c>
      <c r="L1890" s="46">
        <v>1.4469539999999999</v>
      </c>
      <c r="M1890" s="42">
        <v>164.75266920000001</v>
      </c>
      <c r="N1890" s="48">
        <v>0</v>
      </c>
      <c r="O1890" s="42"/>
      <c r="P1890" s="42"/>
      <c r="Q1890" s="42">
        <v>0</v>
      </c>
      <c r="R1890" s="47">
        <v>6694.8552</v>
      </c>
      <c r="S1890" s="42">
        <v>7129.6130940450894</v>
      </c>
      <c r="T1890" s="73">
        <v>0.46629255029725897</v>
      </c>
      <c r="U1890" s="48">
        <v>166.19962320000002</v>
      </c>
      <c r="V1890" s="49">
        <v>10.869824931327667</v>
      </c>
    </row>
    <row r="1891" spans="1:22" x14ac:dyDescent="0.35">
      <c r="A1891" s="1" t="s">
        <v>29</v>
      </c>
      <c r="B1891" s="44" t="s">
        <v>1880</v>
      </c>
      <c r="C1891" s="25" t="s">
        <v>1938</v>
      </c>
      <c r="D1891" s="25" t="s">
        <v>32</v>
      </c>
      <c r="E1891" s="50">
        <v>17507</v>
      </c>
      <c r="F1891" s="41">
        <v>3805.92</v>
      </c>
      <c r="G1891" s="42">
        <v>6044.2128000000002</v>
      </c>
      <c r="H1891" s="42">
        <v>0</v>
      </c>
      <c r="I1891" s="42"/>
      <c r="J1891" s="42"/>
      <c r="K1891" s="42">
        <v>0</v>
      </c>
      <c r="L1891" s="46">
        <v>1.5857999999999999</v>
      </c>
      <c r="M1891" s="42">
        <v>309.04686959999998</v>
      </c>
      <c r="N1891" s="48">
        <v>0</v>
      </c>
      <c r="O1891" s="42"/>
      <c r="P1891" s="42"/>
      <c r="Q1891" s="42">
        <v>0</v>
      </c>
      <c r="R1891" s="47">
        <v>9850.1327999999994</v>
      </c>
      <c r="S1891" s="42">
        <v>10489.79159235035</v>
      </c>
      <c r="T1891" s="73">
        <v>0.59917699162337068</v>
      </c>
      <c r="U1891" s="48">
        <v>310.63266959999999</v>
      </c>
      <c r="V1891" s="49">
        <v>17.743340926486546</v>
      </c>
    </row>
    <row r="1892" spans="1:22" x14ac:dyDescent="0.35">
      <c r="A1892" s="1" t="s">
        <v>29</v>
      </c>
      <c r="B1892" s="44" t="s">
        <v>1880</v>
      </c>
      <c r="C1892" s="25" t="s">
        <v>1939</v>
      </c>
      <c r="D1892" s="25" t="s">
        <v>32</v>
      </c>
      <c r="E1892" s="50">
        <v>7974</v>
      </c>
      <c r="F1892" s="41">
        <v>1373.6879999999999</v>
      </c>
      <c r="G1892" s="42">
        <v>2330.6138999999998</v>
      </c>
      <c r="H1892" s="42">
        <v>0</v>
      </c>
      <c r="I1892" s="42"/>
      <c r="J1892" s="42"/>
      <c r="K1892" s="42">
        <v>0</v>
      </c>
      <c r="L1892" s="46">
        <v>0.57237000000000005</v>
      </c>
      <c r="M1892" s="42">
        <v>119.16670604999999</v>
      </c>
      <c r="N1892" s="48">
        <v>0</v>
      </c>
      <c r="O1892" s="42"/>
      <c r="P1892" s="42"/>
      <c r="Q1892" s="42">
        <v>0</v>
      </c>
      <c r="R1892" s="47">
        <v>3704.3018999999995</v>
      </c>
      <c r="S1892" s="42">
        <v>3944.8559440891418</v>
      </c>
      <c r="T1892" s="73">
        <v>0.49471481616367469</v>
      </c>
      <c r="U1892" s="48">
        <v>119.73907604999999</v>
      </c>
      <c r="V1892" s="49">
        <v>15.016187114371707</v>
      </c>
    </row>
    <row r="1893" spans="1:22" x14ac:dyDescent="0.35">
      <c r="A1893" s="1" t="s">
        <v>29</v>
      </c>
      <c r="B1893" s="44" t="s">
        <v>1880</v>
      </c>
      <c r="C1893" s="25" t="s">
        <v>1940</v>
      </c>
      <c r="D1893" s="25" t="s">
        <v>32</v>
      </c>
      <c r="E1893" s="50">
        <v>29127</v>
      </c>
      <c r="F1893" s="41">
        <v>10554.624</v>
      </c>
      <c r="G1893" s="42">
        <v>8447.5755000000008</v>
      </c>
      <c r="H1893" s="42">
        <v>0</v>
      </c>
      <c r="I1893" s="42"/>
      <c r="J1893" s="42"/>
      <c r="K1893" s="42">
        <v>0</v>
      </c>
      <c r="L1893" s="46">
        <v>4.3977599999999999</v>
      </c>
      <c r="M1893" s="42">
        <v>431.93329725000001</v>
      </c>
      <c r="N1893" s="48">
        <v>0</v>
      </c>
      <c r="O1893" s="42"/>
      <c r="P1893" s="42"/>
      <c r="Q1893" s="42">
        <v>0</v>
      </c>
      <c r="R1893" s="47">
        <v>19002.199500000002</v>
      </c>
      <c r="S1893" s="42">
        <v>20236.185298056495</v>
      </c>
      <c r="T1893" s="73">
        <v>0.6947569367959795</v>
      </c>
      <c r="U1893" s="48">
        <v>436.33105725000001</v>
      </c>
      <c r="V1893" s="49">
        <v>14.980295164280564</v>
      </c>
    </row>
    <row r="1894" spans="1:22" x14ac:dyDescent="0.35">
      <c r="A1894" s="1" t="s">
        <v>29</v>
      </c>
      <c r="B1894" s="44" t="s">
        <v>1880</v>
      </c>
      <c r="C1894" s="25" t="s">
        <v>1941</v>
      </c>
      <c r="D1894" s="25" t="s">
        <v>32</v>
      </c>
      <c r="E1894" s="50">
        <v>2230</v>
      </c>
      <c r="F1894" s="41">
        <v>1986.12</v>
      </c>
      <c r="G1894" s="42">
        <v>0</v>
      </c>
      <c r="H1894" s="42">
        <v>0</v>
      </c>
      <c r="I1894" s="42"/>
      <c r="J1894" s="42"/>
      <c r="K1894" s="42">
        <v>0</v>
      </c>
      <c r="L1894" s="46">
        <v>0.82755000000000012</v>
      </c>
      <c r="M1894" s="42">
        <v>0</v>
      </c>
      <c r="N1894" s="48">
        <v>0</v>
      </c>
      <c r="O1894" s="42"/>
      <c r="P1894" s="42"/>
      <c r="Q1894" s="42">
        <v>0</v>
      </c>
      <c r="R1894" s="47">
        <v>1986.12</v>
      </c>
      <c r="S1894" s="42">
        <v>2115.0968520342058</v>
      </c>
      <c r="T1894" s="73">
        <v>0.94847392467901603</v>
      </c>
      <c r="U1894" s="48">
        <v>0.82755000000000012</v>
      </c>
      <c r="V1894" s="49">
        <v>0.37109865470852021</v>
      </c>
    </row>
    <row r="1895" spans="1:22" x14ac:dyDescent="0.35">
      <c r="A1895" s="1" t="s">
        <v>29</v>
      </c>
      <c r="B1895" s="44" t="s">
        <v>1880</v>
      </c>
      <c r="C1895" s="25" t="s">
        <v>1942</v>
      </c>
      <c r="D1895" s="25" t="s">
        <v>32</v>
      </c>
      <c r="E1895" s="50">
        <v>35659</v>
      </c>
      <c r="F1895" s="41">
        <v>11301.119999999999</v>
      </c>
      <c r="G1895" s="42">
        <v>9687.3363000000008</v>
      </c>
      <c r="H1895" s="42">
        <v>0</v>
      </c>
      <c r="I1895" s="42"/>
      <c r="J1895" s="42"/>
      <c r="K1895" s="42">
        <v>0</v>
      </c>
      <c r="L1895" s="46">
        <v>4.7088000000000001</v>
      </c>
      <c r="M1895" s="42">
        <v>495.32355285</v>
      </c>
      <c r="N1895" s="48">
        <v>0</v>
      </c>
      <c r="O1895" s="42"/>
      <c r="P1895" s="42"/>
      <c r="Q1895" s="42">
        <v>0</v>
      </c>
      <c r="R1895" s="47">
        <v>20988.456299999998</v>
      </c>
      <c r="S1895" s="42">
        <v>22351.427833760037</v>
      </c>
      <c r="T1895" s="73">
        <v>0.62681028166129271</v>
      </c>
      <c r="U1895" s="48">
        <v>500.03235285</v>
      </c>
      <c r="V1895" s="49">
        <v>14.022612884545275</v>
      </c>
    </row>
    <row r="1896" spans="1:22" x14ac:dyDescent="0.35">
      <c r="A1896" s="1" t="s">
        <v>29</v>
      </c>
      <c r="B1896" s="44" t="s">
        <v>1880</v>
      </c>
      <c r="C1896" s="25" t="s">
        <v>1943</v>
      </c>
      <c r="D1896" s="25" t="s">
        <v>32</v>
      </c>
      <c r="E1896" s="50">
        <v>11518</v>
      </c>
      <c r="F1896" s="41">
        <v>2369.6316000000002</v>
      </c>
      <c r="G1896" s="42">
        <v>3699.2006999999999</v>
      </c>
      <c r="H1896" s="42">
        <v>0</v>
      </c>
      <c r="I1896" s="42"/>
      <c r="J1896" s="42"/>
      <c r="K1896" s="42">
        <v>0</v>
      </c>
      <c r="L1896" s="46">
        <v>0.98734650000000002</v>
      </c>
      <c r="M1896" s="42">
        <v>189.14396865000001</v>
      </c>
      <c r="N1896" s="48">
        <v>0</v>
      </c>
      <c r="O1896" s="42"/>
      <c r="P1896" s="42"/>
      <c r="Q1896" s="42">
        <v>0</v>
      </c>
      <c r="R1896" s="47">
        <v>6068.8323</v>
      </c>
      <c r="S1896" s="42">
        <v>6462.9368282145633</v>
      </c>
      <c r="T1896" s="73">
        <v>0.56111623790715082</v>
      </c>
      <c r="U1896" s="48">
        <v>190.13131515000001</v>
      </c>
      <c r="V1896" s="49">
        <v>16.507320294321932</v>
      </c>
    </row>
    <row r="1897" spans="1:22" x14ac:dyDescent="0.35">
      <c r="A1897" s="1" t="s">
        <v>29</v>
      </c>
      <c r="B1897" s="44" t="s">
        <v>1880</v>
      </c>
      <c r="C1897" s="25" t="s">
        <v>1944</v>
      </c>
      <c r="D1897" s="25" t="s">
        <v>32</v>
      </c>
      <c r="E1897" s="50">
        <v>8020</v>
      </c>
      <c r="F1897" s="41">
        <v>1699.8335999999999</v>
      </c>
      <c r="G1897" s="42">
        <v>3003.5403000000001</v>
      </c>
      <c r="H1897" s="42">
        <v>0</v>
      </c>
      <c r="I1897" s="42"/>
      <c r="J1897" s="42"/>
      <c r="K1897" s="42">
        <v>0</v>
      </c>
      <c r="L1897" s="46">
        <v>0.708264</v>
      </c>
      <c r="M1897" s="42">
        <v>153.57413084999999</v>
      </c>
      <c r="N1897" s="48">
        <v>0</v>
      </c>
      <c r="O1897" s="42"/>
      <c r="P1897" s="42"/>
      <c r="Q1897" s="42">
        <v>0</v>
      </c>
      <c r="R1897" s="47">
        <v>4703.3739000000005</v>
      </c>
      <c r="S1897" s="42">
        <v>5008.8067839958539</v>
      </c>
      <c r="T1897" s="73">
        <v>0.62453949925135332</v>
      </c>
      <c r="U1897" s="48">
        <v>154.28239485</v>
      </c>
      <c r="V1897" s="49">
        <v>19.237206340399005</v>
      </c>
    </row>
    <row r="1898" spans="1:22" x14ac:dyDescent="0.35">
      <c r="A1898" s="1" t="s">
        <v>29</v>
      </c>
      <c r="B1898" s="44" t="s">
        <v>1880</v>
      </c>
      <c r="C1898" s="25" t="s">
        <v>1945</v>
      </c>
      <c r="D1898" s="25" t="s">
        <v>32</v>
      </c>
      <c r="E1898" s="50">
        <v>9880</v>
      </c>
      <c r="F1898" s="41">
        <v>2372.5439999999999</v>
      </c>
      <c r="G1898" s="42">
        <v>2631.4605000000001</v>
      </c>
      <c r="H1898" s="42">
        <v>0</v>
      </c>
      <c r="I1898" s="42"/>
      <c r="J1898" s="42"/>
      <c r="K1898" s="42">
        <v>0</v>
      </c>
      <c r="L1898" s="46">
        <v>0.98856000000000011</v>
      </c>
      <c r="M1898" s="42">
        <v>134.54930475</v>
      </c>
      <c r="N1898" s="48">
        <v>0</v>
      </c>
      <c r="O1898" s="42"/>
      <c r="P1898" s="42"/>
      <c r="Q1898" s="42">
        <v>0</v>
      </c>
      <c r="R1898" s="47">
        <v>5004.0045</v>
      </c>
      <c r="S1898" s="42">
        <v>5328.9600656128532</v>
      </c>
      <c r="T1898" s="73">
        <v>0.5393684276936086</v>
      </c>
      <c r="U1898" s="48">
        <v>135.53786475000001</v>
      </c>
      <c r="V1898" s="49">
        <v>13.718407363360324</v>
      </c>
    </row>
    <row r="1899" spans="1:22" x14ac:dyDescent="0.35">
      <c r="A1899" s="1" t="s">
        <v>29</v>
      </c>
      <c r="B1899" s="44" t="s">
        <v>1880</v>
      </c>
      <c r="C1899" s="25" t="s">
        <v>1946</v>
      </c>
      <c r="D1899" s="25" t="s">
        <v>32</v>
      </c>
      <c r="E1899" s="50">
        <v>4921</v>
      </c>
      <c r="F1899" s="41">
        <v>1165.0175999999999</v>
      </c>
      <c r="G1899" s="42">
        <v>1712.6279999999999</v>
      </c>
      <c r="H1899" s="42">
        <v>0</v>
      </c>
      <c r="I1899" s="42"/>
      <c r="J1899" s="42"/>
      <c r="K1899" s="42">
        <v>0</v>
      </c>
      <c r="L1899" s="46">
        <v>0.48542400000000002</v>
      </c>
      <c r="M1899" s="48">
        <v>87.568445999999994</v>
      </c>
      <c r="N1899" s="48">
        <v>0</v>
      </c>
      <c r="O1899" s="42"/>
      <c r="P1899" s="42"/>
      <c r="Q1899" s="42">
        <v>0</v>
      </c>
      <c r="R1899" s="47">
        <v>2877.6455999999998</v>
      </c>
      <c r="S1899" s="42">
        <v>3064.5173251515935</v>
      </c>
      <c r="T1899" s="73">
        <v>0.62274280129071191</v>
      </c>
      <c r="U1899" s="48">
        <v>88.053869999999989</v>
      </c>
      <c r="V1899" s="49">
        <v>17.893491160333266</v>
      </c>
    </row>
    <row r="1900" spans="1:22" x14ac:dyDescent="0.35">
      <c r="A1900" s="1" t="s">
        <v>29</v>
      </c>
      <c r="B1900" s="44" t="s">
        <v>1880</v>
      </c>
      <c r="C1900" s="25" t="s">
        <v>1947</v>
      </c>
      <c r="D1900" s="25" t="s">
        <v>32</v>
      </c>
      <c r="E1900" s="50">
        <v>2567</v>
      </c>
      <c r="F1900" s="41">
        <v>1453.248</v>
      </c>
      <c r="G1900" s="42">
        <v>0</v>
      </c>
      <c r="H1900" s="42">
        <v>0</v>
      </c>
      <c r="I1900" s="42"/>
      <c r="J1900" s="42"/>
      <c r="K1900" s="42">
        <v>0</v>
      </c>
      <c r="L1900" s="46">
        <v>0.60551999999999995</v>
      </c>
      <c r="M1900" s="42">
        <v>0</v>
      </c>
      <c r="N1900" s="48">
        <v>0</v>
      </c>
      <c r="O1900" s="42"/>
      <c r="P1900" s="42"/>
      <c r="Q1900" s="42">
        <v>0</v>
      </c>
      <c r="R1900" s="47">
        <v>2020.288</v>
      </c>
      <c r="S1900" s="42">
        <v>2151.4836913189947</v>
      </c>
      <c r="T1900" s="73">
        <v>0.83813155096182113</v>
      </c>
      <c r="U1900" s="48">
        <v>27.608299728442756</v>
      </c>
      <c r="V1900" s="49">
        <v>10.755083649568661</v>
      </c>
    </row>
    <row r="1901" spans="1:22" x14ac:dyDescent="0.35">
      <c r="A1901" s="1" t="s">
        <v>29</v>
      </c>
      <c r="B1901" s="44" t="s">
        <v>1880</v>
      </c>
      <c r="C1901" s="25" t="s">
        <v>1948</v>
      </c>
      <c r="D1901" s="25" t="s">
        <v>32</v>
      </c>
      <c r="E1901" s="50">
        <v>5316</v>
      </c>
      <c r="F1901" s="41">
        <v>2085.9299999999998</v>
      </c>
      <c r="G1901" s="42">
        <v>0</v>
      </c>
      <c r="H1901" s="42">
        <v>0</v>
      </c>
      <c r="I1901" s="42"/>
      <c r="J1901" s="42"/>
      <c r="K1901" s="42">
        <v>0</v>
      </c>
      <c r="L1901" s="46">
        <v>0.86913750000000001</v>
      </c>
      <c r="M1901" s="42">
        <v>0</v>
      </c>
      <c r="N1901" s="48">
        <v>0</v>
      </c>
      <c r="O1901" s="42"/>
      <c r="P1901" s="42"/>
      <c r="Q1901" s="42">
        <v>0</v>
      </c>
      <c r="R1901" s="47">
        <v>3435.67</v>
      </c>
      <c r="S1901" s="42">
        <v>3658.7793293599379</v>
      </c>
      <c r="T1901" s="73">
        <v>0.68825796263354744</v>
      </c>
      <c r="U1901" s="48">
        <v>65.14455353884793</v>
      </c>
      <c r="V1901" s="49">
        <v>12.254430688270867</v>
      </c>
    </row>
    <row r="1902" spans="1:22" x14ac:dyDescent="0.35">
      <c r="A1902" s="1" t="s">
        <v>29</v>
      </c>
      <c r="B1902" s="44" t="s">
        <v>1880</v>
      </c>
      <c r="C1902" s="25" t="s">
        <v>1933</v>
      </c>
      <c r="D1902" s="25" t="s">
        <v>32</v>
      </c>
      <c r="E1902" s="50">
        <v>45</v>
      </c>
      <c r="F1902" s="41">
        <v>279.5976</v>
      </c>
      <c r="G1902" s="42">
        <v>0</v>
      </c>
      <c r="H1902" s="42">
        <v>0</v>
      </c>
      <c r="I1902" s="42"/>
      <c r="J1902" s="42"/>
      <c r="K1902" s="42">
        <v>0</v>
      </c>
      <c r="L1902" s="46">
        <v>0.11649900000000001</v>
      </c>
      <c r="M1902" s="42">
        <v>0</v>
      </c>
      <c r="N1902" s="48">
        <v>0</v>
      </c>
      <c r="O1902" s="42"/>
      <c r="P1902" s="42"/>
      <c r="Q1902" s="42">
        <v>0</v>
      </c>
      <c r="R1902" s="47">
        <v>279.5976</v>
      </c>
      <c r="S1902" s="42">
        <v>297.75441745529929</v>
      </c>
      <c r="T1902" s="73">
        <v>6.6167648323399844</v>
      </c>
      <c r="U1902" s="48">
        <v>0.11649900000000001</v>
      </c>
      <c r="V1902" s="49">
        <v>2.5888666666666671</v>
      </c>
    </row>
    <row r="1903" spans="1:22" x14ac:dyDescent="0.35">
      <c r="A1903" s="1" t="s">
        <v>29</v>
      </c>
      <c r="B1903" s="44" t="s">
        <v>1880</v>
      </c>
      <c r="C1903" s="25" t="s">
        <v>1949</v>
      </c>
      <c r="D1903" s="25" t="s">
        <v>32</v>
      </c>
      <c r="E1903" s="50">
        <v>507</v>
      </c>
      <c r="F1903" s="41">
        <v>219.34799999999998</v>
      </c>
      <c r="G1903" s="42">
        <v>0</v>
      </c>
      <c r="H1903" s="42">
        <v>0</v>
      </c>
      <c r="I1903" s="42"/>
      <c r="J1903" s="42"/>
      <c r="K1903" s="42">
        <v>0</v>
      </c>
      <c r="L1903" s="46">
        <v>9.139499999999999E-2</v>
      </c>
      <c r="M1903" s="42">
        <v>0</v>
      </c>
      <c r="N1903" s="48">
        <v>0</v>
      </c>
      <c r="O1903" s="42"/>
      <c r="P1903" s="42"/>
      <c r="Q1903" s="42">
        <v>0</v>
      </c>
      <c r="R1903" s="47">
        <v>219.34799999999998</v>
      </c>
      <c r="S1903" s="42">
        <v>233.59226245141227</v>
      </c>
      <c r="T1903" s="73">
        <v>0.46073424546629638</v>
      </c>
      <c r="U1903" s="48">
        <v>9.139499999999999E-2</v>
      </c>
      <c r="V1903" s="49">
        <v>0.1802662721893491</v>
      </c>
    </row>
    <row r="1904" spans="1:22" x14ac:dyDescent="0.35">
      <c r="A1904" s="1" t="s">
        <v>29</v>
      </c>
      <c r="B1904" s="44" t="s">
        <v>1880</v>
      </c>
      <c r="C1904" s="25" t="s">
        <v>1950</v>
      </c>
      <c r="D1904" s="25" t="s">
        <v>32</v>
      </c>
      <c r="E1904" s="50">
        <v>2230</v>
      </c>
      <c r="F1904" s="41">
        <v>1165.752</v>
      </c>
      <c r="G1904" s="42">
        <v>0</v>
      </c>
      <c r="H1904" s="42">
        <v>0</v>
      </c>
      <c r="I1904" s="42"/>
      <c r="J1904" s="42"/>
      <c r="K1904" s="42">
        <v>0</v>
      </c>
      <c r="L1904" s="46">
        <v>0.48573</v>
      </c>
      <c r="M1904" s="42">
        <v>0</v>
      </c>
      <c r="N1904" s="48">
        <v>0</v>
      </c>
      <c r="O1904" s="42"/>
      <c r="P1904" s="42"/>
      <c r="Q1904" s="42">
        <v>0</v>
      </c>
      <c r="R1904" s="47">
        <v>1165.752</v>
      </c>
      <c r="S1904" s="42">
        <v>1241.4548896605338</v>
      </c>
      <c r="T1904" s="73">
        <v>0.55670622854732454</v>
      </c>
      <c r="U1904" s="48">
        <v>0.48573</v>
      </c>
      <c r="V1904" s="49">
        <v>0.21781614349775785</v>
      </c>
    </row>
    <row r="1905" spans="1:22" x14ac:dyDescent="0.35">
      <c r="A1905" s="1" t="s">
        <v>29</v>
      </c>
      <c r="B1905" s="44" t="s">
        <v>1880</v>
      </c>
      <c r="C1905" s="25" t="s">
        <v>1951</v>
      </c>
      <c r="D1905" s="25" t="s">
        <v>32</v>
      </c>
      <c r="E1905" s="50">
        <v>2087</v>
      </c>
      <c r="F1905" s="41">
        <v>220.32</v>
      </c>
      <c r="G1905" s="42">
        <v>1070.7714000000001</v>
      </c>
      <c r="H1905" s="42">
        <v>0</v>
      </c>
      <c r="I1905" s="42"/>
      <c r="J1905" s="42"/>
      <c r="K1905" s="42">
        <v>0</v>
      </c>
      <c r="L1905" s="46">
        <v>9.1799999999999993E-2</v>
      </c>
      <c r="M1905" s="48">
        <v>54.749652300000001</v>
      </c>
      <c r="N1905" s="48">
        <v>0</v>
      </c>
      <c r="O1905" s="42"/>
      <c r="P1905" s="42"/>
      <c r="Q1905" s="42">
        <v>0</v>
      </c>
      <c r="R1905" s="47">
        <v>1291.0914</v>
      </c>
      <c r="S1905" s="42">
        <v>1374.9337179165586</v>
      </c>
      <c r="T1905" s="73">
        <v>0.65880868132082349</v>
      </c>
      <c r="U1905" s="48">
        <v>54.8414523</v>
      </c>
      <c r="V1905" s="49">
        <v>26.277648442740777</v>
      </c>
    </row>
    <row r="1906" spans="1:22" x14ac:dyDescent="0.35">
      <c r="A1906" s="1" t="s">
        <v>29</v>
      </c>
      <c r="B1906" s="44" t="s">
        <v>1952</v>
      </c>
      <c r="C1906" s="25" t="s">
        <v>1953</v>
      </c>
      <c r="D1906" s="25" t="s">
        <v>32</v>
      </c>
      <c r="E1906" s="50">
        <v>2097</v>
      </c>
      <c r="F1906" s="41">
        <v>189.54</v>
      </c>
      <c r="G1906" s="42">
        <v>1315.1619000000001</v>
      </c>
      <c r="H1906" s="42">
        <v>0</v>
      </c>
      <c r="I1906" s="42"/>
      <c r="J1906" s="42"/>
      <c r="K1906" s="42">
        <v>0</v>
      </c>
      <c r="L1906" s="46">
        <v>7.8975000000000004E-2</v>
      </c>
      <c r="M1906" s="48">
        <v>67.245592049999999</v>
      </c>
      <c r="N1906" s="48">
        <v>0</v>
      </c>
      <c r="O1906" s="42"/>
      <c r="P1906" s="42"/>
      <c r="Q1906" s="42">
        <v>0</v>
      </c>
      <c r="R1906" s="47">
        <v>1504.7019</v>
      </c>
      <c r="S1906" s="42">
        <v>1602.4158922622441</v>
      </c>
      <c r="T1906" s="73">
        <v>0.76414682511313503</v>
      </c>
      <c r="U1906" s="48">
        <v>67.324567049999999</v>
      </c>
      <c r="V1906" s="49">
        <v>32.105182188841198</v>
      </c>
    </row>
    <row r="1907" spans="1:22" x14ac:dyDescent="0.35">
      <c r="A1907" s="1" t="s">
        <v>29</v>
      </c>
      <c r="B1907" s="44" t="s">
        <v>1952</v>
      </c>
      <c r="C1907" s="25" t="s">
        <v>1954</v>
      </c>
      <c r="D1907" s="25" t="s">
        <v>32</v>
      </c>
      <c r="E1907" s="50">
        <v>3316</v>
      </c>
      <c r="F1907" s="41">
        <v>718.82280000000003</v>
      </c>
      <c r="G1907" s="42">
        <v>835.09559999999999</v>
      </c>
      <c r="H1907" s="42">
        <v>0</v>
      </c>
      <c r="I1907" s="42"/>
      <c r="J1907" s="42"/>
      <c r="K1907" s="42">
        <v>0</v>
      </c>
      <c r="L1907" s="46">
        <v>0.29950949999999998</v>
      </c>
      <c r="M1907" s="48">
        <v>42.6993042</v>
      </c>
      <c r="N1907" s="48">
        <v>0</v>
      </c>
      <c r="O1907" s="42"/>
      <c r="P1907" s="42"/>
      <c r="Q1907" s="42">
        <v>0</v>
      </c>
      <c r="R1907" s="47">
        <v>1553.9184</v>
      </c>
      <c r="S1907" s="42">
        <v>1654.8284676444675</v>
      </c>
      <c r="T1907" s="73">
        <v>0.499043566840913</v>
      </c>
      <c r="U1907" s="48">
        <v>42.998813699999999</v>
      </c>
      <c r="V1907" s="49">
        <v>12.967072889022919</v>
      </c>
    </row>
    <row r="1908" spans="1:22" x14ac:dyDescent="0.35">
      <c r="A1908" s="1" t="s">
        <v>29</v>
      </c>
      <c r="B1908" s="44" t="s">
        <v>1952</v>
      </c>
      <c r="C1908" s="25" t="s">
        <v>1955</v>
      </c>
      <c r="D1908" s="25" t="s">
        <v>32</v>
      </c>
      <c r="E1908" s="50">
        <v>2200</v>
      </c>
      <c r="F1908" s="41">
        <v>416.56319999999999</v>
      </c>
      <c r="G1908" s="42">
        <v>781.29179999999997</v>
      </c>
      <c r="H1908" s="42">
        <v>0</v>
      </c>
      <c r="I1908" s="42"/>
      <c r="J1908" s="42"/>
      <c r="K1908" s="42">
        <v>0</v>
      </c>
      <c r="L1908" s="46">
        <v>0.173568</v>
      </c>
      <c r="M1908" s="48">
        <v>39.948260099999999</v>
      </c>
      <c r="N1908" s="48">
        <v>0</v>
      </c>
      <c r="O1908" s="42"/>
      <c r="P1908" s="42"/>
      <c r="Q1908" s="42">
        <v>0</v>
      </c>
      <c r="R1908" s="47">
        <v>1197.855</v>
      </c>
      <c r="S1908" s="42">
        <v>1275.6426296968127</v>
      </c>
      <c r="T1908" s="73">
        <v>0.57983755895309674</v>
      </c>
      <c r="U1908" s="48">
        <v>40.121828100000002</v>
      </c>
      <c r="V1908" s="49">
        <v>18.237194590909091</v>
      </c>
    </row>
    <row r="1909" spans="1:22" x14ac:dyDescent="0.35">
      <c r="A1909" s="1" t="s">
        <v>29</v>
      </c>
      <c r="B1909" s="44" t="s">
        <v>1952</v>
      </c>
      <c r="C1909" s="25" t="s">
        <v>1956</v>
      </c>
      <c r="D1909" s="25" t="s">
        <v>32</v>
      </c>
      <c r="E1909" s="50">
        <v>1026</v>
      </c>
      <c r="F1909" s="60">
        <v>90.543599999999998</v>
      </c>
      <c r="G1909" s="42">
        <v>475.51949999999999</v>
      </c>
      <c r="H1909" s="42">
        <v>0</v>
      </c>
      <c r="I1909" s="42"/>
      <c r="J1909" s="42"/>
      <c r="K1909" s="42">
        <v>0</v>
      </c>
      <c r="L1909" s="46">
        <v>3.7726500000000003E-2</v>
      </c>
      <c r="M1909" s="48">
        <v>24.313805249999998</v>
      </c>
      <c r="N1909" s="48">
        <v>0</v>
      </c>
      <c r="O1909" s="42"/>
      <c r="P1909" s="42"/>
      <c r="Q1909" s="42">
        <v>0</v>
      </c>
      <c r="R1909" s="47">
        <v>566.06309999999996</v>
      </c>
      <c r="S1909" s="42">
        <v>602.82273017880277</v>
      </c>
      <c r="T1909" s="73">
        <v>0.58754652064210799</v>
      </c>
      <c r="U1909" s="48">
        <v>24.351531749999999</v>
      </c>
      <c r="V1909" s="49">
        <v>23.73443640350877</v>
      </c>
    </row>
    <row r="1910" spans="1:22" x14ac:dyDescent="0.35">
      <c r="A1910" s="1" t="s">
        <v>29</v>
      </c>
      <c r="B1910" s="44" t="s">
        <v>1952</v>
      </c>
      <c r="C1910" s="25" t="s">
        <v>1957</v>
      </c>
      <c r="D1910" s="25" t="s">
        <v>32</v>
      </c>
      <c r="E1910" s="50">
        <v>1093</v>
      </c>
      <c r="F1910" s="41">
        <v>104.77079999999999</v>
      </c>
      <c r="G1910" s="42">
        <v>513.03060000000005</v>
      </c>
      <c r="H1910" s="42">
        <v>0</v>
      </c>
      <c r="I1910" s="42"/>
      <c r="J1910" s="42"/>
      <c r="K1910" s="42">
        <v>0</v>
      </c>
      <c r="L1910" s="46">
        <v>4.3654499999999999E-2</v>
      </c>
      <c r="M1910" s="48">
        <v>26.231786700000001</v>
      </c>
      <c r="N1910" s="48">
        <v>0</v>
      </c>
      <c r="O1910" s="42"/>
      <c r="P1910" s="42"/>
      <c r="Q1910" s="42">
        <v>0</v>
      </c>
      <c r="R1910" s="47">
        <v>617.80140000000006</v>
      </c>
      <c r="S1910" s="42">
        <v>657.92086899196693</v>
      </c>
      <c r="T1910" s="73">
        <v>0.60194041078862481</v>
      </c>
      <c r="U1910" s="48">
        <v>26.275441199999999</v>
      </c>
      <c r="V1910" s="49">
        <v>24.039744922232391</v>
      </c>
    </row>
    <row r="1911" spans="1:22" x14ac:dyDescent="0.35">
      <c r="A1911" s="1" t="s">
        <v>29</v>
      </c>
      <c r="B1911" s="44" t="s">
        <v>1952</v>
      </c>
      <c r="C1911" s="25" t="s">
        <v>1958</v>
      </c>
      <c r="D1911" s="25" t="s">
        <v>32</v>
      </c>
      <c r="E1911" s="50">
        <v>1182</v>
      </c>
      <c r="F1911" s="41">
        <v>137.8476</v>
      </c>
      <c r="G1911" s="42">
        <v>520.22969999999998</v>
      </c>
      <c r="H1911" s="42">
        <v>0</v>
      </c>
      <c r="I1911" s="42"/>
      <c r="J1911" s="42"/>
      <c r="K1911" s="42">
        <v>0</v>
      </c>
      <c r="L1911" s="46">
        <v>5.7436500000000001E-2</v>
      </c>
      <c r="M1911" s="48">
        <v>26.599884149999998</v>
      </c>
      <c r="N1911" s="48">
        <v>0</v>
      </c>
      <c r="O1911" s="42"/>
      <c r="P1911" s="42"/>
      <c r="Q1911" s="42">
        <v>0</v>
      </c>
      <c r="R1911" s="47">
        <v>658.07729999999992</v>
      </c>
      <c r="S1911" s="42">
        <v>700.8122498263798</v>
      </c>
      <c r="T1911" s="73">
        <v>0.59290376465852779</v>
      </c>
      <c r="U1911" s="48">
        <v>26.657320649999999</v>
      </c>
      <c r="V1911" s="49">
        <v>22.55272474619289</v>
      </c>
    </row>
    <row r="1912" spans="1:22" x14ac:dyDescent="0.35">
      <c r="A1912" s="1" t="s">
        <v>29</v>
      </c>
      <c r="B1912" s="44" t="s">
        <v>1952</v>
      </c>
      <c r="C1912" s="25" t="s">
        <v>1959</v>
      </c>
      <c r="D1912" s="25" t="s">
        <v>32</v>
      </c>
      <c r="E1912" s="50">
        <v>2989</v>
      </c>
      <c r="F1912" s="41">
        <v>582.048</v>
      </c>
      <c r="G1912" s="42">
        <v>1340.9271000000001</v>
      </c>
      <c r="H1912" s="42">
        <v>0</v>
      </c>
      <c r="I1912" s="42"/>
      <c r="J1912" s="42"/>
      <c r="K1912" s="42">
        <v>0</v>
      </c>
      <c r="L1912" s="46">
        <v>0.24252000000000001</v>
      </c>
      <c r="M1912" s="48">
        <v>68.562993449999993</v>
      </c>
      <c r="N1912" s="48">
        <v>0</v>
      </c>
      <c r="O1912" s="42"/>
      <c r="P1912" s="42"/>
      <c r="Q1912" s="42">
        <v>0</v>
      </c>
      <c r="R1912" s="47">
        <v>1922.9751000000001</v>
      </c>
      <c r="S1912" s="42">
        <v>2047.8513788442601</v>
      </c>
      <c r="T1912" s="73">
        <v>0.68512926692681841</v>
      </c>
      <c r="U1912" s="48">
        <v>68.805513449999992</v>
      </c>
      <c r="V1912" s="49">
        <v>23.0195762629642</v>
      </c>
    </row>
    <row r="1913" spans="1:22" x14ac:dyDescent="0.35">
      <c r="A1913" s="1" t="s">
        <v>29</v>
      </c>
      <c r="B1913" s="44" t="s">
        <v>1952</v>
      </c>
      <c r="C1913" s="25" t="s">
        <v>1960</v>
      </c>
      <c r="D1913" s="25" t="s">
        <v>32</v>
      </c>
      <c r="E1913" s="50">
        <v>2730</v>
      </c>
      <c r="F1913" s="41">
        <v>542.37599999999998</v>
      </c>
      <c r="G1913" s="42">
        <v>911.63340000000005</v>
      </c>
      <c r="H1913" s="42">
        <v>0</v>
      </c>
      <c r="I1913" s="42"/>
      <c r="J1913" s="42"/>
      <c r="K1913" s="42">
        <v>0</v>
      </c>
      <c r="L1913" s="46">
        <v>0.22599</v>
      </c>
      <c r="M1913" s="48">
        <v>46.612761299999995</v>
      </c>
      <c r="N1913" s="48">
        <v>0</v>
      </c>
      <c r="O1913" s="42"/>
      <c r="P1913" s="42"/>
      <c r="Q1913" s="42">
        <v>0</v>
      </c>
      <c r="R1913" s="47">
        <v>1454.0093999999999</v>
      </c>
      <c r="S1913" s="42">
        <v>1548.4314667634101</v>
      </c>
      <c r="T1913" s="73">
        <v>0.56719101346645062</v>
      </c>
      <c r="U1913" s="48">
        <v>46.838751299999998</v>
      </c>
      <c r="V1913" s="49">
        <v>17.157051758241757</v>
      </c>
    </row>
    <row r="1914" spans="1:22" x14ac:dyDescent="0.35">
      <c r="A1914" s="1" t="s">
        <v>29</v>
      </c>
      <c r="B1914" s="44" t="s">
        <v>1952</v>
      </c>
      <c r="C1914" s="25" t="s">
        <v>1961</v>
      </c>
      <c r="D1914" s="25" t="s">
        <v>32</v>
      </c>
      <c r="E1914" s="50">
        <v>5083</v>
      </c>
      <c r="F1914" s="41">
        <v>1073.376</v>
      </c>
      <c r="G1914" s="42">
        <v>1825.9191000000001</v>
      </c>
      <c r="H1914" s="42">
        <v>0</v>
      </c>
      <c r="I1914" s="42"/>
      <c r="J1914" s="42"/>
      <c r="K1914" s="42">
        <v>0</v>
      </c>
      <c r="L1914" s="46">
        <v>0.44724000000000003</v>
      </c>
      <c r="M1914" s="48">
        <v>93.361137450000001</v>
      </c>
      <c r="N1914" s="48">
        <v>0</v>
      </c>
      <c r="O1914" s="42"/>
      <c r="P1914" s="42"/>
      <c r="Q1914" s="42">
        <v>0</v>
      </c>
      <c r="R1914" s="47">
        <v>2899.2951000000003</v>
      </c>
      <c r="S1914" s="42">
        <v>3087.5727242705366</v>
      </c>
      <c r="T1914" s="73">
        <v>0.60743118714745947</v>
      </c>
      <c r="U1914" s="48">
        <v>93.808377449999995</v>
      </c>
      <c r="V1914" s="49">
        <v>18.455317224080268</v>
      </c>
    </row>
    <row r="1915" spans="1:22" x14ac:dyDescent="0.35">
      <c r="A1915" s="1" t="s">
        <v>29</v>
      </c>
      <c r="B1915" s="44" t="s">
        <v>1952</v>
      </c>
      <c r="C1915" s="25" t="s">
        <v>1962</v>
      </c>
      <c r="D1915" s="25" t="s">
        <v>32</v>
      </c>
      <c r="E1915" s="50">
        <v>3497</v>
      </c>
      <c r="F1915" s="41">
        <v>541.33199999999999</v>
      </c>
      <c r="G1915" s="42">
        <v>1481.499</v>
      </c>
      <c r="H1915" s="42">
        <v>0</v>
      </c>
      <c r="I1915" s="42"/>
      <c r="J1915" s="42"/>
      <c r="K1915" s="42">
        <v>0</v>
      </c>
      <c r="L1915" s="46">
        <v>0.22555500000000001</v>
      </c>
      <c r="M1915" s="48">
        <v>75.750580499999998</v>
      </c>
      <c r="N1915" s="48">
        <v>0</v>
      </c>
      <c r="O1915" s="42"/>
      <c r="P1915" s="42"/>
      <c r="Q1915" s="42">
        <v>0</v>
      </c>
      <c r="R1915" s="47">
        <v>2022.8310000000001</v>
      </c>
      <c r="S1915" s="42">
        <v>2154.1918314589275</v>
      </c>
      <c r="T1915" s="73">
        <v>0.61601139017984774</v>
      </c>
      <c r="U1915" s="48">
        <v>75.976135499999998</v>
      </c>
      <c r="V1915" s="49">
        <v>21.726089648269948</v>
      </c>
    </row>
    <row r="1916" spans="1:22" x14ac:dyDescent="0.35">
      <c r="A1916" s="1" t="s">
        <v>29</v>
      </c>
      <c r="B1916" s="44" t="s">
        <v>1952</v>
      </c>
      <c r="C1916" s="25" t="s">
        <v>1962</v>
      </c>
      <c r="D1916" s="25" t="s">
        <v>32</v>
      </c>
      <c r="E1916" s="50">
        <v>282</v>
      </c>
      <c r="F1916" s="41">
        <v>157.63679999999999</v>
      </c>
      <c r="G1916" s="42">
        <v>0</v>
      </c>
      <c r="H1916" s="42">
        <v>0</v>
      </c>
      <c r="I1916" s="42"/>
      <c r="J1916" s="42"/>
      <c r="K1916" s="42">
        <v>0</v>
      </c>
      <c r="L1916" s="46">
        <v>6.5682000000000004E-2</v>
      </c>
      <c r="M1916" s="42">
        <v>0</v>
      </c>
      <c r="N1916" s="48">
        <v>0</v>
      </c>
      <c r="O1916" s="42"/>
      <c r="P1916" s="42"/>
      <c r="Q1916" s="42">
        <v>0</v>
      </c>
      <c r="R1916" s="47">
        <v>157.63679999999999</v>
      </c>
      <c r="S1916" s="42">
        <v>167.87359245400361</v>
      </c>
      <c r="T1916" s="73">
        <v>0.59529642714185682</v>
      </c>
      <c r="U1916" s="48">
        <v>6.5682000000000004E-2</v>
      </c>
      <c r="V1916" s="49">
        <v>0.23291489361702128</v>
      </c>
    </row>
    <row r="1917" spans="1:22" x14ac:dyDescent="0.35">
      <c r="A1917" s="1" t="s">
        <v>29</v>
      </c>
      <c r="B1917" s="44" t="s">
        <v>1952</v>
      </c>
      <c r="C1917" s="25" t="s">
        <v>1963</v>
      </c>
      <c r="D1917" s="25" t="s">
        <v>32</v>
      </c>
      <c r="E1917" s="50">
        <v>2799</v>
      </c>
      <c r="F1917" s="41">
        <v>1074.96</v>
      </c>
      <c r="G1917" s="42">
        <v>0</v>
      </c>
      <c r="H1917" s="42">
        <v>0</v>
      </c>
      <c r="I1917" s="42"/>
      <c r="J1917" s="42"/>
      <c r="K1917" s="42">
        <v>0</v>
      </c>
      <c r="L1917" s="46">
        <v>0.44790000000000002</v>
      </c>
      <c r="M1917" s="42">
        <v>0</v>
      </c>
      <c r="N1917" s="48">
        <v>0</v>
      </c>
      <c r="O1917" s="42"/>
      <c r="P1917" s="42"/>
      <c r="Q1917" s="42">
        <v>0</v>
      </c>
      <c r="R1917" s="47">
        <v>1074.96</v>
      </c>
      <c r="S1917" s="42">
        <v>1144.7669385851257</v>
      </c>
      <c r="T1917" s="73">
        <v>0.40899140356739039</v>
      </c>
      <c r="U1917" s="48">
        <v>0.44790000000000002</v>
      </c>
      <c r="V1917" s="49">
        <v>0.16002143622722403</v>
      </c>
    </row>
    <row r="1918" spans="1:22" x14ac:dyDescent="0.35">
      <c r="A1918" s="1" t="s">
        <v>29</v>
      </c>
      <c r="B1918" s="44" t="s">
        <v>1952</v>
      </c>
      <c r="C1918" s="25" t="s">
        <v>1964</v>
      </c>
      <c r="D1918" s="25" t="s">
        <v>32</v>
      </c>
      <c r="E1918" s="50">
        <v>4179</v>
      </c>
      <c r="F1918" s="41">
        <v>1168.992</v>
      </c>
      <c r="G1918" s="42">
        <v>1023.7877999999999</v>
      </c>
      <c r="H1918" s="42">
        <v>0</v>
      </c>
      <c r="I1918" s="42"/>
      <c r="J1918" s="42"/>
      <c r="K1918" s="42">
        <v>0</v>
      </c>
      <c r="L1918" s="46">
        <v>0.48707999999999996</v>
      </c>
      <c r="M1918" s="48">
        <v>52.347332100000003</v>
      </c>
      <c r="N1918" s="48">
        <v>0</v>
      </c>
      <c r="O1918" s="42"/>
      <c r="P1918" s="42"/>
      <c r="Q1918" s="42">
        <v>0</v>
      </c>
      <c r="R1918" s="47">
        <v>2192.7797999999998</v>
      </c>
      <c r="S1918" s="42">
        <v>2335.1769541539256</v>
      </c>
      <c r="T1918" s="73">
        <v>0.55878845516964004</v>
      </c>
      <c r="U1918" s="48">
        <v>52.834412100000002</v>
      </c>
      <c r="V1918" s="49">
        <v>12.642836109117013</v>
      </c>
    </row>
    <row r="1919" spans="1:22" x14ac:dyDescent="0.35">
      <c r="A1919" s="1" t="s">
        <v>29</v>
      </c>
      <c r="B1919" s="44" t="s">
        <v>1952</v>
      </c>
      <c r="C1919" s="25" t="s">
        <v>1965</v>
      </c>
      <c r="D1919" s="25" t="s">
        <v>32</v>
      </c>
      <c r="E1919" s="50">
        <v>4007</v>
      </c>
      <c r="F1919" s="41">
        <v>1550.8799999999999</v>
      </c>
      <c r="G1919" s="42">
        <v>902.91870000000006</v>
      </c>
      <c r="H1919" s="42">
        <v>0</v>
      </c>
      <c r="I1919" s="42"/>
      <c r="J1919" s="42"/>
      <c r="K1919" s="42">
        <v>0</v>
      </c>
      <c r="L1919" s="46">
        <v>0.6462</v>
      </c>
      <c r="M1919" s="48">
        <v>46.167169649999998</v>
      </c>
      <c r="N1919" s="48">
        <v>0</v>
      </c>
      <c r="O1919" s="42"/>
      <c r="P1919" s="42"/>
      <c r="Q1919" s="42">
        <v>0</v>
      </c>
      <c r="R1919" s="47">
        <v>2453.7986999999998</v>
      </c>
      <c r="S1919" s="42">
        <v>2613.1461874889865</v>
      </c>
      <c r="T1919" s="73">
        <v>0.65214529261017884</v>
      </c>
      <c r="U1919" s="48">
        <v>46.813369649999999</v>
      </c>
      <c r="V1919" s="49">
        <v>11.682897342151236</v>
      </c>
    </row>
    <row r="1920" spans="1:22" x14ac:dyDescent="0.35">
      <c r="A1920" s="1" t="s">
        <v>29</v>
      </c>
      <c r="B1920" s="44" t="s">
        <v>1952</v>
      </c>
      <c r="C1920" s="25" t="s">
        <v>1966</v>
      </c>
      <c r="D1920" s="25" t="s">
        <v>32</v>
      </c>
      <c r="E1920" s="50">
        <v>3050</v>
      </c>
      <c r="F1920" s="41">
        <v>1953.0719999999999</v>
      </c>
      <c r="G1920" s="42">
        <v>1445.8824</v>
      </c>
      <c r="H1920" s="42">
        <v>0</v>
      </c>
      <c r="I1920" s="42"/>
      <c r="J1920" s="42"/>
      <c r="K1920" s="42">
        <v>0</v>
      </c>
      <c r="L1920" s="46">
        <v>0.81377999999999995</v>
      </c>
      <c r="M1920" s="48">
        <v>73.9294668</v>
      </c>
      <c r="N1920" s="48">
        <v>0</v>
      </c>
      <c r="O1920" s="42"/>
      <c r="P1920" s="42"/>
      <c r="Q1920" s="42">
        <v>0</v>
      </c>
      <c r="R1920" s="47">
        <v>3398.9543999999996</v>
      </c>
      <c r="S1920" s="42">
        <v>3619.6794512153401</v>
      </c>
      <c r="T1920" s="73">
        <v>1.1867801479394557</v>
      </c>
      <c r="U1920" s="48">
        <v>74.743246799999994</v>
      </c>
      <c r="V1920" s="49">
        <v>24.505982557377045</v>
      </c>
    </row>
    <row r="1921" spans="1:22" x14ac:dyDescent="0.35">
      <c r="A1921" s="1" t="s">
        <v>29</v>
      </c>
      <c r="B1921" s="44" t="s">
        <v>1952</v>
      </c>
      <c r="C1921" s="25" t="s">
        <v>1967</v>
      </c>
      <c r="D1921" s="25" t="s">
        <v>32</v>
      </c>
      <c r="E1921" s="50">
        <v>2999</v>
      </c>
      <c r="F1921" s="41">
        <v>765.93600000000004</v>
      </c>
      <c r="G1921" s="42">
        <v>1182.9258</v>
      </c>
      <c r="H1921" s="42">
        <v>0</v>
      </c>
      <c r="I1921" s="42"/>
      <c r="J1921" s="42"/>
      <c r="K1921" s="42">
        <v>0</v>
      </c>
      <c r="L1921" s="46">
        <v>0.31913999999999998</v>
      </c>
      <c r="M1921" s="48">
        <v>60.484223099999994</v>
      </c>
      <c r="N1921" s="48">
        <v>0</v>
      </c>
      <c r="O1921" s="42"/>
      <c r="P1921" s="42"/>
      <c r="Q1921" s="42">
        <v>0</v>
      </c>
      <c r="R1921" s="47">
        <v>1948.8618000000001</v>
      </c>
      <c r="S1921" s="42">
        <v>2075.4191379321069</v>
      </c>
      <c r="T1921" s="73">
        <v>0.69203705833014573</v>
      </c>
      <c r="U1921" s="48">
        <v>60.803363099999991</v>
      </c>
      <c r="V1921" s="49">
        <v>20.274545881960652</v>
      </c>
    </row>
    <row r="1922" spans="1:22" x14ac:dyDescent="0.35">
      <c r="A1922" s="1" t="s">
        <v>29</v>
      </c>
      <c r="B1922" s="44" t="s">
        <v>1952</v>
      </c>
      <c r="C1922" s="25" t="s">
        <v>1968</v>
      </c>
      <c r="D1922" s="25" t="s">
        <v>32</v>
      </c>
      <c r="E1922" s="50">
        <v>3848</v>
      </c>
      <c r="F1922" s="41">
        <v>896.18399999999997</v>
      </c>
      <c r="G1922" s="42">
        <v>1121.1650999999999</v>
      </c>
      <c r="H1922" s="42">
        <v>0</v>
      </c>
      <c r="I1922" s="42"/>
      <c r="J1922" s="42"/>
      <c r="K1922" s="42">
        <v>0</v>
      </c>
      <c r="L1922" s="46">
        <v>0.37341000000000002</v>
      </c>
      <c r="M1922" s="48">
        <v>57.326334449999997</v>
      </c>
      <c r="N1922" s="48">
        <v>0</v>
      </c>
      <c r="O1922" s="42"/>
      <c r="P1922" s="42"/>
      <c r="Q1922" s="42">
        <v>0</v>
      </c>
      <c r="R1922" s="47">
        <v>2017.3490999999999</v>
      </c>
      <c r="S1922" s="42">
        <v>2148.3539417880279</v>
      </c>
      <c r="T1922" s="73">
        <v>0.55830403892620273</v>
      </c>
      <c r="U1922" s="48">
        <v>57.699744449999997</v>
      </c>
      <c r="V1922" s="49">
        <v>14.994736083679832</v>
      </c>
    </row>
    <row r="1923" spans="1:22" x14ac:dyDescent="0.35">
      <c r="A1923" s="1" t="s">
        <v>29</v>
      </c>
      <c r="B1923" s="44" t="s">
        <v>1952</v>
      </c>
      <c r="C1923" s="25" t="s">
        <v>1969</v>
      </c>
      <c r="D1923" s="25" t="s">
        <v>32</v>
      </c>
      <c r="E1923" s="50">
        <v>3327</v>
      </c>
      <c r="F1923" s="41">
        <v>575.13599999999997</v>
      </c>
      <c r="G1923" s="42">
        <v>903.67650000000003</v>
      </c>
      <c r="H1923" s="42">
        <v>0</v>
      </c>
      <c r="I1923" s="42"/>
      <c r="J1923" s="42"/>
      <c r="K1923" s="42">
        <v>0</v>
      </c>
      <c r="L1923" s="46">
        <v>0.23964000000000002</v>
      </c>
      <c r="M1923" s="48">
        <v>46.20591675</v>
      </c>
      <c r="N1923" s="48">
        <v>0</v>
      </c>
      <c r="O1923" s="42"/>
      <c r="P1923" s="42"/>
      <c r="Q1923" s="42">
        <v>0</v>
      </c>
      <c r="R1923" s="47">
        <v>1478.8125</v>
      </c>
      <c r="S1923" s="42">
        <v>1574.8452578388183</v>
      </c>
      <c r="T1923" s="73">
        <v>0.47335294795275573</v>
      </c>
      <c r="U1923" s="48">
        <v>46.445556750000002</v>
      </c>
      <c r="V1923" s="49">
        <v>13.960191388638414</v>
      </c>
    </row>
    <row r="1924" spans="1:22" x14ac:dyDescent="0.35">
      <c r="A1924" s="1" t="s">
        <v>29</v>
      </c>
      <c r="B1924" s="44" t="s">
        <v>1952</v>
      </c>
      <c r="C1924" s="25" t="s">
        <v>1970</v>
      </c>
      <c r="D1924" s="25" t="s">
        <v>32</v>
      </c>
      <c r="E1924" s="50">
        <v>2299</v>
      </c>
      <c r="F1924" s="41">
        <v>337.96800000000002</v>
      </c>
      <c r="G1924" s="42">
        <v>1333.3490999999999</v>
      </c>
      <c r="H1924" s="42">
        <v>0</v>
      </c>
      <c r="I1924" s="42"/>
      <c r="J1924" s="42"/>
      <c r="K1924" s="42">
        <v>0</v>
      </c>
      <c r="L1924" s="46">
        <v>0.14082</v>
      </c>
      <c r="M1924" s="48">
        <v>68.175522450000003</v>
      </c>
      <c r="N1924" s="48">
        <v>0</v>
      </c>
      <c r="O1924" s="42"/>
      <c r="P1924" s="42"/>
      <c r="Q1924" s="42">
        <v>0</v>
      </c>
      <c r="R1924" s="47">
        <v>1671.3171</v>
      </c>
      <c r="S1924" s="42">
        <v>1779.8509339621662</v>
      </c>
      <c r="T1924" s="73">
        <v>0.77418483425931539</v>
      </c>
      <c r="U1924" s="48">
        <v>68.316342450000008</v>
      </c>
      <c r="V1924" s="49">
        <v>29.715677446715969</v>
      </c>
    </row>
    <row r="1925" spans="1:22" x14ac:dyDescent="0.35">
      <c r="A1925" s="1" t="s">
        <v>29</v>
      </c>
      <c r="B1925" s="44" t="s">
        <v>1952</v>
      </c>
      <c r="C1925" s="25" t="s">
        <v>1971</v>
      </c>
      <c r="D1925" s="25" t="s">
        <v>32</v>
      </c>
      <c r="E1925" s="50">
        <v>3059</v>
      </c>
      <c r="F1925" s="41">
        <v>308.01600000000002</v>
      </c>
      <c r="G1925" s="42">
        <v>1925.5698</v>
      </c>
      <c r="H1925" s="42">
        <v>0</v>
      </c>
      <c r="I1925" s="42"/>
      <c r="J1925" s="42"/>
      <c r="K1925" s="42">
        <v>0</v>
      </c>
      <c r="L1925" s="46">
        <v>0.12834000000000001</v>
      </c>
      <c r="M1925" s="48">
        <v>98.456381100000002</v>
      </c>
      <c r="N1925" s="48">
        <v>0</v>
      </c>
      <c r="O1925" s="42"/>
      <c r="P1925" s="42"/>
      <c r="Q1925" s="42">
        <v>0</v>
      </c>
      <c r="R1925" s="47">
        <v>2233.5857999999998</v>
      </c>
      <c r="S1925" s="42">
        <v>2378.6328592070481</v>
      </c>
      <c r="T1925" s="73">
        <v>0.77758511252273554</v>
      </c>
      <c r="U1925" s="48">
        <v>98.584721099999996</v>
      </c>
      <c r="V1925" s="49">
        <v>32.227761065707746</v>
      </c>
    </row>
    <row r="1926" spans="1:22" x14ac:dyDescent="0.35">
      <c r="A1926" s="1" t="s">
        <v>29</v>
      </c>
      <c r="B1926" s="44" t="s">
        <v>1952</v>
      </c>
      <c r="C1926" s="25" t="s">
        <v>1972</v>
      </c>
      <c r="D1926" s="25" t="s">
        <v>32</v>
      </c>
      <c r="E1926" s="50">
        <v>1889</v>
      </c>
      <c r="F1926" s="41">
        <v>404.72280000000001</v>
      </c>
      <c r="G1926" s="42">
        <v>696.41819999999996</v>
      </c>
      <c r="H1926" s="42">
        <v>0</v>
      </c>
      <c r="I1926" s="42"/>
      <c r="J1926" s="42"/>
      <c r="K1926" s="42">
        <v>0</v>
      </c>
      <c r="L1926" s="46">
        <v>0.16863449999999999</v>
      </c>
      <c r="M1926" s="48">
        <v>35.608584900000004</v>
      </c>
      <c r="N1926" s="48">
        <v>0</v>
      </c>
      <c r="O1926" s="42"/>
      <c r="P1926" s="42"/>
      <c r="Q1926" s="42">
        <v>0</v>
      </c>
      <c r="R1926" s="47">
        <v>1101.1410000000001</v>
      </c>
      <c r="S1926" s="42">
        <v>1172.6481092511015</v>
      </c>
      <c r="T1926" s="73">
        <v>0.62077718859243058</v>
      </c>
      <c r="U1926" s="48">
        <v>35.777219400000007</v>
      </c>
      <c r="V1926" s="49">
        <v>18.939766754896777</v>
      </c>
    </row>
    <row r="1927" spans="1:22" x14ac:dyDescent="0.35">
      <c r="A1927" s="1" t="s">
        <v>29</v>
      </c>
      <c r="B1927" s="44" t="s">
        <v>1952</v>
      </c>
      <c r="C1927" s="25" t="s">
        <v>1973</v>
      </c>
      <c r="D1927" s="25" t="s">
        <v>32</v>
      </c>
      <c r="E1927" s="50">
        <v>2401</v>
      </c>
      <c r="F1927" s="41">
        <v>568.51199999999994</v>
      </c>
      <c r="G1927" s="42">
        <v>1041.2172</v>
      </c>
      <c r="H1927" s="42">
        <v>0</v>
      </c>
      <c r="I1927" s="42"/>
      <c r="J1927" s="42"/>
      <c r="K1927" s="42">
        <v>0</v>
      </c>
      <c r="L1927" s="46">
        <v>0.23688000000000001</v>
      </c>
      <c r="M1927" s="48">
        <v>53.238515399999997</v>
      </c>
      <c r="N1927" s="48">
        <v>0</v>
      </c>
      <c r="O1927" s="42"/>
      <c r="P1927" s="42"/>
      <c r="Q1927" s="42">
        <v>0</v>
      </c>
      <c r="R1927" s="47">
        <v>1609.7292</v>
      </c>
      <c r="S1927" s="42">
        <v>1714.2635709562062</v>
      </c>
      <c r="T1927" s="73">
        <v>0.71397899664981512</v>
      </c>
      <c r="U1927" s="48">
        <v>53.475395399999996</v>
      </c>
      <c r="V1927" s="49">
        <v>22.272134693877547</v>
      </c>
    </row>
    <row r="1928" spans="1:22" x14ac:dyDescent="0.35">
      <c r="A1928" s="1" t="s">
        <v>29</v>
      </c>
      <c r="B1928" s="44" t="s">
        <v>1952</v>
      </c>
      <c r="C1928" s="25" t="s">
        <v>1974</v>
      </c>
      <c r="D1928" s="25" t="s">
        <v>32</v>
      </c>
      <c r="E1928" s="50">
        <v>2081</v>
      </c>
      <c r="F1928" s="41">
        <v>569.26800000000003</v>
      </c>
      <c r="G1928" s="42">
        <v>985.51890000000003</v>
      </c>
      <c r="H1928" s="42">
        <v>0</v>
      </c>
      <c r="I1928" s="42"/>
      <c r="J1928" s="42"/>
      <c r="K1928" s="42">
        <v>0</v>
      </c>
      <c r="L1928" s="46">
        <v>0.23719499999999999</v>
      </c>
      <c r="M1928" s="48">
        <v>50.390603550000002</v>
      </c>
      <c r="N1928" s="48">
        <v>0</v>
      </c>
      <c r="O1928" s="42"/>
      <c r="P1928" s="42"/>
      <c r="Q1928" s="42">
        <v>0</v>
      </c>
      <c r="R1928" s="47">
        <v>1554.7869000000001</v>
      </c>
      <c r="S1928" s="42">
        <v>1655.7533672557659</v>
      </c>
      <c r="T1928" s="73">
        <v>0.79565274735981062</v>
      </c>
      <c r="U1928" s="48">
        <v>50.627798550000001</v>
      </c>
      <c r="V1928" s="49">
        <v>24.328591326285441</v>
      </c>
    </row>
    <row r="1929" spans="1:22" x14ac:dyDescent="0.35">
      <c r="A1929" s="1" t="s">
        <v>29</v>
      </c>
      <c r="B1929" s="44" t="s">
        <v>1952</v>
      </c>
      <c r="C1929" s="25" t="s">
        <v>1975</v>
      </c>
      <c r="D1929" s="25" t="s">
        <v>32</v>
      </c>
      <c r="E1929" s="50">
        <v>4259</v>
      </c>
      <c r="F1929" s="41">
        <v>1137.24</v>
      </c>
      <c r="G1929" s="42">
        <v>1724.7528</v>
      </c>
      <c r="H1929" s="42">
        <v>0</v>
      </c>
      <c r="I1929" s="42"/>
      <c r="J1929" s="42"/>
      <c r="K1929" s="42">
        <v>0</v>
      </c>
      <c r="L1929" s="46">
        <v>0.47385000000000005</v>
      </c>
      <c r="M1929" s="48">
        <v>88.188399600000011</v>
      </c>
      <c r="N1929" s="48">
        <v>0</v>
      </c>
      <c r="O1929" s="42"/>
      <c r="P1929" s="42"/>
      <c r="Q1929" s="42">
        <v>0</v>
      </c>
      <c r="R1929" s="47">
        <v>2861.9928</v>
      </c>
      <c r="S1929" s="42">
        <v>3047.8480463539777</v>
      </c>
      <c r="T1929" s="73">
        <v>0.71562527503028361</v>
      </c>
      <c r="U1929" s="48">
        <v>88.66224960000001</v>
      </c>
      <c r="V1929" s="49">
        <v>20.817621413477344</v>
      </c>
    </row>
    <row r="1930" spans="1:22" x14ac:dyDescent="0.35">
      <c r="A1930" s="1" t="s">
        <v>29</v>
      </c>
      <c r="B1930" s="44" t="s">
        <v>1952</v>
      </c>
      <c r="C1930" s="25" t="s">
        <v>1976</v>
      </c>
      <c r="D1930" s="25" t="s">
        <v>32</v>
      </c>
      <c r="E1930" s="50">
        <v>4198</v>
      </c>
      <c r="F1930" s="41">
        <v>836.56799999999998</v>
      </c>
      <c r="G1930" s="42">
        <v>2238.1623</v>
      </c>
      <c r="H1930" s="42">
        <v>0</v>
      </c>
      <c r="I1930" s="42"/>
      <c r="J1930" s="42"/>
      <c r="K1930" s="42">
        <v>0</v>
      </c>
      <c r="L1930" s="46">
        <v>0.34856999999999999</v>
      </c>
      <c r="M1930" s="42">
        <v>114.43955984999999</v>
      </c>
      <c r="N1930" s="48">
        <v>0</v>
      </c>
      <c r="O1930" s="42"/>
      <c r="P1930" s="42"/>
      <c r="Q1930" s="42">
        <v>0</v>
      </c>
      <c r="R1930" s="47">
        <v>3074.7303000000002</v>
      </c>
      <c r="S1930" s="42">
        <v>3274.4005288623998</v>
      </c>
      <c r="T1930" s="73">
        <v>0.77999059763277745</v>
      </c>
      <c r="U1930" s="48">
        <v>114.78812984999999</v>
      </c>
      <c r="V1930" s="49">
        <v>27.343527834683179</v>
      </c>
    </row>
    <row r="1931" spans="1:22" x14ac:dyDescent="0.35">
      <c r="A1931" s="1" t="s">
        <v>29</v>
      </c>
      <c r="B1931" s="44" t="s">
        <v>1952</v>
      </c>
      <c r="C1931" s="25" t="s">
        <v>1977</v>
      </c>
      <c r="D1931" s="25" t="s">
        <v>32</v>
      </c>
      <c r="E1931" s="50">
        <v>4245</v>
      </c>
      <c r="F1931" s="41">
        <v>1146.636</v>
      </c>
      <c r="G1931" s="42">
        <v>1248.8543999999999</v>
      </c>
      <c r="H1931" s="42">
        <v>0</v>
      </c>
      <c r="I1931" s="42"/>
      <c r="J1931" s="42"/>
      <c r="K1931" s="42">
        <v>0</v>
      </c>
      <c r="L1931" s="46">
        <v>0.477765</v>
      </c>
      <c r="M1931" s="48">
        <v>63.855220799999998</v>
      </c>
      <c r="N1931" s="48">
        <v>0</v>
      </c>
      <c r="O1931" s="42"/>
      <c r="P1931" s="42"/>
      <c r="Q1931" s="42">
        <v>0</v>
      </c>
      <c r="R1931" s="47">
        <v>2395.4903999999997</v>
      </c>
      <c r="S1931" s="42">
        <v>2551.0513987665195</v>
      </c>
      <c r="T1931" s="73">
        <v>0.60095439311343213</v>
      </c>
      <c r="U1931" s="48">
        <v>64.332985800000003</v>
      </c>
      <c r="V1931" s="49">
        <v>15.155002544169612</v>
      </c>
    </row>
    <row r="1932" spans="1:22" x14ac:dyDescent="0.35">
      <c r="A1932" s="1" t="s">
        <v>29</v>
      </c>
      <c r="B1932" s="44" t="s">
        <v>1952</v>
      </c>
      <c r="C1932" s="25" t="s">
        <v>1978</v>
      </c>
      <c r="D1932" s="25" t="s">
        <v>32</v>
      </c>
      <c r="E1932" s="50">
        <v>282</v>
      </c>
      <c r="F1932" s="41">
        <v>163.77119999999999</v>
      </c>
      <c r="G1932" s="42">
        <v>0</v>
      </c>
      <c r="H1932" s="42">
        <v>0</v>
      </c>
      <c r="I1932" s="42"/>
      <c r="J1932" s="42"/>
      <c r="K1932" s="42">
        <v>0</v>
      </c>
      <c r="L1932" s="46">
        <v>6.8237999999999993E-2</v>
      </c>
      <c r="M1932" s="42">
        <v>0</v>
      </c>
      <c r="N1932" s="48">
        <v>0</v>
      </c>
      <c r="O1932" s="42"/>
      <c r="P1932" s="42"/>
      <c r="Q1932" s="42">
        <v>0</v>
      </c>
      <c r="R1932" s="47">
        <v>163.77119999999999</v>
      </c>
      <c r="S1932" s="42">
        <v>174.40635488986783</v>
      </c>
      <c r="T1932" s="73">
        <v>0.61846225138250999</v>
      </c>
      <c r="U1932" s="48">
        <v>6.8237999999999993E-2</v>
      </c>
      <c r="V1932" s="49">
        <v>0.24197872340425533</v>
      </c>
    </row>
    <row r="1933" spans="1:22" x14ac:dyDescent="0.35">
      <c r="A1933" s="1" t="s">
        <v>29</v>
      </c>
      <c r="B1933" s="44" t="s">
        <v>1952</v>
      </c>
      <c r="C1933" s="25" t="s">
        <v>1979</v>
      </c>
      <c r="D1933" s="25" t="s">
        <v>32</v>
      </c>
      <c r="E1933" s="50">
        <v>3190</v>
      </c>
      <c r="F1933" s="41">
        <v>499.16879999999998</v>
      </c>
      <c r="G1933" s="42">
        <v>2099.4848999999999</v>
      </c>
      <c r="H1933" s="42">
        <v>0</v>
      </c>
      <c r="I1933" s="42"/>
      <c r="J1933" s="42"/>
      <c r="K1933" s="42">
        <v>0</v>
      </c>
      <c r="L1933" s="46">
        <v>0.20798700000000001</v>
      </c>
      <c r="M1933" s="42">
        <v>107.34884054999999</v>
      </c>
      <c r="N1933" s="48">
        <v>0</v>
      </c>
      <c r="O1933" s="42"/>
      <c r="P1933" s="42"/>
      <c r="Q1933" s="42">
        <v>0</v>
      </c>
      <c r="R1933" s="47">
        <v>2598.6536999999998</v>
      </c>
      <c r="S1933" s="42">
        <v>2767.4079413112204</v>
      </c>
      <c r="T1933" s="73">
        <v>0.86752600041104089</v>
      </c>
      <c r="U1933" s="48">
        <v>107.55682754999999</v>
      </c>
      <c r="V1933" s="49">
        <v>33.716873840125388</v>
      </c>
    </row>
    <row r="1934" spans="1:22" x14ac:dyDescent="0.35">
      <c r="A1934" s="1" t="s">
        <v>29</v>
      </c>
      <c r="B1934" s="44" t="s">
        <v>1952</v>
      </c>
      <c r="C1934" s="25" t="s">
        <v>1980</v>
      </c>
      <c r="D1934" s="25" t="s">
        <v>32</v>
      </c>
      <c r="E1934" s="50">
        <v>1612</v>
      </c>
      <c r="F1934" s="41">
        <v>145.44</v>
      </c>
      <c r="G1934" s="42">
        <v>525.53430000000003</v>
      </c>
      <c r="H1934" s="42">
        <v>0</v>
      </c>
      <c r="I1934" s="42"/>
      <c r="J1934" s="42"/>
      <c r="K1934" s="42">
        <v>0</v>
      </c>
      <c r="L1934" s="46">
        <v>6.0600000000000001E-2</v>
      </c>
      <c r="M1934" s="48">
        <v>26.871113849999997</v>
      </c>
      <c r="N1934" s="48">
        <v>0</v>
      </c>
      <c r="O1934" s="42"/>
      <c r="P1934" s="42"/>
      <c r="Q1934" s="42">
        <v>0</v>
      </c>
      <c r="R1934" s="47">
        <v>670.97430000000008</v>
      </c>
      <c r="S1934" s="42">
        <v>714.54676944286086</v>
      </c>
      <c r="T1934" s="73">
        <v>0.44326722670152657</v>
      </c>
      <c r="U1934" s="48">
        <v>26.931713849999998</v>
      </c>
      <c r="V1934" s="49">
        <v>16.707018517369725</v>
      </c>
    </row>
    <row r="1935" spans="1:22" x14ac:dyDescent="0.35">
      <c r="A1935" s="1" t="s">
        <v>29</v>
      </c>
      <c r="B1935" s="44" t="s">
        <v>1952</v>
      </c>
      <c r="C1935" s="25" t="s">
        <v>1981</v>
      </c>
      <c r="D1935" s="25" t="s">
        <v>32</v>
      </c>
      <c r="E1935" s="50">
        <v>2791</v>
      </c>
      <c r="F1935" s="41">
        <v>1229.2559999999999</v>
      </c>
      <c r="G1935" s="42">
        <v>640.34100000000001</v>
      </c>
      <c r="H1935" s="42">
        <v>0</v>
      </c>
      <c r="I1935" s="42"/>
      <c r="J1935" s="42"/>
      <c r="K1935" s="42">
        <v>0</v>
      </c>
      <c r="L1935" s="46">
        <v>0.51219000000000003</v>
      </c>
      <c r="M1935" s="48">
        <v>32.741299499999997</v>
      </c>
      <c r="N1935" s="48">
        <v>0</v>
      </c>
      <c r="O1935" s="42"/>
      <c r="P1935" s="42"/>
      <c r="Q1935" s="42">
        <v>0</v>
      </c>
      <c r="R1935" s="47">
        <v>1869.5969999999998</v>
      </c>
      <c r="S1935" s="42">
        <v>1991.0069528893493</v>
      </c>
      <c r="T1935" s="73">
        <v>0.71336687670704024</v>
      </c>
      <c r="U1935" s="48">
        <v>33.253489499999993</v>
      </c>
      <c r="V1935" s="49">
        <v>11.91454299534217</v>
      </c>
    </row>
    <row r="1936" spans="1:22" x14ac:dyDescent="0.35">
      <c r="A1936" s="1" t="s">
        <v>29</v>
      </c>
      <c r="B1936" s="44" t="s">
        <v>1952</v>
      </c>
      <c r="C1936" s="25" t="s">
        <v>1982</v>
      </c>
      <c r="D1936" s="25" t="s">
        <v>32</v>
      </c>
      <c r="E1936" s="50">
        <v>4478</v>
      </c>
      <c r="F1936" s="41">
        <v>890.78399999999999</v>
      </c>
      <c r="G1936" s="42">
        <v>1059.4043999999999</v>
      </c>
      <c r="H1936" s="42">
        <v>0</v>
      </c>
      <c r="I1936" s="42"/>
      <c r="J1936" s="42"/>
      <c r="K1936" s="42">
        <v>0</v>
      </c>
      <c r="L1936" s="46">
        <v>0.37116000000000005</v>
      </c>
      <c r="M1936" s="48">
        <v>54.168445800000001</v>
      </c>
      <c r="N1936" s="48">
        <v>0</v>
      </c>
      <c r="O1936" s="42"/>
      <c r="P1936" s="42"/>
      <c r="Q1936" s="42">
        <v>0</v>
      </c>
      <c r="R1936" s="47">
        <v>1950.1884</v>
      </c>
      <c r="S1936" s="42">
        <v>2076.8318861466701</v>
      </c>
      <c r="T1936" s="73">
        <v>0.46378559315468293</v>
      </c>
      <c r="U1936" s="48">
        <v>54.539605800000004</v>
      </c>
      <c r="V1936" s="49">
        <v>12.179456409111211</v>
      </c>
    </row>
    <row r="1937" spans="1:22" x14ac:dyDescent="0.35">
      <c r="A1937" s="1" t="s">
        <v>29</v>
      </c>
      <c r="B1937" s="44" t="s">
        <v>1952</v>
      </c>
      <c r="C1937" s="25" t="s">
        <v>1983</v>
      </c>
      <c r="D1937" s="25" t="s">
        <v>32</v>
      </c>
      <c r="E1937" s="50">
        <v>4843</v>
      </c>
      <c r="F1937" s="41">
        <v>1712.232</v>
      </c>
      <c r="G1937" s="42">
        <v>633.14189999999996</v>
      </c>
      <c r="H1937" s="42">
        <v>0</v>
      </c>
      <c r="I1937" s="42"/>
      <c r="J1937" s="42"/>
      <c r="K1937" s="42">
        <v>0</v>
      </c>
      <c r="L1937" s="46">
        <v>0.71343000000000001</v>
      </c>
      <c r="M1937" s="48">
        <v>32.373202050000003</v>
      </c>
      <c r="N1937" s="48">
        <v>0</v>
      </c>
      <c r="O1937" s="42"/>
      <c r="P1937" s="42"/>
      <c r="Q1937" s="42">
        <v>0</v>
      </c>
      <c r="R1937" s="47">
        <v>2345.3739</v>
      </c>
      <c r="S1937" s="42">
        <v>2497.6803781912413</v>
      </c>
      <c r="T1937" s="73">
        <v>0.51572999756168514</v>
      </c>
      <c r="U1937" s="48">
        <v>33.086632050000006</v>
      </c>
      <c r="V1937" s="49">
        <v>6.8318463865372721</v>
      </c>
    </row>
    <row r="1938" spans="1:22" x14ac:dyDescent="0.35">
      <c r="A1938" s="1" t="s">
        <v>29</v>
      </c>
      <c r="B1938" s="44" t="s">
        <v>1952</v>
      </c>
      <c r="C1938" s="25" t="s">
        <v>1984</v>
      </c>
      <c r="D1938" s="25" t="s">
        <v>32</v>
      </c>
      <c r="E1938" s="50">
        <v>2085</v>
      </c>
      <c r="F1938" s="41">
        <v>517.86</v>
      </c>
      <c r="G1938" s="42">
        <v>868.81769999999995</v>
      </c>
      <c r="H1938" s="42">
        <v>0</v>
      </c>
      <c r="I1938" s="42"/>
      <c r="J1938" s="42"/>
      <c r="K1938" s="42">
        <v>0</v>
      </c>
      <c r="L1938" s="46">
        <v>0.21577499999999999</v>
      </c>
      <c r="M1938" s="48">
        <v>44.423550149999997</v>
      </c>
      <c r="N1938" s="48">
        <v>0</v>
      </c>
      <c r="O1938" s="42"/>
      <c r="P1938" s="42"/>
      <c r="Q1938" s="42">
        <v>0</v>
      </c>
      <c r="R1938" s="47">
        <v>1386.6777</v>
      </c>
      <c r="S1938" s="42">
        <v>1476.7273065353718</v>
      </c>
      <c r="T1938" s="73">
        <v>0.70826249713926703</v>
      </c>
      <c r="U1938" s="48">
        <v>44.639325149999998</v>
      </c>
      <c r="V1938" s="49">
        <v>21.409748273381293</v>
      </c>
    </row>
    <row r="1939" spans="1:22" x14ac:dyDescent="0.35">
      <c r="A1939" s="1" t="s">
        <v>29</v>
      </c>
      <c r="B1939" s="44" t="s">
        <v>1952</v>
      </c>
      <c r="C1939" s="25" t="s">
        <v>1985</v>
      </c>
      <c r="D1939" s="25" t="s">
        <v>32</v>
      </c>
      <c r="E1939" s="50">
        <v>1683</v>
      </c>
      <c r="F1939" s="41">
        <v>625.46399999999994</v>
      </c>
      <c r="G1939" s="42">
        <v>0</v>
      </c>
      <c r="H1939" s="42">
        <v>0</v>
      </c>
      <c r="I1939" s="42"/>
      <c r="J1939" s="42"/>
      <c r="K1939" s="42">
        <v>0</v>
      </c>
      <c r="L1939" s="46">
        <v>0.26061000000000001</v>
      </c>
      <c r="M1939" s="42">
        <v>0</v>
      </c>
      <c r="N1939" s="48">
        <v>0</v>
      </c>
      <c r="O1939" s="42"/>
      <c r="P1939" s="42"/>
      <c r="Q1939" s="42">
        <v>0</v>
      </c>
      <c r="R1939" s="47">
        <v>625.46399999999994</v>
      </c>
      <c r="S1939" s="42">
        <v>666.08107136563865</v>
      </c>
      <c r="T1939" s="73">
        <v>0.39577009587976153</v>
      </c>
      <c r="U1939" s="48">
        <v>0.26061000000000001</v>
      </c>
      <c r="V1939" s="49">
        <v>0.15484848484848485</v>
      </c>
    </row>
    <row r="1940" spans="1:22" x14ac:dyDescent="0.35">
      <c r="A1940" s="1" t="s">
        <v>29</v>
      </c>
      <c r="B1940" s="44" t="s">
        <v>1952</v>
      </c>
      <c r="C1940" s="25" t="s">
        <v>1986</v>
      </c>
      <c r="D1940" s="25" t="s">
        <v>32</v>
      </c>
      <c r="E1940" s="50">
        <v>3337</v>
      </c>
      <c r="F1940" s="41">
        <v>1499.0508</v>
      </c>
      <c r="G1940" s="42">
        <v>0</v>
      </c>
      <c r="H1940" s="42">
        <v>0</v>
      </c>
      <c r="I1940" s="42"/>
      <c r="J1940" s="42"/>
      <c r="K1940" s="42">
        <v>0</v>
      </c>
      <c r="L1940" s="46">
        <v>0.62460450000000001</v>
      </c>
      <c r="M1940" s="42">
        <v>0</v>
      </c>
      <c r="N1940" s="48">
        <v>0</v>
      </c>
      <c r="O1940" s="42"/>
      <c r="P1940" s="42"/>
      <c r="Q1940" s="42">
        <v>0</v>
      </c>
      <c r="R1940" s="47">
        <v>1499.0508</v>
      </c>
      <c r="S1940" s="42">
        <v>1596.3978148950505</v>
      </c>
      <c r="T1940" s="73">
        <v>0.47839311204526536</v>
      </c>
      <c r="U1940" s="48">
        <v>0.62460450000000001</v>
      </c>
      <c r="V1940" s="49">
        <v>0.18717545699730298</v>
      </c>
    </row>
    <row r="1941" spans="1:22" x14ac:dyDescent="0.35">
      <c r="A1941" s="1" t="s">
        <v>29</v>
      </c>
      <c r="B1941" s="44" t="s">
        <v>1952</v>
      </c>
      <c r="C1941" s="25" t="s">
        <v>1987</v>
      </c>
      <c r="D1941" s="25" t="s">
        <v>32</v>
      </c>
      <c r="E1941" s="50">
        <v>4033</v>
      </c>
      <c r="F1941" s="41">
        <v>1128.2760000000001</v>
      </c>
      <c r="G1941" s="42">
        <v>1756.9593</v>
      </c>
      <c r="H1941" s="42">
        <v>0</v>
      </c>
      <c r="I1941" s="42"/>
      <c r="J1941" s="42"/>
      <c r="K1941" s="42">
        <v>0</v>
      </c>
      <c r="L1941" s="46">
        <v>0.47011500000000001</v>
      </c>
      <c r="M1941" s="48">
        <v>89.835151350000004</v>
      </c>
      <c r="N1941" s="48">
        <v>0</v>
      </c>
      <c r="O1941" s="42"/>
      <c r="P1941" s="42"/>
      <c r="Q1941" s="42">
        <v>0</v>
      </c>
      <c r="R1941" s="47">
        <v>2885.2353000000003</v>
      </c>
      <c r="S1941" s="42">
        <v>3072.5998934646282</v>
      </c>
      <c r="T1941" s="73">
        <v>0.76186459049457678</v>
      </c>
      <c r="U1941" s="48">
        <v>90.305266350000011</v>
      </c>
      <c r="V1941" s="49">
        <v>22.391586002975455</v>
      </c>
    </row>
    <row r="1942" spans="1:22" x14ac:dyDescent="0.35">
      <c r="A1942" s="1" t="s">
        <v>29</v>
      </c>
      <c r="B1942" s="44" t="s">
        <v>1952</v>
      </c>
      <c r="C1942" s="25" t="s">
        <v>1988</v>
      </c>
      <c r="D1942" s="25" t="s">
        <v>32</v>
      </c>
      <c r="E1942" s="50">
        <v>1955</v>
      </c>
      <c r="F1942" s="41">
        <v>712.4796</v>
      </c>
      <c r="G1942" s="42">
        <v>521.74530000000004</v>
      </c>
      <c r="H1942" s="42">
        <v>0</v>
      </c>
      <c r="I1942" s="42"/>
      <c r="J1942" s="42"/>
      <c r="K1942" s="42">
        <v>0</v>
      </c>
      <c r="L1942" s="46">
        <v>0.29686650000000003</v>
      </c>
      <c r="M1942" s="48">
        <v>26.677378349999998</v>
      </c>
      <c r="N1942" s="48">
        <v>0</v>
      </c>
      <c r="O1942" s="42"/>
      <c r="P1942" s="42"/>
      <c r="Q1942" s="42">
        <v>0</v>
      </c>
      <c r="R1942" s="47">
        <v>1234.2249000000002</v>
      </c>
      <c r="S1942" s="42">
        <v>1314.3743583933663</v>
      </c>
      <c r="T1942" s="73">
        <v>0.6723142498175787</v>
      </c>
      <c r="U1942" s="48">
        <v>26.974244849999998</v>
      </c>
      <c r="V1942" s="49">
        <v>13.797567698209718</v>
      </c>
    </row>
    <row r="1943" spans="1:22" x14ac:dyDescent="0.35">
      <c r="A1943" s="1" t="s">
        <v>29</v>
      </c>
      <c r="B1943" s="44" t="s">
        <v>1952</v>
      </c>
      <c r="C1943" s="25" t="s">
        <v>1989</v>
      </c>
      <c r="D1943" s="25" t="s">
        <v>32</v>
      </c>
      <c r="E1943" s="50">
        <v>1976</v>
      </c>
      <c r="F1943" s="41">
        <v>781.63199999999995</v>
      </c>
      <c r="G1943" s="42">
        <v>238.70699999999999</v>
      </c>
      <c r="H1943" s="42">
        <v>0</v>
      </c>
      <c r="I1943" s="42"/>
      <c r="J1943" s="42"/>
      <c r="K1943" s="42">
        <v>0</v>
      </c>
      <c r="L1943" s="46">
        <v>0.32568000000000003</v>
      </c>
      <c r="M1943" s="48">
        <v>12.2053365</v>
      </c>
      <c r="N1943" s="48">
        <v>0</v>
      </c>
      <c r="O1943" s="42"/>
      <c r="P1943" s="42"/>
      <c r="Q1943" s="42">
        <v>0</v>
      </c>
      <c r="R1943" s="47">
        <v>1020.3389999999999</v>
      </c>
      <c r="S1943" s="42">
        <v>1086.5988998186058</v>
      </c>
      <c r="T1943" s="73">
        <v>0.54989822865314053</v>
      </c>
      <c r="U1943" s="48">
        <v>12.5310165</v>
      </c>
      <c r="V1943" s="49">
        <v>6.3416075404858301</v>
      </c>
    </row>
    <row r="1944" spans="1:22" x14ac:dyDescent="0.35">
      <c r="A1944" s="1" t="s">
        <v>29</v>
      </c>
      <c r="B1944" s="44" t="s">
        <v>1952</v>
      </c>
      <c r="C1944" s="25" t="s">
        <v>1990</v>
      </c>
      <c r="D1944" s="25" t="s">
        <v>32</v>
      </c>
      <c r="E1944" s="50">
        <v>2932</v>
      </c>
      <c r="F1944" s="41">
        <v>349.22879999999998</v>
      </c>
      <c r="G1944" s="42">
        <v>2117.6721000000002</v>
      </c>
      <c r="H1944" s="42">
        <v>0</v>
      </c>
      <c r="I1944" s="42"/>
      <c r="J1944" s="42"/>
      <c r="K1944" s="42">
        <v>0</v>
      </c>
      <c r="L1944" s="46">
        <v>0.145512</v>
      </c>
      <c r="M1944" s="42">
        <v>108.27877094999999</v>
      </c>
      <c r="N1944" s="48">
        <v>0</v>
      </c>
      <c r="O1944" s="42"/>
      <c r="P1944" s="42"/>
      <c r="Q1944" s="42">
        <v>0</v>
      </c>
      <c r="R1944" s="47">
        <v>2466.9009000000001</v>
      </c>
      <c r="S1944" s="42">
        <v>2627.0992326094843</v>
      </c>
      <c r="T1944" s="73">
        <v>0.89600928806599056</v>
      </c>
      <c r="U1944" s="48">
        <v>108.42428294999999</v>
      </c>
      <c r="V1944" s="49">
        <v>36.979632656889493</v>
      </c>
    </row>
    <row r="1945" spans="1:22" x14ac:dyDescent="0.35">
      <c r="A1945" s="1" t="s">
        <v>29</v>
      </c>
      <c r="B1945" s="44" t="s">
        <v>1952</v>
      </c>
      <c r="C1945" s="25" t="s">
        <v>1991</v>
      </c>
      <c r="D1945" s="25" t="s">
        <v>32</v>
      </c>
      <c r="E1945" s="50">
        <v>2601</v>
      </c>
      <c r="F1945" s="41">
        <v>416.5992</v>
      </c>
      <c r="G1945" s="42">
        <v>1580.0129999999999</v>
      </c>
      <c r="H1945" s="42">
        <v>0</v>
      </c>
      <c r="I1945" s="42"/>
      <c r="J1945" s="42"/>
      <c r="K1945" s="42">
        <v>0</v>
      </c>
      <c r="L1945" s="46">
        <v>0.17358299999999999</v>
      </c>
      <c r="M1945" s="48">
        <v>80.787703500000006</v>
      </c>
      <c r="N1945" s="48">
        <v>0</v>
      </c>
      <c r="O1945" s="42"/>
      <c r="P1945" s="42"/>
      <c r="Q1945" s="42">
        <v>0</v>
      </c>
      <c r="R1945" s="47">
        <v>1996.6122</v>
      </c>
      <c r="S1945" s="42">
        <v>2126.2704060948431</v>
      </c>
      <c r="T1945" s="73">
        <v>0.81748189392343062</v>
      </c>
      <c r="U1945" s="48">
        <v>80.9612865</v>
      </c>
      <c r="V1945" s="49">
        <v>31.126984429065743</v>
      </c>
    </row>
    <row r="1946" spans="1:22" x14ac:dyDescent="0.35">
      <c r="A1946" s="1" t="s">
        <v>29</v>
      </c>
      <c r="B1946" s="44" t="s">
        <v>1952</v>
      </c>
      <c r="C1946" s="25" t="s">
        <v>1992</v>
      </c>
      <c r="D1946" s="25" t="s">
        <v>32</v>
      </c>
      <c r="E1946" s="50">
        <v>2642</v>
      </c>
      <c r="F1946" s="41">
        <v>1363.68</v>
      </c>
      <c r="G1946" s="42">
        <v>0</v>
      </c>
      <c r="H1946" s="42">
        <v>0</v>
      </c>
      <c r="I1946" s="42"/>
      <c r="J1946" s="42"/>
      <c r="K1946" s="42">
        <v>0</v>
      </c>
      <c r="L1946" s="46">
        <v>0.56820000000000004</v>
      </c>
      <c r="M1946" s="42">
        <v>0</v>
      </c>
      <c r="N1946" s="48">
        <v>0</v>
      </c>
      <c r="O1946" s="42"/>
      <c r="P1946" s="42"/>
      <c r="Q1946" s="42">
        <v>0</v>
      </c>
      <c r="R1946" s="47">
        <v>1363.68</v>
      </c>
      <c r="S1946" s="42">
        <v>1452.2361565172325</v>
      </c>
      <c r="T1946" s="73">
        <v>0.54967303426087533</v>
      </c>
      <c r="U1946" s="48">
        <v>0.56820000000000004</v>
      </c>
      <c r="V1946" s="49">
        <v>0.21506434519303561</v>
      </c>
    </row>
    <row r="1947" spans="1:22" x14ac:dyDescent="0.35">
      <c r="A1947" s="1" t="s">
        <v>29</v>
      </c>
      <c r="B1947" s="44" t="s">
        <v>1952</v>
      </c>
      <c r="C1947" s="25" t="s">
        <v>1993</v>
      </c>
      <c r="D1947" s="25" t="s">
        <v>32</v>
      </c>
      <c r="E1947" s="50">
        <v>2591</v>
      </c>
      <c r="F1947" s="41">
        <v>883.00799999999992</v>
      </c>
      <c r="G1947" s="42">
        <v>0</v>
      </c>
      <c r="H1947" s="42">
        <v>0</v>
      </c>
      <c r="I1947" s="42"/>
      <c r="J1947" s="42"/>
      <c r="K1947" s="42">
        <v>0</v>
      </c>
      <c r="L1947" s="46">
        <v>0.36792000000000002</v>
      </c>
      <c r="M1947" s="42">
        <v>0</v>
      </c>
      <c r="N1947" s="48">
        <v>0</v>
      </c>
      <c r="O1947" s="42"/>
      <c r="P1947" s="42"/>
      <c r="Q1947" s="42">
        <v>0</v>
      </c>
      <c r="R1947" s="47">
        <v>883.00799999999992</v>
      </c>
      <c r="S1947" s="42">
        <v>940.34974781031349</v>
      </c>
      <c r="T1947" s="73">
        <v>0.36292927356631166</v>
      </c>
      <c r="U1947" s="48">
        <v>0.36792000000000002</v>
      </c>
      <c r="V1947" s="49">
        <v>0.14199922809725976</v>
      </c>
    </row>
    <row r="1948" spans="1:22" x14ac:dyDescent="0.35">
      <c r="A1948" s="1" t="s">
        <v>29</v>
      </c>
      <c r="B1948" s="44" t="s">
        <v>1952</v>
      </c>
      <c r="C1948" s="25" t="s">
        <v>1994</v>
      </c>
      <c r="D1948" s="25" t="s">
        <v>32</v>
      </c>
      <c r="E1948" s="50">
        <v>2586</v>
      </c>
      <c r="F1948" s="41">
        <v>416.65319999999997</v>
      </c>
      <c r="G1948" s="42">
        <v>1464.8273999999999</v>
      </c>
      <c r="H1948" s="42">
        <v>0</v>
      </c>
      <c r="I1948" s="42"/>
      <c r="J1948" s="42"/>
      <c r="K1948" s="42">
        <v>0</v>
      </c>
      <c r="L1948" s="46">
        <v>0.1736055</v>
      </c>
      <c r="M1948" s="48">
        <v>74.898144299999998</v>
      </c>
      <c r="N1948" s="48">
        <v>0</v>
      </c>
      <c r="O1948" s="42"/>
      <c r="P1948" s="42"/>
      <c r="Q1948" s="42">
        <v>0</v>
      </c>
      <c r="R1948" s="47">
        <v>1881.4805999999999</v>
      </c>
      <c r="S1948" s="42">
        <v>2003.6622632184501</v>
      </c>
      <c r="T1948" s="73">
        <v>0.77481139335593585</v>
      </c>
      <c r="U1948" s="48">
        <v>75.071749799999992</v>
      </c>
      <c r="V1948" s="49">
        <v>29.030065661252898</v>
      </c>
    </row>
    <row r="1949" spans="1:22" x14ac:dyDescent="0.35">
      <c r="A1949" s="1" t="s">
        <v>29</v>
      </c>
      <c r="B1949" s="44" t="s">
        <v>1952</v>
      </c>
      <c r="C1949" s="25" t="s">
        <v>1995</v>
      </c>
      <c r="D1949" s="25" t="s">
        <v>32</v>
      </c>
      <c r="E1949" s="50">
        <v>3259</v>
      </c>
      <c r="F1949" s="41">
        <v>548.13599999999997</v>
      </c>
      <c r="G1949" s="42">
        <v>1210.2066</v>
      </c>
      <c r="H1949" s="42">
        <v>0</v>
      </c>
      <c r="I1949" s="42"/>
      <c r="J1949" s="42"/>
      <c r="K1949" s="42">
        <v>0</v>
      </c>
      <c r="L1949" s="46">
        <v>0.22839000000000001</v>
      </c>
      <c r="M1949" s="48">
        <v>61.879118699999999</v>
      </c>
      <c r="N1949" s="48">
        <v>0</v>
      </c>
      <c r="O1949" s="42"/>
      <c r="P1949" s="42"/>
      <c r="Q1949" s="42">
        <v>0</v>
      </c>
      <c r="R1949" s="47">
        <v>1758.3425999999999</v>
      </c>
      <c r="S1949" s="42">
        <v>1872.5277919046384</v>
      </c>
      <c r="T1949" s="73">
        <v>0.57457127704959754</v>
      </c>
      <c r="U1949" s="48">
        <v>62.107508699999997</v>
      </c>
      <c r="V1949" s="49">
        <v>19.057228812519178</v>
      </c>
    </row>
    <row r="1950" spans="1:22" x14ac:dyDescent="0.35">
      <c r="A1950" s="1" t="s">
        <v>29</v>
      </c>
      <c r="B1950" s="44" t="s">
        <v>1952</v>
      </c>
      <c r="C1950" s="25" t="s">
        <v>1996</v>
      </c>
      <c r="D1950" s="25" t="s">
        <v>32</v>
      </c>
      <c r="E1950" s="50">
        <v>6456</v>
      </c>
      <c r="F1950" s="41">
        <v>3344.8319999999999</v>
      </c>
      <c r="G1950" s="42">
        <v>933.23069999999996</v>
      </c>
      <c r="H1950" s="42">
        <v>0</v>
      </c>
      <c r="I1950" s="42"/>
      <c r="J1950" s="42"/>
      <c r="K1950" s="42">
        <v>0</v>
      </c>
      <c r="L1950" s="46">
        <v>1.39368</v>
      </c>
      <c r="M1950" s="48">
        <v>47.717053650000004</v>
      </c>
      <c r="N1950" s="48">
        <v>0</v>
      </c>
      <c r="O1950" s="42"/>
      <c r="P1950" s="42"/>
      <c r="Q1950" s="42">
        <v>0</v>
      </c>
      <c r="R1950" s="47">
        <v>4278.0626999999995</v>
      </c>
      <c r="S1950" s="42">
        <v>4555.8762560041459</v>
      </c>
      <c r="T1950" s="73">
        <v>0.70568095663013408</v>
      </c>
      <c r="U1950" s="48">
        <v>49.110733650000007</v>
      </c>
      <c r="V1950" s="49">
        <v>7.606990961895912</v>
      </c>
    </row>
    <row r="1951" spans="1:22" x14ac:dyDescent="0.35">
      <c r="A1951" s="1" t="s">
        <v>29</v>
      </c>
      <c r="B1951" s="44" t="s">
        <v>1952</v>
      </c>
      <c r="C1951" s="25" t="s">
        <v>1997</v>
      </c>
      <c r="D1951" s="25" t="s">
        <v>32</v>
      </c>
      <c r="E1951" s="50">
        <v>5454</v>
      </c>
      <c r="F1951" s="41">
        <v>1706.1407999999999</v>
      </c>
      <c r="G1951" s="48">
        <v>61.002899999999997</v>
      </c>
      <c r="H1951" s="42">
        <v>0</v>
      </c>
      <c r="I1951" s="42"/>
      <c r="J1951" s="42"/>
      <c r="K1951" s="42">
        <v>0</v>
      </c>
      <c r="L1951" s="46">
        <v>0.71089200000000008</v>
      </c>
      <c r="M1951" s="48">
        <v>3.1191415499999997</v>
      </c>
      <c r="N1951" s="48">
        <v>0</v>
      </c>
      <c r="O1951" s="42"/>
      <c r="P1951" s="42"/>
      <c r="Q1951" s="42">
        <v>0</v>
      </c>
      <c r="R1951" s="47">
        <v>1767.1436999999999</v>
      </c>
      <c r="S1951" s="42">
        <v>1881.9004274475251</v>
      </c>
      <c r="T1951" s="73">
        <v>0.34504958332371199</v>
      </c>
      <c r="U1951" s="48">
        <v>3.8300335499999996</v>
      </c>
      <c r="V1951" s="49">
        <v>0.7022430418041804</v>
      </c>
    </row>
    <row r="1952" spans="1:22" x14ac:dyDescent="0.35">
      <c r="A1952" s="1" t="s">
        <v>29</v>
      </c>
      <c r="B1952" s="44" t="s">
        <v>1952</v>
      </c>
      <c r="C1952" s="25" t="s">
        <v>1998</v>
      </c>
      <c r="D1952" s="25" t="s">
        <v>32</v>
      </c>
      <c r="E1952" s="50">
        <v>2721</v>
      </c>
      <c r="F1952" s="41">
        <v>354.24</v>
      </c>
      <c r="G1952" s="42">
        <v>1544.0174999999999</v>
      </c>
      <c r="H1952" s="42">
        <v>0</v>
      </c>
      <c r="I1952" s="42"/>
      <c r="J1952" s="42"/>
      <c r="K1952" s="42">
        <v>0</v>
      </c>
      <c r="L1952" s="46">
        <v>0.14759999999999998</v>
      </c>
      <c r="M1952" s="48">
        <v>78.947216249999997</v>
      </c>
      <c r="N1952" s="48">
        <v>0</v>
      </c>
      <c r="O1952" s="42"/>
      <c r="P1952" s="42"/>
      <c r="Q1952" s="42">
        <v>0</v>
      </c>
      <c r="R1952" s="47">
        <v>1898.2574999999999</v>
      </c>
      <c r="S1952" s="42">
        <v>2021.5286400621922</v>
      </c>
      <c r="T1952" s="73">
        <v>0.74293592064027647</v>
      </c>
      <c r="U1952" s="48">
        <v>79.094816249999994</v>
      </c>
      <c r="V1952" s="49">
        <v>29.068289691289962</v>
      </c>
    </row>
    <row r="1953" spans="1:22" x14ac:dyDescent="0.35">
      <c r="A1953" s="1" t="s">
        <v>29</v>
      </c>
      <c r="B1953" s="44" t="s">
        <v>1952</v>
      </c>
      <c r="C1953" s="25" t="s">
        <v>1999</v>
      </c>
      <c r="D1953" s="25" t="s">
        <v>32</v>
      </c>
      <c r="E1953" s="50">
        <v>3392</v>
      </c>
      <c r="F1953" s="41">
        <v>347.61599999999999</v>
      </c>
      <c r="G1953" s="42">
        <v>1392.4575</v>
      </c>
      <c r="H1953" s="42">
        <v>0</v>
      </c>
      <c r="I1953" s="42"/>
      <c r="J1953" s="42"/>
      <c r="K1953" s="42">
        <v>0</v>
      </c>
      <c r="L1953" s="46">
        <v>0.14484</v>
      </c>
      <c r="M1953" s="48">
        <v>71.197796249999996</v>
      </c>
      <c r="N1953" s="48">
        <v>0</v>
      </c>
      <c r="O1953" s="42"/>
      <c r="P1953" s="42"/>
      <c r="Q1953" s="42">
        <v>0</v>
      </c>
      <c r="R1953" s="47">
        <v>1740.0735</v>
      </c>
      <c r="S1953" s="42">
        <v>1853.072312930811</v>
      </c>
      <c r="T1953" s="73">
        <v>0.54630669602913062</v>
      </c>
      <c r="U1953" s="48">
        <v>71.342636249999998</v>
      </c>
      <c r="V1953" s="49">
        <v>21.032616818985847</v>
      </c>
    </row>
    <row r="1954" spans="1:22" x14ac:dyDescent="0.35">
      <c r="A1954" s="1" t="s">
        <v>29</v>
      </c>
      <c r="B1954" s="44" t="s">
        <v>1952</v>
      </c>
      <c r="C1954" s="25" t="s">
        <v>2000</v>
      </c>
      <c r="D1954" s="25" t="s">
        <v>32</v>
      </c>
      <c r="E1954" s="50">
        <v>3031</v>
      </c>
      <c r="F1954" s="41">
        <v>411.84</v>
      </c>
      <c r="G1954" s="42">
        <v>1323.4976999999999</v>
      </c>
      <c r="H1954" s="42">
        <v>0</v>
      </c>
      <c r="I1954" s="42"/>
      <c r="J1954" s="42"/>
      <c r="K1954" s="42">
        <v>0</v>
      </c>
      <c r="L1954" s="46">
        <v>0.1716</v>
      </c>
      <c r="M1954" s="48">
        <v>67.671810149999999</v>
      </c>
      <c r="N1954" s="48">
        <v>0</v>
      </c>
      <c r="O1954" s="42"/>
      <c r="P1954" s="42"/>
      <c r="Q1954" s="42">
        <v>0</v>
      </c>
      <c r="R1954" s="47">
        <v>1735.3376999999998</v>
      </c>
      <c r="S1954" s="42">
        <v>1848.0289743249543</v>
      </c>
      <c r="T1954" s="73">
        <v>0.60970932838170711</v>
      </c>
      <c r="U1954" s="48">
        <v>67.843410149999997</v>
      </c>
      <c r="V1954" s="49">
        <v>22.383177218739689</v>
      </c>
    </row>
    <row r="1955" spans="1:22" x14ac:dyDescent="0.35">
      <c r="A1955" s="1" t="s">
        <v>29</v>
      </c>
      <c r="B1955" s="44" t="s">
        <v>1952</v>
      </c>
      <c r="C1955" s="25" t="s">
        <v>2001</v>
      </c>
      <c r="D1955" s="25" t="s">
        <v>32</v>
      </c>
      <c r="E1955" s="50">
        <v>2763</v>
      </c>
      <c r="F1955" s="41">
        <v>1040.2559999999999</v>
      </c>
      <c r="G1955" s="42">
        <v>0</v>
      </c>
      <c r="H1955" s="42">
        <v>0</v>
      </c>
      <c r="I1955" s="42"/>
      <c r="J1955" s="42"/>
      <c r="K1955" s="42">
        <v>0</v>
      </c>
      <c r="L1955" s="46">
        <v>0.43343999999999999</v>
      </c>
      <c r="M1955" s="42">
        <v>0</v>
      </c>
      <c r="N1955" s="48">
        <v>0</v>
      </c>
      <c r="O1955" s="42"/>
      <c r="P1955" s="42"/>
      <c r="Q1955" s="42">
        <v>0</v>
      </c>
      <c r="R1955" s="47">
        <v>1040.2559999999999</v>
      </c>
      <c r="S1955" s="42">
        <v>1107.8092919409171</v>
      </c>
      <c r="T1955" s="73">
        <v>0.40094436914256859</v>
      </c>
      <c r="U1955" s="48">
        <v>0.43343999999999999</v>
      </c>
      <c r="V1955" s="49">
        <v>0.1568729641693811</v>
      </c>
    </row>
    <row r="1956" spans="1:22" x14ac:dyDescent="0.35">
      <c r="A1956" s="1" t="s">
        <v>29</v>
      </c>
      <c r="B1956" s="44" t="s">
        <v>1952</v>
      </c>
      <c r="C1956" s="25" t="s">
        <v>2002</v>
      </c>
      <c r="D1956" s="25" t="s">
        <v>32</v>
      </c>
      <c r="E1956" s="50">
        <v>2562</v>
      </c>
      <c r="F1956" s="60">
        <v>87.551999999999992</v>
      </c>
      <c r="G1956" s="42">
        <v>1011.2841</v>
      </c>
      <c r="H1956" s="42">
        <v>0</v>
      </c>
      <c r="I1956" s="42"/>
      <c r="J1956" s="42"/>
      <c r="K1956" s="42">
        <v>0</v>
      </c>
      <c r="L1956" s="46">
        <v>3.6480000000000005E-2</v>
      </c>
      <c r="M1956" s="48">
        <v>51.708004949999996</v>
      </c>
      <c r="N1956" s="48">
        <v>0</v>
      </c>
      <c r="O1956" s="42"/>
      <c r="P1956" s="42"/>
      <c r="Q1956" s="42">
        <v>0</v>
      </c>
      <c r="R1956" s="47">
        <v>1098.8361</v>
      </c>
      <c r="S1956" s="42">
        <v>1170.193531111687</v>
      </c>
      <c r="T1956" s="73">
        <v>0.45675001214351563</v>
      </c>
      <c r="U1956" s="48">
        <v>51.744484949999993</v>
      </c>
      <c r="V1956" s="49">
        <v>20.196910597189692</v>
      </c>
    </row>
    <row r="1957" spans="1:22" x14ac:dyDescent="0.35">
      <c r="A1957" s="1" t="s">
        <v>29</v>
      </c>
      <c r="B1957" s="44" t="s">
        <v>1952</v>
      </c>
      <c r="C1957" s="25" t="s">
        <v>2003</v>
      </c>
      <c r="D1957" s="25" t="s">
        <v>32</v>
      </c>
      <c r="E1957" s="50">
        <v>259</v>
      </c>
      <c r="F1957" s="41">
        <v>159.75719999999998</v>
      </c>
      <c r="G1957" s="42">
        <v>0</v>
      </c>
      <c r="H1957" s="42">
        <v>0</v>
      </c>
      <c r="I1957" s="42"/>
      <c r="J1957" s="42"/>
      <c r="K1957" s="42">
        <v>0</v>
      </c>
      <c r="L1957" s="46">
        <v>6.65655E-2</v>
      </c>
      <c r="M1957" s="42">
        <v>0</v>
      </c>
      <c r="N1957" s="48">
        <v>0</v>
      </c>
      <c r="O1957" s="42"/>
      <c r="P1957" s="42"/>
      <c r="Q1957" s="42">
        <v>0</v>
      </c>
      <c r="R1957" s="47">
        <v>159.75719999999998</v>
      </c>
      <c r="S1957" s="42">
        <v>170.13168932884165</v>
      </c>
      <c r="T1957" s="73">
        <v>0.65687910937776695</v>
      </c>
      <c r="U1957" s="48">
        <v>6.65655E-2</v>
      </c>
      <c r="V1957" s="49">
        <v>0.25700965250965252</v>
      </c>
    </row>
    <row r="1958" spans="1:22" x14ac:dyDescent="0.35">
      <c r="A1958" s="1" t="s">
        <v>29</v>
      </c>
      <c r="B1958" s="44" t="s">
        <v>1952</v>
      </c>
      <c r="C1958" s="25" t="s">
        <v>2004</v>
      </c>
      <c r="D1958" s="25" t="s">
        <v>32</v>
      </c>
      <c r="E1958" s="50">
        <v>259</v>
      </c>
      <c r="F1958" s="41">
        <v>181.24199999999999</v>
      </c>
      <c r="G1958" s="42">
        <v>0</v>
      </c>
      <c r="H1958" s="42">
        <v>0</v>
      </c>
      <c r="I1958" s="42"/>
      <c r="J1958" s="42"/>
      <c r="K1958" s="42">
        <v>0</v>
      </c>
      <c r="L1958" s="46">
        <v>7.5517500000000001E-2</v>
      </c>
      <c r="M1958" s="42">
        <v>0</v>
      </c>
      <c r="N1958" s="48">
        <v>0</v>
      </c>
      <c r="O1958" s="42"/>
      <c r="P1958" s="42"/>
      <c r="Q1958" s="42">
        <v>0</v>
      </c>
      <c r="R1958" s="47">
        <v>181.24199999999999</v>
      </c>
      <c r="S1958" s="42">
        <v>193.01169297745528</v>
      </c>
      <c r="T1958" s="73">
        <v>0.74521889180484668</v>
      </c>
      <c r="U1958" s="48">
        <v>7.5517500000000001E-2</v>
      </c>
      <c r="V1958" s="49">
        <v>0.29157335907335907</v>
      </c>
    </row>
    <row r="1959" spans="1:22" x14ac:dyDescent="0.35">
      <c r="A1959" s="1" t="s">
        <v>29</v>
      </c>
      <c r="B1959" s="44" t="s">
        <v>1952</v>
      </c>
      <c r="C1959" s="25" t="s">
        <v>2005</v>
      </c>
      <c r="D1959" s="25" t="s">
        <v>32</v>
      </c>
      <c r="E1959" s="50">
        <v>4105</v>
      </c>
      <c r="F1959" s="41">
        <v>542.01599999999996</v>
      </c>
      <c r="G1959" s="42">
        <v>1949.4404999999999</v>
      </c>
      <c r="H1959" s="42">
        <v>0</v>
      </c>
      <c r="I1959" s="42"/>
      <c r="J1959" s="42"/>
      <c r="K1959" s="42">
        <v>0</v>
      </c>
      <c r="L1959" s="46">
        <v>0.22584000000000001</v>
      </c>
      <c r="M1959" s="42">
        <v>99.676914749999995</v>
      </c>
      <c r="N1959" s="48">
        <v>0</v>
      </c>
      <c r="O1959" s="42"/>
      <c r="P1959" s="42"/>
      <c r="Q1959" s="42">
        <v>0</v>
      </c>
      <c r="R1959" s="47">
        <v>2491.4564999999998</v>
      </c>
      <c r="S1959" s="42">
        <v>2653.2494512568019</v>
      </c>
      <c r="T1959" s="73">
        <v>0.64634578593344749</v>
      </c>
      <c r="U1959" s="48">
        <v>99.90275475</v>
      </c>
      <c r="V1959" s="49">
        <v>24.336846467722289</v>
      </c>
    </row>
    <row r="1960" spans="1:22" x14ac:dyDescent="0.35">
      <c r="A1960" s="1" t="s">
        <v>29</v>
      </c>
      <c r="B1960" s="44" t="s">
        <v>1952</v>
      </c>
      <c r="C1960" s="25" t="s">
        <v>2006</v>
      </c>
      <c r="D1960" s="25" t="s">
        <v>32</v>
      </c>
      <c r="E1960" s="50">
        <v>1871</v>
      </c>
      <c r="F1960" s="41">
        <v>162.99</v>
      </c>
      <c r="G1960" s="42">
        <v>1101.0834</v>
      </c>
      <c r="H1960" s="42">
        <v>0</v>
      </c>
      <c r="I1960" s="42"/>
      <c r="J1960" s="42"/>
      <c r="K1960" s="42">
        <v>0</v>
      </c>
      <c r="L1960" s="46">
        <v>6.7912500000000001E-2</v>
      </c>
      <c r="M1960" s="48">
        <v>56.2995363</v>
      </c>
      <c r="N1960" s="48">
        <v>0</v>
      </c>
      <c r="O1960" s="42"/>
      <c r="P1960" s="42"/>
      <c r="Q1960" s="42">
        <v>0</v>
      </c>
      <c r="R1960" s="47">
        <v>1264.0734</v>
      </c>
      <c r="S1960" s="42">
        <v>1346.1611932210417</v>
      </c>
      <c r="T1960" s="73">
        <v>0.71948754314326124</v>
      </c>
      <c r="U1960" s="48">
        <v>56.367448799999998</v>
      </c>
      <c r="V1960" s="49">
        <v>30.126910101549971</v>
      </c>
    </row>
    <row r="1961" spans="1:22" x14ac:dyDescent="0.35">
      <c r="A1961" s="1" t="s">
        <v>29</v>
      </c>
      <c r="B1961" s="44" t="s">
        <v>1952</v>
      </c>
      <c r="C1961" s="25" t="s">
        <v>2007</v>
      </c>
      <c r="D1961" s="25" t="s">
        <v>32</v>
      </c>
      <c r="E1961" s="50">
        <v>3134</v>
      </c>
      <c r="F1961" s="41">
        <v>1340.9279999999999</v>
      </c>
      <c r="G1961" s="42">
        <v>229.61340000000001</v>
      </c>
      <c r="H1961" s="42">
        <v>0</v>
      </c>
      <c r="I1961" s="42"/>
      <c r="J1961" s="42"/>
      <c r="K1961" s="42">
        <v>0</v>
      </c>
      <c r="L1961" s="46">
        <v>0.55871999999999999</v>
      </c>
      <c r="M1961" s="48">
        <v>11.7403713</v>
      </c>
      <c r="N1961" s="48">
        <v>0</v>
      </c>
      <c r="O1961" s="42"/>
      <c r="P1961" s="42"/>
      <c r="Q1961" s="42">
        <v>0</v>
      </c>
      <c r="R1961" s="47">
        <v>1570.5413999999998</v>
      </c>
      <c r="S1961" s="42">
        <v>1672.5309503601968</v>
      </c>
      <c r="T1961" s="73">
        <v>0.53367292608812922</v>
      </c>
      <c r="U1961" s="48">
        <v>12.299091299999999</v>
      </c>
      <c r="V1961" s="49">
        <v>3.9244069240587103</v>
      </c>
    </row>
    <row r="1962" spans="1:22" x14ac:dyDescent="0.35">
      <c r="A1962" s="1" t="s">
        <v>29</v>
      </c>
      <c r="B1962" s="44" t="s">
        <v>1952</v>
      </c>
      <c r="C1962" s="25" t="s">
        <v>2008</v>
      </c>
      <c r="D1962" s="25" t="s">
        <v>32</v>
      </c>
      <c r="E1962" s="50">
        <v>5437</v>
      </c>
      <c r="F1962" s="41">
        <v>1938.384</v>
      </c>
      <c r="G1962" s="48">
        <v>95.482799999999997</v>
      </c>
      <c r="H1962" s="42">
        <v>0</v>
      </c>
      <c r="I1962" s="42"/>
      <c r="J1962" s="42"/>
      <c r="K1962" s="42">
        <v>0</v>
      </c>
      <c r="L1962" s="46">
        <v>0.80765999999999993</v>
      </c>
      <c r="M1962" s="48">
        <v>4.8821345999999997</v>
      </c>
      <c r="N1962" s="48">
        <v>0</v>
      </c>
      <c r="O1962" s="42"/>
      <c r="P1962" s="42"/>
      <c r="Q1962" s="42">
        <v>0</v>
      </c>
      <c r="R1962" s="47">
        <v>2033.8668</v>
      </c>
      <c r="S1962" s="42">
        <v>2165.9442864161701</v>
      </c>
      <c r="T1962" s="73">
        <v>0.39837121324557112</v>
      </c>
      <c r="U1962" s="48">
        <v>5.6897945999999999</v>
      </c>
      <c r="V1962" s="49">
        <v>1.0464952363435718</v>
      </c>
    </row>
    <row r="1963" spans="1:22" x14ac:dyDescent="0.35">
      <c r="A1963" s="1" t="s">
        <v>29</v>
      </c>
      <c r="B1963" s="44" t="s">
        <v>1952</v>
      </c>
      <c r="C1963" s="25" t="s">
        <v>2009</v>
      </c>
      <c r="D1963" s="25" t="s">
        <v>32</v>
      </c>
      <c r="E1963" s="50">
        <v>4300</v>
      </c>
      <c r="F1963" s="41">
        <v>1245.5855999999999</v>
      </c>
      <c r="G1963" s="42">
        <v>0</v>
      </c>
      <c r="H1963" s="42">
        <v>0</v>
      </c>
      <c r="I1963" s="42"/>
      <c r="J1963" s="42"/>
      <c r="K1963" s="42">
        <v>0</v>
      </c>
      <c r="L1963" s="46">
        <v>0.51899400000000007</v>
      </c>
      <c r="M1963" s="42">
        <v>0</v>
      </c>
      <c r="N1963" s="48">
        <v>0</v>
      </c>
      <c r="O1963" s="42"/>
      <c r="P1963" s="42"/>
      <c r="Q1963" s="42">
        <v>0</v>
      </c>
      <c r="R1963" s="47">
        <v>1245.5855999999999</v>
      </c>
      <c r="S1963" s="42">
        <v>1326.4728120653017</v>
      </c>
      <c r="T1963" s="73">
        <v>0.308482049317512</v>
      </c>
      <c r="U1963" s="48">
        <v>0.51899400000000007</v>
      </c>
      <c r="V1963" s="49">
        <v>0.12069627906976745</v>
      </c>
    </row>
    <row r="1964" spans="1:22" x14ac:dyDescent="0.35">
      <c r="A1964" s="1" t="s">
        <v>29</v>
      </c>
      <c r="B1964" s="44" t="s">
        <v>1952</v>
      </c>
      <c r="C1964" s="25" t="s">
        <v>2010</v>
      </c>
      <c r="D1964" s="25" t="s">
        <v>32</v>
      </c>
      <c r="E1964" s="50">
        <v>3812</v>
      </c>
      <c r="F1964" s="41">
        <v>696.38400000000001</v>
      </c>
      <c r="G1964" s="42">
        <v>1460.6595</v>
      </c>
      <c r="H1964" s="42">
        <v>0</v>
      </c>
      <c r="I1964" s="42"/>
      <c r="J1964" s="42"/>
      <c r="K1964" s="42">
        <v>0</v>
      </c>
      <c r="L1964" s="46">
        <v>0.29016000000000003</v>
      </c>
      <c r="M1964" s="48">
        <v>74.685035249999999</v>
      </c>
      <c r="N1964" s="48">
        <v>0</v>
      </c>
      <c r="O1964" s="42"/>
      <c r="P1964" s="42"/>
      <c r="Q1964" s="42">
        <v>0</v>
      </c>
      <c r="R1964" s="47">
        <v>2157.0434999999998</v>
      </c>
      <c r="S1964" s="42">
        <v>2297.1199708732829</v>
      </c>
      <c r="T1964" s="73">
        <v>0.60260230085867861</v>
      </c>
      <c r="U1964" s="48">
        <v>74.975195249999999</v>
      </c>
      <c r="V1964" s="49">
        <v>19.668204420251836</v>
      </c>
    </row>
    <row r="1965" spans="1:22" x14ac:dyDescent="0.35">
      <c r="A1965" s="1" t="s">
        <v>29</v>
      </c>
      <c r="B1965" s="44" t="s">
        <v>1952</v>
      </c>
      <c r="C1965" s="25" t="s">
        <v>2011</v>
      </c>
      <c r="D1965" s="25" t="s">
        <v>32</v>
      </c>
      <c r="E1965" s="50">
        <v>4149</v>
      </c>
      <c r="F1965" s="41">
        <v>499.608</v>
      </c>
      <c r="G1965" s="42">
        <v>1974.4478999999999</v>
      </c>
      <c r="H1965" s="42">
        <v>0</v>
      </c>
      <c r="I1965" s="42"/>
      <c r="J1965" s="42"/>
      <c r="K1965" s="42">
        <v>0</v>
      </c>
      <c r="L1965" s="46">
        <v>0.20817000000000002</v>
      </c>
      <c r="M1965" s="42">
        <v>100.95556904999999</v>
      </c>
      <c r="N1965" s="48">
        <v>0</v>
      </c>
      <c r="O1965" s="42"/>
      <c r="P1965" s="42"/>
      <c r="Q1965" s="42">
        <v>0</v>
      </c>
      <c r="R1965" s="47">
        <v>2474.0558999999998</v>
      </c>
      <c r="S1965" s="42">
        <v>2634.718871894273</v>
      </c>
      <c r="T1965" s="73">
        <v>0.63502503540474164</v>
      </c>
      <c r="U1965" s="48">
        <v>101.16373904999999</v>
      </c>
      <c r="V1965" s="49">
        <v>24.382679934924077</v>
      </c>
    </row>
    <row r="1966" spans="1:22" x14ac:dyDescent="0.35">
      <c r="A1966" s="1" t="s">
        <v>29</v>
      </c>
      <c r="B1966" s="44" t="s">
        <v>1952</v>
      </c>
      <c r="C1966" s="25" t="s">
        <v>2012</v>
      </c>
      <c r="D1966" s="25" t="s">
        <v>32</v>
      </c>
      <c r="E1966" s="50">
        <v>4325</v>
      </c>
      <c r="F1966" s="41">
        <v>556.12799999999993</v>
      </c>
      <c r="G1966" s="42">
        <v>1691.4096</v>
      </c>
      <c r="H1966" s="42">
        <v>0</v>
      </c>
      <c r="I1966" s="42"/>
      <c r="J1966" s="42"/>
      <c r="K1966" s="42">
        <v>0</v>
      </c>
      <c r="L1966" s="46">
        <v>0.23172000000000001</v>
      </c>
      <c r="M1966" s="48">
        <v>86.483527199999997</v>
      </c>
      <c r="N1966" s="48">
        <v>0</v>
      </c>
      <c r="O1966" s="42"/>
      <c r="P1966" s="42"/>
      <c r="Q1966" s="42">
        <v>0</v>
      </c>
      <c r="R1966" s="47">
        <v>2247.5375999999997</v>
      </c>
      <c r="S1966" s="42">
        <v>2393.4906765897895</v>
      </c>
      <c r="T1966" s="73">
        <v>0.55340824892249463</v>
      </c>
      <c r="U1966" s="48">
        <v>86.715247199999993</v>
      </c>
      <c r="V1966" s="49">
        <v>20.049768138728322</v>
      </c>
    </row>
    <row r="1967" spans="1:22" x14ac:dyDescent="0.35">
      <c r="A1967" s="1" t="s">
        <v>29</v>
      </c>
      <c r="B1967" s="44" t="s">
        <v>1952</v>
      </c>
      <c r="C1967" s="25" t="s">
        <v>2013</v>
      </c>
      <c r="D1967" s="25" t="s">
        <v>32</v>
      </c>
      <c r="E1967" s="50">
        <v>3423</v>
      </c>
      <c r="F1967" s="41">
        <v>1349.28</v>
      </c>
      <c r="G1967" s="42">
        <v>0</v>
      </c>
      <c r="H1967" s="42">
        <v>0</v>
      </c>
      <c r="I1967" s="42"/>
      <c r="J1967" s="42"/>
      <c r="K1967" s="42">
        <v>0</v>
      </c>
      <c r="L1967" s="46">
        <v>0.56220000000000003</v>
      </c>
      <c r="M1967" s="42">
        <v>0</v>
      </c>
      <c r="N1967" s="48">
        <v>0</v>
      </c>
      <c r="O1967" s="42"/>
      <c r="P1967" s="42"/>
      <c r="Q1967" s="42">
        <v>0</v>
      </c>
      <c r="R1967" s="47">
        <v>1349.28</v>
      </c>
      <c r="S1967" s="42">
        <v>1436.9010334283491</v>
      </c>
      <c r="T1967" s="73">
        <v>0.41977827444590976</v>
      </c>
      <c r="U1967" s="48">
        <v>0.56220000000000003</v>
      </c>
      <c r="V1967" s="49">
        <v>0.16424189307624892</v>
      </c>
    </row>
    <row r="1968" spans="1:22" x14ac:dyDescent="0.35">
      <c r="A1968" s="1" t="s">
        <v>29</v>
      </c>
      <c r="B1968" s="44" t="s">
        <v>1952</v>
      </c>
      <c r="C1968" s="25" t="s">
        <v>2014</v>
      </c>
      <c r="D1968" s="25" t="s">
        <v>32</v>
      </c>
      <c r="E1968" s="50">
        <v>1776</v>
      </c>
      <c r="F1968" s="41">
        <v>325.94400000000002</v>
      </c>
      <c r="G1968" s="42">
        <v>1023.4089</v>
      </c>
      <c r="H1968" s="42">
        <v>0</v>
      </c>
      <c r="I1968" s="42"/>
      <c r="J1968" s="42"/>
      <c r="K1968" s="42">
        <v>0</v>
      </c>
      <c r="L1968" s="46">
        <v>0.13581000000000001</v>
      </c>
      <c r="M1968" s="48">
        <v>52.327958549999998</v>
      </c>
      <c r="N1968" s="48">
        <v>0</v>
      </c>
      <c r="O1968" s="42"/>
      <c r="P1968" s="42"/>
      <c r="Q1968" s="42">
        <v>0</v>
      </c>
      <c r="R1968" s="47">
        <v>1349.3529000000001</v>
      </c>
      <c r="S1968" s="42">
        <v>1436.9786674889867</v>
      </c>
      <c r="T1968" s="73">
        <v>0.80910961007262772</v>
      </c>
      <c r="U1968" s="48">
        <v>52.463768549999998</v>
      </c>
      <c r="V1968" s="49">
        <v>29.540410219594595</v>
      </c>
    </row>
    <row r="1969" spans="1:22" x14ac:dyDescent="0.35">
      <c r="A1969" s="1" t="s">
        <v>29</v>
      </c>
      <c r="B1969" s="44" t="s">
        <v>1952</v>
      </c>
      <c r="C1969" s="25" t="s">
        <v>2015</v>
      </c>
      <c r="D1969" s="25" t="s">
        <v>32</v>
      </c>
      <c r="E1969" s="50">
        <v>2269</v>
      </c>
      <c r="F1969" s="41">
        <v>181.404</v>
      </c>
      <c r="G1969" s="42">
        <v>1103.7357</v>
      </c>
      <c r="H1969" s="42">
        <v>0</v>
      </c>
      <c r="I1969" s="42"/>
      <c r="J1969" s="42"/>
      <c r="K1969" s="42">
        <v>0</v>
      </c>
      <c r="L1969" s="46">
        <v>7.5585000000000013E-2</v>
      </c>
      <c r="M1969" s="48">
        <v>56.435151149999996</v>
      </c>
      <c r="N1969" s="48">
        <v>0</v>
      </c>
      <c r="O1969" s="42"/>
      <c r="P1969" s="42"/>
      <c r="Q1969" s="42">
        <v>0</v>
      </c>
      <c r="R1969" s="47">
        <v>1285.1396999999999</v>
      </c>
      <c r="S1969" s="42">
        <v>1368.5955198548845</v>
      </c>
      <c r="T1969" s="73">
        <v>0.60317122955261548</v>
      </c>
      <c r="U1969" s="48">
        <v>56.510736149999993</v>
      </c>
      <c r="V1969" s="49">
        <v>24.905569039224325</v>
      </c>
    </row>
    <row r="1970" spans="1:22" x14ac:dyDescent="0.35">
      <c r="A1970" s="1" t="s">
        <v>29</v>
      </c>
      <c r="B1970" s="44" t="s">
        <v>1952</v>
      </c>
      <c r="C1970" s="25" t="s">
        <v>2016</v>
      </c>
      <c r="D1970" s="25" t="s">
        <v>32</v>
      </c>
      <c r="E1970" s="50">
        <v>2916</v>
      </c>
      <c r="F1970" s="41">
        <v>621.73799999999994</v>
      </c>
      <c r="G1970" s="42">
        <v>1145.0358000000001</v>
      </c>
      <c r="H1970" s="42">
        <v>0</v>
      </c>
      <c r="I1970" s="42"/>
      <c r="J1970" s="42"/>
      <c r="K1970" s="42">
        <v>0</v>
      </c>
      <c r="L1970" s="46">
        <v>0.2590575</v>
      </c>
      <c r="M1970" s="48">
        <v>58.546868099999998</v>
      </c>
      <c r="N1970" s="48">
        <v>0</v>
      </c>
      <c r="O1970" s="42"/>
      <c r="P1970" s="42"/>
      <c r="Q1970" s="42">
        <v>0</v>
      </c>
      <c r="R1970" s="47">
        <v>1766.7737999999999</v>
      </c>
      <c r="S1970" s="42">
        <v>1881.5065064731796</v>
      </c>
      <c r="T1970" s="73">
        <v>0.64523542745993812</v>
      </c>
      <c r="U1970" s="48">
        <v>58.805925599999995</v>
      </c>
      <c r="V1970" s="49">
        <v>20.166641152263374</v>
      </c>
    </row>
    <row r="1971" spans="1:22" x14ac:dyDescent="0.35">
      <c r="A1971" s="1" t="s">
        <v>29</v>
      </c>
      <c r="B1971" s="44" t="s">
        <v>1952</v>
      </c>
      <c r="C1971" s="25" t="s">
        <v>2017</v>
      </c>
      <c r="D1971" s="25" t="s">
        <v>32</v>
      </c>
      <c r="E1971" s="50">
        <v>3363</v>
      </c>
      <c r="F1971" s="41">
        <v>525.40199999999993</v>
      </c>
      <c r="G1971" s="42">
        <v>1200.3552</v>
      </c>
      <c r="H1971" s="42">
        <v>0</v>
      </c>
      <c r="I1971" s="42"/>
      <c r="J1971" s="42"/>
      <c r="K1971" s="42">
        <v>0</v>
      </c>
      <c r="L1971" s="46">
        <v>0.21891750000000001</v>
      </c>
      <c r="M1971" s="48">
        <v>61.375406400000003</v>
      </c>
      <c r="N1971" s="48">
        <v>0</v>
      </c>
      <c r="O1971" s="42"/>
      <c r="P1971" s="42"/>
      <c r="Q1971" s="42">
        <v>0</v>
      </c>
      <c r="R1971" s="47">
        <v>1725.7572</v>
      </c>
      <c r="S1971" s="42">
        <v>1837.8263252448821</v>
      </c>
      <c r="T1971" s="73">
        <v>0.5464841882976158</v>
      </c>
      <c r="U1971" s="48">
        <v>61.594323900000006</v>
      </c>
      <c r="V1971" s="49">
        <v>18.315291079393401</v>
      </c>
    </row>
    <row r="1972" spans="1:22" x14ac:dyDescent="0.35">
      <c r="A1972" s="1" t="s">
        <v>29</v>
      </c>
      <c r="B1972" s="44" t="s">
        <v>1952</v>
      </c>
      <c r="C1972" s="25" t="s">
        <v>2018</v>
      </c>
      <c r="D1972" s="25" t="s">
        <v>32</v>
      </c>
      <c r="E1972" s="50">
        <v>6443</v>
      </c>
      <c r="F1972" s="41">
        <v>2462.4</v>
      </c>
      <c r="G1972" s="42">
        <v>1544.7753</v>
      </c>
      <c r="H1972" s="42">
        <v>0</v>
      </c>
      <c r="I1972" s="42"/>
      <c r="J1972" s="42"/>
      <c r="K1972" s="42">
        <v>0</v>
      </c>
      <c r="L1972" s="46">
        <v>1.026</v>
      </c>
      <c r="M1972" s="48">
        <v>78.985963349999992</v>
      </c>
      <c r="N1972" s="48">
        <v>0</v>
      </c>
      <c r="O1972" s="42"/>
      <c r="P1972" s="42"/>
      <c r="Q1972" s="42">
        <v>0</v>
      </c>
      <c r="R1972" s="47">
        <v>4007.1752999999999</v>
      </c>
      <c r="S1972" s="42">
        <v>4267.3976711272344</v>
      </c>
      <c r="T1972" s="73">
        <v>0.66233085071041975</v>
      </c>
      <c r="U1972" s="48">
        <v>80.011963349999988</v>
      </c>
      <c r="V1972" s="49">
        <v>12.418432927207821</v>
      </c>
    </row>
    <row r="1973" spans="1:22" x14ac:dyDescent="0.35">
      <c r="A1973" s="1" t="s">
        <v>29</v>
      </c>
      <c r="B1973" s="44" t="s">
        <v>1952</v>
      </c>
      <c r="C1973" s="25" t="s">
        <v>2019</v>
      </c>
      <c r="D1973" s="25" t="s">
        <v>32</v>
      </c>
      <c r="E1973" s="50">
        <v>3513</v>
      </c>
      <c r="F1973" s="41">
        <v>1509.84</v>
      </c>
      <c r="G1973" s="42">
        <v>475.14060000000001</v>
      </c>
      <c r="H1973" s="42">
        <v>0</v>
      </c>
      <c r="I1973" s="42"/>
      <c r="J1973" s="42"/>
      <c r="K1973" s="42">
        <v>0</v>
      </c>
      <c r="L1973" s="46">
        <v>0.62909999999999999</v>
      </c>
      <c r="M1973" s="48">
        <v>24.294431700000001</v>
      </c>
      <c r="N1973" s="48">
        <v>0</v>
      </c>
      <c r="O1973" s="42"/>
      <c r="P1973" s="42"/>
      <c r="Q1973" s="42">
        <v>0</v>
      </c>
      <c r="R1973" s="47">
        <v>1984.9805999999999</v>
      </c>
      <c r="S1973" s="42">
        <v>2113.8834604197978</v>
      </c>
      <c r="T1973" s="73">
        <v>0.60173169952171868</v>
      </c>
      <c r="U1973" s="48">
        <v>24.923531700000002</v>
      </c>
      <c r="V1973" s="49">
        <v>7.0946574722459443</v>
      </c>
    </row>
    <row r="1974" spans="1:22" x14ac:dyDescent="0.35">
      <c r="A1974" s="1" t="s">
        <v>29</v>
      </c>
      <c r="B1974" s="44" t="s">
        <v>1952</v>
      </c>
      <c r="C1974" s="25" t="s">
        <v>2020</v>
      </c>
      <c r="D1974" s="25" t="s">
        <v>32</v>
      </c>
      <c r="E1974" s="50">
        <v>2477</v>
      </c>
      <c r="F1974" s="41">
        <v>3224.9915999999998</v>
      </c>
      <c r="G1974" s="42">
        <v>0</v>
      </c>
      <c r="H1974" s="42">
        <v>0</v>
      </c>
      <c r="I1974" s="42"/>
      <c r="J1974" s="42"/>
      <c r="K1974" s="42">
        <v>0</v>
      </c>
      <c r="L1974" s="46">
        <v>1.3437465</v>
      </c>
      <c r="M1974" s="42">
        <v>0</v>
      </c>
      <c r="N1974" s="48">
        <v>0</v>
      </c>
      <c r="O1974" s="42"/>
      <c r="P1974" s="42"/>
      <c r="Q1974" s="42">
        <v>0</v>
      </c>
      <c r="R1974" s="47">
        <v>3224.9915999999998</v>
      </c>
      <c r="S1974" s="42">
        <v>3434.4196629593157</v>
      </c>
      <c r="T1974" s="73">
        <v>1.3865238849250365</v>
      </c>
      <c r="U1974" s="48">
        <v>1.3437465</v>
      </c>
      <c r="V1974" s="49">
        <v>0.54248950343157043</v>
      </c>
    </row>
    <row r="1975" spans="1:22" x14ac:dyDescent="0.35">
      <c r="A1975" s="1" t="s">
        <v>29</v>
      </c>
      <c r="B1975" s="44" t="s">
        <v>1952</v>
      </c>
      <c r="C1975" s="25" t="s">
        <v>2021</v>
      </c>
      <c r="D1975" s="25" t="s">
        <v>32</v>
      </c>
      <c r="E1975" s="50">
        <v>2606</v>
      </c>
      <c r="F1975" s="41">
        <v>949.74839999999995</v>
      </c>
      <c r="G1975" s="42">
        <v>0</v>
      </c>
      <c r="H1975" s="42">
        <v>0</v>
      </c>
      <c r="I1975" s="42"/>
      <c r="J1975" s="42"/>
      <c r="K1975" s="42">
        <v>0</v>
      </c>
      <c r="L1975" s="46">
        <v>0.39572849999999998</v>
      </c>
      <c r="M1975" s="42">
        <v>0</v>
      </c>
      <c r="N1975" s="48">
        <v>0</v>
      </c>
      <c r="O1975" s="42"/>
      <c r="P1975" s="42"/>
      <c r="Q1975" s="42">
        <v>0</v>
      </c>
      <c r="R1975" s="47">
        <v>949.74839999999995</v>
      </c>
      <c r="S1975" s="42">
        <v>1011.4242095465146</v>
      </c>
      <c r="T1975" s="73">
        <v>0.38811366444609158</v>
      </c>
      <c r="U1975" s="48">
        <v>0.39572849999999998</v>
      </c>
      <c r="V1975" s="49">
        <v>0.15185283960092094</v>
      </c>
    </row>
    <row r="1976" spans="1:22" x14ac:dyDescent="0.35">
      <c r="A1976" s="1" t="s">
        <v>29</v>
      </c>
      <c r="B1976" s="44" t="s">
        <v>1952</v>
      </c>
      <c r="C1976" s="25" t="s">
        <v>2022</v>
      </c>
      <c r="D1976" s="25" t="s">
        <v>32</v>
      </c>
      <c r="E1976" s="50">
        <v>3207</v>
      </c>
      <c r="F1976" s="41">
        <v>627.29999999999995</v>
      </c>
      <c r="G1976" s="42">
        <v>747.19079999999997</v>
      </c>
      <c r="H1976" s="42">
        <v>0</v>
      </c>
      <c r="I1976" s="42"/>
      <c r="J1976" s="42"/>
      <c r="K1976" s="42">
        <v>0</v>
      </c>
      <c r="L1976" s="46">
        <v>0.26137500000000002</v>
      </c>
      <c r="M1976" s="48">
        <v>38.204640599999998</v>
      </c>
      <c r="N1976" s="48">
        <v>0</v>
      </c>
      <c r="O1976" s="42"/>
      <c r="P1976" s="42"/>
      <c r="Q1976" s="42">
        <v>0</v>
      </c>
      <c r="R1976" s="47">
        <v>1374.4908</v>
      </c>
      <c r="S1976" s="42">
        <v>1463.7490001762114</v>
      </c>
      <c r="T1976" s="73">
        <v>0.45642313694300324</v>
      </c>
      <c r="U1976" s="48">
        <v>38.466015599999999</v>
      </c>
      <c r="V1976" s="49">
        <v>11.994392142188961</v>
      </c>
    </row>
    <row r="1977" spans="1:22" x14ac:dyDescent="0.35">
      <c r="A1977" s="1" t="s">
        <v>29</v>
      </c>
      <c r="B1977" s="44" t="s">
        <v>1952</v>
      </c>
      <c r="C1977" s="25" t="s">
        <v>2023</v>
      </c>
      <c r="D1977" s="25" t="s">
        <v>32</v>
      </c>
      <c r="E1977" s="50">
        <v>1061</v>
      </c>
      <c r="F1977" s="41">
        <v>203.93639999999999</v>
      </c>
      <c r="G1977" s="42">
        <v>348.20909999999998</v>
      </c>
      <c r="H1977" s="42">
        <v>0</v>
      </c>
      <c r="I1977" s="42"/>
      <c r="J1977" s="42"/>
      <c r="K1977" s="42">
        <v>0</v>
      </c>
      <c r="L1977" s="46">
        <v>8.4973500000000007E-2</v>
      </c>
      <c r="M1977" s="48">
        <v>17.804292450000002</v>
      </c>
      <c r="N1977" s="48">
        <v>0</v>
      </c>
      <c r="O1977" s="42"/>
      <c r="P1977" s="42"/>
      <c r="Q1977" s="42">
        <v>0</v>
      </c>
      <c r="R1977" s="47">
        <v>552.14549999999997</v>
      </c>
      <c r="S1977" s="42">
        <v>588.00133371339723</v>
      </c>
      <c r="T1977" s="73">
        <v>0.55419541349047807</v>
      </c>
      <c r="U1977" s="48">
        <v>17.889265950000002</v>
      </c>
      <c r="V1977" s="49">
        <v>16.860759613572103</v>
      </c>
    </row>
    <row r="1978" spans="1:22" x14ac:dyDescent="0.35">
      <c r="A1978" s="1" t="s">
        <v>29</v>
      </c>
      <c r="B1978" s="44" t="s">
        <v>1952</v>
      </c>
      <c r="C1978" s="25" t="s">
        <v>2024</v>
      </c>
      <c r="D1978" s="25" t="s">
        <v>32</v>
      </c>
      <c r="E1978" s="50">
        <v>2097</v>
      </c>
      <c r="F1978" s="41">
        <v>863.78399999999999</v>
      </c>
      <c r="G1978" s="42">
        <v>448.23869999999999</v>
      </c>
      <c r="H1978" s="42">
        <v>0</v>
      </c>
      <c r="I1978" s="42"/>
      <c r="J1978" s="42"/>
      <c r="K1978" s="42">
        <v>0</v>
      </c>
      <c r="L1978" s="46">
        <v>0.35991000000000001</v>
      </c>
      <c r="M1978" s="48">
        <v>22.918909649999996</v>
      </c>
      <c r="N1978" s="48">
        <v>0</v>
      </c>
      <c r="O1978" s="42"/>
      <c r="P1978" s="42"/>
      <c r="Q1978" s="42">
        <v>0</v>
      </c>
      <c r="R1978" s="47">
        <v>1312.0227</v>
      </c>
      <c r="S1978" s="42">
        <v>1397.2242777714434</v>
      </c>
      <c r="T1978" s="73">
        <v>0.66629674667212369</v>
      </c>
      <c r="U1978" s="48">
        <v>23.278819649999996</v>
      </c>
      <c r="V1978" s="49">
        <v>11.10101080114449</v>
      </c>
    </row>
    <row r="1979" spans="1:22" x14ac:dyDescent="0.35">
      <c r="A1979" s="1" t="s">
        <v>29</v>
      </c>
      <c r="B1979" s="44" t="s">
        <v>1952</v>
      </c>
      <c r="C1979" s="25" t="s">
        <v>2025</v>
      </c>
      <c r="D1979" s="25" t="s">
        <v>32</v>
      </c>
      <c r="E1979" s="50">
        <v>5437</v>
      </c>
      <c r="F1979" s="41">
        <v>995.58719999999994</v>
      </c>
      <c r="G1979" s="42">
        <v>0</v>
      </c>
      <c r="H1979" s="42">
        <v>0</v>
      </c>
      <c r="I1979" s="42"/>
      <c r="J1979" s="42"/>
      <c r="K1979" s="42">
        <v>0</v>
      </c>
      <c r="L1979" s="46">
        <v>0.41482800000000003</v>
      </c>
      <c r="M1979" s="42">
        <v>0</v>
      </c>
      <c r="N1979" s="48">
        <v>0</v>
      </c>
      <c r="O1979" s="42"/>
      <c r="P1979" s="42"/>
      <c r="Q1979" s="42">
        <v>0</v>
      </c>
      <c r="R1979" s="47">
        <v>995.58719999999994</v>
      </c>
      <c r="S1979" s="42">
        <v>1060.2397401192018</v>
      </c>
      <c r="T1979" s="73">
        <v>0.19500455032540037</v>
      </c>
      <c r="U1979" s="48">
        <v>0.41482800000000003</v>
      </c>
      <c r="V1979" s="49">
        <v>7.6297222733124892E-2</v>
      </c>
    </row>
    <row r="1980" spans="1:22" x14ac:dyDescent="0.35">
      <c r="A1980" s="1" t="s">
        <v>29</v>
      </c>
      <c r="B1980" s="44" t="s">
        <v>1952</v>
      </c>
      <c r="C1980" s="25" t="s">
        <v>2026</v>
      </c>
      <c r="D1980" s="25" t="s">
        <v>32</v>
      </c>
      <c r="E1980" s="50">
        <v>6968</v>
      </c>
      <c r="F1980" s="41">
        <v>3478.5720000000001</v>
      </c>
      <c r="G1980" s="42">
        <v>0</v>
      </c>
      <c r="H1980" s="42">
        <v>0</v>
      </c>
      <c r="I1980" s="42"/>
      <c r="J1980" s="42"/>
      <c r="K1980" s="42">
        <v>0</v>
      </c>
      <c r="L1980" s="46">
        <v>1.4494050000000001</v>
      </c>
      <c r="M1980" s="42">
        <v>0</v>
      </c>
      <c r="N1980" s="48">
        <v>0</v>
      </c>
      <c r="O1980" s="42"/>
      <c r="P1980" s="42"/>
      <c r="Q1980" s="42">
        <v>0</v>
      </c>
      <c r="R1980" s="47">
        <v>3478.5720000000001</v>
      </c>
      <c r="S1980" s="42">
        <v>3704.4673467737757</v>
      </c>
      <c r="T1980" s="73">
        <v>0.5316399751397497</v>
      </c>
      <c r="U1980" s="48">
        <v>1.4494050000000001</v>
      </c>
      <c r="V1980" s="49">
        <v>0.20800875430539609</v>
      </c>
    </row>
    <row r="1981" spans="1:22" x14ac:dyDescent="0.35">
      <c r="A1981" s="1" t="s">
        <v>29</v>
      </c>
      <c r="B1981" s="44" t="s">
        <v>1952</v>
      </c>
      <c r="C1981" s="25" t="s">
        <v>2027</v>
      </c>
      <c r="D1981" s="25" t="s">
        <v>32</v>
      </c>
      <c r="E1981" s="50">
        <v>17759</v>
      </c>
      <c r="F1981" s="41">
        <v>9512.64</v>
      </c>
      <c r="G1981" s="42">
        <v>3956.0949000000001</v>
      </c>
      <c r="H1981" s="42">
        <v>0</v>
      </c>
      <c r="I1981" s="42"/>
      <c r="J1981" s="42"/>
      <c r="K1981" s="42">
        <v>0</v>
      </c>
      <c r="L1981" s="46">
        <v>3.9636</v>
      </c>
      <c r="M1981" s="42">
        <v>202.27923554999998</v>
      </c>
      <c r="N1981" s="48">
        <v>0</v>
      </c>
      <c r="O1981" s="42"/>
      <c r="P1981" s="42"/>
      <c r="Q1981" s="42">
        <v>0</v>
      </c>
      <c r="R1981" s="47">
        <v>13468.734899999999</v>
      </c>
      <c r="S1981" s="42">
        <v>14343.382468266389</v>
      </c>
      <c r="T1981" s="73">
        <v>0.80766836354898297</v>
      </c>
      <c r="U1981" s="48">
        <v>206.24283555</v>
      </c>
      <c r="V1981" s="49">
        <v>11.613426181091278</v>
      </c>
    </row>
    <row r="1982" spans="1:22" x14ac:dyDescent="0.35">
      <c r="A1982" s="1" t="s">
        <v>29</v>
      </c>
      <c r="B1982" s="44" t="s">
        <v>1952</v>
      </c>
      <c r="C1982" s="25" t="s">
        <v>2028</v>
      </c>
      <c r="D1982" s="25" t="s">
        <v>32</v>
      </c>
      <c r="E1982" s="50">
        <v>20441</v>
      </c>
      <c r="F1982" s="41">
        <v>7672.32</v>
      </c>
      <c r="G1982" s="42">
        <v>5568.3144000000002</v>
      </c>
      <c r="H1982" s="42">
        <v>0</v>
      </c>
      <c r="I1982" s="42"/>
      <c r="J1982" s="42"/>
      <c r="K1982" s="42">
        <v>0</v>
      </c>
      <c r="L1982" s="46">
        <v>3.1968000000000001</v>
      </c>
      <c r="M1982" s="42">
        <v>284.71369079999999</v>
      </c>
      <c r="N1982" s="48">
        <v>0</v>
      </c>
      <c r="O1982" s="42"/>
      <c r="P1982" s="42"/>
      <c r="Q1982" s="42">
        <v>0</v>
      </c>
      <c r="R1982" s="47">
        <v>13240.634399999999</v>
      </c>
      <c r="S1982" s="42">
        <v>14100.469326312515</v>
      </c>
      <c r="T1982" s="73">
        <v>0.6898130877311538</v>
      </c>
      <c r="U1982" s="48">
        <v>287.91049079999999</v>
      </c>
      <c r="V1982" s="49">
        <v>14.084951362457804</v>
      </c>
    </row>
    <row r="1983" spans="1:22" x14ac:dyDescent="0.35">
      <c r="A1983" s="1" t="s">
        <v>29</v>
      </c>
      <c r="B1983" s="44" t="s">
        <v>1952</v>
      </c>
      <c r="C1983" s="25" t="s">
        <v>2029</v>
      </c>
      <c r="D1983" s="25" t="s">
        <v>32</v>
      </c>
      <c r="E1983" s="50">
        <v>4833</v>
      </c>
      <c r="F1983" s="41">
        <v>1279.5840000000001</v>
      </c>
      <c r="G1983" s="42">
        <v>1214.3744999999999</v>
      </c>
      <c r="H1983" s="42">
        <v>0</v>
      </c>
      <c r="I1983" s="42"/>
      <c r="J1983" s="42"/>
      <c r="K1983" s="42">
        <v>0</v>
      </c>
      <c r="L1983" s="46">
        <v>0.53315999999999997</v>
      </c>
      <c r="M1983" s="48">
        <v>62.092227749999992</v>
      </c>
      <c r="N1983" s="48">
        <v>0</v>
      </c>
      <c r="O1983" s="42"/>
      <c r="P1983" s="42"/>
      <c r="Q1983" s="42">
        <v>0</v>
      </c>
      <c r="R1983" s="47">
        <v>2493.9584999999997</v>
      </c>
      <c r="S1983" s="42">
        <v>2655.9139288934953</v>
      </c>
      <c r="T1983" s="73">
        <v>0.54953733269056393</v>
      </c>
      <c r="U1983" s="48">
        <v>62.625387749999994</v>
      </c>
      <c r="V1983" s="49">
        <v>12.957870422098075</v>
      </c>
    </row>
    <row r="1984" spans="1:22" x14ac:dyDescent="0.35">
      <c r="A1984" s="1" t="s">
        <v>29</v>
      </c>
      <c r="B1984" s="44" t="s">
        <v>1952</v>
      </c>
      <c r="C1984" s="25" t="s">
        <v>2030</v>
      </c>
      <c r="D1984" s="25" t="s">
        <v>32</v>
      </c>
      <c r="E1984" s="50">
        <v>32391</v>
      </c>
      <c r="F1984" s="41">
        <v>9063.9</v>
      </c>
      <c r="G1984" s="42">
        <v>14338.7127</v>
      </c>
      <c r="H1984" s="42">
        <v>0</v>
      </c>
      <c r="I1984" s="42"/>
      <c r="J1984" s="42"/>
      <c r="K1984" s="42">
        <v>0</v>
      </c>
      <c r="L1984" s="46">
        <v>3.7766250000000001</v>
      </c>
      <c r="M1984" s="42">
        <v>733.1532526499999</v>
      </c>
      <c r="N1984" s="48">
        <v>0</v>
      </c>
      <c r="O1984" s="42"/>
      <c r="P1984" s="42"/>
      <c r="Q1984" s="42">
        <v>0</v>
      </c>
      <c r="R1984" s="47">
        <v>23402.612699999998</v>
      </c>
      <c r="S1984" s="42">
        <v>24922.357385830524</v>
      </c>
      <c r="T1984" s="73">
        <v>0.76942228970487248</v>
      </c>
      <c r="U1984" s="48">
        <v>736.92987764999987</v>
      </c>
      <c r="V1984" s="49">
        <v>22.751069051588402</v>
      </c>
    </row>
    <row r="1985" spans="1:22" x14ac:dyDescent="0.35">
      <c r="A1985" s="1" t="s">
        <v>29</v>
      </c>
      <c r="B1985" s="44" t="s">
        <v>1952</v>
      </c>
      <c r="C1985" s="25" t="s">
        <v>2031</v>
      </c>
      <c r="D1985" s="25" t="s">
        <v>32</v>
      </c>
      <c r="E1985" s="50">
        <v>19720</v>
      </c>
      <c r="F1985" s="41">
        <v>10540.8</v>
      </c>
      <c r="G1985" s="42">
        <v>4791.1904999999997</v>
      </c>
      <c r="H1985" s="42">
        <v>0</v>
      </c>
      <c r="I1985" s="42"/>
      <c r="J1985" s="42"/>
      <c r="K1985" s="42">
        <v>0</v>
      </c>
      <c r="L1985" s="46">
        <v>4.3920000000000003</v>
      </c>
      <c r="M1985" s="42">
        <v>244.97853975000001</v>
      </c>
      <c r="N1985" s="48">
        <v>0</v>
      </c>
      <c r="O1985" s="42"/>
      <c r="P1985" s="42"/>
      <c r="Q1985" s="42">
        <v>0</v>
      </c>
      <c r="R1985" s="47">
        <v>15331.9905</v>
      </c>
      <c r="S1985" s="42">
        <v>16327.636216325473</v>
      </c>
      <c r="T1985" s="73">
        <v>0.82797343896173792</v>
      </c>
      <c r="U1985" s="48">
        <v>249.37053975000001</v>
      </c>
      <c r="V1985" s="49">
        <v>12.645564896044625</v>
      </c>
    </row>
    <row r="1986" spans="1:22" x14ac:dyDescent="0.35">
      <c r="A1986" s="1" t="s">
        <v>29</v>
      </c>
      <c r="B1986" s="44" t="s">
        <v>1952</v>
      </c>
      <c r="C1986" s="25" t="s">
        <v>2032</v>
      </c>
      <c r="D1986" s="25" t="s">
        <v>32</v>
      </c>
      <c r="E1986" s="50">
        <v>10784</v>
      </c>
      <c r="F1986" s="41">
        <v>5637.5999999999995</v>
      </c>
      <c r="G1986" s="42">
        <v>851.38829999999996</v>
      </c>
      <c r="H1986" s="42">
        <v>0</v>
      </c>
      <c r="I1986" s="42"/>
      <c r="J1986" s="42"/>
      <c r="K1986" s="42">
        <v>0</v>
      </c>
      <c r="L1986" s="46">
        <v>2.3490000000000002</v>
      </c>
      <c r="M1986" s="48">
        <v>43.532366849999995</v>
      </c>
      <c r="N1986" s="48">
        <v>0</v>
      </c>
      <c r="O1986" s="42"/>
      <c r="P1986" s="42"/>
      <c r="Q1986" s="42">
        <v>0</v>
      </c>
      <c r="R1986" s="47">
        <v>6488.9882999999991</v>
      </c>
      <c r="S1986" s="42">
        <v>6910.3773821404493</v>
      </c>
      <c r="T1986" s="73">
        <v>0.64079908959017517</v>
      </c>
      <c r="U1986" s="48">
        <v>45.881366849999992</v>
      </c>
      <c r="V1986" s="49">
        <v>4.2545777865356076</v>
      </c>
    </row>
    <row r="1987" spans="1:22" x14ac:dyDescent="0.35">
      <c r="A1987" s="1" t="s">
        <v>29</v>
      </c>
      <c r="B1987" s="44" t="s">
        <v>1952</v>
      </c>
      <c r="C1987" s="25" t="s">
        <v>2033</v>
      </c>
      <c r="D1987" s="25" t="s">
        <v>32</v>
      </c>
      <c r="E1987" s="50">
        <v>28738</v>
      </c>
      <c r="F1987" s="41">
        <v>11473.92</v>
      </c>
      <c r="G1987" s="42">
        <v>16568.539199999999</v>
      </c>
      <c r="H1987" s="42">
        <v>0</v>
      </c>
      <c r="I1987" s="42"/>
      <c r="J1987" s="42"/>
      <c r="K1987" s="42">
        <v>0</v>
      </c>
      <c r="L1987" s="46">
        <v>4.7808000000000002</v>
      </c>
      <c r="M1987" s="42">
        <v>847.16659439999989</v>
      </c>
      <c r="N1987" s="48">
        <v>0</v>
      </c>
      <c r="O1987" s="42"/>
      <c r="P1987" s="42"/>
      <c r="Q1987" s="42">
        <v>0</v>
      </c>
      <c r="R1987" s="47">
        <v>28042.459199999998</v>
      </c>
      <c r="S1987" s="42">
        <v>29863.511357429383</v>
      </c>
      <c r="T1987" s="73">
        <v>1.039164568078133</v>
      </c>
      <c r="U1987" s="48">
        <v>851.94739439999989</v>
      </c>
      <c r="V1987" s="49">
        <v>29.645326550212257</v>
      </c>
    </row>
    <row r="1988" spans="1:22" x14ac:dyDescent="0.35">
      <c r="A1988" s="1" t="s">
        <v>29</v>
      </c>
      <c r="B1988" s="44" t="s">
        <v>1952</v>
      </c>
      <c r="C1988" s="25" t="s">
        <v>2034</v>
      </c>
      <c r="D1988" s="25" t="s">
        <v>32</v>
      </c>
      <c r="E1988" s="50">
        <v>37465</v>
      </c>
      <c r="F1988" s="41">
        <v>16766.874</v>
      </c>
      <c r="G1988" s="42">
        <v>5588.0172000000002</v>
      </c>
      <c r="H1988" s="42">
        <v>0</v>
      </c>
      <c r="I1988" s="42"/>
      <c r="J1988" s="42"/>
      <c r="K1988" s="42">
        <v>0</v>
      </c>
      <c r="L1988" s="46">
        <v>6.9861975000000003</v>
      </c>
      <c r="M1988" s="42">
        <v>285.72111540000003</v>
      </c>
      <c r="N1988" s="48">
        <v>0</v>
      </c>
      <c r="O1988" s="42"/>
      <c r="P1988" s="42"/>
      <c r="Q1988" s="42">
        <v>0</v>
      </c>
      <c r="R1988" s="47">
        <v>22354.891199999998</v>
      </c>
      <c r="S1988" s="42">
        <v>23806.597791013213</v>
      </c>
      <c r="T1988" s="73">
        <v>0.63543568106267756</v>
      </c>
      <c r="U1988" s="48">
        <v>292.70731290000003</v>
      </c>
      <c r="V1988" s="49">
        <v>7.8128203096223148</v>
      </c>
    </row>
    <row r="1989" spans="1:22" x14ac:dyDescent="0.35">
      <c r="A1989" s="1" t="s">
        <v>29</v>
      </c>
      <c r="B1989" s="44" t="s">
        <v>1952</v>
      </c>
      <c r="C1989" s="25" t="s">
        <v>2035</v>
      </c>
      <c r="D1989" s="25" t="s">
        <v>32</v>
      </c>
      <c r="E1989" s="50">
        <v>5652</v>
      </c>
      <c r="F1989" s="41">
        <v>631.35360000000003</v>
      </c>
      <c r="G1989" s="42">
        <v>2604.9375</v>
      </c>
      <c r="H1989" s="42">
        <v>0</v>
      </c>
      <c r="I1989" s="42"/>
      <c r="J1989" s="42"/>
      <c r="K1989" s="42">
        <v>0</v>
      </c>
      <c r="L1989" s="46">
        <v>0.26306400000000002</v>
      </c>
      <c r="M1989" s="42">
        <v>133.19315624999999</v>
      </c>
      <c r="N1989" s="48">
        <v>0</v>
      </c>
      <c r="O1989" s="42"/>
      <c r="P1989" s="42"/>
      <c r="Q1989" s="42">
        <v>0</v>
      </c>
      <c r="R1989" s="47">
        <v>3236.2910999999999</v>
      </c>
      <c r="S1989" s="42">
        <v>3446.4529423581239</v>
      </c>
      <c r="T1989" s="73">
        <v>0.60977582136555619</v>
      </c>
      <c r="U1989" s="48">
        <v>133.45622025</v>
      </c>
      <c r="V1989" s="49">
        <v>23.612211650743102</v>
      </c>
    </row>
    <row r="1990" spans="1:22" x14ac:dyDescent="0.35">
      <c r="A1990" s="1" t="s">
        <v>29</v>
      </c>
      <c r="B1990" s="44" t="s">
        <v>1952</v>
      </c>
      <c r="C1990" s="25" t="s">
        <v>2036</v>
      </c>
      <c r="D1990" s="25" t="s">
        <v>32</v>
      </c>
      <c r="E1990" s="50">
        <v>2616</v>
      </c>
      <c r="F1990" s="41">
        <v>294.76799999999997</v>
      </c>
      <c r="G1990" s="42">
        <v>1041.2172</v>
      </c>
      <c r="H1990" s="42">
        <v>0</v>
      </c>
      <c r="I1990" s="42"/>
      <c r="J1990" s="42"/>
      <c r="K1990" s="42">
        <v>0</v>
      </c>
      <c r="L1990" s="46">
        <v>0.12282000000000001</v>
      </c>
      <c r="M1990" s="48">
        <v>53.238515399999997</v>
      </c>
      <c r="N1990" s="48">
        <v>0</v>
      </c>
      <c r="O1990" s="42"/>
      <c r="P1990" s="42"/>
      <c r="Q1990" s="42">
        <v>0</v>
      </c>
      <c r="R1990" s="47">
        <v>1335.9852000000001</v>
      </c>
      <c r="S1990" s="42">
        <v>1422.7428810365379</v>
      </c>
      <c r="T1990" s="73">
        <v>0.54386195758277445</v>
      </c>
      <c r="U1990" s="48">
        <v>53.361335399999994</v>
      </c>
      <c r="V1990" s="49">
        <v>20.398063990825687</v>
      </c>
    </row>
    <row r="1991" spans="1:22" x14ac:dyDescent="0.35">
      <c r="A1991" s="1" t="s">
        <v>29</v>
      </c>
      <c r="B1991" s="44" t="s">
        <v>1952</v>
      </c>
      <c r="C1991" s="25" t="s">
        <v>2037</v>
      </c>
      <c r="D1991" s="25" t="s">
        <v>32</v>
      </c>
      <c r="E1991" s="50">
        <v>6798</v>
      </c>
      <c r="F1991" s="41">
        <v>1144.8</v>
      </c>
      <c r="G1991" s="42">
        <v>1526.5880999999999</v>
      </c>
      <c r="H1991" s="42">
        <v>0</v>
      </c>
      <c r="I1991" s="42"/>
      <c r="J1991" s="42"/>
      <c r="K1991" s="42">
        <v>0</v>
      </c>
      <c r="L1991" s="46">
        <v>0.47699999999999998</v>
      </c>
      <c r="M1991" s="48">
        <v>78.056032949999988</v>
      </c>
      <c r="N1991" s="48">
        <v>0</v>
      </c>
      <c r="O1991" s="42"/>
      <c r="P1991" s="42"/>
      <c r="Q1991" s="42">
        <v>0</v>
      </c>
      <c r="R1991" s="47">
        <v>2671.3881000000001</v>
      </c>
      <c r="S1991" s="42">
        <v>2844.8656480331692</v>
      </c>
      <c r="T1991" s="73">
        <v>0.41848567932232555</v>
      </c>
      <c r="U1991" s="48">
        <v>78.533032949999992</v>
      </c>
      <c r="V1991" s="49">
        <v>11.552373190644307</v>
      </c>
    </row>
    <row r="1992" spans="1:22" x14ac:dyDescent="0.35">
      <c r="A1992" s="1" t="s">
        <v>29</v>
      </c>
      <c r="B1992" s="44" t="s">
        <v>1952</v>
      </c>
      <c r="C1992" s="25" t="s">
        <v>2038</v>
      </c>
      <c r="D1992" s="25" t="s">
        <v>32</v>
      </c>
      <c r="E1992" s="50">
        <v>2658</v>
      </c>
      <c r="F1992" s="41">
        <v>579.31200000000001</v>
      </c>
      <c r="G1992" s="42">
        <v>1075.6971000000001</v>
      </c>
      <c r="H1992" s="42">
        <v>0</v>
      </c>
      <c r="I1992" s="42"/>
      <c r="J1992" s="42"/>
      <c r="K1992" s="42">
        <v>0</v>
      </c>
      <c r="L1992" s="46">
        <v>0.24137999999999998</v>
      </c>
      <c r="M1992" s="48">
        <v>55.001508450000003</v>
      </c>
      <c r="N1992" s="48">
        <v>0</v>
      </c>
      <c r="O1992" s="42"/>
      <c r="P1992" s="42"/>
      <c r="Q1992" s="42">
        <v>0</v>
      </c>
      <c r="R1992" s="47">
        <v>1655.0091000000002</v>
      </c>
      <c r="S1992" s="42">
        <v>1762.4839070640064</v>
      </c>
      <c r="T1992" s="73">
        <v>0.66308649626185345</v>
      </c>
      <c r="U1992" s="48">
        <v>55.242888450000002</v>
      </c>
      <c r="V1992" s="49">
        <v>20.783629966139959</v>
      </c>
    </row>
    <row r="1993" spans="1:22" x14ac:dyDescent="0.35">
      <c r="A1993" s="1" t="s">
        <v>29</v>
      </c>
      <c r="B1993" s="44" t="s">
        <v>1952</v>
      </c>
      <c r="C1993" s="25" t="s">
        <v>2039</v>
      </c>
      <c r="D1993" s="25" t="s">
        <v>32</v>
      </c>
      <c r="E1993" s="50">
        <v>19487</v>
      </c>
      <c r="F1993" s="41">
        <v>7479.54</v>
      </c>
      <c r="G1993" s="42">
        <v>1393.9730999999999</v>
      </c>
      <c r="H1993" s="42">
        <v>0</v>
      </c>
      <c r="I1993" s="42"/>
      <c r="J1993" s="42"/>
      <c r="K1993" s="42">
        <v>0</v>
      </c>
      <c r="L1993" s="46">
        <v>3.1164749999999999</v>
      </c>
      <c r="M1993" s="48">
        <v>71.27529045</v>
      </c>
      <c r="N1993" s="48">
        <v>0</v>
      </c>
      <c r="O1993" s="42"/>
      <c r="P1993" s="42"/>
      <c r="Q1993" s="42">
        <v>0</v>
      </c>
      <c r="R1993" s="47">
        <v>8873.5131000000001</v>
      </c>
      <c r="S1993" s="42">
        <v>9449.7510846747864</v>
      </c>
      <c r="T1993" s="73">
        <v>0.48492590366268723</v>
      </c>
      <c r="U1993" s="48">
        <v>74.391765449999994</v>
      </c>
      <c r="V1993" s="49">
        <v>3.8175073356596703</v>
      </c>
    </row>
    <row r="1994" spans="1:22" x14ac:dyDescent="0.35">
      <c r="A1994" s="1" t="s">
        <v>29</v>
      </c>
      <c r="B1994" s="44" t="s">
        <v>1952</v>
      </c>
      <c r="C1994" s="25" t="s">
        <v>2039</v>
      </c>
      <c r="D1994" s="25" t="s">
        <v>32</v>
      </c>
      <c r="E1994" s="50">
        <v>6443</v>
      </c>
      <c r="F1994" s="41">
        <v>1407.4559999999999</v>
      </c>
      <c r="G1994" s="42">
        <v>2854.6325999999999</v>
      </c>
      <c r="H1994" s="42">
        <v>0</v>
      </c>
      <c r="I1994" s="42"/>
      <c r="J1994" s="42"/>
      <c r="K1994" s="42">
        <v>0</v>
      </c>
      <c r="L1994" s="46">
        <v>0.58644000000000007</v>
      </c>
      <c r="M1994" s="42">
        <v>145.9603257</v>
      </c>
      <c r="N1994" s="48">
        <v>0</v>
      </c>
      <c r="O1994" s="42"/>
      <c r="P1994" s="42"/>
      <c r="Q1994" s="42">
        <v>0</v>
      </c>
      <c r="R1994" s="47">
        <v>4262.0886</v>
      </c>
      <c r="S1994" s="42">
        <v>4538.864812272609</v>
      </c>
      <c r="T1994" s="73">
        <v>0.70446450601778809</v>
      </c>
      <c r="U1994" s="48">
        <v>146.54676570000001</v>
      </c>
      <c r="V1994" s="49">
        <v>22.745113409902221</v>
      </c>
    </row>
    <row r="1995" spans="1:22" x14ac:dyDescent="0.35">
      <c r="A1995" s="1" t="s">
        <v>29</v>
      </c>
      <c r="B1995" s="44" t="s">
        <v>1952</v>
      </c>
      <c r="C1995" s="25" t="s">
        <v>2040</v>
      </c>
      <c r="D1995" s="25" t="s">
        <v>32</v>
      </c>
      <c r="E1995" s="50">
        <v>6549</v>
      </c>
      <c r="F1995" s="41">
        <v>980.58960000000002</v>
      </c>
      <c r="G1995" s="42">
        <v>2023.7049</v>
      </c>
      <c r="H1995" s="42">
        <v>0</v>
      </c>
      <c r="I1995" s="42"/>
      <c r="J1995" s="42"/>
      <c r="K1995" s="42">
        <v>0</v>
      </c>
      <c r="L1995" s="46">
        <v>0.40857900000000003</v>
      </c>
      <c r="M1995" s="42">
        <v>103.47413055</v>
      </c>
      <c r="N1995" s="48">
        <v>0</v>
      </c>
      <c r="O1995" s="42"/>
      <c r="P1995" s="42"/>
      <c r="Q1995" s="42">
        <v>0</v>
      </c>
      <c r="R1995" s="47">
        <v>3004.2945</v>
      </c>
      <c r="S1995" s="42">
        <v>3199.3906911635136</v>
      </c>
      <c r="T1995" s="73">
        <v>0.48853117898358733</v>
      </c>
      <c r="U1995" s="48">
        <v>103.88270955</v>
      </c>
      <c r="V1995" s="49">
        <v>15.862377393495191</v>
      </c>
    </row>
    <row r="1996" spans="1:22" x14ac:dyDescent="0.35">
      <c r="A1996" s="1" t="s">
        <v>29</v>
      </c>
      <c r="B1996" s="44" t="s">
        <v>1952</v>
      </c>
      <c r="C1996" s="25" t="s">
        <v>2041</v>
      </c>
      <c r="D1996" s="25" t="s">
        <v>32</v>
      </c>
      <c r="E1996" s="50">
        <v>4039</v>
      </c>
      <c r="F1996" s="41">
        <v>1344.7079999999999</v>
      </c>
      <c r="G1996" s="42">
        <v>1892.9844000000001</v>
      </c>
      <c r="H1996" s="42">
        <v>0</v>
      </c>
      <c r="I1996" s="42"/>
      <c r="J1996" s="42"/>
      <c r="K1996" s="42">
        <v>0</v>
      </c>
      <c r="L1996" s="46">
        <v>0.56029499999999999</v>
      </c>
      <c r="M1996" s="48">
        <v>96.790255799999997</v>
      </c>
      <c r="N1996" s="48">
        <v>0</v>
      </c>
      <c r="O1996" s="42"/>
      <c r="P1996" s="42"/>
      <c r="Q1996" s="42">
        <v>0</v>
      </c>
      <c r="R1996" s="47">
        <v>3237.6923999999999</v>
      </c>
      <c r="S1996" s="42">
        <v>3447.9452415237106</v>
      </c>
      <c r="T1996" s="73">
        <v>0.85366309520270134</v>
      </c>
      <c r="U1996" s="48">
        <v>97.350550799999994</v>
      </c>
      <c r="V1996" s="49">
        <v>24.102636989353801</v>
      </c>
    </row>
    <row r="1997" spans="1:22" x14ac:dyDescent="0.35">
      <c r="A1997" s="1" t="s">
        <v>29</v>
      </c>
      <c r="B1997" s="44" t="s">
        <v>1952</v>
      </c>
      <c r="C1997" s="25" t="s">
        <v>2042</v>
      </c>
      <c r="D1997" s="25" t="s">
        <v>32</v>
      </c>
      <c r="E1997" s="50">
        <v>27633</v>
      </c>
      <c r="F1997" s="41">
        <v>9262.08</v>
      </c>
      <c r="G1997" s="42">
        <v>8588.1473999999998</v>
      </c>
      <c r="H1997" s="42">
        <v>0</v>
      </c>
      <c r="I1997" s="42"/>
      <c r="J1997" s="42"/>
      <c r="K1997" s="42">
        <v>0</v>
      </c>
      <c r="L1997" s="46">
        <v>3.8592000000000004</v>
      </c>
      <c r="M1997" s="42">
        <v>439.1208843</v>
      </c>
      <c r="N1997" s="48">
        <v>0</v>
      </c>
      <c r="O1997" s="42"/>
      <c r="P1997" s="42"/>
      <c r="Q1997" s="42">
        <v>0</v>
      </c>
      <c r="R1997" s="47">
        <v>17850.2274</v>
      </c>
      <c r="S1997" s="42">
        <v>19009.405162746825</v>
      </c>
      <c r="T1997" s="73">
        <v>0.68792404598656764</v>
      </c>
      <c r="U1997" s="48">
        <v>442.98008429999999</v>
      </c>
      <c r="V1997" s="49">
        <v>16.03083575073282</v>
      </c>
    </row>
    <row r="1998" spans="1:22" x14ac:dyDescent="0.35">
      <c r="A1998" s="1" t="s">
        <v>29</v>
      </c>
      <c r="B1998" s="44" t="s">
        <v>1952</v>
      </c>
      <c r="C1998" s="25" t="s">
        <v>2043</v>
      </c>
      <c r="D1998" s="25" t="s">
        <v>32</v>
      </c>
      <c r="E1998" s="50">
        <v>11202</v>
      </c>
      <c r="F1998" s="41">
        <v>4173.12</v>
      </c>
      <c r="G1998" s="42">
        <v>3699.2006999999999</v>
      </c>
      <c r="H1998" s="42">
        <v>0</v>
      </c>
      <c r="I1998" s="42"/>
      <c r="J1998" s="42"/>
      <c r="K1998" s="42">
        <v>0</v>
      </c>
      <c r="L1998" s="46">
        <v>1.7387999999999999</v>
      </c>
      <c r="M1998" s="42">
        <v>189.14396865000001</v>
      </c>
      <c r="N1998" s="48">
        <v>0</v>
      </c>
      <c r="O1998" s="42"/>
      <c r="P1998" s="42"/>
      <c r="Q1998" s="42">
        <v>0</v>
      </c>
      <c r="R1998" s="47">
        <v>7872.3207000000002</v>
      </c>
      <c r="S1998" s="42">
        <v>8383.5421478932367</v>
      </c>
      <c r="T1998" s="73">
        <v>0.74839690661428648</v>
      </c>
      <c r="U1998" s="48">
        <v>190.88276865</v>
      </c>
      <c r="V1998" s="49">
        <v>17.040061475629354</v>
      </c>
    </row>
    <row r="1999" spans="1:22" x14ac:dyDescent="0.35">
      <c r="A1999" s="1" t="s">
        <v>29</v>
      </c>
      <c r="B1999" s="44" t="s">
        <v>1952</v>
      </c>
      <c r="C1999" s="25" t="s">
        <v>2044</v>
      </c>
      <c r="D1999" s="25" t="s">
        <v>32</v>
      </c>
      <c r="E1999" s="50">
        <v>17057</v>
      </c>
      <c r="F1999" s="41">
        <v>5471.28</v>
      </c>
      <c r="G1999" s="42">
        <v>2110.0940999999998</v>
      </c>
      <c r="H1999" s="42">
        <v>0</v>
      </c>
      <c r="I1999" s="42"/>
      <c r="J1999" s="42"/>
      <c r="K1999" s="42">
        <v>0</v>
      </c>
      <c r="L1999" s="46">
        <v>2.2797000000000001</v>
      </c>
      <c r="M1999" s="42">
        <v>107.89129995</v>
      </c>
      <c r="N1999" s="48">
        <v>0</v>
      </c>
      <c r="O1999" s="42"/>
      <c r="P1999" s="42"/>
      <c r="Q1999" s="42">
        <v>0</v>
      </c>
      <c r="R1999" s="47">
        <v>7581.3740999999991</v>
      </c>
      <c r="S1999" s="42">
        <v>8073.7017365535103</v>
      </c>
      <c r="T1999" s="73">
        <v>0.47333656191320339</v>
      </c>
      <c r="U1999" s="48">
        <v>110.17099995000001</v>
      </c>
      <c r="V1999" s="49">
        <v>6.4589904408747145</v>
      </c>
    </row>
    <row r="2000" spans="1:22" x14ac:dyDescent="0.35">
      <c r="A2000" s="1" t="s">
        <v>29</v>
      </c>
      <c r="B2000" s="44" t="s">
        <v>1952</v>
      </c>
      <c r="C2000" s="25" t="s">
        <v>2045</v>
      </c>
      <c r="D2000" s="25" t="s">
        <v>32</v>
      </c>
      <c r="E2000" s="50">
        <v>4383</v>
      </c>
      <c r="F2000" s="41">
        <v>1571.616</v>
      </c>
      <c r="G2000" s="42">
        <v>424.74689999999998</v>
      </c>
      <c r="H2000" s="42">
        <v>0</v>
      </c>
      <c r="I2000" s="42"/>
      <c r="J2000" s="42"/>
      <c r="K2000" s="42">
        <v>0</v>
      </c>
      <c r="L2000" s="46">
        <v>0.65483999999999998</v>
      </c>
      <c r="M2000" s="48">
        <v>21.717749550000001</v>
      </c>
      <c r="N2000" s="48">
        <v>0</v>
      </c>
      <c r="O2000" s="42"/>
      <c r="P2000" s="42"/>
      <c r="Q2000" s="42">
        <v>0</v>
      </c>
      <c r="R2000" s="47">
        <v>1996.3629000000001</v>
      </c>
      <c r="S2000" s="42">
        <v>2126.0049167763668</v>
      </c>
      <c r="T2000" s="73">
        <v>0.48505701957024111</v>
      </c>
      <c r="U2000" s="48">
        <v>22.372589550000001</v>
      </c>
      <c r="V2000" s="49">
        <v>5.1044009924709108</v>
      </c>
    </row>
    <row r="2001" spans="1:22" x14ac:dyDescent="0.35">
      <c r="A2001" s="1" t="s">
        <v>29</v>
      </c>
      <c r="B2001" s="44" t="s">
        <v>1952</v>
      </c>
      <c r="C2001" s="25" t="s">
        <v>2046</v>
      </c>
      <c r="D2001" s="25" t="s">
        <v>32</v>
      </c>
      <c r="E2001" s="50">
        <v>7804</v>
      </c>
      <c r="F2001" s="41">
        <v>5672.6423999999997</v>
      </c>
      <c r="G2001" s="42">
        <v>3261.5711999999999</v>
      </c>
      <c r="H2001" s="42">
        <v>0</v>
      </c>
      <c r="I2001" s="42"/>
      <c r="J2001" s="42"/>
      <c r="K2001" s="42">
        <v>0</v>
      </c>
      <c r="L2001" s="46">
        <v>2.3636010000000001</v>
      </c>
      <c r="M2001" s="42">
        <v>166.7675184</v>
      </c>
      <c r="N2001" s="48">
        <v>0</v>
      </c>
      <c r="O2001" s="42"/>
      <c r="P2001" s="42"/>
      <c r="Q2001" s="42">
        <v>0</v>
      </c>
      <c r="R2001" s="47">
        <v>8934.2135999999991</v>
      </c>
      <c r="S2001" s="42">
        <v>9514.3934207203929</v>
      </c>
      <c r="T2001" s="73">
        <v>1.2191688135213214</v>
      </c>
      <c r="U2001" s="48">
        <v>169.13111939999999</v>
      </c>
      <c r="V2001" s="49">
        <v>21.672362813941568</v>
      </c>
    </row>
    <row r="2002" spans="1:22" x14ac:dyDescent="0.35">
      <c r="A2002" s="1" t="s">
        <v>29</v>
      </c>
      <c r="B2002" s="44" t="s">
        <v>1952</v>
      </c>
      <c r="C2002" s="25" t="s">
        <v>2047</v>
      </c>
      <c r="D2002" s="25" t="s">
        <v>32</v>
      </c>
      <c r="E2002" s="50">
        <v>4912</v>
      </c>
      <c r="F2002" s="41">
        <v>1099.3319999999999</v>
      </c>
      <c r="G2002" s="42">
        <v>1671.3279</v>
      </c>
      <c r="H2002" s="42">
        <v>0</v>
      </c>
      <c r="I2002" s="42"/>
      <c r="J2002" s="42"/>
      <c r="K2002" s="42">
        <v>0</v>
      </c>
      <c r="L2002" s="46">
        <v>0.45805499999999999</v>
      </c>
      <c r="M2002" s="48">
        <v>85.456729049999993</v>
      </c>
      <c r="N2002" s="48">
        <v>0</v>
      </c>
      <c r="O2002" s="42"/>
      <c r="P2002" s="42"/>
      <c r="Q2002" s="42">
        <v>0</v>
      </c>
      <c r="R2002" s="47">
        <v>2770.6598999999997</v>
      </c>
      <c r="S2002" s="42">
        <v>2950.5840697175431</v>
      </c>
      <c r="T2002" s="73">
        <v>0.60068893927474409</v>
      </c>
      <c r="U2002" s="48">
        <v>85.914784049999994</v>
      </c>
      <c r="V2002" s="49">
        <v>17.490794798452765</v>
      </c>
    </row>
    <row r="2003" spans="1:22" x14ac:dyDescent="0.35">
      <c r="A2003" s="1" t="s">
        <v>29</v>
      </c>
      <c r="B2003" s="44" t="s">
        <v>1952</v>
      </c>
      <c r="C2003" s="25" t="s">
        <v>2048</v>
      </c>
      <c r="D2003" s="25" t="s">
        <v>32</v>
      </c>
      <c r="E2003" s="50">
        <v>1461</v>
      </c>
      <c r="F2003" s="41">
        <v>1478.7359999999999</v>
      </c>
      <c r="G2003" s="42">
        <v>3006.9504000000002</v>
      </c>
      <c r="H2003" s="42">
        <v>0</v>
      </c>
      <c r="I2003" s="42"/>
      <c r="J2003" s="42"/>
      <c r="K2003" s="42">
        <v>0</v>
      </c>
      <c r="L2003" s="46">
        <v>0.61614000000000002</v>
      </c>
      <c r="M2003" s="42">
        <v>153.74849280000001</v>
      </c>
      <c r="N2003" s="48">
        <v>0</v>
      </c>
      <c r="O2003" s="42"/>
      <c r="P2003" s="42"/>
      <c r="Q2003" s="42">
        <v>0</v>
      </c>
      <c r="R2003" s="47">
        <v>4485.6864000000005</v>
      </c>
      <c r="S2003" s="42">
        <v>4776.9828529256292</v>
      </c>
      <c r="T2003" s="73">
        <v>3.2696665659997461</v>
      </c>
      <c r="U2003" s="48">
        <v>154.36463280000001</v>
      </c>
      <c r="V2003" s="49">
        <v>105.65683285420945</v>
      </c>
    </row>
    <row r="2004" spans="1:22" x14ac:dyDescent="0.35">
      <c r="A2004" s="1" t="s">
        <v>29</v>
      </c>
      <c r="B2004" s="44" t="s">
        <v>1952</v>
      </c>
      <c r="C2004" s="25" t="s">
        <v>2049</v>
      </c>
      <c r="D2004" s="25" t="s">
        <v>32</v>
      </c>
      <c r="E2004" s="50">
        <v>6258</v>
      </c>
      <c r="F2004" s="41">
        <v>1653.12</v>
      </c>
      <c r="G2004" s="42">
        <v>2670.1082999999999</v>
      </c>
      <c r="H2004" s="42">
        <v>0</v>
      </c>
      <c r="I2004" s="42"/>
      <c r="J2004" s="42"/>
      <c r="K2004" s="42">
        <v>0</v>
      </c>
      <c r="L2004" s="46">
        <v>0.68880000000000008</v>
      </c>
      <c r="M2004" s="42">
        <v>136.52540685</v>
      </c>
      <c r="N2004" s="48">
        <v>0</v>
      </c>
      <c r="O2004" s="42"/>
      <c r="P2004" s="42"/>
      <c r="Q2004" s="42">
        <v>0</v>
      </c>
      <c r="R2004" s="47">
        <v>4323.2282999999998</v>
      </c>
      <c r="S2004" s="42">
        <v>4603.9748695724275</v>
      </c>
      <c r="T2004" s="73">
        <v>0.73569429043982537</v>
      </c>
      <c r="U2004" s="48">
        <v>137.21420684999998</v>
      </c>
      <c r="V2004" s="49">
        <v>21.926207550335569</v>
      </c>
    </row>
    <row r="2005" spans="1:22" x14ac:dyDescent="0.35">
      <c r="A2005" s="1" t="s">
        <v>29</v>
      </c>
      <c r="B2005" s="44" t="s">
        <v>1952</v>
      </c>
      <c r="C2005" s="25" t="s">
        <v>2050</v>
      </c>
      <c r="D2005" s="25" t="s">
        <v>32</v>
      </c>
      <c r="E2005" s="50">
        <v>13897</v>
      </c>
      <c r="F2005" s="41">
        <v>4519.8</v>
      </c>
      <c r="G2005" s="42">
        <v>3341.5191</v>
      </c>
      <c r="H2005" s="42">
        <v>0</v>
      </c>
      <c r="I2005" s="42"/>
      <c r="J2005" s="42"/>
      <c r="K2005" s="42">
        <v>0</v>
      </c>
      <c r="L2005" s="46">
        <v>1.8832500000000001</v>
      </c>
      <c r="M2005" s="42">
        <v>170.85533744999998</v>
      </c>
      <c r="N2005" s="48">
        <v>0</v>
      </c>
      <c r="O2005" s="42"/>
      <c r="P2005" s="42"/>
      <c r="Q2005" s="42">
        <v>0</v>
      </c>
      <c r="R2005" s="47">
        <v>7861.3191000000006</v>
      </c>
      <c r="S2005" s="42">
        <v>8371.8261138533308</v>
      </c>
      <c r="T2005" s="73">
        <v>0.60241966711184647</v>
      </c>
      <c r="U2005" s="48">
        <v>172.73858744999998</v>
      </c>
      <c r="V2005" s="49">
        <v>12.429919223573432</v>
      </c>
    </row>
    <row r="2006" spans="1:22" x14ac:dyDescent="0.35">
      <c r="A2006" s="1" t="s">
        <v>29</v>
      </c>
      <c r="B2006" s="44" t="s">
        <v>1952</v>
      </c>
      <c r="C2006" s="25" t="s">
        <v>2051</v>
      </c>
      <c r="D2006" s="25" t="s">
        <v>32</v>
      </c>
      <c r="E2006" s="50">
        <v>3905</v>
      </c>
      <c r="F2006" s="41">
        <v>1884.528</v>
      </c>
      <c r="G2006" s="42">
        <v>2602.2851999999998</v>
      </c>
      <c r="H2006" s="42">
        <v>0</v>
      </c>
      <c r="I2006" s="42"/>
      <c r="J2006" s="42"/>
      <c r="K2006" s="42">
        <v>0</v>
      </c>
      <c r="L2006" s="46">
        <v>0.78522000000000003</v>
      </c>
      <c r="M2006" s="42">
        <v>133.05754139999999</v>
      </c>
      <c r="N2006" s="48">
        <v>0</v>
      </c>
      <c r="O2006" s="42"/>
      <c r="P2006" s="42"/>
      <c r="Q2006" s="42">
        <v>0</v>
      </c>
      <c r="R2006" s="47">
        <v>4486.8131999999996</v>
      </c>
      <c r="S2006" s="42">
        <v>4778.182826307333</v>
      </c>
      <c r="T2006" s="73">
        <v>1.2236063575690994</v>
      </c>
      <c r="U2006" s="48">
        <v>133.8427614</v>
      </c>
      <c r="V2006" s="49">
        <v>34.274714827144685</v>
      </c>
    </row>
    <row r="2007" spans="1:22" x14ac:dyDescent="0.35">
      <c r="A2007" s="1" t="s">
        <v>29</v>
      </c>
      <c r="B2007" s="44" t="s">
        <v>1952</v>
      </c>
      <c r="C2007" s="25" t="s">
        <v>2052</v>
      </c>
      <c r="D2007" s="25" t="s">
        <v>32</v>
      </c>
      <c r="E2007" s="50">
        <v>27203</v>
      </c>
      <c r="F2007" s="41">
        <v>14205.6</v>
      </c>
      <c r="G2007" s="42">
        <v>1665.6443999999999</v>
      </c>
      <c r="H2007" s="42">
        <v>0</v>
      </c>
      <c r="I2007" s="42"/>
      <c r="J2007" s="42"/>
      <c r="K2007" s="42">
        <v>0</v>
      </c>
      <c r="L2007" s="46">
        <v>5.9189999999999996</v>
      </c>
      <c r="M2007" s="48">
        <v>85.166125799999989</v>
      </c>
      <c r="N2007" s="48">
        <v>0</v>
      </c>
      <c r="O2007" s="42"/>
      <c r="P2007" s="42"/>
      <c r="Q2007" s="42">
        <v>0</v>
      </c>
      <c r="R2007" s="47">
        <v>15871.2444</v>
      </c>
      <c r="S2007" s="42">
        <v>16901.908781093545</v>
      </c>
      <c r="T2007" s="73">
        <v>0.62132517667512943</v>
      </c>
      <c r="U2007" s="48">
        <v>91.085125799999986</v>
      </c>
      <c r="V2007" s="49">
        <v>3.348348557144432</v>
      </c>
    </row>
    <row r="2008" spans="1:22" x14ac:dyDescent="0.35">
      <c r="A2008" s="1" t="s">
        <v>29</v>
      </c>
      <c r="B2008" s="44" t="s">
        <v>1952</v>
      </c>
      <c r="C2008" s="25" t="s">
        <v>2053</v>
      </c>
      <c r="D2008" s="25" t="s">
        <v>32</v>
      </c>
      <c r="E2008" s="50">
        <v>2651</v>
      </c>
      <c r="F2008" s="41">
        <v>455.25599999999997</v>
      </c>
      <c r="G2008" s="42">
        <v>1459.1439</v>
      </c>
      <c r="H2008" s="42">
        <v>0</v>
      </c>
      <c r="I2008" s="42"/>
      <c r="J2008" s="42"/>
      <c r="K2008" s="42">
        <v>0</v>
      </c>
      <c r="L2008" s="46">
        <v>0.18969</v>
      </c>
      <c r="M2008" s="48">
        <v>74.607541049999995</v>
      </c>
      <c r="N2008" s="48">
        <v>0</v>
      </c>
      <c r="O2008" s="42"/>
      <c r="P2008" s="42"/>
      <c r="Q2008" s="42">
        <v>0</v>
      </c>
      <c r="R2008" s="47">
        <v>1914.3998999999999</v>
      </c>
      <c r="S2008" s="42">
        <v>2038.7193130448302</v>
      </c>
      <c r="T2008" s="73">
        <v>0.76903783970004913</v>
      </c>
      <c r="U2008" s="48">
        <v>74.797231049999994</v>
      </c>
      <c r="V2008" s="49">
        <v>28.214723142210481</v>
      </c>
    </row>
    <row r="2009" spans="1:22" x14ac:dyDescent="0.35">
      <c r="A2009" s="1" t="s">
        <v>29</v>
      </c>
      <c r="B2009" s="44" t="s">
        <v>1952</v>
      </c>
      <c r="C2009" s="25" t="s">
        <v>2054</v>
      </c>
      <c r="D2009" s="25" t="s">
        <v>32</v>
      </c>
      <c r="E2009" s="50">
        <v>1224</v>
      </c>
      <c r="F2009" s="41">
        <v>610.99199999999996</v>
      </c>
      <c r="G2009" s="42">
        <v>0</v>
      </c>
      <c r="H2009" s="42">
        <v>0</v>
      </c>
      <c r="I2009" s="42"/>
      <c r="J2009" s="42"/>
      <c r="K2009" s="42">
        <v>0</v>
      </c>
      <c r="L2009" s="46">
        <v>0.25458000000000003</v>
      </c>
      <c r="M2009" s="42">
        <v>0</v>
      </c>
      <c r="N2009" s="48">
        <v>0</v>
      </c>
      <c r="O2009" s="42"/>
      <c r="P2009" s="42"/>
      <c r="Q2009" s="42">
        <v>0</v>
      </c>
      <c r="R2009" s="47">
        <v>610.99199999999996</v>
      </c>
      <c r="S2009" s="42">
        <v>650.6692726613112</v>
      </c>
      <c r="T2009" s="73">
        <v>0.5315925430239471</v>
      </c>
      <c r="U2009" s="48">
        <v>0.25458000000000003</v>
      </c>
      <c r="V2009" s="49">
        <v>0.20799019607843142</v>
      </c>
    </row>
    <row r="2010" spans="1:22" x14ac:dyDescent="0.35">
      <c r="A2010" s="1" t="s">
        <v>29</v>
      </c>
      <c r="B2010" s="44" t="s">
        <v>1952</v>
      </c>
      <c r="C2010" s="25" t="s">
        <v>2055</v>
      </c>
      <c r="D2010" s="25" t="s">
        <v>32</v>
      </c>
      <c r="E2010" s="50">
        <v>1373</v>
      </c>
      <c r="F2010" s="41">
        <v>238.2912</v>
      </c>
      <c r="G2010" s="42">
        <v>0</v>
      </c>
      <c r="H2010" s="42">
        <v>0</v>
      </c>
      <c r="I2010" s="42"/>
      <c r="J2010" s="42"/>
      <c r="K2010" s="42">
        <v>0</v>
      </c>
      <c r="L2010" s="46">
        <v>9.9288000000000001E-2</v>
      </c>
      <c r="M2010" s="42">
        <v>0</v>
      </c>
      <c r="N2010" s="48">
        <v>0</v>
      </c>
      <c r="O2010" s="42"/>
      <c r="P2010" s="42"/>
      <c r="Q2010" s="42">
        <v>0</v>
      </c>
      <c r="R2010" s="47">
        <v>238.2912</v>
      </c>
      <c r="S2010" s="42">
        <v>253.76561687483803</v>
      </c>
      <c r="T2010" s="73">
        <v>0.18482564958109107</v>
      </c>
      <c r="U2010" s="48">
        <v>9.9288000000000001E-2</v>
      </c>
      <c r="V2010" s="49">
        <v>7.2314639475600878E-2</v>
      </c>
    </row>
    <row r="2011" spans="1:22" x14ac:dyDescent="0.35">
      <c r="A2011" s="1" t="s">
        <v>29</v>
      </c>
      <c r="B2011" s="44" t="s">
        <v>1952</v>
      </c>
      <c r="C2011" s="25" t="s">
        <v>2056</v>
      </c>
      <c r="D2011" s="25" t="s">
        <v>32</v>
      </c>
      <c r="E2011" s="50">
        <v>1700</v>
      </c>
      <c r="F2011" s="41">
        <v>1252.5840000000001</v>
      </c>
      <c r="G2011" s="42">
        <v>0</v>
      </c>
      <c r="H2011" s="42">
        <v>0</v>
      </c>
      <c r="I2011" s="42"/>
      <c r="J2011" s="42"/>
      <c r="K2011" s="42">
        <v>0</v>
      </c>
      <c r="L2011" s="46">
        <v>0.52190999999999999</v>
      </c>
      <c r="M2011" s="42">
        <v>0</v>
      </c>
      <c r="N2011" s="48">
        <v>0</v>
      </c>
      <c r="O2011" s="42"/>
      <c r="P2011" s="42"/>
      <c r="Q2011" s="42">
        <v>0</v>
      </c>
      <c r="R2011" s="47">
        <v>1252.5840000000001</v>
      </c>
      <c r="S2011" s="42">
        <v>1333.9256818864992</v>
      </c>
      <c r="T2011" s="73">
        <v>0.78466216581558779</v>
      </c>
      <c r="U2011" s="48">
        <v>0.52190999999999999</v>
      </c>
      <c r="V2011" s="49">
        <v>0.30700588235294118</v>
      </c>
    </row>
    <row r="2012" spans="1:22" x14ac:dyDescent="0.35">
      <c r="A2012" s="1" t="s">
        <v>29</v>
      </c>
      <c r="B2012" s="44" t="s">
        <v>2057</v>
      </c>
      <c r="C2012" s="25" t="s">
        <v>2058</v>
      </c>
      <c r="D2012" s="25" t="s">
        <v>32</v>
      </c>
      <c r="E2012" s="50">
        <v>1877</v>
      </c>
      <c r="F2012" s="41">
        <v>311.03999999999996</v>
      </c>
      <c r="G2012" s="42">
        <v>685.05119999999999</v>
      </c>
      <c r="H2012" s="42">
        <v>0</v>
      </c>
      <c r="I2012" s="42"/>
      <c r="J2012" s="42"/>
      <c r="K2012" s="42">
        <v>0</v>
      </c>
      <c r="L2012" s="46">
        <v>0.12959999999999999</v>
      </c>
      <c r="M2012" s="48">
        <v>35.027378400000003</v>
      </c>
      <c r="N2012" s="48">
        <v>0</v>
      </c>
      <c r="O2012" s="42"/>
      <c r="P2012" s="42"/>
      <c r="Q2012" s="42">
        <v>0</v>
      </c>
      <c r="R2012" s="47">
        <v>996.09119999999996</v>
      </c>
      <c r="S2012" s="42">
        <v>1060.7764694273128</v>
      </c>
      <c r="T2012" s="73">
        <v>0.56514462942318211</v>
      </c>
      <c r="U2012" s="48">
        <v>35.156978400000007</v>
      </c>
      <c r="V2012" s="49">
        <v>18.730409376664895</v>
      </c>
    </row>
    <row r="2013" spans="1:22" x14ac:dyDescent="0.35">
      <c r="A2013" s="1" t="s">
        <v>29</v>
      </c>
      <c r="B2013" s="44" t="s">
        <v>2057</v>
      </c>
      <c r="C2013" s="25" t="s">
        <v>2059</v>
      </c>
      <c r="D2013" s="25" t="s">
        <v>32</v>
      </c>
      <c r="E2013" s="50">
        <v>2099</v>
      </c>
      <c r="F2013" s="41">
        <v>729.21600000000001</v>
      </c>
      <c r="G2013" s="42">
        <v>688.46130000000005</v>
      </c>
      <c r="H2013" s="42">
        <v>0</v>
      </c>
      <c r="I2013" s="42"/>
      <c r="J2013" s="42"/>
      <c r="K2013" s="42">
        <v>0</v>
      </c>
      <c r="L2013" s="46">
        <v>0.30384000000000005</v>
      </c>
      <c r="M2013" s="48">
        <v>35.201740350000001</v>
      </c>
      <c r="N2013" s="48">
        <v>0</v>
      </c>
      <c r="O2013" s="42"/>
      <c r="P2013" s="42"/>
      <c r="Q2013" s="42">
        <v>0</v>
      </c>
      <c r="R2013" s="47">
        <v>1417.6773000000001</v>
      </c>
      <c r="S2013" s="42">
        <v>1509.7399927649651</v>
      </c>
      <c r="T2013" s="73">
        <v>0.71926631384705342</v>
      </c>
      <c r="U2013" s="48">
        <v>35.505580350000002</v>
      </c>
      <c r="V2013" s="49">
        <v>16.915474202000954</v>
      </c>
    </row>
    <row r="2014" spans="1:22" x14ac:dyDescent="0.35">
      <c r="A2014" s="1" t="s">
        <v>29</v>
      </c>
      <c r="B2014" s="44" t="s">
        <v>2057</v>
      </c>
      <c r="C2014" s="25" t="s">
        <v>2060</v>
      </c>
      <c r="D2014" s="25" t="s">
        <v>32</v>
      </c>
      <c r="E2014" s="50">
        <v>1700</v>
      </c>
      <c r="F2014" s="41">
        <v>561.024</v>
      </c>
      <c r="G2014" s="42">
        <v>871.47</v>
      </c>
      <c r="H2014" s="42">
        <v>0</v>
      </c>
      <c r="I2014" s="42"/>
      <c r="J2014" s="42"/>
      <c r="K2014" s="42">
        <v>0</v>
      </c>
      <c r="L2014" s="46">
        <v>0.23376</v>
      </c>
      <c r="M2014" s="48">
        <v>44.559165</v>
      </c>
      <c r="N2014" s="48">
        <v>0</v>
      </c>
      <c r="O2014" s="42"/>
      <c r="P2014" s="42"/>
      <c r="Q2014" s="42">
        <v>0</v>
      </c>
      <c r="R2014" s="47">
        <v>1432.4940000000001</v>
      </c>
      <c r="S2014" s="42">
        <v>1525.5188759782327</v>
      </c>
      <c r="T2014" s="73">
        <v>0.89736404469307807</v>
      </c>
      <c r="U2014" s="48">
        <v>44.792924999999997</v>
      </c>
      <c r="V2014" s="49">
        <v>26.348779411764703</v>
      </c>
    </row>
    <row r="2015" spans="1:22" x14ac:dyDescent="0.35">
      <c r="A2015" s="1" t="s">
        <v>29</v>
      </c>
      <c r="B2015" s="44" t="s">
        <v>2057</v>
      </c>
      <c r="C2015" s="25" t="s">
        <v>2061</v>
      </c>
      <c r="D2015" s="25" t="s">
        <v>32</v>
      </c>
      <c r="E2015" s="50">
        <v>1327</v>
      </c>
      <c r="F2015" s="41">
        <v>553.5</v>
      </c>
      <c r="G2015" s="42">
        <v>0</v>
      </c>
      <c r="H2015" s="42">
        <v>0</v>
      </c>
      <c r="I2015" s="42"/>
      <c r="J2015" s="42"/>
      <c r="K2015" s="42">
        <v>0</v>
      </c>
      <c r="L2015" s="46">
        <v>0.230625</v>
      </c>
      <c r="M2015" s="42">
        <v>0</v>
      </c>
      <c r="N2015" s="48">
        <v>0</v>
      </c>
      <c r="O2015" s="42"/>
      <c r="P2015" s="42"/>
      <c r="Q2015" s="42">
        <v>0</v>
      </c>
      <c r="R2015" s="47">
        <v>553.5</v>
      </c>
      <c r="S2015" s="42">
        <v>589.44379372894525</v>
      </c>
      <c r="T2015" s="73">
        <v>0.44419276091103638</v>
      </c>
      <c r="U2015" s="48">
        <v>0.230625</v>
      </c>
      <c r="V2015" s="49">
        <v>0.17379427279577994</v>
      </c>
    </row>
    <row r="2016" spans="1:22" x14ac:dyDescent="0.35">
      <c r="A2016" s="1" t="s">
        <v>29</v>
      </c>
      <c r="B2016" s="44" t="s">
        <v>2057</v>
      </c>
      <c r="C2016" s="25" t="s">
        <v>2062</v>
      </c>
      <c r="D2016" s="25" t="s">
        <v>32</v>
      </c>
      <c r="E2016" s="50">
        <v>1902</v>
      </c>
      <c r="F2016" s="41">
        <v>234.28799999999998</v>
      </c>
      <c r="G2016" s="42">
        <v>918.07470000000001</v>
      </c>
      <c r="H2016" s="42">
        <v>0</v>
      </c>
      <c r="I2016" s="42"/>
      <c r="J2016" s="42"/>
      <c r="K2016" s="42">
        <v>0</v>
      </c>
      <c r="L2016" s="46">
        <v>9.7619999999999998E-2</v>
      </c>
      <c r="M2016" s="48">
        <v>46.942111650000001</v>
      </c>
      <c r="N2016" s="48">
        <v>0</v>
      </c>
      <c r="O2016" s="42"/>
      <c r="P2016" s="42"/>
      <c r="Q2016" s="42">
        <v>0</v>
      </c>
      <c r="R2016" s="47">
        <v>1152.3626999999999</v>
      </c>
      <c r="S2016" s="42">
        <v>1227.1961005234516</v>
      </c>
      <c r="T2016" s="73">
        <v>0.64521351236774538</v>
      </c>
      <c r="U2016" s="48">
        <v>47.03973165</v>
      </c>
      <c r="V2016" s="49">
        <v>24.731720110410095</v>
      </c>
    </row>
    <row r="2017" spans="1:22" x14ac:dyDescent="0.35">
      <c r="A2017" s="1" t="s">
        <v>29</v>
      </c>
      <c r="B2017" s="44" t="s">
        <v>2057</v>
      </c>
      <c r="C2017" s="25" t="s">
        <v>2063</v>
      </c>
      <c r="D2017" s="25" t="s">
        <v>32</v>
      </c>
      <c r="E2017" s="50">
        <v>1514</v>
      </c>
      <c r="F2017" s="41">
        <v>607.34159999999997</v>
      </c>
      <c r="G2017" s="42">
        <v>0</v>
      </c>
      <c r="H2017" s="42">
        <v>0</v>
      </c>
      <c r="I2017" s="42"/>
      <c r="J2017" s="42"/>
      <c r="K2017" s="42">
        <v>0</v>
      </c>
      <c r="L2017" s="46">
        <v>0.25305899999999998</v>
      </c>
      <c r="M2017" s="42">
        <v>0</v>
      </c>
      <c r="N2017" s="48">
        <v>0</v>
      </c>
      <c r="O2017" s="42"/>
      <c r="P2017" s="42"/>
      <c r="Q2017" s="42">
        <v>0</v>
      </c>
      <c r="R2017" s="47">
        <v>607.34159999999997</v>
      </c>
      <c r="S2017" s="42">
        <v>646.78181895827925</v>
      </c>
      <c r="T2017" s="73">
        <v>0.42720067302396253</v>
      </c>
      <c r="U2017" s="48">
        <v>0.25305899999999998</v>
      </c>
      <c r="V2017" s="49">
        <v>0.16714597093791278</v>
      </c>
    </row>
    <row r="2018" spans="1:22" x14ac:dyDescent="0.35">
      <c r="A2018" s="1" t="s">
        <v>29</v>
      </c>
      <c r="B2018" s="44" t="s">
        <v>2057</v>
      </c>
      <c r="C2018" s="25" t="s">
        <v>2064</v>
      </c>
      <c r="D2018" s="25" t="s">
        <v>32</v>
      </c>
      <c r="E2018" s="50">
        <v>2370</v>
      </c>
      <c r="F2018" s="41">
        <v>283.16519999999997</v>
      </c>
      <c r="G2018" s="42">
        <v>1030.6079999999999</v>
      </c>
      <c r="H2018" s="42">
        <v>0</v>
      </c>
      <c r="I2018" s="42"/>
      <c r="J2018" s="42"/>
      <c r="K2018" s="42">
        <v>0</v>
      </c>
      <c r="L2018" s="46">
        <v>0.11798550000000001</v>
      </c>
      <c r="M2018" s="48">
        <v>52.696055999999999</v>
      </c>
      <c r="N2018" s="48">
        <v>0</v>
      </c>
      <c r="O2018" s="42"/>
      <c r="P2018" s="42"/>
      <c r="Q2018" s="42">
        <v>0</v>
      </c>
      <c r="R2018" s="47">
        <v>1313.7731999999999</v>
      </c>
      <c r="S2018" s="42">
        <v>1399.0884536719354</v>
      </c>
      <c r="T2018" s="73">
        <v>0.59033268087423441</v>
      </c>
      <c r="U2018" s="48">
        <v>52.814041500000002</v>
      </c>
      <c r="V2018" s="49">
        <v>22.28440569620253</v>
      </c>
    </row>
    <row r="2019" spans="1:22" x14ac:dyDescent="0.35">
      <c r="A2019" s="1" t="s">
        <v>29</v>
      </c>
      <c r="B2019" s="44" t="s">
        <v>2057</v>
      </c>
      <c r="C2019" s="25" t="s">
        <v>2065</v>
      </c>
      <c r="D2019" s="25" t="s">
        <v>32</v>
      </c>
      <c r="E2019" s="50">
        <v>10384</v>
      </c>
      <c r="F2019" s="41">
        <v>3640.8959999999997</v>
      </c>
      <c r="G2019" s="42">
        <v>2445.7995000000001</v>
      </c>
      <c r="H2019" s="42">
        <v>0</v>
      </c>
      <c r="I2019" s="42"/>
      <c r="J2019" s="42"/>
      <c r="K2019" s="42">
        <v>0</v>
      </c>
      <c r="L2019" s="46">
        <v>1.5170399999999999</v>
      </c>
      <c r="M2019" s="42">
        <v>125.05626525</v>
      </c>
      <c r="N2019" s="48">
        <v>0</v>
      </c>
      <c r="O2019" s="42"/>
      <c r="P2019" s="42"/>
      <c r="Q2019" s="42">
        <v>0</v>
      </c>
      <c r="R2019" s="47">
        <v>6086.6954999999998</v>
      </c>
      <c r="S2019" s="42">
        <v>6481.9600484063221</v>
      </c>
      <c r="T2019" s="73">
        <v>0.62422573655684921</v>
      </c>
      <c r="U2019" s="48">
        <v>126.57330524999999</v>
      </c>
      <c r="V2019" s="49">
        <v>12.18926283224191</v>
      </c>
    </row>
    <row r="2020" spans="1:22" x14ac:dyDescent="0.35">
      <c r="A2020" s="1" t="s">
        <v>29</v>
      </c>
      <c r="B2020" s="44" t="s">
        <v>2057</v>
      </c>
      <c r="C2020" s="25" t="s">
        <v>2066</v>
      </c>
      <c r="D2020" s="25" t="s">
        <v>32</v>
      </c>
      <c r="E2020" s="50">
        <v>1825</v>
      </c>
      <c r="F2020" s="41">
        <v>705.20039999999995</v>
      </c>
      <c r="G2020" s="42">
        <v>696.7971</v>
      </c>
      <c r="H2020" s="42">
        <v>0</v>
      </c>
      <c r="I2020" s="42"/>
      <c r="J2020" s="42"/>
      <c r="K2020" s="42">
        <v>0</v>
      </c>
      <c r="L2020" s="46">
        <v>0.29383350000000003</v>
      </c>
      <c r="M2020" s="48">
        <v>35.627958450000001</v>
      </c>
      <c r="N2020" s="48">
        <v>0</v>
      </c>
      <c r="O2020" s="42"/>
      <c r="P2020" s="42"/>
      <c r="Q2020" s="42">
        <v>0</v>
      </c>
      <c r="R2020" s="47">
        <v>1401.9974999999999</v>
      </c>
      <c r="S2020" s="42">
        <v>1493.0419606115572</v>
      </c>
      <c r="T2020" s="73">
        <v>0.81810518389674369</v>
      </c>
      <c r="U2020" s="48">
        <v>35.921791949999999</v>
      </c>
      <c r="V2020" s="49">
        <v>19.683173671232876</v>
      </c>
    </row>
    <row r="2021" spans="1:22" x14ac:dyDescent="0.35">
      <c r="A2021" s="1" t="s">
        <v>29</v>
      </c>
      <c r="B2021" s="44" t="s">
        <v>2057</v>
      </c>
      <c r="C2021" s="25" t="s">
        <v>2067</v>
      </c>
      <c r="D2021" s="25" t="s">
        <v>32</v>
      </c>
      <c r="E2021" s="50">
        <v>2465</v>
      </c>
      <c r="F2021" s="41">
        <v>700.05599999999993</v>
      </c>
      <c r="G2021" s="42">
        <v>821.45519999999999</v>
      </c>
      <c r="H2021" s="42">
        <v>0</v>
      </c>
      <c r="I2021" s="42"/>
      <c r="J2021" s="42"/>
      <c r="K2021" s="42">
        <v>0</v>
      </c>
      <c r="L2021" s="46">
        <v>0.29169</v>
      </c>
      <c r="M2021" s="48">
        <v>42.001856399999994</v>
      </c>
      <c r="N2021" s="48">
        <v>0</v>
      </c>
      <c r="O2021" s="42"/>
      <c r="P2021" s="42"/>
      <c r="Q2021" s="42">
        <v>0</v>
      </c>
      <c r="R2021" s="47">
        <v>1521.5111999999999</v>
      </c>
      <c r="S2021" s="42">
        <v>1620.3167731329359</v>
      </c>
      <c r="T2021" s="73">
        <v>0.65732931972938569</v>
      </c>
      <c r="U2021" s="48">
        <v>42.293546399999997</v>
      </c>
      <c r="V2021" s="49">
        <v>17.157625314401624</v>
      </c>
    </row>
    <row r="2022" spans="1:22" x14ac:dyDescent="0.35">
      <c r="A2022" s="1" t="s">
        <v>29</v>
      </c>
      <c r="B2022" s="44" t="s">
        <v>2057</v>
      </c>
      <c r="C2022" s="25" t="s">
        <v>2068</v>
      </c>
      <c r="D2022" s="25" t="s">
        <v>32</v>
      </c>
      <c r="E2022" s="50">
        <v>2261</v>
      </c>
      <c r="F2022" s="41">
        <v>960.48</v>
      </c>
      <c r="G2022" s="42">
        <v>632.38409999999999</v>
      </c>
      <c r="H2022" s="42">
        <v>0</v>
      </c>
      <c r="I2022" s="42"/>
      <c r="J2022" s="42"/>
      <c r="K2022" s="42">
        <v>0</v>
      </c>
      <c r="L2022" s="46">
        <v>0.4002</v>
      </c>
      <c r="M2022" s="48">
        <v>32.334454950000001</v>
      </c>
      <c r="N2022" s="48">
        <v>0</v>
      </c>
      <c r="O2022" s="42"/>
      <c r="P2022" s="42"/>
      <c r="Q2022" s="42">
        <v>0</v>
      </c>
      <c r="R2022" s="47">
        <v>1592.8641</v>
      </c>
      <c r="S2022" s="42">
        <v>1696.303266483545</v>
      </c>
      <c r="T2022" s="73">
        <v>0.75024469990426579</v>
      </c>
      <c r="U2022" s="48">
        <v>32.734654949999999</v>
      </c>
      <c r="V2022" s="49">
        <v>14.47795442282176</v>
      </c>
    </row>
    <row r="2023" spans="1:22" x14ac:dyDescent="0.35">
      <c r="A2023" s="1" t="s">
        <v>29</v>
      </c>
      <c r="B2023" s="44" t="s">
        <v>2057</v>
      </c>
      <c r="C2023" s="25" t="s">
        <v>2069</v>
      </c>
      <c r="D2023" s="25" t="s">
        <v>32</v>
      </c>
      <c r="E2023" s="50">
        <v>2444</v>
      </c>
      <c r="F2023" s="41">
        <v>731.16</v>
      </c>
      <c r="G2023" s="42">
        <v>624.42719999999997</v>
      </c>
      <c r="H2023" s="42">
        <v>0</v>
      </c>
      <c r="I2023" s="42"/>
      <c r="J2023" s="42"/>
      <c r="K2023" s="42">
        <v>0</v>
      </c>
      <c r="L2023" s="46">
        <v>0.30465000000000003</v>
      </c>
      <c r="M2023" s="48">
        <v>31.927610399999999</v>
      </c>
      <c r="N2023" s="48">
        <v>0</v>
      </c>
      <c r="O2023" s="42"/>
      <c r="P2023" s="42"/>
      <c r="Q2023" s="42">
        <v>0</v>
      </c>
      <c r="R2023" s="47">
        <v>1355.5871999999999</v>
      </c>
      <c r="S2023" s="42">
        <v>1443.61781734128</v>
      </c>
      <c r="T2023" s="73">
        <v>0.59067832133440257</v>
      </c>
      <c r="U2023" s="48">
        <v>32.232260400000001</v>
      </c>
      <c r="V2023" s="49">
        <v>13.188322585924714</v>
      </c>
    </row>
    <row r="2024" spans="1:22" x14ac:dyDescent="0.35">
      <c r="A2024" s="1" t="s">
        <v>29</v>
      </c>
      <c r="B2024" s="44" t="s">
        <v>2057</v>
      </c>
      <c r="C2024" s="25" t="s">
        <v>2070</v>
      </c>
      <c r="D2024" s="25" t="s">
        <v>32</v>
      </c>
      <c r="E2024" s="50">
        <v>3016</v>
      </c>
      <c r="F2024" s="41">
        <v>800.64</v>
      </c>
      <c r="G2024" s="42">
        <v>875.63789999999995</v>
      </c>
      <c r="H2024" s="42">
        <v>0</v>
      </c>
      <c r="I2024" s="42"/>
      <c r="J2024" s="42"/>
      <c r="K2024" s="42">
        <v>0</v>
      </c>
      <c r="L2024" s="46">
        <v>0.33360000000000001</v>
      </c>
      <c r="M2024" s="48">
        <v>44.77227405</v>
      </c>
      <c r="N2024" s="48">
        <v>0</v>
      </c>
      <c r="O2024" s="42"/>
      <c r="P2024" s="42"/>
      <c r="Q2024" s="42">
        <v>0</v>
      </c>
      <c r="R2024" s="47">
        <v>1676.2779</v>
      </c>
      <c r="S2024" s="42">
        <v>1785.1338838662866</v>
      </c>
      <c r="T2024" s="73">
        <v>0.59188789252860963</v>
      </c>
      <c r="U2024" s="48">
        <v>45.105874049999997</v>
      </c>
      <c r="V2024" s="49">
        <v>14.955528531167108</v>
      </c>
    </row>
    <row r="2025" spans="1:22" x14ac:dyDescent="0.35">
      <c r="A2025" s="1" t="s">
        <v>29</v>
      </c>
      <c r="B2025" s="44" t="s">
        <v>2057</v>
      </c>
      <c r="C2025" s="25" t="s">
        <v>2071</v>
      </c>
      <c r="D2025" s="25" t="s">
        <v>32</v>
      </c>
      <c r="E2025" s="50">
        <v>1148</v>
      </c>
      <c r="F2025" s="41">
        <v>474.33600000000001</v>
      </c>
      <c r="G2025" s="42">
        <v>449.7543</v>
      </c>
      <c r="H2025" s="42">
        <v>0</v>
      </c>
      <c r="I2025" s="42"/>
      <c r="J2025" s="42"/>
      <c r="K2025" s="42">
        <v>0</v>
      </c>
      <c r="L2025" s="46">
        <v>0.19764000000000001</v>
      </c>
      <c r="M2025" s="48">
        <v>22.99640385</v>
      </c>
      <c r="N2025" s="48">
        <v>0</v>
      </c>
      <c r="O2025" s="42"/>
      <c r="P2025" s="42"/>
      <c r="Q2025" s="42">
        <v>0</v>
      </c>
      <c r="R2025" s="47">
        <v>924.09030000000007</v>
      </c>
      <c r="S2025" s="42">
        <v>984.09989553770413</v>
      </c>
      <c r="T2025" s="73">
        <v>0.85722987416176322</v>
      </c>
      <c r="U2025" s="48">
        <v>23.19404385</v>
      </c>
      <c r="V2025" s="49">
        <v>20.203870949477352</v>
      </c>
    </row>
    <row r="2026" spans="1:22" x14ac:dyDescent="0.35">
      <c r="A2026" s="1" t="s">
        <v>29</v>
      </c>
      <c r="B2026" s="44" t="s">
        <v>2057</v>
      </c>
      <c r="C2026" s="25" t="s">
        <v>2072</v>
      </c>
      <c r="D2026" s="25" t="s">
        <v>32</v>
      </c>
      <c r="E2026" s="50">
        <v>383</v>
      </c>
      <c r="F2026" s="41">
        <v>276.91199999999998</v>
      </c>
      <c r="G2026" s="42">
        <v>0</v>
      </c>
      <c r="H2026" s="42">
        <v>0</v>
      </c>
      <c r="I2026" s="42"/>
      <c r="J2026" s="42"/>
      <c r="K2026" s="42">
        <v>0</v>
      </c>
      <c r="L2026" s="46">
        <v>0.11538</v>
      </c>
      <c r="M2026" s="42">
        <v>0</v>
      </c>
      <c r="N2026" s="48">
        <v>0</v>
      </c>
      <c r="O2026" s="42"/>
      <c r="P2026" s="42"/>
      <c r="Q2026" s="42">
        <v>0</v>
      </c>
      <c r="R2026" s="47">
        <v>276.91199999999998</v>
      </c>
      <c r="S2026" s="42">
        <v>294.89441699922259</v>
      </c>
      <c r="T2026" s="73">
        <v>0.76995931331389711</v>
      </c>
      <c r="U2026" s="48">
        <v>0.11538</v>
      </c>
      <c r="V2026" s="49">
        <v>0.30125326370757177</v>
      </c>
    </row>
    <row r="2027" spans="1:22" x14ac:dyDescent="0.35">
      <c r="A2027" s="1" t="s">
        <v>29</v>
      </c>
      <c r="B2027" s="44" t="s">
        <v>2057</v>
      </c>
      <c r="C2027" s="25" t="s">
        <v>2073</v>
      </c>
      <c r="D2027" s="25" t="s">
        <v>32</v>
      </c>
      <c r="E2027" s="50">
        <v>2304</v>
      </c>
      <c r="F2027" s="41">
        <v>452.73599999999999</v>
      </c>
      <c r="G2027" s="42">
        <v>766.89359999999999</v>
      </c>
      <c r="H2027" s="42">
        <v>0</v>
      </c>
      <c r="I2027" s="42"/>
      <c r="J2027" s="42"/>
      <c r="K2027" s="42">
        <v>0</v>
      </c>
      <c r="L2027" s="46">
        <v>0.18864</v>
      </c>
      <c r="M2027" s="48">
        <v>39.212065199999998</v>
      </c>
      <c r="N2027" s="48">
        <v>0</v>
      </c>
      <c r="O2027" s="42"/>
      <c r="P2027" s="42"/>
      <c r="Q2027" s="42">
        <v>0</v>
      </c>
      <c r="R2027" s="47">
        <v>1219.6296</v>
      </c>
      <c r="S2027" s="42">
        <v>1298.8312526975899</v>
      </c>
      <c r="T2027" s="73">
        <v>0.56372884231666232</v>
      </c>
      <c r="U2027" s="48">
        <v>39.400705199999997</v>
      </c>
      <c r="V2027" s="49">
        <v>17.101000520833331</v>
      </c>
    </row>
    <row r="2028" spans="1:22" x14ac:dyDescent="0.35">
      <c r="A2028" s="1" t="s">
        <v>29</v>
      </c>
      <c r="B2028" s="44" t="s">
        <v>2057</v>
      </c>
      <c r="C2028" s="25" t="s">
        <v>2074</v>
      </c>
      <c r="D2028" s="25" t="s">
        <v>32</v>
      </c>
      <c r="E2028" s="50">
        <v>1770</v>
      </c>
      <c r="F2028" s="41">
        <v>452.988</v>
      </c>
      <c r="G2028" s="42">
        <v>533.49120000000005</v>
      </c>
      <c r="H2028" s="42">
        <v>0</v>
      </c>
      <c r="I2028" s="42"/>
      <c r="J2028" s="42"/>
      <c r="K2028" s="42">
        <v>0</v>
      </c>
      <c r="L2028" s="46">
        <v>0.188745</v>
      </c>
      <c r="M2028" s="48">
        <v>27.277958399999999</v>
      </c>
      <c r="N2028" s="48">
        <v>0</v>
      </c>
      <c r="O2028" s="42"/>
      <c r="P2028" s="42"/>
      <c r="Q2028" s="42">
        <v>0</v>
      </c>
      <c r="R2028" s="47">
        <v>986.47919999999999</v>
      </c>
      <c r="S2028" s="42">
        <v>1050.5402747654832</v>
      </c>
      <c r="T2028" s="73">
        <v>0.59352557896354985</v>
      </c>
      <c r="U2028" s="48">
        <v>27.4667034</v>
      </c>
      <c r="V2028" s="49">
        <v>15.517911525423727</v>
      </c>
    </row>
    <row r="2029" spans="1:22" x14ac:dyDescent="0.35">
      <c r="A2029" s="1" t="s">
        <v>29</v>
      </c>
      <c r="B2029" s="44" t="s">
        <v>2057</v>
      </c>
      <c r="C2029" s="25" t="s">
        <v>2074</v>
      </c>
      <c r="D2029" s="25" t="s">
        <v>32</v>
      </c>
      <c r="E2029" s="50">
        <v>297</v>
      </c>
      <c r="F2029" s="41">
        <v>151.78319999999999</v>
      </c>
      <c r="G2029" s="42">
        <v>0</v>
      </c>
      <c r="H2029" s="42">
        <v>0</v>
      </c>
      <c r="I2029" s="42"/>
      <c r="J2029" s="42"/>
      <c r="K2029" s="42">
        <v>0</v>
      </c>
      <c r="L2029" s="46">
        <v>6.3243000000000008E-2</v>
      </c>
      <c r="M2029" s="42">
        <v>0</v>
      </c>
      <c r="N2029" s="48">
        <v>0</v>
      </c>
      <c r="O2029" s="42"/>
      <c r="P2029" s="42"/>
      <c r="Q2029" s="42">
        <v>0</v>
      </c>
      <c r="R2029" s="47">
        <v>151.78319999999999</v>
      </c>
      <c r="S2029" s="42">
        <v>161.63986491837264</v>
      </c>
      <c r="T2029" s="73">
        <v>0.5442419694221301</v>
      </c>
      <c r="U2029" s="48">
        <v>6.3243000000000008E-2</v>
      </c>
      <c r="V2029" s="49">
        <v>0.21293939393939398</v>
      </c>
    </row>
    <row r="2030" spans="1:22" x14ac:dyDescent="0.35">
      <c r="A2030" s="1" t="s">
        <v>29</v>
      </c>
      <c r="B2030" s="44" t="s">
        <v>2057</v>
      </c>
      <c r="C2030" s="25" t="s">
        <v>2075</v>
      </c>
      <c r="D2030" s="25" t="s">
        <v>32</v>
      </c>
      <c r="E2030" s="50">
        <v>2382</v>
      </c>
      <c r="F2030" s="41">
        <v>955.29599999999994</v>
      </c>
      <c r="G2030" s="42">
        <v>415.6533</v>
      </c>
      <c r="H2030" s="42">
        <v>0</v>
      </c>
      <c r="I2030" s="42"/>
      <c r="J2030" s="42"/>
      <c r="K2030" s="42">
        <v>0</v>
      </c>
      <c r="L2030" s="46">
        <v>0.39804</v>
      </c>
      <c r="M2030" s="48">
        <v>21.252784349999999</v>
      </c>
      <c r="N2030" s="48">
        <v>0</v>
      </c>
      <c r="O2030" s="42"/>
      <c r="P2030" s="42"/>
      <c r="Q2030" s="42">
        <v>0</v>
      </c>
      <c r="R2030" s="47">
        <v>1370.9493</v>
      </c>
      <c r="S2030" s="42">
        <v>1459.9775183415393</v>
      </c>
      <c r="T2030" s="73">
        <v>0.61292087251953786</v>
      </c>
      <c r="U2030" s="48">
        <v>21.650824350000001</v>
      </c>
      <c r="V2030" s="49">
        <v>9.0893469143576819</v>
      </c>
    </row>
    <row r="2031" spans="1:22" x14ac:dyDescent="0.35">
      <c r="A2031" s="1" t="s">
        <v>29</v>
      </c>
      <c r="B2031" s="44" t="s">
        <v>2057</v>
      </c>
      <c r="C2031" s="25" t="s">
        <v>2075</v>
      </c>
      <c r="D2031" s="25" t="s">
        <v>32</v>
      </c>
      <c r="E2031" s="50">
        <v>135</v>
      </c>
      <c r="F2031" s="60">
        <v>82.022400000000005</v>
      </c>
      <c r="G2031" s="42">
        <v>0</v>
      </c>
      <c r="H2031" s="42">
        <v>0</v>
      </c>
      <c r="I2031" s="42"/>
      <c r="J2031" s="42"/>
      <c r="K2031" s="42">
        <v>0</v>
      </c>
      <c r="L2031" s="46">
        <v>3.4176000000000005E-2</v>
      </c>
      <c r="M2031" s="42">
        <v>0</v>
      </c>
      <c r="N2031" s="48">
        <v>0</v>
      </c>
      <c r="O2031" s="42"/>
      <c r="P2031" s="42"/>
      <c r="Q2031" s="42">
        <v>0</v>
      </c>
      <c r="R2031" s="62">
        <v>82.022400000000005</v>
      </c>
      <c r="S2031" s="48">
        <v>87.348861114278307</v>
      </c>
      <c r="T2031" s="73">
        <v>0.64702860084650593</v>
      </c>
      <c r="U2031" s="48">
        <v>3.4176000000000005E-2</v>
      </c>
      <c r="V2031" s="49">
        <v>0.25315555555555558</v>
      </c>
    </row>
    <row r="2032" spans="1:22" x14ac:dyDescent="0.35">
      <c r="A2032" s="1" t="s">
        <v>29</v>
      </c>
      <c r="B2032" s="44" t="s">
        <v>2057</v>
      </c>
      <c r="C2032" s="25" t="s">
        <v>2076</v>
      </c>
      <c r="D2032" s="25" t="s">
        <v>32</v>
      </c>
      <c r="E2032" s="50">
        <v>2334</v>
      </c>
      <c r="F2032" s="41">
        <v>235.15199999999999</v>
      </c>
      <c r="G2032" s="42">
        <v>759.31560000000002</v>
      </c>
      <c r="H2032" s="42">
        <v>0</v>
      </c>
      <c r="I2032" s="42"/>
      <c r="J2032" s="42"/>
      <c r="K2032" s="42">
        <v>0</v>
      </c>
      <c r="L2032" s="46">
        <v>9.7979999999999998E-2</v>
      </c>
      <c r="M2032" s="48">
        <v>38.8245942</v>
      </c>
      <c r="N2032" s="48">
        <v>0</v>
      </c>
      <c r="O2032" s="42"/>
      <c r="P2032" s="42"/>
      <c r="Q2032" s="42">
        <v>0</v>
      </c>
      <c r="R2032" s="47">
        <v>994.46759999999995</v>
      </c>
      <c r="S2032" s="42">
        <v>1059.047434299041</v>
      </c>
      <c r="T2032" s="73">
        <v>0.45374782960541604</v>
      </c>
      <c r="U2032" s="48">
        <v>38.9225742</v>
      </c>
      <c r="V2032" s="49">
        <v>16.676338560411313</v>
      </c>
    </row>
    <row r="2033" spans="1:22" x14ac:dyDescent="0.35">
      <c r="A2033" s="1" t="s">
        <v>29</v>
      </c>
      <c r="B2033" s="44" t="s">
        <v>2057</v>
      </c>
      <c r="C2033" s="25" t="s">
        <v>2077</v>
      </c>
      <c r="D2033" s="25" t="s">
        <v>32</v>
      </c>
      <c r="E2033" s="50">
        <v>1586</v>
      </c>
      <c r="F2033" s="41">
        <v>444.96</v>
      </c>
      <c r="G2033" s="42">
        <v>619.50150000000008</v>
      </c>
      <c r="H2033" s="42">
        <v>0</v>
      </c>
      <c r="I2033" s="42"/>
      <c r="J2033" s="42"/>
      <c r="K2033" s="42">
        <v>0</v>
      </c>
      <c r="L2033" s="46">
        <v>0.18540000000000001</v>
      </c>
      <c r="M2033" s="48">
        <v>31.675754250000001</v>
      </c>
      <c r="N2033" s="48">
        <v>0</v>
      </c>
      <c r="O2033" s="42"/>
      <c r="P2033" s="42"/>
      <c r="Q2033" s="42">
        <v>0</v>
      </c>
      <c r="R2033" s="47">
        <v>1064.4615000000001</v>
      </c>
      <c r="S2033" s="42">
        <v>1133.5866754081369</v>
      </c>
      <c r="T2033" s="73">
        <v>0.71474569697864876</v>
      </c>
      <c r="U2033" s="48">
        <v>31.861154250000002</v>
      </c>
      <c r="V2033" s="49">
        <v>20.089000157629258</v>
      </c>
    </row>
    <row r="2034" spans="1:22" x14ac:dyDescent="0.35">
      <c r="A2034" s="1" t="s">
        <v>29</v>
      </c>
      <c r="B2034" s="44" t="s">
        <v>2057</v>
      </c>
      <c r="C2034" s="25" t="s">
        <v>2078</v>
      </c>
      <c r="D2034" s="25" t="s">
        <v>32</v>
      </c>
      <c r="E2034" s="50">
        <v>2788</v>
      </c>
      <c r="F2034" s="41">
        <v>355.96800000000002</v>
      </c>
      <c r="G2034" s="42">
        <v>982.10879999999997</v>
      </c>
      <c r="H2034" s="42">
        <v>0</v>
      </c>
      <c r="I2034" s="42"/>
      <c r="J2034" s="42"/>
      <c r="K2034" s="42">
        <v>0</v>
      </c>
      <c r="L2034" s="46">
        <v>0.14831999999999998</v>
      </c>
      <c r="M2034" s="48">
        <v>50.216241600000004</v>
      </c>
      <c r="N2034" s="48">
        <v>0</v>
      </c>
      <c r="O2034" s="42"/>
      <c r="P2034" s="42"/>
      <c r="Q2034" s="42">
        <v>0</v>
      </c>
      <c r="R2034" s="47">
        <v>1338.0768</v>
      </c>
      <c r="S2034" s="42">
        <v>1424.9703076651983</v>
      </c>
      <c r="T2034" s="73">
        <v>0.51110843173070242</v>
      </c>
      <c r="U2034" s="48">
        <v>50.364561600000002</v>
      </c>
      <c r="V2034" s="49">
        <v>18.064763845050216</v>
      </c>
    </row>
    <row r="2035" spans="1:22" x14ac:dyDescent="0.35">
      <c r="A2035" s="1" t="s">
        <v>29</v>
      </c>
      <c r="B2035" s="44" t="s">
        <v>2057</v>
      </c>
      <c r="C2035" s="25" t="s">
        <v>2079</v>
      </c>
      <c r="D2035" s="25" t="s">
        <v>32</v>
      </c>
      <c r="E2035" s="50">
        <v>3409</v>
      </c>
      <c r="F2035" s="41">
        <v>511.596</v>
      </c>
      <c r="G2035" s="42">
        <v>0</v>
      </c>
      <c r="H2035" s="42">
        <v>1512.8119999999997</v>
      </c>
      <c r="I2035" s="42"/>
      <c r="J2035" s="42"/>
      <c r="K2035" s="42">
        <v>0</v>
      </c>
      <c r="L2035" s="46">
        <v>0.21316499999999999</v>
      </c>
      <c r="M2035" s="42">
        <v>0</v>
      </c>
      <c r="N2035" s="48">
        <v>107.72500312</v>
      </c>
      <c r="O2035" s="42"/>
      <c r="P2035" s="42"/>
      <c r="Q2035" s="42">
        <v>0</v>
      </c>
      <c r="R2035" s="47">
        <v>2024.4079999999997</v>
      </c>
      <c r="S2035" s="42">
        <v>2155.87124042498</v>
      </c>
      <c r="T2035" s="73">
        <v>0.63240576134496329</v>
      </c>
      <c r="U2035" s="48">
        <v>107.93816812</v>
      </c>
      <c r="V2035" s="49">
        <v>31.662706987386329</v>
      </c>
    </row>
    <row r="2036" spans="1:22" x14ac:dyDescent="0.35">
      <c r="A2036" s="1" t="s">
        <v>29</v>
      </c>
      <c r="B2036" s="44" t="s">
        <v>2057</v>
      </c>
      <c r="C2036" s="25" t="s">
        <v>2080</v>
      </c>
      <c r="D2036" s="25" t="s">
        <v>32</v>
      </c>
      <c r="E2036" s="50">
        <v>5991</v>
      </c>
      <c r="F2036" s="41">
        <v>1968.624</v>
      </c>
      <c r="G2036" s="42">
        <v>0</v>
      </c>
      <c r="H2036" s="42">
        <v>0</v>
      </c>
      <c r="I2036" s="42"/>
      <c r="J2036" s="42"/>
      <c r="K2036" s="42">
        <v>0</v>
      </c>
      <c r="L2036" s="46">
        <v>0.82025999999999999</v>
      </c>
      <c r="M2036" s="42">
        <v>0</v>
      </c>
      <c r="N2036" s="48">
        <v>0</v>
      </c>
      <c r="O2036" s="42"/>
      <c r="P2036" s="42"/>
      <c r="Q2036" s="42">
        <v>0</v>
      </c>
      <c r="R2036" s="47">
        <v>1968.624</v>
      </c>
      <c r="S2036" s="42">
        <v>2096.4646774812127</v>
      </c>
      <c r="T2036" s="73">
        <v>0.3499356831048594</v>
      </c>
      <c r="U2036" s="48">
        <v>0.82025999999999999</v>
      </c>
      <c r="V2036" s="49">
        <v>0.1369153730595894</v>
      </c>
    </row>
    <row r="2037" spans="1:22" x14ac:dyDescent="0.35">
      <c r="A2037" s="1" t="s">
        <v>29</v>
      </c>
      <c r="B2037" s="44" t="s">
        <v>2057</v>
      </c>
      <c r="C2037" s="25" t="s">
        <v>2081</v>
      </c>
      <c r="D2037" s="25" t="s">
        <v>32</v>
      </c>
      <c r="E2037" s="50">
        <v>43391</v>
      </c>
      <c r="F2037" s="41">
        <v>18623.52</v>
      </c>
      <c r="G2037" s="42">
        <v>18782.073</v>
      </c>
      <c r="H2037" s="42">
        <v>0</v>
      </c>
      <c r="I2037" s="42"/>
      <c r="J2037" s="42"/>
      <c r="K2037" s="42">
        <v>0</v>
      </c>
      <c r="L2037" s="46">
        <v>7.7598000000000003</v>
      </c>
      <c r="M2037" s="42">
        <v>960.34687350000002</v>
      </c>
      <c r="N2037" s="48">
        <v>0</v>
      </c>
      <c r="O2037" s="42"/>
      <c r="P2037" s="42"/>
      <c r="Q2037" s="42">
        <v>0</v>
      </c>
      <c r="R2037" s="47">
        <v>37405.593000000001</v>
      </c>
      <c r="S2037" s="42">
        <v>39834.67867136564</v>
      </c>
      <c r="T2037" s="73">
        <v>0.91804011595412971</v>
      </c>
      <c r="U2037" s="48">
        <v>968.10667350000006</v>
      </c>
      <c r="V2037" s="49">
        <v>22.311232133391719</v>
      </c>
    </row>
    <row r="2038" spans="1:22" x14ac:dyDescent="0.35">
      <c r="A2038" s="1" t="s">
        <v>29</v>
      </c>
      <c r="B2038" s="44" t="s">
        <v>2057</v>
      </c>
      <c r="C2038" s="25" t="s">
        <v>2082</v>
      </c>
      <c r="D2038" s="25" t="s">
        <v>32</v>
      </c>
      <c r="E2038" s="50">
        <v>3929</v>
      </c>
      <c r="F2038" s="41">
        <v>1397.7108000000001</v>
      </c>
      <c r="G2038" s="42">
        <v>779.01840000000004</v>
      </c>
      <c r="H2038" s="42">
        <v>0</v>
      </c>
      <c r="I2038" s="42"/>
      <c r="J2038" s="42"/>
      <c r="K2038" s="42">
        <v>0</v>
      </c>
      <c r="L2038" s="46">
        <v>0.58237950000000005</v>
      </c>
      <c r="M2038" s="48">
        <v>39.8320188</v>
      </c>
      <c r="N2038" s="48">
        <v>0</v>
      </c>
      <c r="O2038" s="42"/>
      <c r="P2038" s="42"/>
      <c r="Q2038" s="42">
        <v>0</v>
      </c>
      <c r="R2038" s="47">
        <v>2176.7292000000002</v>
      </c>
      <c r="S2038" s="42">
        <v>2318.0840425809797</v>
      </c>
      <c r="T2038" s="73">
        <v>0.58999339337769907</v>
      </c>
      <c r="U2038" s="48">
        <v>40.414398300000002</v>
      </c>
      <c r="V2038" s="49">
        <v>10.286179256808348</v>
      </c>
    </row>
    <row r="2039" spans="1:22" x14ac:dyDescent="0.35">
      <c r="A2039" s="1" t="s">
        <v>29</v>
      </c>
      <c r="B2039" s="44" t="s">
        <v>2057</v>
      </c>
      <c r="C2039" s="25" t="s">
        <v>2083</v>
      </c>
      <c r="D2039" s="25" t="s">
        <v>32</v>
      </c>
      <c r="E2039" s="50">
        <v>17869</v>
      </c>
      <c r="F2039" s="41">
        <v>7804.08</v>
      </c>
      <c r="G2039" s="42">
        <v>6099.1532999999999</v>
      </c>
      <c r="H2039" s="42">
        <v>0</v>
      </c>
      <c r="I2039" s="42"/>
      <c r="J2039" s="42"/>
      <c r="K2039" s="42">
        <v>0</v>
      </c>
      <c r="L2039" s="46">
        <v>3.2517000000000005</v>
      </c>
      <c r="M2039" s="42">
        <v>311.85603434999996</v>
      </c>
      <c r="N2039" s="48">
        <v>0</v>
      </c>
      <c r="O2039" s="42"/>
      <c r="P2039" s="42"/>
      <c r="Q2039" s="42">
        <v>0</v>
      </c>
      <c r="R2039" s="47">
        <v>13903.2333</v>
      </c>
      <c r="S2039" s="42">
        <v>14806.096804788805</v>
      </c>
      <c r="T2039" s="73">
        <v>0.82859123648714561</v>
      </c>
      <c r="U2039" s="48">
        <v>315.10773434999999</v>
      </c>
      <c r="V2039" s="49">
        <v>17.634323932508813</v>
      </c>
    </row>
    <row r="2040" spans="1:22" x14ac:dyDescent="0.35">
      <c r="A2040" s="1" t="s">
        <v>29</v>
      </c>
      <c r="B2040" s="44" t="s">
        <v>2057</v>
      </c>
      <c r="C2040" s="25" t="s">
        <v>2084</v>
      </c>
      <c r="D2040" s="25" t="s">
        <v>32</v>
      </c>
      <c r="E2040" s="50">
        <v>3777</v>
      </c>
      <c r="F2040" s="41">
        <v>1953.0719999999999</v>
      </c>
      <c r="G2040" s="42">
        <v>0</v>
      </c>
      <c r="H2040" s="42">
        <v>0</v>
      </c>
      <c r="I2040" s="42"/>
      <c r="J2040" s="42"/>
      <c r="K2040" s="42">
        <v>0</v>
      </c>
      <c r="L2040" s="46">
        <v>0.81377999999999995</v>
      </c>
      <c r="M2040" s="42">
        <v>0</v>
      </c>
      <c r="N2040" s="48">
        <v>0</v>
      </c>
      <c r="O2040" s="42"/>
      <c r="P2040" s="42"/>
      <c r="Q2040" s="42">
        <v>0</v>
      </c>
      <c r="R2040" s="47">
        <v>1953.0719999999999</v>
      </c>
      <c r="S2040" s="42">
        <v>2079.9027445452189</v>
      </c>
      <c r="T2040" s="73">
        <v>0.55067586564607329</v>
      </c>
      <c r="U2040" s="48">
        <v>0.81377999999999995</v>
      </c>
      <c r="V2040" s="49">
        <v>0.21545671167593328</v>
      </c>
    </row>
    <row r="2041" spans="1:22" x14ac:dyDescent="0.35">
      <c r="A2041" s="1" t="s">
        <v>29</v>
      </c>
      <c r="B2041" s="44" t="s">
        <v>2057</v>
      </c>
      <c r="C2041" s="25" t="s">
        <v>2085</v>
      </c>
      <c r="D2041" s="25" t="s">
        <v>32</v>
      </c>
      <c r="E2041" s="50">
        <v>4520</v>
      </c>
      <c r="F2041" s="41">
        <v>1901.232</v>
      </c>
      <c r="G2041" s="42">
        <v>0</v>
      </c>
      <c r="H2041" s="42">
        <v>0</v>
      </c>
      <c r="I2041" s="42"/>
      <c r="J2041" s="42"/>
      <c r="K2041" s="42">
        <v>0</v>
      </c>
      <c r="L2041" s="46">
        <v>0.79218000000000011</v>
      </c>
      <c r="M2041" s="42">
        <v>0</v>
      </c>
      <c r="N2041" s="48">
        <v>0</v>
      </c>
      <c r="O2041" s="42"/>
      <c r="P2041" s="42"/>
      <c r="Q2041" s="42">
        <v>0</v>
      </c>
      <c r="R2041" s="47">
        <v>1901.232</v>
      </c>
      <c r="S2041" s="42">
        <v>2024.6963014252397</v>
      </c>
      <c r="T2041" s="73">
        <v>0.44794165960735388</v>
      </c>
      <c r="U2041" s="48">
        <v>0.79218000000000011</v>
      </c>
      <c r="V2041" s="49">
        <v>0.17526106194690266</v>
      </c>
    </row>
    <row r="2042" spans="1:22" x14ac:dyDescent="0.35">
      <c r="A2042" s="1" t="s">
        <v>29</v>
      </c>
      <c r="B2042" s="44" t="s">
        <v>2057</v>
      </c>
      <c r="C2042" s="25" t="s">
        <v>2086</v>
      </c>
      <c r="D2042" s="25" t="s">
        <v>32</v>
      </c>
      <c r="E2042" s="50">
        <v>6091</v>
      </c>
      <c r="F2042" s="41">
        <v>1914.912</v>
      </c>
      <c r="G2042" s="42">
        <v>0</v>
      </c>
      <c r="H2042" s="42">
        <v>0</v>
      </c>
      <c r="I2042" s="42"/>
      <c r="J2042" s="42"/>
      <c r="K2042" s="42">
        <v>0</v>
      </c>
      <c r="L2042" s="46">
        <v>0.79788000000000003</v>
      </c>
      <c r="M2042" s="42">
        <v>0</v>
      </c>
      <c r="N2042" s="48">
        <v>0</v>
      </c>
      <c r="O2042" s="42"/>
      <c r="P2042" s="42"/>
      <c r="Q2042" s="42">
        <v>0</v>
      </c>
      <c r="R2042" s="47">
        <v>1914.912</v>
      </c>
      <c r="S2042" s="42">
        <v>2039.2646683596786</v>
      </c>
      <c r="T2042" s="73">
        <v>0.3347996500344243</v>
      </c>
      <c r="U2042" s="48">
        <v>0.79788000000000003</v>
      </c>
      <c r="V2042" s="49">
        <v>0.13099326875718273</v>
      </c>
    </row>
    <row r="2043" spans="1:22" x14ac:dyDescent="0.35">
      <c r="A2043" s="1" t="s">
        <v>29</v>
      </c>
      <c r="B2043" s="44" t="s">
        <v>2057</v>
      </c>
      <c r="C2043" s="25" t="s">
        <v>2087</v>
      </c>
      <c r="D2043" s="25" t="s">
        <v>32</v>
      </c>
      <c r="E2043" s="50">
        <v>4586</v>
      </c>
      <c r="F2043" s="41">
        <v>2049.6239999999998</v>
      </c>
      <c r="G2043" s="42">
        <v>0</v>
      </c>
      <c r="H2043" s="42">
        <v>0</v>
      </c>
      <c r="I2043" s="42"/>
      <c r="J2043" s="42"/>
      <c r="K2043" s="42">
        <v>0</v>
      </c>
      <c r="L2043" s="46">
        <v>0.85400999999999994</v>
      </c>
      <c r="M2043" s="42">
        <v>0</v>
      </c>
      <c r="N2043" s="48">
        <v>0</v>
      </c>
      <c r="O2043" s="42"/>
      <c r="P2043" s="42"/>
      <c r="Q2043" s="42">
        <v>0</v>
      </c>
      <c r="R2043" s="47">
        <v>2049.6239999999998</v>
      </c>
      <c r="S2043" s="42">
        <v>2182.7247448561802</v>
      </c>
      <c r="T2043" s="73">
        <v>0.47595393477020936</v>
      </c>
      <c r="U2043" s="48">
        <v>0.85400999999999994</v>
      </c>
      <c r="V2043" s="49">
        <v>0.18622110771914521</v>
      </c>
    </row>
    <row r="2044" spans="1:22" x14ac:dyDescent="0.35">
      <c r="A2044" s="1" t="s">
        <v>29</v>
      </c>
      <c r="B2044" s="44" t="s">
        <v>2057</v>
      </c>
      <c r="C2044" s="25" t="s">
        <v>2088</v>
      </c>
      <c r="D2044" s="25" t="s">
        <v>32</v>
      </c>
      <c r="E2044" s="50">
        <v>2916</v>
      </c>
      <c r="F2044" s="41">
        <v>1442.4479999999999</v>
      </c>
      <c r="G2044" s="42">
        <v>0</v>
      </c>
      <c r="H2044" s="42">
        <v>0</v>
      </c>
      <c r="I2044" s="42"/>
      <c r="J2044" s="42"/>
      <c r="K2044" s="42">
        <v>0</v>
      </c>
      <c r="L2044" s="46">
        <v>0.60102</v>
      </c>
      <c r="M2044" s="42">
        <v>0</v>
      </c>
      <c r="N2044" s="48">
        <v>0</v>
      </c>
      <c r="O2044" s="42"/>
      <c r="P2044" s="42"/>
      <c r="Q2044" s="42">
        <v>0</v>
      </c>
      <c r="R2044" s="47">
        <v>1442.4479999999999</v>
      </c>
      <c r="S2044" s="42">
        <v>1536.119279813423</v>
      </c>
      <c r="T2044" s="73">
        <v>0.52678987647922593</v>
      </c>
      <c r="U2044" s="48">
        <v>0.60102</v>
      </c>
      <c r="V2044" s="49">
        <v>0.20611111111111111</v>
      </c>
    </row>
    <row r="2045" spans="1:22" x14ac:dyDescent="0.35">
      <c r="A2045" s="1" t="s">
        <v>29</v>
      </c>
      <c r="B2045" s="44" t="s">
        <v>2057</v>
      </c>
      <c r="C2045" s="25" t="s">
        <v>2089</v>
      </c>
      <c r="D2045" s="25" t="s">
        <v>32</v>
      </c>
      <c r="E2045" s="50">
        <v>3767</v>
      </c>
      <c r="F2045" s="41">
        <v>1528.4159999999999</v>
      </c>
      <c r="G2045" s="42">
        <v>0</v>
      </c>
      <c r="H2045" s="42">
        <v>0</v>
      </c>
      <c r="I2045" s="42"/>
      <c r="J2045" s="42"/>
      <c r="K2045" s="42">
        <v>0</v>
      </c>
      <c r="L2045" s="46">
        <v>0.63684000000000007</v>
      </c>
      <c r="M2045" s="42">
        <v>0</v>
      </c>
      <c r="N2045" s="48">
        <v>0</v>
      </c>
      <c r="O2045" s="42"/>
      <c r="P2045" s="42"/>
      <c r="Q2045" s="42">
        <v>0</v>
      </c>
      <c r="R2045" s="47">
        <v>1528.4159999999999</v>
      </c>
      <c r="S2045" s="42">
        <v>1627.6699646540553</v>
      </c>
      <c r="T2045" s="73">
        <v>0.43208653163102079</v>
      </c>
      <c r="U2045" s="48">
        <v>0.63684000000000007</v>
      </c>
      <c r="V2045" s="49">
        <v>0.16905760552163526</v>
      </c>
    </row>
    <row r="2046" spans="1:22" x14ac:dyDescent="0.35">
      <c r="A2046" s="1" t="s">
        <v>29</v>
      </c>
      <c r="B2046" s="44" t="s">
        <v>2057</v>
      </c>
      <c r="C2046" s="25" t="s">
        <v>2090</v>
      </c>
      <c r="D2046" s="25" t="s">
        <v>32</v>
      </c>
      <c r="E2046" s="50">
        <v>14317</v>
      </c>
      <c r="F2046" s="41">
        <v>5849.28</v>
      </c>
      <c r="G2046" s="42">
        <v>940.4298</v>
      </c>
      <c r="H2046" s="42">
        <v>0</v>
      </c>
      <c r="I2046" s="42"/>
      <c r="J2046" s="42"/>
      <c r="K2046" s="42">
        <v>0</v>
      </c>
      <c r="L2046" s="46">
        <v>2.4372000000000003</v>
      </c>
      <c r="M2046" s="48">
        <v>48.085151099999997</v>
      </c>
      <c r="N2046" s="48">
        <v>0</v>
      </c>
      <c r="O2046" s="42"/>
      <c r="P2046" s="42"/>
      <c r="Q2046" s="42">
        <v>0</v>
      </c>
      <c r="R2046" s="47">
        <v>6789.7097999999996</v>
      </c>
      <c r="S2046" s="42">
        <v>7230.6274667219477</v>
      </c>
      <c r="T2046" s="73">
        <v>0.50503788969211061</v>
      </c>
      <c r="U2046" s="48">
        <v>50.522351099999995</v>
      </c>
      <c r="V2046" s="49">
        <v>3.5288364252287487</v>
      </c>
    </row>
    <row r="2047" spans="1:22" x14ac:dyDescent="0.35">
      <c r="A2047" s="1" t="s">
        <v>29</v>
      </c>
      <c r="B2047" s="44" t="s">
        <v>2057</v>
      </c>
      <c r="C2047" s="25" t="s">
        <v>2091</v>
      </c>
      <c r="D2047" s="25" t="s">
        <v>32</v>
      </c>
      <c r="E2047" s="50">
        <v>3882</v>
      </c>
      <c r="F2047" s="41">
        <v>894.17880000000002</v>
      </c>
      <c r="G2047" s="42">
        <v>940.80870000000004</v>
      </c>
      <c r="H2047" s="42">
        <v>0</v>
      </c>
      <c r="I2047" s="42"/>
      <c r="J2047" s="42"/>
      <c r="K2047" s="42">
        <v>0</v>
      </c>
      <c r="L2047" s="46">
        <v>0.37257449999999998</v>
      </c>
      <c r="M2047" s="48">
        <v>48.104524650000002</v>
      </c>
      <c r="N2047" s="48">
        <v>0</v>
      </c>
      <c r="O2047" s="42"/>
      <c r="P2047" s="42"/>
      <c r="Q2047" s="42">
        <v>0</v>
      </c>
      <c r="R2047" s="47">
        <v>1834.9875000000002</v>
      </c>
      <c r="S2047" s="42">
        <v>1954.1499429904122</v>
      </c>
      <c r="T2047" s="73">
        <v>0.50338741447460389</v>
      </c>
      <c r="U2047" s="48">
        <v>48.477099150000001</v>
      </c>
      <c r="V2047" s="49">
        <v>12.487660780525502</v>
      </c>
    </row>
    <row r="2048" spans="1:22" x14ac:dyDescent="0.35">
      <c r="A2048" s="1" t="s">
        <v>29</v>
      </c>
      <c r="B2048" s="44" t="s">
        <v>2057</v>
      </c>
      <c r="C2048" s="25" t="s">
        <v>2092</v>
      </c>
      <c r="D2048" s="25" t="s">
        <v>32</v>
      </c>
      <c r="E2048" s="50">
        <v>6446</v>
      </c>
      <c r="F2048" s="41">
        <v>2509.4879999999998</v>
      </c>
      <c r="G2048" s="42">
        <v>1041.9749999999999</v>
      </c>
      <c r="H2048" s="42">
        <v>0</v>
      </c>
      <c r="I2048" s="42"/>
      <c r="J2048" s="42"/>
      <c r="K2048" s="42">
        <v>0</v>
      </c>
      <c r="L2048" s="46">
        <v>1.0456200000000002</v>
      </c>
      <c r="M2048" s="48">
        <v>53.277262499999999</v>
      </c>
      <c r="N2048" s="48">
        <v>0</v>
      </c>
      <c r="O2048" s="42"/>
      <c r="P2048" s="42"/>
      <c r="Q2048" s="42">
        <v>0</v>
      </c>
      <c r="R2048" s="47">
        <v>3551.4629999999997</v>
      </c>
      <c r="S2048" s="42">
        <v>3782.0918229593153</v>
      </c>
      <c r="T2048" s="73">
        <v>0.58673469174050807</v>
      </c>
      <c r="U2048" s="48">
        <v>54.322882499999999</v>
      </c>
      <c r="V2048" s="49">
        <v>8.4273786068879932</v>
      </c>
    </row>
    <row r="2049" spans="1:22" x14ac:dyDescent="0.35">
      <c r="A2049" s="1" t="s">
        <v>29</v>
      </c>
      <c r="B2049" s="44" t="s">
        <v>2057</v>
      </c>
      <c r="C2049" s="25" t="s">
        <v>2093</v>
      </c>
      <c r="D2049" s="25" t="s">
        <v>32</v>
      </c>
      <c r="E2049" s="50">
        <v>14858</v>
      </c>
      <c r="F2049" s="41">
        <v>6544.8</v>
      </c>
      <c r="G2049" s="42">
        <v>1089.3375000000001</v>
      </c>
      <c r="H2049" s="42">
        <v>0</v>
      </c>
      <c r="I2049" s="42"/>
      <c r="J2049" s="42"/>
      <c r="K2049" s="42">
        <v>0</v>
      </c>
      <c r="L2049" s="46">
        <v>2.7269999999999999</v>
      </c>
      <c r="M2049" s="48">
        <v>55.698956249999995</v>
      </c>
      <c r="N2049" s="48">
        <v>0</v>
      </c>
      <c r="O2049" s="42"/>
      <c r="P2049" s="42"/>
      <c r="Q2049" s="42">
        <v>0</v>
      </c>
      <c r="R2049" s="47">
        <v>7634.1375000000007</v>
      </c>
      <c r="S2049" s="42">
        <v>8129.8915444415661</v>
      </c>
      <c r="T2049" s="73">
        <v>0.54717267091409116</v>
      </c>
      <c r="U2049" s="48">
        <v>58.425956249999992</v>
      </c>
      <c r="V2049" s="49">
        <v>3.9322894232063526</v>
      </c>
    </row>
    <row r="2050" spans="1:22" x14ac:dyDescent="0.35">
      <c r="A2050" s="1" t="s">
        <v>29</v>
      </c>
      <c r="B2050" s="44" t="s">
        <v>2057</v>
      </c>
      <c r="C2050" s="25" t="s">
        <v>2094</v>
      </c>
      <c r="D2050" s="25" t="s">
        <v>32</v>
      </c>
      <c r="E2050" s="50">
        <v>4122</v>
      </c>
      <c r="F2050" s="41">
        <v>1475.9243999999999</v>
      </c>
      <c r="G2050" s="42">
        <v>1181.4102</v>
      </c>
      <c r="H2050" s="42">
        <v>0</v>
      </c>
      <c r="I2050" s="42"/>
      <c r="J2050" s="42"/>
      <c r="K2050" s="42">
        <v>0</v>
      </c>
      <c r="L2050" s="46">
        <v>0.61496850000000003</v>
      </c>
      <c r="M2050" s="48">
        <v>60.406728899999997</v>
      </c>
      <c r="N2050" s="48">
        <v>0</v>
      </c>
      <c r="O2050" s="42"/>
      <c r="P2050" s="42"/>
      <c r="Q2050" s="42">
        <v>0</v>
      </c>
      <c r="R2050" s="47">
        <v>2657.3346000000001</v>
      </c>
      <c r="S2050" s="42">
        <v>2829.8995263436123</v>
      </c>
      <c r="T2050" s="73">
        <v>0.68653554739049305</v>
      </c>
      <c r="U2050" s="48">
        <v>61.021697400000001</v>
      </c>
      <c r="V2050" s="49">
        <v>14.803905240174672</v>
      </c>
    </row>
    <row r="2051" spans="1:22" x14ac:dyDescent="0.35">
      <c r="A2051" s="1" t="s">
        <v>29</v>
      </c>
      <c r="B2051" s="44" t="s">
        <v>2057</v>
      </c>
      <c r="C2051" s="25" t="s">
        <v>2095</v>
      </c>
      <c r="D2051" s="25" t="s">
        <v>32</v>
      </c>
      <c r="E2051" s="50">
        <v>3891</v>
      </c>
      <c r="F2051" s="41">
        <v>1806.1992</v>
      </c>
      <c r="G2051" s="42">
        <v>513.03060000000005</v>
      </c>
      <c r="H2051" s="42">
        <v>0</v>
      </c>
      <c r="I2051" s="42"/>
      <c r="J2051" s="42"/>
      <c r="K2051" s="42">
        <v>0</v>
      </c>
      <c r="L2051" s="46">
        <v>0.752583</v>
      </c>
      <c r="M2051" s="48">
        <v>26.231786700000001</v>
      </c>
      <c r="N2051" s="48">
        <v>0</v>
      </c>
      <c r="O2051" s="42"/>
      <c r="P2051" s="42"/>
      <c r="Q2051" s="42">
        <v>0</v>
      </c>
      <c r="R2051" s="47">
        <v>2319.2298000000001</v>
      </c>
      <c r="S2051" s="42">
        <v>2469.8385037781809</v>
      </c>
      <c r="T2051" s="73">
        <v>0.63475674730870746</v>
      </c>
      <c r="U2051" s="48">
        <v>26.984369700000002</v>
      </c>
      <c r="V2051" s="49">
        <v>6.9350731688511962</v>
      </c>
    </row>
    <row r="2052" spans="1:22" x14ac:dyDescent="0.35">
      <c r="A2052" s="1" t="s">
        <v>29</v>
      </c>
      <c r="B2052" s="44" t="s">
        <v>2057</v>
      </c>
      <c r="C2052" s="25" t="s">
        <v>2096</v>
      </c>
      <c r="D2052" s="25" t="s">
        <v>32</v>
      </c>
      <c r="E2052" s="50">
        <v>3193</v>
      </c>
      <c r="F2052" s="41">
        <v>902.44799999999998</v>
      </c>
      <c r="G2052" s="42">
        <v>714.60540000000003</v>
      </c>
      <c r="H2052" s="42">
        <v>0</v>
      </c>
      <c r="I2052" s="42"/>
      <c r="J2052" s="42"/>
      <c r="K2052" s="42">
        <v>0</v>
      </c>
      <c r="L2052" s="46">
        <v>0.37601999999999997</v>
      </c>
      <c r="M2052" s="48">
        <v>36.5385153</v>
      </c>
      <c r="N2052" s="48">
        <v>0</v>
      </c>
      <c r="O2052" s="42"/>
      <c r="P2052" s="42"/>
      <c r="Q2052" s="42">
        <v>0</v>
      </c>
      <c r="R2052" s="47">
        <v>1617.0534</v>
      </c>
      <c r="S2052" s="42">
        <v>1722.0633979372894</v>
      </c>
      <c r="T2052" s="73">
        <v>0.53932458438374242</v>
      </c>
      <c r="U2052" s="48">
        <v>36.914535299999997</v>
      </c>
      <c r="V2052" s="49">
        <v>11.561082148449733</v>
      </c>
    </row>
    <row r="2053" spans="1:22" x14ac:dyDescent="0.35">
      <c r="A2053" s="1" t="s">
        <v>29</v>
      </c>
      <c r="B2053" s="44" t="s">
        <v>2057</v>
      </c>
      <c r="C2053" s="25" t="s">
        <v>2097</v>
      </c>
      <c r="D2053" s="25" t="s">
        <v>32</v>
      </c>
      <c r="E2053" s="50">
        <v>6252</v>
      </c>
      <c r="F2053" s="41">
        <v>1594.944</v>
      </c>
      <c r="G2053" s="42">
        <v>2228.6898000000001</v>
      </c>
      <c r="H2053" s="42">
        <v>0</v>
      </c>
      <c r="I2053" s="42"/>
      <c r="J2053" s="42"/>
      <c r="K2053" s="42">
        <v>0</v>
      </c>
      <c r="L2053" s="46">
        <v>0.66456000000000004</v>
      </c>
      <c r="M2053" s="42">
        <v>113.95522109999999</v>
      </c>
      <c r="N2053" s="48">
        <v>0</v>
      </c>
      <c r="O2053" s="42"/>
      <c r="P2053" s="42"/>
      <c r="Q2053" s="42">
        <v>0</v>
      </c>
      <c r="R2053" s="47">
        <v>3823.6338000000001</v>
      </c>
      <c r="S2053" s="42">
        <v>4071.9371506815237</v>
      </c>
      <c r="T2053" s="73">
        <v>0.65130152762020532</v>
      </c>
      <c r="U2053" s="48">
        <v>114.61978109999998</v>
      </c>
      <c r="V2053" s="49">
        <v>18.333298320537423</v>
      </c>
    </row>
    <row r="2054" spans="1:22" x14ac:dyDescent="0.35">
      <c r="A2054" s="1" t="s">
        <v>29</v>
      </c>
      <c r="B2054" s="44" t="s">
        <v>2057</v>
      </c>
      <c r="C2054" s="25" t="s">
        <v>2098</v>
      </c>
      <c r="D2054" s="25" t="s">
        <v>32</v>
      </c>
      <c r="E2054" s="50">
        <v>2999</v>
      </c>
      <c r="F2054" s="41">
        <v>948.024</v>
      </c>
      <c r="G2054" s="42">
        <v>728.24580000000003</v>
      </c>
      <c r="H2054" s="42">
        <v>0</v>
      </c>
      <c r="I2054" s="42"/>
      <c r="J2054" s="42"/>
      <c r="K2054" s="42">
        <v>0</v>
      </c>
      <c r="L2054" s="46">
        <v>0.39500999999999997</v>
      </c>
      <c r="M2054" s="48">
        <v>37.235963099999999</v>
      </c>
      <c r="N2054" s="48">
        <v>0</v>
      </c>
      <c r="O2054" s="42"/>
      <c r="P2054" s="42"/>
      <c r="Q2054" s="42">
        <v>0</v>
      </c>
      <c r="R2054" s="47">
        <v>1676.2698</v>
      </c>
      <c r="S2054" s="42">
        <v>1785.125257859549</v>
      </c>
      <c r="T2054" s="73">
        <v>0.59524016600851914</v>
      </c>
      <c r="U2054" s="48">
        <v>37.630973099999999</v>
      </c>
      <c r="V2054" s="49">
        <v>12.547840313437812</v>
      </c>
    </row>
    <row r="2055" spans="1:22" x14ac:dyDescent="0.35">
      <c r="A2055" s="1" t="s">
        <v>29</v>
      </c>
      <c r="B2055" s="44" t="s">
        <v>2057</v>
      </c>
      <c r="C2055" s="25" t="s">
        <v>2099</v>
      </c>
      <c r="D2055" s="25" t="s">
        <v>32</v>
      </c>
      <c r="E2055" s="50">
        <v>5274</v>
      </c>
      <c r="F2055" s="41">
        <v>2767.3919999999998</v>
      </c>
      <c r="G2055" s="42">
        <v>0</v>
      </c>
      <c r="H2055" s="42">
        <v>0</v>
      </c>
      <c r="I2055" s="42"/>
      <c r="J2055" s="42"/>
      <c r="K2055" s="42">
        <v>0</v>
      </c>
      <c r="L2055" s="46">
        <v>1.1530799999999999</v>
      </c>
      <c r="M2055" s="42">
        <v>0</v>
      </c>
      <c r="N2055" s="48">
        <v>0</v>
      </c>
      <c r="O2055" s="42"/>
      <c r="P2055" s="42"/>
      <c r="Q2055" s="42">
        <v>0</v>
      </c>
      <c r="R2055" s="47">
        <v>2767.3919999999998</v>
      </c>
      <c r="S2055" s="42">
        <v>2947.1039552215598</v>
      </c>
      <c r="T2055" s="73">
        <v>0.55879862632187327</v>
      </c>
      <c r="U2055" s="48">
        <v>1.1530799999999999</v>
      </c>
      <c r="V2055" s="49">
        <v>0.21863481228668941</v>
      </c>
    </row>
    <row r="2056" spans="1:22" x14ac:dyDescent="0.35">
      <c r="A2056" s="1" t="s">
        <v>29</v>
      </c>
      <c r="B2056" s="44" t="s">
        <v>2057</v>
      </c>
      <c r="C2056" s="25" t="s">
        <v>2100</v>
      </c>
      <c r="D2056" s="25" t="s">
        <v>32</v>
      </c>
      <c r="E2056" s="50">
        <v>2804</v>
      </c>
      <c r="F2056" s="41">
        <v>744.76800000000003</v>
      </c>
      <c r="G2056" s="42">
        <v>0</v>
      </c>
      <c r="H2056" s="42">
        <v>818.67999999999984</v>
      </c>
      <c r="I2056" s="42"/>
      <c r="J2056" s="42"/>
      <c r="K2056" s="42">
        <v>0</v>
      </c>
      <c r="L2056" s="46">
        <v>0.31031999999999998</v>
      </c>
      <c r="M2056" s="42">
        <v>0</v>
      </c>
      <c r="N2056" s="48">
        <v>58.296936799999997</v>
      </c>
      <c r="O2056" s="42"/>
      <c r="P2056" s="42"/>
      <c r="Q2056" s="42">
        <v>0</v>
      </c>
      <c r="R2056" s="47">
        <v>1563.4479999999999</v>
      </c>
      <c r="S2056" s="42">
        <v>1664.9769113241771</v>
      </c>
      <c r="T2056" s="73">
        <v>0.59378634498009164</v>
      </c>
      <c r="U2056" s="48">
        <v>58.607256799999995</v>
      </c>
      <c r="V2056" s="49">
        <v>20.901304136947218</v>
      </c>
    </row>
    <row r="2057" spans="1:22" x14ac:dyDescent="0.35">
      <c r="A2057" s="1" t="s">
        <v>29</v>
      </c>
      <c r="B2057" s="44" t="s">
        <v>2057</v>
      </c>
      <c r="C2057" s="25" t="s">
        <v>2101</v>
      </c>
      <c r="D2057" s="25" t="s">
        <v>32</v>
      </c>
      <c r="E2057" s="50">
        <v>5223</v>
      </c>
      <c r="F2057" s="41">
        <v>1688.184</v>
      </c>
      <c r="G2057" s="42">
        <v>1469.7530999999999</v>
      </c>
      <c r="H2057" s="42">
        <v>0</v>
      </c>
      <c r="I2057" s="42"/>
      <c r="J2057" s="42"/>
      <c r="K2057" s="42">
        <v>0</v>
      </c>
      <c r="L2057" s="46">
        <v>0.70340999999999998</v>
      </c>
      <c r="M2057" s="48">
        <v>75.150000449999993</v>
      </c>
      <c r="N2057" s="48">
        <v>0</v>
      </c>
      <c r="O2057" s="42"/>
      <c r="P2057" s="42"/>
      <c r="Q2057" s="42">
        <v>0</v>
      </c>
      <c r="R2057" s="47">
        <v>3157.9371000000001</v>
      </c>
      <c r="S2057" s="42">
        <v>3363.0107038507385</v>
      </c>
      <c r="T2057" s="73">
        <v>0.64388487533041139</v>
      </c>
      <c r="U2057" s="48">
        <v>75.853410449999998</v>
      </c>
      <c r="V2057" s="49">
        <v>14.52295815623205</v>
      </c>
    </row>
    <row r="2058" spans="1:22" x14ac:dyDescent="0.35">
      <c r="A2058" s="1" t="s">
        <v>29</v>
      </c>
      <c r="B2058" s="44" t="s">
        <v>2057</v>
      </c>
      <c r="C2058" s="25" t="s">
        <v>2102</v>
      </c>
      <c r="D2058" s="25" t="s">
        <v>32</v>
      </c>
      <c r="E2058" s="50">
        <v>5889</v>
      </c>
      <c r="F2058" s="41">
        <v>2344.0320000000002</v>
      </c>
      <c r="G2058" s="42">
        <v>1569.4038</v>
      </c>
      <c r="H2058" s="42">
        <v>0</v>
      </c>
      <c r="I2058" s="42"/>
      <c r="J2058" s="42"/>
      <c r="K2058" s="42">
        <v>0</v>
      </c>
      <c r="L2058" s="46">
        <v>0.9766800000000001</v>
      </c>
      <c r="M2058" s="48">
        <v>80.245244099999994</v>
      </c>
      <c r="N2058" s="48">
        <v>0</v>
      </c>
      <c r="O2058" s="42"/>
      <c r="P2058" s="42"/>
      <c r="Q2058" s="42">
        <v>0</v>
      </c>
      <c r="R2058" s="47">
        <v>3913.4358000000002</v>
      </c>
      <c r="S2058" s="42">
        <v>4167.5708120445715</v>
      </c>
      <c r="T2058" s="73">
        <v>0.70768735134056238</v>
      </c>
      <c r="U2058" s="48">
        <v>81.221924099999995</v>
      </c>
      <c r="V2058" s="49">
        <v>13.792141976566478</v>
      </c>
    </row>
    <row r="2059" spans="1:22" x14ac:dyDescent="0.35">
      <c r="A2059" s="1" t="s">
        <v>29</v>
      </c>
      <c r="B2059" s="44" t="s">
        <v>2057</v>
      </c>
      <c r="C2059" s="25" t="s">
        <v>2103</v>
      </c>
      <c r="D2059" s="25" t="s">
        <v>32</v>
      </c>
      <c r="E2059" s="50">
        <v>5230</v>
      </c>
      <c r="F2059" s="41">
        <v>1807.4880000000001</v>
      </c>
      <c r="G2059" s="42">
        <v>0</v>
      </c>
      <c r="H2059" s="42">
        <v>1146.5399999999997</v>
      </c>
      <c r="I2059" s="42"/>
      <c r="J2059" s="42"/>
      <c r="K2059" s="42">
        <v>0</v>
      </c>
      <c r="L2059" s="46">
        <v>0.75312000000000001</v>
      </c>
      <c r="M2059" s="42">
        <v>0</v>
      </c>
      <c r="N2059" s="48">
        <v>81.6433404</v>
      </c>
      <c r="O2059" s="42"/>
      <c r="P2059" s="42"/>
      <c r="Q2059" s="42">
        <v>0</v>
      </c>
      <c r="R2059" s="47">
        <v>2954.0279999999998</v>
      </c>
      <c r="S2059" s="42">
        <v>3145.8599297227256</v>
      </c>
      <c r="T2059" s="73">
        <v>0.60150285463149633</v>
      </c>
      <c r="U2059" s="48">
        <v>82.396460399999995</v>
      </c>
      <c r="V2059" s="49">
        <v>15.754581338432121</v>
      </c>
    </row>
    <row r="2060" spans="1:22" x14ac:dyDescent="0.35">
      <c r="A2060" s="1" t="s">
        <v>29</v>
      </c>
      <c r="B2060" s="44" t="s">
        <v>2057</v>
      </c>
      <c r="C2060" s="25" t="s">
        <v>2104</v>
      </c>
      <c r="D2060" s="25" t="s">
        <v>32</v>
      </c>
      <c r="E2060" s="50">
        <v>3089</v>
      </c>
      <c r="F2060" s="41">
        <v>1733.2523999999999</v>
      </c>
      <c r="G2060" s="42">
        <v>1741.4244000000001</v>
      </c>
      <c r="H2060" s="42">
        <v>0</v>
      </c>
      <c r="I2060" s="42"/>
      <c r="J2060" s="42"/>
      <c r="K2060" s="42">
        <v>0</v>
      </c>
      <c r="L2060" s="46">
        <v>0.72218850000000001</v>
      </c>
      <c r="M2060" s="48">
        <v>89.040835799999996</v>
      </c>
      <c r="N2060" s="48">
        <v>0</v>
      </c>
      <c r="O2060" s="42"/>
      <c r="P2060" s="42"/>
      <c r="Q2060" s="42">
        <v>0</v>
      </c>
      <c r="R2060" s="47">
        <v>3474.6768000000002</v>
      </c>
      <c r="S2060" s="42">
        <v>3700.319195978233</v>
      </c>
      <c r="T2060" s="73">
        <v>1.1979019734471457</v>
      </c>
      <c r="U2060" s="48">
        <v>89.763024299999998</v>
      </c>
      <c r="V2060" s="49">
        <v>29.058926610553577</v>
      </c>
    </row>
    <row r="2061" spans="1:22" x14ac:dyDescent="0.35">
      <c r="A2061" s="1" t="s">
        <v>29</v>
      </c>
      <c r="B2061" s="44" t="s">
        <v>2057</v>
      </c>
      <c r="C2061" s="25" t="s">
        <v>2105</v>
      </c>
      <c r="D2061" s="25" t="s">
        <v>32</v>
      </c>
      <c r="E2061" s="50">
        <v>9925</v>
      </c>
      <c r="F2061" s="41">
        <v>1912.248</v>
      </c>
      <c r="G2061" s="42">
        <v>2836.0664999999999</v>
      </c>
      <c r="H2061" s="42">
        <v>0</v>
      </c>
      <c r="I2061" s="42"/>
      <c r="J2061" s="42"/>
      <c r="K2061" s="42">
        <v>0</v>
      </c>
      <c r="L2061" s="46">
        <v>0.79676999999999998</v>
      </c>
      <c r="M2061" s="42">
        <v>145.01102175</v>
      </c>
      <c r="N2061" s="48">
        <v>0</v>
      </c>
      <c r="O2061" s="42"/>
      <c r="P2061" s="42"/>
      <c r="Q2061" s="42">
        <v>0</v>
      </c>
      <c r="R2061" s="47">
        <v>4748.3145000000004</v>
      </c>
      <c r="S2061" s="42">
        <v>5056.6657862658722</v>
      </c>
      <c r="T2061" s="73">
        <v>0.50948773665147329</v>
      </c>
      <c r="U2061" s="48">
        <v>145.80779175000001</v>
      </c>
      <c r="V2061" s="49">
        <v>14.690961385390429</v>
      </c>
    </row>
    <row r="2062" spans="1:22" x14ac:dyDescent="0.35">
      <c r="A2062" s="1" t="s">
        <v>29</v>
      </c>
      <c r="B2062" s="44" t="s">
        <v>2057</v>
      </c>
      <c r="C2062" s="25" t="s">
        <v>2106</v>
      </c>
      <c r="D2062" s="25" t="s">
        <v>32</v>
      </c>
      <c r="E2062" s="50">
        <v>2678</v>
      </c>
      <c r="F2062" s="41">
        <v>1020.384</v>
      </c>
      <c r="G2062" s="42">
        <v>1397.0043000000001</v>
      </c>
      <c r="H2062" s="42">
        <v>0</v>
      </c>
      <c r="I2062" s="42"/>
      <c r="J2062" s="42"/>
      <c r="K2062" s="42">
        <v>0</v>
      </c>
      <c r="L2062" s="46">
        <v>0.42516000000000004</v>
      </c>
      <c r="M2062" s="48">
        <v>71.430278850000008</v>
      </c>
      <c r="N2062" s="48">
        <v>0</v>
      </c>
      <c r="O2062" s="42"/>
      <c r="P2062" s="42"/>
      <c r="Q2062" s="42">
        <v>0</v>
      </c>
      <c r="R2062" s="47">
        <v>2417.3883000000001</v>
      </c>
      <c r="S2062" s="42">
        <v>2574.3713287587457</v>
      </c>
      <c r="T2062" s="73">
        <v>0.96130370752753758</v>
      </c>
      <c r="U2062" s="48">
        <v>71.855438850000013</v>
      </c>
      <c r="V2062" s="49">
        <v>26.831754611650489</v>
      </c>
    </row>
    <row r="2063" spans="1:22" x14ac:dyDescent="0.35">
      <c r="A2063" s="1" t="s">
        <v>29</v>
      </c>
      <c r="B2063" s="44" t="s">
        <v>2057</v>
      </c>
      <c r="C2063" s="25" t="s">
        <v>2107</v>
      </c>
      <c r="D2063" s="25" t="s">
        <v>32</v>
      </c>
      <c r="E2063" s="50">
        <v>6591</v>
      </c>
      <c r="F2063" s="41">
        <v>1945.7279999999998</v>
      </c>
      <c r="G2063" s="42">
        <v>2348.4222</v>
      </c>
      <c r="H2063" s="42">
        <v>0</v>
      </c>
      <c r="I2063" s="42"/>
      <c r="J2063" s="42"/>
      <c r="K2063" s="42">
        <v>0</v>
      </c>
      <c r="L2063" s="46">
        <v>0.81072</v>
      </c>
      <c r="M2063" s="42">
        <v>120.07726290000001</v>
      </c>
      <c r="N2063" s="48">
        <v>0</v>
      </c>
      <c r="O2063" s="42"/>
      <c r="P2063" s="42"/>
      <c r="Q2063" s="42">
        <v>0</v>
      </c>
      <c r="R2063" s="47">
        <v>4294.1502</v>
      </c>
      <c r="S2063" s="42">
        <v>4573.0084638300077</v>
      </c>
      <c r="T2063" s="73">
        <v>0.69382619690942315</v>
      </c>
      <c r="U2063" s="48">
        <v>120.88798290000001</v>
      </c>
      <c r="V2063" s="49">
        <v>18.341372007282661</v>
      </c>
    </row>
    <row r="2064" spans="1:22" x14ac:dyDescent="0.35">
      <c r="A2064" s="1" t="s">
        <v>29</v>
      </c>
      <c r="B2064" s="44" t="s">
        <v>2057</v>
      </c>
      <c r="C2064" s="25" t="s">
        <v>2108</v>
      </c>
      <c r="D2064" s="25" t="s">
        <v>32</v>
      </c>
      <c r="E2064" s="50">
        <v>13929</v>
      </c>
      <c r="F2064" s="41">
        <v>6733.4651999999996</v>
      </c>
      <c r="G2064" s="42">
        <v>0</v>
      </c>
      <c r="H2064" s="42">
        <v>1215.6039999999998</v>
      </c>
      <c r="I2064" s="42"/>
      <c r="J2064" s="42"/>
      <c r="K2064" s="42">
        <v>0</v>
      </c>
      <c r="L2064" s="46">
        <v>2.8056105000000002</v>
      </c>
      <c r="M2064" s="42">
        <v>0</v>
      </c>
      <c r="N2064" s="48">
        <v>86.561281039999983</v>
      </c>
      <c r="O2064" s="42"/>
      <c r="P2064" s="42"/>
      <c r="Q2064" s="42">
        <v>0</v>
      </c>
      <c r="R2064" s="47">
        <v>7949.0691999999999</v>
      </c>
      <c r="S2064" s="42">
        <v>8465.2746266701215</v>
      </c>
      <c r="T2064" s="73">
        <v>0.60774460669611041</v>
      </c>
      <c r="U2064" s="48">
        <v>89.366891539999983</v>
      </c>
      <c r="V2064" s="49">
        <v>6.4158871089094678</v>
      </c>
    </row>
    <row r="2065" spans="1:22" x14ac:dyDescent="0.35">
      <c r="A2065" s="1" t="s">
        <v>29</v>
      </c>
      <c r="B2065" s="44" t="s">
        <v>2057</v>
      </c>
      <c r="C2065" s="25" t="s">
        <v>2109</v>
      </c>
      <c r="D2065" s="25" t="s">
        <v>32</v>
      </c>
      <c r="E2065" s="50">
        <v>14740</v>
      </c>
      <c r="F2065" s="41">
        <v>10228.68</v>
      </c>
      <c r="G2065" s="42">
        <v>7791.6995999999999</v>
      </c>
      <c r="H2065" s="42">
        <v>0</v>
      </c>
      <c r="I2065" s="42"/>
      <c r="J2065" s="42"/>
      <c r="K2065" s="42">
        <v>0</v>
      </c>
      <c r="L2065" s="46">
        <v>4.2619499999999997</v>
      </c>
      <c r="M2065" s="42">
        <v>398.39768219999996</v>
      </c>
      <c r="N2065" s="48">
        <v>0</v>
      </c>
      <c r="O2065" s="42"/>
      <c r="P2065" s="42"/>
      <c r="Q2065" s="42">
        <v>0</v>
      </c>
      <c r="R2065" s="47">
        <v>18020.3796</v>
      </c>
      <c r="S2065" s="42">
        <v>19190.606894055454</v>
      </c>
      <c r="T2065" s="73">
        <v>1.3019407662181448</v>
      </c>
      <c r="U2065" s="48">
        <v>402.65963219999998</v>
      </c>
      <c r="V2065" s="49">
        <v>27.317478439620082</v>
      </c>
    </row>
    <row r="2066" spans="1:22" x14ac:dyDescent="0.35">
      <c r="A2066" s="1" t="s">
        <v>29</v>
      </c>
      <c r="B2066" s="44" t="s">
        <v>2057</v>
      </c>
      <c r="C2066" s="25" t="s">
        <v>2110</v>
      </c>
      <c r="D2066" s="25" t="s">
        <v>32</v>
      </c>
      <c r="E2066" s="50">
        <v>1583</v>
      </c>
      <c r="F2066" s="41">
        <v>547.99199999999996</v>
      </c>
      <c r="G2066" s="42">
        <v>0</v>
      </c>
      <c r="H2066" s="42">
        <v>475.68799999999993</v>
      </c>
      <c r="I2066" s="42"/>
      <c r="J2066" s="42"/>
      <c r="K2066" s="42">
        <v>0</v>
      </c>
      <c r="L2066" s="46">
        <v>0.22833000000000001</v>
      </c>
      <c r="M2066" s="42">
        <v>0</v>
      </c>
      <c r="N2066" s="48">
        <v>33.873006879999998</v>
      </c>
      <c r="O2066" s="42"/>
      <c r="P2066" s="42"/>
      <c r="Q2066" s="42">
        <v>0</v>
      </c>
      <c r="R2066" s="47">
        <v>1023.6799999999998</v>
      </c>
      <c r="S2066" s="42">
        <v>1090.1568613630473</v>
      </c>
      <c r="T2066" s="73">
        <v>0.68866510509352319</v>
      </c>
      <c r="U2066" s="48">
        <v>34.101336879999998</v>
      </c>
      <c r="V2066" s="49">
        <v>21.542221655085278</v>
      </c>
    </row>
    <row r="2067" spans="1:22" x14ac:dyDescent="0.35">
      <c r="A2067" s="1" t="s">
        <v>29</v>
      </c>
      <c r="B2067" s="44" t="s">
        <v>2057</v>
      </c>
      <c r="C2067" s="25" t="s">
        <v>2111</v>
      </c>
      <c r="D2067" s="25" t="s">
        <v>32</v>
      </c>
      <c r="E2067" s="50">
        <v>7413</v>
      </c>
      <c r="F2067" s="41">
        <v>1999.296</v>
      </c>
      <c r="G2067" s="42">
        <v>495.60120000000001</v>
      </c>
      <c r="H2067" s="42">
        <v>0</v>
      </c>
      <c r="I2067" s="42"/>
      <c r="J2067" s="42"/>
      <c r="K2067" s="42">
        <v>0</v>
      </c>
      <c r="L2067" s="46">
        <v>0.83304</v>
      </c>
      <c r="M2067" s="48">
        <v>25.340603399999999</v>
      </c>
      <c r="N2067" s="48">
        <v>0</v>
      </c>
      <c r="O2067" s="42"/>
      <c r="P2067" s="42"/>
      <c r="Q2067" s="42">
        <v>0</v>
      </c>
      <c r="R2067" s="47">
        <v>2494.8971999999999</v>
      </c>
      <c r="S2067" s="42">
        <v>2656.9135872298521</v>
      </c>
      <c r="T2067" s="73">
        <v>0.35841273266286955</v>
      </c>
      <c r="U2067" s="48">
        <v>26.1736434</v>
      </c>
      <c r="V2067" s="49">
        <v>3.5307761230271146</v>
      </c>
    </row>
    <row r="2068" spans="1:22" x14ac:dyDescent="0.35">
      <c r="A2068" s="1" t="s">
        <v>29</v>
      </c>
      <c r="B2068" s="44" t="s">
        <v>2057</v>
      </c>
      <c r="C2068" s="25" t="s">
        <v>2112</v>
      </c>
      <c r="D2068" s="25" t="s">
        <v>32</v>
      </c>
      <c r="E2068" s="50">
        <v>22789</v>
      </c>
      <c r="F2068" s="41">
        <v>13072.32</v>
      </c>
      <c r="G2068" s="42">
        <v>6792.5402999999997</v>
      </c>
      <c r="H2068" s="42">
        <v>0</v>
      </c>
      <c r="I2068" s="42"/>
      <c r="J2068" s="42"/>
      <c r="K2068" s="42">
        <v>0</v>
      </c>
      <c r="L2068" s="46">
        <v>5.4468000000000005</v>
      </c>
      <c r="M2068" s="42">
        <v>347.30963085000002</v>
      </c>
      <c r="N2068" s="48">
        <v>0</v>
      </c>
      <c r="O2068" s="42"/>
      <c r="P2068" s="42"/>
      <c r="Q2068" s="42">
        <v>0</v>
      </c>
      <c r="R2068" s="47">
        <v>19864.8603</v>
      </c>
      <c r="S2068" s="42">
        <v>21154.866516942213</v>
      </c>
      <c r="T2068" s="73">
        <v>0.92829288327448389</v>
      </c>
      <c r="U2068" s="48">
        <v>352.75643085000002</v>
      </c>
      <c r="V2068" s="49">
        <v>15.479241337926192</v>
      </c>
    </row>
    <row r="2069" spans="1:22" x14ac:dyDescent="0.35">
      <c r="A2069" s="1" t="s">
        <v>29</v>
      </c>
      <c r="B2069" s="44" t="s">
        <v>2057</v>
      </c>
      <c r="C2069" s="25" t="s">
        <v>2113</v>
      </c>
      <c r="D2069" s="25" t="s">
        <v>32</v>
      </c>
      <c r="E2069" s="50">
        <v>5311</v>
      </c>
      <c r="F2069" s="41">
        <v>3865.9679999999998</v>
      </c>
      <c r="G2069" s="42">
        <v>0</v>
      </c>
      <c r="H2069" s="42">
        <v>0</v>
      </c>
      <c r="I2069" s="42"/>
      <c r="J2069" s="42"/>
      <c r="K2069" s="42">
        <v>0</v>
      </c>
      <c r="L2069" s="46">
        <v>1.6108199999999999</v>
      </c>
      <c r="M2069" s="42">
        <v>0</v>
      </c>
      <c r="N2069" s="48">
        <v>0</v>
      </c>
      <c r="O2069" s="42"/>
      <c r="P2069" s="42"/>
      <c r="Q2069" s="42">
        <v>0</v>
      </c>
      <c r="R2069" s="47">
        <v>3865.9679999999998</v>
      </c>
      <c r="S2069" s="42">
        <v>4117.0204956724538</v>
      </c>
      <c r="T2069" s="73">
        <v>0.77518744034502984</v>
      </c>
      <c r="U2069" s="48">
        <v>1.6108199999999999</v>
      </c>
      <c r="V2069" s="49">
        <v>0.30329881378271512</v>
      </c>
    </row>
    <row r="2070" spans="1:22" x14ac:dyDescent="0.35">
      <c r="A2070" s="1" t="s">
        <v>29</v>
      </c>
      <c r="B2070" s="44" t="s">
        <v>2057</v>
      </c>
      <c r="C2070" s="25" t="s">
        <v>2114</v>
      </c>
      <c r="D2070" s="25" t="s">
        <v>32</v>
      </c>
      <c r="E2070" s="50">
        <v>6505</v>
      </c>
      <c r="F2070" s="41">
        <v>3120.768</v>
      </c>
      <c r="G2070" s="42">
        <v>2004.3810000000001</v>
      </c>
      <c r="H2070" s="42">
        <v>0</v>
      </c>
      <c r="I2070" s="42"/>
      <c r="J2070" s="42"/>
      <c r="K2070" s="42">
        <v>0</v>
      </c>
      <c r="L2070" s="46">
        <v>1.3003199999999999</v>
      </c>
      <c r="M2070" s="42">
        <v>102.48607949999999</v>
      </c>
      <c r="N2070" s="48">
        <v>0</v>
      </c>
      <c r="O2070" s="42"/>
      <c r="P2070" s="42"/>
      <c r="Q2070" s="42">
        <v>0</v>
      </c>
      <c r="R2070" s="47">
        <v>5125.1490000000003</v>
      </c>
      <c r="S2070" s="42">
        <v>5457.971580824048</v>
      </c>
      <c r="T2070" s="73">
        <v>0.83904251818970765</v>
      </c>
      <c r="U2070" s="48">
        <v>103.78639949999999</v>
      </c>
      <c r="V2070" s="49">
        <v>15.954865411222135</v>
      </c>
    </row>
    <row r="2071" spans="1:22" x14ac:dyDescent="0.35">
      <c r="A2071" s="1" t="s">
        <v>29</v>
      </c>
      <c r="B2071" s="44" t="s">
        <v>2057</v>
      </c>
      <c r="C2071" s="25" t="s">
        <v>2115</v>
      </c>
      <c r="D2071" s="25" t="s">
        <v>32</v>
      </c>
      <c r="E2071" s="50">
        <v>6813</v>
      </c>
      <c r="F2071" s="41">
        <v>2454.6239999999998</v>
      </c>
      <c r="G2071" s="42">
        <v>0</v>
      </c>
      <c r="H2071" s="42">
        <v>977.37199999999984</v>
      </c>
      <c r="I2071" s="42"/>
      <c r="J2071" s="42"/>
      <c r="K2071" s="42">
        <v>0</v>
      </c>
      <c r="L2071" s="46">
        <v>1.0227599999999999</v>
      </c>
      <c r="M2071" s="42">
        <v>0</v>
      </c>
      <c r="N2071" s="48">
        <v>69.597148719999993</v>
      </c>
      <c r="O2071" s="42"/>
      <c r="P2071" s="42"/>
      <c r="Q2071" s="42">
        <v>0</v>
      </c>
      <c r="R2071" s="47">
        <v>3431.9959999999996</v>
      </c>
      <c r="S2071" s="42">
        <v>3654.8667430940654</v>
      </c>
      <c r="T2071" s="73">
        <v>0.53645482798973509</v>
      </c>
      <c r="U2071" s="48">
        <v>70.619908719999998</v>
      </c>
      <c r="V2071" s="49">
        <v>10.365464365184206</v>
      </c>
    </row>
    <row r="2072" spans="1:22" x14ac:dyDescent="0.35">
      <c r="A2072" s="1" t="s">
        <v>29</v>
      </c>
      <c r="B2072" s="44" t="s">
        <v>2057</v>
      </c>
      <c r="C2072" s="25" t="s">
        <v>2116</v>
      </c>
      <c r="D2072" s="25" t="s">
        <v>32</v>
      </c>
      <c r="E2072" s="50">
        <v>4865</v>
      </c>
      <c r="F2072" s="41">
        <v>2429.5679999999998</v>
      </c>
      <c r="G2072" s="42">
        <v>0</v>
      </c>
      <c r="H2072" s="42">
        <v>1397.9639999999997</v>
      </c>
      <c r="I2072" s="42"/>
      <c r="J2072" s="42"/>
      <c r="K2072" s="42">
        <v>0</v>
      </c>
      <c r="L2072" s="46">
        <v>1.0123200000000001</v>
      </c>
      <c r="M2072" s="42">
        <v>0</v>
      </c>
      <c r="N2072" s="48">
        <v>99.546854639999992</v>
      </c>
      <c r="O2072" s="42"/>
      <c r="P2072" s="42"/>
      <c r="Q2072" s="42">
        <v>0</v>
      </c>
      <c r="R2072" s="47">
        <v>3827.5319999999992</v>
      </c>
      <c r="S2072" s="42">
        <v>4076.088496294376</v>
      </c>
      <c r="T2072" s="73">
        <v>0.8378393620337875</v>
      </c>
      <c r="U2072" s="48">
        <v>100.55917463999999</v>
      </c>
      <c r="V2072" s="49">
        <v>20.669922844809864</v>
      </c>
    </row>
    <row r="2073" spans="1:22" x14ac:dyDescent="0.35">
      <c r="A2073" s="1" t="s">
        <v>29</v>
      </c>
      <c r="B2073" s="44" t="s">
        <v>2057</v>
      </c>
      <c r="C2073" s="25" t="s">
        <v>2117</v>
      </c>
      <c r="D2073" s="25" t="s">
        <v>32</v>
      </c>
      <c r="E2073" s="50">
        <v>4955</v>
      </c>
      <c r="F2073" s="41">
        <v>2304.288</v>
      </c>
      <c r="G2073" s="42">
        <v>0</v>
      </c>
      <c r="H2073" s="42">
        <v>0</v>
      </c>
      <c r="I2073" s="42"/>
      <c r="J2073" s="42"/>
      <c r="K2073" s="42">
        <v>0</v>
      </c>
      <c r="L2073" s="46">
        <v>0.96011999999999997</v>
      </c>
      <c r="M2073" s="42">
        <v>0</v>
      </c>
      <c r="N2073" s="48">
        <v>0</v>
      </c>
      <c r="O2073" s="42"/>
      <c r="P2073" s="42"/>
      <c r="Q2073" s="42">
        <v>0</v>
      </c>
      <c r="R2073" s="47">
        <v>2304.288</v>
      </c>
      <c r="S2073" s="42">
        <v>2453.9263966830786</v>
      </c>
      <c r="T2073" s="73">
        <v>0.49524246149002593</v>
      </c>
      <c r="U2073" s="48">
        <v>0.96011999999999997</v>
      </c>
      <c r="V2073" s="49">
        <v>0.19376791120080727</v>
      </c>
    </row>
    <row r="2074" spans="1:22" x14ac:dyDescent="0.35">
      <c r="A2074" s="1" t="s">
        <v>29</v>
      </c>
      <c r="B2074" s="44" t="s">
        <v>2057</v>
      </c>
      <c r="C2074" s="25" t="s">
        <v>2118</v>
      </c>
      <c r="D2074" s="25" t="s">
        <v>32</v>
      </c>
      <c r="E2074" s="50">
        <v>6646</v>
      </c>
      <c r="F2074" s="41">
        <v>3340.2239999999997</v>
      </c>
      <c r="G2074" s="42">
        <v>0</v>
      </c>
      <c r="H2074" s="42">
        <v>0</v>
      </c>
      <c r="I2074" s="42"/>
      <c r="J2074" s="42"/>
      <c r="K2074" s="42">
        <v>0</v>
      </c>
      <c r="L2074" s="46">
        <v>1.3917599999999999</v>
      </c>
      <c r="M2074" s="42">
        <v>0</v>
      </c>
      <c r="N2074" s="48">
        <v>0</v>
      </c>
      <c r="O2074" s="42"/>
      <c r="P2074" s="42"/>
      <c r="Q2074" s="42">
        <v>0</v>
      </c>
      <c r="R2074" s="47">
        <v>3340.2239999999997</v>
      </c>
      <c r="S2074" s="42">
        <v>3557.1351516973305</v>
      </c>
      <c r="T2074" s="73">
        <v>0.53522948415548155</v>
      </c>
      <c r="U2074" s="48">
        <v>1.3917599999999999</v>
      </c>
      <c r="V2074" s="49">
        <v>0.20941318086066807</v>
      </c>
    </row>
    <row r="2075" spans="1:22" x14ac:dyDescent="0.35">
      <c r="A2075" s="1" t="s">
        <v>29</v>
      </c>
      <c r="B2075" s="44" t="s">
        <v>2057</v>
      </c>
      <c r="C2075" s="25" t="s">
        <v>2119</v>
      </c>
      <c r="D2075" s="25" t="s">
        <v>32</v>
      </c>
      <c r="E2075" s="50">
        <v>5679</v>
      </c>
      <c r="F2075" s="41">
        <v>2892.672</v>
      </c>
      <c r="G2075" s="42">
        <v>0</v>
      </c>
      <c r="H2075" s="42">
        <v>0</v>
      </c>
      <c r="I2075" s="42"/>
      <c r="J2075" s="42"/>
      <c r="K2075" s="42">
        <v>0</v>
      </c>
      <c r="L2075" s="46">
        <v>1.2052799999999999</v>
      </c>
      <c r="M2075" s="42">
        <v>0</v>
      </c>
      <c r="N2075" s="48">
        <v>0</v>
      </c>
      <c r="O2075" s="42"/>
      <c r="P2075" s="42"/>
      <c r="Q2075" s="42">
        <v>0</v>
      </c>
      <c r="R2075" s="47">
        <v>2892.672</v>
      </c>
      <c r="S2075" s="42">
        <v>3080.5195260948431</v>
      </c>
      <c r="T2075" s="73">
        <v>0.54244048707428127</v>
      </c>
      <c r="U2075" s="48">
        <v>1.2052799999999999</v>
      </c>
      <c r="V2075" s="49">
        <v>0.21223454833597463</v>
      </c>
    </row>
    <row r="2076" spans="1:22" x14ac:dyDescent="0.35">
      <c r="A2076" s="1" t="s">
        <v>29</v>
      </c>
      <c r="B2076" s="44" t="s">
        <v>2057</v>
      </c>
      <c r="C2076" s="25" t="s">
        <v>2120</v>
      </c>
      <c r="D2076" s="25" t="s">
        <v>32</v>
      </c>
      <c r="E2076" s="50">
        <v>5605</v>
      </c>
      <c r="F2076" s="41">
        <v>2137.1039999999998</v>
      </c>
      <c r="G2076" s="42">
        <v>800.23680000000002</v>
      </c>
      <c r="H2076" s="42">
        <v>0</v>
      </c>
      <c r="I2076" s="42"/>
      <c r="J2076" s="42"/>
      <c r="K2076" s="42">
        <v>0</v>
      </c>
      <c r="L2076" s="46">
        <v>0.89046000000000003</v>
      </c>
      <c r="M2076" s="48">
        <v>40.916937599999997</v>
      </c>
      <c r="N2076" s="48">
        <v>0</v>
      </c>
      <c r="O2076" s="42"/>
      <c r="P2076" s="42"/>
      <c r="Q2076" s="42">
        <v>0</v>
      </c>
      <c r="R2076" s="47">
        <v>2937.3407999999999</v>
      </c>
      <c r="S2076" s="42">
        <v>3128.0890779165584</v>
      </c>
      <c r="T2076" s="73">
        <v>0.55808904155513972</v>
      </c>
      <c r="U2076" s="48">
        <v>41.807397599999994</v>
      </c>
      <c r="V2076" s="49">
        <v>7.4589469402319351</v>
      </c>
    </row>
    <row r="2077" spans="1:22" x14ac:dyDescent="0.35">
      <c r="A2077" s="1" t="s">
        <v>29</v>
      </c>
      <c r="B2077" s="44" t="s">
        <v>2057</v>
      </c>
      <c r="C2077" s="25" t="s">
        <v>2121</v>
      </c>
      <c r="D2077" s="25" t="s">
        <v>32</v>
      </c>
      <c r="E2077" s="50">
        <v>4930</v>
      </c>
      <c r="F2077" s="41">
        <v>1524.528</v>
      </c>
      <c r="G2077" s="42">
        <v>0</v>
      </c>
      <c r="H2077" s="42">
        <v>1633.8679999999997</v>
      </c>
      <c r="I2077" s="42"/>
      <c r="J2077" s="42"/>
      <c r="K2077" s="42">
        <v>0</v>
      </c>
      <c r="L2077" s="46">
        <v>0.63522000000000001</v>
      </c>
      <c r="M2077" s="42">
        <v>0</v>
      </c>
      <c r="N2077" s="48">
        <v>116.34521367999999</v>
      </c>
      <c r="O2077" s="42"/>
      <c r="P2077" s="42"/>
      <c r="Q2077" s="42">
        <v>0</v>
      </c>
      <c r="R2077" s="47">
        <v>3158.3959999999997</v>
      </c>
      <c r="S2077" s="42">
        <v>3363.499404405286</v>
      </c>
      <c r="T2077" s="73">
        <v>0.68225140048788757</v>
      </c>
      <c r="U2077" s="48">
        <v>116.98043367999999</v>
      </c>
      <c r="V2077" s="49">
        <v>23.728282693711964</v>
      </c>
    </row>
    <row r="2078" spans="1:22" x14ac:dyDescent="0.35">
      <c r="A2078" s="1" t="s">
        <v>29</v>
      </c>
      <c r="B2078" s="44" t="s">
        <v>2057</v>
      </c>
      <c r="C2078" s="25" t="s">
        <v>2122</v>
      </c>
      <c r="D2078" s="25" t="s">
        <v>32</v>
      </c>
      <c r="E2078" s="50">
        <v>4236</v>
      </c>
      <c r="F2078" s="41">
        <v>1809.2159999999999</v>
      </c>
      <c r="G2078" s="42">
        <v>474.76170000000002</v>
      </c>
      <c r="H2078" s="42">
        <v>0</v>
      </c>
      <c r="I2078" s="42"/>
      <c r="J2078" s="42"/>
      <c r="K2078" s="42">
        <v>0</v>
      </c>
      <c r="L2078" s="46">
        <v>0.75384000000000007</v>
      </c>
      <c r="M2078" s="48">
        <v>24.27505815</v>
      </c>
      <c r="N2078" s="48">
        <v>0</v>
      </c>
      <c r="O2078" s="42"/>
      <c r="P2078" s="42"/>
      <c r="Q2078" s="42">
        <v>0</v>
      </c>
      <c r="R2078" s="47">
        <v>2283.9776999999999</v>
      </c>
      <c r="S2078" s="42">
        <v>2432.2971640114019</v>
      </c>
      <c r="T2078" s="73">
        <v>0.57419668649938671</v>
      </c>
      <c r="U2078" s="48">
        <v>25.02889815</v>
      </c>
      <c r="V2078" s="49">
        <v>5.9086161827195474</v>
      </c>
    </row>
    <row r="2079" spans="1:22" x14ac:dyDescent="0.35">
      <c r="A2079" s="1" t="s">
        <v>29</v>
      </c>
      <c r="B2079" s="44" t="s">
        <v>2057</v>
      </c>
      <c r="C2079" s="25" t="s">
        <v>2123</v>
      </c>
      <c r="D2079" s="25" t="s">
        <v>32</v>
      </c>
      <c r="E2079" s="50">
        <v>5422</v>
      </c>
      <c r="F2079" s="41">
        <v>2009.664</v>
      </c>
      <c r="G2079" s="42">
        <v>886.62599999999998</v>
      </c>
      <c r="H2079" s="42">
        <v>0</v>
      </c>
      <c r="I2079" s="42"/>
      <c r="J2079" s="42"/>
      <c r="K2079" s="42">
        <v>0</v>
      </c>
      <c r="L2079" s="46">
        <v>0.83735999999999999</v>
      </c>
      <c r="M2079" s="48">
        <v>45.334106999999996</v>
      </c>
      <c r="N2079" s="48">
        <v>0</v>
      </c>
      <c r="O2079" s="42"/>
      <c r="P2079" s="42"/>
      <c r="Q2079" s="42">
        <v>0</v>
      </c>
      <c r="R2079" s="47">
        <v>2896.29</v>
      </c>
      <c r="S2079" s="42">
        <v>3084.3724757709251</v>
      </c>
      <c r="T2079" s="73">
        <v>0.56886250014218465</v>
      </c>
      <c r="U2079" s="48">
        <v>46.171466999999993</v>
      </c>
      <c r="V2079" s="49">
        <v>8.515578568793801</v>
      </c>
    </row>
    <row r="2080" spans="1:22" x14ac:dyDescent="0.35">
      <c r="A2080" s="1" t="s">
        <v>29</v>
      </c>
      <c r="B2080" s="44" t="s">
        <v>2057</v>
      </c>
      <c r="C2080" s="25" t="s">
        <v>2124</v>
      </c>
      <c r="D2080" s="25" t="s">
        <v>32</v>
      </c>
      <c r="E2080" s="50">
        <v>4042</v>
      </c>
      <c r="F2080" s="41">
        <v>1791.0719999999999</v>
      </c>
      <c r="G2080" s="42">
        <v>637.68870000000004</v>
      </c>
      <c r="H2080" s="42">
        <v>0</v>
      </c>
      <c r="I2080" s="42"/>
      <c r="J2080" s="42"/>
      <c r="K2080" s="42">
        <v>0</v>
      </c>
      <c r="L2080" s="46">
        <v>0.74627999999999994</v>
      </c>
      <c r="M2080" s="48">
        <v>32.605684650000001</v>
      </c>
      <c r="N2080" s="48">
        <v>0</v>
      </c>
      <c r="O2080" s="42"/>
      <c r="P2080" s="42"/>
      <c r="Q2080" s="42">
        <v>0</v>
      </c>
      <c r="R2080" s="47">
        <v>2428.7606999999998</v>
      </c>
      <c r="S2080" s="42">
        <v>2586.482242218191</v>
      </c>
      <c r="T2080" s="73">
        <v>0.63990159381944356</v>
      </c>
      <c r="U2080" s="48">
        <v>33.351964649999999</v>
      </c>
      <c r="V2080" s="49">
        <v>8.2513519668480946</v>
      </c>
    </row>
    <row r="2081" spans="1:22" x14ac:dyDescent="0.35">
      <c r="A2081" s="1" t="s">
        <v>29</v>
      </c>
      <c r="B2081" s="44" t="s">
        <v>2057</v>
      </c>
      <c r="C2081" s="25" t="s">
        <v>2125</v>
      </c>
      <c r="D2081" s="25" t="s">
        <v>32</v>
      </c>
      <c r="E2081" s="50">
        <v>5334</v>
      </c>
      <c r="F2081" s="41">
        <v>1173.8519999999999</v>
      </c>
      <c r="G2081" s="42">
        <v>1907.0037</v>
      </c>
      <c r="H2081" s="42">
        <v>0</v>
      </c>
      <c r="I2081" s="42"/>
      <c r="J2081" s="42"/>
      <c r="K2081" s="42">
        <v>0</v>
      </c>
      <c r="L2081" s="46">
        <v>0.48910500000000001</v>
      </c>
      <c r="M2081" s="48">
        <v>97.507077150000001</v>
      </c>
      <c r="N2081" s="48">
        <v>0</v>
      </c>
      <c r="O2081" s="42"/>
      <c r="P2081" s="42"/>
      <c r="Q2081" s="42">
        <v>0</v>
      </c>
      <c r="R2081" s="47">
        <v>3080.8557000000001</v>
      </c>
      <c r="S2081" s="42">
        <v>3280.9237068463331</v>
      </c>
      <c r="T2081" s="73">
        <v>0.615096307995188</v>
      </c>
      <c r="U2081" s="48">
        <v>97.996182149999996</v>
      </c>
      <c r="V2081" s="49">
        <v>18.371987654668164</v>
      </c>
    </row>
    <row r="2082" spans="1:22" x14ac:dyDescent="0.35">
      <c r="A2082" s="1" t="s">
        <v>29</v>
      </c>
      <c r="B2082" s="44" t="s">
        <v>2057</v>
      </c>
      <c r="C2082" s="25" t="s">
        <v>2126</v>
      </c>
      <c r="D2082" s="25" t="s">
        <v>32</v>
      </c>
      <c r="E2082" s="50">
        <v>14428</v>
      </c>
      <c r="F2082" s="41">
        <v>5457.4560000000001</v>
      </c>
      <c r="G2082" s="42">
        <v>1441.3356000000001</v>
      </c>
      <c r="H2082" s="42">
        <v>0</v>
      </c>
      <c r="I2082" s="42"/>
      <c r="J2082" s="42"/>
      <c r="K2082" s="42">
        <v>0</v>
      </c>
      <c r="L2082" s="46">
        <v>2.2739400000000001</v>
      </c>
      <c r="M2082" s="48">
        <v>73.696984199999989</v>
      </c>
      <c r="N2082" s="48">
        <v>0</v>
      </c>
      <c r="O2082" s="42"/>
      <c r="P2082" s="42"/>
      <c r="Q2082" s="42">
        <v>0</v>
      </c>
      <c r="R2082" s="47">
        <v>6898.7916000000005</v>
      </c>
      <c r="S2082" s="42">
        <v>7346.7929410106244</v>
      </c>
      <c r="T2082" s="73">
        <v>0.5092038356674955</v>
      </c>
      <c r="U2082" s="48">
        <v>75.970924199999985</v>
      </c>
      <c r="V2082" s="49">
        <v>5.2655201136678667</v>
      </c>
    </row>
    <row r="2083" spans="1:22" x14ac:dyDescent="0.35">
      <c r="A2083" s="1" t="s">
        <v>29</v>
      </c>
      <c r="B2083" s="44" t="s">
        <v>2057</v>
      </c>
      <c r="C2083" s="25" t="s">
        <v>2127</v>
      </c>
      <c r="D2083" s="25" t="s">
        <v>32</v>
      </c>
      <c r="E2083" s="50">
        <v>679</v>
      </c>
      <c r="F2083" s="41">
        <v>207.64079999999998</v>
      </c>
      <c r="G2083" s="42">
        <v>0</v>
      </c>
      <c r="H2083" s="42">
        <v>378.68799999999993</v>
      </c>
      <c r="I2083" s="42"/>
      <c r="J2083" s="42"/>
      <c r="K2083" s="42">
        <v>0</v>
      </c>
      <c r="L2083" s="46">
        <v>8.6516999999999997E-2</v>
      </c>
      <c r="M2083" s="42">
        <v>0</v>
      </c>
      <c r="N2083" s="48">
        <v>26.96578688</v>
      </c>
      <c r="O2083" s="42"/>
      <c r="P2083" s="42"/>
      <c r="Q2083" s="42">
        <v>0</v>
      </c>
      <c r="R2083" s="47">
        <v>586.32879999999989</v>
      </c>
      <c r="S2083" s="42">
        <v>624.40446656646782</v>
      </c>
      <c r="T2083" s="73">
        <v>0.91959420701983474</v>
      </c>
      <c r="U2083" s="48">
        <v>27.05230388</v>
      </c>
      <c r="V2083" s="49">
        <v>39.841390103092785</v>
      </c>
    </row>
    <row r="2084" spans="1:22" x14ac:dyDescent="0.35">
      <c r="A2084" s="1" t="s">
        <v>29</v>
      </c>
      <c r="B2084" s="44" t="s">
        <v>2057</v>
      </c>
      <c r="C2084" s="25" t="s">
        <v>2128</v>
      </c>
      <c r="D2084" s="25" t="s">
        <v>32</v>
      </c>
      <c r="E2084" s="50">
        <v>6204</v>
      </c>
      <c r="F2084" s="41">
        <v>2376.864</v>
      </c>
      <c r="G2084" s="42">
        <v>1293.5645999999999</v>
      </c>
      <c r="H2084" s="42">
        <v>0</v>
      </c>
      <c r="I2084" s="42"/>
      <c r="J2084" s="42"/>
      <c r="K2084" s="42">
        <v>0</v>
      </c>
      <c r="L2084" s="46">
        <v>0.99036000000000002</v>
      </c>
      <c r="M2084" s="48">
        <v>66.141299700000005</v>
      </c>
      <c r="N2084" s="48">
        <v>0</v>
      </c>
      <c r="O2084" s="42"/>
      <c r="P2084" s="42"/>
      <c r="Q2084" s="42">
        <v>0</v>
      </c>
      <c r="R2084" s="47">
        <v>3670.4286000000002</v>
      </c>
      <c r="S2084" s="42">
        <v>3908.7829423581238</v>
      </c>
      <c r="T2084" s="73">
        <v>0.63004238271407542</v>
      </c>
      <c r="U2084" s="48">
        <v>67.1316597</v>
      </c>
      <c r="V2084" s="49">
        <v>10.820705947775629</v>
      </c>
    </row>
    <row r="2085" spans="1:22" x14ac:dyDescent="0.35">
      <c r="A2085" s="1" t="s">
        <v>29</v>
      </c>
      <c r="B2085" s="44" t="s">
        <v>2057</v>
      </c>
      <c r="C2085" s="25" t="s">
        <v>2129</v>
      </c>
      <c r="D2085" s="25" t="s">
        <v>32</v>
      </c>
      <c r="E2085" s="50">
        <v>1626</v>
      </c>
      <c r="F2085" s="41">
        <v>1121.472</v>
      </c>
      <c r="G2085" s="42">
        <v>0</v>
      </c>
      <c r="H2085" s="42">
        <v>0</v>
      </c>
      <c r="I2085" s="42"/>
      <c r="J2085" s="42"/>
      <c r="K2085" s="42">
        <v>0</v>
      </c>
      <c r="L2085" s="46">
        <v>0.46728000000000003</v>
      </c>
      <c r="M2085" s="42">
        <v>0</v>
      </c>
      <c r="N2085" s="48">
        <v>0</v>
      </c>
      <c r="O2085" s="42"/>
      <c r="P2085" s="42"/>
      <c r="Q2085" s="42">
        <v>0</v>
      </c>
      <c r="R2085" s="47">
        <v>1121.472</v>
      </c>
      <c r="S2085" s="42">
        <v>1194.2993861622181</v>
      </c>
      <c r="T2085" s="73">
        <v>0.73450146750443912</v>
      </c>
      <c r="U2085" s="48">
        <v>0.46728000000000003</v>
      </c>
      <c r="V2085" s="49">
        <v>0.28738007380073805</v>
      </c>
    </row>
    <row r="2086" spans="1:22" x14ac:dyDescent="0.35">
      <c r="A2086" s="1" t="s">
        <v>29</v>
      </c>
      <c r="B2086" s="44" t="s">
        <v>2057</v>
      </c>
      <c r="C2086" s="25" t="s">
        <v>2130</v>
      </c>
      <c r="D2086" s="25" t="s">
        <v>32</v>
      </c>
      <c r="E2086" s="50">
        <v>4830</v>
      </c>
      <c r="F2086" s="41">
        <v>1949.184</v>
      </c>
      <c r="G2086" s="42">
        <v>756.66330000000005</v>
      </c>
      <c r="H2086" s="42">
        <v>0</v>
      </c>
      <c r="I2086" s="42"/>
      <c r="J2086" s="42"/>
      <c r="K2086" s="42">
        <v>0</v>
      </c>
      <c r="L2086" s="46">
        <v>0.81215999999999999</v>
      </c>
      <c r="M2086" s="48">
        <v>38.688979350000004</v>
      </c>
      <c r="N2086" s="48">
        <v>0</v>
      </c>
      <c r="O2086" s="42"/>
      <c r="P2086" s="42"/>
      <c r="Q2086" s="42">
        <v>0</v>
      </c>
      <c r="R2086" s="47">
        <v>2705.8472999999999</v>
      </c>
      <c r="S2086" s="42">
        <v>2881.5625975848666</v>
      </c>
      <c r="T2086" s="73">
        <v>0.59659681109417528</v>
      </c>
      <c r="U2086" s="48">
        <v>39.501139350000003</v>
      </c>
      <c r="V2086" s="49">
        <v>8.1782897204968954</v>
      </c>
    </row>
    <row r="2087" spans="1:22" x14ac:dyDescent="0.35">
      <c r="A2087" s="1" t="s">
        <v>29</v>
      </c>
      <c r="B2087" s="44" t="s">
        <v>2057</v>
      </c>
      <c r="C2087" s="25" t="s">
        <v>2131</v>
      </c>
      <c r="D2087" s="25" t="s">
        <v>32</v>
      </c>
      <c r="E2087" s="50">
        <v>5156</v>
      </c>
      <c r="F2087" s="41">
        <v>1079.2439999999999</v>
      </c>
      <c r="G2087" s="42">
        <v>1332.9702</v>
      </c>
      <c r="H2087" s="42">
        <v>0</v>
      </c>
      <c r="I2087" s="42"/>
      <c r="J2087" s="42"/>
      <c r="K2087" s="42">
        <v>0</v>
      </c>
      <c r="L2087" s="46">
        <v>0.449685</v>
      </c>
      <c r="M2087" s="48">
        <v>68.156148900000005</v>
      </c>
      <c r="N2087" s="48">
        <v>0</v>
      </c>
      <c r="O2087" s="42"/>
      <c r="P2087" s="42"/>
      <c r="Q2087" s="42">
        <v>0</v>
      </c>
      <c r="R2087" s="47">
        <v>2412.2141999999999</v>
      </c>
      <c r="S2087" s="42">
        <v>2568.8612273438712</v>
      </c>
      <c r="T2087" s="73">
        <v>0.49822754603255842</v>
      </c>
      <c r="U2087" s="48">
        <v>68.605833900000007</v>
      </c>
      <c r="V2087" s="49">
        <v>13.306018987587279</v>
      </c>
    </row>
    <row r="2088" spans="1:22" x14ac:dyDescent="0.35">
      <c r="A2088" s="1" t="s">
        <v>29</v>
      </c>
      <c r="B2088" s="44" t="s">
        <v>2132</v>
      </c>
      <c r="C2088" s="25" t="s">
        <v>2133</v>
      </c>
      <c r="D2088" s="25" t="s">
        <v>32</v>
      </c>
      <c r="E2088" s="50">
        <v>7745</v>
      </c>
      <c r="F2088" s="41">
        <v>2185.056</v>
      </c>
      <c r="G2088" s="48">
        <v>48.1203</v>
      </c>
      <c r="H2088" s="42">
        <v>0</v>
      </c>
      <c r="I2088" s="42"/>
      <c r="J2088" s="42"/>
      <c r="K2088" s="42">
        <v>0</v>
      </c>
      <c r="L2088" s="46">
        <v>0.91044000000000003</v>
      </c>
      <c r="M2088" s="48">
        <v>2.4604408499999999</v>
      </c>
      <c r="N2088" s="48">
        <v>0</v>
      </c>
      <c r="O2088" s="42"/>
      <c r="P2088" s="42"/>
      <c r="Q2088" s="42">
        <v>0</v>
      </c>
      <c r="R2088" s="47">
        <v>2233.1763000000001</v>
      </c>
      <c r="S2088" s="42">
        <v>2378.1967666442083</v>
      </c>
      <c r="T2088" s="73">
        <v>0.30706220356929742</v>
      </c>
      <c r="U2088" s="48">
        <v>3.3708808499999998</v>
      </c>
      <c r="V2088" s="49">
        <v>0.43523316333118139</v>
      </c>
    </row>
    <row r="2089" spans="1:22" x14ac:dyDescent="0.35">
      <c r="A2089" s="1" t="s">
        <v>29</v>
      </c>
      <c r="B2089" s="44" t="s">
        <v>2132</v>
      </c>
      <c r="C2089" s="25" t="s">
        <v>2134</v>
      </c>
      <c r="D2089" s="25" t="s">
        <v>32</v>
      </c>
      <c r="E2089" s="50">
        <v>573</v>
      </c>
      <c r="F2089" s="41">
        <v>165.45599999999999</v>
      </c>
      <c r="G2089" s="42">
        <v>0</v>
      </c>
      <c r="H2089" s="42">
        <v>0</v>
      </c>
      <c r="I2089" s="42"/>
      <c r="J2089" s="42"/>
      <c r="K2089" s="42">
        <v>0</v>
      </c>
      <c r="L2089" s="46">
        <v>6.8940000000000001E-2</v>
      </c>
      <c r="M2089" s="42">
        <v>0</v>
      </c>
      <c r="N2089" s="48">
        <v>0</v>
      </c>
      <c r="O2089" s="42"/>
      <c r="P2089" s="42"/>
      <c r="Q2089" s="42">
        <v>0</v>
      </c>
      <c r="R2089" s="47">
        <v>165.45599999999999</v>
      </c>
      <c r="S2089" s="42">
        <v>176.20056429126714</v>
      </c>
      <c r="T2089" s="73">
        <v>0.30750534780325856</v>
      </c>
      <c r="U2089" s="48">
        <v>6.8940000000000001E-2</v>
      </c>
      <c r="V2089" s="49">
        <v>0.12031413612565445</v>
      </c>
    </row>
    <row r="2090" spans="1:22" x14ac:dyDescent="0.35">
      <c r="A2090" s="1" t="s">
        <v>29</v>
      </c>
      <c r="B2090" s="44" t="s">
        <v>2132</v>
      </c>
      <c r="C2090" s="25" t="s">
        <v>2135</v>
      </c>
      <c r="D2090" s="25" t="s">
        <v>32</v>
      </c>
      <c r="E2090" s="50">
        <v>2355</v>
      </c>
      <c r="F2090" s="41">
        <v>701.35199999999998</v>
      </c>
      <c r="G2090" s="42">
        <v>0</v>
      </c>
      <c r="H2090" s="42">
        <v>0</v>
      </c>
      <c r="I2090" s="42"/>
      <c r="J2090" s="42"/>
      <c r="K2090" s="42">
        <v>0</v>
      </c>
      <c r="L2090" s="46">
        <v>0.29223000000000005</v>
      </c>
      <c r="M2090" s="42">
        <v>0</v>
      </c>
      <c r="N2090" s="48">
        <v>0</v>
      </c>
      <c r="O2090" s="42"/>
      <c r="P2090" s="42"/>
      <c r="Q2090" s="42">
        <v>0</v>
      </c>
      <c r="R2090" s="47">
        <v>701.35199999999998</v>
      </c>
      <c r="S2090" s="42">
        <v>746.89717004405281</v>
      </c>
      <c r="T2090" s="73">
        <v>0.31715378770448105</v>
      </c>
      <c r="U2090" s="48">
        <v>0.29223000000000005</v>
      </c>
      <c r="V2090" s="49">
        <v>0.12408917197452229</v>
      </c>
    </row>
    <row r="2091" spans="1:22" x14ac:dyDescent="0.35">
      <c r="A2091" s="1" t="s">
        <v>29</v>
      </c>
      <c r="B2091" s="44" t="s">
        <v>2132</v>
      </c>
      <c r="C2091" s="25" t="s">
        <v>2136</v>
      </c>
      <c r="D2091" s="25" t="s">
        <v>32</v>
      </c>
      <c r="E2091" s="50">
        <v>1266</v>
      </c>
      <c r="F2091" s="41">
        <v>389.23559999999998</v>
      </c>
      <c r="G2091" s="42">
        <v>0</v>
      </c>
      <c r="H2091" s="42">
        <v>0</v>
      </c>
      <c r="I2091" s="42"/>
      <c r="J2091" s="42"/>
      <c r="K2091" s="42">
        <v>0</v>
      </c>
      <c r="L2091" s="46">
        <v>0.16218150000000001</v>
      </c>
      <c r="M2091" s="42">
        <v>0</v>
      </c>
      <c r="N2091" s="48">
        <v>0</v>
      </c>
      <c r="O2091" s="42"/>
      <c r="P2091" s="42"/>
      <c r="Q2091" s="42">
        <v>0</v>
      </c>
      <c r="R2091" s="47">
        <v>389.23559999999998</v>
      </c>
      <c r="S2091" s="42">
        <v>414.51221087328321</v>
      </c>
      <c r="T2091" s="73">
        <v>0.3274188079567798</v>
      </c>
      <c r="U2091" s="48">
        <v>0.16218150000000001</v>
      </c>
      <c r="V2091" s="49">
        <v>0.12810545023696682</v>
      </c>
    </row>
    <row r="2092" spans="1:22" x14ac:dyDescent="0.35">
      <c r="A2092" s="1" t="s">
        <v>29</v>
      </c>
      <c r="B2092" s="44" t="s">
        <v>2132</v>
      </c>
      <c r="C2092" s="25" t="s">
        <v>2137</v>
      </c>
      <c r="D2092" s="25" t="s">
        <v>32</v>
      </c>
      <c r="E2092" s="50">
        <v>4893</v>
      </c>
      <c r="F2092" s="41">
        <v>1542.8879999999999</v>
      </c>
      <c r="G2092" s="48">
        <v>25.007400000000001</v>
      </c>
      <c r="H2092" s="42">
        <v>0</v>
      </c>
      <c r="I2092" s="42"/>
      <c r="J2092" s="42"/>
      <c r="K2092" s="42">
        <v>0</v>
      </c>
      <c r="L2092" s="46">
        <v>0.64287000000000005</v>
      </c>
      <c r="M2092" s="48">
        <v>1.2786542999999999</v>
      </c>
      <c r="N2092" s="48">
        <v>0</v>
      </c>
      <c r="O2092" s="42"/>
      <c r="P2092" s="42"/>
      <c r="Q2092" s="42">
        <v>0</v>
      </c>
      <c r="R2092" s="47">
        <v>1567.8953999999999</v>
      </c>
      <c r="S2092" s="42">
        <v>1669.7131214926144</v>
      </c>
      <c r="T2092" s="73">
        <v>0.34124527314380021</v>
      </c>
      <c r="U2092" s="48">
        <v>1.9215243</v>
      </c>
      <c r="V2092" s="49">
        <v>0.39270882893930104</v>
      </c>
    </row>
    <row r="2093" spans="1:22" x14ac:dyDescent="0.35">
      <c r="A2093" s="1" t="s">
        <v>29</v>
      </c>
      <c r="B2093" s="44" t="s">
        <v>2132</v>
      </c>
      <c r="C2093" s="25" t="s">
        <v>2138</v>
      </c>
      <c r="D2093" s="25" t="s">
        <v>32</v>
      </c>
      <c r="E2093" s="50">
        <v>3229</v>
      </c>
      <c r="F2093" s="41">
        <v>1063.152</v>
      </c>
      <c r="G2093" s="42">
        <v>0</v>
      </c>
      <c r="H2093" s="42">
        <v>0</v>
      </c>
      <c r="I2093" s="42"/>
      <c r="J2093" s="42"/>
      <c r="K2093" s="42">
        <v>0</v>
      </c>
      <c r="L2093" s="46">
        <v>0.44298000000000004</v>
      </c>
      <c r="M2093" s="42">
        <v>0</v>
      </c>
      <c r="N2093" s="48">
        <v>0</v>
      </c>
      <c r="O2093" s="42"/>
      <c r="P2093" s="42"/>
      <c r="Q2093" s="42">
        <v>0</v>
      </c>
      <c r="R2093" s="47">
        <v>1063.152</v>
      </c>
      <c r="S2093" s="42">
        <v>1132.1921376522416</v>
      </c>
      <c r="T2093" s="73">
        <v>0.35063243656000048</v>
      </c>
      <c r="U2093" s="48">
        <v>0.44298000000000004</v>
      </c>
      <c r="V2093" s="49">
        <v>0.13718798389594303</v>
      </c>
    </row>
    <row r="2094" spans="1:22" x14ac:dyDescent="0.35">
      <c r="A2094" s="1" t="s">
        <v>29</v>
      </c>
      <c r="B2094" s="44" t="s">
        <v>2132</v>
      </c>
      <c r="C2094" s="25" t="s">
        <v>2139</v>
      </c>
      <c r="D2094" s="25" t="s">
        <v>32</v>
      </c>
      <c r="E2094" s="50">
        <v>1775</v>
      </c>
      <c r="F2094" s="41">
        <v>605.59199999999998</v>
      </c>
      <c r="G2094" s="42">
        <v>0</v>
      </c>
      <c r="H2094" s="42">
        <v>0</v>
      </c>
      <c r="I2094" s="42"/>
      <c r="J2094" s="42"/>
      <c r="K2094" s="42">
        <v>0</v>
      </c>
      <c r="L2094" s="46">
        <v>0.25233</v>
      </c>
      <c r="M2094" s="42">
        <v>0</v>
      </c>
      <c r="N2094" s="48">
        <v>0</v>
      </c>
      <c r="O2094" s="42"/>
      <c r="P2094" s="42"/>
      <c r="Q2094" s="42">
        <v>0</v>
      </c>
      <c r="R2094" s="47">
        <v>605.59199999999998</v>
      </c>
      <c r="S2094" s="42">
        <v>644.91860150297998</v>
      </c>
      <c r="T2094" s="73">
        <v>0.36333442338196054</v>
      </c>
      <c r="U2094" s="48">
        <v>0.25233</v>
      </c>
      <c r="V2094" s="49">
        <v>0.14215774647887325</v>
      </c>
    </row>
    <row r="2095" spans="1:22" x14ac:dyDescent="0.35">
      <c r="A2095" s="1" t="s">
        <v>29</v>
      </c>
      <c r="B2095" s="44" t="s">
        <v>2132</v>
      </c>
      <c r="C2095" s="25" t="s">
        <v>2140</v>
      </c>
      <c r="D2095" s="25" t="s">
        <v>32</v>
      </c>
      <c r="E2095" s="50">
        <v>2412</v>
      </c>
      <c r="F2095" s="41">
        <v>933.12</v>
      </c>
      <c r="G2095" s="42">
        <v>0</v>
      </c>
      <c r="H2095" s="42">
        <v>0</v>
      </c>
      <c r="I2095" s="42"/>
      <c r="J2095" s="42"/>
      <c r="K2095" s="42">
        <v>0</v>
      </c>
      <c r="L2095" s="46">
        <v>0.38880000000000003</v>
      </c>
      <c r="M2095" s="42">
        <v>0</v>
      </c>
      <c r="N2095" s="48">
        <v>0</v>
      </c>
      <c r="O2095" s="42"/>
      <c r="P2095" s="42"/>
      <c r="Q2095" s="42">
        <v>0</v>
      </c>
      <c r="R2095" s="47">
        <v>933.12</v>
      </c>
      <c r="S2095" s="42">
        <v>993.71597615962685</v>
      </c>
      <c r="T2095" s="73">
        <v>0.41198838149238259</v>
      </c>
      <c r="U2095" s="48">
        <v>0.38880000000000003</v>
      </c>
      <c r="V2095" s="49">
        <v>0.16119402985074627</v>
      </c>
    </row>
    <row r="2096" spans="1:22" x14ac:dyDescent="0.35">
      <c r="A2096" s="1" t="s">
        <v>29</v>
      </c>
      <c r="B2096" s="44" t="s">
        <v>2132</v>
      </c>
      <c r="C2096" s="25" t="s">
        <v>2141</v>
      </c>
      <c r="D2096" s="25" t="s">
        <v>32</v>
      </c>
      <c r="E2096" s="50">
        <v>10105</v>
      </c>
      <c r="F2096" s="41">
        <v>3802.0643999999998</v>
      </c>
      <c r="G2096" s="42">
        <v>0</v>
      </c>
      <c r="H2096" s="42">
        <v>0</v>
      </c>
      <c r="I2096" s="42"/>
      <c r="J2096" s="42"/>
      <c r="K2096" s="42">
        <v>0</v>
      </c>
      <c r="L2096" s="46">
        <v>1.5841935</v>
      </c>
      <c r="M2096" s="42">
        <v>0</v>
      </c>
      <c r="N2096" s="48">
        <v>0</v>
      </c>
      <c r="O2096" s="42"/>
      <c r="P2096" s="42"/>
      <c r="Q2096" s="42">
        <v>0</v>
      </c>
      <c r="R2096" s="47">
        <v>3986.3543999999997</v>
      </c>
      <c r="S2096" s="42">
        <v>4245.2246805493651</v>
      </c>
      <c r="T2096" s="73">
        <v>0.42011129941111974</v>
      </c>
      <c r="U2096" s="48">
        <v>10.360192152925221</v>
      </c>
      <c r="V2096" s="49">
        <v>1.0252540477907195</v>
      </c>
    </row>
    <row r="2097" spans="1:22" x14ac:dyDescent="0.35">
      <c r="A2097" s="1" t="s">
        <v>29</v>
      </c>
      <c r="B2097" s="44" t="s">
        <v>2132</v>
      </c>
      <c r="C2097" s="25" t="s">
        <v>2142</v>
      </c>
      <c r="D2097" s="25" t="s">
        <v>32</v>
      </c>
      <c r="E2097" s="50">
        <v>2822</v>
      </c>
      <c r="F2097" s="41">
        <v>1214.028</v>
      </c>
      <c r="G2097" s="42">
        <v>0</v>
      </c>
      <c r="H2097" s="42">
        <v>0</v>
      </c>
      <c r="I2097" s="42"/>
      <c r="J2097" s="42"/>
      <c r="K2097" s="42">
        <v>0</v>
      </c>
      <c r="L2097" s="46">
        <v>0.50584499999999999</v>
      </c>
      <c r="M2097" s="42">
        <v>0</v>
      </c>
      <c r="N2097" s="48">
        <v>0</v>
      </c>
      <c r="O2097" s="42"/>
      <c r="P2097" s="42"/>
      <c r="Q2097" s="42">
        <v>0</v>
      </c>
      <c r="R2097" s="47">
        <v>1214.028</v>
      </c>
      <c r="S2097" s="42">
        <v>1292.8658898160145</v>
      </c>
      <c r="T2097" s="73">
        <v>0.45813816081361253</v>
      </c>
      <c r="U2097" s="48">
        <v>0.50584499999999999</v>
      </c>
      <c r="V2097" s="49">
        <v>0.17925053153791637</v>
      </c>
    </row>
    <row r="2098" spans="1:22" x14ac:dyDescent="0.35">
      <c r="A2098" s="1" t="s">
        <v>29</v>
      </c>
      <c r="B2098" s="44" t="s">
        <v>2132</v>
      </c>
      <c r="C2098" s="25" t="s">
        <v>2143</v>
      </c>
      <c r="D2098" s="25" t="s">
        <v>32</v>
      </c>
      <c r="E2098" s="50">
        <v>8108</v>
      </c>
      <c r="F2098" s="41">
        <v>3093.5520000000001</v>
      </c>
      <c r="G2098" s="42">
        <v>0</v>
      </c>
      <c r="H2098" s="42">
        <v>0</v>
      </c>
      <c r="I2098" s="42"/>
      <c r="J2098" s="42"/>
      <c r="K2098" s="42">
        <v>0</v>
      </c>
      <c r="L2098" s="46">
        <v>1.28898</v>
      </c>
      <c r="M2098" s="42">
        <v>0</v>
      </c>
      <c r="N2098" s="48">
        <v>0</v>
      </c>
      <c r="O2098" s="42"/>
      <c r="P2098" s="42"/>
      <c r="Q2098" s="42">
        <v>0</v>
      </c>
      <c r="R2098" s="47">
        <v>3093.5520000000001</v>
      </c>
      <c r="S2098" s="42">
        <v>3294.4444931847629</v>
      </c>
      <c r="T2098" s="73">
        <v>0.40632023842929982</v>
      </c>
      <c r="U2098" s="48">
        <v>1.28898</v>
      </c>
      <c r="V2098" s="49">
        <v>0.15897631968426246</v>
      </c>
    </row>
    <row r="2099" spans="1:22" x14ac:dyDescent="0.35">
      <c r="A2099" s="1" t="s">
        <v>29</v>
      </c>
      <c r="B2099" s="44" t="s">
        <v>2132</v>
      </c>
      <c r="C2099" s="25" t="s">
        <v>2144</v>
      </c>
      <c r="D2099" s="25" t="s">
        <v>32</v>
      </c>
      <c r="E2099" s="50">
        <v>1156</v>
      </c>
      <c r="F2099" s="41">
        <v>403.56</v>
      </c>
      <c r="G2099" s="42">
        <v>0</v>
      </c>
      <c r="H2099" s="42">
        <v>0</v>
      </c>
      <c r="I2099" s="42"/>
      <c r="J2099" s="42"/>
      <c r="K2099" s="42">
        <v>0</v>
      </c>
      <c r="L2099" s="46">
        <v>0.16814999999999999</v>
      </c>
      <c r="M2099" s="42">
        <v>0</v>
      </c>
      <c r="N2099" s="48">
        <v>0</v>
      </c>
      <c r="O2099" s="42"/>
      <c r="P2099" s="42"/>
      <c r="Q2099" s="42">
        <v>0</v>
      </c>
      <c r="R2099" s="47">
        <v>403.56</v>
      </c>
      <c r="S2099" s="42">
        <v>429.76682456594972</v>
      </c>
      <c r="T2099" s="73">
        <v>0.37177060948611568</v>
      </c>
      <c r="U2099" s="48">
        <v>0.16814999999999999</v>
      </c>
      <c r="V2099" s="49">
        <v>0.14545847750865051</v>
      </c>
    </row>
    <row r="2100" spans="1:22" x14ac:dyDescent="0.35">
      <c r="A2100" s="1" t="s">
        <v>29</v>
      </c>
      <c r="B2100" s="44" t="s">
        <v>2132</v>
      </c>
      <c r="C2100" s="25" t="s">
        <v>2145</v>
      </c>
      <c r="D2100" s="25" t="s">
        <v>32</v>
      </c>
      <c r="E2100" s="50">
        <v>1132</v>
      </c>
      <c r="F2100" s="41">
        <v>405.25200000000001</v>
      </c>
      <c r="G2100" s="42">
        <v>0</v>
      </c>
      <c r="H2100" s="42">
        <v>0</v>
      </c>
      <c r="I2100" s="42"/>
      <c r="J2100" s="42"/>
      <c r="K2100" s="42">
        <v>0</v>
      </c>
      <c r="L2100" s="46">
        <v>0.16885499999999998</v>
      </c>
      <c r="M2100" s="42">
        <v>0</v>
      </c>
      <c r="N2100" s="48">
        <v>0</v>
      </c>
      <c r="O2100" s="42"/>
      <c r="P2100" s="42"/>
      <c r="Q2100" s="42">
        <v>0</v>
      </c>
      <c r="R2100" s="47">
        <v>405.25200000000001</v>
      </c>
      <c r="S2100" s="42">
        <v>431.56870152889348</v>
      </c>
      <c r="T2100" s="73">
        <v>0.3812444359795879</v>
      </c>
      <c r="U2100" s="48">
        <v>0.16885499999999998</v>
      </c>
      <c r="V2100" s="49">
        <v>0.14916519434628975</v>
      </c>
    </row>
    <row r="2101" spans="1:22" x14ac:dyDescent="0.35">
      <c r="A2101" s="1" t="s">
        <v>29</v>
      </c>
      <c r="B2101" s="44" t="s">
        <v>2132</v>
      </c>
      <c r="C2101" s="25" t="s">
        <v>2146</v>
      </c>
      <c r="D2101" s="25" t="s">
        <v>32</v>
      </c>
      <c r="E2101" s="50">
        <v>3130</v>
      </c>
      <c r="F2101" s="41">
        <v>1397.952</v>
      </c>
      <c r="G2101" s="42">
        <v>0</v>
      </c>
      <c r="H2101" s="42">
        <v>0</v>
      </c>
      <c r="I2101" s="42"/>
      <c r="J2101" s="42"/>
      <c r="K2101" s="42">
        <v>0</v>
      </c>
      <c r="L2101" s="46">
        <v>0.58248</v>
      </c>
      <c r="M2101" s="42">
        <v>0</v>
      </c>
      <c r="N2101" s="48">
        <v>0</v>
      </c>
      <c r="O2101" s="42"/>
      <c r="P2101" s="42"/>
      <c r="Q2101" s="42">
        <v>0</v>
      </c>
      <c r="R2101" s="47">
        <v>1397.952</v>
      </c>
      <c r="S2101" s="42">
        <v>1488.7337494687742</v>
      </c>
      <c r="T2101" s="73">
        <v>0.47563378577277132</v>
      </c>
      <c r="U2101" s="48">
        <v>0.58248</v>
      </c>
      <c r="V2101" s="49">
        <v>0.18609584664536741</v>
      </c>
    </row>
    <row r="2102" spans="1:22" x14ac:dyDescent="0.35">
      <c r="A2102" s="1" t="s">
        <v>29</v>
      </c>
      <c r="B2102" s="44" t="s">
        <v>2132</v>
      </c>
      <c r="C2102" s="25" t="s">
        <v>2147</v>
      </c>
      <c r="D2102" s="25" t="s">
        <v>32</v>
      </c>
      <c r="E2102" s="50">
        <v>1536</v>
      </c>
      <c r="F2102" s="41">
        <v>578.69999999999993</v>
      </c>
      <c r="G2102" s="42">
        <v>0</v>
      </c>
      <c r="H2102" s="42">
        <v>0</v>
      </c>
      <c r="I2102" s="42"/>
      <c r="J2102" s="42"/>
      <c r="K2102" s="42">
        <v>0</v>
      </c>
      <c r="L2102" s="46">
        <v>0.24112500000000001</v>
      </c>
      <c r="M2102" s="42">
        <v>0</v>
      </c>
      <c r="N2102" s="48">
        <v>0</v>
      </c>
      <c r="O2102" s="42"/>
      <c r="P2102" s="42"/>
      <c r="Q2102" s="42">
        <v>0</v>
      </c>
      <c r="R2102" s="47">
        <v>578.69999999999993</v>
      </c>
      <c r="S2102" s="42">
        <v>616.28025913449073</v>
      </c>
      <c r="T2102" s="73">
        <v>0.40122412704068405</v>
      </c>
      <c r="U2102" s="48">
        <v>0.24112500000000001</v>
      </c>
      <c r="V2102" s="49">
        <v>0.156982421875</v>
      </c>
    </row>
    <row r="2103" spans="1:22" x14ac:dyDescent="0.35">
      <c r="A2103" s="1" t="s">
        <v>29</v>
      </c>
      <c r="B2103" s="44" t="s">
        <v>2132</v>
      </c>
      <c r="C2103" s="25" t="s">
        <v>2148</v>
      </c>
      <c r="D2103" s="25" t="s">
        <v>32</v>
      </c>
      <c r="E2103" s="50">
        <v>2116</v>
      </c>
      <c r="F2103" s="41">
        <v>739.8</v>
      </c>
      <c r="G2103" s="48">
        <v>28.4175</v>
      </c>
      <c r="H2103" s="42">
        <v>0</v>
      </c>
      <c r="I2103" s="42"/>
      <c r="J2103" s="42"/>
      <c r="K2103" s="42">
        <v>0</v>
      </c>
      <c r="L2103" s="46">
        <v>0.30825000000000002</v>
      </c>
      <c r="M2103" s="48">
        <v>1.4530162499999999</v>
      </c>
      <c r="N2103" s="48">
        <v>0</v>
      </c>
      <c r="O2103" s="42"/>
      <c r="P2103" s="42"/>
      <c r="Q2103" s="42">
        <v>0</v>
      </c>
      <c r="R2103" s="47">
        <v>768.21749999999997</v>
      </c>
      <c r="S2103" s="42">
        <v>818.10485566208854</v>
      </c>
      <c r="T2103" s="73">
        <v>0.38662800362102484</v>
      </c>
      <c r="U2103" s="48">
        <v>1.7612662499999998</v>
      </c>
      <c r="V2103" s="49">
        <v>0.83235645085066157</v>
      </c>
    </row>
    <row r="2104" spans="1:22" x14ac:dyDescent="0.35">
      <c r="A2104" s="1" t="s">
        <v>29</v>
      </c>
      <c r="B2104" s="44" t="s">
        <v>2132</v>
      </c>
      <c r="C2104" s="25" t="s">
        <v>2149</v>
      </c>
      <c r="D2104" s="25" t="s">
        <v>32</v>
      </c>
      <c r="E2104" s="50">
        <v>966</v>
      </c>
      <c r="F2104" s="41">
        <v>346.43520000000001</v>
      </c>
      <c r="G2104" s="42">
        <v>0</v>
      </c>
      <c r="H2104" s="42">
        <v>0</v>
      </c>
      <c r="I2104" s="42"/>
      <c r="J2104" s="42"/>
      <c r="K2104" s="42">
        <v>0</v>
      </c>
      <c r="L2104" s="46">
        <v>0.144348</v>
      </c>
      <c r="M2104" s="42">
        <v>0</v>
      </c>
      <c r="N2104" s="48">
        <v>0</v>
      </c>
      <c r="O2104" s="42"/>
      <c r="P2104" s="42"/>
      <c r="Q2104" s="42">
        <v>0</v>
      </c>
      <c r="R2104" s="47">
        <v>346.43520000000001</v>
      </c>
      <c r="S2104" s="42">
        <v>368.93239127235034</v>
      </c>
      <c r="T2104" s="73">
        <v>0.38191758930885128</v>
      </c>
      <c r="U2104" s="48">
        <v>0.144348</v>
      </c>
      <c r="V2104" s="49">
        <v>0.14942857142857144</v>
      </c>
    </row>
    <row r="2105" spans="1:22" x14ac:dyDescent="0.35">
      <c r="A2105" s="1" t="s">
        <v>29</v>
      </c>
      <c r="B2105" s="44" t="s">
        <v>2132</v>
      </c>
      <c r="C2105" s="25" t="s">
        <v>2150</v>
      </c>
      <c r="D2105" s="25" t="s">
        <v>32</v>
      </c>
      <c r="E2105" s="50">
        <v>4140</v>
      </c>
      <c r="F2105" s="41">
        <v>3251.232</v>
      </c>
      <c r="G2105" s="42">
        <v>229.61340000000001</v>
      </c>
      <c r="H2105" s="42">
        <v>0</v>
      </c>
      <c r="I2105" s="42"/>
      <c r="J2105" s="42"/>
      <c r="K2105" s="42">
        <v>0</v>
      </c>
      <c r="L2105" s="46">
        <v>1.3546800000000001</v>
      </c>
      <c r="M2105" s="48">
        <v>11.7403713</v>
      </c>
      <c r="N2105" s="48">
        <v>0</v>
      </c>
      <c r="O2105" s="42"/>
      <c r="P2105" s="42"/>
      <c r="Q2105" s="42">
        <v>0</v>
      </c>
      <c r="R2105" s="47">
        <v>3480.8454000000002</v>
      </c>
      <c r="S2105" s="42">
        <v>3706.888379331433</v>
      </c>
      <c r="T2105" s="73">
        <v>0.89538366650517709</v>
      </c>
      <c r="U2105" s="48">
        <v>13.0950513</v>
      </c>
      <c r="V2105" s="49">
        <v>3.1630558695652171</v>
      </c>
    </row>
    <row r="2106" spans="1:22" x14ac:dyDescent="0.35">
      <c r="A2106" s="1" t="s">
        <v>29</v>
      </c>
      <c r="B2106" s="44" t="s">
        <v>2132</v>
      </c>
      <c r="C2106" s="25" t="s">
        <v>2151</v>
      </c>
      <c r="D2106" s="25" t="s">
        <v>32</v>
      </c>
      <c r="E2106" s="50">
        <v>3484</v>
      </c>
      <c r="F2106" s="41">
        <v>1041.9839999999999</v>
      </c>
      <c r="G2106" s="48">
        <v>37.89</v>
      </c>
      <c r="H2106" s="42">
        <v>0</v>
      </c>
      <c r="I2106" s="42"/>
      <c r="J2106" s="42"/>
      <c r="K2106" s="42">
        <v>0</v>
      </c>
      <c r="L2106" s="46">
        <v>0.43416000000000005</v>
      </c>
      <c r="M2106" s="48">
        <v>1.9373549999999999</v>
      </c>
      <c r="N2106" s="48">
        <v>0</v>
      </c>
      <c r="O2106" s="42"/>
      <c r="P2106" s="42"/>
      <c r="Q2106" s="42">
        <v>0</v>
      </c>
      <c r="R2106" s="47">
        <v>1079.874</v>
      </c>
      <c r="S2106" s="42">
        <v>1150.000049339207</v>
      </c>
      <c r="T2106" s="73">
        <v>0.33008038155545549</v>
      </c>
      <c r="U2106" s="48">
        <v>2.371515</v>
      </c>
      <c r="V2106" s="49">
        <v>0.68068742824339834</v>
      </c>
    </row>
    <row r="2107" spans="1:22" x14ac:dyDescent="0.35">
      <c r="A2107" s="1" t="s">
        <v>29</v>
      </c>
      <c r="B2107" s="44" t="s">
        <v>2132</v>
      </c>
      <c r="C2107" s="25" t="s">
        <v>2152</v>
      </c>
      <c r="D2107" s="25" t="s">
        <v>32</v>
      </c>
      <c r="E2107" s="50">
        <v>2529</v>
      </c>
      <c r="F2107" s="41">
        <v>820.8</v>
      </c>
      <c r="G2107" s="42">
        <v>289.10070000000002</v>
      </c>
      <c r="H2107" s="42">
        <v>0</v>
      </c>
      <c r="I2107" s="42"/>
      <c r="J2107" s="42"/>
      <c r="K2107" s="42">
        <v>0</v>
      </c>
      <c r="L2107" s="46">
        <v>0.34200000000000003</v>
      </c>
      <c r="M2107" s="48">
        <v>14.782018649999999</v>
      </c>
      <c r="N2107" s="48">
        <v>0</v>
      </c>
      <c r="O2107" s="42"/>
      <c r="P2107" s="42"/>
      <c r="Q2107" s="42">
        <v>0</v>
      </c>
      <c r="R2107" s="47">
        <v>1109.9006999999999</v>
      </c>
      <c r="S2107" s="42">
        <v>1181.9766563151074</v>
      </c>
      <c r="T2107" s="73">
        <v>0.46736918003760675</v>
      </c>
      <c r="U2107" s="48">
        <v>15.12401865</v>
      </c>
      <c r="V2107" s="49">
        <v>5.9802367141162511</v>
      </c>
    </row>
    <row r="2108" spans="1:22" x14ac:dyDescent="0.35">
      <c r="A2108" s="1" t="s">
        <v>29</v>
      </c>
      <c r="B2108" s="44" t="s">
        <v>2132</v>
      </c>
      <c r="C2108" s="25" t="s">
        <v>2153</v>
      </c>
      <c r="D2108" s="25" t="s">
        <v>32</v>
      </c>
      <c r="E2108" s="50">
        <v>3557</v>
      </c>
      <c r="F2108" s="41">
        <v>1545.6959999999999</v>
      </c>
      <c r="G2108" s="42">
        <v>0</v>
      </c>
      <c r="H2108" s="42">
        <v>0</v>
      </c>
      <c r="I2108" s="42"/>
      <c r="J2108" s="42"/>
      <c r="K2108" s="42">
        <v>0</v>
      </c>
      <c r="L2108" s="46">
        <v>0.64403999999999995</v>
      </c>
      <c r="M2108" s="42">
        <v>0</v>
      </c>
      <c r="N2108" s="48">
        <v>0</v>
      </c>
      <c r="O2108" s="42"/>
      <c r="P2108" s="42"/>
      <c r="Q2108" s="42">
        <v>0</v>
      </c>
      <c r="R2108" s="47">
        <v>1545.6959999999999</v>
      </c>
      <c r="S2108" s="42">
        <v>1646.072112360715</v>
      </c>
      <c r="T2108" s="73">
        <v>0.46276978137776636</v>
      </c>
      <c r="U2108" s="48">
        <v>0.64403999999999995</v>
      </c>
      <c r="V2108" s="49">
        <v>0.18106269328085464</v>
      </c>
    </row>
    <row r="2109" spans="1:22" x14ac:dyDescent="0.35">
      <c r="A2109" s="1" t="s">
        <v>29</v>
      </c>
      <c r="B2109" s="44" t="s">
        <v>2132</v>
      </c>
      <c r="C2109" s="25" t="s">
        <v>2154</v>
      </c>
      <c r="D2109" s="25" t="s">
        <v>32</v>
      </c>
      <c r="E2109" s="50">
        <v>3600</v>
      </c>
      <c r="F2109" s="41">
        <v>2454.6239999999998</v>
      </c>
      <c r="G2109" s="42">
        <v>553.5729</v>
      </c>
      <c r="H2109" s="42">
        <v>0</v>
      </c>
      <c r="I2109" s="42"/>
      <c r="J2109" s="42"/>
      <c r="K2109" s="42">
        <v>0</v>
      </c>
      <c r="L2109" s="46">
        <v>1.0227599999999999</v>
      </c>
      <c r="M2109" s="48">
        <v>28.304756549999997</v>
      </c>
      <c r="N2109" s="48">
        <v>0</v>
      </c>
      <c r="O2109" s="42"/>
      <c r="P2109" s="42"/>
      <c r="Q2109" s="42">
        <v>0</v>
      </c>
      <c r="R2109" s="47">
        <v>3008.1968999999999</v>
      </c>
      <c r="S2109" s="42">
        <v>3203.5465095206009</v>
      </c>
      <c r="T2109" s="73">
        <v>0.88987403042238911</v>
      </c>
      <c r="U2109" s="48">
        <v>29.327516549999999</v>
      </c>
      <c r="V2109" s="49">
        <v>8.1465323749999996</v>
      </c>
    </row>
    <row r="2110" spans="1:22" x14ac:dyDescent="0.35">
      <c r="A2110" s="1" t="s">
        <v>29</v>
      </c>
      <c r="B2110" s="44" t="s">
        <v>2132</v>
      </c>
      <c r="C2110" s="25" t="s">
        <v>2155</v>
      </c>
      <c r="D2110" s="25" t="s">
        <v>32</v>
      </c>
      <c r="E2110" s="50">
        <v>895</v>
      </c>
      <c r="F2110" s="41">
        <v>513.56880000000001</v>
      </c>
      <c r="G2110" s="42">
        <v>0</v>
      </c>
      <c r="H2110" s="42">
        <v>0</v>
      </c>
      <c r="I2110" s="42"/>
      <c r="J2110" s="42"/>
      <c r="K2110" s="42">
        <v>0</v>
      </c>
      <c r="L2110" s="46">
        <v>0.21398699999999998</v>
      </c>
      <c r="M2110" s="42">
        <v>0</v>
      </c>
      <c r="N2110" s="48">
        <v>0</v>
      </c>
      <c r="O2110" s="42"/>
      <c r="P2110" s="42"/>
      <c r="Q2110" s="42">
        <v>0</v>
      </c>
      <c r="R2110" s="47">
        <v>513.56880000000001</v>
      </c>
      <c r="S2110" s="42">
        <v>546.91949740347241</v>
      </c>
      <c r="T2110" s="73">
        <v>0.61108323732231551</v>
      </c>
      <c r="U2110" s="48">
        <v>0.21398699999999998</v>
      </c>
      <c r="V2110" s="49">
        <v>0.23909162011173185</v>
      </c>
    </row>
    <row r="2111" spans="1:22" x14ac:dyDescent="0.35">
      <c r="A2111" s="1" t="s">
        <v>29</v>
      </c>
      <c r="B2111" s="44" t="s">
        <v>2132</v>
      </c>
      <c r="C2111" s="25" t="s">
        <v>2156</v>
      </c>
      <c r="D2111" s="25" t="s">
        <v>32</v>
      </c>
      <c r="E2111" s="50">
        <v>835</v>
      </c>
      <c r="F2111" s="41">
        <v>424.41120000000001</v>
      </c>
      <c r="G2111" s="42">
        <v>0</v>
      </c>
      <c r="H2111" s="42">
        <v>0</v>
      </c>
      <c r="I2111" s="42"/>
      <c r="J2111" s="42"/>
      <c r="K2111" s="42">
        <v>0</v>
      </c>
      <c r="L2111" s="46">
        <v>0.176838</v>
      </c>
      <c r="M2111" s="42">
        <v>0</v>
      </c>
      <c r="N2111" s="48">
        <v>0</v>
      </c>
      <c r="O2111" s="42"/>
      <c r="P2111" s="42"/>
      <c r="Q2111" s="42">
        <v>0</v>
      </c>
      <c r="R2111" s="47">
        <v>424.41120000000001</v>
      </c>
      <c r="S2111" s="42">
        <v>451.97208279865248</v>
      </c>
      <c r="T2111" s="73">
        <v>0.54128393149539222</v>
      </c>
      <c r="U2111" s="48">
        <v>0.176838</v>
      </c>
      <c r="V2111" s="49">
        <v>0.21178203592814371</v>
      </c>
    </row>
    <row r="2112" spans="1:22" x14ac:dyDescent="0.35">
      <c r="A2112" s="1" t="s">
        <v>29</v>
      </c>
      <c r="B2112" s="44" t="s">
        <v>2132</v>
      </c>
      <c r="C2112" s="25" t="s">
        <v>2157</v>
      </c>
      <c r="D2112" s="25" t="s">
        <v>32</v>
      </c>
      <c r="E2112" s="50">
        <v>859</v>
      </c>
      <c r="F2112" s="41">
        <v>362.88</v>
      </c>
      <c r="G2112" s="42">
        <v>0</v>
      </c>
      <c r="H2112" s="42">
        <v>0</v>
      </c>
      <c r="I2112" s="42"/>
      <c r="J2112" s="42"/>
      <c r="K2112" s="42">
        <v>0</v>
      </c>
      <c r="L2112" s="46">
        <v>0.15120000000000003</v>
      </c>
      <c r="M2112" s="42">
        <v>0</v>
      </c>
      <c r="N2112" s="48">
        <v>0</v>
      </c>
      <c r="O2112" s="42"/>
      <c r="P2112" s="42"/>
      <c r="Q2112" s="42">
        <v>0</v>
      </c>
      <c r="R2112" s="47">
        <v>362.88</v>
      </c>
      <c r="S2112" s="42">
        <v>386.44510183985489</v>
      </c>
      <c r="T2112" s="73">
        <v>0.44987788339913259</v>
      </c>
      <c r="U2112" s="48">
        <v>0.15120000000000003</v>
      </c>
      <c r="V2112" s="49">
        <v>0.17601862630966242</v>
      </c>
    </row>
    <row r="2113" spans="1:22" x14ac:dyDescent="0.35">
      <c r="A2113" s="1" t="s">
        <v>29</v>
      </c>
      <c r="B2113" s="44" t="s">
        <v>2132</v>
      </c>
      <c r="C2113" s="25" t="s">
        <v>2158</v>
      </c>
      <c r="D2113" s="25" t="s">
        <v>32</v>
      </c>
      <c r="E2113" s="50">
        <v>1164</v>
      </c>
      <c r="F2113" s="41">
        <v>452.08799999999997</v>
      </c>
      <c r="G2113" s="42">
        <v>0</v>
      </c>
      <c r="H2113" s="42">
        <v>0</v>
      </c>
      <c r="I2113" s="42"/>
      <c r="J2113" s="42"/>
      <c r="K2113" s="42">
        <v>0</v>
      </c>
      <c r="L2113" s="46">
        <v>0.18837000000000001</v>
      </c>
      <c r="M2113" s="42">
        <v>0</v>
      </c>
      <c r="N2113" s="48">
        <v>0</v>
      </c>
      <c r="O2113" s="42"/>
      <c r="P2113" s="42"/>
      <c r="Q2113" s="42">
        <v>0</v>
      </c>
      <c r="R2113" s="47">
        <v>452.08799999999997</v>
      </c>
      <c r="S2113" s="42">
        <v>481.4461893754858</v>
      </c>
      <c r="T2113" s="73">
        <v>0.41361356475557198</v>
      </c>
      <c r="U2113" s="48">
        <v>0.18837000000000001</v>
      </c>
      <c r="V2113" s="49">
        <v>0.1618298969072165</v>
      </c>
    </row>
    <row r="2114" spans="1:22" x14ac:dyDescent="0.35">
      <c r="A2114" s="1" t="s">
        <v>29</v>
      </c>
      <c r="B2114" s="44" t="s">
        <v>2132</v>
      </c>
      <c r="C2114" s="25" t="s">
        <v>2159</v>
      </c>
      <c r="D2114" s="25" t="s">
        <v>32</v>
      </c>
      <c r="E2114" s="50">
        <v>1030</v>
      </c>
      <c r="F2114" s="41">
        <v>352.78199999999998</v>
      </c>
      <c r="G2114" s="42">
        <v>0</v>
      </c>
      <c r="H2114" s="42">
        <v>0</v>
      </c>
      <c r="I2114" s="42"/>
      <c r="J2114" s="42"/>
      <c r="K2114" s="42">
        <v>0</v>
      </c>
      <c r="L2114" s="46">
        <v>0.1469925</v>
      </c>
      <c r="M2114" s="42">
        <v>0</v>
      </c>
      <c r="N2114" s="48">
        <v>0</v>
      </c>
      <c r="O2114" s="42"/>
      <c r="P2114" s="42"/>
      <c r="Q2114" s="42">
        <v>0</v>
      </c>
      <c r="R2114" s="47">
        <v>352.78199999999998</v>
      </c>
      <c r="S2114" s="42">
        <v>375.69134677377554</v>
      </c>
      <c r="T2114" s="73">
        <v>0.36474888036288888</v>
      </c>
      <c r="U2114" s="48">
        <v>0.1469925</v>
      </c>
      <c r="V2114" s="49">
        <v>0.1427111650485437</v>
      </c>
    </row>
    <row r="2115" spans="1:22" x14ac:dyDescent="0.35">
      <c r="A2115" s="1" t="s">
        <v>29</v>
      </c>
      <c r="B2115" s="44" t="s">
        <v>2132</v>
      </c>
      <c r="C2115" s="25" t="s">
        <v>2160</v>
      </c>
      <c r="D2115" s="25" t="s">
        <v>32</v>
      </c>
      <c r="E2115" s="50">
        <v>1086</v>
      </c>
      <c r="F2115" s="41">
        <v>542.77199999999993</v>
      </c>
      <c r="G2115" s="42">
        <v>0</v>
      </c>
      <c r="H2115" s="42">
        <v>0</v>
      </c>
      <c r="I2115" s="42"/>
      <c r="J2115" s="42"/>
      <c r="K2115" s="42">
        <v>0</v>
      </c>
      <c r="L2115" s="46">
        <v>0.22615499999999999</v>
      </c>
      <c r="M2115" s="42">
        <v>0</v>
      </c>
      <c r="N2115" s="48">
        <v>0</v>
      </c>
      <c r="O2115" s="42"/>
      <c r="P2115" s="42"/>
      <c r="Q2115" s="42">
        <v>0</v>
      </c>
      <c r="R2115" s="47">
        <v>542.77199999999993</v>
      </c>
      <c r="S2115" s="42">
        <v>578.01912702772734</v>
      </c>
      <c r="T2115" s="73">
        <v>0.5322459733220325</v>
      </c>
      <c r="U2115" s="48">
        <v>0.22615499999999999</v>
      </c>
      <c r="V2115" s="49">
        <v>0.20824585635359116</v>
      </c>
    </row>
    <row r="2116" spans="1:22" x14ac:dyDescent="0.35">
      <c r="A2116" s="1" t="s">
        <v>29</v>
      </c>
      <c r="B2116" s="44" t="s">
        <v>2132</v>
      </c>
      <c r="C2116" s="25" t="s">
        <v>2161</v>
      </c>
      <c r="D2116" s="25" t="s">
        <v>32</v>
      </c>
      <c r="E2116" s="50">
        <v>2206</v>
      </c>
      <c r="F2116" s="41">
        <v>892.62</v>
      </c>
      <c r="G2116" s="42">
        <v>0</v>
      </c>
      <c r="H2116" s="42">
        <v>0</v>
      </c>
      <c r="I2116" s="42"/>
      <c r="J2116" s="42"/>
      <c r="K2116" s="42">
        <v>0</v>
      </c>
      <c r="L2116" s="46">
        <v>0.37192500000000001</v>
      </c>
      <c r="M2116" s="42">
        <v>0</v>
      </c>
      <c r="N2116" s="48">
        <v>0</v>
      </c>
      <c r="O2116" s="42"/>
      <c r="P2116" s="42"/>
      <c r="Q2116" s="42">
        <v>0</v>
      </c>
      <c r="R2116" s="47">
        <v>892.62</v>
      </c>
      <c r="S2116" s="42">
        <v>950.58594247214307</v>
      </c>
      <c r="T2116" s="73">
        <v>0.43090931209072669</v>
      </c>
      <c r="U2116" s="48">
        <v>0.37192500000000001</v>
      </c>
      <c r="V2116" s="49">
        <v>0.16859700815956483</v>
      </c>
    </row>
    <row r="2117" spans="1:22" x14ac:dyDescent="0.35">
      <c r="A2117" s="1" t="s">
        <v>29</v>
      </c>
      <c r="B2117" s="44" t="s">
        <v>2132</v>
      </c>
      <c r="C2117" s="25" t="s">
        <v>2162</v>
      </c>
      <c r="D2117" s="25" t="s">
        <v>32</v>
      </c>
      <c r="E2117" s="50">
        <v>167</v>
      </c>
      <c r="F2117" s="60">
        <v>48.646799999999999</v>
      </c>
      <c r="G2117" s="42">
        <v>0</v>
      </c>
      <c r="H2117" s="42">
        <v>0</v>
      </c>
      <c r="I2117" s="42"/>
      <c r="J2117" s="42"/>
      <c r="K2117" s="42">
        <v>0</v>
      </c>
      <c r="L2117" s="46">
        <v>2.0269499999999999E-2</v>
      </c>
      <c r="M2117" s="42">
        <v>0</v>
      </c>
      <c r="N2117" s="48">
        <v>0</v>
      </c>
      <c r="O2117" s="42"/>
      <c r="P2117" s="42"/>
      <c r="Q2117" s="42">
        <v>0</v>
      </c>
      <c r="R2117" s="62">
        <v>48.646799999999999</v>
      </c>
      <c r="S2117" s="48">
        <v>51.805879575019432</v>
      </c>
      <c r="T2117" s="73">
        <v>0.31021484775460739</v>
      </c>
      <c r="U2117" s="48">
        <v>2.0269499999999999E-2</v>
      </c>
      <c r="V2117" s="49">
        <v>0.12137425149700599</v>
      </c>
    </row>
    <row r="2118" spans="1:22" x14ac:dyDescent="0.35">
      <c r="A2118" s="1" t="s">
        <v>29</v>
      </c>
      <c r="B2118" s="44" t="s">
        <v>2132</v>
      </c>
      <c r="C2118" s="25" t="s">
        <v>2163</v>
      </c>
      <c r="D2118" s="25" t="s">
        <v>32</v>
      </c>
      <c r="E2118" s="50">
        <v>1295</v>
      </c>
      <c r="F2118" s="41">
        <v>1402.1604</v>
      </c>
      <c r="G2118" s="42">
        <v>0</v>
      </c>
      <c r="H2118" s="42">
        <v>0</v>
      </c>
      <c r="I2118" s="42"/>
      <c r="J2118" s="42"/>
      <c r="K2118" s="42">
        <v>0</v>
      </c>
      <c r="L2118" s="46">
        <v>0.58423350000000007</v>
      </c>
      <c r="M2118" s="42">
        <v>0</v>
      </c>
      <c r="N2118" s="48">
        <v>0</v>
      </c>
      <c r="O2118" s="42"/>
      <c r="P2118" s="42"/>
      <c r="Q2118" s="42">
        <v>0</v>
      </c>
      <c r="R2118" s="47">
        <v>1402.1604</v>
      </c>
      <c r="S2118" s="42">
        <v>1493.2154391915003</v>
      </c>
      <c r="T2118" s="73">
        <v>1.1530621152057918</v>
      </c>
      <c r="U2118" s="48">
        <v>0.58423350000000007</v>
      </c>
      <c r="V2118" s="49">
        <v>0.45114555984555987</v>
      </c>
    </row>
    <row r="2119" spans="1:22" x14ac:dyDescent="0.35">
      <c r="A2119" s="1" t="s">
        <v>29</v>
      </c>
      <c r="B2119" s="44" t="s">
        <v>2132</v>
      </c>
      <c r="C2119" s="25" t="s">
        <v>2164</v>
      </c>
      <c r="D2119" s="25" t="s">
        <v>32</v>
      </c>
      <c r="E2119" s="50">
        <v>1679</v>
      </c>
      <c r="F2119" s="41">
        <v>684.47519999999997</v>
      </c>
      <c r="G2119" s="42">
        <v>0</v>
      </c>
      <c r="H2119" s="42">
        <v>0</v>
      </c>
      <c r="I2119" s="42"/>
      <c r="J2119" s="42"/>
      <c r="K2119" s="42">
        <v>0</v>
      </c>
      <c r="L2119" s="46">
        <v>0.28519799999999995</v>
      </c>
      <c r="M2119" s="42">
        <v>0</v>
      </c>
      <c r="N2119" s="48">
        <v>0</v>
      </c>
      <c r="O2119" s="42"/>
      <c r="P2119" s="42"/>
      <c r="Q2119" s="42">
        <v>0</v>
      </c>
      <c r="R2119" s="47">
        <v>684.47519999999997</v>
      </c>
      <c r="S2119" s="42">
        <v>728.92440578388175</v>
      </c>
      <c r="T2119" s="73">
        <v>0.4341419927241702</v>
      </c>
      <c r="U2119" s="48">
        <v>0.28519799999999995</v>
      </c>
      <c r="V2119" s="49">
        <v>0.16986182251340082</v>
      </c>
    </row>
    <row r="2120" spans="1:22" x14ac:dyDescent="0.35">
      <c r="A2120" s="1" t="s">
        <v>29</v>
      </c>
      <c r="B2120" s="44" t="s">
        <v>2132</v>
      </c>
      <c r="C2120" s="25" t="s">
        <v>2165</v>
      </c>
      <c r="D2120" s="25" t="s">
        <v>32</v>
      </c>
      <c r="E2120" s="50">
        <v>1617</v>
      </c>
      <c r="F2120" s="41">
        <v>529.63199999999995</v>
      </c>
      <c r="G2120" s="42">
        <v>0</v>
      </c>
      <c r="H2120" s="42">
        <v>0</v>
      </c>
      <c r="I2120" s="42"/>
      <c r="J2120" s="42"/>
      <c r="K2120" s="42">
        <v>0</v>
      </c>
      <c r="L2120" s="46">
        <v>0.22068000000000002</v>
      </c>
      <c r="M2120" s="42">
        <v>0</v>
      </c>
      <c r="N2120" s="48">
        <v>0</v>
      </c>
      <c r="O2120" s="42"/>
      <c r="P2120" s="42"/>
      <c r="Q2120" s="42">
        <v>0</v>
      </c>
      <c r="R2120" s="47">
        <v>529.63199999999995</v>
      </c>
      <c r="S2120" s="42">
        <v>564.02582720912142</v>
      </c>
      <c r="T2120" s="73">
        <v>0.34881003537979061</v>
      </c>
      <c r="U2120" s="48">
        <v>0.22068000000000002</v>
      </c>
      <c r="V2120" s="49">
        <v>0.13647495361781076</v>
      </c>
    </row>
    <row r="2121" spans="1:22" x14ac:dyDescent="0.35">
      <c r="A2121" s="1" t="s">
        <v>29</v>
      </c>
      <c r="B2121" s="44" t="s">
        <v>2132</v>
      </c>
      <c r="C2121" s="25" t="s">
        <v>2166</v>
      </c>
      <c r="D2121" s="25" t="s">
        <v>32</v>
      </c>
      <c r="E2121" s="50">
        <v>165</v>
      </c>
      <c r="F2121" s="60">
        <v>76.903199999999998</v>
      </c>
      <c r="G2121" s="42">
        <v>0</v>
      </c>
      <c r="H2121" s="42">
        <v>0</v>
      </c>
      <c r="I2121" s="42"/>
      <c r="J2121" s="42"/>
      <c r="K2121" s="42">
        <v>0</v>
      </c>
      <c r="L2121" s="46">
        <v>3.2043000000000002E-2</v>
      </c>
      <c r="M2121" s="42">
        <v>0</v>
      </c>
      <c r="N2121" s="48">
        <v>0</v>
      </c>
      <c r="O2121" s="42"/>
      <c r="P2121" s="42"/>
      <c r="Q2121" s="42">
        <v>0</v>
      </c>
      <c r="R2121" s="62">
        <v>76.903199999999998</v>
      </c>
      <c r="S2121" s="48">
        <v>81.897224856180358</v>
      </c>
      <c r="T2121" s="73">
        <v>0.49634681731018399</v>
      </c>
      <c r="U2121" s="48">
        <v>3.2043000000000002E-2</v>
      </c>
      <c r="V2121" s="49">
        <v>0.19419999999999998</v>
      </c>
    </row>
    <row r="2122" spans="1:22" x14ac:dyDescent="0.35">
      <c r="A2122" s="1" t="s">
        <v>29</v>
      </c>
      <c r="B2122" s="44" t="s">
        <v>2132</v>
      </c>
      <c r="C2122" s="25" t="s">
        <v>2167</v>
      </c>
      <c r="D2122" s="25" t="s">
        <v>32</v>
      </c>
      <c r="E2122" s="50">
        <v>3494</v>
      </c>
      <c r="F2122" s="41">
        <v>1147.5360000000001</v>
      </c>
      <c r="G2122" s="42">
        <v>0</v>
      </c>
      <c r="H2122" s="42">
        <v>0</v>
      </c>
      <c r="I2122" s="42"/>
      <c r="J2122" s="42"/>
      <c r="K2122" s="42">
        <v>0</v>
      </c>
      <c r="L2122" s="46">
        <v>0.47814000000000001</v>
      </c>
      <c r="M2122" s="42">
        <v>0</v>
      </c>
      <c r="N2122" s="48">
        <v>0</v>
      </c>
      <c r="O2122" s="42"/>
      <c r="P2122" s="42"/>
      <c r="Q2122" s="42">
        <v>0</v>
      </c>
      <c r="R2122" s="47">
        <v>1147.5360000000001</v>
      </c>
      <c r="S2122" s="42">
        <v>1222.0559589530967</v>
      </c>
      <c r="T2122" s="73">
        <v>0.34975843129739459</v>
      </c>
      <c r="U2122" s="48">
        <v>0.47814000000000001</v>
      </c>
      <c r="V2122" s="49">
        <v>0.13684602175157412</v>
      </c>
    </row>
    <row r="2123" spans="1:22" x14ac:dyDescent="0.35">
      <c r="A2123" s="1" t="s">
        <v>29</v>
      </c>
      <c r="B2123" s="44" t="s">
        <v>2132</v>
      </c>
      <c r="C2123" s="25" t="s">
        <v>2168</v>
      </c>
      <c r="D2123" s="25" t="s">
        <v>32</v>
      </c>
      <c r="E2123" s="50">
        <v>2996</v>
      </c>
      <c r="F2123" s="41">
        <v>987.98399999999992</v>
      </c>
      <c r="G2123" s="42">
        <v>0</v>
      </c>
      <c r="H2123" s="42">
        <v>0</v>
      </c>
      <c r="I2123" s="42"/>
      <c r="J2123" s="42"/>
      <c r="K2123" s="42">
        <v>0</v>
      </c>
      <c r="L2123" s="46">
        <v>0.41166000000000003</v>
      </c>
      <c r="M2123" s="42">
        <v>0</v>
      </c>
      <c r="N2123" s="48">
        <v>0</v>
      </c>
      <c r="O2123" s="42"/>
      <c r="P2123" s="42"/>
      <c r="Q2123" s="42">
        <v>0</v>
      </c>
      <c r="R2123" s="47">
        <v>987.98399999999992</v>
      </c>
      <c r="S2123" s="42">
        <v>1052.1427951282715</v>
      </c>
      <c r="T2123" s="73">
        <v>0.3511825083872735</v>
      </c>
      <c r="U2123" s="48">
        <v>0.41166000000000003</v>
      </c>
      <c r="V2123" s="49">
        <v>0.13740320427236316</v>
      </c>
    </row>
    <row r="2124" spans="1:22" x14ac:dyDescent="0.35">
      <c r="A2124" s="1" t="s">
        <v>29</v>
      </c>
      <c r="B2124" s="44" t="s">
        <v>2132</v>
      </c>
      <c r="C2124" s="25" t="s">
        <v>2169</v>
      </c>
      <c r="D2124" s="25" t="s">
        <v>32</v>
      </c>
      <c r="E2124" s="50">
        <v>1313</v>
      </c>
      <c r="F2124" s="41">
        <v>669.70799999999997</v>
      </c>
      <c r="G2124" s="42">
        <v>0</v>
      </c>
      <c r="H2124" s="42">
        <v>0</v>
      </c>
      <c r="I2124" s="42"/>
      <c r="J2124" s="42"/>
      <c r="K2124" s="42">
        <v>0</v>
      </c>
      <c r="L2124" s="46">
        <v>0.27904500000000004</v>
      </c>
      <c r="M2124" s="42">
        <v>0</v>
      </c>
      <c r="N2124" s="48">
        <v>0</v>
      </c>
      <c r="O2124" s="42"/>
      <c r="P2124" s="42"/>
      <c r="Q2124" s="42">
        <v>0</v>
      </c>
      <c r="R2124" s="47">
        <v>669.70799999999997</v>
      </c>
      <c r="S2124" s="42">
        <v>713.19823705623219</v>
      </c>
      <c r="T2124" s="73">
        <v>0.54318220644039006</v>
      </c>
      <c r="U2124" s="48">
        <v>0.27904500000000004</v>
      </c>
      <c r="V2124" s="49">
        <v>0.21252475247524755</v>
      </c>
    </row>
    <row r="2125" spans="1:22" x14ac:dyDescent="0.35">
      <c r="A2125" s="1" t="s">
        <v>29</v>
      </c>
      <c r="B2125" s="44" t="s">
        <v>2132</v>
      </c>
      <c r="C2125" s="25" t="s">
        <v>2170</v>
      </c>
      <c r="D2125" s="25" t="s">
        <v>32</v>
      </c>
      <c r="E2125" s="50">
        <v>2968</v>
      </c>
      <c r="F2125" s="41">
        <v>596.16359999999997</v>
      </c>
      <c r="G2125" s="42">
        <v>0</v>
      </c>
      <c r="H2125" s="42">
        <v>0</v>
      </c>
      <c r="I2125" s="42"/>
      <c r="J2125" s="42"/>
      <c r="K2125" s="42">
        <v>0</v>
      </c>
      <c r="L2125" s="46">
        <v>0.2484015</v>
      </c>
      <c r="M2125" s="42">
        <v>0</v>
      </c>
      <c r="N2125" s="48">
        <v>0</v>
      </c>
      <c r="O2125" s="42"/>
      <c r="P2125" s="42"/>
      <c r="Q2125" s="42">
        <v>0</v>
      </c>
      <c r="R2125" s="47">
        <v>596.16359999999997</v>
      </c>
      <c r="S2125" s="42">
        <v>634.87792966053382</v>
      </c>
      <c r="T2125" s="73">
        <v>0.21390765824141975</v>
      </c>
      <c r="U2125" s="48">
        <v>0.2484015</v>
      </c>
      <c r="V2125" s="49">
        <v>8.3693227762803232E-2</v>
      </c>
    </row>
    <row r="2126" spans="1:22" x14ac:dyDescent="0.35">
      <c r="A2126" s="1" t="s">
        <v>29</v>
      </c>
      <c r="B2126" s="44" t="s">
        <v>2132</v>
      </c>
      <c r="C2126" s="25" t="s">
        <v>2171</v>
      </c>
      <c r="D2126" s="25" t="s">
        <v>32</v>
      </c>
      <c r="E2126" s="50">
        <v>1168</v>
      </c>
      <c r="F2126" s="41">
        <v>439.92</v>
      </c>
      <c r="G2126" s="42">
        <v>0</v>
      </c>
      <c r="H2126" s="42">
        <v>0</v>
      </c>
      <c r="I2126" s="42"/>
      <c r="J2126" s="42"/>
      <c r="K2126" s="42">
        <v>0</v>
      </c>
      <c r="L2126" s="46">
        <v>0.18330000000000002</v>
      </c>
      <c r="M2126" s="42">
        <v>0</v>
      </c>
      <c r="N2126" s="48">
        <v>0</v>
      </c>
      <c r="O2126" s="42"/>
      <c r="P2126" s="42"/>
      <c r="Q2126" s="42">
        <v>0</v>
      </c>
      <c r="R2126" s="47">
        <v>439.92</v>
      </c>
      <c r="S2126" s="42">
        <v>468.48801036537964</v>
      </c>
      <c r="T2126" s="73">
        <v>0.40110274860049627</v>
      </c>
      <c r="U2126" s="48">
        <v>0.18330000000000002</v>
      </c>
      <c r="V2126" s="49">
        <v>0.15693493150684931</v>
      </c>
    </row>
    <row r="2127" spans="1:22" x14ac:dyDescent="0.35">
      <c r="A2127" s="1" t="s">
        <v>29</v>
      </c>
      <c r="B2127" s="44" t="s">
        <v>2132</v>
      </c>
      <c r="C2127" s="25" t="s">
        <v>2172</v>
      </c>
      <c r="D2127" s="25" t="s">
        <v>32</v>
      </c>
      <c r="E2127" s="50">
        <v>849</v>
      </c>
      <c r="F2127" s="41">
        <v>384.46199999999999</v>
      </c>
      <c r="G2127" s="42">
        <v>0</v>
      </c>
      <c r="H2127" s="42">
        <v>0</v>
      </c>
      <c r="I2127" s="42"/>
      <c r="J2127" s="42"/>
      <c r="K2127" s="42">
        <v>0</v>
      </c>
      <c r="L2127" s="46">
        <v>0.16019249999999999</v>
      </c>
      <c r="M2127" s="42">
        <v>0</v>
      </c>
      <c r="N2127" s="48">
        <v>0</v>
      </c>
      <c r="O2127" s="42"/>
      <c r="P2127" s="42"/>
      <c r="Q2127" s="42">
        <v>0</v>
      </c>
      <c r="R2127" s="47">
        <v>384.46199999999999</v>
      </c>
      <c r="S2127" s="42">
        <v>409.42861756931848</v>
      </c>
      <c r="T2127" s="73">
        <v>0.48224807723123497</v>
      </c>
      <c r="U2127" s="48">
        <v>0.16019249999999999</v>
      </c>
      <c r="V2127" s="49">
        <v>0.18868374558303885</v>
      </c>
    </row>
    <row r="2128" spans="1:22" x14ac:dyDescent="0.35">
      <c r="A2128" s="1" t="s">
        <v>29</v>
      </c>
      <c r="B2128" s="44" t="s">
        <v>2132</v>
      </c>
      <c r="C2128" s="25" t="s">
        <v>2173</v>
      </c>
      <c r="D2128" s="25" t="s">
        <v>32</v>
      </c>
      <c r="E2128" s="50">
        <v>3437</v>
      </c>
      <c r="F2128" s="41">
        <v>1266.192</v>
      </c>
      <c r="G2128" s="42">
        <v>0</v>
      </c>
      <c r="H2128" s="42">
        <v>0</v>
      </c>
      <c r="I2128" s="42"/>
      <c r="J2128" s="42"/>
      <c r="K2128" s="42">
        <v>0</v>
      </c>
      <c r="L2128" s="46">
        <v>0.52758000000000005</v>
      </c>
      <c r="M2128" s="42">
        <v>0</v>
      </c>
      <c r="N2128" s="48">
        <v>0</v>
      </c>
      <c r="O2128" s="42"/>
      <c r="P2128" s="42"/>
      <c r="Q2128" s="42">
        <v>0</v>
      </c>
      <c r="R2128" s="47">
        <v>1266.192</v>
      </c>
      <c r="S2128" s="42">
        <v>1348.4173732054937</v>
      </c>
      <c r="T2128" s="73">
        <v>0.39232393750523531</v>
      </c>
      <c r="U2128" s="48">
        <v>0.52758000000000005</v>
      </c>
      <c r="V2128" s="49">
        <v>0.15350014547570556</v>
      </c>
    </row>
    <row r="2129" spans="1:22" x14ac:dyDescent="0.35">
      <c r="A2129" s="1" t="s">
        <v>29</v>
      </c>
      <c r="B2129" s="44" t="s">
        <v>2132</v>
      </c>
      <c r="C2129" s="25" t="s">
        <v>2174</v>
      </c>
      <c r="D2129" s="25" t="s">
        <v>32</v>
      </c>
      <c r="E2129" s="50">
        <v>768</v>
      </c>
      <c r="F2129" s="41">
        <v>475.36919999999998</v>
      </c>
      <c r="G2129" s="42">
        <v>0</v>
      </c>
      <c r="H2129" s="42">
        <v>0</v>
      </c>
      <c r="I2129" s="42"/>
      <c r="J2129" s="42"/>
      <c r="K2129" s="42">
        <v>0</v>
      </c>
      <c r="L2129" s="46">
        <v>0.19807050000000001</v>
      </c>
      <c r="M2129" s="42">
        <v>0</v>
      </c>
      <c r="N2129" s="48">
        <v>0</v>
      </c>
      <c r="O2129" s="42"/>
      <c r="P2129" s="42"/>
      <c r="Q2129" s="42">
        <v>0</v>
      </c>
      <c r="R2129" s="47">
        <v>475.36919999999998</v>
      </c>
      <c r="S2129" s="42">
        <v>506.23924962943767</v>
      </c>
      <c r="T2129" s="73">
        <v>0.65916568962166366</v>
      </c>
      <c r="U2129" s="48">
        <v>0.19807050000000001</v>
      </c>
      <c r="V2129" s="49">
        <v>0.25790429687499999</v>
      </c>
    </row>
    <row r="2130" spans="1:22" x14ac:dyDescent="0.35">
      <c r="A2130" s="1" t="s">
        <v>29</v>
      </c>
      <c r="B2130" s="44" t="s">
        <v>2132</v>
      </c>
      <c r="C2130" s="25" t="s">
        <v>2175</v>
      </c>
      <c r="D2130" s="25" t="s">
        <v>32</v>
      </c>
      <c r="E2130" s="50">
        <v>547</v>
      </c>
      <c r="F2130" s="41">
        <v>299.96999999999997</v>
      </c>
      <c r="G2130" s="42">
        <v>0</v>
      </c>
      <c r="H2130" s="42">
        <v>0</v>
      </c>
      <c r="I2130" s="42"/>
      <c r="J2130" s="42"/>
      <c r="K2130" s="42">
        <v>0</v>
      </c>
      <c r="L2130" s="46">
        <v>0.1249875</v>
      </c>
      <c r="M2130" s="42">
        <v>0</v>
      </c>
      <c r="N2130" s="48">
        <v>0</v>
      </c>
      <c r="O2130" s="42"/>
      <c r="P2130" s="42"/>
      <c r="Q2130" s="42">
        <v>0</v>
      </c>
      <c r="R2130" s="47">
        <v>299.96999999999997</v>
      </c>
      <c r="S2130" s="42">
        <v>319.44978284529668</v>
      </c>
      <c r="T2130" s="73">
        <v>0.58400325931498476</v>
      </c>
      <c r="U2130" s="48">
        <v>0.1249875</v>
      </c>
      <c r="V2130" s="49">
        <v>0.2284963436928702</v>
      </c>
    </row>
    <row r="2131" spans="1:22" x14ac:dyDescent="0.35">
      <c r="A2131" s="1" t="s">
        <v>29</v>
      </c>
      <c r="B2131" s="44" t="s">
        <v>2132</v>
      </c>
      <c r="C2131" s="25" t="s">
        <v>2176</v>
      </c>
      <c r="D2131" s="25" t="s">
        <v>32</v>
      </c>
      <c r="E2131" s="50">
        <v>3356</v>
      </c>
      <c r="F2131" s="41">
        <v>656.64</v>
      </c>
      <c r="G2131" s="42">
        <v>0</v>
      </c>
      <c r="H2131" s="42">
        <v>0</v>
      </c>
      <c r="I2131" s="42"/>
      <c r="J2131" s="42"/>
      <c r="K2131" s="42">
        <v>0</v>
      </c>
      <c r="L2131" s="46">
        <v>0.27360000000000001</v>
      </c>
      <c r="M2131" s="42">
        <v>0</v>
      </c>
      <c r="N2131" s="48">
        <v>0</v>
      </c>
      <c r="O2131" s="42"/>
      <c r="P2131" s="42"/>
      <c r="Q2131" s="42">
        <v>0</v>
      </c>
      <c r="R2131" s="47">
        <v>656.64</v>
      </c>
      <c r="S2131" s="42">
        <v>699.28161285307067</v>
      </c>
      <c r="T2131" s="73">
        <v>0.20836758428279817</v>
      </c>
      <c r="U2131" s="48">
        <v>0.27360000000000001</v>
      </c>
      <c r="V2131" s="49">
        <v>8.1525625744934452E-2</v>
      </c>
    </row>
    <row r="2132" spans="1:22" x14ac:dyDescent="0.35">
      <c r="A2132" s="1" t="s">
        <v>29</v>
      </c>
      <c r="B2132" s="44" t="s">
        <v>2132</v>
      </c>
      <c r="C2132" s="25" t="s">
        <v>2177</v>
      </c>
      <c r="D2132" s="25" t="s">
        <v>32</v>
      </c>
      <c r="E2132" s="50">
        <v>2886</v>
      </c>
      <c r="F2132" s="41">
        <v>781.57799999999997</v>
      </c>
      <c r="G2132" s="42">
        <v>269.01900000000001</v>
      </c>
      <c r="H2132" s="42">
        <v>0</v>
      </c>
      <c r="I2132" s="42"/>
      <c r="J2132" s="42"/>
      <c r="K2132" s="42">
        <v>0</v>
      </c>
      <c r="L2132" s="46">
        <v>0.32565750000000004</v>
      </c>
      <c r="M2132" s="48">
        <v>13.7552205</v>
      </c>
      <c r="N2132" s="48">
        <v>0</v>
      </c>
      <c r="O2132" s="42"/>
      <c r="P2132" s="42"/>
      <c r="Q2132" s="42">
        <v>0</v>
      </c>
      <c r="R2132" s="47">
        <v>1050.597</v>
      </c>
      <c r="S2132" s="42">
        <v>1118.8218272091215</v>
      </c>
      <c r="T2132" s="73">
        <v>0.38767215080011141</v>
      </c>
      <c r="U2132" s="48">
        <v>14.080878</v>
      </c>
      <c r="V2132" s="49">
        <v>4.8790291060291064</v>
      </c>
    </row>
    <row r="2133" spans="1:22" x14ac:dyDescent="0.35">
      <c r="A2133" s="1" t="s">
        <v>29</v>
      </c>
      <c r="B2133" s="44" t="s">
        <v>2132</v>
      </c>
      <c r="C2133" s="25" t="s">
        <v>2178</v>
      </c>
      <c r="D2133" s="25" t="s">
        <v>32</v>
      </c>
      <c r="E2133" s="50">
        <v>3389</v>
      </c>
      <c r="F2133" s="41">
        <v>1043.712</v>
      </c>
      <c r="G2133" s="42">
        <v>0</v>
      </c>
      <c r="H2133" s="42">
        <v>0</v>
      </c>
      <c r="I2133" s="42"/>
      <c r="J2133" s="42"/>
      <c r="K2133" s="42">
        <v>0</v>
      </c>
      <c r="L2133" s="46">
        <v>0.43487999999999999</v>
      </c>
      <c r="M2133" s="42">
        <v>0</v>
      </c>
      <c r="N2133" s="48">
        <v>0</v>
      </c>
      <c r="O2133" s="42"/>
      <c r="P2133" s="42"/>
      <c r="Q2133" s="42">
        <v>0</v>
      </c>
      <c r="R2133" s="47">
        <v>1043.712</v>
      </c>
      <c r="S2133" s="42">
        <v>1111.4897214822493</v>
      </c>
      <c r="T2133" s="73">
        <v>0.32796982044327211</v>
      </c>
      <c r="U2133" s="48">
        <v>0.43487999999999999</v>
      </c>
      <c r="V2133" s="49">
        <v>0.12832103865447034</v>
      </c>
    </row>
    <row r="2134" spans="1:22" x14ac:dyDescent="0.35">
      <c r="A2134" s="1" t="s">
        <v>29</v>
      </c>
      <c r="B2134" s="44" t="s">
        <v>2132</v>
      </c>
      <c r="C2134" s="25" t="s">
        <v>2179</v>
      </c>
      <c r="D2134" s="25" t="s">
        <v>32</v>
      </c>
      <c r="E2134" s="50">
        <v>4019</v>
      </c>
      <c r="F2134" s="41">
        <v>1600.3440000000001</v>
      </c>
      <c r="G2134" s="42">
        <v>0</v>
      </c>
      <c r="H2134" s="42">
        <v>0</v>
      </c>
      <c r="I2134" s="42"/>
      <c r="J2134" s="42"/>
      <c r="K2134" s="42">
        <v>0</v>
      </c>
      <c r="L2134" s="46">
        <v>0.66681000000000001</v>
      </c>
      <c r="M2134" s="42">
        <v>0</v>
      </c>
      <c r="N2134" s="48">
        <v>0</v>
      </c>
      <c r="O2134" s="42"/>
      <c r="P2134" s="42"/>
      <c r="Q2134" s="42">
        <v>0</v>
      </c>
      <c r="R2134" s="47">
        <v>1645.0440000000001</v>
      </c>
      <c r="S2134" s="42">
        <v>1751.8716824047681</v>
      </c>
      <c r="T2134" s="73">
        <v>0.43589740791360243</v>
      </c>
      <c r="U2134" s="48">
        <v>2.7954504025490117</v>
      </c>
      <c r="V2134" s="49">
        <v>0.69555869682732319</v>
      </c>
    </row>
    <row r="2135" spans="1:22" x14ac:dyDescent="0.35">
      <c r="A2135" s="1" t="s">
        <v>29</v>
      </c>
      <c r="B2135" s="44" t="s">
        <v>2132</v>
      </c>
      <c r="C2135" s="25" t="s">
        <v>2180</v>
      </c>
      <c r="D2135" s="25" t="s">
        <v>32</v>
      </c>
      <c r="E2135" s="50">
        <v>3157</v>
      </c>
      <c r="F2135" s="41">
        <v>1369.2239999999999</v>
      </c>
      <c r="G2135" s="42">
        <v>0</v>
      </c>
      <c r="H2135" s="42">
        <v>0</v>
      </c>
      <c r="I2135" s="42"/>
      <c r="J2135" s="42"/>
      <c r="K2135" s="42">
        <v>0</v>
      </c>
      <c r="L2135" s="46">
        <v>0.57050999999999996</v>
      </c>
      <c r="M2135" s="42">
        <v>0</v>
      </c>
      <c r="N2135" s="48">
        <v>0</v>
      </c>
      <c r="O2135" s="42"/>
      <c r="P2135" s="42"/>
      <c r="Q2135" s="42">
        <v>0</v>
      </c>
      <c r="R2135" s="47">
        <v>1369.2239999999999</v>
      </c>
      <c r="S2135" s="42">
        <v>1458.1401789064523</v>
      </c>
      <c r="T2135" s="73">
        <v>0.46187525464252527</v>
      </c>
      <c r="U2135" s="48">
        <v>0.57050999999999996</v>
      </c>
      <c r="V2135" s="49">
        <v>0.18071270193221411</v>
      </c>
    </row>
    <row r="2136" spans="1:22" x14ac:dyDescent="0.35">
      <c r="A2136" s="1" t="s">
        <v>29</v>
      </c>
      <c r="B2136" s="44" t="s">
        <v>2132</v>
      </c>
      <c r="C2136" s="25" t="s">
        <v>2181</v>
      </c>
      <c r="D2136" s="25" t="s">
        <v>32</v>
      </c>
      <c r="E2136" s="50">
        <v>1298</v>
      </c>
      <c r="F2136" s="41">
        <v>454.608</v>
      </c>
      <c r="G2136" s="42">
        <v>0</v>
      </c>
      <c r="H2136" s="42">
        <v>0</v>
      </c>
      <c r="I2136" s="42"/>
      <c r="J2136" s="42"/>
      <c r="K2136" s="42">
        <v>0</v>
      </c>
      <c r="L2136" s="46">
        <v>0.18942000000000001</v>
      </c>
      <c r="M2136" s="42">
        <v>0</v>
      </c>
      <c r="N2136" s="48">
        <v>0</v>
      </c>
      <c r="O2136" s="42"/>
      <c r="P2136" s="42"/>
      <c r="Q2136" s="42">
        <v>0</v>
      </c>
      <c r="R2136" s="47">
        <v>454.608</v>
      </c>
      <c r="S2136" s="42">
        <v>484.12983591604041</v>
      </c>
      <c r="T2136" s="73">
        <v>0.37298138360249644</v>
      </c>
      <c r="U2136" s="48">
        <v>0.18942000000000001</v>
      </c>
      <c r="V2136" s="49">
        <v>0.14593220338983051</v>
      </c>
    </row>
    <row r="2137" spans="1:22" x14ac:dyDescent="0.35">
      <c r="A2137" s="1" t="s">
        <v>29</v>
      </c>
      <c r="B2137" s="44" t="s">
        <v>2132</v>
      </c>
      <c r="C2137" s="25" t="s">
        <v>2182</v>
      </c>
      <c r="D2137" s="25" t="s">
        <v>32</v>
      </c>
      <c r="E2137" s="50">
        <v>2311</v>
      </c>
      <c r="F2137" s="41">
        <v>954.93599999999992</v>
      </c>
      <c r="G2137" s="42">
        <v>0</v>
      </c>
      <c r="H2137" s="42">
        <v>0</v>
      </c>
      <c r="I2137" s="42"/>
      <c r="J2137" s="42"/>
      <c r="K2137" s="42">
        <v>0</v>
      </c>
      <c r="L2137" s="46">
        <v>0.39788999999999997</v>
      </c>
      <c r="M2137" s="42">
        <v>0</v>
      </c>
      <c r="N2137" s="48">
        <v>0</v>
      </c>
      <c r="O2137" s="42"/>
      <c r="P2137" s="42"/>
      <c r="Q2137" s="42">
        <v>0</v>
      </c>
      <c r="R2137" s="47">
        <v>954.93599999999992</v>
      </c>
      <c r="S2137" s="42">
        <v>1016.9486876392847</v>
      </c>
      <c r="T2137" s="73">
        <v>0.44004703056654465</v>
      </c>
      <c r="U2137" s="48">
        <v>0.39788999999999997</v>
      </c>
      <c r="V2137" s="49">
        <v>0.17217221981826047</v>
      </c>
    </row>
    <row r="2138" spans="1:22" x14ac:dyDescent="0.35">
      <c r="A2138" s="1" t="s">
        <v>29</v>
      </c>
      <c r="B2138" s="44" t="s">
        <v>2132</v>
      </c>
      <c r="C2138" s="25" t="s">
        <v>2183</v>
      </c>
      <c r="D2138" s="25" t="s">
        <v>32</v>
      </c>
      <c r="E2138" s="50">
        <v>3559</v>
      </c>
      <c r="F2138" s="41">
        <v>1261.008</v>
      </c>
      <c r="G2138" s="42">
        <v>0</v>
      </c>
      <c r="H2138" s="42">
        <v>0</v>
      </c>
      <c r="I2138" s="42"/>
      <c r="J2138" s="42"/>
      <c r="K2138" s="42">
        <v>0</v>
      </c>
      <c r="L2138" s="46">
        <v>0.52542</v>
      </c>
      <c r="M2138" s="42">
        <v>0</v>
      </c>
      <c r="N2138" s="48">
        <v>0</v>
      </c>
      <c r="O2138" s="42"/>
      <c r="P2138" s="42"/>
      <c r="Q2138" s="42">
        <v>0</v>
      </c>
      <c r="R2138" s="47">
        <v>1261.008</v>
      </c>
      <c r="S2138" s="42">
        <v>1342.8967288934957</v>
      </c>
      <c r="T2138" s="73">
        <v>0.37732417220946773</v>
      </c>
      <c r="U2138" s="48">
        <v>0.52542</v>
      </c>
      <c r="V2138" s="49">
        <v>0.1476313571227873</v>
      </c>
    </row>
    <row r="2139" spans="1:22" x14ac:dyDescent="0.35">
      <c r="A2139" s="1" t="s">
        <v>29</v>
      </c>
      <c r="B2139" s="44" t="s">
        <v>2132</v>
      </c>
      <c r="C2139" s="25" t="s">
        <v>2184</v>
      </c>
      <c r="D2139" s="25" t="s">
        <v>32</v>
      </c>
      <c r="E2139" s="50">
        <v>37</v>
      </c>
      <c r="F2139" s="41">
        <v>317.45519999999999</v>
      </c>
      <c r="G2139" s="48">
        <v>18.945</v>
      </c>
      <c r="H2139" s="42">
        <v>0</v>
      </c>
      <c r="I2139" s="42"/>
      <c r="J2139" s="42"/>
      <c r="K2139" s="42">
        <v>0</v>
      </c>
      <c r="L2139" s="46">
        <v>0.132273</v>
      </c>
      <c r="M2139" s="48">
        <v>0.96867749999999997</v>
      </c>
      <c r="N2139" s="48">
        <v>0</v>
      </c>
      <c r="O2139" s="42"/>
      <c r="P2139" s="42"/>
      <c r="Q2139" s="42">
        <v>0</v>
      </c>
      <c r="R2139" s="47">
        <v>336.40019999999998</v>
      </c>
      <c r="S2139" s="42">
        <v>358.2457273697849</v>
      </c>
      <c r="T2139" s="73">
        <v>9.6823169559401325</v>
      </c>
      <c r="U2139" s="48">
        <v>1.1009504999999999</v>
      </c>
      <c r="V2139" s="49">
        <v>29.755418918918917</v>
      </c>
    </row>
    <row r="2140" spans="1:22" x14ac:dyDescent="0.35">
      <c r="A2140" s="1" t="s">
        <v>29</v>
      </c>
      <c r="B2140" s="44" t="s">
        <v>2132</v>
      </c>
      <c r="C2140" s="25" t="s">
        <v>2185</v>
      </c>
      <c r="D2140" s="25" t="s">
        <v>32</v>
      </c>
      <c r="E2140" s="50">
        <v>3580</v>
      </c>
      <c r="F2140" s="41">
        <v>1378.9151999999999</v>
      </c>
      <c r="G2140" s="42">
        <v>0</v>
      </c>
      <c r="H2140" s="42">
        <v>0</v>
      </c>
      <c r="I2140" s="42"/>
      <c r="J2140" s="42"/>
      <c r="K2140" s="42">
        <v>0</v>
      </c>
      <c r="L2140" s="46">
        <v>0.57454799999999995</v>
      </c>
      <c r="M2140" s="42">
        <v>0</v>
      </c>
      <c r="N2140" s="48">
        <v>0</v>
      </c>
      <c r="O2140" s="42"/>
      <c r="P2140" s="42"/>
      <c r="Q2140" s="42">
        <v>0</v>
      </c>
      <c r="R2140" s="47">
        <v>1378.9151999999999</v>
      </c>
      <c r="S2140" s="42">
        <v>1468.4607167452707</v>
      </c>
      <c r="T2140" s="73">
        <v>0.41018455775007562</v>
      </c>
      <c r="U2140" s="48">
        <v>0.57454799999999995</v>
      </c>
      <c r="V2140" s="49">
        <v>0.16048826815642458</v>
      </c>
    </row>
    <row r="2141" spans="1:22" x14ac:dyDescent="0.35">
      <c r="A2141" s="1" t="s">
        <v>29</v>
      </c>
      <c r="B2141" s="44" t="s">
        <v>2132</v>
      </c>
      <c r="C2141" s="25" t="s">
        <v>2186</v>
      </c>
      <c r="D2141" s="25" t="s">
        <v>32</v>
      </c>
      <c r="E2141" s="50">
        <v>2077</v>
      </c>
      <c r="F2141" s="41">
        <v>776.3184</v>
      </c>
      <c r="G2141" s="48">
        <v>42.8157</v>
      </c>
      <c r="H2141" s="42">
        <v>0</v>
      </c>
      <c r="I2141" s="42"/>
      <c r="J2141" s="42"/>
      <c r="K2141" s="42">
        <v>0</v>
      </c>
      <c r="L2141" s="46">
        <v>0.32346600000000003</v>
      </c>
      <c r="M2141" s="48">
        <v>2.1892111500000002</v>
      </c>
      <c r="N2141" s="48">
        <v>0</v>
      </c>
      <c r="O2141" s="42"/>
      <c r="P2141" s="42"/>
      <c r="Q2141" s="42">
        <v>0</v>
      </c>
      <c r="R2141" s="47">
        <v>819.13409999999999</v>
      </c>
      <c r="S2141" s="42">
        <v>872.32793401399317</v>
      </c>
      <c r="T2141" s="73">
        <v>0.41999419066634242</v>
      </c>
      <c r="U2141" s="48">
        <v>2.51267715</v>
      </c>
      <c r="V2141" s="49">
        <v>1.2097627106403466</v>
      </c>
    </row>
    <row r="2142" spans="1:22" x14ac:dyDescent="0.35">
      <c r="A2142" s="1" t="s">
        <v>29</v>
      </c>
      <c r="B2142" s="44" t="s">
        <v>2132</v>
      </c>
      <c r="C2142" s="25" t="s">
        <v>2187</v>
      </c>
      <c r="D2142" s="25" t="s">
        <v>32</v>
      </c>
      <c r="E2142" s="50">
        <v>3108</v>
      </c>
      <c r="F2142" s="41">
        <v>949.31999999999994</v>
      </c>
      <c r="G2142" s="42">
        <v>240.60149999999999</v>
      </c>
      <c r="H2142" s="42">
        <v>0</v>
      </c>
      <c r="I2142" s="42"/>
      <c r="J2142" s="42"/>
      <c r="K2142" s="42">
        <v>0</v>
      </c>
      <c r="L2142" s="46">
        <v>0.39555000000000001</v>
      </c>
      <c r="M2142" s="48">
        <v>12.302204249999999</v>
      </c>
      <c r="N2142" s="48">
        <v>0</v>
      </c>
      <c r="O2142" s="42"/>
      <c r="P2142" s="42"/>
      <c r="Q2142" s="42">
        <v>0</v>
      </c>
      <c r="R2142" s="47">
        <v>1189.9214999999999</v>
      </c>
      <c r="S2142" s="42">
        <v>1267.193935320031</v>
      </c>
      <c r="T2142" s="73">
        <v>0.40772005640927639</v>
      </c>
      <c r="U2142" s="48">
        <v>12.697754249999999</v>
      </c>
      <c r="V2142" s="49">
        <v>4.0855065154440151</v>
      </c>
    </row>
    <row r="2143" spans="1:22" x14ac:dyDescent="0.35">
      <c r="A2143" s="1" t="s">
        <v>29</v>
      </c>
      <c r="B2143" s="44" t="s">
        <v>2132</v>
      </c>
      <c r="C2143" s="25" t="s">
        <v>2188</v>
      </c>
      <c r="D2143" s="25" t="s">
        <v>32</v>
      </c>
      <c r="E2143" s="50">
        <v>3897</v>
      </c>
      <c r="F2143" s="41">
        <v>2252.7503999999999</v>
      </c>
      <c r="G2143" s="48">
        <v>32.5854</v>
      </c>
      <c r="H2143" s="42">
        <v>0</v>
      </c>
      <c r="I2143" s="42"/>
      <c r="J2143" s="42"/>
      <c r="K2143" s="42">
        <v>0</v>
      </c>
      <c r="L2143" s="46">
        <v>0.93864600000000009</v>
      </c>
      <c r="M2143" s="48">
        <v>1.6661253</v>
      </c>
      <c r="N2143" s="48">
        <v>0</v>
      </c>
      <c r="O2143" s="42"/>
      <c r="P2143" s="42"/>
      <c r="Q2143" s="42">
        <v>0</v>
      </c>
      <c r="R2143" s="47">
        <v>2285.3357999999998</v>
      </c>
      <c r="S2143" s="42">
        <v>2433.7434578077218</v>
      </c>
      <c r="T2143" s="73">
        <v>0.62451718188548155</v>
      </c>
      <c r="U2143" s="48">
        <v>2.6047713000000003</v>
      </c>
      <c r="V2143" s="49">
        <v>0.6684042340261741</v>
      </c>
    </row>
    <row r="2144" spans="1:22" x14ac:dyDescent="0.35">
      <c r="A2144" s="1" t="s">
        <v>29</v>
      </c>
      <c r="B2144" s="44" t="s">
        <v>2132</v>
      </c>
      <c r="C2144" s="25" t="s">
        <v>2189</v>
      </c>
      <c r="D2144" s="25" t="s">
        <v>32</v>
      </c>
      <c r="E2144" s="50">
        <v>1604</v>
      </c>
      <c r="F2144" s="41">
        <v>633.85919999999999</v>
      </c>
      <c r="G2144" s="48">
        <v>22.3551</v>
      </c>
      <c r="H2144" s="42">
        <v>0</v>
      </c>
      <c r="I2144" s="42"/>
      <c r="J2144" s="42"/>
      <c r="K2144" s="42">
        <v>0</v>
      </c>
      <c r="L2144" s="46">
        <v>0.26410800000000001</v>
      </c>
      <c r="M2144" s="48">
        <v>1.1430394500000001</v>
      </c>
      <c r="N2144" s="48">
        <v>0</v>
      </c>
      <c r="O2144" s="42"/>
      <c r="P2144" s="42"/>
      <c r="Q2144" s="42">
        <v>0</v>
      </c>
      <c r="R2144" s="47">
        <v>656.21429999999998</v>
      </c>
      <c r="S2144" s="42">
        <v>698.82826827675558</v>
      </c>
      <c r="T2144" s="73">
        <v>0.43567847149423666</v>
      </c>
      <c r="U2144" s="48">
        <v>1.4071474500000001</v>
      </c>
      <c r="V2144" s="49">
        <v>0.87727397132169582</v>
      </c>
    </row>
    <row r="2145" spans="1:22" x14ac:dyDescent="0.35">
      <c r="A2145" s="1" t="s">
        <v>29</v>
      </c>
      <c r="B2145" s="44" t="s">
        <v>2132</v>
      </c>
      <c r="C2145" s="25" t="s">
        <v>2190</v>
      </c>
      <c r="D2145" s="25" t="s">
        <v>32</v>
      </c>
      <c r="E2145" s="50">
        <v>2206</v>
      </c>
      <c r="F2145" s="41">
        <v>847.58399999999995</v>
      </c>
      <c r="G2145" s="42">
        <v>0</v>
      </c>
      <c r="H2145" s="42">
        <v>0</v>
      </c>
      <c r="I2145" s="42"/>
      <c r="J2145" s="42"/>
      <c r="K2145" s="42">
        <v>0</v>
      </c>
      <c r="L2145" s="46">
        <v>0.35316000000000003</v>
      </c>
      <c r="M2145" s="42">
        <v>0</v>
      </c>
      <c r="N2145" s="48">
        <v>0</v>
      </c>
      <c r="O2145" s="42"/>
      <c r="P2145" s="42"/>
      <c r="Q2145" s="42">
        <v>0</v>
      </c>
      <c r="R2145" s="47">
        <v>847.58399999999995</v>
      </c>
      <c r="S2145" s="42">
        <v>902.62534501166101</v>
      </c>
      <c r="T2145" s="73">
        <v>0.40916833409413461</v>
      </c>
      <c r="U2145" s="48">
        <v>0.35316000000000003</v>
      </c>
      <c r="V2145" s="49">
        <v>0.160090661831369</v>
      </c>
    </row>
    <row r="2146" spans="1:22" x14ac:dyDescent="0.35">
      <c r="A2146" s="1" t="s">
        <v>29</v>
      </c>
      <c r="B2146" s="44" t="s">
        <v>2132</v>
      </c>
      <c r="C2146" s="25" t="s">
        <v>2191</v>
      </c>
      <c r="D2146" s="25" t="s">
        <v>32</v>
      </c>
      <c r="E2146" s="50">
        <v>2234</v>
      </c>
      <c r="F2146" s="41">
        <v>851.22</v>
      </c>
      <c r="G2146" s="48">
        <v>23.870699999999999</v>
      </c>
      <c r="H2146" s="42">
        <v>0</v>
      </c>
      <c r="I2146" s="42"/>
      <c r="J2146" s="42"/>
      <c r="K2146" s="42">
        <v>0</v>
      </c>
      <c r="L2146" s="46">
        <v>0.35467500000000002</v>
      </c>
      <c r="M2146" s="48">
        <v>1.2205336499999999</v>
      </c>
      <c r="N2146" s="48">
        <v>0</v>
      </c>
      <c r="O2146" s="42"/>
      <c r="P2146" s="42"/>
      <c r="Q2146" s="42">
        <v>0</v>
      </c>
      <c r="R2146" s="47">
        <v>875.09069999999997</v>
      </c>
      <c r="S2146" s="42">
        <v>931.9183054470069</v>
      </c>
      <c r="T2146" s="73">
        <v>0.41715233010161457</v>
      </c>
      <c r="U2146" s="48">
        <v>1.57520865</v>
      </c>
      <c r="V2146" s="49">
        <v>0.70510682632050137</v>
      </c>
    </row>
    <row r="2147" spans="1:22" x14ac:dyDescent="0.35">
      <c r="A2147" s="1" t="s">
        <v>29</v>
      </c>
      <c r="B2147" s="44" t="s">
        <v>2132</v>
      </c>
      <c r="C2147" s="25" t="s">
        <v>2192</v>
      </c>
      <c r="D2147" s="25" t="s">
        <v>32</v>
      </c>
      <c r="E2147" s="50">
        <v>1328</v>
      </c>
      <c r="F2147" s="41">
        <v>492.69599999999997</v>
      </c>
      <c r="G2147" s="48">
        <v>38.647799999999997</v>
      </c>
      <c r="H2147" s="42">
        <v>0</v>
      </c>
      <c r="I2147" s="42"/>
      <c r="J2147" s="42"/>
      <c r="K2147" s="42">
        <v>0</v>
      </c>
      <c r="L2147" s="46">
        <v>0.20529</v>
      </c>
      <c r="M2147" s="48">
        <v>1.9761020999999999</v>
      </c>
      <c r="N2147" s="48">
        <v>0</v>
      </c>
      <c r="O2147" s="42"/>
      <c r="P2147" s="42"/>
      <c r="Q2147" s="42">
        <v>0</v>
      </c>
      <c r="R2147" s="47">
        <v>531.34379999999999</v>
      </c>
      <c r="S2147" s="42">
        <v>565.84878996631244</v>
      </c>
      <c r="T2147" s="73">
        <v>0.42609095629993404</v>
      </c>
      <c r="U2147" s="48">
        <v>2.1813921000000001</v>
      </c>
      <c r="V2147" s="49">
        <v>1.6426145331325301</v>
      </c>
    </row>
    <row r="2148" spans="1:22" x14ac:dyDescent="0.35">
      <c r="A2148" s="1" t="s">
        <v>29</v>
      </c>
      <c r="B2148" s="44" t="s">
        <v>2132</v>
      </c>
      <c r="C2148" s="25" t="s">
        <v>2193</v>
      </c>
      <c r="D2148" s="25" t="s">
        <v>32</v>
      </c>
      <c r="E2148" s="50">
        <v>1179</v>
      </c>
      <c r="F2148" s="41">
        <v>534.42359999999996</v>
      </c>
      <c r="G2148" s="48">
        <v>34.100999999999999</v>
      </c>
      <c r="H2148" s="42">
        <v>0</v>
      </c>
      <c r="I2148" s="42"/>
      <c r="J2148" s="42"/>
      <c r="K2148" s="42">
        <v>0</v>
      </c>
      <c r="L2148" s="46">
        <v>0.2226765</v>
      </c>
      <c r="M2148" s="48">
        <v>1.7436195000000001</v>
      </c>
      <c r="N2148" s="48">
        <v>0</v>
      </c>
      <c r="O2148" s="42"/>
      <c r="P2148" s="42"/>
      <c r="Q2148" s="42">
        <v>0</v>
      </c>
      <c r="R2148" s="47">
        <v>568.52459999999996</v>
      </c>
      <c r="S2148" s="42">
        <v>605.44407778180869</v>
      </c>
      <c r="T2148" s="73">
        <v>0.51352339082426524</v>
      </c>
      <c r="U2148" s="48">
        <v>1.966296</v>
      </c>
      <c r="V2148" s="49">
        <v>1.667765903307888</v>
      </c>
    </row>
    <row r="2149" spans="1:22" x14ac:dyDescent="0.35">
      <c r="A2149" s="1" t="s">
        <v>29</v>
      </c>
      <c r="B2149" s="44" t="s">
        <v>2132</v>
      </c>
      <c r="C2149" s="25" t="s">
        <v>2194</v>
      </c>
      <c r="D2149" s="25" t="s">
        <v>32</v>
      </c>
      <c r="E2149" s="50">
        <v>2338</v>
      </c>
      <c r="F2149" s="41">
        <v>1237.4028000000001</v>
      </c>
      <c r="G2149" s="48">
        <v>25.7652</v>
      </c>
      <c r="H2149" s="42">
        <v>0</v>
      </c>
      <c r="I2149" s="42"/>
      <c r="J2149" s="42"/>
      <c r="K2149" s="42">
        <v>0</v>
      </c>
      <c r="L2149" s="46">
        <v>0.5155845</v>
      </c>
      <c r="M2149" s="48">
        <v>1.3174014000000001</v>
      </c>
      <c r="N2149" s="48">
        <v>0</v>
      </c>
      <c r="O2149" s="42"/>
      <c r="P2149" s="42"/>
      <c r="Q2149" s="42">
        <v>0</v>
      </c>
      <c r="R2149" s="47">
        <v>1263.1680000000001</v>
      </c>
      <c r="S2149" s="42">
        <v>1345.1969973568282</v>
      </c>
      <c r="T2149" s="73">
        <v>0.5753622743185749</v>
      </c>
      <c r="U2149" s="48">
        <v>1.8329859000000002</v>
      </c>
      <c r="V2149" s="49">
        <v>0.78399739093242093</v>
      </c>
    </row>
    <row r="2150" spans="1:22" x14ac:dyDescent="0.35">
      <c r="A2150" s="1" t="s">
        <v>29</v>
      </c>
      <c r="B2150" s="44" t="s">
        <v>2132</v>
      </c>
      <c r="C2150" s="25" t="s">
        <v>2195</v>
      </c>
      <c r="D2150" s="25" t="s">
        <v>32</v>
      </c>
      <c r="E2150" s="50">
        <v>614</v>
      </c>
      <c r="F2150" s="41">
        <v>335.4228</v>
      </c>
      <c r="G2150" s="42">
        <v>0</v>
      </c>
      <c r="H2150" s="42">
        <v>0</v>
      </c>
      <c r="I2150" s="42"/>
      <c r="J2150" s="42"/>
      <c r="K2150" s="42">
        <v>0</v>
      </c>
      <c r="L2150" s="46">
        <v>0.13975950000000001</v>
      </c>
      <c r="M2150" s="42">
        <v>0</v>
      </c>
      <c r="N2150" s="48">
        <v>0</v>
      </c>
      <c r="O2150" s="42"/>
      <c r="P2150" s="42"/>
      <c r="Q2150" s="42">
        <v>0</v>
      </c>
      <c r="R2150" s="47">
        <v>335.4228</v>
      </c>
      <c r="S2150" s="42">
        <v>357.20485589012696</v>
      </c>
      <c r="T2150" s="73">
        <v>0.58176686627056506</v>
      </c>
      <c r="U2150" s="48">
        <v>0.13975950000000001</v>
      </c>
      <c r="V2150" s="49">
        <v>0.227621335504886</v>
      </c>
    </row>
    <row r="2151" spans="1:22" x14ac:dyDescent="0.35">
      <c r="A2151" s="1" t="s">
        <v>29</v>
      </c>
      <c r="B2151" s="44" t="s">
        <v>2132</v>
      </c>
      <c r="C2151" s="25" t="s">
        <v>2196</v>
      </c>
      <c r="D2151" s="25" t="s">
        <v>32</v>
      </c>
      <c r="E2151" s="50">
        <v>2613</v>
      </c>
      <c r="F2151" s="41">
        <v>1004.418</v>
      </c>
      <c r="G2151" s="42">
        <v>0</v>
      </c>
      <c r="H2151" s="42">
        <v>0</v>
      </c>
      <c r="I2151" s="42"/>
      <c r="J2151" s="42"/>
      <c r="K2151" s="42">
        <v>0</v>
      </c>
      <c r="L2151" s="46">
        <v>0.41850749999999998</v>
      </c>
      <c r="M2151" s="42">
        <v>0</v>
      </c>
      <c r="N2151" s="48">
        <v>0</v>
      </c>
      <c r="O2151" s="42"/>
      <c r="P2151" s="42"/>
      <c r="Q2151" s="42">
        <v>0</v>
      </c>
      <c r="R2151" s="47">
        <v>1004.418</v>
      </c>
      <c r="S2151" s="42">
        <v>1069.6440043534594</v>
      </c>
      <c r="T2151" s="73">
        <v>0.4093547663044238</v>
      </c>
      <c r="U2151" s="48">
        <v>0.41850749999999998</v>
      </c>
      <c r="V2151" s="49">
        <v>0.16016360505166474</v>
      </c>
    </row>
    <row r="2152" spans="1:22" x14ac:dyDescent="0.35">
      <c r="A2152" s="1" t="s">
        <v>29</v>
      </c>
      <c r="B2152" s="44" t="s">
        <v>2132</v>
      </c>
      <c r="C2152" s="25" t="s">
        <v>2197</v>
      </c>
      <c r="D2152" s="25" t="s">
        <v>32</v>
      </c>
      <c r="E2152" s="50">
        <v>10100</v>
      </c>
      <c r="F2152" s="41">
        <v>1770.8435999999999</v>
      </c>
      <c r="G2152" s="42">
        <v>214.45740000000001</v>
      </c>
      <c r="H2152" s="42">
        <v>0</v>
      </c>
      <c r="I2152" s="42"/>
      <c r="J2152" s="42"/>
      <c r="K2152" s="42">
        <v>0</v>
      </c>
      <c r="L2152" s="46">
        <v>0.73785149999999999</v>
      </c>
      <c r="M2152" s="48">
        <v>10.9654293</v>
      </c>
      <c r="N2152" s="48">
        <v>0</v>
      </c>
      <c r="O2152" s="42"/>
      <c r="P2152" s="42"/>
      <c r="Q2152" s="42">
        <v>0</v>
      </c>
      <c r="R2152" s="47">
        <v>1985.3009999999999</v>
      </c>
      <c r="S2152" s="42">
        <v>2114.2246669085253</v>
      </c>
      <c r="T2152" s="73">
        <v>0.20932917494143816</v>
      </c>
      <c r="U2152" s="48">
        <v>11.7032808</v>
      </c>
      <c r="V2152" s="49">
        <v>1.1587406732673269</v>
      </c>
    </row>
    <row r="2153" spans="1:22" x14ac:dyDescent="0.35">
      <c r="A2153" s="1" t="s">
        <v>29</v>
      </c>
      <c r="B2153" s="44" t="s">
        <v>2132</v>
      </c>
      <c r="C2153" s="25" t="s">
        <v>2198</v>
      </c>
      <c r="D2153" s="25" t="s">
        <v>32</v>
      </c>
      <c r="E2153" s="50">
        <v>5432</v>
      </c>
      <c r="F2153" s="41">
        <v>2865.8627999999999</v>
      </c>
      <c r="G2153" s="48">
        <v>91.693799999999996</v>
      </c>
      <c r="H2153" s="42">
        <v>0</v>
      </c>
      <c r="I2153" s="42"/>
      <c r="J2153" s="42"/>
      <c r="K2153" s="42">
        <v>0</v>
      </c>
      <c r="L2153" s="46">
        <v>1.1941094999999999</v>
      </c>
      <c r="M2153" s="48">
        <v>4.6883990999999998</v>
      </c>
      <c r="N2153" s="48">
        <v>0</v>
      </c>
      <c r="O2153" s="42"/>
      <c r="P2153" s="42"/>
      <c r="Q2153" s="42">
        <v>0</v>
      </c>
      <c r="R2153" s="47">
        <v>2957.5565999999999</v>
      </c>
      <c r="S2153" s="42">
        <v>3149.6176738429645</v>
      </c>
      <c r="T2153" s="73">
        <v>0.57982652316696692</v>
      </c>
      <c r="U2153" s="48">
        <v>5.8825085999999995</v>
      </c>
      <c r="V2153" s="49">
        <v>1.0829360456553754</v>
      </c>
    </row>
    <row r="2154" spans="1:22" x14ac:dyDescent="0.35">
      <c r="A2154" s="1" t="s">
        <v>29</v>
      </c>
      <c r="B2154" s="44" t="s">
        <v>2132</v>
      </c>
      <c r="C2154" s="25" t="s">
        <v>2199</v>
      </c>
      <c r="D2154" s="25" t="s">
        <v>32</v>
      </c>
      <c r="E2154" s="50">
        <v>2968</v>
      </c>
      <c r="F2154" s="60">
        <v>25.700399999999998</v>
      </c>
      <c r="G2154" s="42">
        <v>0</v>
      </c>
      <c r="H2154" s="42">
        <v>0</v>
      </c>
      <c r="I2154" s="42"/>
      <c r="J2154" s="42"/>
      <c r="K2154" s="42">
        <v>0</v>
      </c>
      <c r="L2154" s="46">
        <v>1.0708500000000001E-2</v>
      </c>
      <c r="M2154" s="42">
        <v>0</v>
      </c>
      <c r="N2154" s="48">
        <v>0</v>
      </c>
      <c r="O2154" s="42"/>
      <c r="P2154" s="42"/>
      <c r="Q2154" s="42">
        <v>0</v>
      </c>
      <c r="R2154" s="62">
        <v>25.700399999999998</v>
      </c>
      <c r="S2154" s="48">
        <v>27.369360932884163</v>
      </c>
      <c r="T2154" s="73">
        <v>9.2214827940984376E-3</v>
      </c>
      <c r="U2154" s="48">
        <v>1.0708500000000001E-2</v>
      </c>
      <c r="V2154" s="49">
        <v>3.6079851752021568E-3</v>
      </c>
    </row>
    <row r="2155" spans="1:22" x14ac:dyDescent="0.35">
      <c r="A2155" s="1" t="s">
        <v>29</v>
      </c>
      <c r="B2155" s="44" t="s">
        <v>2132</v>
      </c>
      <c r="C2155" s="25" t="s">
        <v>2200</v>
      </c>
      <c r="D2155" s="25" t="s">
        <v>32</v>
      </c>
      <c r="E2155" s="50">
        <v>848</v>
      </c>
      <c r="F2155" s="41">
        <v>214.77959999999999</v>
      </c>
      <c r="G2155" s="42">
        <v>0</v>
      </c>
      <c r="H2155" s="42">
        <v>0</v>
      </c>
      <c r="I2155" s="42"/>
      <c r="J2155" s="42"/>
      <c r="K2155" s="42">
        <v>0</v>
      </c>
      <c r="L2155" s="46">
        <v>8.9491500000000002E-2</v>
      </c>
      <c r="M2155" s="42">
        <v>0</v>
      </c>
      <c r="N2155" s="48">
        <v>0</v>
      </c>
      <c r="O2155" s="42"/>
      <c r="P2155" s="42"/>
      <c r="Q2155" s="42">
        <v>0</v>
      </c>
      <c r="R2155" s="47">
        <v>214.77959999999999</v>
      </c>
      <c r="S2155" s="42">
        <v>228.72719465146409</v>
      </c>
      <c r="T2155" s="73">
        <v>0.26972546539087744</v>
      </c>
      <c r="U2155" s="48">
        <v>8.9491500000000002E-2</v>
      </c>
      <c r="V2155" s="49">
        <v>0.10553242924528303</v>
      </c>
    </row>
    <row r="2156" spans="1:22" x14ac:dyDescent="0.35">
      <c r="A2156" s="1" t="s">
        <v>29</v>
      </c>
      <c r="B2156" s="44" t="s">
        <v>2132</v>
      </c>
      <c r="C2156" s="25" t="s">
        <v>2201</v>
      </c>
      <c r="D2156" s="25" t="s">
        <v>32</v>
      </c>
      <c r="E2156" s="50">
        <v>4387</v>
      </c>
      <c r="F2156" s="41">
        <v>1749.6</v>
      </c>
      <c r="G2156" s="42">
        <v>0</v>
      </c>
      <c r="H2156" s="42">
        <v>0</v>
      </c>
      <c r="I2156" s="42"/>
      <c r="J2156" s="42"/>
      <c r="K2156" s="42">
        <v>0</v>
      </c>
      <c r="L2156" s="46">
        <v>0.72899999999999998</v>
      </c>
      <c r="M2156" s="42">
        <v>0</v>
      </c>
      <c r="N2156" s="48">
        <v>0</v>
      </c>
      <c r="O2156" s="42"/>
      <c r="P2156" s="42"/>
      <c r="Q2156" s="42">
        <v>0</v>
      </c>
      <c r="R2156" s="47">
        <v>1749.6</v>
      </c>
      <c r="S2156" s="42">
        <v>1863.2174552993001</v>
      </c>
      <c r="T2156" s="73">
        <v>0.4247133474582403</v>
      </c>
      <c r="U2156" s="48">
        <v>0.72899999999999998</v>
      </c>
      <c r="V2156" s="49">
        <v>0.16617278322315934</v>
      </c>
    </row>
    <row r="2157" spans="1:22" x14ac:dyDescent="0.35">
      <c r="A2157" s="1" t="s">
        <v>29</v>
      </c>
      <c r="B2157" s="44" t="s">
        <v>2132</v>
      </c>
      <c r="C2157" s="25" t="s">
        <v>2202</v>
      </c>
      <c r="D2157" s="25" t="s">
        <v>32</v>
      </c>
      <c r="E2157" s="50">
        <v>2989</v>
      </c>
      <c r="F2157" s="41">
        <v>1540.944</v>
      </c>
      <c r="G2157" s="42">
        <v>0</v>
      </c>
      <c r="H2157" s="42">
        <v>0</v>
      </c>
      <c r="I2157" s="42"/>
      <c r="J2157" s="42"/>
      <c r="K2157" s="42">
        <v>0</v>
      </c>
      <c r="L2157" s="46">
        <v>0.64206000000000008</v>
      </c>
      <c r="M2157" s="42">
        <v>0</v>
      </c>
      <c r="N2157" s="48">
        <v>0</v>
      </c>
      <c r="O2157" s="42"/>
      <c r="P2157" s="42"/>
      <c r="Q2157" s="42">
        <v>0</v>
      </c>
      <c r="R2157" s="47">
        <v>1540.944</v>
      </c>
      <c r="S2157" s="42">
        <v>1641.0115217413836</v>
      </c>
      <c r="T2157" s="73">
        <v>0.54901690255650171</v>
      </c>
      <c r="U2157" s="48">
        <v>0.64206000000000008</v>
      </c>
      <c r="V2157" s="49">
        <v>0.21480762796922048</v>
      </c>
    </row>
    <row r="2158" spans="1:22" x14ac:dyDescent="0.35">
      <c r="A2158" s="1" t="s">
        <v>29</v>
      </c>
      <c r="B2158" s="44" t="s">
        <v>2132</v>
      </c>
      <c r="C2158" s="25" t="s">
        <v>2203</v>
      </c>
      <c r="D2158" s="25" t="s">
        <v>32</v>
      </c>
      <c r="E2158" s="50">
        <v>2536</v>
      </c>
      <c r="F2158" s="41">
        <v>942.83999999999992</v>
      </c>
      <c r="G2158" s="42">
        <v>0</v>
      </c>
      <c r="H2158" s="42">
        <v>0</v>
      </c>
      <c r="I2158" s="42"/>
      <c r="J2158" s="42"/>
      <c r="K2158" s="42">
        <v>0</v>
      </c>
      <c r="L2158" s="46">
        <v>0.39285000000000003</v>
      </c>
      <c r="M2158" s="42">
        <v>0</v>
      </c>
      <c r="N2158" s="48">
        <v>0</v>
      </c>
      <c r="O2158" s="42"/>
      <c r="P2158" s="42"/>
      <c r="Q2158" s="42">
        <v>0</v>
      </c>
      <c r="R2158" s="47">
        <v>942.83999999999992</v>
      </c>
      <c r="S2158" s="42">
        <v>1004.0671842446228</v>
      </c>
      <c r="T2158" s="73">
        <v>0.395925545837785</v>
      </c>
      <c r="U2158" s="48">
        <v>0.39285000000000003</v>
      </c>
      <c r="V2158" s="49">
        <v>0.15490930599369085</v>
      </c>
    </row>
    <row r="2159" spans="1:22" x14ac:dyDescent="0.35">
      <c r="A2159" s="1" t="s">
        <v>29</v>
      </c>
      <c r="B2159" s="44" t="s">
        <v>2132</v>
      </c>
      <c r="C2159" s="25" t="s">
        <v>2204</v>
      </c>
      <c r="D2159" s="25" t="s">
        <v>32</v>
      </c>
      <c r="E2159" s="50">
        <v>2547</v>
      </c>
      <c r="F2159" s="41">
        <v>936.72</v>
      </c>
      <c r="G2159" s="42">
        <v>0</v>
      </c>
      <c r="H2159" s="42">
        <v>0</v>
      </c>
      <c r="I2159" s="42"/>
      <c r="J2159" s="42"/>
      <c r="K2159" s="42">
        <v>0</v>
      </c>
      <c r="L2159" s="46">
        <v>0.39030000000000004</v>
      </c>
      <c r="M2159" s="42">
        <v>0</v>
      </c>
      <c r="N2159" s="48">
        <v>0</v>
      </c>
      <c r="O2159" s="42"/>
      <c r="P2159" s="42"/>
      <c r="Q2159" s="42">
        <v>0</v>
      </c>
      <c r="R2159" s="47">
        <v>936.72</v>
      </c>
      <c r="S2159" s="42">
        <v>997.54975693184758</v>
      </c>
      <c r="T2159" s="73">
        <v>0.39165675576436892</v>
      </c>
      <c r="U2159" s="48">
        <v>0.39030000000000004</v>
      </c>
      <c r="V2159" s="49">
        <v>0.15323910482921085</v>
      </c>
    </row>
    <row r="2160" spans="1:22" x14ac:dyDescent="0.35">
      <c r="A2160" s="1" t="s">
        <v>29</v>
      </c>
      <c r="B2160" s="44" t="s">
        <v>2132</v>
      </c>
      <c r="C2160" s="25" t="s">
        <v>2205</v>
      </c>
      <c r="D2160" s="25" t="s">
        <v>32</v>
      </c>
      <c r="E2160" s="50">
        <v>1304</v>
      </c>
      <c r="F2160" s="41">
        <v>514.72799999999995</v>
      </c>
      <c r="G2160" s="42">
        <v>0</v>
      </c>
      <c r="H2160" s="42">
        <v>0</v>
      </c>
      <c r="I2160" s="42"/>
      <c r="J2160" s="42"/>
      <c r="K2160" s="42">
        <v>0</v>
      </c>
      <c r="L2160" s="46">
        <v>0.21446999999999999</v>
      </c>
      <c r="M2160" s="42">
        <v>0</v>
      </c>
      <c r="N2160" s="48">
        <v>0</v>
      </c>
      <c r="O2160" s="42"/>
      <c r="P2160" s="42"/>
      <c r="Q2160" s="42">
        <v>0</v>
      </c>
      <c r="R2160" s="47">
        <v>514.72799999999995</v>
      </c>
      <c r="S2160" s="42">
        <v>548.15397481212744</v>
      </c>
      <c r="T2160" s="73">
        <v>0.42036347761666215</v>
      </c>
      <c r="U2160" s="48">
        <v>0.21446999999999999</v>
      </c>
      <c r="V2160" s="49">
        <v>0.16447085889570551</v>
      </c>
    </row>
    <row r="2161" spans="1:22" x14ac:dyDescent="0.35">
      <c r="A2161" s="1" t="s">
        <v>29</v>
      </c>
      <c r="B2161" s="44" t="s">
        <v>2132</v>
      </c>
      <c r="C2161" s="25" t="s">
        <v>2206</v>
      </c>
      <c r="D2161" s="25" t="s">
        <v>32</v>
      </c>
      <c r="E2161" s="50">
        <v>2521</v>
      </c>
      <c r="F2161" s="41">
        <v>623.37599999999998</v>
      </c>
      <c r="G2161" s="42">
        <v>0</v>
      </c>
      <c r="H2161" s="42">
        <v>0</v>
      </c>
      <c r="I2161" s="42"/>
      <c r="J2161" s="42"/>
      <c r="K2161" s="42">
        <v>0</v>
      </c>
      <c r="L2161" s="46">
        <v>0.25974000000000003</v>
      </c>
      <c r="M2161" s="42">
        <v>0</v>
      </c>
      <c r="N2161" s="48">
        <v>0</v>
      </c>
      <c r="O2161" s="42"/>
      <c r="P2161" s="42"/>
      <c r="Q2161" s="42">
        <v>0</v>
      </c>
      <c r="R2161" s="47">
        <v>623.37599999999998</v>
      </c>
      <c r="S2161" s="42">
        <v>663.85747851775068</v>
      </c>
      <c r="T2161" s="73">
        <v>0.26333101091541083</v>
      </c>
      <c r="U2161" s="48">
        <v>0.25974000000000003</v>
      </c>
      <c r="V2161" s="49">
        <v>0.10303054343514478</v>
      </c>
    </row>
    <row r="2162" spans="1:22" x14ac:dyDescent="0.35">
      <c r="A2162" s="1" t="s">
        <v>29</v>
      </c>
      <c r="B2162" s="44" t="s">
        <v>2132</v>
      </c>
      <c r="C2162" s="25" t="s">
        <v>2207</v>
      </c>
      <c r="D2162" s="25" t="s">
        <v>32</v>
      </c>
      <c r="E2162" s="50">
        <v>1713</v>
      </c>
      <c r="F2162" s="41">
        <v>569.14559999999994</v>
      </c>
      <c r="G2162" s="42">
        <v>0</v>
      </c>
      <c r="H2162" s="42">
        <v>0</v>
      </c>
      <c r="I2162" s="42"/>
      <c r="J2162" s="42"/>
      <c r="K2162" s="42">
        <v>0</v>
      </c>
      <c r="L2162" s="46">
        <v>0.23714399999999999</v>
      </c>
      <c r="M2162" s="42">
        <v>0</v>
      </c>
      <c r="N2162" s="48">
        <v>0</v>
      </c>
      <c r="O2162" s="42"/>
      <c r="P2162" s="42"/>
      <c r="Q2162" s="42">
        <v>0</v>
      </c>
      <c r="R2162" s="47">
        <v>569.14559999999994</v>
      </c>
      <c r="S2162" s="42">
        <v>606.10540496501676</v>
      </c>
      <c r="T2162" s="73">
        <v>0.353826856371872</v>
      </c>
      <c r="U2162" s="48">
        <v>0.23714399999999999</v>
      </c>
      <c r="V2162" s="49">
        <v>0.13843782837127847</v>
      </c>
    </row>
    <row r="2163" spans="1:22" x14ac:dyDescent="0.35">
      <c r="A2163" s="1" t="s">
        <v>29</v>
      </c>
      <c r="B2163" s="44" t="s">
        <v>2132</v>
      </c>
      <c r="C2163" s="25" t="s">
        <v>2208</v>
      </c>
      <c r="D2163" s="25" t="s">
        <v>32</v>
      </c>
      <c r="E2163" s="50">
        <v>3630</v>
      </c>
      <c r="F2163" s="41">
        <v>1056.8879999999999</v>
      </c>
      <c r="G2163" s="42">
        <v>409.21199999999999</v>
      </c>
      <c r="H2163" s="42">
        <v>0</v>
      </c>
      <c r="I2163" s="42"/>
      <c r="J2163" s="42"/>
      <c r="K2163" s="42">
        <v>0</v>
      </c>
      <c r="L2163" s="46">
        <v>0.44036999999999998</v>
      </c>
      <c r="M2163" s="48">
        <v>20.923434</v>
      </c>
      <c r="N2163" s="48">
        <v>0</v>
      </c>
      <c r="O2163" s="42"/>
      <c r="P2163" s="42"/>
      <c r="Q2163" s="42">
        <v>0</v>
      </c>
      <c r="R2163" s="47">
        <v>1466.1</v>
      </c>
      <c r="S2163" s="42">
        <v>1561.3072194869135</v>
      </c>
      <c r="T2163" s="73">
        <v>0.43011218167683568</v>
      </c>
      <c r="U2163" s="48">
        <v>21.363804000000002</v>
      </c>
      <c r="V2163" s="49">
        <v>5.8853454545454547</v>
      </c>
    </row>
    <row r="2164" spans="1:22" x14ac:dyDescent="0.35">
      <c r="A2164" s="1" t="s">
        <v>29</v>
      </c>
      <c r="B2164" s="44" t="s">
        <v>2132</v>
      </c>
      <c r="C2164" s="25" t="s">
        <v>2209</v>
      </c>
      <c r="D2164" s="25" t="s">
        <v>32</v>
      </c>
      <c r="E2164" s="50">
        <v>1043</v>
      </c>
      <c r="F2164" s="41">
        <v>323.13599999999997</v>
      </c>
      <c r="G2164" s="42">
        <v>0</v>
      </c>
      <c r="H2164" s="42">
        <v>0</v>
      </c>
      <c r="I2164" s="42"/>
      <c r="J2164" s="42"/>
      <c r="K2164" s="42">
        <v>0</v>
      </c>
      <c r="L2164" s="46">
        <v>0.13464000000000001</v>
      </c>
      <c r="M2164" s="42">
        <v>0</v>
      </c>
      <c r="N2164" s="48">
        <v>0</v>
      </c>
      <c r="O2164" s="42"/>
      <c r="P2164" s="42"/>
      <c r="Q2164" s="42">
        <v>0</v>
      </c>
      <c r="R2164" s="47">
        <v>323.13599999999997</v>
      </c>
      <c r="S2164" s="42">
        <v>344.12016211453738</v>
      </c>
      <c r="T2164" s="73">
        <v>0.32993304133704449</v>
      </c>
      <c r="U2164" s="48">
        <v>0.13464000000000001</v>
      </c>
      <c r="V2164" s="49">
        <v>0.12908916586768937</v>
      </c>
    </row>
    <row r="2165" spans="1:22" x14ac:dyDescent="0.35">
      <c r="A2165" s="1" t="s">
        <v>29</v>
      </c>
      <c r="B2165" s="44" t="s">
        <v>2132</v>
      </c>
      <c r="C2165" s="25" t="s">
        <v>2210</v>
      </c>
      <c r="D2165" s="25" t="s">
        <v>32</v>
      </c>
      <c r="E2165" s="50">
        <v>2544</v>
      </c>
      <c r="F2165" s="41">
        <v>1092.5604000000001</v>
      </c>
      <c r="G2165" s="48">
        <v>31.8276</v>
      </c>
      <c r="H2165" s="42">
        <v>0</v>
      </c>
      <c r="I2165" s="42"/>
      <c r="J2165" s="42"/>
      <c r="K2165" s="42">
        <v>0</v>
      </c>
      <c r="L2165" s="46">
        <v>0.45523350000000001</v>
      </c>
      <c r="M2165" s="48">
        <v>1.6273781999999999</v>
      </c>
      <c r="N2165" s="48">
        <v>0</v>
      </c>
      <c r="O2165" s="42"/>
      <c r="P2165" s="42"/>
      <c r="Q2165" s="42">
        <v>0</v>
      </c>
      <c r="R2165" s="47">
        <v>1124.3880000000001</v>
      </c>
      <c r="S2165" s="42">
        <v>1197.4047485877172</v>
      </c>
      <c r="T2165" s="73">
        <v>0.47067796721215299</v>
      </c>
      <c r="U2165" s="48">
        <v>2.0826116999999997</v>
      </c>
      <c r="V2165" s="49">
        <v>0.81863667452830191</v>
      </c>
    </row>
    <row r="2166" spans="1:22" x14ac:dyDescent="0.35">
      <c r="A2166" s="1" t="s">
        <v>29</v>
      </c>
      <c r="B2166" s="44" t="s">
        <v>2132</v>
      </c>
      <c r="C2166" s="25" t="s">
        <v>2211</v>
      </c>
      <c r="D2166" s="25" t="s">
        <v>32</v>
      </c>
      <c r="E2166" s="50">
        <v>908</v>
      </c>
      <c r="F2166" s="41">
        <v>516.52080000000001</v>
      </c>
      <c r="G2166" s="48">
        <v>28.4175</v>
      </c>
      <c r="H2166" s="42">
        <v>0</v>
      </c>
      <c r="I2166" s="42"/>
      <c r="J2166" s="42"/>
      <c r="K2166" s="42">
        <v>0</v>
      </c>
      <c r="L2166" s="46">
        <v>0.21521700000000002</v>
      </c>
      <c r="M2166" s="48">
        <v>1.4530162499999999</v>
      </c>
      <c r="N2166" s="48">
        <v>0</v>
      </c>
      <c r="O2166" s="42"/>
      <c r="P2166" s="42"/>
      <c r="Q2166" s="42">
        <v>0</v>
      </c>
      <c r="R2166" s="47">
        <v>544.93830000000003</v>
      </c>
      <c r="S2166" s="42">
        <v>580.32610460741125</v>
      </c>
      <c r="T2166" s="73">
        <v>0.63912566586719299</v>
      </c>
      <c r="U2166" s="48">
        <v>1.6682332499999999</v>
      </c>
      <c r="V2166" s="49">
        <v>1.8372612885462556</v>
      </c>
    </row>
    <row r="2167" spans="1:22" x14ac:dyDescent="0.35">
      <c r="A2167" s="1" t="s">
        <v>29</v>
      </c>
      <c r="B2167" s="44" t="s">
        <v>2132</v>
      </c>
      <c r="C2167" s="25" t="s">
        <v>2212</v>
      </c>
      <c r="D2167" s="25" t="s">
        <v>32</v>
      </c>
      <c r="E2167" s="50">
        <v>17591</v>
      </c>
      <c r="F2167" s="41">
        <v>6350.4</v>
      </c>
      <c r="G2167" s="42">
        <v>496.73790000000002</v>
      </c>
      <c r="H2167" s="42">
        <v>0</v>
      </c>
      <c r="I2167" s="42"/>
      <c r="J2167" s="42"/>
      <c r="K2167" s="42">
        <v>0</v>
      </c>
      <c r="L2167" s="46">
        <v>2.6459999999999999</v>
      </c>
      <c r="M2167" s="48">
        <v>25.398724050000002</v>
      </c>
      <c r="N2167" s="48">
        <v>0</v>
      </c>
      <c r="O2167" s="42"/>
      <c r="P2167" s="42"/>
      <c r="Q2167" s="42">
        <v>0</v>
      </c>
      <c r="R2167" s="47">
        <v>6847.1378999999997</v>
      </c>
      <c r="S2167" s="42">
        <v>7291.7848960456067</v>
      </c>
      <c r="T2167" s="73">
        <v>0.41451792939830634</v>
      </c>
      <c r="U2167" s="48">
        <v>28.044724050000003</v>
      </c>
      <c r="V2167" s="49">
        <v>1.5942654795065661</v>
      </c>
    </row>
    <row r="2168" spans="1:22" x14ac:dyDescent="0.35">
      <c r="A2168" s="1" t="s">
        <v>29</v>
      </c>
      <c r="B2168" s="44" t="s">
        <v>2132</v>
      </c>
      <c r="C2168" s="25" t="s">
        <v>2213</v>
      </c>
      <c r="D2168" s="25" t="s">
        <v>32</v>
      </c>
      <c r="E2168" s="50">
        <v>13608</v>
      </c>
      <c r="F2168" s="41">
        <v>5612.1120000000001</v>
      </c>
      <c r="G2168" s="42">
        <v>492.94889999999998</v>
      </c>
      <c r="H2168" s="42">
        <v>0</v>
      </c>
      <c r="I2168" s="42"/>
      <c r="J2168" s="42"/>
      <c r="K2168" s="42">
        <v>0</v>
      </c>
      <c r="L2168" s="46">
        <v>2.3383799999999999</v>
      </c>
      <c r="M2168" s="48">
        <v>25.204988549999999</v>
      </c>
      <c r="N2168" s="48">
        <v>0</v>
      </c>
      <c r="O2168" s="42"/>
      <c r="P2168" s="42"/>
      <c r="Q2168" s="42">
        <v>0</v>
      </c>
      <c r="R2168" s="47">
        <v>6105.0609000000004</v>
      </c>
      <c r="S2168" s="42">
        <v>6501.5180810158072</v>
      </c>
      <c r="T2168" s="73">
        <v>0.47777175786418336</v>
      </c>
      <c r="U2168" s="48">
        <v>27.54336855</v>
      </c>
      <c r="V2168" s="49">
        <v>2.024057065696649</v>
      </c>
    </row>
    <row r="2169" spans="1:22" x14ac:dyDescent="0.35">
      <c r="A2169" s="1" t="s">
        <v>29</v>
      </c>
      <c r="B2169" s="44" t="s">
        <v>2132</v>
      </c>
      <c r="C2169" s="25" t="s">
        <v>2214</v>
      </c>
      <c r="D2169" s="25" t="s">
        <v>32</v>
      </c>
      <c r="E2169" s="50">
        <v>3330</v>
      </c>
      <c r="F2169" s="41">
        <v>964.98</v>
      </c>
      <c r="G2169" s="48">
        <v>14.019299999999999</v>
      </c>
      <c r="H2169" s="42">
        <v>0</v>
      </c>
      <c r="I2169" s="42"/>
      <c r="J2169" s="42"/>
      <c r="K2169" s="42">
        <v>0</v>
      </c>
      <c r="L2169" s="46">
        <v>0.40207500000000002</v>
      </c>
      <c r="M2169" s="48">
        <v>0.71682134999999991</v>
      </c>
      <c r="N2169" s="48">
        <v>0</v>
      </c>
      <c r="O2169" s="42"/>
      <c r="P2169" s="42"/>
      <c r="Q2169" s="42">
        <v>0</v>
      </c>
      <c r="R2169" s="47">
        <v>978.99930000000006</v>
      </c>
      <c r="S2169" s="42">
        <v>1042.5746367660015</v>
      </c>
      <c r="T2169" s="73">
        <v>0.31308547650630675</v>
      </c>
      <c r="U2169" s="48">
        <v>1.11889635</v>
      </c>
      <c r="V2169" s="49">
        <v>0.33600490990990989</v>
      </c>
    </row>
    <row r="2170" spans="1:22" x14ac:dyDescent="0.35">
      <c r="A2170" s="1" t="s">
        <v>29</v>
      </c>
      <c r="B2170" s="44" t="s">
        <v>2132</v>
      </c>
      <c r="C2170" s="25" t="s">
        <v>2215</v>
      </c>
      <c r="D2170" s="25" t="s">
        <v>32</v>
      </c>
      <c r="E2170" s="50">
        <v>4656</v>
      </c>
      <c r="F2170" s="41">
        <v>2290.0320000000002</v>
      </c>
      <c r="G2170" s="42">
        <v>242.49600000000001</v>
      </c>
      <c r="H2170" s="42">
        <v>0</v>
      </c>
      <c r="I2170" s="42"/>
      <c r="J2170" s="42"/>
      <c r="K2170" s="42">
        <v>0</v>
      </c>
      <c r="L2170" s="46">
        <v>0.95418000000000003</v>
      </c>
      <c r="M2170" s="48">
        <v>12.399072</v>
      </c>
      <c r="N2170" s="48">
        <v>0</v>
      </c>
      <c r="O2170" s="42"/>
      <c r="P2170" s="42"/>
      <c r="Q2170" s="42">
        <v>0</v>
      </c>
      <c r="R2170" s="47">
        <v>2532.5280000000002</v>
      </c>
      <c r="S2170" s="42">
        <v>2696.9880976418763</v>
      </c>
      <c r="T2170" s="73">
        <v>0.57925002097119338</v>
      </c>
      <c r="U2170" s="48">
        <v>13.353252000000001</v>
      </c>
      <c r="V2170" s="49">
        <v>2.8679664948453607</v>
      </c>
    </row>
    <row r="2171" spans="1:22" x14ac:dyDescent="0.35">
      <c r="A2171" s="1" t="s">
        <v>29</v>
      </c>
      <c r="B2171" s="44" t="s">
        <v>2132</v>
      </c>
      <c r="C2171" s="25" t="s">
        <v>2216</v>
      </c>
      <c r="D2171" s="25" t="s">
        <v>32</v>
      </c>
      <c r="E2171" s="50">
        <v>1826</v>
      </c>
      <c r="F2171" s="41">
        <v>915.03</v>
      </c>
      <c r="G2171" s="48">
        <v>76.158899999999988</v>
      </c>
      <c r="H2171" s="42">
        <v>0</v>
      </c>
      <c r="I2171" s="42"/>
      <c r="J2171" s="42"/>
      <c r="K2171" s="42">
        <v>0</v>
      </c>
      <c r="L2171" s="46">
        <v>0.3812625</v>
      </c>
      <c r="M2171" s="48">
        <v>3.8940835499999995</v>
      </c>
      <c r="N2171" s="48">
        <v>0</v>
      </c>
      <c r="O2171" s="42"/>
      <c r="P2171" s="42"/>
      <c r="Q2171" s="42">
        <v>0</v>
      </c>
      <c r="R2171" s="47">
        <v>991.18889999999999</v>
      </c>
      <c r="S2171" s="42">
        <v>1055.5558184607412</v>
      </c>
      <c r="T2171" s="73">
        <v>0.57806999915703239</v>
      </c>
      <c r="U2171" s="48">
        <v>4.2753460499999996</v>
      </c>
      <c r="V2171" s="49">
        <v>2.3413724260679074</v>
      </c>
    </row>
    <row r="2172" spans="1:22" x14ac:dyDescent="0.35">
      <c r="A2172" s="1" t="s">
        <v>29</v>
      </c>
      <c r="B2172" s="44" t="s">
        <v>2132</v>
      </c>
      <c r="C2172" s="25" t="s">
        <v>2217</v>
      </c>
      <c r="D2172" s="25" t="s">
        <v>32</v>
      </c>
      <c r="E2172" s="50">
        <v>35099</v>
      </c>
      <c r="F2172" s="41">
        <v>13951.44</v>
      </c>
      <c r="G2172" s="42">
        <v>5027.6241</v>
      </c>
      <c r="H2172" s="42">
        <v>0</v>
      </c>
      <c r="I2172" s="42"/>
      <c r="J2172" s="42"/>
      <c r="K2172" s="42">
        <v>0</v>
      </c>
      <c r="L2172" s="46">
        <v>5.8131000000000004</v>
      </c>
      <c r="M2172" s="42">
        <v>257.06763494999996</v>
      </c>
      <c r="N2172" s="48">
        <v>0</v>
      </c>
      <c r="O2172" s="42"/>
      <c r="P2172" s="42"/>
      <c r="Q2172" s="42">
        <v>0</v>
      </c>
      <c r="R2172" s="47">
        <v>18981.694100000001</v>
      </c>
      <c r="S2172" s="42">
        <v>20214.348295765743</v>
      </c>
      <c r="T2172" s="73">
        <v>0.57592376693825309</v>
      </c>
      <c r="U2172" s="48">
        <v>263.00597710343857</v>
      </c>
      <c r="V2172" s="49">
        <v>7.4932612639516387</v>
      </c>
    </row>
    <row r="2173" spans="1:22" x14ac:dyDescent="0.35">
      <c r="A2173" s="1" t="s">
        <v>29</v>
      </c>
      <c r="B2173" s="44" t="s">
        <v>2132</v>
      </c>
      <c r="C2173" s="25" t="s">
        <v>2218</v>
      </c>
      <c r="D2173" s="25" t="s">
        <v>32</v>
      </c>
      <c r="E2173" s="50">
        <v>18795</v>
      </c>
      <c r="F2173" s="41">
        <v>7564.32</v>
      </c>
      <c r="G2173" s="42">
        <v>2361.6837</v>
      </c>
      <c r="H2173" s="42">
        <v>0</v>
      </c>
      <c r="I2173" s="42"/>
      <c r="J2173" s="42"/>
      <c r="K2173" s="42">
        <v>0</v>
      </c>
      <c r="L2173" s="46">
        <v>3.1518000000000002</v>
      </c>
      <c r="M2173" s="42">
        <v>120.75533714999999</v>
      </c>
      <c r="N2173" s="48">
        <v>0</v>
      </c>
      <c r="O2173" s="42"/>
      <c r="P2173" s="42"/>
      <c r="Q2173" s="42">
        <v>0</v>
      </c>
      <c r="R2173" s="47">
        <v>9926.0036999999993</v>
      </c>
      <c r="S2173" s="42">
        <v>10570.589480570095</v>
      </c>
      <c r="T2173" s="73">
        <v>0.56241497635382254</v>
      </c>
      <c r="U2173" s="48">
        <v>123.90713714999998</v>
      </c>
      <c r="V2173" s="49">
        <v>6.5925585075818027</v>
      </c>
    </row>
    <row r="2174" spans="1:22" x14ac:dyDescent="0.35">
      <c r="A2174" s="1" t="s">
        <v>29</v>
      </c>
      <c r="B2174" s="44" t="s">
        <v>2132</v>
      </c>
      <c r="C2174" s="25" t="s">
        <v>2219</v>
      </c>
      <c r="D2174" s="25" t="s">
        <v>32</v>
      </c>
      <c r="E2174" s="50">
        <v>17798</v>
      </c>
      <c r="F2174" s="41">
        <v>10911.794399999999</v>
      </c>
      <c r="G2174" s="42">
        <v>2304.8487</v>
      </c>
      <c r="H2174" s="42">
        <v>0</v>
      </c>
      <c r="I2174" s="42"/>
      <c r="J2174" s="42"/>
      <c r="K2174" s="42">
        <v>0</v>
      </c>
      <c r="L2174" s="46">
        <v>4.5465809999999998</v>
      </c>
      <c r="M2174" s="42">
        <v>117.84930464999999</v>
      </c>
      <c r="N2174" s="48">
        <v>0</v>
      </c>
      <c r="O2174" s="42"/>
      <c r="P2174" s="42"/>
      <c r="Q2174" s="42">
        <v>0</v>
      </c>
      <c r="R2174" s="47">
        <v>13216.643099999999</v>
      </c>
      <c r="S2174" s="42">
        <v>14074.920052801242</v>
      </c>
      <c r="T2174" s="73">
        <v>0.79081470124740094</v>
      </c>
      <c r="U2174" s="48">
        <v>122.39588565</v>
      </c>
      <c r="V2174" s="49">
        <v>6.8769460416900774</v>
      </c>
    </row>
    <row r="2175" spans="1:22" x14ac:dyDescent="0.35">
      <c r="A2175" s="1" t="s">
        <v>29</v>
      </c>
      <c r="B2175" s="44" t="s">
        <v>2132</v>
      </c>
      <c r="C2175" s="25" t="s">
        <v>2220</v>
      </c>
      <c r="D2175" s="25" t="s">
        <v>32</v>
      </c>
      <c r="E2175" s="50">
        <v>3254</v>
      </c>
      <c r="F2175" s="41">
        <v>1829.952</v>
      </c>
      <c r="G2175" s="42">
        <v>0</v>
      </c>
      <c r="H2175" s="42">
        <v>0</v>
      </c>
      <c r="I2175" s="42"/>
      <c r="J2175" s="42"/>
      <c r="K2175" s="42">
        <v>0</v>
      </c>
      <c r="L2175" s="46">
        <v>0.76248000000000005</v>
      </c>
      <c r="M2175" s="42">
        <v>0</v>
      </c>
      <c r="N2175" s="48">
        <v>0</v>
      </c>
      <c r="O2175" s="42"/>
      <c r="P2175" s="42"/>
      <c r="Q2175" s="42">
        <v>0</v>
      </c>
      <c r="R2175" s="47">
        <v>1829.952</v>
      </c>
      <c r="S2175" s="42">
        <v>1948.7874421352681</v>
      </c>
      <c r="T2175" s="73">
        <v>0.59888981012147147</v>
      </c>
      <c r="U2175" s="48">
        <v>0.76248000000000005</v>
      </c>
      <c r="V2175" s="49">
        <v>0.23432083589428396</v>
      </c>
    </row>
    <row r="2176" spans="1:22" x14ac:dyDescent="0.35">
      <c r="A2176" s="1" t="s">
        <v>29</v>
      </c>
      <c r="B2176" s="44" t="s">
        <v>2132</v>
      </c>
      <c r="C2176" s="25" t="s">
        <v>2221</v>
      </c>
      <c r="D2176" s="25" t="s">
        <v>32</v>
      </c>
      <c r="E2176" s="50">
        <v>6476</v>
      </c>
      <c r="F2176" s="41">
        <v>2883.6</v>
      </c>
      <c r="G2176" s="42">
        <v>0</v>
      </c>
      <c r="H2176" s="42">
        <v>0</v>
      </c>
      <c r="I2176" s="42"/>
      <c r="J2176" s="42"/>
      <c r="K2176" s="42">
        <v>0</v>
      </c>
      <c r="L2176" s="46">
        <v>1.2015</v>
      </c>
      <c r="M2176" s="42">
        <v>0</v>
      </c>
      <c r="N2176" s="48">
        <v>0</v>
      </c>
      <c r="O2176" s="42"/>
      <c r="P2176" s="42"/>
      <c r="Q2176" s="42">
        <v>0</v>
      </c>
      <c r="R2176" s="47">
        <v>2883.6</v>
      </c>
      <c r="S2176" s="42">
        <v>3070.8583985488467</v>
      </c>
      <c r="T2176" s="73">
        <v>0.47419061126449147</v>
      </c>
      <c r="U2176" s="48">
        <v>1.2015</v>
      </c>
      <c r="V2176" s="49">
        <v>0.18553119209388511</v>
      </c>
    </row>
    <row r="2177" spans="1:22" x14ac:dyDescent="0.35">
      <c r="A2177" s="1" t="s">
        <v>29</v>
      </c>
      <c r="B2177" s="44" t="s">
        <v>2132</v>
      </c>
      <c r="C2177" s="25" t="s">
        <v>2222</v>
      </c>
      <c r="D2177" s="25" t="s">
        <v>32</v>
      </c>
      <c r="E2177" s="50">
        <v>9106</v>
      </c>
      <c r="F2177" s="41">
        <v>4610.5199999999995</v>
      </c>
      <c r="G2177" s="42">
        <v>0</v>
      </c>
      <c r="H2177" s="42">
        <v>0</v>
      </c>
      <c r="I2177" s="42"/>
      <c r="J2177" s="42"/>
      <c r="K2177" s="42">
        <v>0</v>
      </c>
      <c r="L2177" s="46">
        <v>1.9210499999999999</v>
      </c>
      <c r="M2177" s="42">
        <v>0</v>
      </c>
      <c r="N2177" s="48">
        <v>0</v>
      </c>
      <c r="O2177" s="42"/>
      <c r="P2177" s="42"/>
      <c r="Q2177" s="42">
        <v>0</v>
      </c>
      <c r="R2177" s="47">
        <v>4610.5199999999995</v>
      </c>
      <c r="S2177" s="42">
        <v>4909.923034983156</v>
      </c>
      <c r="T2177" s="73">
        <v>0.53919646771174568</v>
      </c>
      <c r="U2177" s="48">
        <v>1.9210499999999999</v>
      </c>
      <c r="V2177" s="49">
        <v>0.21096529760597407</v>
      </c>
    </row>
    <row r="2178" spans="1:22" x14ac:dyDescent="0.35">
      <c r="A2178" s="1" t="s">
        <v>29</v>
      </c>
      <c r="B2178" s="44" t="s">
        <v>2132</v>
      </c>
      <c r="C2178" s="25" t="s">
        <v>2223</v>
      </c>
      <c r="D2178" s="25" t="s">
        <v>32</v>
      </c>
      <c r="E2178" s="50">
        <v>441</v>
      </c>
      <c r="F2178" s="41">
        <v>183.31199999999998</v>
      </c>
      <c r="G2178" s="42">
        <v>0</v>
      </c>
      <c r="H2178" s="42">
        <v>0</v>
      </c>
      <c r="I2178" s="42"/>
      <c r="J2178" s="42"/>
      <c r="K2178" s="42">
        <v>0</v>
      </c>
      <c r="L2178" s="46">
        <v>7.637999999999999E-2</v>
      </c>
      <c r="M2178" s="42">
        <v>0</v>
      </c>
      <c r="N2178" s="48">
        <v>0</v>
      </c>
      <c r="O2178" s="42"/>
      <c r="P2178" s="42"/>
      <c r="Q2178" s="42">
        <v>0</v>
      </c>
      <c r="R2178" s="47">
        <v>183.31199999999998</v>
      </c>
      <c r="S2178" s="42">
        <v>195.21611692148224</v>
      </c>
      <c r="T2178" s="73">
        <v>0.44266693179474431</v>
      </c>
      <c r="U2178" s="48">
        <v>7.637999999999999E-2</v>
      </c>
      <c r="V2178" s="49">
        <v>0.17319727891156461</v>
      </c>
    </row>
    <row r="2179" spans="1:22" x14ac:dyDescent="0.35">
      <c r="A2179" s="1" t="s">
        <v>29</v>
      </c>
      <c r="B2179" s="44" t="s">
        <v>2132</v>
      </c>
      <c r="C2179" s="25" t="s">
        <v>2224</v>
      </c>
      <c r="D2179" s="25" t="s">
        <v>32</v>
      </c>
      <c r="E2179" s="50">
        <v>2671</v>
      </c>
      <c r="F2179" s="41">
        <v>1039.4639999999999</v>
      </c>
      <c r="G2179" s="42">
        <v>0</v>
      </c>
      <c r="H2179" s="42">
        <v>0</v>
      </c>
      <c r="I2179" s="42"/>
      <c r="J2179" s="42"/>
      <c r="K2179" s="42">
        <v>0</v>
      </c>
      <c r="L2179" s="46">
        <v>0.43310999999999999</v>
      </c>
      <c r="M2179" s="42">
        <v>0</v>
      </c>
      <c r="N2179" s="48">
        <v>0</v>
      </c>
      <c r="O2179" s="42"/>
      <c r="P2179" s="42"/>
      <c r="Q2179" s="42">
        <v>0</v>
      </c>
      <c r="R2179" s="47">
        <v>1039.4639999999999</v>
      </c>
      <c r="S2179" s="42">
        <v>1106.9658601710287</v>
      </c>
      <c r="T2179" s="73">
        <v>0.41443873462037767</v>
      </c>
      <c r="U2179" s="48">
        <v>0.43310999999999999</v>
      </c>
      <c r="V2179" s="49">
        <v>0.16215275177836017</v>
      </c>
    </row>
    <row r="2180" spans="1:22" x14ac:dyDescent="0.35">
      <c r="A2180" s="1" t="s">
        <v>29</v>
      </c>
      <c r="B2180" s="44" t="s">
        <v>2132</v>
      </c>
      <c r="C2180" s="25" t="s">
        <v>2225</v>
      </c>
      <c r="D2180" s="25" t="s">
        <v>32</v>
      </c>
      <c r="E2180" s="50">
        <v>2625</v>
      </c>
      <c r="F2180" s="41">
        <v>1026.432</v>
      </c>
      <c r="G2180" s="42">
        <v>0</v>
      </c>
      <c r="H2180" s="42">
        <v>0</v>
      </c>
      <c r="I2180" s="42"/>
      <c r="J2180" s="42"/>
      <c r="K2180" s="42">
        <v>0</v>
      </c>
      <c r="L2180" s="46">
        <v>0.42768</v>
      </c>
      <c r="M2180" s="42">
        <v>0</v>
      </c>
      <c r="N2180" s="48">
        <v>0</v>
      </c>
      <c r="O2180" s="42"/>
      <c r="P2180" s="42"/>
      <c r="Q2180" s="42">
        <v>0</v>
      </c>
      <c r="R2180" s="47">
        <v>1026.432</v>
      </c>
      <c r="S2180" s="42">
        <v>1093.0875737755896</v>
      </c>
      <c r="T2180" s="73">
        <v>0.41641431381927224</v>
      </c>
      <c r="U2180" s="48">
        <v>0.42768</v>
      </c>
      <c r="V2180" s="49">
        <v>0.16292571428571428</v>
      </c>
    </row>
    <row r="2181" spans="1:22" x14ac:dyDescent="0.35">
      <c r="A2181" s="1" t="s">
        <v>29</v>
      </c>
      <c r="B2181" s="44" t="s">
        <v>2132</v>
      </c>
      <c r="C2181" s="25" t="s">
        <v>2226</v>
      </c>
      <c r="D2181" s="25" t="s">
        <v>32</v>
      </c>
      <c r="E2181" s="50">
        <v>2377</v>
      </c>
      <c r="F2181" s="41">
        <v>765.072</v>
      </c>
      <c r="G2181" s="42">
        <v>0</v>
      </c>
      <c r="H2181" s="42">
        <v>0</v>
      </c>
      <c r="I2181" s="42"/>
      <c r="J2181" s="42"/>
      <c r="K2181" s="42">
        <v>0</v>
      </c>
      <c r="L2181" s="46">
        <v>0.31878000000000001</v>
      </c>
      <c r="M2181" s="42">
        <v>0</v>
      </c>
      <c r="N2181" s="48">
        <v>0</v>
      </c>
      <c r="O2181" s="42"/>
      <c r="P2181" s="42"/>
      <c r="Q2181" s="42">
        <v>0</v>
      </c>
      <c r="R2181" s="47">
        <v>765.072</v>
      </c>
      <c r="S2181" s="42">
        <v>814.7550897123607</v>
      </c>
      <c r="T2181" s="73">
        <v>0.3427661294540853</v>
      </c>
      <c r="U2181" s="48">
        <v>0.31878000000000001</v>
      </c>
      <c r="V2181" s="49">
        <v>0.13411022297013042</v>
      </c>
    </row>
    <row r="2182" spans="1:22" x14ac:dyDescent="0.35">
      <c r="A2182" s="1" t="s">
        <v>29</v>
      </c>
      <c r="B2182" s="44" t="s">
        <v>2132</v>
      </c>
      <c r="C2182" s="25" t="s">
        <v>2227</v>
      </c>
      <c r="D2182" s="25" t="s">
        <v>32</v>
      </c>
      <c r="E2182" s="50">
        <v>2558</v>
      </c>
      <c r="F2182" s="41">
        <v>1192.32</v>
      </c>
      <c r="G2182" s="42">
        <v>0</v>
      </c>
      <c r="H2182" s="42">
        <v>0</v>
      </c>
      <c r="I2182" s="42"/>
      <c r="J2182" s="42"/>
      <c r="K2182" s="42">
        <v>0</v>
      </c>
      <c r="L2182" s="46">
        <v>0.49680000000000002</v>
      </c>
      <c r="M2182" s="42">
        <v>0</v>
      </c>
      <c r="N2182" s="48">
        <v>0</v>
      </c>
      <c r="O2182" s="42"/>
      <c r="P2182" s="42"/>
      <c r="Q2182" s="42">
        <v>0</v>
      </c>
      <c r="R2182" s="47">
        <v>1192.32</v>
      </c>
      <c r="S2182" s="42">
        <v>1269.748191759523</v>
      </c>
      <c r="T2182" s="73">
        <v>0.49638318677072829</v>
      </c>
      <c r="U2182" s="48">
        <v>0.49680000000000002</v>
      </c>
      <c r="V2182" s="49">
        <v>0.19421422986708367</v>
      </c>
    </row>
    <row r="2183" spans="1:22" x14ac:dyDescent="0.35">
      <c r="A2183" s="1" t="s">
        <v>29</v>
      </c>
      <c r="B2183" s="44" t="s">
        <v>2132</v>
      </c>
      <c r="C2183" s="25" t="s">
        <v>2228</v>
      </c>
      <c r="D2183" s="25" t="s">
        <v>32</v>
      </c>
      <c r="E2183" s="50">
        <v>4133</v>
      </c>
      <c r="F2183" s="41">
        <v>1622.9159999999999</v>
      </c>
      <c r="G2183" s="42">
        <v>193.99680000000001</v>
      </c>
      <c r="H2183" s="42">
        <v>0</v>
      </c>
      <c r="I2183" s="42"/>
      <c r="J2183" s="42"/>
      <c r="K2183" s="42">
        <v>0</v>
      </c>
      <c r="L2183" s="46">
        <v>0.67621500000000001</v>
      </c>
      <c r="M2183" s="48">
        <v>9.9192575999999981</v>
      </c>
      <c r="N2183" s="48">
        <v>0</v>
      </c>
      <c r="O2183" s="42"/>
      <c r="P2183" s="42"/>
      <c r="Q2183" s="42">
        <v>0</v>
      </c>
      <c r="R2183" s="47">
        <v>1816.9128000000001</v>
      </c>
      <c r="S2183" s="42">
        <v>1934.9014881782846</v>
      </c>
      <c r="T2183" s="73">
        <v>0.46815908254979061</v>
      </c>
      <c r="U2183" s="48">
        <v>10.595472599999997</v>
      </c>
      <c r="V2183" s="49">
        <v>2.5636275344785862</v>
      </c>
    </row>
    <row r="2184" spans="1:22" x14ac:dyDescent="0.35">
      <c r="A2184" s="1" t="s">
        <v>29</v>
      </c>
      <c r="B2184" s="44" t="s">
        <v>2229</v>
      </c>
      <c r="C2184" s="25" t="s">
        <v>2230</v>
      </c>
      <c r="D2184" s="25" t="s">
        <v>32</v>
      </c>
      <c r="E2184" s="50">
        <v>7742</v>
      </c>
      <c r="F2184" s="41">
        <v>2819.232</v>
      </c>
      <c r="G2184" s="42">
        <v>2108.1995999999999</v>
      </c>
      <c r="H2184" s="42">
        <v>0</v>
      </c>
      <c r="I2184" s="42"/>
      <c r="J2184" s="42"/>
      <c r="K2184" s="42">
        <v>0</v>
      </c>
      <c r="L2184" s="46">
        <v>1.1746800000000002</v>
      </c>
      <c r="M2184" s="42">
        <v>107.79443219999999</v>
      </c>
      <c r="N2184" s="48">
        <v>0</v>
      </c>
      <c r="O2184" s="42"/>
      <c r="P2184" s="42"/>
      <c r="Q2184" s="42">
        <v>0</v>
      </c>
      <c r="R2184" s="47">
        <v>4927.4315999999999</v>
      </c>
      <c r="S2184" s="42">
        <v>5247.4145901425236</v>
      </c>
      <c r="T2184" s="73">
        <v>0.67778540301505086</v>
      </c>
      <c r="U2184" s="48">
        <v>108.96911219999998</v>
      </c>
      <c r="V2184" s="49">
        <v>14.07505970033583</v>
      </c>
    </row>
    <row r="2185" spans="1:22" x14ac:dyDescent="0.35">
      <c r="A2185" s="1" t="s">
        <v>29</v>
      </c>
      <c r="B2185" s="44" t="s">
        <v>2229</v>
      </c>
      <c r="C2185" s="25" t="s">
        <v>2231</v>
      </c>
      <c r="D2185" s="25" t="s">
        <v>32</v>
      </c>
      <c r="E2185" s="50">
        <v>2284</v>
      </c>
      <c r="F2185" s="41">
        <v>771.23159999999996</v>
      </c>
      <c r="G2185" s="42">
        <v>125.03700000000001</v>
      </c>
      <c r="H2185" s="42">
        <v>0</v>
      </c>
      <c r="I2185" s="42"/>
      <c r="J2185" s="42"/>
      <c r="K2185" s="42">
        <v>0</v>
      </c>
      <c r="L2185" s="46">
        <v>0.32134649999999998</v>
      </c>
      <c r="M2185" s="48">
        <v>6.3932715</v>
      </c>
      <c r="N2185" s="48">
        <v>0</v>
      </c>
      <c r="O2185" s="42"/>
      <c r="P2185" s="42"/>
      <c r="Q2185" s="42">
        <v>0</v>
      </c>
      <c r="R2185" s="47">
        <v>896.26859999999999</v>
      </c>
      <c r="S2185" s="42">
        <v>954.47147928478876</v>
      </c>
      <c r="T2185" s="73">
        <v>0.41789469320700035</v>
      </c>
      <c r="U2185" s="48">
        <v>6.7146179999999998</v>
      </c>
      <c r="V2185" s="49">
        <v>2.9398502626970227</v>
      </c>
    </row>
    <row r="2186" spans="1:22" x14ac:dyDescent="0.35">
      <c r="A2186" s="1" t="s">
        <v>29</v>
      </c>
      <c r="B2186" s="44" t="s">
        <v>2229</v>
      </c>
      <c r="C2186" s="25" t="s">
        <v>2232</v>
      </c>
      <c r="D2186" s="25" t="s">
        <v>32</v>
      </c>
      <c r="E2186" s="50">
        <v>3108</v>
      </c>
      <c r="F2186" s="41">
        <v>1189.296</v>
      </c>
      <c r="G2186" s="42">
        <v>0</v>
      </c>
      <c r="H2186" s="42">
        <v>0</v>
      </c>
      <c r="I2186" s="42"/>
      <c r="J2186" s="42"/>
      <c r="K2186" s="42">
        <v>0</v>
      </c>
      <c r="L2186" s="46">
        <v>0.49554000000000004</v>
      </c>
      <c r="M2186" s="42">
        <v>0</v>
      </c>
      <c r="N2186" s="48">
        <v>0</v>
      </c>
      <c r="O2186" s="42"/>
      <c r="P2186" s="42"/>
      <c r="Q2186" s="42">
        <v>0</v>
      </c>
      <c r="R2186" s="47">
        <v>1189.296</v>
      </c>
      <c r="S2186" s="42">
        <v>1266.5278159108577</v>
      </c>
      <c r="T2186" s="73">
        <v>0.40750573227505077</v>
      </c>
      <c r="U2186" s="48">
        <v>0.49554000000000004</v>
      </c>
      <c r="V2186" s="49">
        <v>0.15944015444015444</v>
      </c>
    </row>
    <row r="2187" spans="1:22" x14ac:dyDescent="0.35">
      <c r="A2187" s="1" t="s">
        <v>29</v>
      </c>
      <c r="B2187" s="44" t="s">
        <v>2229</v>
      </c>
      <c r="C2187" s="25" t="s">
        <v>2233</v>
      </c>
      <c r="D2187" s="25" t="s">
        <v>32</v>
      </c>
      <c r="E2187" s="50">
        <v>2307</v>
      </c>
      <c r="F2187" s="41">
        <v>704.66399999999999</v>
      </c>
      <c r="G2187" s="42">
        <v>0</v>
      </c>
      <c r="H2187" s="42">
        <v>207.19199999999998</v>
      </c>
      <c r="I2187" s="42"/>
      <c r="J2187" s="42"/>
      <c r="K2187" s="42">
        <v>0</v>
      </c>
      <c r="L2187" s="46">
        <v>0.29361000000000004</v>
      </c>
      <c r="M2187" s="42">
        <v>0</v>
      </c>
      <c r="N2187" s="48">
        <v>14.753821919999998</v>
      </c>
      <c r="O2187" s="42"/>
      <c r="P2187" s="42"/>
      <c r="Q2187" s="42">
        <v>0</v>
      </c>
      <c r="R2187" s="47">
        <v>911.85599999999999</v>
      </c>
      <c r="S2187" s="42">
        <v>971.07111106504271</v>
      </c>
      <c r="T2187" s="73">
        <v>0.42092375858909525</v>
      </c>
      <c r="U2187" s="48">
        <v>15.047431919999998</v>
      </c>
      <c r="V2187" s="49">
        <v>6.5225105851755512</v>
      </c>
    </row>
    <row r="2188" spans="1:22" x14ac:dyDescent="0.35">
      <c r="A2188" s="1" t="s">
        <v>29</v>
      </c>
      <c r="B2188" s="44" t="s">
        <v>2229</v>
      </c>
      <c r="C2188" s="25" t="s">
        <v>2234</v>
      </c>
      <c r="D2188" s="25" t="s">
        <v>32</v>
      </c>
      <c r="E2188" s="50">
        <v>4248</v>
      </c>
      <c r="F2188" s="41">
        <v>981.72</v>
      </c>
      <c r="G2188" s="42">
        <v>1273.4829</v>
      </c>
      <c r="H2188" s="42">
        <v>0</v>
      </c>
      <c r="I2188" s="42"/>
      <c r="J2188" s="42"/>
      <c r="K2188" s="42">
        <v>0</v>
      </c>
      <c r="L2188" s="46">
        <v>0.40905000000000002</v>
      </c>
      <c r="M2188" s="48">
        <v>65.11450155</v>
      </c>
      <c r="N2188" s="48">
        <v>0</v>
      </c>
      <c r="O2188" s="42"/>
      <c r="P2188" s="42"/>
      <c r="Q2188" s="42">
        <v>0</v>
      </c>
      <c r="R2188" s="47">
        <v>2255.2029000000002</v>
      </c>
      <c r="S2188" s="42">
        <v>2401.6537542990413</v>
      </c>
      <c r="T2188" s="73">
        <v>0.56536105327190234</v>
      </c>
      <c r="U2188" s="48">
        <v>65.523551549999993</v>
      </c>
      <c r="V2188" s="49">
        <v>15.424564865819208</v>
      </c>
    </row>
    <row r="2189" spans="1:22" x14ac:dyDescent="0.35">
      <c r="A2189" s="1" t="s">
        <v>29</v>
      </c>
      <c r="B2189" s="44" t="s">
        <v>2229</v>
      </c>
      <c r="C2189" s="25" t="s">
        <v>2235</v>
      </c>
      <c r="D2189" s="25" t="s">
        <v>32</v>
      </c>
      <c r="E2189" s="50">
        <v>3842</v>
      </c>
      <c r="F2189" s="41">
        <v>1540.5119999999999</v>
      </c>
      <c r="G2189" s="42">
        <v>804.78359999999998</v>
      </c>
      <c r="H2189" s="42">
        <v>0</v>
      </c>
      <c r="I2189" s="42"/>
      <c r="J2189" s="42"/>
      <c r="K2189" s="42">
        <v>0</v>
      </c>
      <c r="L2189" s="46">
        <v>0.64188000000000001</v>
      </c>
      <c r="M2189" s="48">
        <v>41.149420200000002</v>
      </c>
      <c r="N2189" s="48">
        <v>0</v>
      </c>
      <c r="O2189" s="42"/>
      <c r="P2189" s="42"/>
      <c r="Q2189" s="42">
        <v>0</v>
      </c>
      <c r="R2189" s="47">
        <v>2345.2955999999999</v>
      </c>
      <c r="S2189" s="42">
        <v>2497.5969934594455</v>
      </c>
      <c r="T2189" s="73">
        <v>0.65007730178538403</v>
      </c>
      <c r="U2189" s="48">
        <v>41.791300200000002</v>
      </c>
      <c r="V2189" s="49">
        <v>10.877485736595524</v>
      </c>
    </row>
    <row r="2190" spans="1:22" x14ac:dyDescent="0.35">
      <c r="A2190" s="1" t="s">
        <v>29</v>
      </c>
      <c r="B2190" s="44" t="s">
        <v>2229</v>
      </c>
      <c r="C2190" s="25" t="s">
        <v>2236</v>
      </c>
      <c r="D2190" s="25" t="s">
        <v>32</v>
      </c>
      <c r="E2190" s="50">
        <v>2306</v>
      </c>
      <c r="F2190" s="41">
        <v>831.15</v>
      </c>
      <c r="G2190" s="42">
        <v>139.43520000000001</v>
      </c>
      <c r="H2190" s="42">
        <v>0</v>
      </c>
      <c r="I2190" s="42"/>
      <c r="J2190" s="42"/>
      <c r="K2190" s="42">
        <v>0</v>
      </c>
      <c r="L2190" s="46">
        <v>0.34631250000000002</v>
      </c>
      <c r="M2190" s="48">
        <v>7.1294663999999992</v>
      </c>
      <c r="N2190" s="48">
        <v>0</v>
      </c>
      <c r="O2190" s="42"/>
      <c r="P2190" s="42"/>
      <c r="Q2190" s="42">
        <v>0</v>
      </c>
      <c r="R2190" s="47">
        <v>970.58519999999999</v>
      </c>
      <c r="S2190" s="42">
        <v>1033.6141326561285</v>
      </c>
      <c r="T2190" s="73">
        <v>0.44822815813362032</v>
      </c>
      <c r="U2190" s="48">
        <v>7.475778899999999</v>
      </c>
      <c r="V2190" s="49">
        <v>3.241881569817866</v>
      </c>
    </row>
    <row r="2191" spans="1:22" x14ac:dyDescent="0.35">
      <c r="A2191" s="1" t="s">
        <v>29</v>
      </c>
      <c r="B2191" s="44" t="s">
        <v>2229</v>
      </c>
      <c r="C2191" s="25" t="s">
        <v>2237</v>
      </c>
      <c r="D2191" s="25" t="s">
        <v>32</v>
      </c>
      <c r="E2191" s="50">
        <v>3013</v>
      </c>
      <c r="F2191" s="41">
        <v>1175.472</v>
      </c>
      <c r="G2191" s="42">
        <v>0</v>
      </c>
      <c r="H2191" s="42">
        <v>356.57199999999995</v>
      </c>
      <c r="I2191" s="42"/>
      <c r="J2191" s="42"/>
      <c r="K2191" s="42">
        <v>0</v>
      </c>
      <c r="L2191" s="46">
        <v>0.48978000000000005</v>
      </c>
      <c r="M2191" s="42">
        <v>0</v>
      </c>
      <c r="N2191" s="48">
        <v>25.39094072</v>
      </c>
      <c r="O2191" s="42"/>
      <c r="P2191" s="42"/>
      <c r="Q2191" s="42">
        <v>0</v>
      </c>
      <c r="R2191" s="47">
        <v>1532.0439999999999</v>
      </c>
      <c r="S2191" s="42">
        <v>1631.533563721171</v>
      </c>
      <c r="T2191" s="73">
        <v>0.54149802977801897</v>
      </c>
      <c r="U2191" s="48">
        <v>25.880720719999999</v>
      </c>
      <c r="V2191" s="49">
        <v>8.589684938599401</v>
      </c>
    </row>
    <row r="2192" spans="1:22" x14ac:dyDescent="0.35">
      <c r="A2192" s="1" t="s">
        <v>29</v>
      </c>
      <c r="B2192" s="44" t="s">
        <v>2229</v>
      </c>
      <c r="C2192" s="25" t="s">
        <v>2238</v>
      </c>
      <c r="D2192" s="25" t="s">
        <v>32</v>
      </c>
      <c r="E2192" s="50">
        <v>3582</v>
      </c>
      <c r="F2192" s="41">
        <v>863.76239999999996</v>
      </c>
      <c r="G2192" s="42">
        <v>797.2056</v>
      </c>
      <c r="H2192" s="42">
        <v>0</v>
      </c>
      <c r="I2192" s="42"/>
      <c r="J2192" s="42"/>
      <c r="K2192" s="42">
        <v>0</v>
      </c>
      <c r="L2192" s="46">
        <v>0.35990100000000003</v>
      </c>
      <c r="M2192" s="48">
        <v>40.761949199999997</v>
      </c>
      <c r="N2192" s="48">
        <v>0</v>
      </c>
      <c r="O2192" s="42"/>
      <c r="P2192" s="42"/>
      <c r="Q2192" s="42">
        <v>0</v>
      </c>
      <c r="R2192" s="47">
        <v>1660.9679999999998</v>
      </c>
      <c r="S2192" s="42">
        <v>1768.8297726872245</v>
      </c>
      <c r="T2192" s="73">
        <v>0.49381065680827035</v>
      </c>
      <c r="U2192" s="48">
        <v>41.121850199999997</v>
      </c>
      <c r="V2192" s="49">
        <v>11.480136850921273</v>
      </c>
    </row>
    <row r="2193" spans="1:22" x14ac:dyDescent="0.35">
      <c r="A2193" s="1" t="s">
        <v>29</v>
      </c>
      <c r="B2193" s="44" t="s">
        <v>2229</v>
      </c>
      <c r="C2193" s="25" t="s">
        <v>2238</v>
      </c>
      <c r="D2193" s="25" t="s">
        <v>32</v>
      </c>
      <c r="E2193" s="50">
        <v>578</v>
      </c>
      <c r="F2193" s="41">
        <v>445.82400000000001</v>
      </c>
      <c r="G2193" s="42">
        <v>0</v>
      </c>
      <c r="H2193" s="42">
        <v>0</v>
      </c>
      <c r="I2193" s="42"/>
      <c r="J2193" s="42"/>
      <c r="K2193" s="42">
        <v>0</v>
      </c>
      <c r="L2193" s="46">
        <v>0.18575999999999998</v>
      </c>
      <c r="M2193" s="42">
        <v>0</v>
      </c>
      <c r="N2193" s="48">
        <v>0</v>
      </c>
      <c r="O2193" s="42"/>
      <c r="P2193" s="42"/>
      <c r="Q2193" s="42">
        <v>0</v>
      </c>
      <c r="R2193" s="47">
        <v>445.82400000000001</v>
      </c>
      <c r="S2193" s="42">
        <v>474.77541083182172</v>
      </c>
      <c r="T2193" s="73">
        <v>0.82141074538377457</v>
      </c>
      <c r="U2193" s="48">
        <v>0.18575999999999998</v>
      </c>
      <c r="V2193" s="49">
        <v>0.32138408304498267</v>
      </c>
    </row>
    <row r="2194" spans="1:22" x14ac:dyDescent="0.35">
      <c r="A2194" s="1" t="s">
        <v>29</v>
      </c>
      <c r="B2194" s="44" t="s">
        <v>2229</v>
      </c>
      <c r="C2194" s="25" t="s">
        <v>2239</v>
      </c>
      <c r="D2194" s="25" t="s">
        <v>32</v>
      </c>
      <c r="E2194" s="50">
        <v>3710</v>
      </c>
      <c r="F2194" s="41">
        <v>1616.1119999999999</v>
      </c>
      <c r="G2194" s="42">
        <v>654.73919999999998</v>
      </c>
      <c r="H2194" s="42">
        <v>0</v>
      </c>
      <c r="I2194" s="42"/>
      <c r="J2194" s="42"/>
      <c r="K2194" s="42">
        <v>0</v>
      </c>
      <c r="L2194" s="46">
        <v>0.67337999999999998</v>
      </c>
      <c r="M2194" s="48">
        <v>33.477494399999998</v>
      </c>
      <c r="N2194" s="48">
        <v>0</v>
      </c>
      <c r="O2194" s="42"/>
      <c r="P2194" s="42"/>
      <c r="Q2194" s="42">
        <v>0</v>
      </c>
      <c r="R2194" s="47">
        <v>2270.8512000000001</v>
      </c>
      <c r="S2194" s="42">
        <v>2418.3182408706921</v>
      </c>
      <c r="T2194" s="73">
        <v>0.6518378007737714</v>
      </c>
      <c r="U2194" s="48">
        <v>34.150874399999999</v>
      </c>
      <c r="V2194" s="49">
        <v>9.2050874393531004</v>
      </c>
    </row>
    <row r="2195" spans="1:22" x14ac:dyDescent="0.35">
      <c r="A2195" s="1" t="s">
        <v>29</v>
      </c>
      <c r="B2195" s="44" t="s">
        <v>2229</v>
      </c>
      <c r="C2195" s="25" t="s">
        <v>2240</v>
      </c>
      <c r="D2195" s="25" t="s">
        <v>32</v>
      </c>
      <c r="E2195" s="50">
        <v>4329</v>
      </c>
      <c r="F2195" s="41">
        <v>1795.3920000000001</v>
      </c>
      <c r="G2195" s="42">
        <v>0</v>
      </c>
      <c r="H2195" s="42">
        <v>780.26799999999992</v>
      </c>
      <c r="I2195" s="42"/>
      <c r="J2195" s="42"/>
      <c r="K2195" s="42">
        <v>0</v>
      </c>
      <c r="L2195" s="46">
        <v>0.74808000000000008</v>
      </c>
      <c r="M2195" s="42">
        <v>0</v>
      </c>
      <c r="N2195" s="48">
        <v>55.561677679999995</v>
      </c>
      <c r="O2195" s="42"/>
      <c r="P2195" s="42"/>
      <c r="Q2195" s="42">
        <v>0</v>
      </c>
      <c r="R2195" s="47">
        <v>2575.66</v>
      </c>
      <c r="S2195" s="42">
        <v>2742.9210510494945</v>
      </c>
      <c r="T2195" s="73">
        <v>0.6336153964078296</v>
      </c>
      <c r="U2195" s="48">
        <v>56.309757679999997</v>
      </c>
      <c r="V2195" s="49">
        <v>13.00756703164703</v>
      </c>
    </row>
    <row r="2196" spans="1:22" x14ac:dyDescent="0.35">
      <c r="A2196" s="1" t="s">
        <v>29</v>
      </c>
      <c r="B2196" s="44" t="s">
        <v>2229</v>
      </c>
      <c r="C2196" s="25" t="s">
        <v>2241</v>
      </c>
      <c r="D2196" s="25" t="s">
        <v>32</v>
      </c>
      <c r="E2196" s="50">
        <v>6644</v>
      </c>
      <c r="F2196" s="41">
        <v>2228.04</v>
      </c>
      <c r="G2196" s="42">
        <v>1061.6777999999999</v>
      </c>
      <c r="H2196" s="42">
        <v>0</v>
      </c>
      <c r="I2196" s="42"/>
      <c r="J2196" s="42"/>
      <c r="K2196" s="42">
        <v>0</v>
      </c>
      <c r="L2196" s="46">
        <v>0.92835000000000001</v>
      </c>
      <c r="M2196" s="48">
        <v>54.284687099999992</v>
      </c>
      <c r="N2196" s="48">
        <v>0</v>
      </c>
      <c r="O2196" s="42"/>
      <c r="P2196" s="42"/>
      <c r="Q2196" s="42">
        <v>0</v>
      </c>
      <c r="R2196" s="47">
        <v>3289.7177999999999</v>
      </c>
      <c r="S2196" s="42">
        <v>3503.349124353459</v>
      </c>
      <c r="T2196" s="73">
        <v>0.52729517223863021</v>
      </c>
      <c r="U2196" s="48">
        <v>55.213037099999994</v>
      </c>
      <c r="V2196" s="49">
        <v>8.3102102799518356</v>
      </c>
    </row>
    <row r="2197" spans="1:22" x14ac:dyDescent="0.35">
      <c r="A2197" s="1" t="s">
        <v>29</v>
      </c>
      <c r="B2197" s="44" t="s">
        <v>2229</v>
      </c>
      <c r="C2197" s="25" t="s">
        <v>2242</v>
      </c>
      <c r="D2197" s="25" t="s">
        <v>32</v>
      </c>
      <c r="E2197" s="50">
        <v>1849</v>
      </c>
      <c r="F2197" s="41">
        <v>905.47199999999998</v>
      </c>
      <c r="G2197" s="42">
        <v>167.47380000000001</v>
      </c>
      <c r="H2197" s="42">
        <v>0</v>
      </c>
      <c r="I2197" s="42"/>
      <c r="J2197" s="42"/>
      <c r="K2197" s="42">
        <v>0</v>
      </c>
      <c r="L2197" s="46">
        <v>0.37728</v>
      </c>
      <c r="M2197" s="48">
        <v>8.5631091000000001</v>
      </c>
      <c r="N2197" s="48">
        <v>0</v>
      </c>
      <c r="O2197" s="42"/>
      <c r="P2197" s="42"/>
      <c r="Q2197" s="42">
        <v>0</v>
      </c>
      <c r="R2197" s="47">
        <v>1072.9458</v>
      </c>
      <c r="S2197" s="42">
        <v>1142.6219382430681</v>
      </c>
      <c r="T2197" s="73">
        <v>0.61796751662686211</v>
      </c>
      <c r="U2197" s="48">
        <v>8.9403891000000009</v>
      </c>
      <c r="V2197" s="49">
        <v>4.8352564088696592</v>
      </c>
    </row>
    <row r="2198" spans="1:22" x14ac:dyDescent="0.35">
      <c r="A2198" s="1" t="s">
        <v>29</v>
      </c>
      <c r="B2198" s="44" t="s">
        <v>2229</v>
      </c>
      <c r="C2198" s="25" t="s">
        <v>2243</v>
      </c>
      <c r="D2198" s="25" t="s">
        <v>32</v>
      </c>
      <c r="E2198" s="50">
        <v>3448</v>
      </c>
      <c r="F2198" s="41">
        <v>1398.816</v>
      </c>
      <c r="G2198" s="42">
        <v>543.72149999999999</v>
      </c>
      <c r="H2198" s="42">
        <v>0</v>
      </c>
      <c r="I2198" s="42"/>
      <c r="J2198" s="42"/>
      <c r="K2198" s="42">
        <v>0</v>
      </c>
      <c r="L2198" s="46">
        <v>0.58284000000000002</v>
      </c>
      <c r="M2198" s="48">
        <v>27.80104425</v>
      </c>
      <c r="N2198" s="48">
        <v>0</v>
      </c>
      <c r="O2198" s="42"/>
      <c r="P2198" s="42"/>
      <c r="Q2198" s="42">
        <v>0</v>
      </c>
      <c r="R2198" s="47">
        <v>1942.5374999999999</v>
      </c>
      <c r="S2198" s="42">
        <v>2068.6841435605079</v>
      </c>
      <c r="T2198" s="73">
        <v>0.5999663989444628</v>
      </c>
      <c r="U2198" s="48">
        <v>28.383884250000001</v>
      </c>
      <c r="V2198" s="49">
        <v>8.2319849912993046</v>
      </c>
    </row>
    <row r="2199" spans="1:22" x14ac:dyDescent="0.35">
      <c r="A2199" s="1" t="s">
        <v>29</v>
      </c>
      <c r="B2199" s="44" t="s">
        <v>2229</v>
      </c>
      <c r="C2199" s="25" t="s">
        <v>2244</v>
      </c>
      <c r="D2199" s="25" t="s">
        <v>32</v>
      </c>
      <c r="E2199" s="50">
        <v>3512</v>
      </c>
      <c r="F2199" s="41">
        <v>839.93399999999997</v>
      </c>
      <c r="G2199" s="42">
        <v>869.57550000000003</v>
      </c>
      <c r="H2199" s="42">
        <v>0</v>
      </c>
      <c r="I2199" s="42"/>
      <c r="J2199" s="42"/>
      <c r="K2199" s="42">
        <v>0</v>
      </c>
      <c r="L2199" s="46">
        <v>0.34997250000000002</v>
      </c>
      <c r="M2199" s="48">
        <v>44.462297249999999</v>
      </c>
      <c r="N2199" s="48">
        <v>0</v>
      </c>
      <c r="O2199" s="42"/>
      <c r="P2199" s="42"/>
      <c r="Q2199" s="42">
        <v>0</v>
      </c>
      <c r="R2199" s="47">
        <v>1709.5095000000001</v>
      </c>
      <c r="S2199" s="42">
        <v>1820.5235141746566</v>
      </c>
      <c r="T2199" s="73">
        <v>0.51837229902467441</v>
      </c>
      <c r="U2199" s="48">
        <v>44.812269749999999</v>
      </c>
      <c r="V2199" s="49">
        <v>12.759757901480638</v>
      </c>
    </row>
    <row r="2200" spans="1:22" x14ac:dyDescent="0.35">
      <c r="A2200" s="1" t="s">
        <v>29</v>
      </c>
      <c r="B2200" s="44" t="s">
        <v>2229</v>
      </c>
      <c r="C2200" s="25" t="s">
        <v>2245</v>
      </c>
      <c r="D2200" s="25" t="s">
        <v>32</v>
      </c>
      <c r="E2200" s="50">
        <v>1830</v>
      </c>
      <c r="F2200" s="41">
        <v>339.80399999999997</v>
      </c>
      <c r="G2200" s="42">
        <v>969.22619999999995</v>
      </c>
      <c r="H2200" s="42">
        <v>0</v>
      </c>
      <c r="I2200" s="42"/>
      <c r="J2200" s="42"/>
      <c r="K2200" s="42">
        <v>0</v>
      </c>
      <c r="L2200" s="46">
        <v>0.14158500000000002</v>
      </c>
      <c r="M2200" s="48">
        <v>49.557540899999999</v>
      </c>
      <c r="N2200" s="48">
        <v>0</v>
      </c>
      <c r="O2200" s="42"/>
      <c r="P2200" s="42"/>
      <c r="Q2200" s="42">
        <v>0</v>
      </c>
      <c r="R2200" s="47">
        <v>1309.0301999999999</v>
      </c>
      <c r="S2200" s="42">
        <v>1394.0374475045348</v>
      </c>
      <c r="T2200" s="73">
        <v>0.76176909699701356</v>
      </c>
      <c r="U2200" s="48">
        <v>49.699125899999999</v>
      </c>
      <c r="V2200" s="49">
        <v>27.157992295081968</v>
      </c>
    </row>
    <row r="2201" spans="1:22" x14ac:dyDescent="0.35">
      <c r="A2201" s="1" t="s">
        <v>29</v>
      </c>
      <c r="B2201" s="44" t="s">
        <v>2229</v>
      </c>
      <c r="C2201" s="25" t="s">
        <v>2246</v>
      </c>
      <c r="D2201" s="25" t="s">
        <v>32</v>
      </c>
      <c r="E2201" s="50">
        <v>3564</v>
      </c>
      <c r="F2201" s="41">
        <v>765.50400000000002</v>
      </c>
      <c r="G2201" s="42">
        <v>931.33619999999996</v>
      </c>
      <c r="H2201" s="42">
        <v>0</v>
      </c>
      <c r="I2201" s="42"/>
      <c r="J2201" s="42"/>
      <c r="K2201" s="42">
        <v>0</v>
      </c>
      <c r="L2201" s="46">
        <v>0.31895999999999997</v>
      </c>
      <c r="M2201" s="48">
        <v>47.620185899999996</v>
      </c>
      <c r="N2201" s="48">
        <v>0</v>
      </c>
      <c r="O2201" s="42"/>
      <c r="P2201" s="42"/>
      <c r="Q2201" s="42">
        <v>0</v>
      </c>
      <c r="R2201" s="47">
        <v>1696.8402000000001</v>
      </c>
      <c r="S2201" s="42">
        <v>1807.0314811920186</v>
      </c>
      <c r="T2201" s="73">
        <v>0.50702342345455065</v>
      </c>
      <c r="U2201" s="48">
        <v>47.939145899999993</v>
      </c>
      <c r="V2201" s="49">
        <v>13.450938804713804</v>
      </c>
    </row>
    <row r="2202" spans="1:22" x14ac:dyDescent="0.35">
      <c r="A2202" s="1" t="s">
        <v>29</v>
      </c>
      <c r="B2202" s="44" t="s">
        <v>2229</v>
      </c>
      <c r="C2202" s="25" t="s">
        <v>2247</v>
      </c>
      <c r="D2202" s="25" t="s">
        <v>32</v>
      </c>
      <c r="E2202" s="50">
        <v>3573</v>
      </c>
      <c r="F2202" s="41">
        <v>1377.432</v>
      </c>
      <c r="G2202" s="42">
        <v>257.2731</v>
      </c>
      <c r="H2202" s="42">
        <v>0</v>
      </c>
      <c r="I2202" s="42"/>
      <c r="J2202" s="42"/>
      <c r="K2202" s="42">
        <v>0</v>
      </c>
      <c r="L2202" s="46">
        <v>0.57393000000000005</v>
      </c>
      <c r="M2202" s="48">
        <v>13.154640449999999</v>
      </c>
      <c r="N2202" s="48">
        <v>0</v>
      </c>
      <c r="O2202" s="42"/>
      <c r="P2202" s="42"/>
      <c r="Q2202" s="42">
        <v>0</v>
      </c>
      <c r="R2202" s="47">
        <v>1634.7051000000001</v>
      </c>
      <c r="S2202" s="42">
        <v>1740.861383508681</v>
      </c>
      <c r="T2202" s="73">
        <v>0.48722680758709236</v>
      </c>
      <c r="U2202" s="48">
        <v>13.728570449999999</v>
      </c>
      <c r="V2202" s="49">
        <v>3.8423091099916036</v>
      </c>
    </row>
    <row r="2203" spans="1:22" x14ac:dyDescent="0.35">
      <c r="A2203" s="1" t="s">
        <v>29</v>
      </c>
      <c r="B2203" s="44" t="s">
        <v>2229</v>
      </c>
      <c r="C2203" s="25" t="s">
        <v>2248</v>
      </c>
      <c r="D2203" s="25" t="s">
        <v>32</v>
      </c>
      <c r="E2203" s="50">
        <v>9780</v>
      </c>
      <c r="F2203" s="41">
        <v>2913.4079999999999</v>
      </c>
      <c r="G2203" s="42">
        <v>2845.9178999999999</v>
      </c>
      <c r="H2203" s="42">
        <v>0</v>
      </c>
      <c r="I2203" s="42"/>
      <c r="J2203" s="42"/>
      <c r="K2203" s="42">
        <v>0</v>
      </c>
      <c r="L2203" s="46">
        <v>1.2139200000000001</v>
      </c>
      <c r="M2203" s="42">
        <v>145.51473404999999</v>
      </c>
      <c r="N2203" s="48">
        <v>0</v>
      </c>
      <c r="O2203" s="42"/>
      <c r="P2203" s="42"/>
      <c r="Q2203" s="42">
        <v>0</v>
      </c>
      <c r="R2203" s="47">
        <v>5759.3258999999998</v>
      </c>
      <c r="S2203" s="42">
        <v>6133.3313601036534</v>
      </c>
      <c r="T2203" s="73">
        <v>0.62712999592061891</v>
      </c>
      <c r="U2203" s="48">
        <v>146.72865404999999</v>
      </c>
      <c r="V2203" s="49">
        <v>15.002929861963189</v>
      </c>
    </row>
    <row r="2204" spans="1:22" x14ac:dyDescent="0.35">
      <c r="A2204" s="1" t="s">
        <v>29</v>
      </c>
      <c r="B2204" s="44" t="s">
        <v>2229</v>
      </c>
      <c r="C2204" s="25" t="s">
        <v>2249</v>
      </c>
      <c r="D2204" s="25" t="s">
        <v>32</v>
      </c>
      <c r="E2204" s="50">
        <v>2442</v>
      </c>
      <c r="F2204" s="41">
        <v>1150.848</v>
      </c>
      <c r="G2204" s="42">
        <v>0</v>
      </c>
      <c r="H2204" s="48">
        <v>33.755999999999993</v>
      </c>
      <c r="I2204" s="42"/>
      <c r="J2204" s="42"/>
      <c r="K2204" s="42">
        <v>0</v>
      </c>
      <c r="L2204" s="46">
        <v>0.47952</v>
      </c>
      <c r="M2204" s="42">
        <v>0</v>
      </c>
      <c r="N2204" s="48">
        <v>2.4037125599999998</v>
      </c>
      <c r="O2204" s="42"/>
      <c r="P2204" s="42"/>
      <c r="Q2204" s="42">
        <v>0</v>
      </c>
      <c r="R2204" s="47">
        <v>1184.604</v>
      </c>
      <c r="S2204" s="42">
        <v>1261.5311216377299</v>
      </c>
      <c r="T2204" s="73">
        <v>0.51659751090816131</v>
      </c>
      <c r="U2204" s="48">
        <v>2.8832325599999997</v>
      </c>
      <c r="V2204" s="49">
        <v>1.180684914004914</v>
      </c>
    </row>
    <row r="2205" spans="1:22" x14ac:dyDescent="0.35">
      <c r="A2205" s="1" t="s">
        <v>29</v>
      </c>
      <c r="B2205" s="44" t="s">
        <v>2229</v>
      </c>
      <c r="C2205" s="25" t="s">
        <v>2250</v>
      </c>
      <c r="D2205" s="25" t="s">
        <v>32</v>
      </c>
      <c r="E2205" s="50">
        <v>3220</v>
      </c>
      <c r="F2205" s="41">
        <v>861.40800000000002</v>
      </c>
      <c r="G2205" s="42">
        <v>855.17729999999995</v>
      </c>
      <c r="H2205" s="42">
        <v>0</v>
      </c>
      <c r="I2205" s="42"/>
      <c r="J2205" s="42"/>
      <c r="K2205" s="42">
        <v>0</v>
      </c>
      <c r="L2205" s="46">
        <v>0.35892000000000002</v>
      </c>
      <c r="M2205" s="48">
        <v>43.726102349999998</v>
      </c>
      <c r="N2205" s="48">
        <v>0</v>
      </c>
      <c r="O2205" s="42"/>
      <c r="P2205" s="42"/>
      <c r="Q2205" s="42">
        <v>0</v>
      </c>
      <c r="R2205" s="47">
        <v>1716.5853</v>
      </c>
      <c r="S2205" s="42">
        <v>1828.0588102824565</v>
      </c>
      <c r="T2205" s="73">
        <v>0.56772012741691191</v>
      </c>
      <c r="U2205" s="48">
        <v>44.085022349999996</v>
      </c>
      <c r="V2205" s="49">
        <v>13.691000729813663</v>
      </c>
    </row>
    <row r="2206" spans="1:22" x14ac:dyDescent="0.35">
      <c r="A2206" s="1" t="s">
        <v>29</v>
      </c>
      <c r="B2206" s="44" t="s">
        <v>2229</v>
      </c>
      <c r="C2206" s="25" t="s">
        <v>2251</v>
      </c>
      <c r="D2206" s="25" t="s">
        <v>32</v>
      </c>
      <c r="E2206" s="50">
        <v>5073</v>
      </c>
      <c r="F2206" s="41">
        <v>2128.0320000000002</v>
      </c>
      <c r="G2206" s="42">
        <v>563.80319999999995</v>
      </c>
      <c r="H2206" s="42">
        <v>0</v>
      </c>
      <c r="I2206" s="42"/>
      <c r="J2206" s="42"/>
      <c r="K2206" s="42">
        <v>0</v>
      </c>
      <c r="L2206" s="46">
        <v>0.88668000000000002</v>
      </c>
      <c r="M2206" s="48">
        <v>28.827842399999998</v>
      </c>
      <c r="N2206" s="48">
        <v>0</v>
      </c>
      <c r="O2206" s="42"/>
      <c r="P2206" s="42"/>
      <c r="Q2206" s="42">
        <v>0</v>
      </c>
      <c r="R2206" s="47">
        <v>2691.8352</v>
      </c>
      <c r="S2206" s="42">
        <v>2866.64056437419</v>
      </c>
      <c r="T2206" s="73">
        <v>0.56507797444789865</v>
      </c>
      <c r="U2206" s="48">
        <v>29.714522399999996</v>
      </c>
      <c r="V2206" s="49">
        <v>5.8573866351271437</v>
      </c>
    </row>
    <row r="2207" spans="1:22" x14ac:dyDescent="0.35">
      <c r="A2207" s="1" t="s">
        <v>29</v>
      </c>
      <c r="B2207" s="44" t="s">
        <v>2229</v>
      </c>
      <c r="C2207" s="25" t="s">
        <v>2252</v>
      </c>
      <c r="D2207" s="25" t="s">
        <v>32</v>
      </c>
      <c r="E2207" s="50">
        <v>3598</v>
      </c>
      <c r="F2207" s="41">
        <v>1484.5139999999999</v>
      </c>
      <c r="G2207" s="42">
        <v>0</v>
      </c>
      <c r="H2207" s="42">
        <v>125.71199999999997</v>
      </c>
      <c r="I2207" s="42"/>
      <c r="J2207" s="42"/>
      <c r="K2207" s="42">
        <v>0</v>
      </c>
      <c r="L2207" s="46">
        <v>0.61854750000000003</v>
      </c>
      <c r="M2207" s="42">
        <v>0</v>
      </c>
      <c r="N2207" s="48">
        <v>8.9517571199999999</v>
      </c>
      <c r="O2207" s="42"/>
      <c r="P2207" s="42"/>
      <c r="Q2207" s="42">
        <v>0</v>
      </c>
      <c r="R2207" s="47">
        <v>1610.2259999999999</v>
      </c>
      <c r="S2207" s="42">
        <v>1714.7926327027726</v>
      </c>
      <c r="T2207" s="73">
        <v>0.47659606245213249</v>
      </c>
      <c r="U2207" s="48">
        <v>9.5703046199999999</v>
      </c>
      <c r="V2207" s="49">
        <v>2.659895669816565</v>
      </c>
    </row>
    <row r="2208" spans="1:22" x14ac:dyDescent="0.35">
      <c r="A2208" s="1" t="s">
        <v>29</v>
      </c>
      <c r="B2208" s="44" t="s">
        <v>2229</v>
      </c>
      <c r="C2208" s="25" t="s">
        <v>2253</v>
      </c>
      <c r="D2208" s="25" t="s">
        <v>32</v>
      </c>
      <c r="E2208" s="50">
        <v>5478</v>
      </c>
      <c r="F2208" s="41">
        <v>1693.4975999999999</v>
      </c>
      <c r="G2208" s="42">
        <v>0</v>
      </c>
      <c r="H2208" s="42">
        <v>403.90799999999996</v>
      </c>
      <c r="I2208" s="42"/>
      <c r="J2208" s="42"/>
      <c r="K2208" s="42">
        <v>0</v>
      </c>
      <c r="L2208" s="46">
        <v>0.70562400000000003</v>
      </c>
      <c r="M2208" s="42">
        <v>0</v>
      </c>
      <c r="N2208" s="48">
        <v>28.761664079999999</v>
      </c>
      <c r="O2208" s="42"/>
      <c r="P2208" s="42"/>
      <c r="Q2208" s="42">
        <v>0</v>
      </c>
      <c r="R2208" s="47">
        <v>2097.4056</v>
      </c>
      <c r="S2208" s="42">
        <v>2233.6092391189427</v>
      </c>
      <c r="T2208" s="73">
        <v>0.40774173769969746</v>
      </c>
      <c r="U2208" s="48">
        <v>29.467288079999999</v>
      </c>
      <c r="V2208" s="49">
        <v>5.3792055640744794</v>
      </c>
    </row>
    <row r="2209" spans="1:22" x14ac:dyDescent="0.35">
      <c r="A2209" s="1" t="s">
        <v>29</v>
      </c>
      <c r="B2209" s="44" t="s">
        <v>2229</v>
      </c>
      <c r="C2209" s="25" t="s">
        <v>2254</v>
      </c>
      <c r="D2209" s="25" t="s">
        <v>32</v>
      </c>
      <c r="E2209" s="50">
        <v>3715</v>
      </c>
      <c r="F2209" s="41">
        <v>1232.6579999999999</v>
      </c>
      <c r="G2209" s="42">
        <v>1076.4549</v>
      </c>
      <c r="H2209" s="42">
        <v>0</v>
      </c>
      <c r="I2209" s="42"/>
      <c r="J2209" s="42"/>
      <c r="K2209" s="42">
        <v>0</v>
      </c>
      <c r="L2209" s="46">
        <v>0.51360749999999999</v>
      </c>
      <c r="M2209" s="48">
        <v>55.040255550000005</v>
      </c>
      <c r="N2209" s="48">
        <v>0</v>
      </c>
      <c r="O2209" s="42"/>
      <c r="P2209" s="42"/>
      <c r="Q2209" s="42">
        <v>0</v>
      </c>
      <c r="R2209" s="47">
        <v>2309.1129000000001</v>
      </c>
      <c r="S2209" s="42">
        <v>2459.0646213630475</v>
      </c>
      <c r="T2209" s="73">
        <v>0.66192856564281222</v>
      </c>
      <c r="U2209" s="48">
        <v>55.553863050000004</v>
      </c>
      <c r="V2209" s="49">
        <v>14.953933526244954</v>
      </c>
    </row>
    <row r="2210" spans="1:22" x14ac:dyDescent="0.35">
      <c r="A2210" s="1" t="s">
        <v>29</v>
      </c>
      <c r="B2210" s="44" t="s">
        <v>2229</v>
      </c>
      <c r="C2210" s="25" t="s">
        <v>2255</v>
      </c>
      <c r="D2210" s="25" t="s">
        <v>32</v>
      </c>
      <c r="E2210" s="50">
        <v>3220</v>
      </c>
      <c r="F2210" s="41">
        <v>858.38400000000001</v>
      </c>
      <c r="G2210" s="42">
        <v>966.57389999999998</v>
      </c>
      <c r="H2210" s="42">
        <v>0</v>
      </c>
      <c r="I2210" s="42"/>
      <c r="J2210" s="42"/>
      <c r="K2210" s="42">
        <v>0</v>
      </c>
      <c r="L2210" s="46">
        <v>0.35766000000000003</v>
      </c>
      <c r="M2210" s="48">
        <v>49.421926050000003</v>
      </c>
      <c r="N2210" s="48">
        <v>0</v>
      </c>
      <c r="O2210" s="42"/>
      <c r="P2210" s="42"/>
      <c r="Q2210" s="42">
        <v>0</v>
      </c>
      <c r="R2210" s="47">
        <v>1824.9578999999999</v>
      </c>
      <c r="S2210" s="42">
        <v>1943.4690297590048</v>
      </c>
      <c r="T2210" s="73">
        <v>0.60356181048416302</v>
      </c>
      <c r="U2210" s="48">
        <v>49.779586050000006</v>
      </c>
      <c r="V2210" s="49">
        <v>15.459498773291926</v>
      </c>
    </row>
    <row r="2211" spans="1:22" x14ac:dyDescent="0.35">
      <c r="A2211" s="1" t="s">
        <v>29</v>
      </c>
      <c r="B2211" s="44" t="s">
        <v>2229</v>
      </c>
      <c r="C2211" s="25" t="s">
        <v>2256</v>
      </c>
      <c r="D2211" s="25" t="s">
        <v>32</v>
      </c>
      <c r="E2211" s="50">
        <v>3235</v>
      </c>
      <c r="F2211" s="41">
        <v>1589.9903999999999</v>
      </c>
      <c r="G2211" s="42">
        <v>342.14670000000001</v>
      </c>
      <c r="H2211" s="42">
        <v>0</v>
      </c>
      <c r="I2211" s="42"/>
      <c r="J2211" s="42"/>
      <c r="K2211" s="42">
        <v>0</v>
      </c>
      <c r="L2211" s="46">
        <v>0.66249599999999997</v>
      </c>
      <c r="M2211" s="48">
        <v>17.494315650000001</v>
      </c>
      <c r="N2211" s="48">
        <v>0</v>
      </c>
      <c r="O2211" s="42"/>
      <c r="P2211" s="42"/>
      <c r="Q2211" s="42">
        <v>0</v>
      </c>
      <c r="R2211" s="47">
        <v>1932.1370999999999</v>
      </c>
      <c r="S2211" s="42">
        <v>2057.608350909562</v>
      </c>
      <c r="T2211" s="73">
        <v>0.63604585808641789</v>
      </c>
      <c r="U2211" s="48">
        <v>18.156811650000002</v>
      </c>
      <c r="V2211" s="49">
        <v>5.6126156568778987</v>
      </c>
    </row>
    <row r="2212" spans="1:22" x14ac:dyDescent="0.35">
      <c r="A2212" s="1" t="s">
        <v>29</v>
      </c>
      <c r="B2212" s="44" t="s">
        <v>2229</v>
      </c>
      <c r="C2212" s="25" t="s">
        <v>2257</v>
      </c>
      <c r="D2212" s="25" t="s">
        <v>32</v>
      </c>
      <c r="E2212" s="50">
        <v>5103</v>
      </c>
      <c r="F2212" s="41">
        <v>1647.6479999999999</v>
      </c>
      <c r="G2212" s="42">
        <v>229.61340000000001</v>
      </c>
      <c r="H2212" s="42">
        <v>0</v>
      </c>
      <c r="I2212" s="42"/>
      <c r="J2212" s="42"/>
      <c r="K2212" s="42">
        <v>0</v>
      </c>
      <c r="L2212" s="46">
        <v>0.68652000000000002</v>
      </c>
      <c r="M2212" s="48">
        <v>11.7403713</v>
      </c>
      <c r="N2212" s="48">
        <v>0</v>
      </c>
      <c r="O2212" s="42"/>
      <c r="P2212" s="42"/>
      <c r="Q2212" s="42">
        <v>0</v>
      </c>
      <c r="R2212" s="47">
        <v>1877.2613999999999</v>
      </c>
      <c r="S2212" s="42">
        <v>1999.1690721534073</v>
      </c>
      <c r="T2212" s="73">
        <v>0.39176348660658578</v>
      </c>
      <c r="U2212" s="48">
        <v>12.426891299999999</v>
      </c>
      <c r="V2212" s="49">
        <v>2.4352128747795412</v>
      </c>
    </row>
    <row r="2213" spans="1:22" x14ac:dyDescent="0.35">
      <c r="A2213" s="1" t="s">
        <v>29</v>
      </c>
      <c r="B2213" s="44" t="s">
        <v>2229</v>
      </c>
      <c r="C2213" s="25" t="s">
        <v>2258</v>
      </c>
      <c r="D2213" s="25" t="s">
        <v>32</v>
      </c>
      <c r="E2213" s="50">
        <v>9899</v>
      </c>
      <c r="F2213" s="41">
        <v>3010.6079999999997</v>
      </c>
      <c r="G2213" s="42">
        <v>4206.5478000000003</v>
      </c>
      <c r="H2213" s="42">
        <v>0</v>
      </c>
      <c r="I2213" s="42"/>
      <c r="J2213" s="42"/>
      <c r="K2213" s="42">
        <v>0</v>
      </c>
      <c r="L2213" s="46">
        <v>1.2544200000000001</v>
      </c>
      <c r="M2213" s="42">
        <v>215.08515210000002</v>
      </c>
      <c r="N2213" s="48">
        <v>0</v>
      </c>
      <c r="O2213" s="42"/>
      <c r="P2213" s="42"/>
      <c r="Q2213" s="42">
        <v>0</v>
      </c>
      <c r="R2213" s="47">
        <v>7217.1558000000005</v>
      </c>
      <c r="S2213" s="42">
        <v>7685.8314267115838</v>
      </c>
      <c r="T2213" s="73">
        <v>0.77642503553001152</v>
      </c>
      <c r="U2213" s="48">
        <v>216.33957210000003</v>
      </c>
      <c r="V2213" s="49">
        <v>21.854689574704519</v>
      </c>
    </row>
    <row r="2214" spans="1:22" x14ac:dyDescent="0.35">
      <c r="A2214" s="1" t="s">
        <v>29</v>
      </c>
      <c r="B2214" s="44" t="s">
        <v>2229</v>
      </c>
      <c r="C2214" s="25" t="s">
        <v>2259</v>
      </c>
      <c r="D2214" s="25" t="s">
        <v>32</v>
      </c>
      <c r="E2214" s="50">
        <v>3988</v>
      </c>
      <c r="F2214" s="41">
        <v>1314.72</v>
      </c>
      <c r="G2214" s="42">
        <v>453.92219999999998</v>
      </c>
      <c r="H2214" s="42">
        <v>0</v>
      </c>
      <c r="I2214" s="42"/>
      <c r="J2214" s="42"/>
      <c r="K2214" s="42">
        <v>0</v>
      </c>
      <c r="L2214" s="46">
        <v>0.54780000000000006</v>
      </c>
      <c r="M2214" s="48">
        <v>23.209512899999996</v>
      </c>
      <c r="N2214" s="48">
        <v>0</v>
      </c>
      <c r="O2214" s="42"/>
      <c r="P2214" s="42"/>
      <c r="Q2214" s="42">
        <v>0</v>
      </c>
      <c r="R2214" s="47">
        <v>1768.6422</v>
      </c>
      <c r="S2214" s="42">
        <v>1883.4962386939621</v>
      </c>
      <c r="T2214" s="73">
        <v>0.47229093247090326</v>
      </c>
      <c r="U2214" s="48">
        <v>23.757312899999995</v>
      </c>
      <c r="V2214" s="49">
        <v>5.9571998244734186</v>
      </c>
    </row>
    <row r="2215" spans="1:22" x14ac:dyDescent="0.35">
      <c r="A2215" s="1" t="s">
        <v>29</v>
      </c>
      <c r="B2215" s="44" t="s">
        <v>2229</v>
      </c>
      <c r="C2215" s="25" t="s">
        <v>2260</v>
      </c>
      <c r="D2215" s="25" t="s">
        <v>32</v>
      </c>
      <c r="E2215" s="50">
        <v>4275</v>
      </c>
      <c r="F2215" s="41">
        <v>1262.3039999999999</v>
      </c>
      <c r="G2215" s="42">
        <v>1085.5485000000001</v>
      </c>
      <c r="H2215" s="42">
        <v>0</v>
      </c>
      <c r="I2215" s="42"/>
      <c r="J2215" s="42"/>
      <c r="K2215" s="42">
        <v>0</v>
      </c>
      <c r="L2215" s="46">
        <v>0.52595999999999998</v>
      </c>
      <c r="M2215" s="48">
        <v>55.505220749999999</v>
      </c>
      <c r="N2215" s="48">
        <v>0</v>
      </c>
      <c r="O2215" s="42"/>
      <c r="P2215" s="42"/>
      <c r="Q2215" s="42">
        <v>0</v>
      </c>
      <c r="R2215" s="47">
        <v>2347.8525</v>
      </c>
      <c r="S2215" s="42">
        <v>2500.3199362529153</v>
      </c>
      <c r="T2215" s="73">
        <v>0.5848701605269977</v>
      </c>
      <c r="U2215" s="48">
        <v>56.031180749999997</v>
      </c>
      <c r="V2215" s="49">
        <v>13.106708947368421</v>
      </c>
    </row>
    <row r="2216" spans="1:22" x14ac:dyDescent="0.35">
      <c r="A2216" s="1" t="s">
        <v>29</v>
      </c>
      <c r="B2216" s="44" t="s">
        <v>2229</v>
      </c>
      <c r="C2216" s="25" t="s">
        <v>2261</v>
      </c>
      <c r="D2216" s="25" t="s">
        <v>32</v>
      </c>
      <c r="E2216" s="50">
        <v>6205</v>
      </c>
      <c r="F2216" s="41">
        <v>3216.672</v>
      </c>
      <c r="G2216" s="42">
        <v>1575.0872999999999</v>
      </c>
      <c r="H2216" s="42">
        <v>0</v>
      </c>
      <c r="I2216" s="42"/>
      <c r="J2216" s="42"/>
      <c r="K2216" s="42">
        <v>0</v>
      </c>
      <c r="L2216" s="46">
        <v>1.3402799999999999</v>
      </c>
      <c r="M2216" s="48">
        <v>80.535847349999997</v>
      </c>
      <c r="N2216" s="48">
        <v>0</v>
      </c>
      <c r="O2216" s="42"/>
      <c r="P2216" s="42"/>
      <c r="Q2216" s="42">
        <v>0</v>
      </c>
      <c r="R2216" s="47">
        <v>4791.7592999999997</v>
      </c>
      <c r="S2216" s="42">
        <v>5102.9318526250318</v>
      </c>
      <c r="T2216" s="73">
        <v>0.82239030662772472</v>
      </c>
      <c r="U2216" s="48">
        <v>81.87612734999999</v>
      </c>
      <c r="V2216" s="49">
        <v>13.195185713134569</v>
      </c>
    </row>
    <row r="2217" spans="1:22" x14ac:dyDescent="0.35">
      <c r="A2217" s="1" t="s">
        <v>29</v>
      </c>
      <c r="B2217" s="44" t="s">
        <v>2229</v>
      </c>
      <c r="C2217" s="25" t="s">
        <v>2262</v>
      </c>
      <c r="D2217" s="25" t="s">
        <v>32</v>
      </c>
      <c r="E2217" s="50">
        <v>962</v>
      </c>
      <c r="F2217" s="41">
        <v>173.66399999999999</v>
      </c>
      <c r="G2217" s="42">
        <v>0</v>
      </c>
      <c r="H2217" s="42">
        <v>0</v>
      </c>
      <c r="I2217" s="42"/>
      <c r="J2217" s="42"/>
      <c r="K2217" s="42">
        <v>0</v>
      </c>
      <c r="L2217" s="46">
        <v>7.2359999999999994E-2</v>
      </c>
      <c r="M2217" s="42">
        <v>0</v>
      </c>
      <c r="N2217" s="48">
        <v>0</v>
      </c>
      <c r="O2217" s="42"/>
      <c r="P2217" s="42"/>
      <c r="Q2217" s="42">
        <v>0</v>
      </c>
      <c r="R2217" s="47">
        <v>173.66399999999999</v>
      </c>
      <c r="S2217" s="42">
        <v>184.94158445193054</v>
      </c>
      <c r="T2217" s="73">
        <v>0.19224696928475107</v>
      </c>
      <c r="U2217" s="48">
        <v>7.2359999999999994E-2</v>
      </c>
      <c r="V2217" s="49">
        <v>7.521829521829522E-2</v>
      </c>
    </row>
    <row r="2218" spans="1:22" x14ac:dyDescent="0.35">
      <c r="A2218" s="1" t="s">
        <v>29</v>
      </c>
      <c r="B2218" s="44" t="s">
        <v>2229</v>
      </c>
      <c r="C2218" s="25" t="s">
        <v>2263</v>
      </c>
      <c r="D2218" s="25" t="s">
        <v>32</v>
      </c>
      <c r="E2218" s="50">
        <v>3126</v>
      </c>
      <c r="F2218" s="41">
        <v>1330.1279999999999</v>
      </c>
      <c r="G2218" s="42">
        <v>416.79</v>
      </c>
      <c r="H2218" s="42">
        <v>0</v>
      </c>
      <c r="I2218" s="42"/>
      <c r="J2218" s="42"/>
      <c r="K2218" s="42">
        <v>0</v>
      </c>
      <c r="L2218" s="46">
        <v>0.55422000000000005</v>
      </c>
      <c r="M2218" s="48">
        <v>21.310904999999998</v>
      </c>
      <c r="N2218" s="48">
        <v>0</v>
      </c>
      <c r="O2218" s="42"/>
      <c r="P2218" s="42"/>
      <c r="Q2218" s="42">
        <v>0</v>
      </c>
      <c r="R2218" s="47">
        <v>1746.9179999999999</v>
      </c>
      <c r="S2218" s="42">
        <v>1860.3612886239957</v>
      </c>
      <c r="T2218" s="73">
        <v>0.59512517230454121</v>
      </c>
      <c r="U2218" s="48">
        <v>21.865124999999999</v>
      </c>
      <c r="V2218" s="49">
        <v>6.9946017274472165</v>
      </c>
    </row>
    <row r="2219" spans="1:22" x14ac:dyDescent="0.35">
      <c r="A2219" s="1" t="s">
        <v>29</v>
      </c>
      <c r="B2219" s="44" t="s">
        <v>2229</v>
      </c>
      <c r="C2219" s="25" t="s">
        <v>2264</v>
      </c>
      <c r="D2219" s="25" t="s">
        <v>32</v>
      </c>
      <c r="E2219" s="50">
        <v>2575</v>
      </c>
      <c r="F2219" s="41">
        <v>969.40800000000002</v>
      </c>
      <c r="G2219" s="42">
        <v>675.19979999999998</v>
      </c>
      <c r="H2219" s="42">
        <v>0</v>
      </c>
      <c r="I2219" s="42"/>
      <c r="J2219" s="42"/>
      <c r="K2219" s="42">
        <v>0</v>
      </c>
      <c r="L2219" s="46">
        <v>0.40392</v>
      </c>
      <c r="M2219" s="48">
        <v>34.5236661</v>
      </c>
      <c r="N2219" s="48">
        <v>0</v>
      </c>
      <c r="O2219" s="42"/>
      <c r="P2219" s="42"/>
      <c r="Q2219" s="42">
        <v>0</v>
      </c>
      <c r="R2219" s="47">
        <v>1644.6078</v>
      </c>
      <c r="S2219" s="42">
        <v>1751.4071559678673</v>
      </c>
      <c r="T2219" s="73">
        <v>0.68015811882247279</v>
      </c>
      <c r="U2219" s="48">
        <v>34.927586099999999</v>
      </c>
      <c r="V2219" s="49">
        <v>13.564111106796117</v>
      </c>
    </row>
    <row r="2220" spans="1:22" x14ac:dyDescent="0.35">
      <c r="A2220" s="1" t="s">
        <v>29</v>
      </c>
      <c r="B2220" s="44" t="s">
        <v>2229</v>
      </c>
      <c r="C2220" s="25" t="s">
        <v>2265</v>
      </c>
      <c r="D2220" s="25" t="s">
        <v>32</v>
      </c>
      <c r="E2220" s="50">
        <v>2234</v>
      </c>
      <c r="F2220" s="41">
        <v>797.95079999999996</v>
      </c>
      <c r="G2220" s="42">
        <v>237.94919999999999</v>
      </c>
      <c r="H2220" s="42">
        <v>0</v>
      </c>
      <c r="I2220" s="42"/>
      <c r="J2220" s="42"/>
      <c r="K2220" s="42">
        <v>0</v>
      </c>
      <c r="L2220" s="46">
        <v>0.33247950000000004</v>
      </c>
      <c r="M2220" s="48">
        <v>12.166589399999999</v>
      </c>
      <c r="N2220" s="48">
        <v>0</v>
      </c>
      <c r="O2220" s="42"/>
      <c r="P2220" s="42"/>
      <c r="Q2220" s="42">
        <v>0</v>
      </c>
      <c r="R2220" s="47">
        <v>1035.8999999999999</v>
      </c>
      <c r="S2220" s="42">
        <v>1103.1704172065299</v>
      </c>
      <c r="T2220" s="73">
        <v>0.49380949740668306</v>
      </c>
      <c r="U2220" s="48">
        <v>12.499068899999999</v>
      </c>
      <c r="V2220" s="49">
        <v>5.5949278871978505</v>
      </c>
    </row>
    <row r="2221" spans="1:22" x14ac:dyDescent="0.35">
      <c r="A2221" s="1" t="s">
        <v>29</v>
      </c>
      <c r="B2221" s="44" t="s">
        <v>2229</v>
      </c>
      <c r="C2221" s="25" t="s">
        <v>2266</v>
      </c>
      <c r="D2221" s="25" t="s">
        <v>32</v>
      </c>
      <c r="E2221" s="50">
        <v>2611</v>
      </c>
      <c r="F2221" s="41">
        <v>868.82039999999995</v>
      </c>
      <c r="G2221" s="42">
        <v>300.46769999999998</v>
      </c>
      <c r="H2221" s="42">
        <v>0</v>
      </c>
      <c r="I2221" s="42"/>
      <c r="J2221" s="42"/>
      <c r="K2221" s="42">
        <v>0</v>
      </c>
      <c r="L2221" s="46">
        <v>0.36200850000000001</v>
      </c>
      <c r="M2221" s="48">
        <v>15.36322515</v>
      </c>
      <c r="N2221" s="48">
        <v>0</v>
      </c>
      <c r="O2221" s="42"/>
      <c r="P2221" s="42"/>
      <c r="Q2221" s="42">
        <v>0</v>
      </c>
      <c r="R2221" s="47">
        <v>1169.2881</v>
      </c>
      <c r="S2221" s="42">
        <v>1245.2206208240477</v>
      </c>
      <c r="T2221" s="73">
        <v>0.47691329790273757</v>
      </c>
      <c r="U2221" s="48">
        <v>15.72523365</v>
      </c>
      <c r="V2221" s="49">
        <v>6.0226861930294904</v>
      </c>
    </row>
    <row r="2222" spans="1:22" x14ac:dyDescent="0.35">
      <c r="A2222" s="1" t="s">
        <v>29</v>
      </c>
      <c r="B2222" s="44" t="s">
        <v>2229</v>
      </c>
      <c r="C2222" s="25" t="s">
        <v>2267</v>
      </c>
      <c r="D2222" s="25" t="s">
        <v>32</v>
      </c>
      <c r="E2222" s="50">
        <v>2566</v>
      </c>
      <c r="F2222" s="41">
        <v>800.87760000000003</v>
      </c>
      <c r="G2222" s="42">
        <v>439.14510000000001</v>
      </c>
      <c r="H2222" s="42">
        <v>0</v>
      </c>
      <c r="I2222" s="42"/>
      <c r="J2222" s="42"/>
      <c r="K2222" s="42">
        <v>0</v>
      </c>
      <c r="L2222" s="46">
        <v>0.33369900000000002</v>
      </c>
      <c r="M2222" s="48">
        <v>22.453944449999998</v>
      </c>
      <c r="N2222" s="48">
        <v>0</v>
      </c>
      <c r="O2222" s="42"/>
      <c r="P2222" s="42"/>
      <c r="Q2222" s="42">
        <v>0</v>
      </c>
      <c r="R2222" s="47">
        <v>1240.0227</v>
      </c>
      <c r="S2222" s="42">
        <v>1320.5486623270276</v>
      </c>
      <c r="T2222" s="73">
        <v>0.51463314977670604</v>
      </c>
      <c r="U2222" s="48">
        <v>22.787643449999997</v>
      </c>
      <c r="V2222" s="49">
        <v>8.8806092946219781</v>
      </c>
    </row>
    <row r="2223" spans="1:22" x14ac:dyDescent="0.35">
      <c r="A2223" s="1" t="s">
        <v>29</v>
      </c>
      <c r="B2223" s="44" t="s">
        <v>2229</v>
      </c>
      <c r="C2223" s="25" t="s">
        <v>2268</v>
      </c>
      <c r="D2223" s="25" t="s">
        <v>32</v>
      </c>
      <c r="E2223" s="50">
        <v>3556</v>
      </c>
      <c r="F2223" s="41">
        <v>1434.672</v>
      </c>
      <c r="G2223" s="42">
        <v>550.16279999999995</v>
      </c>
      <c r="H2223" s="42">
        <v>0</v>
      </c>
      <c r="I2223" s="42"/>
      <c r="J2223" s="42"/>
      <c r="K2223" s="42">
        <v>0</v>
      </c>
      <c r="L2223" s="46">
        <v>0.59777999999999998</v>
      </c>
      <c r="M2223" s="48">
        <v>28.130394599999999</v>
      </c>
      <c r="N2223" s="48">
        <v>0</v>
      </c>
      <c r="O2223" s="42"/>
      <c r="P2223" s="42"/>
      <c r="Q2223" s="42">
        <v>0</v>
      </c>
      <c r="R2223" s="47">
        <v>1984.8348000000001</v>
      </c>
      <c r="S2223" s="42">
        <v>2113.728192298523</v>
      </c>
      <c r="T2223" s="73">
        <v>0.59441175261488277</v>
      </c>
      <c r="U2223" s="48">
        <v>28.728174599999999</v>
      </c>
      <c r="V2223" s="49">
        <v>8.0787892575928009</v>
      </c>
    </row>
    <row r="2224" spans="1:22" x14ac:dyDescent="0.35">
      <c r="A2224" s="1" t="s">
        <v>29</v>
      </c>
      <c r="B2224" s="44" t="s">
        <v>2229</v>
      </c>
      <c r="C2224" s="25" t="s">
        <v>2269</v>
      </c>
      <c r="D2224" s="25" t="s">
        <v>32</v>
      </c>
      <c r="E2224" s="50">
        <v>4007</v>
      </c>
      <c r="F2224" s="41">
        <v>1292.7636</v>
      </c>
      <c r="G2224" s="42">
        <v>874.88009999999997</v>
      </c>
      <c r="H2224" s="42">
        <v>0</v>
      </c>
      <c r="I2224" s="42"/>
      <c r="J2224" s="42"/>
      <c r="K2224" s="42">
        <v>0</v>
      </c>
      <c r="L2224" s="46">
        <v>0.53865150000000006</v>
      </c>
      <c r="M2224" s="48">
        <v>44.733526949999998</v>
      </c>
      <c r="N2224" s="48">
        <v>0</v>
      </c>
      <c r="O2224" s="42"/>
      <c r="P2224" s="42"/>
      <c r="Q2224" s="42">
        <v>0</v>
      </c>
      <c r="R2224" s="47">
        <v>2167.6437000000001</v>
      </c>
      <c r="S2224" s="42">
        <v>2308.4085383570873</v>
      </c>
      <c r="T2224" s="73">
        <v>0.57609397014152419</v>
      </c>
      <c r="U2224" s="48">
        <v>45.272178449999998</v>
      </c>
      <c r="V2224" s="49">
        <v>11.29827263538807</v>
      </c>
    </row>
    <row r="2225" spans="1:22" x14ac:dyDescent="0.35">
      <c r="A2225" s="1" t="s">
        <v>29</v>
      </c>
      <c r="B2225" s="44" t="s">
        <v>2229</v>
      </c>
      <c r="C2225" s="25" t="s">
        <v>2270</v>
      </c>
      <c r="D2225" s="25" t="s">
        <v>32</v>
      </c>
      <c r="E2225" s="50">
        <v>8299</v>
      </c>
      <c r="F2225" s="41">
        <v>4290.6239999999998</v>
      </c>
      <c r="G2225" s="42">
        <v>805.54139999999995</v>
      </c>
      <c r="H2225" s="42">
        <v>0</v>
      </c>
      <c r="I2225" s="42"/>
      <c r="J2225" s="42"/>
      <c r="K2225" s="42">
        <v>0</v>
      </c>
      <c r="L2225" s="46">
        <v>1.78776</v>
      </c>
      <c r="M2225" s="48">
        <v>41.188167300000003</v>
      </c>
      <c r="N2225" s="48">
        <v>0</v>
      </c>
      <c r="O2225" s="42"/>
      <c r="P2225" s="42"/>
      <c r="Q2225" s="42">
        <v>0</v>
      </c>
      <c r="R2225" s="47">
        <v>5096.1653999999999</v>
      </c>
      <c r="S2225" s="42">
        <v>5427.1058118268975</v>
      </c>
      <c r="T2225" s="73">
        <v>0.65394695888985388</v>
      </c>
      <c r="U2225" s="48">
        <v>42.975927300000002</v>
      </c>
      <c r="V2225" s="49">
        <v>5.1784464754789736</v>
      </c>
    </row>
    <row r="2226" spans="1:22" x14ac:dyDescent="0.35">
      <c r="A2226" s="1" t="s">
        <v>29</v>
      </c>
      <c r="B2226" s="44" t="s">
        <v>2229</v>
      </c>
      <c r="C2226" s="25" t="s">
        <v>2271</v>
      </c>
      <c r="D2226" s="25" t="s">
        <v>32</v>
      </c>
      <c r="E2226" s="50">
        <v>930</v>
      </c>
      <c r="F2226" s="41">
        <v>368.35199999999998</v>
      </c>
      <c r="G2226" s="42">
        <v>0</v>
      </c>
      <c r="H2226" s="42">
        <v>0</v>
      </c>
      <c r="I2226" s="42"/>
      <c r="J2226" s="42"/>
      <c r="K2226" s="42">
        <v>0</v>
      </c>
      <c r="L2226" s="46">
        <v>0.15347999999999998</v>
      </c>
      <c r="M2226" s="42">
        <v>0</v>
      </c>
      <c r="N2226" s="48">
        <v>0</v>
      </c>
      <c r="O2226" s="42"/>
      <c r="P2226" s="42"/>
      <c r="Q2226" s="42">
        <v>0</v>
      </c>
      <c r="R2226" s="47">
        <v>368.35199999999998</v>
      </c>
      <c r="S2226" s="42">
        <v>392.27244861363044</v>
      </c>
      <c r="T2226" s="73">
        <v>0.42179833184261339</v>
      </c>
      <c r="U2226" s="48">
        <v>0.15347999999999998</v>
      </c>
      <c r="V2226" s="49">
        <v>0.16503225806451613</v>
      </c>
    </row>
    <row r="2227" spans="1:22" x14ac:dyDescent="0.35">
      <c r="A2227" s="1" t="s">
        <v>29</v>
      </c>
      <c r="B2227" s="44" t="s">
        <v>2229</v>
      </c>
      <c r="C2227" s="25" t="s">
        <v>2272</v>
      </c>
      <c r="D2227" s="25" t="s">
        <v>32</v>
      </c>
      <c r="E2227" s="50">
        <v>4463</v>
      </c>
      <c r="F2227" s="41">
        <v>1618.704</v>
      </c>
      <c r="G2227" s="42">
        <v>547.88940000000002</v>
      </c>
      <c r="H2227" s="42">
        <v>0</v>
      </c>
      <c r="I2227" s="42"/>
      <c r="J2227" s="42"/>
      <c r="K2227" s="42">
        <v>0</v>
      </c>
      <c r="L2227" s="46">
        <v>0.67446000000000006</v>
      </c>
      <c r="M2227" s="48">
        <v>28.014153299999997</v>
      </c>
      <c r="N2227" s="48">
        <v>0</v>
      </c>
      <c r="O2227" s="42"/>
      <c r="P2227" s="42"/>
      <c r="Q2227" s="42">
        <v>0</v>
      </c>
      <c r="R2227" s="47">
        <v>2166.5933999999997</v>
      </c>
      <c r="S2227" s="42">
        <v>2307.2900328167916</v>
      </c>
      <c r="T2227" s="73">
        <v>0.51698185812610165</v>
      </c>
      <c r="U2227" s="48">
        <v>28.688613299999997</v>
      </c>
      <c r="V2227" s="49">
        <v>6.4281006721935912</v>
      </c>
    </row>
    <row r="2228" spans="1:22" x14ac:dyDescent="0.35">
      <c r="A2228" s="1" t="s">
        <v>29</v>
      </c>
      <c r="B2228" s="44" t="s">
        <v>2229</v>
      </c>
      <c r="C2228" s="25" t="s">
        <v>2273</v>
      </c>
      <c r="D2228" s="25" t="s">
        <v>32</v>
      </c>
      <c r="E2228" s="50">
        <v>2626</v>
      </c>
      <c r="F2228" s="41">
        <v>1062.4608000000001</v>
      </c>
      <c r="G2228" s="42">
        <v>225.44550000000001</v>
      </c>
      <c r="H2228" s="42">
        <v>0</v>
      </c>
      <c r="I2228" s="42"/>
      <c r="J2228" s="42"/>
      <c r="K2228" s="42">
        <v>0</v>
      </c>
      <c r="L2228" s="46">
        <v>0.44269200000000003</v>
      </c>
      <c r="M2228" s="48">
        <v>11.52726225</v>
      </c>
      <c r="N2228" s="48">
        <v>0</v>
      </c>
      <c r="O2228" s="42"/>
      <c r="P2228" s="42"/>
      <c r="Q2228" s="42">
        <v>0</v>
      </c>
      <c r="R2228" s="47">
        <v>1287.9063000000001</v>
      </c>
      <c r="S2228" s="42">
        <v>1371.5417803783364</v>
      </c>
      <c r="T2228" s="73">
        <v>0.52229313799632004</v>
      </c>
      <c r="U2228" s="48">
        <v>11.969954249999999</v>
      </c>
      <c r="V2228" s="49">
        <v>4.5582460967250569</v>
      </c>
    </row>
    <row r="2229" spans="1:22" x14ac:dyDescent="0.35">
      <c r="A2229" s="1" t="s">
        <v>29</v>
      </c>
      <c r="B2229" s="44" t="s">
        <v>2229</v>
      </c>
      <c r="C2229" s="25" t="s">
        <v>2274</v>
      </c>
      <c r="D2229" s="25" t="s">
        <v>32</v>
      </c>
      <c r="E2229" s="50">
        <v>1860</v>
      </c>
      <c r="F2229" s="41">
        <v>417.28319999999997</v>
      </c>
      <c r="G2229" s="42">
        <v>505.83150000000001</v>
      </c>
      <c r="H2229" s="42">
        <v>0</v>
      </c>
      <c r="I2229" s="42"/>
      <c r="J2229" s="42"/>
      <c r="K2229" s="42">
        <v>0</v>
      </c>
      <c r="L2229" s="46">
        <v>0.17386799999999999</v>
      </c>
      <c r="M2229" s="48">
        <v>25.86368925</v>
      </c>
      <c r="N2229" s="48">
        <v>0</v>
      </c>
      <c r="O2229" s="42"/>
      <c r="P2229" s="42"/>
      <c r="Q2229" s="42">
        <v>0</v>
      </c>
      <c r="R2229" s="47">
        <v>923.11469999999997</v>
      </c>
      <c r="S2229" s="42">
        <v>983.06094094843218</v>
      </c>
      <c r="T2229" s="73">
        <v>0.52852738760668394</v>
      </c>
      <c r="U2229" s="48">
        <v>26.037557249999999</v>
      </c>
      <c r="V2229" s="49">
        <v>13.998686693548386</v>
      </c>
    </row>
    <row r="2230" spans="1:22" x14ac:dyDescent="0.35">
      <c r="A2230" s="1" t="s">
        <v>29</v>
      </c>
      <c r="B2230" s="44" t="s">
        <v>2229</v>
      </c>
      <c r="C2230" s="25" t="s">
        <v>2275</v>
      </c>
      <c r="D2230" s="25" t="s">
        <v>32</v>
      </c>
      <c r="E2230" s="50">
        <v>2957</v>
      </c>
      <c r="F2230" s="41">
        <v>515.89440000000002</v>
      </c>
      <c r="G2230" s="42">
        <v>733.92930000000001</v>
      </c>
      <c r="H2230" s="42">
        <v>0</v>
      </c>
      <c r="I2230" s="42"/>
      <c r="J2230" s="42"/>
      <c r="K2230" s="42">
        <v>0</v>
      </c>
      <c r="L2230" s="46">
        <v>0.21495600000000001</v>
      </c>
      <c r="M2230" s="48">
        <v>37.526566350000003</v>
      </c>
      <c r="N2230" s="48">
        <v>0</v>
      </c>
      <c r="O2230" s="42"/>
      <c r="P2230" s="42"/>
      <c r="Q2230" s="42">
        <v>0</v>
      </c>
      <c r="R2230" s="47">
        <v>1249.8236999999999</v>
      </c>
      <c r="S2230" s="42">
        <v>1330.9861304793988</v>
      </c>
      <c r="T2230" s="73">
        <v>0.45011367280331377</v>
      </c>
      <c r="U2230" s="48">
        <v>37.741522350000004</v>
      </c>
      <c r="V2230" s="49">
        <v>12.763450236726413</v>
      </c>
    </row>
    <row r="2231" spans="1:22" x14ac:dyDescent="0.35">
      <c r="A2231" s="1" t="s">
        <v>29</v>
      </c>
      <c r="B2231" s="44" t="s">
        <v>2229</v>
      </c>
      <c r="C2231" s="25" t="s">
        <v>2276</v>
      </c>
      <c r="D2231" s="25" t="s">
        <v>32</v>
      </c>
      <c r="E2231" s="50">
        <v>3609</v>
      </c>
      <c r="F2231" s="41">
        <v>1510.2719999999999</v>
      </c>
      <c r="G2231" s="42">
        <v>666.86400000000003</v>
      </c>
      <c r="H2231" s="42">
        <v>0</v>
      </c>
      <c r="I2231" s="42"/>
      <c r="J2231" s="42"/>
      <c r="K2231" s="42">
        <v>0</v>
      </c>
      <c r="L2231" s="46">
        <v>0.62927999999999995</v>
      </c>
      <c r="M2231" s="48">
        <v>34.097448</v>
      </c>
      <c r="N2231" s="48">
        <v>0</v>
      </c>
      <c r="O2231" s="42"/>
      <c r="P2231" s="42"/>
      <c r="Q2231" s="42">
        <v>0</v>
      </c>
      <c r="R2231" s="47">
        <v>2177.136</v>
      </c>
      <c r="S2231" s="42">
        <v>2318.5172598082404</v>
      </c>
      <c r="T2231" s="73">
        <v>0.64242650590419514</v>
      </c>
      <c r="U2231" s="48">
        <v>34.726728000000001</v>
      </c>
      <c r="V2231" s="49">
        <v>9.6222576891105582</v>
      </c>
    </row>
    <row r="2232" spans="1:22" x14ac:dyDescent="0.35">
      <c r="A2232" s="1" t="s">
        <v>29</v>
      </c>
      <c r="B2232" s="44" t="s">
        <v>2229</v>
      </c>
      <c r="C2232" s="25" t="s">
        <v>2277</v>
      </c>
      <c r="D2232" s="25" t="s">
        <v>32</v>
      </c>
      <c r="E2232" s="50">
        <v>29891</v>
      </c>
      <c r="F2232" s="41">
        <v>15098.6952</v>
      </c>
      <c r="G2232" s="42">
        <v>3348.7181999999998</v>
      </c>
      <c r="H2232" s="42">
        <v>0</v>
      </c>
      <c r="I2232" s="42"/>
      <c r="J2232" s="42"/>
      <c r="K2232" s="42">
        <v>0</v>
      </c>
      <c r="L2232" s="46">
        <v>6.2911230000000007</v>
      </c>
      <c r="M2232" s="42">
        <v>171.2234349</v>
      </c>
      <c r="N2232" s="48">
        <v>0</v>
      </c>
      <c r="O2232" s="42"/>
      <c r="P2232" s="42"/>
      <c r="Q2232" s="42">
        <v>0</v>
      </c>
      <c r="R2232" s="47">
        <v>18447.413400000001</v>
      </c>
      <c r="S2232" s="42">
        <v>19645.37188614667</v>
      </c>
      <c r="T2232" s="73">
        <v>0.6572336785703613</v>
      </c>
      <c r="U2232" s="48">
        <v>177.5145579</v>
      </c>
      <c r="V2232" s="49">
        <v>5.9387293131711889</v>
      </c>
    </row>
    <row r="2233" spans="1:22" x14ac:dyDescent="0.35">
      <c r="A2233" s="1" t="s">
        <v>29</v>
      </c>
      <c r="B2233" s="44" t="s">
        <v>2229</v>
      </c>
      <c r="C2233" s="25" t="s">
        <v>2278</v>
      </c>
      <c r="D2233" s="25" t="s">
        <v>32</v>
      </c>
      <c r="E2233" s="50">
        <v>19625</v>
      </c>
      <c r="F2233" s="41">
        <v>8130.24</v>
      </c>
      <c r="G2233" s="42">
        <v>3595.761</v>
      </c>
      <c r="H2233" s="42">
        <v>0</v>
      </c>
      <c r="I2233" s="42"/>
      <c r="J2233" s="42"/>
      <c r="K2233" s="42">
        <v>0</v>
      </c>
      <c r="L2233" s="46">
        <v>3.3875999999999999</v>
      </c>
      <c r="M2233" s="42">
        <v>183.85498949999999</v>
      </c>
      <c r="N2233" s="48">
        <v>0</v>
      </c>
      <c r="O2233" s="42"/>
      <c r="P2233" s="42"/>
      <c r="Q2233" s="42">
        <v>0</v>
      </c>
      <c r="R2233" s="47">
        <v>11726.001</v>
      </c>
      <c r="S2233" s="42">
        <v>12487.476991344907</v>
      </c>
      <c r="T2233" s="73">
        <v>0.63630456006853031</v>
      </c>
      <c r="U2233" s="48">
        <v>187.24258949999998</v>
      </c>
      <c r="V2233" s="49">
        <v>9.5410236687898067</v>
      </c>
    </row>
    <row r="2234" spans="1:22" x14ac:dyDescent="0.35">
      <c r="A2234" s="1" t="s">
        <v>29</v>
      </c>
      <c r="B2234" s="44" t="s">
        <v>2229</v>
      </c>
      <c r="C2234" s="25" t="s">
        <v>2279</v>
      </c>
      <c r="D2234" s="25" t="s">
        <v>32</v>
      </c>
      <c r="E2234" s="50">
        <v>31131</v>
      </c>
      <c r="F2234" s="41">
        <v>11836.8</v>
      </c>
      <c r="G2234" s="42">
        <v>6626.5820999999996</v>
      </c>
      <c r="H2234" s="42">
        <v>0</v>
      </c>
      <c r="I2234" s="42"/>
      <c r="J2234" s="42"/>
      <c r="K2234" s="42">
        <v>0</v>
      </c>
      <c r="L2234" s="46">
        <v>4.9320000000000004</v>
      </c>
      <c r="M2234" s="42">
        <v>338.82401594999999</v>
      </c>
      <c r="N2234" s="48">
        <v>0</v>
      </c>
      <c r="O2234" s="42"/>
      <c r="P2234" s="42"/>
      <c r="Q2234" s="42">
        <v>0</v>
      </c>
      <c r="R2234" s="47">
        <v>18463.382099999999</v>
      </c>
      <c r="S2234" s="42">
        <v>19662.377579207048</v>
      </c>
      <c r="T2234" s="73">
        <v>0.6316012199803106</v>
      </c>
      <c r="U2234" s="48">
        <v>343.75601595000001</v>
      </c>
      <c r="V2234" s="49">
        <v>11.042241365519901</v>
      </c>
    </row>
    <row r="2235" spans="1:22" x14ac:dyDescent="0.35">
      <c r="A2235" s="1" t="s">
        <v>29</v>
      </c>
      <c r="B2235" s="44" t="s">
        <v>2229</v>
      </c>
      <c r="C2235" s="25" t="s">
        <v>2280</v>
      </c>
      <c r="D2235" s="25" t="s">
        <v>32</v>
      </c>
      <c r="E2235" s="50">
        <v>17158</v>
      </c>
      <c r="F2235" s="41">
        <v>4419.3599999999997</v>
      </c>
      <c r="G2235" s="42">
        <v>5034.0654000000004</v>
      </c>
      <c r="H2235" s="42">
        <v>0</v>
      </c>
      <c r="I2235" s="42"/>
      <c r="J2235" s="42"/>
      <c r="K2235" s="42">
        <v>0</v>
      </c>
      <c r="L2235" s="46">
        <v>1.8414000000000001</v>
      </c>
      <c r="M2235" s="42">
        <v>257.39698529999998</v>
      </c>
      <c r="N2235" s="48">
        <v>0</v>
      </c>
      <c r="O2235" s="42"/>
      <c r="P2235" s="42"/>
      <c r="Q2235" s="42">
        <v>0</v>
      </c>
      <c r="R2235" s="47">
        <v>9453.4254000000001</v>
      </c>
      <c r="S2235" s="42">
        <v>10067.322369484322</v>
      </c>
      <c r="T2235" s="73">
        <v>0.58674218262526645</v>
      </c>
      <c r="U2235" s="48">
        <v>259.2383853</v>
      </c>
      <c r="V2235" s="49">
        <v>15.10889295372421</v>
      </c>
    </row>
    <row r="2236" spans="1:22" x14ac:dyDescent="0.35">
      <c r="A2236" s="1" t="s">
        <v>29</v>
      </c>
      <c r="B2236" s="44" t="s">
        <v>2229</v>
      </c>
      <c r="C2236" s="25" t="s">
        <v>2281</v>
      </c>
      <c r="D2236" s="25" t="s">
        <v>32</v>
      </c>
      <c r="E2236" s="50">
        <v>2999</v>
      </c>
      <c r="F2236" s="41">
        <v>1422.0360000000001</v>
      </c>
      <c r="G2236" s="42">
        <v>0</v>
      </c>
      <c r="H2236" s="42">
        <v>121.83199999999998</v>
      </c>
      <c r="I2236" s="42"/>
      <c r="J2236" s="42"/>
      <c r="K2236" s="42">
        <v>0</v>
      </c>
      <c r="L2236" s="46">
        <v>0.59251500000000001</v>
      </c>
      <c r="M2236" s="42">
        <v>0</v>
      </c>
      <c r="N2236" s="48">
        <v>8.6754683200000002</v>
      </c>
      <c r="O2236" s="42"/>
      <c r="P2236" s="42"/>
      <c r="Q2236" s="42">
        <v>0</v>
      </c>
      <c r="R2236" s="47">
        <v>1543.8679999999999</v>
      </c>
      <c r="S2236" s="42">
        <v>1644.1254036797097</v>
      </c>
      <c r="T2236" s="73">
        <v>0.54822454274081689</v>
      </c>
      <c r="U2236" s="48">
        <v>9.2679833200000008</v>
      </c>
      <c r="V2236" s="49">
        <v>3.0903578926308772</v>
      </c>
    </row>
    <row r="2237" spans="1:22" x14ac:dyDescent="0.35">
      <c r="A2237" s="1" t="s">
        <v>29</v>
      </c>
      <c r="B2237" s="44" t="s">
        <v>2229</v>
      </c>
      <c r="C2237" s="25" t="s">
        <v>2282</v>
      </c>
      <c r="D2237" s="25" t="s">
        <v>32</v>
      </c>
      <c r="E2237" s="50">
        <v>4857</v>
      </c>
      <c r="F2237" s="41">
        <v>2190.2399999999998</v>
      </c>
      <c r="G2237" s="42">
        <v>0</v>
      </c>
      <c r="H2237" s="42">
        <v>359.28799999999995</v>
      </c>
      <c r="I2237" s="42"/>
      <c r="J2237" s="42"/>
      <c r="K2237" s="42">
        <v>0</v>
      </c>
      <c r="L2237" s="46">
        <v>0.91260000000000008</v>
      </c>
      <c r="M2237" s="42">
        <v>0</v>
      </c>
      <c r="N2237" s="48">
        <v>25.584342879999998</v>
      </c>
      <c r="O2237" s="42"/>
      <c r="P2237" s="42"/>
      <c r="Q2237" s="42">
        <v>0</v>
      </c>
      <c r="R2237" s="47">
        <v>2549.5279999999998</v>
      </c>
      <c r="S2237" s="42">
        <v>2715.0920623995853</v>
      </c>
      <c r="T2237" s="73">
        <v>0.55900598361119735</v>
      </c>
      <c r="U2237" s="48">
        <v>26.496942879999999</v>
      </c>
      <c r="V2237" s="49">
        <v>5.4554133992176235</v>
      </c>
    </row>
    <row r="2238" spans="1:22" x14ac:dyDescent="0.35">
      <c r="A2238" s="1" t="s">
        <v>29</v>
      </c>
      <c r="B2238" s="44" t="s">
        <v>2229</v>
      </c>
      <c r="C2238" s="25" t="s">
        <v>2283</v>
      </c>
      <c r="D2238" s="25" t="s">
        <v>32</v>
      </c>
      <c r="E2238" s="50">
        <v>6826</v>
      </c>
      <c r="F2238" s="41">
        <v>5596.1279999999997</v>
      </c>
      <c r="G2238" s="42">
        <v>0</v>
      </c>
      <c r="H2238" s="42">
        <v>0</v>
      </c>
      <c r="I2238" s="42"/>
      <c r="J2238" s="42"/>
      <c r="K2238" s="42">
        <v>0</v>
      </c>
      <c r="L2238" s="46">
        <v>2.3317200000000002</v>
      </c>
      <c r="M2238" s="42">
        <v>0</v>
      </c>
      <c r="N2238" s="48">
        <v>0</v>
      </c>
      <c r="O2238" s="42"/>
      <c r="P2238" s="42"/>
      <c r="Q2238" s="42">
        <v>0</v>
      </c>
      <c r="R2238" s="47">
        <v>5596.1279999999997</v>
      </c>
      <c r="S2238" s="42">
        <v>5959.535534801762</v>
      </c>
      <c r="T2238" s="73">
        <v>0.87306409827157372</v>
      </c>
      <c r="U2238" s="48">
        <v>2.3317200000000002</v>
      </c>
      <c r="V2238" s="49">
        <v>0.34159390565484915</v>
      </c>
    </row>
    <row r="2239" spans="1:22" x14ac:dyDescent="0.35">
      <c r="A2239" s="1" t="s">
        <v>29</v>
      </c>
      <c r="B2239" s="44" t="s">
        <v>2229</v>
      </c>
      <c r="C2239" s="25" t="s">
        <v>2284</v>
      </c>
      <c r="D2239" s="25" t="s">
        <v>32</v>
      </c>
      <c r="E2239" s="50">
        <v>3884</v>
      </c>
      <c r="F2239" s="41">
        <v>1878.336</v>
      </c>
      <c r="G2239" s="42">
        <v>1328.4233999999999</v>
      </c>
      <c r="H2239" s="42">
        <v>0</v>
      </c>
      <c r="I2239" s="42"/>
      <c r="J2239" s="42"/>
      <c r="K2239" s="42">
        <v>0</v>
      </c>
      <c r="L2239" s="46">
        <v>0.78264</v>
      </c>
      <c r="M2239" s="48">
        <v>67.923666299999994</v>
      </c>
      <c r="N2239" s="48">
        <v>0</v>
      </c>
      <c r="O2239" s="42"/>
      <c r="P2239" s="42"/>
      <c r="Q2239" s="42">
        <v>0</v>
      </c>
      <c r="R2239" s="47">
        <v>3206.7593999999999</v>
      </c>
      <c r="S2239" s="42">
        <v>3415.0034802384034</v>
      </c>
      <c r="T2239" s="73">
        <v>0.87924909377919758</v>
      </c>
      <c r="U2239" s="48">
        <v>68.706306299999994</v>
      </c>
      <c r="V2239" s="49">
        <v>17.68957422760041</v>
      </c>
    </row>
    <row r="2240" spans="1:22" x14ac:dyDescent="0.35">
      <c r="A2240" s="1" t="s">
        <v>29</v>
      </c>
      <c r="B2240" s="44" t="s">
        <v>2229</v>
      </c>
      <c r="C2240" s="25" t="s">
        <v>2285</v>
      </c>
      <c r="D2240" s="25" t="s">
        <v>32</v>
      </c>
      <c r="E2240" s="50">
        <v>411</v>
      </c>
      <c r="F2240" s="41">
        <v>222.67079999999999</v>
      </c>
      <c r="G2240" s="42">
        <v>0</v>
      </c>
      <c r="H2240" s="42">
        <v>0</v>
      </c>
      <c r="I2240" s="42"/>
      <c r="J2240" s="42"/>
      <c r="K2240" s="42">
        <v>0</v>
      </c>
      <c r="L2240" s="46">
        <v>9.2779500000000001E-2</v>
      </c>
      <c r="M2240" s="42">
        <v>0</v>
      </c>
      <c r="N2240" s="48">
        <v>0</v>
      </c>
      <c r="O2240" s="42"/>
      <c r="P2240" s="42"/>
      <c r="Q2240" s="42">
        <v>0</v>
      </c>
      <c r="R2240" s="47">
        <v>222.67079999999999</v>
      </c>
      <c r="S2240" s="42">
        <v>237.13084210417205</v>
      </c>
      <c r="T2240" s="73">
        <v>0.57696068638484688</v>
      </c>
      <c r="U2240" s="48">
        <v>9.2779500000000001E-2</v>
      </c>
      <c r="V2240" s="49">
        <v>0.22574087591240877</v>
      </c>
    </row>
    <row r="2241" spans="1:22" x14ac:dyDescent="0.35">
      <c r="A2241" s="1" t="s">
        <v>29</v>
      </c>
      <c r="B2241" s="44" t="s">
        <v>2229</v>
      </c>
      <c r="C2241" s="25" t="s">
        <v>2286</v>
      </c>
      <c r="D2241" s="25" t="s">
        <v>32</v>
      </c>
      <c r="E2241" s="50">
        <v>5164</v>
      </c>
      <c r="F2241" s="41">
        <v>2079.6480000000001</v>
      </c>
      <c r="G2241" s="42">
        <v>0</v>
      </c>
      <c r="H2241" s="42">
        <v>0</v>
      </c>
      <c r="I2241" s="42"/>
      <c r="J2241" s="42"/>
      <c r="K2241" s="42">
        <v>0</v>
      </c>
      <c r="L2241" s="46">
        <v>0.86651999999999996</v>
      </c>
      <c r="M2241" s="42">
        <v>0</v>
      </c>
      <c r="N2241" s="48">
        <v>0</v>
      </c>
      <c r="O2241" s="42"/>
      <c r="P2241" s="42"/>
      <c r="Q2241" s="42">
        <v>0</v>
      </c>
      <c r="R2241" s="47">
        <v>2079.6480000000001</v>
      </c>
      <c r="S2241" s="42">
        <v>2214.6984764965018</v>
      </c>
      <c r="T2241" s="73">
        <v>0.42887267166857124</v>
      </c>
      <c r="U2241" s="48">
        <v>0.86651999999999996</v>
      </c>
      <c r="V2241" s="49">
        <v>0.1678001549186677</v>
      </c>
    </row>
    <row r="2242" spans="1:22" x14ac:dyDescent="0.35">
      <c r="A2242" s="1" t="s">
        <v>29</v>
      </c>
      <c r="B2242" s="44" t="s">
        <v>2229</v>
      </c>
      <c r="C2242" s="25" t="s">
        <v>2287</v>
      </c>
      <c r="D2242" s="25" t="s">
        <v>32</v>
      </c>
      <c r="E2242" s="50">
        <v>8405</v>
      </c>
      <c r="F2242" s="41">
        <v>2579.04</v>
      </c>
      <c r="G2242" s="42">
        <v>2042.271</v>
      </c>
      <c r="H2242" s="42">
        <v>0</v>
      </c>
      <c r="I2242" s="42"/>
      <c r="J2242" s="42"/>
      <c r="K2242" s="42">
        <v>0</v>
      </c>
      <c r="L2242" s="46">
        <v>1.0746</v>
      </c>
      <c r="M2242" s="42">
        <v>104.4234345</v>
      </c>
      <c r="N2242" s="48">
        <v>0</v>
      </c>
      <c r="O2242" s="42"/>
      <c r="P2242" s="42"/>
      <c r="Q2242" s="42">
        <v>0</v>
      </c>
      <c r="R2242" s="47">
        <v>4621.3109999999997</v>
      </c>
      <c r="S2242" s="42">
        <v>4921.4147928478878</v>
      </c>
      <c r="T2242" s="73">
        <v>0.58553418118356781</v>
      </c>
      <c r="U2242" s="48">
        <v>105.4980345</v>
      </c>
      <c r="V2242" s="49">
        <v>12.551818500892328</v>
      </c>
    </row>
    <row r="2243" spans="1:22" x14ac:dyDescent="0.35">
      <c r="A2243" s="1" t="s">
        <v>29</v>
      </c>
      <c r="B2243" s="44" t="s">
        <v>2229</v>
      </c>
      <c r="C2243" s="25" t="s">
        <v>2288</v>
      </c>
      <c r="D2243" s="25" t="s">
        <v>32</v>
      </c>
      <c r="E2243" s="50">
        <v>3779</v>
      </c>
      <c r="F2243" s="41">
        <v>1487.1599999999999</v>
      </c>
      <c r="G2243" s="42">
        <v>0</v>
      </c>
      <c r="H2243" s="42">
        <v>0</v>
      </c>
      <c r="I2243" s="42"/>
      <c r="J2243" s="42"/>
      <c r="K2243" s="42">
        <v>0</v>
      </c>
      <c r="L2243" s="46">
        <v>0.61964999999999992</v>
      </c>
      <c r="M2243" s="42">
        <v>0</v>
      </c>
      <c r="N2243" s="48">
        <v>0</v>
      </c>
      <c r="O2243" s="42"/>
      <c r="P2243" s="42"/>
      <c r="Q2243" s="42">
        <v>0</v>
      </c>
      <c r="R2243" s="47">
        <v>1487.1599999999999</v>
      </c>
      <c r="S2243" s="42">
        <v>1583.7348370044051</v>
      </c>
      <c r="T2243" s="73">
        <v>0.41908834003821249</v>
      </c>
      <c r="U2243" s="48">
        <v>0.61964999999999992</v>
      </c>
      <c r="V2243" s="49">
        <v>0.16397195025138925</v>
      </c>
    </row>
    <row r="2244" spans="1:22" x14ac:dyDescent="0.35">
      <c r="A2244" s="1" t="s">
        <v>29</v>
      </c>
      <c r="B2244" s="44" t="s">
        <v>2229</v>
      </c>
      <c r="C2244" s="25" t="s">
        <v>2289</v>
      </c>
      <c r="D2244" s="25" t="s">
        <v>32</v>
      </c>
      <c r="E2244" s="50">
        <v>3237</v>
      </c>
      <c r="F2244" s="41">
        <v>910.65599999999995</v>
      </c>
      <c r="G2244" s="42">
        <v>719.53110000000004</v>
      </c>
      <c r="H2244" s="42">
        <v>0</v>
      </c>
      <c r="I2244" s="42"/>
      <c r="J2244" s="42"/>
      <c r="K2244" s="42">
        <v>0</v>
      </c>
      <c r="L2244" s="46">
        <v>0.37944</v>
      </c>
      <c r="M2244" s="48">
        <v>36.790371450000002</v>
      </c>
      <c r="N2244" s="48">
        <v>0</v>
      </c>
      <c r="O2244" s="42"/>
      <c r="P2244" s="42"/>
      <c r="Q2244" s="42">
        <v>0</v>
      </c>
      <c r="R2244" s="47">
        <v>1630.1871000000001</v>
      </c>
      <c r="S2244" s="42">
        <v>1736.0499886395439</v>
      </c>
      <c r="T2244" s="73">
        <v>0.53631448521456404</v>
      </c>
      <c r="U2244" s="48">
        <v>37.169811450000005</v>
      </c>
      <c r="V2244" s="49">
        <v>11.482796246524559</v>
      </c>
    </row>
    <row r="2245" spans="1:22" x14ac:dyDescent="0.35">
      <c r="A2245" s="1" t="s">
        <v>29</v>
      </c>
      <c r="B2245" s="44" t="s">
        <v>2229</v>
      </c>
      <c r="C2245" s="25" t="s">
        <v>2290</v>
      </c>
      <c r="D2245" s="25" t="s">
        <v>32</v>
      </c>
      <c r="E2245" s="50">
        <v>2958</v>
      </c>
      <c r="F2245" s="41">
        <v>829.43999999999994</v>
      </c>
      <c r="G2245" s="42">
        <v>926.7894</v>
      </c>
      <c r="H2245" s="42">
        <v>0</v>
      </c>
      <c r="I2245" s="42"/>
      <c r="J2245" s="42"/>
      <c r="K2245" s="42">
        <v>0</v>
      </c>
      <c r="L2245" s="46">
        <v>0.34560000000000002</v>
      </c>
      <c r="M2245" s="48">
        <v>47.387703299999998</v>
      </c>
      <c r="N2245" s="48">
        <v>0</v>
      </c>
      <c r="O2245" s="42"/>
      <c r="P2245" s="42"/>
      <c r="Q2245" s="42">
        <v>0</v>
      </c>
      <c r="R2245" s="47">
        <v>1756.2293999999999</v>
      </c>
      <c r="S2245" s="42">
        <v>1870.2773625913449</v>
      </c>
      <c r="T2245" s="73">
        <v>0.63227767498017062</v>
      </c>
      <c r="U2245" s="48">
        <v>47.733303299999996</v>
      </c>
      <c r="V2245" s="49">
        <v>16.13701937119675</v>
      </c>
    </row>
    <row r="2246" spans="1:22" x14ac:dyDescent="0.35">
      <c r="A2246" s="1" t="s">
        <v>29</v>
      </c>
      <c r="B2246" s="44" t="s">
        <v>2229</v>
      </c>
      <c r="C2246" s="25" t="s">
        <v>2291</v>
      </c>
      <c r="D2246" s="25" t="s">
        <v>32</v>
      </c>
      <c r="E2246" s="50">
        <v>4926</v>
      </c>
      <c r="F2246" s="41">
        <v>2665.8719999999998</v>
      </c>
      <c r="G2246" s="42">
        <v>0</v>
      </c>
      <c r="H2246" s="42">
        <v>0</v>
      </c>
      <c r="I2246" s="42"/>
      <c r="J2246" s="42"/>
      <c r="K2246" s="42">
        <v>0</v>
      </c>
      <c r="L2246" s="46">
        <v>1.1107799999999999</v>
      </c>
      <c r="M2246" s="42">
        <v>0</v>
      </c>
      <c r="N2246" s="48">
        <v>0</v>
      </c>
      <c r="O2246" s="42"/>
      <c r="P2246" s="42"/>
      <c r="Q2246" s="42">
        <v>0</v>
      </c>
      <c r="R2246" s="47">
        <v>2665.8719999999998</v>
      </c>
      <c r="S2246" s="42">
        <v>2838.9913374449338</v>
      </c>
      <c r="T2246" s="73">
        <v>0.57632792071557726</v>
      </c>
      <c r="U2246" s="48">
        <v>1.1107799999999999</v>
      </c>
      <c r="V2246" s="49">
        <v>0.22549330085261876</v>
      </c>
    </row>
    <row r="2247" spans="1:22" x14ac:dyDescent="0.35">
      <c r="A2247" s="1" t="s">
        <v>29</v>
      </c>
      <c r="B2247" s="44" t="s">
        <v>2229</v>
      </c>
      <c r="C2247" s="25" t="s">
        <v>2292</v>
      </c>
      <c r="D2247" s="25" t="s">
        <v>32</v>
      </c>
      <c r="E2247" s="50">
        <v>4278</v>
      </c>
      <c r="F2247" s="41">
        <v>1419.5519999999999</v>
      </c>
      <c r="G2247" s="42">
        <v>0</v>
      </c>
      <c r="H2247" s="42">
        <v>0</v>
      </c>
      <c r="I2247" s="42"/>
      <c r="J2247" s="42"/>
      <c r="K2247" s="42">
        <v>0</v>
      </c>
      <c r="L2247" s="46">
        <v>0.59148000000000001</v>
      </c>
      <c r="M2247" s="42">
        <v>0</v>
      </c>
      <c r="N2247" s="48">
        <v>0</v>
      </c>
      <c r="O2247" s="42"/>
      <c r="P2247" s="42"/>
      <c r="Q2247" s="42">
        <v>0</v>
      </c>
      <c r="R2247" s="47">
        <v>1419.5519999999999</v>
      </c>
      <c r="S2247" s="42">
        <v>1511.7364341020989</v>
      </c>
      <c r="T2247" s="73">
        <v>0.35337457552643731</v>
      </c>
      <c r="U2247" s="48">
        <v>0.59148000000000001</v>
      </c>
      <c r="V2247" s="49">
        <v>0.13826086956521741</v>
      </c>
    </row>
    <row r="2248" spans="1:22" x14ac:dyDescent="0.35">
      <c r="A2248" s="1" t="s">
        <v>29</v>
      </c>
      <c r="B2248" s="44" t="s">
        <v>2229</v>
      </c>
      <c r="C2248" s="25" t="s">
        <v>2293</v>
      </c>
      <c r="D2248" s="25" t="s">
        <v>32</v>
      </c>
      <c r="E2248" s="50">
        <v>1675</v>
      </c>
      <c r="F2248" s="41">
        <v>756</v>
      </c>
      <c r="G2248" s="42">
        <v>0</v>
      </c>
      <c r="H2248" s="42">
        <v>0</v>
      </c>
      <c r="I2248" s="42"/>
      <c r="J2248" s="42"/>
      <c r="K2248" s="42">
        <v>0</v>
      </c>
      <c r="L2248" s="46">
        <v>0.315</v>
      </c>
      <c r="M2248" s="42">
        <v>0</v>
      </c>
      <c r="N2248" s="48">
        <v>0</v>
      </c>
      <c r="O2248" s="42"/>
      <c r="P2248" s="42"/>
      <c r="Q2248" s="42">
        <v>0</v>
      </c>
      <c r="R2248" s="47">
        <v>756</v>
      </c>
      <c r="S2248" s="42">
        <v>805.09396216636435</v>
      </c>
      <c r="T2248" s="73">
        <v>0.48065311174111303</v>
      </c>
      <c r="U2248" s="48">
        <v>0.315</v>
      </c>
      <c r="V2248" s="49">
        <v>0.18805970149253731</v>
      </c>
    </row>
    <row r="2249" spans="1:22" x14ac:dyDescent="0.35">
      <c r="A2249" s="1" t="s">
        <v>29</v>
      </c>
      <c r="B2249" s="44" t="s">
        <v>2229</v>
      </c>
      <c r="C2249" s="25" t="s">
        <v>2294</v>
      </c>
      <c r="D2249" s="25" t="s">
        <v>32</v>
      </c>
      <c r="E2249" s="50">
        <v>4023</v>
      </c>
      <c r="F2249" s="41">
        <v>1561.0319999999999</v>
      </c>
      <c r="G2249" s="42">
        <v>0</v>
      </c>
      <c r="H2249" s="42">
        <v>0</v>
      </c>
      <c r="I2249" s="42"/>
      <c r="J2249" s="42"/>
      <c r="K2249" s="42">
        <v>0</v>
      </c>
      <c r="L2249" s="46">
        <v>0.65043000000000006</v>
      </c>
      <c r="M2249" s="42">
        <v>0</v>
      </c>
      <c r="N2249" s="48">
        <v>0</v>
      </c>
      <c r="O2249" s="42"/>
      <c r="P2249" s="42"/>
      <c r="Q2249" s="42">
        <v>0</v>
      </c>
      <c r="R2249" s="47">
        <v>1561.0319999999999</v>
      </c>
      <c r="S2249" s="42">
        <v>1662.4040184503756</v>
      </c>
      <c r="T2249" s="73">
        <v>0.41322496108634738</v>
      </c>
      <c r="U2249" s="48">
        <v>0.65043000000000006</v>
      </c>
      <c r="V2249" s="49">
        <v>0.16167785234899332</v>
      </c>
    </row>
    <row r="2250" spans="1:22" x14ac:dyDescent="0.35">
      <c r="A2250" s="1" t="s">
        <v>29</v>
      </c>
      <c r="B2250" s="44" t="s">
        <v>2229</v>
      </c>
      <c r="C2250" s="25" t="s">
        <v>2295</v>
      </c>
      <c r="D2250" s="25" t="s">
        <v>32</v>
      </c>
      <c r="E2250" s="50">
        <v>3035</v>
      </c>
      <c r="F2250" s="41">
        <v>1244.1599999999999</v>
      </c>
      <c r="G2250" s="42">
        <v>0</v>
      </c>
      <c r="H2250" s="42">
        <v>0</v>
      </c>
      <c r="I2250" s="42"/>
      <c r="J2250" s="42"/>
      <c r="K2250" s="42">
        <v>0</v>
      </c>
      <c r="L2250" s="46">
        <v>0.51839999999999997</v>
      </c>
      <c r="M2250" s="42">
        <v>0</v>
      </c>
      <c r="N2250" s="48">
        <v>0</v>
      </c>
      <c r="O2250" s="42"/>
      <c r="P2250" s="42"/>
      <c r="Q2250" s="42">
        <v>0</v>
      </c>
      <c r="R2250" s="47">
        <v>1244.1599999999999</v>
      </c>
      <c r="S2250" s="42">
        <v>1324.9546348795022</v>
      </c>
      <c r="T2250" s="73">
        <v>0.43655836404596449</v>
      </c>
      <c r="U2250" s="48">
        <v>0.51839999999999997</v>
      </c>
      <c r="V2250" s="49">
        <v>0.17080724876441514</v>
      </c>
    </row>
    <row r="2251" spans="1:22" x14ac:dyDescent="0.35">
      <c r="A2251" s="1" t="s">
        <v>29</v>
      </c>
      <c r="B2251" s="44" t="s">
        <v>2229</v>
      </c>
      <c r="C2251" s="25" t="s">
        <v>2296</v>
      </c>
      <c r="D2251" s="25" t="s">
        <v>32</v>
      </c>
      <c r="E2251" s="50">
        <v>4234</v>
      </c>
      <c r="F2251" s="41">
        <v>1604.4479999999999</v>
      </c>
      <c r="G2251" s="42">
        <v>372.83760000000001</v>
      </c>
      <c r="H2251" s="42">
        <v>0</v>
      </c>
      <c r="I2251" s="42"/>
      <c r="J2251" s="42"/>
      <c r="K2251" s="42">
        <v>0</v>
      </c>
      <c r="L2251" s="46">
        <v>0.66852</v>
      </c>
      <c r="M2251" s="48">
        <v>19.0635732</v>
      </c>
      <c r="N2251" s="48">
        <v>0</v>
      </c>
      <c r="O2251" s="42"/>
      <c r="P2251" s="42"/>
      <c r="Q2251" s="42">
        <v>0</v>
      </c>
      <c r="R2251" s="47">
        <v>1977.2855999999999</v>
      </c>
      <c r="S2251" s="42">
        <v>2105.688754019176</v>
      </c>
      <c r="T2251" s="73">
        <v>0.49732847284345205</v>
      </c>
      <c r="U2251" s="48">
        <v>19.732093200000001</v>
      </c>
      <c r="V2251" s="49">
        <v>4.6603904581955602</v>
      </c>
    </row>
    <row r="2252" spans="1:22" x14ac:dyDescent="0.35">
      <c r="A2252" s="1" t="s">
        <v>29</v>
      </c>
      <c r="B2252" s="44" t="s">
        <v>2229</v>
      </c>
      <c r="C2252" s="25" t="s">
        <v>2297</v>
      </c>
      <c r="D2252" s="25" t="s">
        <v>32</v>
      </c>
      <c r="E2252" s="50">
        <v>4383</v>
      </c>
      <c r="F2252" s="41">
        <v>2144.232</v>
      </c>
      <c r="G2252" s="42">
        <v>366.3963</v>
      </c>
      <c r="H2252" s="42">
        <v>0</v>
      </c>
      <c r="I2252" s="42"/>
      <c r="J2252" s="42"/>
      <c r="K2252" s="42">
        <v>0</v>
      </c>
      <c r="L2252" s="46">
        <v>0.89343000000000006</v>
      </c>
      <c r="M2252" s="48">
        <v>18.734222849999998</v>
      </c>
      <c r="N2252" s="48">
        <v>0</v>
      </c>
      <c r="O2252" s="42"/>
      <c r="P2252" s="42"/>
      <c r="Q2252" s="42">
        <v>0</v>
      </c>
      <c r="R2252" s="47">
        <v>2510.6282999999999</v>
      </c>
      <c r="S2252" s="42">
        <v>2673.6662507592637</v>
      </c>
      <c r="T2252" s="73">
        <v>0.61000827076414865</v>
      </c>
      <c r="U2252" s="48">
        <v>19.627652849999997</v>
      </c>
      <c r="V2252" s="49">
        <v>4.4781320670773441</v>
      </c>
    </row>
    <row r="2253" spans="1:22" x14ac:dyDescent="0.35">
      <c r="A2253" s="1" t="s">
        <v>29</v>
      </c>
      <c r="B2253" s="44" t="s">
        <v>2229</v>
      </c>
      <c r="C2253" s="25" t="s">
        <v>2298</v>
      </c>
      <c r="D2253" s="25" t="s">
        <v>32</v>
      </c>
      <c r="E2253" s="50">
        <v>3140</v>
      </c>
      <c r="F2253" s="41">
        <v>1459.944</v>
      </c>
      <c r="G2253" s="42">
        <v>0</v>
      </c>
      <c r="H2253" s="42">
        <v>444.25999999999993</v>
      </c>
      <c r="I2253" s="42"/>
      <c r="J2253" s="42"/>
      <c r="K2253" s="42">
        <v>0</v>
      </c>
      <c r="L2253" s="46">
        <v>0.60831000000000002</v>
      </c>
      <c r="M2253" s="42">
        <v>0</v>
      </c>
      <c r="N2253" s="48">
        <v>31.635067599999999</v>
      </c>
      <c r="O2253" s="42"/>
      <c r="P2253" s="42"/>
      <c r="Q2253" s="42">
        <v>0</v>
      </c>
      <c r="R2253" s="47">
        <v>1904.204</v>
      </c>
      <c r="S2253" s="42">
        <v>2027.8613004405286</v>
      </c>
      <c r="T2253" s="73">
        <v>0.64581570077723838</v>
      </c>
      <c r="U2253" s="48">
        <v>32.243377600000002</v>
      </c>
      <c r="V2253" s="49">
        <v>10.268591592356689</v>
      </c>
    </row>
    <row r="2254" spans="1:22" x14ac:dyDescent="0.35">
      <c r="A2254" s="1" t="s">
        <v>29</v>
      </c>
      <c r="B2254" s="44" t="s">
        <v>2229</v>
      </c>
      <c r="C2254" s="25" t="s">
        <v>2299</v>
      </c>
      <c r="D2254" s="25" t="s">
        <v>32</v>
      </c>
      <c r="E2254" s="50">
        <v>3157</v>
      </c>
      <c r="F2254" s="41">
        <v>1089.9359999999999</v>
      </c>
      <c r="G2254" s="42">
        <v>0</v>
      </c>
      <c r="H2254" s="42">
        <v>570.74799999999993</v>
      </c>
      <c r="I2254" s="42"/>
      <c r="J2254" s="42"/>
      <c r="K2254" s="42">
        <v>0</v>
      </c>
      <c r="L2254" s="46">
        <v>0.45413999999999999</v>
      </c>
      <c r="M2254" s="42">
        <v>0</v>
      </c>
      <c r="N2254" s="48">
        <v>40.642082479999999</v>
      </c>
      <c r="O2254" s="42"/>
      <c r="P2254" s="42"/>
      <c r="Q2254" s="42">
        <v>0</v>
      </c>
      <c r="R2254" s="47">
        <v>1660.6839999999997</v>
      </c>
      <c r="S2254" s="42">
        <v>1768.5273299818602</v>
      </c>
      <c r="T2254" s="73">
        <v>0.56019237566736146</v>
      </c>
      <c r="U2254" s="48">
        <v>41.096222480000002</v>
      </c>
      <c r="V2254" s="49">
        <v>13.017492074754514</v>
      </c>
    </row>
    <row r="2255" spans="1:22" x14ac:dyDescent="0.35">
      <c r="A2255" s="1" t="s">
        <v>29</v>
      </c>
      <c r="B2255" s="44" t="s">
        <v>2229</v>
      </c>
      <c r="C2255" s="25" t="s">
        <v>2300</v>
      </c>
      <c r="D2255" s="25" t="s">
        <v>32</v>
      </c>
      <c r="E2255" s="50">
        <v>13148</v>
      </c>
      <c r="F2255" s="41">
        <v>5242.32</v>
      </c>
      <c r="G2255" s="42">
        <v>3515.8130999999998</v>
      </c>
      <c r="H2255" s="42">
        <v>0</v>
      </c>
      <c r="I2255" s="42"/>
      <c r="J2255" s="42"/>
      <c r="K2255" s="42">
        <v>0</v>
      </c>
      <c r="L2255" s="46">
        <v>2.1843000000000004</v>
      </c>
      <c r="M2255" s="42">
        <v>179.76717045000001</v>
      </c>
      <c r="N2255" s="48">
        <v>0</v>
      </c>
      <c r="O2255" s="42"/>
      <c r="P2255" s="42"/>
      <c r="Q2255" s="42">
        <v>0</v>
      </c>
      <c r="R2255" s="47">
        <v>8758.1330999999991</v>
      </c>
      <c r="S2255" s="42">
        <v>9326.8784109251083</v>
      </c>
      <c r="T2255" s="73">
        <v>0.70937621014033381</v>
      </c>
      <c r="U2255" s="48">
        <v>181.95147045000002</v>
      </c>
      <c r="V2255" s="49">
        <v>13.838718470489811</v>
      </c>
    </row>
    <row r="2256" spans="1:22" x14ac:dyDescent="0.35">
      <c r="A2256" s="1" t="s">
        <v>29</v>
      </c>
      <c r="B2256" s="44" t="s">
        <v>2229</v>
      </c>
      <c r="C2256" s="25" t="s">
        <v>2301</v>
      </c>
      <c r="D2256" s="25" t="s">
        <v>32</v>
      </c>
      <c r="E2256" s="50">
        <v>3929</v>
      </c>
      <c r="F2256" s="41">
        <v>775.59119999999996</v>
      </c>
      <c r="G2256" s="42">
        <v>2039.2398000000001</v>
      </c>
      <c r="H2256" s="42">
        <v>0</v>
      </c>
      <c r="I2256" s="42"/>
      <c r="J2256" s="42"/>
      <c r="K2256" s="42">
        <v>0</v>
      </c>
      <c r="L2256" s="46">
        <v>0.32316300000000003</v>
      </c>
      <c r="M2256" s="42">
        <v>104.26844610000001</v>
      </c>
      <c r="N2256" s="48">
        <v>0</v>
      </c>
      <c r="O2256" s="42"/>
      <c r="P2256" s="42"/>
      <c r="Q2256" s="42">
        <v>0</v>
      </c>
      <c r="R2256" s="47">
        <v>2814.8310000000001</v>
      </c>
      <c r="S2256" s="42">
        <v>2997.6236013474995</v>
      </c>
      <c r="T2256" s="73">
        <v>0.76294823144502411</v>
      </c>
      <c r="U2256" s="48">
        <v>104.5916091</v>
      </c>
      <c r="V2256" s="49">
        <v>26.620414634767116</v>
      </c>
    </row>
    <row r="2257" spans="1:22" x14ac:dyDescent="0.35">
      <c r="A2257" s="1" t="s">
        <v>29</v>
      </c>
      <c r="B2257" s="44" t="s">
        <v>2229</v>
      </c>
      <c r="C2257" s="25" t="s">
        <v>2302</v>
      </c>
      <c r="D2257" s="25" t="s">
        <v>32</v>
      </c>
      <c r="E2257" s="50">
        <v>4252</v>
      </c>
      <c r="F2257" s="41">
        <v>2448.1439999999998</v>
      </c>
      <c r="G2257" s="42">
        <v>0</v>
      </c>
      <c r="H2257" s="42">
        <v>146.27599999999998</v>
      </c>
      <c r="I2257" s="42"/>
      <c r="J2257" s="42"/>
      <c r="K2257" s="42">
        <v>0</v>
      </c>
      <c r="L2257" s="46">
        <v>1.02006</v>
      </c>
      <c r="M2257" s="42">
        <v>0</v>
      </c>
      <c r="N2257" s="48">
        <v>10.416087759999998</v>
      </c>
      <c r="O2257" s="42"/>
      <c r="P2257" s="42"/>
      <c r="Q2257" s="42">
        <v>0</v>
      </c>
      <c r="R2257" s="47">
        <v>2594.4199999999996</v>
      </c>
      <c r="S2257" s="42">
        <v>2762.899308629178</v>
      </c>
      <c r="T2257" s="73">
        <v>0.64978817230225261</v>
      </c>
      <c r="U2257" s="48">
        <v>11.436147759999997</v>
      </c>
      <c r="V2257" s="49">
        <v>2.6895926058325488</v>
      </c>
    </row>
    <row r="2258" spans="1:22" x14ac:dyDescent="0.35">
      <c r="A2258" s="1" t="s">
        <v>29</v>
      </c>
      <c r="B2258" s="44" t="s">
        <v>2229</v>
      </c>
      <c r="C2258" s="25" t="s">
        <v>2303</v>
      </c>
      <c r="D2258" s="25" t="s">
        <v>32</v>
      </c>
      <c r="E2258" s="50">
        <v>4327</v>
      </c>
      <c r="F2258" s="41">
        <v>1747.8504</v>
      </c>
      <c r="G2258" s="42">
        <v>570.24450000000002</v>
      </c>
      <c r="H2258" s="42">
        <v>0</v>
      </c>
      <c r="I2258" s="42"/>
      <c r="J2258" s="42"/>
      <c r="K2258" s="42">
        <v>0</v>
      </c>
      <c r="L2258" s="46">
        <v>0.72827100000000011</v>
      </c>
      <c r="M2258" s="48">
        <v>29.15719275</v>
      </c>
      <c r="N2258" s="48">
        <v>0</v>
      </c>
      <c r="O2258" s="42"/>
      <c r="P2258" s="42"/>
      <c r="Q2258" s="42">
        <v>0</v>
      </c>
      <c r="R2258" s="47">
        <v>2318.0949000000001</v>
      </c>
      <c r="S2258" s="42">
        <v>2468.6299043897384</v>
      </c>
      <c r="T2258" s="73">
        <v>0.57051765758949347</v>
      </c>
      <c r="U2258" s="48">
        <v>29.88546375</v>
      </c>
      <c r="V2258" s="49">
        <v>6.9067399468453896</v>
      </c>
    </row>
    <row r="2259" spans="1:22" x14ac:dyDescent="0.35">
      <c r="A2259" s="1" t="s">
        <v>29</v>
      </c>
      <c r="B2259" s="44" t="s">
        <v>2229</v>
      </c>
      <c r="C2259" s="25" t="s">
        <v>2304</v>
      </c>
      <c r="D2259" s="25" t="s">
        <v>32</v>
      </c>
      <c r="E2259" s="50">
        <v>5282</v>
      </c>
      <c r="F2259" s="41">
        <v>1609.6320000000001</v>
      </c>
      <c r="G2259" s="42">
        <v>1501.9595999999999</v>
      </c>
      <c r="H2259" s="42">
        <v>0</v>
      </c>
      <c r="I2259" s="42"/>
      <c r="J2259" s="42"/>
      <c r="K2259" s="42">
        <v>0</v>
      </c>
      <c r="L2259" s="46">
        <v>0.67068000000000005</v>
      </c>
      <c r="M2259" s="48">
        <v>76.7967522</v>
      </c>
      <c r="N2259" s="48">
        <v>0</v>
      </c>
      <c r="O2259" s="42"/>
      <c r="P2259" s="42"/>
      <c r="Q2259" s="42">
        <v>0</v>
      </c>
      <c r="R2259" s="47">
        <v>3111.5915999999997</v>
      </c>
      <c r="S2259" s="42">
        <v>3313.6555686343609</v>
      </c>
      <c r="T2259" s="73">
        <v>0.62734864987397976</v>
      </c>
      <c r="U2259" s="48">
        <v>77.467432200000005</v>
      </c>
      <c r="V2259" s="49">
        <v>14.666306739871263</v>
      </c>
    </row>
    <row r="2260" spans="1:22" x14ac:dyDescent="0.35">
      <c r="A2260" s="1" t="s">
        <v>29</v>
      </c>
      <c r="B2260" s="44" t="s">
        <v>2229</v>
      </c>
      <c r="C2260" s="25" t="s">
        <v>2305</v>
      </c>
      <c r="D2260" s="25" t="s">
        <v>32</v>
      </c>
      <c r="E2260" s="50">
        <v>3856</v>
      </c>
      <c r="F2260" s="41">
        <v>1793.0159999999998</v>
      </c>
      <c r="G2260" s="42">
        <v>514.92510000000004</v>
      </c>
      <c r="H2260" s="42">
        <v>0</v>
      </c>
      <c r="I2260" s="42"/>
      <c r="J2260" s="42"/>
      <c r="K2260" s="42">
        <v>0</v>
      </c>
      <c r="L2260" s="46">
        <v>0.74709000000000003</v>
      </c>
      <c r="M2260" s="48">
        <v>26.328654449999998</v>
      </c>
      <c r="N2260" s="48">
        <v>0</v>
      </c>
      <c r="O2260" s="42"/>
      <c r="P2260" s="42"/>
      <c r="Q2260" s="42">
        <v>0</v>
      </c>
      <c r="R2260" s="47">
        <v>2307.9411</v>
      </c>
      <c r="S2260" s="42">
        <v>2457.8167257216896</v>
      </c>
      <c r="T2260" s="73">
        <v>0.6374006031435917</v>
      </c>
      <c r="U2260" s="48">
        <v>27.075744449999998</v>
      </c>
      <c r="V2260" s="49">
        <v>7.0217179590248957</v>
      </c>
    </row>
    <row r="2261" spans="1:22" x14ac:dyDescent="0.35">
      <c r="A2261" s="1" t="s">
        <v>29</v>
      </c>
      <c r="B2261" s="44" t="s">
        <v>2229</v>
      </c>
      <c r="C2261" s="25" t="s">
        <v>2306</v>
      </c>
      <c r="D2261" s="25" t="s">
        <v>32</v>
      </c>
      <c r="E2261" s="50">
        <v>4385</v>
      </c>
      <c r="F2261" s="41">
        <v>1380.8268</v>
      </c>
      <c r="G2261" s="42">
        <v>0</v>
      </c>
      <c r="H2261" s="42">
        <v>0</v>
      </c>
      <c r="I2261" s="42"/>
      <c r="J2261" s="42"/>
      <c r="K2261" s="42">
        <v>0</v>
      </c>
      <c r="L2261" s="46">
        <v>0.57534450000000004</v>
      </c>
      <c r="M2261" s="42">
        <v>0</v>
      </c>
      <c r="N2261" s="48">
        <v>0</v>
      </c>
      <c r="O2261" s="42"/>
      <c r="P2261" s="42"/>
      <c r="Q2261" s="42">
        <v>0</v>
      </c>
      <c r="R2261" s="47">
        <v>1380.8268</v>
      </c>
      <c r="S2261" s="42">
        <v>1470.4964543353201</v>
      </c>
      <c r="T2261" s="73">
        <v>0.33534696792139568</v>
      </c>
      <c r="U2261" s="48">
        <v>0.57534450000000004</v>
      </c>
      <c r="V2261" s="49">
        <v>0.13120741163055874</v>
      </c>
    </row>
    <row r="2262" spans="1:22" x14ac:dyDescent="0.35">
      <c r="A2262" s="1" t="s">
        <v>29</v>
      </c>
      <c r="B2262" s="44" t="s">
        <v>2229</v>
      </c>
      <c r="C2262" s="25" t="s">
        <v>2307</v>
      </c>
      <c r="D2262" s="25" t="s">
        <v>32</v>
      </c>
      <c r="E2262" s="50">
        <v>8234</v>
      </c>
      <c r="F2262" s="41">
        <v>2326.3199999999997</v>
      </c>
      <c r="G2262" s="42">
        <v>2041.1342999999999</v>
      </c>
      <c r="H2262" s="42">
        <v>0</v>
      </c>
      <c r="I2262" s="42"/>
      <c r="J2262" s="42"/>
      <c r="K2262" s="42">
        <v>0</v>
      </c>
      <c r="L2262" s="46">
        <v>0.96930000000000005</v>
      </c>
      <c r="M2262" s="42">
        <v>104.36531384999999</v>
      </c>
      <c r="N2262" s="48">
        <v>0</v>
      </c>
      <c r="O2262" s="42"/>
      <c r="P2262" s="42"/>
      <c r="Q2262" s="42">
        <v>0</v>
      </c>
      <c r="R2262" s="47">
        <v>4367.4542999999994</v>
      </c>
      <c r="S2262" s="42">
        <v>4651.0728663591599</v>
      </c>
      <c r="T2262" s="73">
        <v>0.56486189778469276</v>
      </c>
      <c r="U2262" s="48">
        <v>105.33461385</v>
      </c>
      <c r="V2262" s="49">
        <v>12.792641954092785</v>
      </c>
    </row>
    <row r="2263" spans="1:22" x14ac:dyDescent="0.35">
      <c r="A2263" s="1" t="s">
        <v>29</v>
      </c>
      <c r="B2263" s="44" t="s">
        <v>2229</v>
      </c>
      <c r="C2263" s="25" t="s">
        <v>2308</v>
      </c>
      <c r="D2263" s="25" t="s">
        <v>32</v>
      </c>
      <c r="E2263" s="50">
        <v>2825</v>
      </c>
      <c r="F2263" s="41">
        <v>1062.396</v>
      </c>
      <c r="G2263" s="42">
        <v>0</v>
      </c>
      <c r="H2263" s="42">
        <v>233.57599999999996</v>
      </c>
      <c r="I2263" s="42"/>
      <c r="J2263" s="42"/>
      <c r="K2263" s="42">
        <v>0</v>
      </c>
      <c r="L2263" s="46">
        <v>0.44266500000000003</v>
      </c>
      <c r="M2263" s="42">
        <v>0</v>
      </c>
      <c r="N2263" s="48">
        <v>16.632585759999998</v>
      </c>
      <c r="O2263" s="42"/>
      <c r="P2263" s="42"/>
      <c r="Q2263" s="42">
        <v>0</v>
      </c>
      <c r="R2263" s="47">
        <v>1295.972</v>
      </c>
      <c r="S2263" s="42">
        <v>1380.1312597045867</v>
      </c>
      <c r="T2263" s="73">
        <v>0.48854203883348202</v>
      </c>
      <c r="U2263" s="48">
        <v>17.075250759999999</v>
      </c>
      <c r="V2263" s="49">
        <v>6.0443365522123891</v>
      </c>
    </row>
    <row r="2264" spans="1:22" x14ac:dyDescent="0.35">
      <c r="A2264" s="1" t="s">
        <v>29</v>
      </c>
      <c r="B2264" s="44" t="s">
        <v>2229</v>
      </c>
      <c r="C2264" s="25" t="s">
        <v>2309</v>
      </c>
      <c r="D2264" s="25" t="s">
        <v>32</v>
      </c>
      <c r="E2264" s="50">
        <v>4280</v>
      </c>
      <c r="F2264" s="41">
        <v>1418.1768</v>
      </c>
      <c r="G2264" s="42">
        <v>0</v>
      </c>
      <c r="H2264" s="42">
        <v>0</v>
      </c>
      <c r="I2264" s="42"/>
      <c r="J2264" s="42"/>
      <c r="K2264" s="42">
        <v>0</v>
      </c>
      <c r="L2264" s="46">
        <v>0.59090700000000007</v>
      </c>
      <c r="M2264" s="42">
        <v>0</v>
      </c>
      <c r="N2264" s="48">
        <v>0</v>
      </c>
      <c r="O2264" s="42"/>
      <c r="P2264" s="42"/>
      <c r="Q2264" s="42">
        <v>0</v>
      </c>
      <c r="R2264" s="47">
        <v>1418.1768</v>
      </c>
      <c r="S2264" s="42">
        <v>1510.2719298471106</v>
      </c>
      <c r="T2264" s="73">
        <v>0.35286727332876416</v>
      </c>
      <c r="U2264" s="48">
        <v>0.59090700000000007</v>
      </c>
      <c r="V2264" s="49">
        <v>0.13806238317757011</v>
      </c>
    </row>
    <row r="2265" spans="1:22" x14ac:dyDescent="0.35">
      <c r="A2265" s="1" t="s">
        <v>29</v>
      </c>
      <c r="B2265" s="44" t="s">
        <v>2229</v>
      </c>
      <c r="C2265" s="25" t="s">
        <v>2310</v>
      </c>
      <c r="D2265" s="25" t="s">
        <v>32</v>
      </c>
      <c r="E2265" s="50">
        <v>3334</v>
      </c>
      <c r="F2265" s="41">
        <v>1023.7751999999999</v>
      </c>
      <c r="G2265" s="42">
        <v>0</v>
      </c>
      <c r="H2265" s="42">
        <v>531.55999999999995</v>
      </c>
      <c r="I2265" s="42"/>
      <c r="J2265" s="42"/>
      <c r="K2265" s="42">
        <v>0</v>
      </c>
      <c r="L2265" s="46">
        <v>0.42657300000000004</v>
      </c>
      <c r="M2265" s="42">
        <v>0</v>
      </c>
      <c r="N2265" s="48">
        <v>37.851565599999994</v>
      </c>
      <c r="O2265" s="42"/>
      <c r="P2265" s="42"/>
      <c r="Q2265" s="42">
        <v>0</v>
      </c>
      <c r="R2265" s="47">
        <v>1555.3352</v>
      </c>
      <c r="S2265" s="42">
        <v>1656.337273366157</v>
      </c>
      <c r="T2265" s="73">
        <v>0.496801821645518</v>
      </c>
      <c r="U2265" s="48">
        <v>38.278138599999991</v>
      </c>
      <c r="V2265" s="49">
        <v>11.481145350929811</v>
      </c>
    </row>
    <row r="2266" spans="1:22" x14ac:dyDescent="0.35">
      <c r="A2266" s="1" t="s">
        <v>29</v>
      </c>
      <c r="B2266" s="44" t="s">
        <v>2229</v>
      </c>
      <c r="C2266" s="25" t="s">
        <v>2311</v>
      </c>
      <c r="D2266" s="25" t="s">
        <v>32</v>
      </c>
      <c r="E2266" s="50">
        <v>4230</v>
      </c>
      <c r="F2266" s="41">
        <v>1285.4159999999999</v>
      </c>
      <c r="G2266" s="42">
        <v>0</v>
      </c>
      <c r="H2266" s="42">
        <v>0</v>
      </c>
      <c r="I2266" s="42"/>
      <c r="J2266" s="42"/>
      <c r="K2266" s="42">
        <v>0</v>
      </c>
      <c r="L2266" s="46">
        <v>0.53559000000000001</v>
      </c>
      <c r="M2266" s="42">
        <v>0</v>
      </c>
      <c r="N2266" s="48">
        <v>0</v>
      </c>
      <c r="O2266" s="42"/>
      <c r="P2266" s="42"/>
      <c r="Q2266" s="42">
        <v>0</v>
      </c>
      <c r="R2266" s="47">
        <v>1285.4159999999999</v>
      </c>
      <c r="S2266" s="42">
        <v>1368.8897625291524</v>
      </c>
      <c r="T2266" s="73">
        <v>0.3236146010707216</v>
      </c>
      <c r="U2266" s="48">
        <v>0.53559000000000001</v>
      </c>
      <c r="V2266" s="49">
        <v>0.12661702127659574</v>
      </c>
    </row>
    <row r="2267" spans="1:22" x14ac:dyDescent="0.35">
      <c r="A2267" s="1" t="s">
        <v>29</v>
      </c>
      <c r="B2267" s="44" t="s">
        <v>2229</v>
      </c>
      <c r="C2267" s="25" t="s">
        <v>2312</v>
      </c>
      <c r="D2267" s="25" t="s">
        <v>32</v>
      </c>
      <c r="E2267" s="50">
        <v>4280</v>
      </c>
      <c r="F2267" s="41">
        <v>1235.3219999999999</v>
      </c>
      <c r="G2267" s="42">
        <v>0</v>
      </c>
      <c r="H2267" s="42">
        <v>0</v>
      </c>
      <c r="I2267" s="42"/>
      <c r="J2267" s="42"/>
      <c r="K2267" s="42">
        <v>0</v>
      </c>
      <c r="L2267" s="46">
        <v>0.51471749999999994</v>
      </c>
      <c r="M2267" s="42">
        <v>0</v>
      </c>
      <c r="N2267" s="48">
        <v>0</v>
      </c>
      <c r="O2267" s="42"/>
      <c r="P2267" s="42"/>
      <c r="Q2267" s="42">
        <v>0</v>
      </c>
      <c r="R2267" s="47">
        <v>1235.3219999999999</v>
      </c>
      <c r="S2267" s="42">
        <v>1315.5427030837002</v>
      </c>
      <c r="T2267" s="73">
        <v>0.30736979044011686</v>
      </c>
      <c r="U2267" s="48">
        <v>0.51471749999999994</v>
      </c>
      <c r="V2267" s="49">
        <v>0.12026109813084111</v>
      </c>
    </row>
    <row r="2268" spans="1:22" x14ac:dyDescent="0.35">
      <c r="A2268" s="1" t="s">
        <v>29</v>
      </c>
      <c r="B2268" s="44" t="s">
        <v>2229</v>
      </c>
      <c r="C2268" s="25" t="s">
        <v>2313</v>
      </c>
      <c r="D2268" s="25" t="s">
        <v>32</v>
      </c>
      <c r="E2268" s="50">
        <v>4527</v>
      </c>
      <c r="F2268" s="41">
        <v>727.61040000000003</v>
      </c>
      <c r="G2268" s="42">
        <v>0</v>
      </c>
      <c r="H2268" s="42">
        <v>0</v>
      </c>
      <c r="I2268" s="42"/>
      <c r="J2268" s="42"/>
      <c r="K2268" s="42">
        <v>0</v>
      </c>
      <c r="L2268" s="46">
        <v>0.30317099999999997</v>
      </c>
      <c r="M2268" s="42">
        <v>0</v>
      </c>
      <c r="N2268" s="48">
        <v>0</v>
      </c>
      <c r="O2268" s="42"/>
      <c r="P2268" s="42"/>
      <c r="Q2268" s="42">
        <v>0</v>
      </c>
      <c r="R2268" s="47">
        <v>727.61040000000003</v>
      </c>
      <c r="S2268" s="42">
        <v>774.86076699663124</v>
      </c>
      <c r="T2268" s="73">
        <v>0.17116429578012618</v>
      </c>
      <c r="U2268" s="48">
        <v>0.30317099999999997</v>
      </c>
      <c r="V2268" s="49">
        <v>6.696951623591782E-2</v>
      </c>
    </row>
    <row r="2269" spans="1:22" x14ac:dyDescent="0.35">
      <c r="A2269" s="1" t="s">
        <v>29</v>
      </c>
      <c r="B2269" s="44" t="s">
        <v>2314</v>
      </c>
      <c r="C2269" s="25" t="s">
        <v>2315</v>
      </c>
      <c r="D2269" s="25" t="s">
        <v>32</v>
      </c>
      <c r="E2269" s="50">
        <v>1864</v>
      </c>
      <c r="F2269" s="41">
        <v>970.27199999999993</v>
      </c>
      <c r="G2269" s="42">
        <v>0</v>
      </c>
      <c r="H2269" s="48">
        <v>11.251999999999999</v>
      </c>
      <c r="I2269" s="42"/>
      <c r="J2269" s="42"/>
      <c r="K2269" s="42">
        <v>0</v>
      </c>
      <c r="L2269" s="46">
        <v>0.40428000000000003</v>
      </c>
      <c r="M2269" s="42">
        <v>0</v>
      </c>
      <c r="N2269" s="48">
        <v>0.80123751999999993</v>
      </c>
      <c r="O2269" s="42"/>
      <c r="P2269" s="42"/>
      <c r="Q2269" s="42">
        <v>0</v>
      </c>
      <c r="R2269" s="47">
        <v>981.52399999999989</v>
      </c>
      <c r="S2269" s="42">
        <v>1045.2632885203418</v>
      </c>
      <c r="T2269" s="73">
        <v>0.56076356680275852</v>
      </c>
      <c r="U2269" s="48">
        <v>1.2055175199999999</v>
      </c>
      <c r="V2269" s="49">
        <v>0.64673686695278965</v>
      </c>
    </row>
    <row r="2270" spans="1:22" x14ac:dyDescent="0.35">
      <c r="A2270" s="1" t="s">
        <v>29</v>
      </c>
      <c r="B2270" s="44" t="s">
        <v>2314</v>
      </c>
      <c r="C2270" s="25" t="s">
        <v>2316</v>
      </c>
      <c r="D2270" s="25" t="s">
        <v>32</v>
      </c>
      <c r="E2270" s="50">
        <v>1531</v>
      </c>
      <c r="F2270" s="41">
        <v>646.34039999999993</v>
      </c>
      <c r="G2270" s="42">
        <v>0</v>
      </c>
      <c r="H2270" s="42">
        <v>280.52399999999994</v>
      </c>
      <c r="I2270" s="42"/>
      <c r="J2270" s="42"/>
      <c r="K2270" s="42">
        <v>0</v>
      </c>
      <c r="L2270" s="46">
        <v>0.26930850000000001</v>
      </c>
      <c r="M2270" s="42">
        <v>0</v>
      </c>
      <c r="N2270" s="48">
        <v>19.975680239999999</v>
      </c>
      <c r="O2270" s="42"/>
      <c r="P2270" s="42"/>
      <c r="Q2270" s="42">
        <v>0</v>
      </c>
      <c r="R2270" s="47">
        <v>926.86439999999993</v>
      </c>
      <c r="S2270" s="42">
        <v>987.05414310443109</v>
      </c>
      <c r="T2270" s="73">
        <v>0.64471204644312941</v>
      </c>
      <c r="U2270" s="48">
        <v>20.24498874</v>
      </c>
      <c r="V2270" s="49">
        <v>13.223376054866101</v>
      </c>
    </row>
    <row r="2271" spans="1:22" x14ac:dyDescent="0.35">
      <c r="A2271" s="1" t="s">
        <v>29</v>
      </c>
      <c r="B2271" s="44" t="s">
        <v>2314</v>
      </c>
      <c r="C2271" s="25" t="s">
        <v>2317</v>
      </c>
      <c r="D2271" s="25" t="s">
        <v>32</v>
      </c>
      <c r="E2271" s="50">
        <v>16437</v>
      </c>
      <c r="F2271" s="41">
        <v>8568.0864000000001</v>
      </c>
      <c r="G2271" s="42">
        <v>7108.9218000000001</v>
      </c>
      <c r="H2271" s="42">
        <v>0</v>
      </c>
      <c r="I2271" s="42"/>
      <c r="J2271" s="42"/>
      <c r="K2271" s="42">
        <v>0</v>
      </c>
      <c r="L2271" s="46">
        <v>3.570036</v>
      </c>
      <c r="M2271" s="42">
        <v>363.4865451</v>
      </c>
      <c r="N2271" s="48">
        <v>0</v>
      </c>
      <c r="O2271" s="42"/>
      <c r="P2271" s="42"/>
      <c r="Q2271" s="42">
        <v>0</v>
      </c>
      <c r="R2271" s="47">
        <v>15677.0082</v>
      </c>
      <c r="S2271" s="42">
        <v>16695.059056418762</v>
      </c>
      <c r="T2271" s="73">
        <v>1.0156998878395549</v>
      </c>
      <c r="U2271" s="48">
        <v>367.05658110000002</v>
      </c>
      <c r="V2271" s="49">
        <v>22.331117667457566</v>
      </c>
    </row>
    <row r="2272" spans="1:22" x14ac:dyDescent="0.35">
      <c r="A2272" s="1" t="s">
        <v>29</v>
      </c>
      <c r="B2272" s="44" t="s">
        <v>2314</v>
      </c>
      <c r="C2272" s="25" t="s">
        <v>2318</v>
      </c>
      <c r="D2272" s="25" t="s">
        <v>32</v>
      </c>
      <c r="E2272" s="50">
        <v>4299</v>
      </c>
      <c r="F2272" s="41">
        <v>2079.846</v>
      </c>
      <c r="G2272" s="48">
        <v>69.717600000000004</v>
      </c>
      <c r="H2272" s="42">
        <v>0</v>
      </c>
      <c r="I2272" s="42"/>
      <c r="J2272" s="42"/>
      <c r="K2272" s="42">
        <v>0</v>
      </c>
      <c r="L2272" s="46">
        <v>0.86660249999999994</v>
      </c>
      <c r="M2272" s="48">
        <v>3.5647331999999996</v>
      </c>
      <c r="N2272" s="48">
        <v>0</v>
      </c>
      <c r="O2272" s="42"/>
      <c r="P2272" s="42"/>
      <c r="Q2272" s="42">
        <v>0</v>
      </c>
      <c r="R2272" s="47">
        <v>2149.5636</v>
      </c>
      <c r="S2272" s="42">
        <v>2289.1543328738012</v>
      </c>
      <c r="T2272" s="73">
        <v>0.53248530655357085</v>
      </c>
      <c r="U2272" s="48">
        <v>4.4313357</v>
      </c>
      <c r="V2272" s="49">
        <v>1.0307829030006979</v>
      </c>
    </row>
    <row r="2273" spans="1:22" x14ac:dyDescent="0.35">
      <c r="A2273" s="1" t="s">
        <v>29</v>
      </c>
      <c r="B2273" s="44" t="s">
        <v>2314</v>
      </c>
      <c r="C2273" s="25" t="s">
        <v>2319</v>
      </c>
      <c r="D2273" s="25" t="s">
        <v>32</v>
      </c>
      <c r="E2273" s="50">
        <v>4380</v>
      </c>
      <c r="F2273" s="41">
        <v>1201.2084</v>
      </c>
      <c r="G2273" s="42">
        <v>741.50729999999999</v>
      </c>
      <c r="H2273" s="42">
        <v>0</v>
      </c>
      <c r="I2273" s="42"/>
      <c r="J2273" s="42"/>
      <c r="K2273" s="42">
        <v>0</v>
      </c>
      <c r="L2273" s="46">
        <v>0.50050349999999999</v>
      </c>
      <c r="M2273" s="48">
        <v>37.914037350000001</v>
      </c>
      <c r="N2273" s="48">
        <v>0</v>
      </c>
      <c r="O2273" s="42"/>
      <c r="P2273" s="42"/>
      <c r="Q2273" s="42">
        <v>0</v>
      </c>
      <c r="R2273" s="47">
        <v>1942.7157</v>
      </c>
      <c r="S2273" s="42">
        <v>2068.873915708733</v>
      </c>
      <c r="T2273" s="73">
        <v>0.4723456428558751</v>
      </c>
      <c r="U2273" s="48">
        <v>38.414540850000002</v>
      </c>
      <c r="V2273" s="49">
        <v>8.7704431164383578</v>
      </c>
    </row>
    <row r="2274" spans="1:22" x14ac:dyDescent="0.35">
      <c r="A2274" s="1" t="s">
        <v>29</v>
      </c>
      <c r="B2274" s="44" t="s">
        <v>2314</v>
      </c>
      <c r="C2274" s="25" t="s">
        <v>2320</v>
      </c>
      <c r="D2274" s="25" t="s">
        <v>32</v>
      </c>
      <c r="E2274" s="50">
        <v>1137</v>
      </c>
      <c r="F2274" s="41">
        <v>485.56799999999998</v>
      </c>
      <c r="G2274" s="42">
        <v>0</v>
      </c>
      <c r="H2274" s="42">
        <v>100.49199999999999</v>
      </c>
      <c r="I2274" s="42"/>
      <c r="J2274" s="42"/>
      <c r="K2274" s="42">
        <v>0</v>
      </c>
      <c r="L2274" s="46">
        <v>0.20232</v>
      </c>
      <c r="M2274" s="42">
        <v>0</v>
      </c>
      <c r="N2274" s="48">
        <v>7.1558799199999994</v>
      </c>
      <c r="O2274" s="42"/>
      <c r="P2274" s="42"/>
      <c r="Q2274" s="42">
        <v>0</v>
      </c>
      <c r="R2274" s="47">
        <v>586.05999999999995</v>
      </c>
      <c r="S2274" s="42">
        <v>624.11821093547542</v>
      </c>
      <c r="T2274" s="73">
        <v>0.54891663230912524</v>
      </c>
      <c r="U2274" s="48">
        <v>7.3581999199999997</v>
      </c>
      <c r="V2274" s="49">
        <v>6.4715918381706246</v>
      </c>
    </row>
    <row r="2275" spans="1:22" x14ac:dyDescent="0.35">
      <c r="A2275" s="1" t="s">
        <v>29</v>
      </c>
      <c r="B2275" s="44" t="s">
        <v>2314</v>
      </c>
      <c r="C2275" s="25" t="s">
        <v>2321</v>
      </c>
      <c r="D2275" s="25" t="s">
        <v>32</v>
      </c>
      <c r="E2275" s="50">
        <v>1603</v>
      </c>
      <c r="F2275" s="41">
        <v>836.56799999999998</v>
      </c>
      <c r="G2275" s="42">
        <v>0</v>
      </c>
      <c r="H2275" s="42">
        <v>0</v>
      </c>
      <c r="I2275" s="42"/>
      <c r="J2275" s="42"/>
      <c r="K2275" s="42">
        <v>0</v>
      </c>
      <c r="L2275" s="46">
        <v>0.34856999999999999</v>
      </c>
      <c r="M2275" s="42">
        <v>0</v>
      </c>
      <c r="N2275" s="48">
        <v>0</v>
      </c>
      <c r="O2275" s="42"/>
      <c r="P2275" s="42"/>
      <c r="Q2275" s="42">
        <v>0</v>
      </c>
      <c r="R2275" s="47">
        <v>836.56799999999998</v>
      </c>
      <c r="S2275" s="42">
        <v>890.89397584866538</v>
      </c>
      <c r="T2275" s="73">
        <v>0.55576667239467581</v>
      </c>
      <c r="U2275" s="48">
        <v>0.34856999999999999</v>
      </c>
      <c r="V2275" s="49">
        <v>0.21744853399875233</v>
      </c>
    </row>
    <row r="2276" spans="1:22" x14ac:dyDescent="0.35">
      <c r="A2276" s="1" t="s">
        <v>29</v>
      </c>
      <c r="B2276" s="44" t="s">
        <v>2314</v>
      </c>
      <c r="C2276" s="25" t="s">
        <v>2322</v>
      </c>
      <c r="D2276" s="25" t="s">
        <v>32</v>
      </c>
      <c r="E2276" s="50">
        <v>773</v>
      </c>
      <c r="F2276" s="41">
        <v>458.11799999999999</v>
      </c>
      <c r="G2276" s="42">
        <v>0</v>
      </c>
      <c r="H2276" s="42">
        <v>0</v>
      </c>
      <c r="I2276" s="42"/>
      <c r="J2276" s="42"/>
      <c r="K2276" s="42">
        <v>0</v>
      </c>
      <c r="L2276" s="46">
        <v>0.19088249999999998</v>
      </c>
      <c r="M2276" s="42">
        <v>0</v>
      </c>
      <c r="N2276" s="48">
        <v>0</v>
      </c>
      <c r="O2276" s="42"/>
      <c r="P2276" s="42"/>
      <c r="Q2276" s="42">
        <v>0</v>
      </c>
      <c r="R2276" s="47">
        <v>458.11799999999999</v>
      </c>
      <c r="S2276" s="42">
        <v>487.8677721689557</v>
      </c>
      <c r="T2276" s="73">
        <v>0.63113553967523373</v>
      </c>
      <c r="U2276" s="48">
        <v>0.19088249999999998</v>
      </c>
      <c r="V2276" s="49">
        <v>0.24693725743855108</v>
      </c>
    </row>
    <row r="2277" spans="1:22" x14ac:dyDescent="0.35">
      <c r="A2277" s="1" t="s">
        <v>29</v>
      </c>
      <c r="B2277" s="44" t="s">
        <v>2314</v>
      </c>
      <c r="C2277" s="25" t="s">
        <v>2323</v>
      </c>
      <c r="D2277" s="25" t="s">
        <v>32</v>
      </c>
      <c r="E2277" s="50">
        <v>5474</v>
      </c>
      <c r="F2277" s="41">
        <v>498.52799999999996</v>
      </c>
      <c r="G2277" s="42">
        <v>2899.3427999999999</v>
      </c>
      <c r="H2277" s="42">
        <v>0</v>
      </c>
      <c r="I2277" s="42"/>
      <c r="J2277" s="42"/>
      <c r="K2277" s="42">
        <v>0</v>
      </c>
      <c r="L2277" s="46">
        <v>0.20771999999999999</v>
      </c>
      <c r="M2277" s="42">
        <v>148.24640460000001</v>
      </c>
      <c r="N2277" s="48">
        <v>0</v>
      </c>
      <c r="O2277" s="42"/>
      <c r="P2277" s="42"/>
      <c r="Q2277" s="42">
        <v>0</v>
      </c>
      <c r="R2277" s="47">
        <v>3397.8707999999997</v>
      </c>
      <c r="S2277" s="42">
        <v>3618.5254832029018</v>
      </c>
      <c r="T2277" s="73">
        <v>0.66103863412548447</v>
      </c>
      <c r="U2277" s="48">
        <v>148.4541246</v>
      </c>
      <c r="V2277" s="49">
        <v>27.119862002192182</v>
      </c>
    </row>
    <row r="2278" spans="1:22" x14ac:dyDescent="0.35">
      <c r="A2278" s="1" t="s">
        <v>29</v>
      </c>
      <c r="B2278" s="44" t="s">
        <v>2314</v>
      </c>
      <c r="C2278" s="25" t="s">
        <v>2324</v>
      </c>
      <c r="D2278" s="25" t="s">
        <v>32</v>
      </c>
      <c r="E2278" s="50">
        <v>4326</v>
      </c>
      <c r="F2278" s="41">
        <v>996.26400000000001</v>
      </c>
      <c r="G2278" s="42">
        <v>1169.2854</v>
      </c>
      <c r="H2278" s="42">
        <v>0</v>
      </c>
      <c r="I2278" s="42"/>
      <c r="J2278" s="42"/>
      <c r="K2278" s="42">
        <v>0</v>
      </c>
      <c r="L2278" s="46">
        <v>0.41511000000000003</v>
      </c>
      <c r="M2278" s="48">
        <v>59.786775300000002</v>
      </c>
      <c r="N2278" s="48">
        <v>0</v>
      </c>
      <c r="O2278" s="42"/>
      <c r="P2278" s="42"/>
      <c r="Q2278" s="42">
        <v>0</v>
      </c>
      <c r="R2278" s="47">
        <v>2165.5493999999999</v>
      </c>
      <c r="S2278" s="42">
        <v>2306.1782363928478</v>
      </c>
      <c r="T2278" s="73">
        <v>0.53309714202331204</v>
      </c>
      <c r="U2278" s="48">
        <v>60.201885300000001</v>
      </c>
      <c r="V2278" s="49">
        <v>13.916293411927878</v>
      </c>
    </row>
    <row r="2279" spans="1:22" x14ac:dyDescent="0.35">
      <c r="A2279" s="1" t="s">
        <v>29</v>
      </c>
      <c r="B2279" s="44" t="s">
        <v>2314</v>
      </c>
      <c r="C2279" s="25" t="s">
        <v>2325</v>
      </c>
      <c r="D2279" s="25" t="s">
        <v>32</v>
      </c>
      <c r="E2279" s="50">
        <v>4371</v>
      </c>
      <c r="F2279" s="41">
        <v>1419.5519999999999</v>
      </c>
      <c r="G2279" s="42">
        <v>0</v>
      </c>
      <c r="H2279" s="42">
        <v>0</v>
      </c>
      <c r="I2279" s="42"/>
      <c r="J2279" s="42"/>
      <c r="K2279" s="42">
        <v>0</v>
      </c>
      <c r="L2279" s="46">
        <v>0.59148000000000001</v>
      </c>
      <c r="M2279" s="42">
        <v>0</v>
      </c>
      <c r="N2279" s="48">
        <v>0</v>
      </c>
      <c r="O2279" s="42"/>
      <c r="P2279" s="42"/>
      <c r="Q2279" s="42">
        <v>0</v>
      </c>
      <c r="R2279" s="47">
        <v>1863.472</v>
      </c>
      <c r="S2279" s="42">
        <v>1984.4842008810572</v>
      </c>
      <c r="T2279" s="73">
        <v>0.45401148498765892</v>
      </c>
      <c r="U2279" s="48">
        <v>21.731212606254076</v>
      </c>
      <c r="V2279" s="49">
        <v>4.9716798458600042</v>
      </c>
    </row>
    <row r="2280" spans="1:22" x14ac:dyDescent="0.35">
      <c r="A2280" s="1" t="s">
        <v>29</v>
      </c>
      <c r="B2280" s="44" t="s">
        <v>2314</v>
      </c>
      <c r="C2280" s="25" t="s">
        <v>2326</v>
      </c>
      <c r="D2280" s="25" t="s">
        <v>32</v>
      </c>
      <c r="E2280" s="50">
        <v>2223</v>
      </c>
      <c r="F2280" s="41">
        <v>368.1576</v>
      </c>
      <c r="G2280" s="48">
        <v>4.5468000000000002</v>
      </c>
      <c r="H2280" s="42">
        <v>0</v>
      </c>
      <c r="I2280" s="42"/>
      <c r="J2280" s="42"/>
      <c r="K2280" s="42">
        <v>0</v>
      </c>
      <c r="L2280" s="46">
        <v>0.15339900000000001</v>
      </c>
      <c r="M2280" s="48">
        <v>0.23248259999999998</v>
      </c>
      <c r="N2280" s="48">
        <v>0</v>
      </c>
      <c r="O2280" s="42"/>
      <c r="P2280" s="42"/>
      <c r="Q2280" s="42">
        <v>0</v>
      </c>
      <c r="R2280" s="47">
        <v>372.70440000000002</v>
      </c>
      <c r="S2280" s="42">
        <v>396.90748956724542</v>
      </c>
      <c r="T2280" s="73">
        <v>0.1785458792475238</v>
      </c>
      <c r="U2280" s="48">
        <v>0.38588159999999999</v>
      </c>
      <c r="V2280" s="49">
        <v>0.1735859649122807</v>
      </c>
    </row>
    <row r="2281" spans="1:22" x14ac:dyDescent="0.35">
      <c r="A2281" s="1" t="s">
        <v>29</v>
      </c>
      <c r="B2281" s="44" t="s">
        <v>2314</v>
      </c>
      <c r="C2281" s="25" t="s">
        <v>2327</v>
      </c>
      <c r="D2281" s="25" t="s">
        <v>32</v>
      </c>
      <c r="E2281" s="50">
        <v>4132</v>
      </c>
      <c r="F2281" s="41">
        <v>1108.404</v>
      </c>
      <c r="G2281" s="42">
        <v>0</v>
      </c>
      <c r="H2281" s="42">
        <v>1500.0079999999998</v>
      </c>
      <c r="I2281" s="42"/>
      <c r="J2281" s="42"/>
      <c r="K2281" s="42">
        <v>0</v>
      </c>
      <c r="L2281" s="46">
        <v>0.46183500000000005</v>
      </c>
      <c r="M2281" s="42">
        <v>0</v>
      </c>
      <c r="N2281" s="48">
        <v>106.81325008</v>
      </c>
      <c r="O2281" s="42"/>
      <c r="P2281" s="42"/>
      <c r="Q2281" s="42">
        <v>0</v>
      </c>
      <c r="R2281" s="47">
        <v>2608.4119999999998</v>
      </c>
      <c r="S2281" s="42">
        <v>2777.7999365638766</v>
      </c>
      <c r="T2281" s="73">
        <v>0.67226523150142226</v>
      </c>
      <c r="U2281" s="48">
        <v>107.27508508</v>
      </c>
      <c r="V2281" s="49">
        <v>25.962024462729911</v>
      </c>
    </row>
    <row r="2282" spans="1:22" x14ac:dyDescent="0.35">
      <c r="A2282" s="1" t="s">
        <v>29</v>
      </c>
      <c r="B2282" s="44" t="s">
        <v>2314</v>
      </c>
      <c r="C2282" s="25" t="s">
        <v>2328</v>
      </c>
      <c r="D2282" s="25" t="s">
        <v>32</v>
      </c>
      <c r="E2282" s="50">
        <v>4045</v>
      </c>
      <c r="F2282" s="41">
        <v>554.54399999999998</v>
      </c>
      <c r="G2282" s="42">
        <v>1758.096</v>
      </c>
      <c r="H2282" s="42">
        <v>0</v>
      </c>
      <c r="I2282" s="42"/>
      <c r="J2282" s="42"/>
      <c r="K2282" s="42">
        <v>0</v>
      </c>
      <c r="L2282" s="46">
        <v>0.23106000000000002</v>
      </c>
      <c r="M2282" s="48">
        <v>89.893271999999996</v>
      </c>
      <c r="N2282" s="48">
        <v>0</v>
      </c>
      <c r="O2282" s="42"/>
      <c r="P2282" s="42"/>
      <c r="Q2282" s="42">
        <v>0</v>
      </c>
      <c r="R2282" s="47">
        <v>2312.64</v>
      </c>
      <c r="S2282" s="42">
        <v>2462.8207680746305</v>
      </c>
      <c r="T2282" s="73">
        <v>0.6088555668911324</v>
      </c>
      <c r="U2282" s="48">
        <v>90.124331999999995</v>
      </c>
      <c r="V2282" s="49">
        <v>22.280428182941904</v>
      </c>
    </row>
    <row r="2283" spans="1:22" x14ac:dyDescent="0.35">
      <c r="A2283" s="1" t="s">
        <v>29</v>
      </c>
      <c r="B2283" s="44" t="s">
        <v>2314</v>
      </c>
      <c r="C2283" s="25" t="s">
        <v>2329</v>
      </c>
      <c r="D2283" s="25" t="s">
        <v>32</v>
      </c>
      <c r="E2283" s="50">
        <v>3274</v>
      </c>
      <c r="F2283" s="41">
        <v>796.39199999999994</v>
      </c>
      <c r="G2283" s="42">
        <v>960.51149999999996</v>
      </c>
      <c r="H2283" s="42">
        <v>0</v>
      </c>
      <c r="I2283" s="42"/>
      <c r="J2283" s="42"/>
      <c r="K2283" s="42">
        <v>0</v>
      </c>
      <c r="L2283" s="46">
        <v>0.33182999999999996</v>
      </c>
      <c r="M2283" s="48">
        <v>49.111949249999995</v>
      </c>
      <c r="N2283" s="48">
        <v>0</v>
      </c>
      <c r="O2283" s="42"/>
      <c r="P2283" s="42"/>
      <c r="Q2283" s="42">
        <v>0</v>
      </c>
      <c r="R2283" s="47">
        <v>1756.9034999999999</v>
      </c>
      <c r="S2283" s="42">
        <v>1870.9952380409431</v>
      </c>
      <c r="T2283" s="73">
        <v>0.57147075077609744</v>
      </c>
      <c r="U2283" s="48">
        <v>49.443779249999992</v>
      </c>
      <c r="V2283" s="49">
        <v>15.101948457544285</v>
      </c>
    </row>
    <row r="2284" spans="1:22" x14ac:dyDescent="0.35">
      <c r="A2284" s="1" t="s">
        <v>29</v>
      </c>
      <c r="B2284" s="44" t="s">
        <v>2314</v>
      </c>
      <c r="C2284" s="25" t="s">
        <v>2330</v>
      </c>
      <c r="D2284" s="25" t="s">
        <v>32</v>
      </c>
      <c r="E2284" s="50">
        <v>1908</v>
      </c>
      <c r="F2284" s="41">
        <v>711.50400000000002</v>
      </c>
      <c r="G2284" s="42">
        <v>0</v>
      </c>
      <c r="H2284" s="42">
        <v>281.29999999999995</v>
      </c>
      <c r="I2284" s="42"/>
      <c r="J2284" s="42"/>
      <c r="K2284" s="42">
        <v>0</v>
      </c>
      <c r="L2284" s="46">
        <v>0.29646</v>
      </c>
      <c r="M2284" s="42">
        <v>0</v>
      </c>
      <c r="N2284" s="48">
        <v>20.030937999999999</v>
      </c>
      <c r="O2284" s="42"/>
      <c r="P2284" s="42"/>
      <c r="Q2284" s="42">
        <v>0</v>
      </c>
      <c r="R2284" s="47">
        <v>992.80399999999997</v>
      </c>
      <c r="S2284" s="42">
        <v>1057.2758016066339</v>
      </c>
      <c r="T2284" s="73">
        <v>0.55412777861982909</v>
      </c>
      <c r="U2284" s="48">
        <v>20.327397999999999</v>
      </c>
      <c r="V2284" s="49">
        <v>10.653772536687629</v>
      </c>
    </row>
    <row r="2285" spans="1:22" x14ac:dyDescent="0.35">
      <c r="A2285" s="1" t="s">
        <v>29</v>
      </c>
      <c r="B2285" s="44" t="s">
        <v>2314</v>
      </c>
      <c r="C2285" s="25" t="s">
        <v>2331</v>
      </c>
      <c r="D2285" s="25" t="s">
        <v>32</v>
      </c>
      <c r="E2285" s="50">
        <v>4720</v>
      </c>
      <c r="F2285" s="41">
        <v>1890.3924</v>
      </c>
      <c r="G2285" s="42">
        <v>1109.4192</v>
      </c>
      <c r="H2285" s="42">
        <v>0</v>
      </c>
      <c r="I2285" s="42"/>
      <c r="J2285" s="42"/>
      <c r="K2285" s="42">
        <v>0</v>
      </c>
      <c r="L2285" s="46">
        <v>0.78766349999999996</v>
      </c>
      <c r="M2285" s="48">
        <v>56.7257544</v>
      </c>
      <c r="N2285" s="48">
        <v>0</v>
      </c>
      <c r="O2285" s="42"/>
      <c r="P2285" s="42"/>
      <c r="Q2285" s="42">
        <v>0</v>
      </c>
      <c r="R2285" s="47">
        <v>2999.8116</v>
      </c>
      <c r="S2285" s="42">
        <v>3194.616675656906</v>
      </c>
      <c r="T2285" s="73">
        <v>0.67682556687646311</v>
      </c>
      <c r="U2285" s="48">
        <v>57.5134179</v>
      </c>
      <c r="V2285" s="49">
        <v>12.185046165254237</v>
      </c>
    </row>
    <row r="2286" spans="1:22" x14ac:dyDescent="0.35">
      <c r="A2286" s="1" t="s">
        <v>29</v>
      </c>
      <c r="B2286" s="44" t="s">
        <v>2314</v>
      </c>
      <c r="C2286" s="25" t="s">
        <v>2332</v>
      </c>
      <c r="D2286" s="25" t="s">
        <v>32</v>
      </c>
      <c r="E2286" s="50">
        <v>1620</v>
      </c>
      <c r="F2286" s="41">
        <v>547.77599999999995</v>
      </c>
      <c r="G2286" s="42">
        <v>0</v>
      </c>
      <c r="H2286" s="48">
        <v>21.339999999999996</v>
      </c>
      <c r="I2286" s="42"/>
      <c r="J2286" s="42"/>
      <c r="K2286" s="42">
        <v>0</v>
      </c>
      <c r="L2286" s="46">
        <v>0.22824</v>
      </c>
      <c r="M2286" s="42">
        <v>0</v>
      </c>
      <c r="N2286" s="48">
        <v>1.5195884</v>
      </c>
      <c r="O2286" s="42"/>
      <c r="P2286" s="42"/>
      <c r="Q2286" s="42">
        <v>0</v>
      </c>
      <c r="R2286" s="47">
        <v>569.11599999999999</v>
      </c>
      <c r="S2286" s="42">
        <v>606.07388276755637</v>
      </c>
      <c r="T2286" s="73">
        <v>0.37411968072071383</v>
      </c>
      <c r="U2286" s="48">
        <v>1.7478283999999999</v>
      </c>
      <c r="V2286" s="49">
        <v>1.0789064197530864</v>
      </c>
    </row>
    <row r="2287" spans="1:22" x14ac:dyDescent="0.35">
      <c r="A2287" s="1" t="s">
        <v>29</v>
      </c>
      <c r="B2287" s="44" t="s">
        <v>2314</v>
      </c>
      <c r="C2287" s="25" t="s">
        <v>2333</v>
      </c>
      <c r="D2287" s="25" t="s">
        <v>32</v>
      </c>
      <c r="E2287" s="50">
        <v>2409</v>
      </c>
      <c r="F2287" s="41">
        <v>974.16</v>
      </c>
      <c r="G2287" s="42">
        <v>154.9701</v>
      </c>
      <c r="H2287" s="42">
        <v>0</v>
      </c>
      <c r="I2287" s="42"/>
      <c r="J2287" s="42"/>
      <c r="K2287" s="42">
        <v>0</v>
      </c>
      <c r="L2287" s="46">
        <v>0.40590000000000004</v>
      </c>
      <c r="M2287" s="48">
        <v>7.9237819499999995</v>
      </c>
      <c r="N2287" s="48">
        <v>0</v>
      </c>
      <c r="O2287" s="42"/>
      <c r="P2287" s="42"/>
      <c r="Q2287" s="42">
        <v>0</v>
      </c>
      <c r="R2287" s="47">
        <v>1129.1300999999999</v>
      </c>
      <c r="S2287" s="42">
        <v>1202.4547963099246</v>
      </c>
      <c r="T2287" s="73">
        <v>0.49915101548772295</v>
      </c>
      <c r="U2287" s="48">
        <v>8.3296819499999994</v>
      </c>
      <c r="V2287" s="49">
        <v>3.4577343088418431</v>
      </c>
    </row>
    <row r="2288" spans="1:22" x14ac:dyDescent="0.35">
      <c r="A2288" s="1" t="s">
        <v>29</v>
      </c>
      <c r="B2288" s="44" t="s">
        <v>2314</v>
      </c>
      <c r="C2288" s="25" t="s">
        <v>2334</v>
      </c>
      <c r="D2288" s="25" t="s">
        <v>32</v>
      </c>
      <c r="E2288" s="50">
        <v>4390</v>
      </c>
      <c r="F2288" s="41">
        <v>1312.2</v>
      </c>
      <c r="G2288" s="42">
        <v>0</v>
      </c>
      <c r="H2288" s="42">
        <v>1003.7559999999999</v>
      </c>
      <c r="I2288" s="42"/>
      <c r="J2288" s="42"/>
      <c r="K2288" s="42">
        <v>0</v>
      </c>
      <c r="L2288" s="46">
        <v>0.54674999999999996</v>
      </c>
      <c r="M2288" s="42">
        <v>0</v>
      </c>
      <c r="N2288" s="48">
        <v>71.475912559999998</v>
      </c>
      <c r="O2288" s="42"/>
      <c r="P2288" s="42"/>
      <c r="Q2288" s="42">
        <v>0</v>
      </c>
      <c r="R2288" s="47">
        <v>2315.9560000000001</v>
      </c>
      <c r="S2288" s="42">
        <v>2466.3521061414876</v>
      </c>
      <c r="T2288" s="73">
        <v>0.56181141369965548</v>
      </c>
      <c r="U2288" s="48">
        <v>72.022662560000001</v>
      </c>
      <c r="V2288" s="49">
        <v>16.406073476082003</v>
      </c>
    </row>
    <row r="2289" spans="1:22" x14ac:dyDescent="0.35">
      <c r="A2289" s="1" t="s">
        <v>29</v>
      </c>
      <c r="B2289" s="44" t="s">
        <v>2314</v>
      </c>
      <c r="C2289" s="25" t="s">
        <v>2335</v>
      </c>
      <c r="D2289" s="25" t="s">
        <v>32</v>
      </c>
      <c r="E2289" s="50">
        <v>2782</v>
      </c>
      <c r="F2289" s="41">
        <v>1089.0719999999999</v>
      </c>
      <c r="G2289" s="42">
        <v>0</v>
      </c>
      <c r="H2289" s="42">
        <v>0</v>
      </c>
      <c r="I2289" s="42"/>
      <c r="J2289" s="42"/>
      <c r="K2289" s="42">
        <v>0</v>
      </c>
      <c r="L2289" s="46">
        <v>0.45378000000000002</v>
      </c>
      <c r="M2289" s="42">
        <v>0</v>
      </c>
      <c r="N2289" s="48">
        <v>0</v>
      </c>
      <c r="O2289" s="42"/>
      <c r="P2289" s="42"/>
      <c r="Q2289" s="42">
        <v>0</v>
      </c>
      <c r="R2289" s="47">
        <v>1089.0719999999999</v>
      </c>
      <c r="S2289" s="42">
        <v>1159.795359212231</v>
      </c>
      <c r="T2289" s="73">
        <v>0.41689265248462654</v>
      </c>
      <c r="U2289" s="48">
        <v>0.45378000000000002</v>
      </c>
      <c r="V2289" s="49">
        <v>0.16311286843997125</v>
      </c>
    </row>
    <row r="2290" spans="1:22" x14ac:dyDescent="0.35">
      <c r="A2290" s="1" t="s">
        <v>29</v>
      </c>
      <c r="B2290" s="44" t="s">
        <v>2314</v>
      </c>
      <c r="C2290" s="25" t="s">
        <v>2336</v>
      </c>
      <c r="D2290" s="25" t="s">
        <v>32</v>
      </c>
      <c r="E2290" s="50">
        <v>10447</v>
      </c>
      <c r="F2290" s="41">
        <v>3175.2</v>
      </c>
      <c r="G2290" s="42">
        <v>2742.8571000000002</v>
      </c>
      <c r="H2290" s="42">
        <v>0</v>
      </c>
      <c r="I2290" s="42"/>
      <c r="J2290" s="42"/>
      <c r="K2290" s="42">
        <v>0</v>
      </c>
      <c r="L2290" s="46">
        <v>1.323</v>
      </c>
      <c r="M2290" s="42">
        <v>140.24512844999998</v>
      </c>
      <c r="N2290" s="48">
        <v>0</v>
      </c>
      <c r="O2290" s="42"/>
      <c r="P2290" s="42"/>
      <c r="Q2290" s="42">
        <v>0</v>
      </c>
      <c r="R2290" s="47">
        <v>5918.0571</v>
      </c>
      <c r="S2290" s="42">
        <v>6302.370421912412</v>
      </c>
      <c r="T2290" s="73">
        <v>0.60327083582965557</v>
      </c>
      <c r="U2290" s="48">
        <v>141.56812844999999</v>
      </c>
      <c r="V2290" s="49">
        <v>13.55107958744137</v>
      </c>
    </row>
    <row r="2291" spans="1:22" x14ac:dyDescent="0.35">
      <c r="A2291" s="1" t="s">
        <v>29</v>
      </c>
      <c r="B2291" s="44" t="s">
        <v>2314</v>
      </c>
      <c r="C2291" s="25" t="s">
        <v>2337</v>
      </c>
      <c r="D2291" s="25" t="s">
        <v>32</v>
      </c>
      <c r="E2291" s="50">
        <v>1185</v>
      </c>
      <c r="F2291" s="41">
        <v>536.54399999999998</v>
      </c>
      <c r="G2291" s="42">
        <v>0</v>
      </c>
      <c r="H2291" s="42">
        <v>0</v>
      </c>
      <c r="I2291" s="42"/>
      <c r="J2291" s="42"/>
      <c r="K2291" s="42">
        <v>0</v>
      </c>
      <c r="L2291" s="46">
        <v>0.22356000000000001</v>
      </c>
      <c r="M2291" s="42">
        <v>0</v>
      </c>
      <c r="N2291" s="48">
        <v>0</v>
      </c>
      <c r="O2291" s="42"/>
      <c r="P2291" s="42"/>
      <c r="Q2291" s="42">
        <v>0</v>
      </c>
      <c r="R2291" s="47">
        <v>536.54399999999998</v>
      </c>
      <c r="S2291" s="42">
        <v>571.3866862917854</v>
      </c>
      <c r="T2291" s="73">
        <v>0.48218285763019864</v>
      </c>
      <c r="U2291" s="48">
        <v>0.22356000000000001</v>
      </c>
      <c r="V2291" s="49">
        <v>0.18865822784810127</v>
      </c>
    </row>
    <row r="2292" spans="1:22" x14ac:dyDescent="0.35">
      <c r="A2292" s="1" t="s">
        <v>29</v>
      </c>
      <c r="B2292" s="44" t="s">
        <v>2314</v>
      </c>
      <c r="C2292" s="25" t="s">
        <v>2338</v>
      </c>
      <c r="D2292" s="25" t="s">
        <v>32</v>
      </c>
      <c r="E2292" s="50">
        <v>4870</v>
      </c>
      <c r="F2292" s="41">
        <v>1872.72</v>
      </c>
      <c r="G2292" s="48">
        <v>68.959800000000001</v>
      </c>
      <c r="H2292" s="42">
        <v>0</v>
      </c>
      <c r="I2292" s="42"/>
      <c r="J2292" s="42"/>
      <c r="K2292" s="42">
        <v>0</v>
      </c>
      <c r="L2292" s="46">
        <v>0.7803000000000001</v>
      </c>
      <c r="M2292" s="48">
        <v>3.5259860999999999</v>
      </c>
      <c r="N2292" s="48">
        <v>0</v>
      </c>
      <c r="O2292" s="42"/>
      <c r="P2292" s="42"/>
      <c r="Q2292" s="42">
        <v>0</v>
      </c>
      <c r="R2292" s="47">
        <v>1941.6798000000001</v>
      </c>
      <c r="S2292" s="42">
        <v>2067.7707452915265</v>
      </c>
      <c r="T2292" s="73">
        <v>0.42459358219538534</v>
      </c>
      <c r="U2292" s="48">
        <v>4.3062861000000003</v>
      </c>
      <c r="V2292" s="49">
        <v>0.88424765913757708</v>
      </c>
    </row>
    <row r="2293" spans="1:22" x14ac:dyDescent="0.35">
      <c r="A2293" s="1" t="s">
        <v>29</v>
      </c>
      <c r="B2293" s="44" t="s">
        <v>2314</v>
      </c>
      <c r="C2293" s="25" t="s">
        <v>2339</v>
      </c>
      <c r="D2293" s="25" t="s">
        <v>32</v>
      </c>
      <c r="E2293" s="50">
        <v>4031</v>
      </c>
      <c r="F2293" s="41">
        <v>593.56799999999998</v>
      </c>
      <c r="G2293" s="42">
        <v>1494.7605000000001</v>
      </c>
      <c r="H2293" s="42">
        <v>0</v>
      </c>
      <c r="I2293" s="42"/>
      <c r="J2293" s="42"/>
      <c r="K2293" s="42">
        <v>0</v>
      </c>
      <c r="L2293" s="46">
        <v>0.24731999999999998</v>
      </c>
      <c r="M2293" s="48">
        <v>76.428654750000007</v>
      </c>
      <c r="N2293" s="48">
        <v>0</v>
      </c>
      <c r="O2293" s="42"/>
      <c r="P2293" s="42"/>
      <c r="Q2293" s="42">
        <v>0</v>
      </c>
      <c r="R2293" s="47">
        <v>2088.3285000000001</v>
      </c>
      <c r="S2293" s="42">
        <v>2223.942680383519</v>
      </c>
      <c r="T2293" s="73">
        <v>0.55170991822960036</v>
      </c>
      <c r="U2293" s="48">
        <v>76.675974750000009</v>
      </c>
      <c r="V2293" s="49">
        <v>19.021576469858598</v>
      </c>
    </row>
    <row r="2294" spans="1:22" x14ac:dyDescent="0.35">
      <c r="A2294" s="1" t="s">
        <v>29</v>
      </c>
      <c r="B2294" s="44" t="s">
        <v>2314</v>
      </c>
      <c r="C2294" s="25" t="s">
        <v>2340</v>
      </c>
      <c r="D2294" s="25" t="s">
        <v>32</v>
      </c>
      <c r="E2294" s="50">
        <v>3568</v>
      </c>
      <c r="F2294" s="41">
        <v>1611.9936</v>
      </c>
      <c r="G2294" s="42">
        <v>0</v>
      </c>
      <c r="H2294" s="42">
        <v>0</v>
      </c>
      <c r="I2294" s="42"/>
      <c r="J2294" s="42"/>
      <c r="K2294" s="42">
        <v>0</v>
      </c>
      <c r="L2294" s="46">
        <v>0.67166400000000004</v>
      </c>
      <c r="M2294" s="42">
        <v>0</v>
      </c>
      <c r="N2294" s="48">
        <v>0</v>
      </c>
      <c r="O2294" s="42"/>
      <c r="P2294" s="42"/>
      <c r="Q2294" s="42">
        <v>0</v>
      </c>
      <c r="R2294" s="47">
        <v>1611.9936</v>
      </c>
      <c r="S2294" s="42">
        <v>1716.6750190619332</v>
      </c>
      <c r="T2294" s="73">
        <v>0.48113089099269429</v>
      </c>
      <c r="U2294" s="48">
        <v>0.67166400000000004</v>
      </c>
      <c r="V2294" s="49">
        <v>0.18824663677130044</v>
      </c>
    </row>
    <row r="2295" spans="1:22" x14ac:dyDescent="0.35">
      <c r="A2295" s="1" t="s">
        <v>29</v>
      </c>
      <c r="B2295" s="44" t="s">
        <v>2314</v>
      </c>
      <c r="C2295" s="25" t="s">
        <v>2341</v>
      </c>
      <c r="D2295" s="25" t="s">
        <v>32</v>
      </c>
      <c r="E2295" s="50">
        <v>9139</v>
      </c>
      <c r="F2295" s="41">
        <v>3522.9023999999999</v>
      </c>
      <c r="G2295" s="42">
        <v>250.83179999999999</v>
      </c>
      <c r="H2295" s="42">
        <v>0</v>
      </c>
      <c r="I2295" s="42"/>
      <c r="J2295" s="42"/>
      <c r="K2295" s="42">
        <v>0</v>
      </c>
      <c r="L2295" s="46">
        <v>1.467876</v>
      </c>
      <c r="M2295" s="48">
        <v>12.8252901</v>
      </c>
      <c r="N2295" s="48">
        <v>0</v>
      </c>
      <c r="O2295" s="42"/>
      <c r="P2295" s="42"/>
      <c r="Q2295" s="42">
        <v>0</v>
      </c>
      <c r="R2295" s="47">
        <v>3773.7341999999999</v>
      </c>
      <c r="S2295" s="42">
        <v>4018.797115397771</v>
      </c>
      <c r="T2295" s="73">
        <v>0.43974145042102758</v>
      </c>
      <c r="U2295" s="48">
        <v>14.293166100000001</v>
      </c>
      <c r="V2295" s="49">
        <v>1.5639748440748442</v>
      </c>
    </row>
    <row r="2296" spans="1:22" x14ac:dyDescent="0.35">
      <c r="A2296" s="1" t="s">
        <v>29</v>
      </c>
      <c r="B2296" s="44" t="s">
        <v>2314</v>
      </c>
      <c r="C2296" s="25" t="s">
        <v>2342</v>
      </c>
      <c r="D2296" s="25" t="s">
        <v>32</v>
      </c>
      <c r="E2296" s="50">
        <v>3918</v>
      </c>
      <c r="F2296" s="41">
        <v>1342.008</v>
      </c>
      <c r="G2296" s="42">
        <v>0</v>
      </c>
      <c r="H2296" s="42">
        <v>199.81999999999996</v>
      </c>
      <c r="I2296" s="42"/>
      <c r="J2296" s="42"/>
      <c r="K2296" s="42">
        <v>0</v>
      </c>
      <c r="L2296" s="46">
        <v>0.55916999999999994</v>
      </c>
      <c r="M2296" s="42">
        <v>0</v>
      </c>
      <c r="N2296" s="48">
        <v>14.228873199999999</v>
      </c>
      <c r="O2296" s="42"/>
      <c r="P2296" s="42"/>
      <c r="Q2296" s="42">
        <v>0</v>
      </c>
      <c r="R2296" s="47">
        <v>1541.828</v>
      </c>
      <c r="S2296" s="42">
        <v>1641.9529279087847</v>
      </c>
      <c r="T2296" s="73">
        <v>0.41907935883327835</v>
      </c>
      <c r="U2296" s="48">
        <v>14.788043199999999</v>
      </c>
      <c r="V2296" s="49">
        <v>3.7743857069933635</v>
      </c>
    </row>
    <row r="2297" spans="1:22" x14ac:dyDescent="0.35">
      <c r="A2297" s="1" t="s">
        <v>29</v>
      </c>
      <c r="B2297" s="44" t="s">
        <v>2314</v>
      </c>
      <c r="C2297" s="25" t="s">
        <v>2343</v>
      </c>
      <c r="D2297" s="25" t="s">
        <v>32</v>
      </c>
      <c r="E2297" s="50">
        <v>5582</v>
      </c>
      <c r="F2297" s="41">
        <v>2713.9787999999999</v>
      </c>
      <c r="G2297" s="42">
        <v>0</v>
      </c>
      <c r="H2297" s="42">
        <v>0</v>
      </c>
      <c r="I2297" s="42"/>
      <c r="J2297" s="42"/>
      <c r="K2297" s="42">
        <v>0</v>
      </c>
      <c r="L2297" s="46">
        <v>1.1308244999999999</v>
      </c>
      <c r="M2297" s="42">
        <v>0</v>
      </c>
      <c r="N2297" s="48">
        <v>0</v>
      </c>
      <c r="O2297" s="42"/>
      <c r="P2297" s="42"/>
      <c r="Q2297" s="42">
        <v>0</v>
      </c>
      <c r="R2297" s="47">
        <v>2713.9787999999999</v>
      </c>
      <c r="S2297" s="42">
        <v>2890.2221499041202</v>
      </c>
      <c r="T2297" s="73">
        <v>0.51777537619206737</v>
      </c>
      <c r="U2297" s="48">
        <v>1.1308244999999999</v>
      </c>
      <c r="V2297" s="49">
        <v>0.20258410963812254</v>
      </c>
    </row>
    <row r="2298" spans="1:22" x14ac:dyDescent="0.35">
      <c r="A2298" s="1" t="s">
        <v>29</v>
      </c>
      <c r="B2298" s="44" t="s">
        <v>2314</v>
      </c>
      <c r="C2298" s="25" t="s">
        <v>2344</v>
      </c>
      <c r="D2298" s="25" t="s">
        <v>32</v>
      </c>
      <c r="E2298" s="50">
        <v>2850</v>
      </c>
      <c r="F2298" s="41">
        <v>850.69799999999998</v>
      </c>
      <c r="G2298" s="42">
        <v>0</v>
      </c>
      <c r="H2298" s="42">
        <v>0</v>
      </c>
      <c r="I2298" s="42"/>
      <c r="J2298" s="42"/>
      <c r="K2298" s="42">
        <v>0</v>
      </c>
      <c r="L2298" s="46">
        <v>0.35445749999999998</v>
      </c>
      <c r="M2298" s="42">
        <v>0</v>
      </c>
      <c r="N2298" s="48">
        <v>0</v>
      </c>
      <c r="O2298" s="42"/>
      <c r="P2298" s="42"/>
      <c r="Q2298" s="42">
        <v>0</v>
      </c>
      <c r="R2298" s="47">
        <v>850.69799999999998</v>
      </c>
      <c r="S2298" s="42">
        <v>905.94156537963204</v>
      </c>
      <c r="T2298" s="73">
        <v>0.31787423346653754</v>
      </c>
      <c r="U2298" s="48">
        <v>0.35445749999999998</v>
      </c>
      <c r="V2298" s="49">
        <v>0.12437105263157894</v>
      </c>
    </row>
    <row r="2299" spans="1:22" x14ac:dyDescent="0.35">
      <c r="A2299" s="1" t="s">
        <v>29</v>
      </c>
      <c r="B2299" s="44" t="s">
        <v>2314</v>
      </c>
      <c r="C2299" s="25" t="s">
        <v>2345</v>
      </c>
      <c r="D2299" s="25" t="s">
        <v>32</v>
      </c>
      <c r="E2299" s="50">
        <v>5706</v>
      </c>
      <c r="F2299" s="41">
        <v>2006.6723999999999</v>
      </c>
      <c r="G2299" s="42">
        <v>576.68579999999997</v>
      </c>
      <c r="H2299" s="42">
        <v>0</v>
      </c>
      <c r="I2299" s="42"/>
      <c r="J2299" s="42"/>
      <c r="K2299" s="42">
        <v>0</v>
      </c>
      <c r="L2299" s="46">
        <v>0.83611350000000006</v>
      </c>
      <c r="M2299" s="48">
        <v>29.486543099999999</v>
      </c>
      <c r="N2299" s="48">
        <v>0</v>
      </c>
      <c r="O2299" s="42"/>
      <c r="P2299" s="42"/>
      <c r="Q2299" s="42">
        <v>0</v>
      </c>
      <c r="R2299" s="47">
        <v>2583.3581999999997</v>
      </c>
      <c r="S2299" s="42">
        <v>2751.119165255247</v>
      </c>
      <c r="T2299" s="73">
        <v>0.4821449641176388</v>
      </c>
      <c r="U2299" s="48">
        <v>30.322656599999998</v>
      </c>
      <c r="V2299" s="49">
        <v>5.3141704521556257</v>
      </c>
    </row>
    <row r="2300" spans="1:22" x14ac:dyDescent="0.35">
      <c r="A2300" s="1" t="s">
        <v>29</v>
      </c>
      <c r="B2300" s="44" t="s">
        <v>2314</v>
      </c>
      <c r="C2300" s="25" t="s">
        <v>2346</v>
      </c>
      <c r="D2300" s="25" t="s">
        <v>32</v>
      </c>
      <c r="E2300" s="50">
        <v>4510</v>
      </c>
      <c r="F2300" s="41">
        <v>1730.0303999999999</v>
      </c>
      <c r="G2300" s="42">
        <v>0</v>
      </c>
      <c r="H2300" s="42">
        <v>0</v>
      </c>
      <c r="I2300" s="42"/>
      <c r="J2300" s="42"/>
      <c r="K2300" s="42">
        <v>0</v>
      </c>
      <c r="L2300" s="46">
        <v>0.72084599999999999</v>
      </c>
      <c r="M2300" s="42">
        <v>0</v>
      </c>
      <c r="N2300" s="48">
        <v>0</v>
      </c>
      <c r="O2300" s="42"/>
      <c r="P2300" s="42"/>
      <c r="Q2300" s="42">
        <v>0</v>
      </c>
      <c r="R2300" s="47">
        <v>1730.0303999999999</v>
      </c>
      <c r="S2300" s="42">
        <v>1842.377023021508</v>
      </c>
      <c r="T2300" s="73">
        <v>0.40850931774312815</v>
      </c>
      <c r="U2300" s="48">
        <v>0.72084599999999999</v>
      </c>
      <c r="V2300" s="49">
        <v>0.15983281596452328</v>
      </c>
    </row>
    <row r="2301" spans="1:22" x14ac:dyDescent="0.35">
      <c r="A2301" s="1" t="s">
        <v>29</v>
      </c>
      <c r="B2301" s="44" t="s">
        <v>2314</v>
      </c>
      <c r="C2301" s="25" t="s">
        <v>2347</v>
      </c>
      <c r="D2301" s="25" t="s">
        <v>32</v>
      </c>
      <c r="E2301" s="50">
        <v>5371</v>
      </c>
      <c r="F2301" s="41">
        <v>1558.008</v>
      </c>
      <c r="G2301" s="42">
        <v>0</v>
      </c>
      <c r="H2301" s="42">
        <v>0</v>
      </c>
      <c r="I2301" s="42"/>
      <c r="J2301" s="42"/>
      <c r="K2301" s="42">
        <v>0</v>
      </c>
      <c r="L2301" s="46">
        <v>0.64916999999999991</v>
      </c>
      <c r="M2301" s="42">
        <v>0</v>
      </c>
      <c r="N2301" s="48">
        <v>0</v>
      </c>
      <c r="O2301" s="42"/>
      <c r="P2301" s="42"/>
      <c r="Q2301" s="42">
        <v>0</v>
      </c>
      <c r="R2301" s="47">
        <v>1558.008</v>
      </c>
      <c r="S2301" s="42">
        <v>1659.1836426017103</v>
      </c>
      <c r="T2301" s="73">
        <v>0.30891521925185444</v>
      </c>
      <c r="U2301" s="48">
        <v>0.64916999999999991</v>
      </c>
      <c r="V2301" s="49">
        <v>0.12086576056600259</v>
      </c>
    </row>
    <row r="2302" spans="1:22" x14ac:dyDescent="0.35">
      <c r="A2302" s="1" t="s">
        <v>29</v>
      </c>
      <c r="B2302" s="44" t="s">
        <v>2314</v>
      </c>
      <c r="C2302" s="25" t="s">
        <v>2348</v>
      </c>
      <c r="D2302" s="25" t="s">
        <v>32</v>
      </c>
      <c r="E2302" s="50">
        <v>1670</v>
      </c>
      <c r="F2302" s="41">
        <v>646.70399999999995</v>
      </c>
      <c r="G2302" s="42">
        <v>0</v>
      </c>
      <c r="H2302" s="42">
        <v>0</v>
      </c>
      <c r="I2302" s="42"/>
      <c r="J2302" s="42"/>
      <c r="K2302" s="42">
        <v>0</v>
      </c>
      <c r="L2302" s="46">
        <v>0.26945999999999998</v>
      </c>
      <c r="M2302" s="42">
        <v>0</v>
      </c>
      <c r="N2302" s="48">
        <v>0</v>
      </c>
      <c r="O2302" s="42"/>
      <c r="P2302" s="42"/>
      <c r="Q2302" s="42">
        <v>0</v>
      </c>
      <c r="R2302" s="47">
        <v>646.70399999999995</v>
      </c>
      <c r="S2302" s="42">
        <v>688.70037792174128</v>
      </c>
      <c r="T2302" s="73">
        <v>0.41239543588128219</v>
      </c>
      <c r="U2302" s="48">
        <v>0.26945999999999998</v>
      </c>
      <c r="V2302" s="49">
        <v>0.16135329341317364</v>
      </c>
    </row>
    <row r="2303" spans="1:22" x14ac:dyDescent="0.35">
      <c r="A2303" s="1" t="s">
        <v>29</v>
      </c>
      <c r="B2303" s="44" t="s">
        <v>2314</v>
      </c>
      <c r="C2303" s="25" t="s">
        <v>2349</v>
      </c>
      <c r="D2303" s="25" t="s">
        <v>32</v>
      </c>
      <c r="E2303" s="50">
        <v>2977</v>
      </c>
      <c r="F2303" s="41">
        <v>320.11199999999997</v>
      </c>
      <c r="G2303" s="42">
        <v>1082.8961999999999</v>
      </c>
      <c r="H2303" s="42">
        <v>0</v>
      </c>
      <c r="I2303" s="42"/>
      <c r="J2303" s="42"/>
      <c r="K2303" s="42">
        <v>0</v>
      </c>
      <c r="L2303" s="46">
        <v>0.13338</v>
      </c>
      <c r="M2303" s="48">
        <v>55.369605899999996</v>
      </c>
      <c r="N2303" s="48">
        <v>0</v>
      </c>
      <c r="O2303" s="42"/>
      <c r="P2303" s="42"/>
      <c r="Q2303" s="42">
        <v>0</v>
      </c>
      <c r="R2303" s="47">
        <v>1403.0081999999998</v>
      </c>
      <c r="S2303" s="42">
        <v>1494.1182945633582</v>
      </c>
      <c r="T2303" s="73">
        <v>0.50188723364573673</v>
      </c>
      <c r="U2303" s="48">
        <v>55.502985899999999</v>
      </c>
      <c r="V2303" s="49">
        <v>18.643932112865301</v>
      </c>
    </row>
    <row r="2304" spans="1:22" x14ac:dyDescent="0.35">
      <c r="A2304" s="1" t="s">
        <v>29</v>
      </c>
      <c r="B2304" s="44" t="s">
        <v>2314</v>
      </c>
      <c r="C2304" s="25" t="s">
        <v>2350</v>
      </c>
      <c r="D2304" s="25" t="s">
        <v>32</v>
      </c>
      <c r="E2304" s="50">
        <v>1954</v>
      </c>
      <c r="F2304" s="41">
        <v>312.048</v>
      </c>
      <c r="G2304" s="42">
        <v>780.15509999999995</v>
      </c>
      <c r="H2304" s="42">
        <v>0</v>
      </c>
      <c r="I2304" s="42"/>
      <c r="J2304" s="42"/>
      <c r="K2304" s="42">
        <v>0</v>
      </c>
      <c r="L2304" s="46">
        <v>0.13002</v>
      </c>
      <c r="M2304" s="48">
        <v>39.890139449999992</v>
      </c>
      <c r="N2304" s="48">
        <v>0</v>
      </c>
      <c r="O2304" s="42"/>
      <c r="P2304" s="42"/>
      <c r="Q2304" s="42">
        <v>0</v>
      </c>
      <c r="R2304" s="47">
        <v>1092.2030999999999</v>
      </c>
      <c r="S2304" s="42">
        <v>1163.1297900388702</v>
      </c>
      <c r="T2304" s="73">
        <v>0.59525577791139717</v>
      </c>
      <c r="U2304" s="48">
        <v>40.020159449999994</v>
      </c>
      <c r="V2304" s="49">
        <v>20.481146084953938</v>
      </c>
    </row>
    <row r="2305" spans="1:22" x14ac:dyDescent="0.35">
      <c r="A2305" s="1" t="s">
        <v>29</v>
      </c>
      <c r="B2305" s="44" t="s">
        <v>2314</v>
      </c>
      <c r="C2305" s="25" t="s">
        <v>2351</v>
      </c>
      <c r="D2305" s="25" t="s">
        <v>32</v>
      </c>
      <c r="E2305" s="50">
        <v>1701</v>
      </c>
      <c r="F2305" s="41">
        <v>182.304</v>
      </c>
      <c r="G2305" s="42">
        <v>850.63049999999998</v>
      </c>
      <c r="H2305" s="42">
        <v>0</v>
      </c>
      <c r="I2305" s="42"/>
      <c r="J2305" s="42"/>
      <c r="K2305" s="42">
        <v>0</v>
      </c>
      <c r="L2305" s="46">
        <v>7.5960000000000014E-2</v>
      </c>
      <c r="M2305" s="48">
        <v>43.493619750000001</v>
      </c>
      <c r="N2305" s="48">
        <v>0</v>
      </c>
      <c r="O2305" s="42"/>
      <c r="P2305" s="42"/>
      <c r="Q2305" s="42">
        <v>0</v>
      </c>
      <c r="R2305" s="47">
        <v>1032.9345000000001</v>
      </c>
      <c r="S2305" s="42">
        <v>1100.0123402954134</v>
      </c>
      <c r="T2305" s="73">
        <v>0.64668567918601616</v>
      </c>
      <c r="U2305" s="48">
        <v>43.569579750000003</v>
      </c>
      <c r="V2305" s="49">
        <v>25.61409744268078</v>
      </c>
    </row>
    <row r="2306" spans="1:22" x14ac:dyDescent="0.35">
      <c r="A2306" s="1" t="s">
        <v>29</v>
      </c>
      <c r="B2306" s="44" t="s">
        <v>2314</v>
      </c>
      <c r="C2306" s="25" t="s">
        <v>2352</v>
      </c>
      <c r="D2306" s="25" t="s">
        <v>32</v>
      </c>
      <c r="E2306" s="50">
        <v>2021</v>
      </c>
      <c r="F2306" s="41">
        <v>696.38400000000001</v>
      </c>
      <c r="G2306" s="48">
        <v>63.655200000000001</v>
      </c>
      <c r="H2306" s="42">
        <v>0</v>
      </c>
      <c r="I2306" s="42"/>
      <c r="J2306" s="42"/>
      <c r="K2306" s="42">
        <v>0</v>
      </c>
      <c r="L2306" s="46">
        <v>0.29016000000000003</v>
      </c>
      <c r="M2306" s="48">
        <v>3.2547563999999998</v>
      </c>
      <c r="N2306" s="48">
        <v>0</v>
      </c>
      <c r="O2306" s="42"/>
      <c r="P2306" s="42"/>
      <c r="Q2306" s="42">
        <v>0</v>
      </c>
      <c r="R2306" s="47">
        <v>760.03920000000005</v>
      </c>
      <c r="S2306" s="42">
        <v>809.39546419279611</v>
      </c>
      <c r="T2306" s="73">
        <v>0.40049256021414947</v>
      </c>
      <c r="U2306" s="48">
        <v>3.5449164</v>
      </c>
      <c r="V2306" s="49">
        <v>1.7540407718951014</v>
      </c>
    </row>
    <row r="2307" spans="1:22" x14ac:dyDescent="0.35">
      <c r="A2307" s="1" t="s">
        <v>29</v>
      </c>
      <c r="B2307" s="44" t="s">
        <v>2314</v>
      </c>
      <c r="C2307" s="25" t="s">
        <v>2353</v>
      </c>
      <c r="D2307" s="25" t="s">
        <v>32</v>
      </c>
      <c r="E2307" s="50">
        <v>2642</v>
      </c>
      <c r="F2307" s="41">
        <v>322.99200000000002</v>
      </c>
      <c r="G2307" s="42">
        <v>1010.9052</v>
      </c>
      <c r="H2307" s="42">
        <v>0</v>
      </c>
      <c r="I2307" s="42"/>
      <c r="J2307" s="42"/>
      <c r="K2307" s="42">
        <v>0</v>
      </c>
      <c r="L2307" s="46">
        <v>0.13458000000000001</v>
      </c>
      <c r="M2307" s="48">
        <v>51.688631399999998</v>
      </c>
      <c r="N2307" s="48">
        <v>0</v>
      </c>
      <c r="O2307" s="42"/>
      <c r="P2307" s="42"/>
      <c r="Q2307" s="42">
        <v>0</v>
      </c>
      <c r="R2307" s="47">
        <v>1333.8972000000001</v>
      </c>
      <c r="S2307" s="42">
        <v>1420.5192881886501</v>
      </c>
      <c r="T2307" s="73">
        <v>0.5376681635838948</v>
      </c>
      <c r="U2307" s="48">
        <v>51.823211399999998</v>
      </c>
      <c r="V2307" s="49">
        <v>19.61514436033308</v>
      </c>
    </row>
    <row r="2308" spans="1:22" x14ac:dyDescent="0.35">
      <c r="A2308" s="1" t="s">
        <v>29</v>
      </c>
      <c r="B2308" s="44" t="s">
        <v>2314</v>
      </c>
      <c r="C2308" s="25" t="s">
        <v>2354</v>
      </c>
      <c r="D2308" s="25" t="s">
        <v>32</v>
      </c>
      <c r="E2308" s="50">
        <v>1750</v>
      </c>
      <c r="F2308" s="41">
        <v>234.57599999999999</v>
      </c>
      <c r="G2308" s="42">
        <v>893.82510000000002</v>
      </c>
      <c r="H2308" s="42">
        <v>0</v>
      </c>
      <c r="I2308" s="42"/>
      <c r="J2308" s="42"/>
      <c r="K2308" s="42">
        <v>0</v>
      </c>
      <c r="L2308" s="46">
        <v>9.7740000000000007E-2</v>
      </c>
      <c r="M2308" s="48">
        <v>45.702204449999996</v>
      </c>
      <c r="N2308" s="48">
        <v>0</v>
      </c>
      <c r="O2308" s="42"/>
      <c r="P2308" s="42"/>
      <c r="Q2308" s="42">
        <v>0</v>
      </c>
      <c r="R2308" s="47">
        <v>1128.4011</v>
      </c>
      <c r="S2308" s="42">
        <v>1201.6784557035501</v>
      </c>
      <c r="T2308" s="73">
        <v>0.68667340325917148</v>
      </c>
      <c r="U2308" s="48">
        <v>45.799944449999998</v>
      </c>
      <c r="V2308" s="49">
        <v>26.171396828571424</v>
      </c>
    </row>
    <row r="2309" spans="1:22" x14ac:dyDescent="0.35">
      <c r="A2309" s="1" t="s">
        <v>29</v>
      </c>
      <c r="B2309" s="44" t="s">
        <v>2314</v>
      </c>
      <c r="C2309" s="25" t="s">
        <v>2355</v>
      </c>
      <c r="D2309" s="25" t="s">
        <v>32</v>
      </c>
      <c r="E2309" s="50">
        <v>2457</v>
      </c>
      <c r="F2309" s="41">
        <v>2223.9360000000001</v>
      </c>
      <c r="G2309" s="42">
        <v>0</v>
      </c>
      <c r="H2309" s="42">
        <v>0</v>
      </c>
      <c r="I2309" s="42"/>
      <c r="J2309" s="42"/>
      <c r="K2309" s="42">
        <v>0</v>
      </c>
      <c r="L2309" s="46">
        <v>0.92664000000000002</v>
      </c>
      <c r="M2309" s="42">
        <v>0</v>
      </c>
      <c r="N2309" s="48">
        <v>0</v>
      </c>
      <c r="O2309" s="42"/>
      <c r="P2309" s="42"/>
      <c r="Q2309" s="42">
        <v>0</v>
      </c>
      <c r="R2309" s="47">
        <v>2223.9360000000001</v>
      </c>
      <c r="S2309" s="42">
        <v>2368.3564098471106</v>
      </c>
      <c r="T2309" s="73">
        <v>0.96392202272979677</v>
      </c>
      <c r="U2309" s="48">
        <v>0.92664000000000002</v>
      </c>
      <c r="V2309" s="49">
        <v>0.37714285714285711</v>
      </c>
    </row>
    <row r="2310" spans="1:22" x14ac:dyDescent="0.35">
      <c r="A2310" s="1" t="s">
        <v>29</v>
      </c>
      <c r="B2310" s="44" t="s">
        <v>2314</v>
      </c>
      <c r="C2310" s="25" t="s">
        <v>2356</v>
      </c>
      <c r="D2310" s="25" t="s">
        <v>32</v>
      </c>
      <c r="E2310" s="50">
        <v>3712</v>
      </c>
      <c r="F2310" s="41">
        <v>517.88159999999993</v>
      </c>
      <c r="G2310" s="42">
        <v>1244.3076000000001</v>
      </c>
      <c r="H2310" s="42">
        <v>0</v>
      </c>
      <c r="I2310" s="42"/>
      <c r="J2310" s="42"/>
      <c r="K2310" s="42">
        <v>0</v>
      </c>
      <c r="L2310" s="46">
        <v>0.215784</v>
      </c>
      <c r="M2310" s="48">
        <v>63.622738200000001</v>
      </c>
      <c r="N2310" s="48">
        <v>0</v>
      </c>
      <c r="O2310" s="42"/>
      <c r="P2310" s="42"/>
      <c r="Q2310" s="42">
        <v>0</v>
      </c>
      <c r="R2310" s="47">
        <v>1762.1892</v>
      </c>
      <c r="S2310" s="42">
        <v>1876.6241866597563</v>
      </c>
      <c r="T2310" s="73">
        <v>0.50555608476825331</v>
      </c>
      <c r="U2310" s="48">
        <v>63.8385222</v>
      </c>
      <c r="V2310" s="49">
        <v>17.197877747844828</v>
      </c>
    </row>
    <row r="2311" spans="1:22" x14ac:dyDescent="0.35">
      <c r="A2311" s="1" t="s">
        <v>29</v>
      </c>
      <c r="B2311" s="44" t="s">
        <v>2314</v>
      </c>
      <c r="C2311" s="25" t="s">
        <v>2357</v>
      </c>
      <c r="D2311" s="25" t="s">
        <v>32</v>
      </c>
      <c r="E2311" s="50">
        <v>3325</v>
      </c>
      <c r="F2311" s="41">
        <v>449.928</v>
      </c>
      <c r="G2311" s="42">
        <v>1124.1963000000001</v>
      </c>
      <c r="H2311" s="42">
        <v>0</v>
      </c>
      <c r="I2311" s="42"/>
      <c r="J2311" s="42"/>
      <c r="K2311" s="42">
        <v>0</v>
      </c>
      <c r="L2311" s="46">
        <v>0.18747</v>
      </c>
      <c r="M2311" s="48">
        <v>57.481322849999998</v>
      </c>
      <c r="N2311" s="48">
        <v>0</v>
      </c>
      <c r="O2311" s="42"/>
      <c r="P2311" s="42"/>
      <c r="Q2311" s="42">
        <v>0</v>
      </c>
      <c r="R2311" s="47">
        <v>1574.1242999999999</v>
      </c>
      <c r="S2311" s="42">
        <v>1676.3465206737496</v>
      </c>
      <c r="T2311" s="73">
        <v>0.50416436711992474</v>
      </c>
      <c r="U2311" s="48">
        <v>57.668792849999996</v>
      </c>
      <c r="V2311" s="49">
        <v>17.34399784962406</v>
      </c>
    </row>
    <row r="2312" spans="1:22" x14ac:dyDescent="0.35">
      <c r="A2312" s="1" t="s">
        <v>29</v>
      </c>
      <c r="B2312" s="44" t="s">
        <v>2314</v>
      </c>
      <c r="C2312" s="25" t="s">
        <v>2358</v>
      </c>
      <c r="D2312" s="25" t="s">
        <v>32</v>
      </c>
      <c r="E2312" s="50">
        <v>4091</v>
      </c>
      <c r="F2312" s="41">
        <v>558.14400000000001</v>
      </c>
      <c r="G2312" s="42">
        <v>1102.5989999999999</v>
      </c>
      <c r="H2312" s="42">
        <v>0</v>
      </c>
      <c r="I2312" s="42"/>
      <c r="J2312" s="42"/>
      <c r="K2312" s="42">
        <v>0</v>
      </c>
      <c r="L2312" s="46">
        <v>0.23255999999999999</v>
      </c>
      <c r="M2312" s="48">
        <v>56.377030500000004</v>
      </c>
      <c r="N2312" s="48">
        <v>0</v>
      </c>
      <c r="O2312" s="42"/>
      <c r="P2312" s="42"/>
      <c r="Q2312" s="42">
        <v>0</v>
      </c>
      <c r="R2312" s="47">
        <v>1660.7429999999999</v>
      </c>
      <c r="S2312" s="42">
        <v>1768.5901613889607</v>
      </c>
      <c r="T2312" s="73">
        <v>0.43231243250769025</v>
      </c>
      <c r="U2312" s="48">
        <v>56.609590500000003</v>
      </c>
      <c r="V2312" s="49">
        <v>13.837592397946713</v>
      </c>
    </row>
    <row r="2313" spans="1:22" x14ac:dyDescent="0.35">
      <c r="A2313" s="1" t="s">
        <v>29</v>
      </c>
      <c r="B2313" s="44" t="s">
        <v>2314</v>
      </c>
      <c r="C2313" s="25" t="s">
        <v>2359</v>
      </c>
      <c r="D2313" s="25" t="s">
        <v>32</v>
      </c>
      <c r="E2313" s="50">
        <v>7270</v>
      </c>
      <c r="F2313" s="41">
        <v>1618.056</v>
      </c>
      <c r="G2313" s="42">
        <v>1960.4286</v>
      </c>
      <c r="H2313" s="42">
        <v>0</v>
      </c>
      <c r="I2313" s="42"/>
      <c r="J2313" s="42"/>
      <c r="K2313" s="42">
        <v>0</v>
      </c>
      <c r="L2313" s="46">
        <v>0.67419000000000007</v>
      </c>
      <c r="M2313" s="42">
        <v>100.23874769999999</v>
      </c>
      <c r="N2313" s="48">
        <v>0</v>
      </c>
      <c r="O2313" s="42"/>
      <c r="P2313" s="42"/>
      <c r="Q2313" s="42">
        <v>0</v>
      </c>
      <c r="R2313" s="47">
        <v>3578.4845999999998</v>
      </c>
      <c r="S2313" s="42">
        <v>3810.8681814356046</v>
      </c>
      <c r="T2313" s="73">
        <v>0.52419094655235277</v>
      </c>
      <c r="U2313" s="48">
        <v>100.91293769999999</v>
      </c>
      <c r="V2313" s="49">
        <v>13.880734209078401</v>
      </c>
    </row>
    <row r="2314" spans="1:22" x14ac:dyDescent="0.35">
      <c r="A2314" s="1" t="s">
        <v>29</v>
      </c>
      <c r="B2314" s="44" t="s">
        <v>2314</v>
      </c>
      <c r="C2314" s="25" t="s">
        <v>2360</v>
      </c>
      <c r="D2314" s="25" t="s">
        <v>32</v>
      </c>
      <c r="E2314" s="50">
        <v>3604</v>
      </c>
      <c r="F2314" s="41">
        <v>839.47680000000003</v>
      </c>
      <c r="G2314" s="42">
        <v>1009.3896</v>
      </c>
      <c r="H2314" s="42">
        <v>0</v>
      </c>
      <c r="I2314" s="42"/>
      <c r="J2314" s="42"/>
      <c r="K2314" s="42">
        <v>0</v>
      </c>
      <c r="L2314" s="46">
        <v>0.34978199999999998</v>
      </c>
      <c r="M2314" s="48">
        <v>51.611137199999995</v>
      </c>
      <c r="N2314" s="48">
        <v>0</v>
      </c>
      <c r="O2314" s="42"/>
      <c r="P2314" s="42"/>
      <c r="Q2314" s="42">
        <v>0</v>
      </c>
      <c r="R2314" s="47">
        <v>1848.8663999999999</v>
      </c>
      <c r="S2314" s="42">
        <v>1968.930126312516</v>
      </c>
      <c r="T2314" s="73">
        <v>0.5463180150700655</v>
      </c>
      <c r="U2314" s="48">
        <v>51.960919199999992</v>
      </c>
      <c r="V2314" s="49">
        <v>14.417569145394003</v>
      </c>
    </row>
    <row r="2315" spans="1:22" x14ac:dyDescent="0.35">
      <c r="A2315" s="1" t="s">
        <v>29</v>
      </c>
      <c r="B2315" s="44" t="s">
        <v>2314</v>
      </c>
      <c r="C2315" s="25" t="s">
        <v>2361</v>
      </c>
      <c r="D2315" s="25" t="s">
        <v>32</v>
      </c>
      <c r="E2315" s="50">
        <v>9098</v>
      </c>
      <c r="F2315" s="41">
        <v>1804.896</v>
      </c>
      <c r="G2315" s="42">
        <v>1745.2134000000001</v>
      </c>
      <c r="H2315" s="42">
        <v>0</v>
      </c>
      <c r="I2315" s="42"/>
      <c r="J2315" s="42"/>
      <c r="K2315" s="42">
        <v>0</v>
      </c>
      <c r="L2315" s="46">
        <v>0.75203999999999993</v>
      </c>
      <c r="M2315" s="48">
        <v>89.234571299999999</v>
      </c>
      <c r="N2315" s="48">
        <v>0</v>
      </c>
      <c r="O2315" s="42"/>
      <c r="P2315" s="42"/>
      <c r="Q2315" s="42">
        <v>0</v>
      </c>
      <c r="R2315" s="47">
        <v>3550.1094000000003</v>
      </c>
      <c r="S2315" s="42">
        <v>3780.6503213889609</v>
      </c>
      <c r="T2315" s="73">
        <v>0.4155474083742538</v>
      </c>
      <c r="U2315" s="48">
        <v>89.986611299999993</v>
      </c>
      <c r="V2315" s="49">
        <v>9.8908124093207288</v>
      </c>
    </row>
    <row r="2316" spans="1:22" x14ac:dyDescent="0.35">
      <c r="A2316" s="1" t="s">
        <v>29</v>
      </c>
      <c r="B2316" s="44" t="s">
        <v>2314</v>
      </c>
      <c r="C2316" s="25" t="s">
        <v>2362</v>
      </c>
      <c r="D2316" s="25" t="s">
        <v>32</v>
      </c>
      <c r="E2316" s="50">
        <v>35520</v>
      </c>
      <c r="F2316" s="41">
        <v>16096.075199999999</v>
      </c>
      <c r="G2316" s="42">
        <v>3712.0832999999998</v>
      </c>
      <c r="H2316" s="42">
        <v>0</v>
      </c>
      <c r="I2316" s="42"/>
      <c r="J2316" s="42"/>
      <c r="K2316" s="42">
        <v>0</v>
      </c>
      <c r="L2316" s="46">
        <v>6.7066980000000003</v>
      </c>
      <c r="M2316" s="42">
        <v>189.80266934999997</v>
      </c>
      <c r="N2316" s="48">
        <v>0</v>
      </c>
      <c r="O2316" s="42"/>
      <c r="P2316" s="42"/>
      <c r="Q2316" s="42">
        <v>0</v>
      </c>
      <c r="R2316" s="47">
        <v>19808.158499999998</v>
      </c>
      <c r="S2316" s="42">
        <v>21094.482552889345</v>
      </c>
      <c r="T2316" s="73">
        <v>0.59387619799801084</v>
      </c>
      <c r="U2316" s="48">
        <v>196.50936734999996</v>
      </c>
      <c r="V2316" s="49">
        <v>5.5323583150337825</v>
      </c>
    </row>
    <row r="2317" spans="1:22" x14ac:dyDescent="0.35">
      <c r="A2317" s="1" t="s">
        <v>29</v>
      </c>
      <c r="B2317" s="44" t="s">
        <v>2314</v>
      </c>
      <c r="C2317" s="25" t="s">
        <v>2363</v>
      </c>
      <c r="D2317" s="25" t="s">
        <v>32</v>
      </c>
      <c r="E2317" s="50">
        <v>2094</v>
      </c>
      <c r="F2317" s="41">
        <v>2006.856</v>
      </c>
      <c r="G2317" s="42">
        <v>503.93700000000001</v>
      </c>
      <c r="H2317" s="42">
        <v>0</v>
      </c>
      <c r="I2317" s="42"/>
      <c r="J2317" s="42"/>
      <c r="K2317" s="42">
        <v>0</v>
      </c>
      <c r="L2317" s="46">
        <v>0.8361900000000001</v>
      </c>
      <c r="M2317" s="48">
        <v>25.766821499999999</v>
      </c>
      <c r="N2317" s="48">
        <v>0</v>
      </c>
      <c r="O2317" s="42"/>
      <c r="P2317" s="42"/>
      <c r="Q2317" s="42">
        <v>0</v>
      </c>
      <c r="R2317" s="47">
        <v>2510.7930000000001</v>
      </c>
      <c r="S2317" s="42">
        <v>2673.8416462295932</v>
      </c>
      <c r="T2317" s="73">
        <v>1.2769062302911143</v>
      </c>
      <c r="U2317" s="48">
        <v>26.603011499999997</v>
      </c>
      <c r="V2317" s="49">
        <v>12.704398997134669</v>
      </c>
    </row>
    <row r="2318" spans="1:22" x14ac:dyDescent="0.35">
      <c r="A2318" s="1" t="s">
        <v>29</v>
      </c>
      <c r="B2318" s="44" t="s">
        <v>2314</v>
      </c>
      <c r="C2318" s="25" t="s">
        <v>2364</v>
      </c>
      <c r="D2318" s="25" t="s">
        <v>32</v>
      </c>
      <c r="E2318" s="50">
        <v>21594</v>
      </c>
      <c r="F2318" s="41">
        <v>7758.7199999999993</v>
      </c>
      <c r="G2318" s="42">
        <v>8831.0223000000005</v>
      </c>
      <c r="H2318" s="48">
        <v>0.77599999999999991</v>
      </c>
      <c r="I2318" s="42"/>
      <c r="J2318" s="42"/>
      <c r="K2318" s="42">
        <v>0</v>
      </c>
      <c r="L2318" s="46">
        <v>3.2328000000000001</v>
      </c>
      <c r="M2318" s="42">
        <v>451.53932985</v>
      </c>
      <c r="N2318" s="48">
        <v>5.5257759999999996E-2</v>
      </c>
      <c r="O2318" s="42"/>
      <c r="P2318" s="42"/>
      <c r="Q2318" s="42">
        <v>0</v>
      </c>
      <c r="R2318" s="47">
        <v>16590.5183</v>
      </c>
      <c r="S2318" s="42">
        <v>17667.891683254729</v>
      </c>
      <c r="T2318" s="73">
        <v>0.81818522197159993</v>
      </c>
      <c r="U2318" s="48">
        <v>454.82738761000002</v>
      </c>
      <c r="V2318" s="49">
        <v>21.062674243308329</v>
      </c>
    </row>
    <row r="2319" spans="1:22" x14ac:dyDescent="0.35">
      <c r="A2319" s="1" t="s">
        <v>29</v>
      </c>
      <c r="B2319" s="44" t="s">
        <v>2314</v>
      </c>
      <c r="C2319" s="25" t="s">
        <v>2365</v>
      </c>
      <c r="D2319" s="25" t="s">
        <v>32</v>
      </c>
      <c r="E2319" s="50">
        <v>16365</v>
      </c>
      <c r="F2319" s="41">
        <v>5972.4</v>
      </c>
      <c r="G2319" s="42">
        <v>3615.0848999999998</v>
      </c>
      <c r="H2319" s="42">
        <v>0</v>
      </c>
      <c r="I2319" s="42"/>
      <c r="J2319" s="42"/>
      <c r="K2319" s="42">
        <v>0</v>
      </c>
      <c r="L2319" s="46">
        <v>2.4885000000000002</v>
      </c>
      <c r="M2319" s="42">
        <v>184.84304055000001</v>
      </c>
      <c r="N2319" s="48">
        <v>0</v>
      </c>
      <c r="O2319" s="42"/>
      <c r="P2319" s="42"/>
      <c r="Q2319" s="42">
        <v>0</v>
      </c>
      <c r="R2319" s="47">
        <v>9587.4848999999995</v>
      </c>
      <c r="S2319" s="42">
        <v>10210.087573215858</v>
      </c>
      <c r="T2319" s="73">
        <v>0.62389780465724765</v>
      </c>
      <c r="U2319" s="48">
        <v>187.33154055</v>
      </c>
      <c r="V2319" s="49">
        <v>11.447084665444546</v>
      </c>
    </row>
    <row r="2320" spans="1:22" x14ac:dyDescent="0.35">
      <c r="A2320" s="1" t="s">
        <v>29</v>
      </c>
      <c r="B2320" s="44" t="s">
        <v>2314</v>
      </c>
      <c r="C2320" s="25" t="s">
        <v>2366</v>
      </c>
      <c r="D2320" s="25" t="s">
        <v>32</v>
      </c>
      <c r="E2320" s="50">
        <v>3578</v>
      </c>
      <c r="F2320" s="41">
        <v>1649.376</v>
      </c>
      <c r="G2320" s="42">
        <v>924.51599999999996</v>
      </c>
      <c r="H2320" s="42">
        <v>0</v>
      </c>
      <c r="I2320" s="42"/>
      <c r="J2320" s="42"/>
      <c r="K2320" s="42">
        <v>0</v>
      </c>
      <c r="L2320" s="46">
        <v>0.68723999999999996</v>
      </c>
      <c r="M2320" s="48">
        <v>47.271462</v>
      </c>
      <c r="N2320" s="48">
        <v>0</v>
      </c>
      <c r="O2320" s="42"/>
      <c r="P2320" s="42"/>
      <c r="Q2320" s="42">
        <v>0</v>
      </c>
      <c r="R2320" s="47">
        <v>2573.8919999999998</v>
      </c>
      <c r="S2320" s="42">
        <v>2741.0382387146929</v>
      </c>
      <c r="T2320" s="73">
        <v>0.76608111758375985</v>
      </c>
      <c r="U2320" s="48">
        <v>47.958702000000002</v>
      </c>
      <c r="V2320" s="49">
        <v>13.403773616545557</v>
      </c>
    </row>
    <row r="2321" spans="1:22" x14ac:dyDescent="0.35">
      <c r="A2321" s="1" t="s">
        <v>29</v>
      </c>
      <c r="B2321" s="44" t="s">
        <v>2314</v>
      </c>
      <c r="C2321" s="25" t="s">
        <v>2367</v>
      </c>
      <c r="D2321" s="25" t="s">
        <v>32</v>
      </c>
      <c r="E2321" s="50">
        <v>3026</v>
      </c>
      <c r="F2321" s="41">
        <v>1283.1443999999999</v>
      </c>
      <c r="G2321" s="42">
        <v>0</v>
      </c>
      <c r="H2321" s="42">
        <v>0</v>
      </c>
      <c r="I2321" s="42"/>
      <c r="J2321" s="42"/>
      <c r="K2321" s="42">
        <v>0</v>
      </c>
      <c r="L2321" s="46">
        <v>0.53464350000000005</v>
      </c>
      <c r="M2321" s="42">
        <v>0</v>
      </c>
      <c r="N2321" s="48">
        <v>0</v>
      </c>
      <c r="O2321" s="42"/>
      <c r="P2321" s="42"/>
      <c r="Q2321" s="42">
        <v>0</v>
      </c>
      <c r="R2321" s="47">
        <v>1283.1443999999999</v>
      </c>
      <c r="S2321" s="42">
        <v>1366.4706468618813</v>
      </c>
      <c r="T2321" s="73">
        <v>0.45157655216850007</v>
      </c>
      <c r="U2321" s="48">
        <v>0.53464350000000005</v>
      </c>
      <c r="V2321" s="49">
        <v>0.17668324520819564</v>
      </c>
    </row>
    <row r="2322" spans="1:22" x14ac:dyDescent="0.35">
      <c r="A2322" s="1" t="s">
        <v>29</v>
      </c>
      <c r="B2322" s="44" t="s">
        <v>2314</v>
      </c>
      <c r="C2322" s="25" t="s">
        <v>2368</v>
      </c>
      <c r="D2322" s="25" t="s">
        <v>32</v>
      </c>
      <c r="E2322" s="50">
        <v>2526</v>
      </c>
      <c r="F2322" s="41">
        <v>1187.7839999999999</v>
      </c>
      <c r="G2322" s="42">
        <v>0</v>
      </c>
      <c r="H2322" s="42">
        <v>0</v>
      </c>
      <c r="I2322" s="42"/>
      <c r="J2322" s="42"/>
      <c r="K2322" s="42">
        <v>0</v>
      </c>
      <c r="L2322" s="46">
        <v>0.49491000000000002</v>
      </c>
      <c r="M2322" s="42">
        <v>0</v>
      </c>
      <c r="N2322" s="48">
        <v>0</v>
      </c>
      <c r="O2322" s="42"/>
      <c r="P2322" s="42"/>
      <c r="Q2322" s="42">
        <v>0</v>
      </c>
      <c r="R2322" s="47">
        <v>1187.7839999999999</v>
      </c>
      <c r="S2322" s="42">
        <v>1264.9176279865248</v>
      </c>
      <c r="T2322" s="73">
        <v>0.50075915597249598</v>
      </c>
      <c r="U2322" s="48">
        <v>0.49491000000000002</v>
      </c>
      <c r="V2322" s="49">
        <v>0.19592636579572448</v>
      </c>
    </row>
    <row r="2323" spans="1:22" x14ac:dyDescent="0.35">
      <c r="A2323" s="1" t="s">
        <v>29</v>
      </c>
      <c r="B2323" s="44" t="s">
        <v>2314</v>
      </c>
      <c r="C2323" s="25" t="s">
        <v>2369</v>
      </c>
      <c r="D2323" s="25" t="s">
        <v>32</v>
      </c>
      <c r="E2323" s="50">
        <v>6559</v>
      </c>
      <c r="F2323" s="41">
        <v>2137.752</v>
      </c>
      <c r="G2323" s="42">
        <v>3110.3901000000001</v>
      </c>
      <c r="H2323" s="42">
        <v>0</v>
      </c>
      <c r="I2323" s="42"/>
      <c r="J2323" s="42"/>
      <c r="K2323" s="42">
        <v>0</v>
      </c>
      <c r="L2323" s="46">
        <v>0.89073000000000002</v>
      </c>
      <c r="M2323" s="42">
        <v>159.03747195</v>
      </c>
      <c r="N2323" s="48">
        <v>0</v>
      </c>
      <c r="O2323" s="42"/>
      <c r="P2323" s="42"/>
      <c r="Q2323" s="42">
        <v>0</v>
      </c>
      <c r="R2323" s="47">
        <v>5248.1421</v>
      </c>
      <c r="S2323" s="42">
        <v>5588.9517424617779</v>
      </c>
      <c r="T2323" s="73">
        <v>0.8521042449248023</v>
      </c>
      <c r="U2323" s="48">
        <v>159.92820194999999</v>
      </c>
      <c r="V2323" s="49">
        <v>24.383016000914772</v>
      </c>
    </row>
    <row r="2324" spans="1:22" x14ac:dyDescent="0.35">
      <c r="A2324" s="1" t="s">
        <v>29</v>
      </c>
      <c r="B2324" s="44" t="s">
        <v>2314</v>
      </c>
      <c r="C2324" s="25" t="s">
        <v>2370</v>
      </c>
      <c r="D2324" s="25" t="s">
        <v>32</v>
      </c>
      <c r="E2324" s="50">
        <v>4964</v>
      </c>
      <c r="F2324" s="41">
        <v>1782</v>
      </c>
      <c r="G2324" s="42">
        <v>1278.7874999999999</v>
      </c>
      <c r="H2324" s="48">
        <v>64.795999999999992</v>
      </c>
      <c r="I2324" s="42"/>
      <c r="J2324" s="42"/>
      <c r="K2324" s="42">
        <v>0</v>
      </c>
      <c r="L2324" s="46">
        <v>0.74250000000000005</v>
      </c>
      <c r="M2324" s="48">
        <v>65.385731249999992</v>
      </c>
      <c r="N2324" s="48">
        <v>4.6140229599999989</v>
      </c>
      <c r="O2324" s="42"/>
      <c r="P2324" s="42"/>
      <c r="Q2324" s="42">
        <v>0</v>
      </c>
      <c r="R2324" s="47">
        <v>3125.5834999999997</v>
      </c>
      <c r="S2324" s="42">
        <v>3328.5560900751484</v>
      </c>
      <c r="T2324" s="73">
        <v>0.67053909953165758</v>
      </c>
      <c r="U2324" s="48">
        <v>70.742254209999999</v>
      </c>
      <c r="V2324" s="49">
        <v>14.251058462933118</v>
      </c>
    </row>
    <row r="2325" spans="1:22" x14ac:dyDescent="0.35">
      <c r="A2325" s="1" t="s">
        <v>29</v>
      </c>
      <c r="B2325" s="44" t="s">
        <v>2314</v>
      </c>
      <c r="C2325" s="25" t="s">
        <v>2371</v>
      </c>
      <c r="D2325" s="25" t="s">
        <v>32</v>
      </c>
      <c r="E2325" s="50">
        <v>3898</v>
      </c>
      <c r="F2325" s="41">
        <v>1638.9323999999999</v>
      </c>
      <c r="G2325" s="42">
        <v>194.75460000000001</v>
      </c>
      <c r="H2325" s="42">
        <v>0</v>
      </c>
      <c r="I2325" s="42"/>
      <c r="J2325" s="42"/>
      <c r="K2325" s="42">
        <v>0</v>
      </c>
      <c r="L2325" s="46">
        <v>0.68288850000000001</v>
      </c>
      <c r="M2325" s="48">
        <v>9.9580047</v>
      </c>
      <c r="N2325" s="48">
        <v>0</v>
      </c>
      <c r="O2325" s="42"/>
      <c r="P2325" s="42"/>
      <c r="Q2325" s="42">
        <v>0</v>
      </c>
      <c r="R2325" s="47">
        <v>1833.6869999999999</v>
      </c>
      <c r="S2325" s="42">
        <v>1952.7649896864471</v>
      </c>
      <c r="T2325" s="73">
        <v>0.50096587729257236</v>
      </c>
      <c r="U2325" s="48">
        <v>10.640893200000001</v>
      </c>
      <c r="V2325" s="49">
        <v>2.729834068753207</v>
      </c>
    </row>
    <row r="2326" spans="1:22" x14ac:dyDescent="0.35">
      <c r="A2326" s="1" t="s">
        <v>29</v>
      </c>
      <c r="B2326" s="44" t="s">
        <v>2314</v>
      </c>
      <c r="C2326" s="25" t="s">
        <v>2372</v>
      </c>
      <c r="D2326" s="25" t="s">
        <v>32</v>
      </c>
      <c r="E2326" s="50">
        <v>4704</v>
      </c>
      <c r="F2326" s="41">
        <v>3822.9839999999999</v>
      </c>
      <c r="G2326" s="42">
        <v>4745.7224999999999</v>
      </c>
      <c r="H2326" s="42">
        <v>0</v>
      </c>
      <c r="I2326" s="42"/>
      <c r="J2326" s="42"/>
      <c r="K2326" s="42">
        <v>0</v>
      </c>
      <c r="L2326" s="46">
        <v>1.59291</v>
      </c>
      <c r="M2326" s="42">
        <v>242.65371375000001</v>
      </c>
      <c r="N2326" s="48">
        <v>0</v>
      </c>
      <c r="O2326" s="42"/>
      <c r="P2326" s="42"/>
      <c r="Q2326" s="42">
        <v>0</v>
      </c>
      <c r="R2326" s="47">
        <v>8568.7065000000002</v>
      </c>
      <c r="S2326" s="42">
        <v>9125.150617362011</v>
      </c>
      <c r="T2326" s="73">
        <v>1.9398704543711758</v>
      </c>
      <c r="U2326" s="48">
        <v>244.24662375</v>
      </c>
      <c r="V2326" s="49">
        <v>51.923176817602041</v>
      </c>
    </row>
    <row r="2327" spans="1:22" x14ac:dyDescent="0.35">
      <c r="A2327" s="1" t="s">
        <v>29</v>
      </c>
      <c r="B2327" s="44" t="s">
        <v>2314</v>
      </c>
      <c r="C2327" s="25" t="s">
        <v>2373</v>
      </c>
      <c r="D2327" s="25" t="s">
        <v>32</v>
      </c>
      <c r="E2327" s="50">
        <v>3637</v>
      </c>
      <c r="F2327" s="41">
        <v>1471.1759999999999</v>
      </c>
      <c r="G2327" s="42">
        <v>0</v>
      </c>
      <c r="H2327" s="42">
        <v>0</v>
      </c>
      <c r="I2327" s="42"/>
      <c r="J2327" s="42"/>
      <c r="K2327" s="42">
        <v>0</v>
      </c>
      <c r="L2327" s="46">
        <v>0.61299000000000003</v>
      </c>
      <c r="M2327" s="42">
        <v>0</v>
      </c>
      <c r="N2327" s="48">
        <v>0</v>
      </c>
      <c r="O2327" s="42"/>
      <c r="P2327" s="42"/>
      <c r="Q2327" s="42">
        <v>0</v>
      </c>
      <c r="R2327" s="47">
        <v>1471.1759999999999</v>
      </c>
      <c r="S2327" s="42">
        <v>1566.7128503757449</v>
      </c>
      <c r="T2327" s="73">
        <v>0.43077064898975664</v>
      </c>
      <c r="U2327" s="48">
        <v>0.61299000000000003</v>
      </c>
      <c r="V2327" s="49">
        <v>0.16854275501787189</v>
      </c>
    </row>
    <row r="2328" spans="1:22" x14ac:dyDescent="0.35">
      <c r="A2328" s="1" t="s">
        <v>29</v>
      </c>
      <c r="B2328" s="44" t="s">
        <v>2374</v>
      </c>
      <c r="C2328" s="25" t="s">
        <v>2375</v>
      </c>
      <c r="D2328" s="25" t="s">
        <v>32</v>
      </c>
      <c r="E2328" s="50">
        <v>3725</v>
      </c>
      <c r="F2328" s="41">
        <v>2462.4</v>
      </c>
      <c r="G2328" s="42">
        <v>322.44389999999999</v>
      </c>
      <c r="H2328" s="42">
        <v>0</v>
      </c>
      <c r="I2328" s="42"/>
      <c r="J2328" s="42"/>
      <c r="K2328" s="42">
        <v>0</v>
      </c>
      <c r="L2328" s="46">
        <v>1.026</v>
      </c>
      <c r="M2328" s="48">
        <v>16.486891049999997</v>
      </c>
      <c r="N2328" s="48">
        <v>0</v>
      </c>
      <c r="O2328" s="42"/>
      <c r="P2328" s="42"/>
      <c r="Q2328" s="42">
        <v>0</v>
      </c>
      <c r="R2328" s="47">
        <v>2784.8438999999998</v>
      </c>
      <c r="S2328" s="42">
        <v>2965.6891659600929</v>
      </c>
      <c r="T2328" s="73">
        <v>0.79615816535841422</v>
      </c>
      <c r="U2328" s="48">
        <v>17.512891049999997</v>
      </c>
      <c r="V2328" s="49">
        <v>4.7014472617449661</v>
      </c>
    </row>
    <row r="2329" spans="1:22" x14ac:dyDescent="0.35">
      <c r="A2329" s="1" t="s">
        <v>29</v>
      </c>
      <c r="B2329" s="44" t="s">
        <v>2374</v>
      </c>
      <c r="C2329" s="25" t="s">
        <v>2376</v>
      </c>
      <c r="D2329" s="25" t="s">
        <v>32</v>
      </c>
      <c r="E2329" s="50">
        <v>1762</v>
      </c>
      <c r="F2329" s="41">
        <v>801</v>
      </c>
      <c r="G2329" s="48">
        <v>68.959800000000001</v>
      </c>
      <c r="H2329" s="42">
        <v>0</v>
      </c>
      <c r="I2329" s="42"/>
      <c r="J2329" s="42"/>
      <c r="K2329" s="42">
        <v>0</v>
      </c>
      <c r="L2329" s="46">
        <v>0.33374999999999999</v>
      </c>
      <c r="M2329" s="48">
        <v>3.5259860999999999</v>
      </c>
      <c r="N2329" s="48">
        <v>0</v>
      </c>
      <c r="O2329" s="42"/>
      <c r="P2329" s="42"/>
      <c r="Q2329" s="42">
        <v>0</v>
      </c>
      <c r="R2329" s="47">
        <v>869.95979999999997</v>
      </c>
      <c r="S2329" s="42">
        <v>926.45420940139923</v>
      </c>
      <c r="T2329" s="73">
        <v>0.52579694063643545</v>
      </c>
      <c r="U2329" s="48">
        <v>3.8597361000000001</v>
      </c>
      <c r="V2329" s="49">
        <v>2.1905426220204314</v>
      </c>
    </row>
    <row r="2330" spans="1:22" x14ac:dyDescent="0.35">
      <c r="A2330" s="1" t="s">
        <v>29</v>
      </c>
      <c r="B2330" s="44" t="s">
        <v>2374</v>
      </c>
      <c r="C2330" s="25" t="s">
        <v>2377</v>
      </c>
      <c r="D2330" s="25" t="s">
        <v>32</v>
      </c>
      <c r="E2330" s="50">
        <v>2980</v>
      </c>
      <c r="F2330" s="41">
        <v>1701.2952</v>
      </c>
      <c r="G2330" s="42">
        <v>1264.7682</v>
      </c>
      <c r="H2330" s="42">
        <v>0</v>
      </c>
      <c r="I2330" s="42"/>
      <c r="J2330" s="42"/>
      <c r="K2330" s="42">
        <v>0</v>
      </c>
      <c r="L2330" s="46">
        <v>0.70887300000000009</v>
      </c>
      <c r="M2330" s="48">
        <v>64.668909900000003</v>
      </c>
      <c r="N2330" s="48">
        <v>0</v>
      </c>
      <c r="O2330" s="42"/>
      <c r="P2330" s="42"/>
      <c r="Q2330" s="42">
        <v>0</v>
      </c>
      <c r="R2330" s="47">
        <v>2966.0634</v>
      </c>
      <c r="S2330" s="42">
        <v>3158.6768978077221</v>
      </c>
      <c r="T2330" s="73">
        <v>1.059958690539504</v>
      </c>
      <c r="U2330" s="48">
        <v>65.3777829</v>
      </c>
      <c r="V2330" s="49">
        <v>21.938853322147651</v>
      </c>
    </row>
    <row r="2331" spans="1:22" x14ac:dyDescent="0.35">
      <c r="A2331" s="1" t="s">
        <v>29</v>
      </c>
      <c r="B2331" s="44" t="s">
        <v>2374</v>
      </c>
      <c r="C2331" s="25" t="s">
        <v>2378</v>
      </c>
      <c r="D2331" s="25" t="s">
        <v>32</v>
      </c>
      <c r="E2331" s="50">
        <v>3198</v>
      </c>
      <c r="F2331" s="41">
        <v>586.87199999999996</v>
      </c>
      <c r="G2331" s="42">
        <v>733.55039999999997</v>
      </c>
      <c r="H2331" s="42">
        <v>0</v>
      </c>
      <c r="I2331" s="42"/>
      <c r="J2331" s="42"/>
      <c r="K2331" s="42">
        <v>0</v>
      </c>
      <c r="L2331" s="46">
        <v>0.24453</v>
      </c>
      <c r="M2331" s="48">
        <v>37.507192799999999</v>
      </c>
      <c r="N2331" s="48">
        <v>0</v>
      </c>
      <c r="O2331" s="42"/>
      <c r="P2331" s="42"/>
      <c r="Q2331" s="42">
        <v>0</v>
      </c>
      <c r="R2331" s="47">
        <v>1320.4223999999999</v>
      </c>
      <c r="S2331" s="42">
        <v>1406.1694467582274</v>
      </c>
      <c r="T2331" s="73">
        <v>0.43970276634090916</v>
      </c>
      <c r="U2331" s="48">
        <v>37.751722799999996</v>
      </c>
      <c r="V2331" s="49">
        <v>11.804791369606003</v>
      </c>
    </row>
    <row r="2332" spans="1:22" x14ac:dyDescent="0.35">
      <c r="A2332" s="1" t="s">
        <v>29</v>
      </c>
      <c r="B2332" s="44" t="s">
        <v>2374</v>
      </c>
      <c r="C2332" s="25" t="s">
        <v>2379</v>
      </c>
      <c r="D2332" s="25" t="s">
        <v>32</v>
      </c>
      <c r="E2332" s="50">
        <v>1050</v>
      </c>
      <c r="F2332" s="41">
        <v>102.816</v>
      </c>
      <c r="G2332" s="42">
        <v>433.84050000000002</v>
      </c>
      <c r="H2332" s="42">
        <v>0</v>
      </c>
      <c r="I2332" s="42"/>
      <c r="J2332" s="42"/>
      <c r="K2332" s="42">
        <v>0</v>
      </c>
      <c r="L2332" s="46">
        <v>4.2840000000000003E-2</v>
      </c>
      <c r="M2332" s="48">
        <v>22.182714749999999</v>
      </c>
      <c r="N2332" s="48">
        <v>0</v>
      </c>
      <c r="O2332" s="42"/>
      <c r="P2332" s="42"/>
      <c r="Q2332" s="42">
        <v>0</v>
      </c>
      <c r="R2332" s="47">
        <v>536.65650000000005</v>
      </c>
      <c r="S2332" s="42">
        <v>571.50649194091739</v>
      </c>
      <c r="T2332" s="73">
        <v>0.54429189708658798</v>
      </c>
      <c r="U2332" s="48">
        <v>22.225554750000001</v>
      </c>
      <c r="V2332" s="49">
        <v>21.167195</v>
      </c>
    </row>
    <row r="2333" spans="1:22" x14ac:dyDescent="0.35">
      <c r="A2333" s="1" t="s">
        <v>29</v>
      </c>
      <c r="B2333" s="44" t="s">
        <v>2374</v>
      </c>
      <c r="C2333" s="25" t="s">
        <v>2380</v>
      </c>
      <c r="D2333" s="25" t="s">
        <v>32</v>
      </c>
      <c r="E2333" s="50">
        <v>2788</v>
      </c>
      <c r="F2333" s="41">
        <v>1132.704</v>
      </c>
      <c r="G2333" s="42">
        <v>311.45580000000001</v>
      </c>
      <c r="H2333" s="42">
        <v>0</v>
      </c>
      <c r="I2333" s="42"/>
      <c r="J2333" s="42"/>
      <c r="K2333" s="42">
        <v>0</v>
      </c>
      <c r="L2333" s="46">
        <v>0.47196000000000005</v>
      </c>
      <c r="M2333" s="48">
        <v>15.925058099999999</v>
      </c>
      <c r="N2333" s="48">
        <v>0</v>
      </c>
      <c r="O2333" s="42"/>
      <c r="P2333" s="42"/>
      <c r="Q2333" s="42">
        <v>0</v>
      </c>
      <c r="R2333" s="47">
        <v>1444.1597999999999</v>
      </c>
      <c r="S2333" s="42">
        <v>1537.9422425706141</v>
      </c>
      <c r="T2333" s="73">
        <v>0.55162921182590174</v>
      </c>
      <c r="U2333" s="48">
        <v>16.3970181</v>
      </c>
      <c r="V2333" s="49">
        <v>5.8812833931133435</v>
      </c>
    </row>
    <row r="2334" spans="1:22" x14ac:dyDescent="0.35">
      <c r="A2334" s="1" t="s">
        <v>29</v>
      </c>
      <c r="B2334" s="44" t="s">
        <v>2374</v>
      </c>
      <c r="C2334" s="25" t="s">
        <v>2381</v>
      </c>
      <c r="D2334" s="25" t="s">
        <v>32</v>
      </c>
      <c r="E2334" s="50">
        <v>1532</v>
      </c>
      <c r="F2334" s="41">
        <v>402.19200000000001</v>
      </c>
      <c r="G2334" s="42">
        <v>472.48829999999998</v>
      </c>
      <c r="H2334" s="42">
        <v>0</v>
      </c>
      <c r="I2334" s="42"/>
      <c r="J2334" s="42"/>
      <c r="K2334" s="42">
        <v>0</v>
      </c>
      <c r="L2334" s="46">
        <v>0.16758000000000001</v>
      </c>
      <c r="M2334" s="48">
        <v>24.158816850000001</v>
      </c>
      <c r="N2334" s="48">
        <v>0</v>
      </c>
      <c r="O2334" s="42"/>
      <c r="P2334" s="42"/>
      <c r="Q2334" s="42">
        <v>0</v>
      </c>
      <c r="R2334" s="47">
        <v>874.68029999999999</v>
      </c>
      <c r="S2334" s="42">
        <v>931.48125443897379</v>
      </c>
      <c r="T2334" s="73">
        <v>0.60801648462074009</v>
      </c>
      <c r="U2334" s="48">
        <v>24.326396850000002</v>
      </c>
      <c r="V2334" s="49">
        <v>15.878849118798957</v>
      </c>
    </row>
    <row r="2335" spans="1:22" x14ac:dyDescent="0.35">
      <c r="A2335" s="1" t="s">
        <v>29</v>
      </c>
      <c r="B2335" s="44" t="s">
        <v>2374</v>
      </c>
      <c r="C2335" s="25" t="s">
        <v>2382</v>
      </c>
      <c r="D2335" s="25" t="s">
        <v>32</v>
      </c>
      <c r="E2335" s="50">
        <v>1083</v>
      </c>
      <c r="F2335" s="41">
        <v>462.38400000000001</v>
      </c>
      <c r="G2335" s="42">
        <v>0</v>
      </c>
      <c r="H2335" s="48">
        <v>96.999999999999986</v>
      </c>
      <c r="I2335" s="42"/>
      <c r="J2335" s="42"/>
      <c r="K2335" s="42">
        <v>0</v>
      </c>
      <c r="L2335" s="46">
        <v>0.19266</v>
      </c>
      <c r="M2335" s="42">
        <v>0</v>
      </c>
      <c r="N2335" s="48">
        <v>6.9072199999999997</v>
      </c>
      <c r="O2335" s="42"/>
      <c r="P2335" s="42"/>
      <c r="Q2335" s="42">
        <v>0</v>
      </c>
      <c r="R2335" s="47">
        <v>559.38400000000001</v>
      </c>
      <c r="S2335" s="42">
        <v>595.70989541331949</v>
      </c>
      <c r="T2335" s="73">
        <v>0.55005530509078437</v>
      </c>
      <c r="U2335" s="48">
        <v>7.0998799999999997</v>
      </c>
      <c r="V2335" s="49">
        <v>6.5557525392428442</v>
      </c>
    </row>
    <row r="2336" spans="1:22" x14ac:dyDescent="0.35">
      <c r="A2336" s="1" t="s">
        <v>29</v>
      </c>
      <c r="B2336" s="44" t="s">
        <v>2374</v>
      </c>
      <c r="C2336" s="25" t="s">
        <v>2383</v>
      </c>
      <c r="D2336" s="25" t="s">
        <v>32</v>
      </c>
      <c r="E2336" s="50">
        <v>2437</v>
      </c>
      <c r="F2336" s="41">
        <v>751.74479999999994</v>
      </c>
      <c r="G2336" s="42">
        <v>0</v>
      </c>
      <c r="H2336" s="42">
        <v>218.44399999999996</v>
      </c>
      <c r="I2336" s="42"/>
      <c r="J2336" s="42"/>
      <c r="K2336" s="42">
        <v>0</v>
      </c>
      <c r="L2336" s="46">
        <v>0.31322700000000003</v>
      </c>
      <c r="M2336" s="42">
        <v>0</v>
      </c>
      <c r="N2336" s="48">
        <v>15.555059439999999</v>
      </c>
      <c r="O2336" s="42"/>
      <c r="P2336" s="42"/>
      <c r="Q2336" s="42">
        <v>0</v>
      </c>
      <c r="R2336" s="47">
        <v>970.1887999999999</v>
      </c>
      <c r="S2336" s="42">
        <v>1033.1919907955428</v>
      </c>
      <c r="T2336" s="73">
        <v>0.42396060352710002</v>
      </c>
      <c r="U2336" s="48">
        <v>15.868286439999999</v>
      </c>
      <c r="V2336" s="49">
        <v>6.5114019039803033</v>
      </c>
    </row>
    <row r="2337" spans="1:22" x14ac:dyDescent="0.35">
      <c r="A2337" s="1" t="s">
        <v>29</v>
      </c>
      <c r="B2337" s="44" t="s">
        <v>2374</v>
      </c>
      <c r="C2337" s="25" t="s">
        <v>2384</v>
      </c>
      <c r="D2337" s="25" t="s">
        <v>32</v>
      </c>
      <c r="E2337" s="50">
        <v>2178</v>
      </c>
      <c r="F2337" s="41">
        <v>814.46399999999994</v>
      </c>
      <c r="G2337" s="42">
        <v>0</v>
      </c>
      <c r="H2337" s="42">
        <v>275.47999999999996</v>
      </c>
      <c r="I2337" s="42"/>
      <c r="J2337" s="42"/>
      <c r="K2337" s="42">
        <v>0</v>
      </c>
      <c r="L2337" s="46">
        <v>0.33935999999999999</v>
      </c>
      <c r="M2337" s="42">
        <v>0</v>
      </c>
      <c r="N2337" s="48">
        <v>19.616504799999998</v>
      </c>
      <c r="O2337" s="42"/>
      <c r="P2337" s="42"/>
      <c r="Q2337" s="42">
        <v>0</v>
      </c>
      <c r="R2337" s="47">
        <v>1089.944</v>
      </c>
      <c r="S2337" s="42">
        <v>1160.7239861103913</v>
      </c>
      <c r="T2337" s="73">
        <v>0.5329311230993532</v>
      </c>
      <c r="U2337" s="48">
        <v>19.955864799999997</v>
      </c>
      <c r="V2337" s="49">
        <v>9.1624723599632674</v>
      </c>
    </row>
    <row r="2338" spans="1:22" x14ac:dyDescent="0.35">
      <c r="A2338" s="1" t="s">
        <v>29</v>
      </c>
      <c r="B2338" s="44" t="s">
        <v>2374</v>
      </c>
      <c r="C2338" s="25" t="s">
        <v>2385</v>
      </c>
      <c r="D2338" s="25" t="s">
        <v>32</v>
      </c>
      <c r="E2338" s="50">
        <v>1115</v>
      </c>
      <c r="F2338" s="41">
        <v>123.47999999999999</v>
      </c>
      <c r="G2338" s="42">
        <v>0</v>
      </c>
      <c r="H2338" s="42">
        <v>628.55999999999995</v>
      </c>
      <c r="I2338" s="42"/>
      <c r="J2338" s="42"/>
      <c r="K2338" s="42">
        <v>0</v>
      </c>
      <c r="L2338" s="46">
        <v>5.1450000000000003E-2</v>
      </c>
      <c r="M2338" s="42">
        <v>0</v>
      </c>
      <c r="N2338" s="48">
        <v>44.758785599999996</v>
      </c>
      <c r="O2338" s="42"/>
      <c r="P2338" s="42"/>
      <c r="Q2338" s="42">
        <v>0</v>
      </c>
      <c r="R2338" s="47">
        <v>752.04</v>
      </c>
      <c r="S2338" s="42">
        <v>800.87680331692138</v>
      </c>
      <c r="T2338" s="73">
        <v>0.71827515992549007</v>
      </c>
      <c r="U2338" s="48">
        <v>44.810235599999999</v>
      </c>
      <c r="V2338" s="49">
        <v>40.188552107623316</v>
      </c>
    </row>
    <row r="2339" spans="1:22" x14ac:dyDescent="0.35">
      <c r="A2339" s="1" t="s">
        <v>29</v>
      </c>
      <c r="B2339" s="44" t="s">
        <v>2374</v>
      </c>
      <c r="C2339" s="25" t="s">
        <v>2386</v>
      </c>
      <c r="D2339" s="25" t="s">
        <v>32</v>
      </c>
      <c r="E2339" s="50">
        <v>2038</v>
      </c>
      <c r="F2339" s="41">
        <v>584.78399999999999</v>
      </c>
      <c r="G2339" s="42">
        <v>0</v>
      </c>
      <c r="H2339" s="42">
        <v>400.41599999999994</v>
      </c>
      <c r="I2339" s="42"/>
      <c r="J2339" s="42"/>
      <c r="K2339" s="42">
        <v>0</v>
      </c>
      <c r="L2339" s="46">
        <v>0.24365999999999999</v>
      </c>
      <c r="M2339" s="42">
        <v>0</v>
      </c>
      <c r="N2339" s="48">
        <v>28.513004159999998</v>
      </c>
      <c r="O2339" s="42"/>
      <c r="P2339" s="42"/>
      <c r="Q2339" s="42">
        <v>0</v>
      </c>
      <c r="R2339" s="47">
        <v>985.19999999999993</v>
      </c>
      <c r="S2339" s="42">
        <v>1049.1780046644208</v>
      </c>
      <c r="T2339" s="73">
        <v>0.51480765685202201</v>
      </c>
      <c r="U2339" s="48">
        <v>28.756664159999996</v>
      </c>
      <c r="V2339" s="49">
        <v>14.110237566241411</v>
      </c>
    </row>
    <row r="2340" spans="1:22" x14ac:dyDescent="0.35">
      <c r="A2340" s="1" t="s">
        <v>29</v>
      </c>
      <c r="B2340" s="44" t="s">
        <v>2374</v>
      </c>
      <c r="C2340" s="25" t="s">
        <v>2387</v>
      </c>
      <c r="D2340" s="25" t="s">
        <v>32</v>
      </c>
      <c r="E2340" s="50">
        <v>1698</v>
      </c>
      <c r="F2340" s="41">
        <v>716.4</v>
      </c>
      <c r="G2340" s="42">
        <v>0</v>
      </c>
      <c r="H2340" s="48">
        <v>21.727999999999998</v>
      </c>
      <c r="I2340" s="42"/>
      <c r="J2340" s="42"/>
      <c r="K2340" s="42">
        <v>0</v>
      </c>
      <c r="L2340" s="46">
        <v>0.29849999999999999</v>
      </c>
      <c r="M2340" s="42">
        <v>0</v>
      </c>
      <c r="N2340" s="48">
        <v>1.5472172799999999</v>
      </c>
      <c r="O2340" s="42"/>
      <c r="P2340" s="42"/>
      <c r="Q2340" s="42">
        <v>0</v>
      </c>
      <c r="R2340" s="47">
        <v>738.12799999999993</v>
      </c>
      <c r="S2340" s="42">
        <v>786.06137051049484</v>
      </c>
      <c r="T2340" s="73">
        <v>0.46293366932302404</v>
      </c>
      <c r="U2340" s="48">
        <v>1.8457172799999999</v>
      </c>
      <c r="V2340" s="49">
        <v>1.0869948645465253</v>
      </c>
    </row>
    <row r="2341" spans="1:22" x14ac:dyDescent="0.35">
      <c r="A2341" s="1" t="s">
        <v>29</v>
      </c>
      <c r="B2341" s="44" t="s">
        <v>2374</v>
      </c>
      <c r="C2341" s="25" t="s">
        <v>2388</v>
      </c>
      <c r="D2341" s="25" t="s">
        <v>32</v>
      </c>
      <c r="E2341" s="50">
        <v>634</v>
      </c>
      <c r="F2341" s="41">
        <v>342.51839999999999</v>
      </c>
      <c r="G2341" s="42">
        <v>0</v>
      </c>
      <c r="H2341" s="48">
        <v>35.695999999999998</v>
      </c>
      <c r="I2341" s="42"/>
      <c r="J2341" s="42"/>
      <c r="K2341" s="42">
        <v>0</v>
      </c>
      <c r="L2341" s="46">
        <v>0.14271600000000001</v>
      </c>
      <c r="M2341" s="42">
        <v>0</v>
      </c>
      <c r="N2341" s="48">
        <v>2.5418569599999996</v>
      </c>
      <c r="O2341" s="42"/>
      <c r="P2341" s="42"/>
      <c r="Q2341" s="42">
        <v>0</v>
      </c>
      <c r="R2341" s="47">
        <v>378.21439999999996</v>
      </c>
      <c r="S2341" s="42">
        <v>402.77530402694993</v>
      </c>
      <c r="T2341" s="73">
        <v>0.63529227764503138</v>
      </c>
      <c r="U2341" s="48">
        <v>2.6845729599999997</v>
      </c>
      <c r="V2341" s="49">
        <v>4.234342208201892</v>
      </c>
    </row>
    <row r="2342" spans="1:22" x14ac:dyDescent="0.35">
      <c r="A2342" s="1" t="s">
        <v>29</v>
      </c>
      <c r="B2342" s="44" t="s">
        <v>2374</v>
      </c>
      <c r="C2342" s="25" t="s">
        <v>2389</v>
      </c>
      <c r="D2342" s="25" t="s">
        <v>32</v>
      </c>
      <c r="E2342" s="50">
        <v>5114</v>
      </c>
      <c r="F2342" s="41">
        <v>1236.69</v>
      </c>
      <c r="G2342" s="42">
        <v>596.00969999999995</v>
      </c>
      <c r="H2342" s="42">
        <v>0</v>
      </c>
      <c r="I2342" s="42"/>
      <c r="J2342" s="42"/>
      <c r="K2342" s="42">
        <v>0</v>
      </c>
      <c r="L2342" s="46">
        <v>0.51528750000000001</v>
      </c>
      <c r="M2342" s="48">
        <v>30.474594150000001</v>
      </c>
      <c r="N2342" s="48">
        <v>0</v>
      </c>
      <c r="O2342" s="42"/>
      <c r="P2342" s="42"/>
      <c r="Q2342" s="42">
        <v>0</v>
      </c>
      <c r="R2342" s="47">
        <v>1832.6997000000001</v>
      </c>
      <c r="S2342" s="42">
        <v>1951.7135753096659</v>
      </c>
      <c r="T2342" s="73">
        <v>0.38164129356856979</v>
      </c>
      <c r="U2342" s="48">
        <v>30.989881650000001</v>
      </c>
      <c r="V2342" s="49">
        <v>6.0598126026593659</v>
      </c>
    </row>
    <row r="2343" spans="1:22" x14ac:dyDescent="0.35">
      <c r="A2343" s="1" t="s">
        <v>29</v>
      </c>
      <c r="B2343" s="44" t="s">
        <v>2374</v>
      </c>
      <c r="C2343" s="25" t="s">
        <v>2390</v>
      </c>
      <c r="D2343" s="25" t="s">
        <v>32</v>
      </c>
      <c r="E2343" s="50">
        <v>1596</v>
      </c>
      <c r="F2343" s="41">
        <v>542.44799999999998</v>
      </c>
      <c r="G2343" s="42">
        <v>232.26570000000001</v>
      </c>
      <c r="H2343" s="42">
        <v>0</v>
      </c>
      <c r="I2343" s="42"/>
      <c r="J2343" s="42"/>
      <c r="K2343" s="42">
        <v>0</v>
      </c>
      <c r="L2343" s="46">
        <v>0.22602</v>
      </c>
      <c r="M2343" s="48">
        <v>11.875986149999999</v>
      </c>
      <c r="N2343" s="48">
        <v>0</v>
      </c>
      <c r="O2343" s="42"/>
      <c r="P2343" s="42"/>
      <c r="Q2343" s="42">
        <v>0</v>
      </c>
      <c r="R2343" s="47">
        <v>774.71370000000002</v>
      </c>
      <c r="S2343" s="42">
        <v>825.02291306556106</v>
      </c>
      <c r="T2343" s="73">
        <v>0.51693164979045181</v>
      </c>
      <c r="U2343" s="48">
        <v>12.102006149999999</v>
      </c>
      <c r="V2343" s="49">
        <v>7.5827106203007517</v>
      </c>
    </row>
    <row r="2344" spans="1:22" x14ac:dyDescent="0.35">
      <c r="A2344" s="1" t="s">
        <v>29</v>
      </c>
      <c r="B2344" s="44" t="s">
        <v>2374</v>
      </c>
      <c r="C2344" s="25" t="s">
        <v>2391</v>
      </c>
      <c r="D2344" s="25" t="s">
        <v>32</v>
      </c>
      <c r="E2344" s="50">
        <v>989</v>
      </c>
      <c r="F2344" s="41">
        <v>149.904</v>
      </c>
      <c r="G2344" s="42">
        <v>358.43939999999998</v>
      </c>
      <c r="H2344" s="42">
        <v>0</v>
      </c>
      <c r="I2344" s="42"/>
      <c r="J2344" s="42"/>
      <c r="K2344" s="42">
        <v>0</v>
      </c>
      <c r="L2344" s="46">
        <v>6.2460000000000002E-2</v>
      </c>
      <c r="M2344" s="48">
        <v>18.327378299999999</v>
      </c>
      <c r="N2344" s="48">
        <v>0</v>
      </c>
      <c r="O2344" s="42"/>
      <c r="P2344" s="42"/>
      <c r="Q2344" s="42">
        <v>0</v>
      </c>
      <c r="R2344" s="47">
        <v>508.34339999999997</v>
      </c>
      <c r="S2344" s="42">
        <v>541.35476461259384</v>
      </c>
      <c r="T2344" s="73">
        <v>0.54737589950717269</v>
      </c>
      <c r="U2344" s="48">
        <v>18.389838300000001</v>
      </c>
      <c r="V2344" s="49">
        <v>18.594376440849341</v>
      </c>
    </row>
    <row r="2345" spans="1:22" x14ac:dyDescent="0.35">
      <c r="A2345" s="1" t="s">
        <v>29</v>
      </c>
      <c r="B2345" s="44" t="s">
        <v>2374</v>
      </c>
      <c r="C2345" s="25" t="s">
        <v>2392</v>
      </c>
      <c r="D2345" s="25" t="s">
        <v>32</v>
      </c>
      <c r="E2345" s="50">
        <v>2844</v>
      </c>
      <c r="F2345" s="41">
        <v>422.02080000000001</v>
      </c>
      <c r="G2345" s="42">
        <v>897.23519999999996</v>
      </c>
      <c r="H2345" s="42">
        <v>0</v>
      </c>
      <c r="I2345" s="42"/>
      <c r="J2345" s="42"/>
      <c r="K2345" s="42">
        <v>0</v>
      </c>
      <c r="L2345" s="46">
        <v>0.17584200000000003</v>
      </c>
      <c r="M2345" s="48">
        <v>45.876566399999994</v>
      </c>
      <c r="N2345" s="48">
        <v>0</v>
      </c>
      <c r="O2345" s="42"/>
      <c r="P2345" s="42"/>
      <c r="Q2345" s="42">
        <v>0</v>
      </c>
      <c r="R2345" s="47">
        <v>1319.2559999999999</v>
      </c>
      <c r="S2345" s="42">
        <v>1404.9273017880278</v>
      </c>
      <c r="T2345" s="73">
        <v>0.49399694155697177</v>
      </c>
      <c r="U2345" s="48">
        <v>46.052408399999997</v>
      </c>
      <c r="V2345" s="49">
        <v>16.192829957805909</v>
      </c>
    </row>
    <row r="2346" spans="1:22" x14ac:dyDescent="0.35">
      <c r="A2346" s="1" t="s">
        <v>29</v>
      </c>
      <c r="B2346" s="44" t="s">
        <v>2374</v>
      </c>
      <c r="C2346" s="25" t="s">
        <v>2393</v>
      </c>
      <c r="D2346" s="25" t="s">
        <v>32</v>
      </c>
      <c r="E2346" s="50">
        <v>1258</v>
      </c>
      <c r="F2346" s="41">
        <v>824.40719999999999</v>
      </c>
      <c r="G2346" s="48">
        <v>49.635899999999999</v>
      </c>
      <c r="H2346" s="42">
        <v>0</v>
      </c>
      <c r="I2346" s="42"/>
      <c r="J2346" s="42"/>
      <c r="K2346" s="42">
        <v>0</v>
      </c>
      <c r="L2346" s="46">
        <v>0.343503</v>
      </c>
      <c r="M2346" s="48">
        <v>2.5379350500000002</v>
      </c>
      <c r="N2346" s="48">
        <v>0</v>
      </c>
      <c r="O2346" s="42"/>
      <c r="P2346" s="42"/>
      <c r="Q2346" s="42">
        <v>0</v>
      </c>
      <c r="R2346" s="47">
        <v>874.04309999999998</v>
      </c>
      <c r="S2346" s="42">
        <v>930.80267524229066</v>
      </c>
      <c r="T2346" s="73">
        <v>0.73990673707654264</v>
      </c>
      <c r="U2346" s="48">
        <v>2.8814380500000003</v>
      </c>
      <c r="V2346" s="49">
        <v>2.2904912957074721</v>
      </c>
    </row>
    <row r="2347" spans="1:22" x14ac:dyDescent="0.35">
      <c r="A2347" s="1" t="s">
        <v>29</v>
      </c>
      <c r="B2347" s="44" t="s">
        <v>2374</v>
      </c>
      <c r="C2347" s="25" t="s">
        <v>2394</v>
      </c>
      <c r="D2347" s="25" t="s">
        <v>32</v>
      </c>
      <c r="E2347" s="50">
        <v>4294</v>
      </c>
      <c r="F2347" s="41">
        <v>1040.472</v>
      </c>
      <c r="G2347" s="42">
        <v>1513.3266000000001</v>
      </c>
      <c r="H2347" s="42">
        <v>0</v>
      </c>
      <c r="I2347" s="42"/>
      <c r="J2347" s="42"/>
      <c r="K2347" s="42">
        <v>0</v>
      </c>
      <c r="L2347" s="46">
        <v>0.43353000000000003</v>
      </c>
      <c r="M2347" s="48">
        <v>77.377958700000008</v>
      </c>
      <c r="N2347" s="48">
        <v>0</v>
      </c>
      <c r="O2347" s="42"/>
      <c r="P2347" s="42"/>
      <c r="Q2347" s="42">
        <v>0</v>
      </c>
      <c r="R2347" s="47">
        <v>2553.7986000000001</v>
      </c>
      <c r="S2347" s="42">
        <v>2719.6399913345426</v>
      </c>
      <c r="T2347" s="73">
        <v>0.63335817217851487</v>
      </c>
      <c r="U2347" s="48">
        <v>77.811488700000012</v>
      </c>
      <c r="V2347" s="49">
        <v>18.120980135072198</v>
      </c>
    </row>
    <row r="2348" spans="1:22" x14ac:dyDescent="0.35">
      <c r="A2348" s="1" t="s">
        <v>29</v>
      </c>
      <c r="B2348" s="44" t="s">
        <v>2374</v>
      </c>
      <c r="C2348" s="25" t="s">
        <v>2395</v>
      </c>
      <c r="D2348" s="25" t="s">
        <v>32</v>
      </c>
      <c r="E2348" s="50">
        <v>2922</v>
      </c>
      <c r="F2348" s="41">
        <v>1111.3920000000001</v>
      </c>
      <c r="G2348" s="42">
        <v>602.07209999999998</v>
      </c>
      <c r="H2348" s="42">
        <v>0</v>
      </c>
      <c r="I2348" s="42"/>
      <c r="J2348" s="42"/>
      <c r="K2348" s="42">
        <v>0</v>
      </c>
      <c r="L2348" s="46">
        <v>0.46307999999999999</v>
      </c>
      <c r="M2348" s="48">
        <v>30.784570949999999</v>
      </c>
      <c r="N2348" s="48">
        <v>0</v>
      </c>
      <c r="O2348" s="42"/>
      <c r="P2348" s="42"/>
      <c r="Q2348" s="42">
        <v>0</v>
      </c>
      <c r="R2348" s="47">
        <v>1713.4641000000001</v>
      </c>
      <c r="S2348" s="42">
        <v>1824.7349223529413</v>
      </c>
      <c r="T2348" s="73">
        <v>0.62448149293392929</v>
      </c>
      <c r="U2348" s="48">
        <v>31.247650950000001</v>
      </c>
      <c r="V2348" s="49">
        <v>10.693925718685831</v>
      </c>
    </row>
    <row r="2349" spans="1:22" x14ac:dyDescent="0.35">
      <c r="A2349" s="1" t="s">
        <v>29</v>
      </c>
      <c r="B2349" s="44" t="s">
        <v>2374</v>
      </c>
      <c r="C2349" s="25" t="s">
        <v>2396</v>
      </c>
      <c r="D2349" s="25" t="s">
        <v>32</v>
      </c>
      <c r="E2349" s="50">
        <v>2057</v>
      </c>
      <c r="F2349" s="41">
        <v>699.40800000000002</v>
      </c>
      <c r="G2349" s="42">
        <v>335.32650000000001</v>
      </c>
      <c r="H2349" s="42">
        <v>0</v>
      </c>
      <c r="I2349" s="42"/>
      <c r="J2349" s="42"/>
      <c r="K2349" s="42">
        <v>0</v>
      </c>
      <c r="L2349" s="46">
        <v>0.29142000000000001</v>
      </c>
      <c r="M2349" s="48">
        <v>17.145591750000001</v>
      </c>
      <c r="N2349" s="48">
        <v>0</v>
      </c>
      <c r="O2349" s="42"/>
      <c r="P2349" s="42"/>
      <c r="Q2349" s="42">
        <v>0</v>
      </c>
      <c r="R2349" s="47">
        <v>1034.7345</v>
      </c>
      <c r="S2349" s="42">
        <v>1101.9292306815237</v>
      </c>
      <c r="T2349" s="73">
        <v>0.5356972438898997</v>
      </c>
      <c r="U2349" s="48">
        <v>17.43701175</v>
      </c>
      <c r="V2349" s="49">
        <v>8.4769138308215854</v>
      </c>
    </row>
    <row r="2350" spans="1:22" x14ac:dyDescent="0.35">
      <c r="A2350" s="1" t="s">
        <v>29</v>
      </c>
      <c r="B2350" s="44" t="s">
        <v>2374</v>
      </c>
      <c r="C2350" s="25" t="s">
        <v>2397</v>
      </c>
      <c r="D2350" s="25" t="s">
        <v>32</v>
      </c>
      <c r="E2350" s="50">
        <v>821</v>
      </c>
      <c r="F2350" s="41">
        <v>412.54559999999998</v>
      </c>
      <c r="G2350" s="42">
        <v>0</v>
      </c>
      <c r="H2350" s="42">
        <v>122.99599999999998</v>
      </c>
      <c r="I2350" s="42"/>
      <c r="J2350" s="42"/>
      <c r="K2350" s="42">
        <v>0</v>
      </c>
      <c r="L2350" s="46">
        <v>0.17189400000000002</v>
      </c>
      <c r="M2350" s="42">
        <v>0</v>
      </c>
      <c r="N2350" s="48">
        <v>8.7583549599999984</v>
      </c>
      <c r="O2350" s="42"/>
      <c r="P2350" s="42"/>
      <c r="Q2350" s="42">
        <v>0</v>
      </c>
      <c r="R2350" s="47">
        <v>535.54160000000002</v>
      </c>
      <c r="S2350" s="42">
        <v>570.31919133454267</v>
      </c>
      <c r="T2350" s="73">
        <v>0.69466405765474137</v>
      </c>
      <c r="U2350" s="48">
        <v>8.9302489599999983</v>
      </c>
      <c r="V2350" s="49">
        <v>10.877282533495736</v>
      </c>
    </row>
    <row r="2351" spans="1:22" x14ac:dyDescent="0.35">
      <c r="A2351" s="1" t="s">
        <v>29</v>
      </c>
      <c r="B2351" s="44" t="s">
        <v>2374</v>
      </c>
      <c r="C2351" s="25" t="s">
        <v>2398</v>
      </c>
      <c r="D2351" s="25" t="s">
        <v>32</v>
      </c>
      <c r="E2351" s="50">
        <v>928</v>
      </c>
      <c r="F2351" s="41">
        <v>502.34399999999999</v>
      </c>
      <c r="G2351" s="42">
        <v>0</v>
      </c>
      <c r="H2351" s="42">
        <v>248.31999999999996</v>
      </c>
      <c r="I2351" s="42"/>
      <c r="J2351" s="42"/>
      <c r="K2351" s="42">
        <v>0</v>
      </c>
      <c r="L2351" s="46">
        <v>0.20931</v>
      </c>
      <c r="M2351" s="42">
        <v>0</v>
      </c>
      <c r="N2351" s="48">
        <v>17.6824832</v>
      </c>
      <c r="O2351" s="42"/>
      <c r="P2351" s="42"/>
      <c r="Q2351" s="42">
        <v>0</v>
      </c>
      <c r="R2351" s="47">
        <v>750.66399999999999</v>
      </c>
      <c r="S2351" s="42">
        <v>799.41144711065044</v>
      </c>
      <c r="T2351" s="73">
        <v>0.86143474904164918</v>
      </c>
      <c r="U2351" s="48">
        <v>17.891793199999999</v>
      </c>
      <c r="V2351" s="49">
        <v>19.279949568965517</v>
      </c>
    </row>
    <row r="2352" spans="1:22" x14ac:dyDescent="0.35">
      <c r="A2352" s="1" t="s">
        <v>29</v>
      </c>
      <c r="B2352" s="44" t="s">
        <v>2374</v>
      </c>
      <c r="C2352" s="25" t="s">
        <v>2399</v>
      </c>
      <c r="D2352" s="25" t="s">
        <v>32</v>
      </c>
      <c r="E2352" s="50">
        <v>3960</v>
      </c>
      <c r="F2352" s="41">
        <v>3353.1839999999997</v>
      </c>
      <c r="G2352" s="42">
        <v>2600.0118000000002</v>
      </c>
      <c r="H2352" s="42">
        <v>0</v>
      </c>
      <c r="I2352" s="42"/>
      <c r="J2352" s="42"/>
      <c r="K2352" s="42">
        <v>0</v>
      </c>
      <c r="L2352" s="46">
        <v>1.3971600000000002</v>
      </c>
      <c r="M2352" s="42">
        <v>132.94130010000001</v>
      </c>
      <c r="N2352" s="48">
        <v>0</v>
      </c>
      <c r="O2352" s="42"/>
      <c r="P2352" s="42"/>
      <c r="Q2352" s="42">
        <v>0</v>
      </c>
      <c r="R2352" s="47">
        <v>5953.1957999999995</v>
      </c>
      <c r="S2352" s="42">
        <v>6339.7909975848661</v>
      </c>
      <c r="T2352" s="73">
        <v>1.6009573226224409</v>
      </c>
      <c r="U2352" s="48">
        <v>134.33846010000002</v>
      </c>
      <c r="V2352" s="49">
        <v>33.923853560606069</v>
      </c>
    </row>
    <row r="2353" spans="1:22" x14ac:dyDescent="0.35">
      <c r="A2353" s="1" t="s">
        <v>29</v>
      </c>
      <c r="B2353" s="44" t="s">
        <v>2374</v>
      </c>
      <c r="C2353" s="25" t="s">
        <v>2400</v>
      </c>
      <c r="D2353" s="25" t="s">
        <v>32</v>
      </c>
      <c r="E2353" s="50">
        <v>4484</v>
      </c>
      <c r="F2353" s="41">
        <v>1050.0155999999999</v>
      </c>
      <c r="G2353" s="42">
        <v>1182.9258</v>
      </c>
      <c r="H2353" s="42">
        <v>0</v>
      </c>
      <c r="I2353" s="42"/>
      <c r="J2353" s="42"/>
      <c r="K2353" s="42">
        <v>0</v>
      </c>
      <c r="L2353" s="46">
        <v>0.43750650000000002</v>
      </c>
      <c r="M2353" s="48">
        <v>60.484223099999994</v>
      </c>
      <c r="N2353" s="48">
        <v>0</v>
      </c>
      <c r="O2353" s="42"/>
      <c r="P2353" s="42"/>
      <c r="Q2353" s="42">
        <v>0</v>
      </c>
      <c r="R2353" s="47">
        <v>2232.9413999999997</v>
      </c>
      <c r="S2353" s="42">
        <v>2377.9466124488204</v>
      </c>
      <c r="T2353" s="73">
        <v>0.53031815621070932</v>
      </c>
      <c r="U2353" s="48">
        <v>60.921729599999992</v>
      </c>
      <c r="V2353" s="49">
        <v>13.586469580731487</v>
      </c>
    </row>
    <row r="2354" spans="1:22" x14ac:dyDescent="0.35">
      <c r="A2354" s="1" t="s">
        <v>29</v>
      </c>
      <c r="B2354" s="44" t="s">
        <v>2374</v>
      </c>
      <c r="C2354" s="25" t="s">
        <v>2401</v>
      </c>
      <c r="D2354" s="25" t="s">
        <v>32</v>
      </c>
      <c r="E2354" s="50">
        <v>3051</v>
      </c>
      <c r="F2354" s="41">
        <v>419.32799999999997</v>
      </c>
      <c r="G2354" s="42">
        <v>1477.71</v>
      </c>
      <c r="H2354" s="42">
        <v>0</v>
      </c>
      <c r="I2354" s="42"/>
      <c r="J2354" s="42"/>
      <c r="K2354" s="42">
        <v>0</v>
      </c>
      <c r="L2354" s="46">
        <v>0.17471999999999999</v>
      </c>
      <c r="M2354" s="48">
        <v>75.556844999999996</v>
      </c>
      <c r="N2354" s="48">
        <v>0</v>
      </c>
      <c r="O2354" s="42"/>
      <c r="P2354" s="42"/>
      <c r="Q2354" s="42">
        <v>0</v>
      </c>
      <c r="R2354" s="47">
        <v>1897.038</v>
      </c>
      <c r="S2354" s="42">
        <v>2020.2299468256024</v>
      </c>
      <c r="T2354" s="73">
        <v>0.66215337490186899</v>
      </c>
      <c r="U2354" s="48">
        <v>75.731564999999989</v>
      </c>
      <c r="V2354" s="49">
        <v>24.821882989183869</v>
      </c>
    </row>
    <row r="2355" spans="1:22" x14ac:dyDescent="0.35">
      <c r="A2355" s="1" t="s">
        <v>29</v>
      </c>
      <c r="B2355" s="44" t="s">
        <v>2374</v>
      </c>
      <c r="C2355" s="25" t="s">
        <v>2402</v>
      </c>
      <c r="D2355" s="25" t="s">
        <v>32</v>
      </c>
      <c r="E2355" s="50">
        <v>3466</v>
      </c>
      <c r="F2355" s="41">
        <v>1801.386</v>
      </c>
      <c r="G2355" s="42">
        <v>389.88810000000001</v>
      </c>
      <c r="H2355" s="42">
        <v>0</v>
      </c>
      <c r="I2355" s="42"/>
      <c r="J2355" s="42"/>
      <c r="K2355" s="42">
        <v>0</v>
      </c>
      <c r="L2355" s="46">
        <v>0.75057750000000001</v>
      </c>
      <c r="M2355" s="48">
        <v>19.935382949999997</v>
      </c>
      <c r="N2355" s="48">
        <v>0</v>
      </c>
      <c r="O2355" s="42"/>
      <c r="P2355" s="42"/>
      <c r="Q2355" s="42">
        <v>0</v>
      </c>
      <c r="R2355" s="47">
        <v>2191.2741000000001</v>
      </c>
      <c r="S2355" s="42">
        <v>2333.5734753459446</v>
      </c>
      <c r="T2355" s="73">
        <v>0.67327567090188822</v>
      </c>
      <c r="U2355" s="48">
        <v>20.685960449999996</v>
      </c>
      <c r="V2355" s="49">
        <v>5.9682517166762823</v>
      </c>
    </row>
    <row r="2356" spans="1:22" x14ac:dyDescent="0.35">
      <c r="A2356" s="1" t="s">
        <v>29</v>
      </c>
      <c r="B2356" s="44" t="s">
        <v>2374</v>
      </c>
      <c r="C2356" s="25" t="s">
        <v>2403</v>
      </c>
      <c r="D2356" s="25" t="s">
        <v>32</v>
      </c>
      <c r="E2356" s="50">
        <v>19417</v>
      </c>
      <c r="F2356" s="41">
        <v>5209.92</v>
      </c>
      <c r="G2356" s="42">
        <v>3400.2485999999999</v>
      </c>
      <c r="H2356" s="42">
        <v>0</v>
      </c>
      <c r="I2356" s="42"/>
      <c r="J2356" s="42"/>
      <c r="K2356" s="42">
        <v>0</v>
      </c>
      <c r="L2356" s="46">
        <v>2.1708000000000003</v>
      </c>
      <c r="M2356" s="42">
        <v>173.85823769999999</v>
      </c>
      <c r="N2356" s="48">
        <v>0</v>
      </c>
      <c r="O2356" s="42"/>
      <c r="P2356" s="42"/>
      <c r="Q2356" s="42">
        <v>0</v>
      </c>
      <c r="R2356" s="47">
        <v>8610.1686000000009</v>
      </c>
      <c r="S2356" s="42">
        <v>9169.3052289608713</v>
      </c>
      <c r="T2356" s="73">
        <v>0.47223078894581405</v>
      </c>
      <c r="U2356" s="48">
        <v>176.0290377</v>
      </c>
      <c r="V2356" s="49">
        <v>9.0657175516300157</v>
      </c>
    </row>
    <row r="2357" spans="1:22" x14ac:dyDescent="0.35">
      <c r="A2357" s="1" t="s">
        <v>29</v>
      </c>
      <c r="B2357" s="44" t="s">
        <v>2374</v>
      </c>
      <c r="C2357" s="25" t="s">
        <v>2404</v>
      </c>
      <c r="D2357" s="25" t="s">
        <v>32</v>
      </c>
      <c r="E2357" s="50">
        <v>15354</v>
      </c>
      <c r="F2357" s="41">
        <v>5090.6880000000001</v>
      </c>
      <c r="G2357" s="42">
        <v>890.79390000000001</v>
      </c>
      <c r="H2357" s="42">
        <v>0</v>
      </c>
      <c r="I2357" s="42"/>
      <c r="J2357" s="42"/>
      <c r="K2357" s="42">
        <v>0</v>
      </c>
      <c r="L2357" s="46">
        <v>2.1211199999999999</v>
      </c>
      <c r="M2357" s="48">
        <v>45.547216049999996</v>
      </c>
      <c r="N2357" s="48">
        <v>0</v>
      </c>
      <c r="O2357" s="42"/>
      <c r="P2357" s="42"/>
      <c r="Q2357" s="42">
        <v>0</v>
      </c>
      <c r="R2357" s="47">
        <v>5981.4818999999998</v>
      </c>
      <c r="S2357" s="42">
        <v>6369.9139715573983</v>
      </c>
      <c r="T2357" s="73">
        <v>0.41486999945013664</v>
      </c>
      <c r="U2357" s="48">
        <v>47.668336049999994</v>
      </c>
      <c r="V2357" s="49">
        <v>3.1046200371238761</v>
      </c>
    </row>
    <row r="2358" spans="1:22" x14ac:dyDescent="0.35">
      <c r="A2358" s="1" t="s">
        <v>29</v>
      </c>
      <c r="B2358" s="44" t="s">
        <v>2374</v>
      </c>
      <c r="C2358" s="25" t="s">
        <v>2405</v>
      </c>
      <c r="D2358" s="25" t="s">
        <v>32</v>
      </c>
      <c r="E2358" s="50">
        <v>19463</v>
      </c>
      <c r="F2358" s="41">
        <v>6095.0123999999996</v>
      </c>
      <c r="G2358" s="42">
        <v>1395.8676</v>
      </c>
      <c r="H2358" s="42">
        <v>0</v>
      </c>
      <c r="I2358" s="42"/>
      <c r="J2358" s="42"/>
      <c r="K2358" s="42">
        <v>0</v>
      </c>
      <c r="L2358" s="46">
        <v>2.5395884999999998</v>
      </c>
      <c r="M2358" s="48">
        <v>71.372158199999987</v>
      </c>
      <c r="N2358" s="48">
        <v>0</v>
      </c>
      <c r="O2358" s="42"/>
      <c r="P2358" s="42"/>
      <c r="Q2358" s="42">
        <v>0</v>
      </c>
      <c r="R2358" s="47">
        <v>7490.8799999999992</v>
      </c>
      <c r="S2358" s="42">
        <v>7977.3310308370037</v>
      </c>
      <c r="T2358" s="73">
        <v>0.40987160411226448</v>
      </c>
      <c r="U2358" s="48">
        <v>73.911746699999981</v>
      </c>
      <c r="V2358" s="49">
        <v>3.7975515953347365</v>
      </c>
    </row>
    <row r="2359" spans="1:22" x14ac:dyDescent="0.35">
      <c r="A2359" s="1" t="s">
        <v>29</v>
      </c>
      <c r="B2359" s="44" t="s">
        <v>2406</v>
      </c>
      <c r="C2359" s="25" t="s">
        <v>2407</v>
      </c>
      <c r="D2359" s="25" t="s">
        <v>32</v>
      </c>
      <c r="E2359" s="50">
        <v>1871</v>
      </c>
      <c r="F2359" s="41">
        <v>927.14400000000001</v>
      </c>
      <c r="G2359" s="42">
        <v>0</v>
      </c>
      <c r="H2359" s="48">
        <v>12.415999722480787</v>
      </c>
      <c r="I2359" s="42"/>
      <c r="J2359" s="42"/>
      <c r="K2359" s="42">
        <v>0</v>
      </c>
      <c r="L2359" s="46">
        <v>0.38630999999999999</v>
      </c>
      <c r="M2359" s="42">
        <v>0</v>
      </c>
      <c r="N2359" s="48">
        <v>0.88412414023828612</v>
      </c>
      <c r="O2359" s="42"/>
      <c r="P2359" s="42"/>
      <c r="Q2359" s="42">
        <v>0</v>
      </c>
      <c r="R2359" s="47">
        <v>939.55999972248082</v>
      </c>
      <c r="S2359" s="42">
        <v>1000.5741836899474</v>
      </c>
      <c r="T2359" s="73">
        <v>0.53478042955101412</v>
      </c>
      <c r="U2359" s="48">
        <v>1.2704341402382862</v>
      </c>
      <c r="V2359" s="49">
        <v>0.67901343679224269</v>
      </c>
    </row>
    <row r="2360" spans="1:22" x14ac:dyDescent="0.35">
      <c r="A2360" s="1" t="s">
        <v>29</v>
      </c>
      <c r="B2360" s="44" t="s">
        <v>2406</v>
      </c>
      <c r="C2360" s="25" t="s">
        <v>2408</v>
      </c>
      <c r="D2360" s="25" t="s">
        <v>32</v>
      </c>
      <c r="E2360" s="50">
        <v>1040</v>
      </c>
      <c r="F2360" s="41">
        <v>267.55200000000002</v>
      </c>
      <c r="G2360" s="42">
        <v>0</v>
      </c>
      <c r="H2360" s="42">
        <v>0</v>
      </c>
      <c r="I2360" s="42"/>
      <c r="J2360" s="42"/>
      <c r="K2360" s="42">
        <v>0</v>
      </c>
      <c r="L2360" s="46">
        <v>0.11148000000000001</v>
      </c>
      <c r="M2360" s="42">
        <v>0</v>
      </c>
      <c r="N2360" s="48">
        <v>0</v>
      </c>
      <c r="O2360" s="42"/>
      <c r="P2360" s="42"/>
      <c r="Q2360" s="42">
        <v>0</v>
      </c>
      <c r="R2360" s="47">
        <v>267.55200000000002</v>
      </c>
      <c r="S2360" s="42">
        <v>284.92658699144857</v>
      </c>
      <c r="T2360" s="73">
        <v>0.27396787210716211</v>
      </c>
      <c r="U2360" s="48">
        <v>0.11148000000000001</v>
      </c>
      <c r="V2360" s="49">
        <v>0.1071923076923077</v>
      </c>
    </row>
    <row r="2361" spans="1:22" x14ac:dyDescent="0.35">
      <c r="A2361" s="1" t="s">
        <v>29</v>
      </c>
      <c r="B2361" s="44" t="s">
        <v>2406</v>
      </c>
      <c r="C2361" s="25" t="s">
        <v>2409</v>
      </c>
      <c r="D2361" s="25" t="s">
        <v>32</v>
      </c>
      <c r="E2361" s="50">
        <v>1330</v>
      </c>
      <c r="F2361" s="41">
        <v>733.53239999999994</v>
      </c>
      <c r="G2361" s="42">
        <v>0</v>
      </c>
      <c r="H2361" s="48">
        <v>14.356000185012833</v>
      </c>
      <c r="I2361" s="42"/>
      <c r="J2361" s="42"/>
      <c r="K2361" s="42">
        <v>0</v>
      </c>
      <c r="L2361" s="46">
        <v>0.30563850000000004</v>
      </c>
      <c r="M2361" s="42">
        <v>0</v>
      </c>
      <c r="N2361" s="48">
        <v>1.0222685731744778</v>
      </c>
      <c r="O2361" s="42"/>
      <c r="P2361" s="42"/>
      <c r="Q2361" s="42">
        <v>0</v>
      </c>
      <c r="R2361" s="47">
        <v>747.88840018501276</v>
      </c>
      <c r="S2361" s="42">
        <v>796.45560233229548</v>
      </c>
      <c r="T2361" s="73">
        <v>0.59883879874608681</v>
      </c>
      <c r="U2361" s="48">
        <v>1.3279070731744778</v>
      </c>
      <c r="V2361" s="49">
        <v>0.99842637080787799</v>
      </c>
    </row>
    <row r="2362" spans="1:22" x14ac:dyDescent="0.35">
      <c r="A2362" s="1" t="s">
        <v>29</v>
      </c>
      <c r="B2362" s="44" t="s">
        <v>2406</v>
      </c>
      <c r="C2362" s="25" t="s">
        <v>2410</v>
      </c>
      <c r="D2362" s="25" t="s">
        <v>32</v>
      </c>
      <c r="E2362" s="50">
        <v>760</v>
      </c>
      <c r="F2362" s="41">
        <v>337.82400000000001</v>
      </c>
      <c r="G2362" s="42">
        <v>0</v>
      </c>
      <c r="H2362" s="42">
        <v>0</v>
      </c>
      <c r="I2362" s="42"/>
      <c r="J2362" s="42"/>
      <c r="K2362" s="42">
        <v>0</v>
      </c>
      <c r="L2362" s="46">
        <v>0.14076</v>
      </c>
      <c r="M2362" s="42">
        <v>0</v>
      </c>
      <c r="N2362" s="48">
        <v>0</v>
      </c>
      <c r="O2362" s="42"/>
      <c r="P2362" s="42"/>
      <c r="Q2362" s="42">
        <v>0</v>
      </c>
      <c r="R2362" s="47">
        <v>337.82400000000001</v>
      </c>
      <c r="S2362" s="42">
        <v>359.76198766519826</v>
      </c>
      <c r="T2362" s="73">
        <v>0.47337103640157668</v>
      </c>
      <c r="U2362" s="48">
        <v>0.14076</v>
      </c>
      <c r="V2362" s="49">
        <v>0.18521052631578946</v>
      </c>
    </row>
    <row r="2363" spans="1:22" x14ac:dyDescent="0.35">
      <c r="A2363" s="1" t="s">
        <v>29</v>
      </c>
      <c r="B2363" s="44" t="s">
        <v>2406</v>
      </c>
      <c r="C2363" s="25" t="s">
        <v>2411</v>
      </c>
      <c r="D2363" s="25" t="s">
        <v>32</v>
      </c>
      <c r="E2363" s="50">
        <v>1523</v>
      </c>
      <c r="F2363" s="41">
        <v>631.36799999999994</v>
      </c>
      <c r="G2363" s="42">
        <v>0</v>
      </c>
      <c r="H2363" s="42">
        <v>0</v>
      </c>
      <c r="I2363" s="42"/>
      <c r="J2363" s="42"/>
      <c r="K2363" s="42">
        <v>0</v>
      </c>
      <c r="L2363" s="46">
        <v>0.26306999999999997</v>
      </c>
      <c r="M2363" s="42">
        <v>0</v>
      </c>
      <c r="N2363" s="48">
        <v>0</v>
      </c>
      <c r="O2363" s="42"/>
      <c r="P2363" s="42"/>
      <c r="Q2363" s="42">
        <v>0</v>
      </c>
      <c r="R2363" s="47">
        <v>631.36799999999994</v>
      </c>
      <c r="S2363" s="42">
        <v>672.36847183208079</v>
      </c>
      <c r="T2363" s="73">
        <v>0.44147634394752516</v>
      </c>
      <c r="U2363" s="48">
        <v>0.26306999999999997</v>
      </c>
      <c r="V2363" s="49">
        <v>0.17273145108338805</v>
      </c>
    </row>
    <row r="2364" spans="1:22" x14ac:dyDescent="0.35">
      <c r="A2364" s="1" t="s">
        <v>29</v>
      </c>
      <c r="B2364" s="44" t="s">
        <v>2406</v>
      </c>
      <c r="C2364" s="25" t="s">
        <v>2412</v>
      </c>
      <c r="D2364" s="25" t="s">
        <v>32</v>
      </c>
      <c r="E2364" s="50">
        <v>778</v>
      </c>
      <c r="F2364" s="41">
        <v>263.52</v>
      </c>
      <c r="G2364" s="42">
        <v>0</v>
      </c>
      <c r="H2364" s="42">
        <v>0</v>
      </c>
      <c r="I2364" s="42"/>
      <c r="J2364" s="42"/>
      <c r="K2364" s="42">
        <v>0</v>
      </c>
      <c r="L2364" s="46">
        <v>0.10979999999999999</v>
      </c>
      <c r="M2364" s="42">
        <v>0</v>
      </c>
      <c r="N2364" s="48">
        <v>0</v>
      </c>
      <c r="O2364" s="42"/>
      <c r="P2364" s="42"/>
      <c r="Q2364" s="42">
        <v>0</v>
      </c>
      <c r="R2364" s="47">
        <v>263.52</v>
      </c>
      <c r="S2364" s="42">
        <v>280.63275252656126</v>
      </c>
      <c r="T2364" s="73">
        <v>0.36071047882591423</v>
      </c>
      <c r="U2364" s="48">
        <v>0.10979999999999999</v>
      </c>
      <c r="V2364" s="49">
        <v>0.14113110539845758</v>
      </c>
    </row>
    <row r="2365" spans="1:22" x14ac:dyDescent="0.35">
      <c r="A2365" s="1" t="s">
        <v>29</v>
      </c>
      <c r="B2365" s="44" t="s">
        <v>2406</v>
      </c>
      <c r="C2365" s="25" t="s">
        <v>2413</v>
      </c>
      <c r="D2365" s="25" t="s">
        <v>32</v>
      </c>
      <c r="E2365" s="50">
        <v>537</v>
      </c>
      <c r="F2365" s="41">
        <v>208.79999999999998</v>
      </c>
      <c r="G2365" s="42">
        <v>0</v>
      </c>
      <c r="H2365" s="42">
        <v>0</v>
      </c>
      <c r="I2365" s="42"/>
      <c r="J2365" s="42"/>
      <c r="K2365" s="42">
        <v>0</v>
      </c>
      <c r="L2365" s="46">
        <v>8.6999999999999994E-2</v>
      </c>
      <c r="M2365" s="42">
        <v>0</v>
      </c>
      <c r="N2365" s="48">
        <v>0</v>
      </c>
      <c r="O2365" s="42"/>
      <c r="P2365" s="42"/>
      <c r="Q2365" s="42">
        <v>0</v>
      </c>
      <c r="R2365" s="47">
        <v>208.79999999999998</v>
      </c>
      <c r="S2365" s="42">
        <v>222.35928478880535</v>
      </c>
      <c r="T2365" s="73">
        <v>0.41407688042608071</v>
      </c>
      <c r="U2365" s="48">
        <v>8.6999999999999994E-2</v>
      </c>
      <c r="V2365" s="49">
        <v>0.16201117318435754</v>
      </c>
    </row>
    <row r="2366" spans="1:22" x14ac:dyDescent="0.35">
      <c r="A2366" s="1" t="s">
        <v>29</v>
      </c>
      <c r="B2366" s="44" t="s">
        <v>2406</v>
      </c>
      <c r="C2366" s="25" t="s">
        <v>2414</v>
      </c>
      <c r="D2366" s="25" t="s">
        <v>32</v>
      </c>
      <c r="E2366" s="50">
        <v>607</v>
      </c>
      <c r="F2366" s="41">
        <v>202.89599999999999</v>
      </c>
      <c r="G2366" s="42">
        <v>0</v>
      </c>
      <c r="H2366" s="42">
        <v>0</v>
      </c>
      <c r="I2366" s="42"/>
      <c r="J2366" s="42"/>
      <c r="K2366" s="42">
        <v>0</v>
      </c>
      <c r="L2366" s="46">
        <v>8.4540000000000004E-2</v>
      </c>
      <c r="M2366" s="42">
        <v>0</v>
      </c>
      <c r="N2366" s="48">
        <v>0</v>
      </c>
      <c r="O2366" s="42"/>
      <c r="P2366" s="42"/>
      <c r="Q2366" s="42">
        <v>0</v>
      </c>
      <c r="R2366" s="47">
        <v>202.89599999999999</v>
      </c>
      <c r="S2366" s="42">
        <v>216.07188432236327</v>
      </c>
      <c r="T2366" s="73">
        <v>0.35596686049812731</v>
      </c>
      <c r="U2366" s="48">
        <v>8.4540000000000004E-2</v>
      </c>
      <c r="V2366" s="49">
        <v>0.13927512355848437</v>
      </c>
    </row>
    <row r="2367" spans="1:22" x14ac:dyDescent="0.35">
      <c r="A2367" s="1" t="s">
        <v>29</v>
      </c>
      <c r="B2367" s="44" t="s">
        <v>2406</v>
      </c>
      <c r="C2367" s="25" t="s">
        <v>2415</v>
      </c>
      <c r="D2367" s="25" t="s">
        <v>32</v>
      </c>
      <c r="E2367" s="50">
        <v>1171</v>
      </c>
      <c r="F2367" s="41">
        <v>333.21600000000001</v>
      </c>
      <c r="G2367" s="42">
        <v>0</v>
      </c>
      <c r="H2367" s="42">
        <v>0</v>
      </c>
      <c r="I2367" s="42"/>
      <c r="J2367" s="42"/>
      <c r="K2367" s="42">
        <v>0</v>
      </c>
      <c r="L2367" s="46">
        <v>0.13883999999999999</v>
      </c>
      <c r="M2367" s="42">
        <v>0</v>
      </c>
      <c r="N2367" s="48">
        <v>0</v>
      </c>
      <c r="O2367" s="42"/>
      <c r="P2367" s="42"/>
      <c r="Q2367" s="42">
        <v>0</v>
      </c>
      <c r="R2367" s="47">
        <v>333.21600000000001</v>
      </c>
      <c r="S2367" s="42">
        <v>354.85474827675563</v>
      </c>
      <c r="T2367" s="73">
        <v>0.30303565181618758</v>
      </c>
      <c r="U2367" s="48">
        <v>0.13883999999999999</v>
      </c>
      <c r="V2367" s="49">
        <v>0.11856532877882152</v>
      </c>
    </row>
    <row r="2368" spans="1:22" x14ac:dyDescent="0.35">
      <c r="A2368" s="1" t="s">
        <v>29</v>
      </c>
      <c r="B2368" s="44" t="s">
        <v>2406</v>
      </c>
      <c r="C2368" s="25" t="s">
        <v>2416</v>
      </c>
      <c r="D2368" s="25" t="s">
        <v>32</v>
      </c>
      <c r="E2368" s="50">
        <v>576</v>
      </c>
      <c r="F2368" s="41">
        <v>198.78479999999999</v>
      </c>
      <c r="G2368" s="42">
        <v>0</v>
      </c>
      <c r="H2368" s="42">
        <v>0</v>
      </c>
      <c r="I2368" s="42"/>
      <c r="J2368" s="42"/>
      <c r="K2368" s="42">
        <v>0</v>
      </c>
      <c r="L2368" s="46">
        <v>8.2826999999999998E-2</v>
      </c>
      <c r="M2368" s="42">
        <v>0</v>
      </c>
      <c r="N2368" s="48">
        <v>0</v>
      </c>
      <c r="O2368" s="42"/>
      <c r="P2368" s="42"/>
      <c r="Q2368" s="42">
        <v>0</v>
      </c>
      <c r="R2368" s="47">
        <v>198.78479999999999</v>
      </c>
      <c r="S2368" s="42">
        <v>211.69370668048717</v>
      </c>
      <c r="T2368" s="73">
        <v>0.3675237963202902</v>
      </c>
      <c r="U2368" s="48">
        <v>8.2826999999999998E-2</v>
      </c>
      <c r="V2368" s="49">
        <v>0.14379687499999999</v>
      </c>
    </row>
    <row r="2369" spans="1:22" x14ac:dyDescent="0.35">
      <c r="A2369" s="1" t="s">
        <v>29</v>
      </c>
      <c r="B2369" s="44" t="s">
        <v>2406</v>
      </c>
      <c r="C2369" s="25" t="s">
        <v>2417</v>
      </c>
      <c r="D2369" s="25" t="s">
        <v>32</v>
      </c>
      <c r="E2369" s="50">
        <v>1075</v>
      </c>
      <c r="F2369" s="41">
        <v>350.78399999999999</v>
      </c>
      <c r="G2369" s="42">
        <v>0</v>
      </c>
      <c r="H2369" s="42">
        <v>0</v>
      </c>
      <c r="I2369" s="42"/>
      <c r="J2369" s="42"/>
      <c r="K2369" s="42">
        <v>0</v>
      </c>
      <c r="L2369" s="46">
        <v>0.14615999999999998</v>
      </c>
      <c r="M2369" s="42">
        <v>0</v>
      </c>
      <c r="N2369" s="48">
        <v>0</v>
      </c>
      <c r="O2369" s="42"/>
      <c r="P2369" s="42"/>
      <c r="Q2369" s="42">
        <v>0</v>
      </c>
      <c r="R2369" s="47">
        <v>350.78399999999999</v>
      </c>
      <c r="S2369" s="42">
        <v>373.56359844519301</v>
      </c>
      <c r="T2369" s="73">
        <v>0.34750102180948189</v>
      </c>
      <c r="U2369" s="48">
        <v>0.14615999999999998</v>
      </c>
      <c r="V2369" s="49">
        <v>0.13596279069767442</v>
      </c>
    </row>
    <row r="2370" spans="1:22" x14ac:dyDescent="0.35">
      <c r="A2370" s="1" t="s">
        <v>29</v>
      </c>
      <c r="B2370" s="44" t="s">
        <v>2406</v>
      </c>
      <c r="C2370" s="25" t="s">
        <v>2418</v>
      </c>
      <c r="D2370" s="25" t="s">
        <v>32</v>
      </c>
      <c r="E2370" s="50">
        <v>1837</v>
      </c>
      <c r="F2370" s="41">
        <v>730.36799999999994</v>
      </c>
      <c r="G2370" s="42">
        <v>0</v>
      </c>
      <c r="H2370" s="42">
        <v>0</v>
      </c>
      <c r="I2370" s="42"/>
      <c r="J2370" s="42"/>
      <c r="K2370" s="42">
        <v>0</v>
      </c>
      <c r="L2370" s="46">
        <v>0.30431999999999998</v>
      </c>
      <c r="M2370" s="42">
        <v>0</v>
      </c>
      <c r="N2370" s="48">
        <v>0</v>
      </c>
      <c r="O2370" s="42"/>
      <c r="P2370" s="42"/>
      <c r="Q2370" s="42">
        <v>0</v>
      </c>
      <c r="R2370" s="47">
        <v>730.36799999999994</v>
      </c>
      <c r="S2370" s="42">
        <v>777.79744306815223</v>
      </c>
      <c r="T2370" s="73">
        <v>0.42340633808827011</v>
      </c>
      <c r="U2370" s="48">
        <v>0.30431999999999998</v>
      </c>
      <c r="V2370" s="49">
        <v>0.16566140446379968</v>
      </c>
    </row>
    <row r="2371" spans="1:22" x14ac:dyDescent="0.35">
      <c r="A2371" s="1" t="s">
        <v>29</v>
      </c>
      <c r="B2371" s="44" t="s">
        <v>2406</v>
      </c>
      <c r="C2371" s="25" t="s">
        <v>2419</v>
      </c>
      <c r="D2371" s="25" t="s">
        <v>32</v>
      </c>
      <c r="E2371" s="50">
        <v>1691</v>
      </c>
      <c r="F2371" s="41">
        <v>670.46399999999994</v>
      </c>
      <c r="G2371" s="42">
        <v>0</v>
      </c>
      <c r="H2371" s="42">
        <v>0</v>
      </c>
      <c r="I2371" s="42"/>
      <c r="J2371" s="42"/>
      <c r="K2371" s="42">
        <v>0</v>
      </c>
      <c r="L2371" s="46">
        <v>0.27936</v>
      </c>
      <c r="M2371" s="42">
        <v>0</v>
      </c>
      <c r="N2371" s="48">
        <v>0</v>
      </c>
      <c r="O2371" s="42"/>
      <c r="P2371" s="42"/>
      <c r="Q2371" s="42">
        <v>0</v>
      </c>
      <c r="R2371" s="47">
        <v>670.46399999999994</v>
      </c>
      <c r="S2371" s="42">
        <v>714.00333101839851</v>
      </c>
      <c r="T2371" s="73">
        <v>0.42223733354133558</v>
      </c>
      <c r="U2371" s="48">
        <v>0.27936</v>
      </c>
      <c r="V2371" s="49">
        <v>0.16520402128917802</v>
      </c>
    </row>
    <row r="2372" spans="1:22" x14ac:dyDescent="0.35">
      <c r="A2372" s="1" t="s">
        <v>29</v>
      </c>
      <c r="B2372" s="44" t="s">
        <v>2406</v>
      </c>
      <c r="C2372" s="25" t="s">
        <v>2420</v>
      </c>
      <c r="D2372" s="25" t="s">
        <v>32</v>
      </c>
      <c r="E2372" s="50">
        <v>3804</v>
      </c>
      <c r="F2372" s="41">
        <v>1383.2639999999999</v>
      </c>
      <c r="G2372" s="42">
        <v>0</v>
      </c>
      <c r="H2372" s="42">
        <v>102.04400444030769</v>
      </c>
      <c r="I2372" s="42"/>
      <c r="J2372" s="42"/>
      <c r="K2372" s="42">
        <v>0</v>
      </c>
      <c r="L2372" s="46">
        <v>0.57635999999999998</v>
      </c>
      <c r="M2372" s="42">
        <v>0</v>
      </c>
      <c r="N2372" s="48">
        <v>7.2663957561874453</v>
      </c>
      <c r="O2372" s="42"/>
      <c r="P2372" s="42"/>
      <c r="Q2372" s="42">
        <v>0</v>
      </c>
      <c r="R2372" s="47">
        <v>1485.3080044403075</v>
      </c>
      <c r="S2372" s="42">
        <v>1581.7625745135754</v>
      </c>
      <c r="T2372" s="73">
        <v>0.41581560844205451</v>
      </c>
      <c r="U2372" s="48">
        <v>7.8427557561874455</v>
      </c>
      <c r="V2372" s="49">
        <v>2.0617128696602118</v>
      </c>
    </row>
    <row r="2373" spans="1:22" x14ac:dyDescent="0.35">
      <c r="A2373" s="1" t="s">
        <v>29</v>
      </c>
      <c r="B2373" s="44" t="s">
        <v>2406</v>
      </c>
      <c r="C2373" s="25" t="s">
        <v>2421</v>
      </c>
      <c r="D2373" s="25" t="s">
        <v>32</v>
      </c>
      <c r="E2373" s="50">
        <v>3421</v>
      </c>
      <c r="F2373" s="41">
        <v>1467.0719999999999</v>
      </c>
      <c r="G2373" s="42">
        <v>0</v>
      </c>
      <c r="H2373" s="42">
        <v>99.715997409820631</v>
      </c>
      <c r="I2373" s="42"/>
      <c r="J2373" s="42"/>
      <c r="K2373" s="42">
        <v>0</v>
      </c>
      <c r="L2373" s="46">
        <v>0.61127999999999993</v>
      </c>
      <c r="M2373" s="42">
        <v>0</v>
      </c>
      <c r="N2373" s="48">
        <v>7.100621975557333</v>
      </c>
      <c r="O2373" s="42"/>
      <c r="P2373" s="42"/>
      <c r="Q2373" s="42">
        <v>0</v>
      </c>
      <c r="R2373" s="47">
        <v>1566.7879974098205</v>
      </c>
      <c r="S2373" s="42">
        <v>1668.5338051711319</v>
      </c>
      <c r="T2373" s="73">
        <v>0.48773276970801871</v>
      </c>
      <c r="U2373" s="48">
        <v>7.7119019755573328</v>
      </c>
      <c r="V2373" s="49">
        <v>2.2542829510544675</v>
      </c>
    </row>
    <row r="2374" spans="1:22" x14ac:dyDescent="0.35">
      <c r="A2374" s="1" t="s">
        <v>29</v>
      </c>
      <c r="B2374" s="44" t="s">
        <v>2406</v>
      </c>
      <c r="C2374" s="25" t="s">
        <v>2422</v>
      </c>
      <c r="D2374" s="25" t="s">
        <v>32</v>
      </c>
      <c r="E2374" s="50">
        <v>1624</v>
      </c>
      <c r="F2374" s="41">
        <v>628.55999999999995</v>
      </c>
      <c r="G2374" s="42">
        <v>0</v>
      </c>
      <c r="H2374" s="48">
        <v>37.985198926925662</v>
      </c>
      <c r="I2374" s="42"/>
      <c r="J2374" s="42"/>
      <c r="K2374" s="42">
        <v>0</v>
      </c>
      <c r="L2374" s="46">
        <v>0.26189999999999997</v>
      </c>
      <c r="M2374" s="42">
        <v>0</v>
      </c>
      <c r="N2374" s="48">
        <v>2.7048672755880361</v>
      </c>
      <c r="O2374" s="42"/>
      <c r="P2374" s="42"/>
      <c r="Q2374" s="42">
        <v>0</v>
      </c>
      <c r="R2374" s="47">
        <v>666.54519892692565</v>
      </c>
      <c r="S2374" s="42">
        <v>709.83004651725673</v>
      </c>
      <c r="T2374" s="73">
        <v>0.4370874670672763</v>
      </c>
      <c r="U2374" s="48">
        <v>2.9667672755880359</v>
      </c>
      <c r="V2374" s="49">
        <v>1.8268271401404161</v>
      </c>
    </row>
    <row r="2375" spans="1:22" x14ac:dyDescent="0.35">
      <c r="A2375" s="1" t="s">
        <v>29</v>
      </c>
      <c r="B2375" s="44" t="s">
        <v>2406</v>
      </c>
      <c r="C2375" s="25" t="s">
        <v>2423</v>
      </c>
      <c r="D2375" s="25" t="s">
        <v>32</v>
      </c>
      <c r="E2375" s="50">
        <v>742</v>
      </c>
      <c r="F2375" s="41">
        <v>286.56</v>
      </c>
      <c r="G2375" s="42">
        <v>0</v>
      </c>
      <c r="H2375" s="42">
        <v>0</v>
      </c>
      <c r="I2375" s="42"/>
      <c r="J2375" s="42"/>
      <c r="K2375" s="42">
        <v>0</v>
      </c>
      <c r="L2375" s="46">
        <v>0.11940000000000001</v>
      </c>
      <c r="M2375" s="42">
        <v>0</v>
      </c>
      <c r="N2375" s="48">
        <v>0</v>
      </c>
      <c r="O2375" s="42"/>
      <c r="P2375" s="42"/>
      <c r="Q2375" s="42">
        <v>0</v>
      </c>
      <c r="R2375" s="47">
        <v>286.56</v>
      </c>
      <c r="S2375" s="42">
        <v>305.16894946877431</v>
      </c>
      <c r="T2375" s="73">
        <v>0.41127890763985758</v>
      </c>
      <c r="U2375" s="48">
        <v>0.11940000000000001</v>
      </c>
      <c r="V2375" s="49">
        <v>0.16091644204851752</v>
      </c>
    </row>
    <row r="2376" spans="1:22" x14ac:dyDescent="0.35">
      <c r="A2376" s="1" t="s">
        <v>29</v>
      </c>
      <c r="B2376" s="44" t="s">
        <v>2406</v>
      </c>
      <c r="C2376" s="25" t="s">
        <v>2424</v>
      </c>
      <c r="D2376" s="25" t="s">
        <v>32</v>
      </c>
      <c r="E2376" s="50">
        <v>2430</v>
      </c>
      <c r="F2376" s="41">
        <v>1064.232</v>
      </c>
      <c r="G2376" s="42">
        <v>0</v>
      </c>
      <c r="H2376" s="42">
        <v>180.03199481964126</v>
      </c>
      <c r="I2376" s="42"/>
      <c r="J2376" s="42"/>
      <c r="K2376" s="42">
        <v>0</v>
      </c>
      <c r="L2376" s="46">
        <v>0.44342999999999999</v>
      </c>
      <c r="M2376" s="42">
        <v>0</v>
      </c>
      <c r="N2376" s="48">
        <v>12.819799951114666</v>
      </c>
      <c r="O2376" s="42"/>
      <c r="P2376" s="42"/>
      <c r="Q2376" s="42">
        <v>0</v>
      </c>
      <c r="R2376" s="47">
        <v>1244.2639948196413</v>
      </c>
      <c r="S2376" s="42">
        <v>1325.0653830294889</v>
      </c>
      <c r="T2376" s="73">
        <v>0.54529439630843168</v>
      </c>
      <c r="U2376" s="48">
        <v>13.263229951114665</v>
      </c>
      <c r="V2376" s="49">
        <v>5.4581193214463637</v>
      </c>
    </row>
    <row r="2377" spans="1:22" x14ac:dyDescent="0.35">
      <c r="A2377" s="1" t="s">
        <v>29</v>
      </c>
      <c r="B2377" s="44" t="s">
        <v>2406</v>
      </c>
      <c r="C2377" s="25" t="s">
        <v>2425</v>
      </c>
      <c r="D2377" s="25" t="s">
        <v>32</v>
      </c>
      <c r="E2377" s="50">
        <v>1952</v>
      </c>
      <c r="F2377" s="41">
        <v>888.40800000000002</v>
      </c>
      <c r="G2377" s="42">
        <v>0</v>
      </c>
      <c r="H2377" s="48">
        <v>57.9671983718872</v>
      </c>
      <c r="I2377" s="42"/>
      <c r="J2377" s="42"/>
      <c r="K2377" s="42">
        <v>0</v>
      </c>
      <c r="L2377" s="46">
        <v>0.37017</v>
      </c>
      <c r="M2377" s="42">
        <v>0</v>
      </c>
      <c r="N2377" s="48">
        <v>4.1277545560646054</v>
      </c>
      <c r="O2377" s="42"/>
      <c r="P2377" s="42"/>
      <c r="Q2377" s="42">
        <v>0</v>
      </c>
      <c r="R2377" s="47">
        <v>946.37519837188722</v>
      </c>
      <c r="S2377" s="42">
        <v>1007.8319552291027</v>
      </c>
      <c r="T2377" s="73">
        <v>0.51630735411326989</v>
      </c>
      <c r="U2377" s="48">
        <v>4.4979245560646053</v>
      </c>
      <c r="V2377" s="49">
        <v>2.3042646291314575</v>
      </c>
    </row>
    <row r="2378" spans="1:22" x14ac:dyDescent="0.35">
      <c r="A2378" s="1" t="s">
        <v>29</v>
      </c>
      <c r="B2378" s="44" t="s">
        <v>2406</v>
      </c>
      <c r="C2378" s="25" t="s">
        <v>2426</v>
      </c>
      <c r="D2378" s="25" t="s">
        <v>32</v>
      </c>
      <c r="E2378" s="50">
        <v>1032</v>
      </c>
      <c r="F2378" s="41">
        <v>344.73599999999999</v>
      </c>
      <c r="G2378" s="42">
        <v>0</v>
      </c>
      <c r="H2378" s="42">
        <v>0</v>
      </c>
      <c r="I2378" s="42"/>
      <c r="J2378" s="42"/>
      <c r="K2378" s="42">
        <v>0</v>
      </c>
      <c r="L2378" s="46">
        <v>0.14364000000000002</v>
      </c>
      <c r="M2378" s="42">
        <v>0</v>
      </c>
      <c r="N2378" s="48">
        <v>0</v>
      </c>
      <c r="O2378" s="42"/>
      <c r="P2378" s="42"/>
      <c r="Q2378" s="42">
        <v>0</v>
      </c>
      <c r="R2378" s="47">
        <v>344.73599999999999</v>
      </c>
      <c r="S2378" s="42">
        <v>367.12284674786213</v>
      </c>
      <c r="T2378" s="73">
        <v>0.3557391925851377</v>
      </c>
      <c r="U2378" s="48">
        <v>0.14364000000000002</v>
      </c>
      <c r="V2378" s="49">
        <v>0.13918604651162791</v>
      </c>
    </row>
    <row r="2379" spans="1:22" x14ac:dyDescent="0.35">
      <c r="A2379" s="1" t="s">
        <v>29</v>
      </c>
      <c r="B2379" s="44" t="s">
        <v>2406</v>
      </c>
      <c r="C2379" s="25" t="s">
        <v>2427</v>
      </c>
      <c r="D2379" s="25" t="s">
        <v>32</v>
      </c>
      <c r="E2379" s="50">
        <v>1678</v>
      </c>
      <c r="F2379" s="41">
        <v>572.3424</v>
      </c>
      <c r="G2379" s="42">
        <v>0</v>
      </c>
      <c r="H2379" s="48">
        <v>14.356000185012833</v>
      </c>
      <c r="I2379" s="42"/>
      <c r="J2379" s="42"/>
      <c r="K2379" s="42">
        <v>0</v>
      </c>
      <c r="L2379" s="46">
        <v>0.23847599999999999</v>
      </c>
      <c r="M2379" s="42">
        <v>0</v>
      </c>
      <c r="N2379" s="48">
        <v>1.0222685731744778</v>
      </c>
      <c r="O2379" s="42"/>
      <c r="P2379" s="42"/>
      <c r="Q2379" s="42">
        <v>0</v>
      </c>
      <c r="R2379" s="47">
        <v>586.69840018501282</v>
      </c>
      <c r="S2379" s="42">
        <v>624.79806825611001</v>
      </c>
      <c r="T2379" s="73">
        <v>0.37234688215501194</v>
      </c>
      <c r="U2379" s="48">
        <v>1.2607445731744777</v>
      </c>
      <c r="V2379" s="49">
        <v>0.75133764789897362</v>
      </c>
    </row>
    <row r="2380" spans="1:22" x14ac:dyDescent="0.35">
      <c r="A2380" s="1" t="s">
        <v>29</v>
      </c>
      <c r="B2380" s="44" t="s">
        <v>2406</v>
      </c>
      <c r="C2380" s="25" t="s">
        <v>2428</v>
      </c>
      <c r="D2380" s="25" t="s">
        <v>32</v>
      </c>
      <c r="E2380" s="50">
        <v>4373</v>
      </c>
      <c r="F2380" s="41">
        <v>2308.6079999999997</v>
      </c>
      <c r="G2380" s="42">
        <v>0</v>
      </c>
      <c r="H2380" s="42">
        <v>236.99039230346668</v>
      </c>
      <c r="I2380" s="42"/>
      <c r="J2380" s="42"/>
      <c r="K2380" s="42">
        <v>0</v>
      </c>
      <c r="L2380" s="46">
        <v>0.96192000000000011</v>
      </c>
      <c r="M2380" s="42">
        <v>0</v>
      </c>
      <c r="N2380" s="48">
        <v>16.875719355941765</v>
      </c>
      <c r="O2380" s="42"/>
      <c r="P2380" s="42"/>
      <c r="Q2380" s="42">
        <v>0</v>
      </c>
      <c r="R2380" s="47">
        <v>2545.5983923034664</v>
      </c>
      <c r="S2380" s="42">
        <v>2710.9072695025461</v>
      </c>
      <c r="T2380" s="73">
        <v>0.61991933901270202</v>
      </c>
      <c r="U2380" s="48">
        <v>17.837639355941764</v>
      </c>
      <c r="V2380" s="49">
        <v>4.0790394136615058</v>
      </c>
    </row>
    <row r="2381" spans="1:22" x14ac:dyDescent="0.35">
      <c r="A2381" s="1" t="s">
        <v>29</v>
      </c>
      <c r="B2381" s="44" t="s">
        <v>2406</v>
      </c>
      <c r="C2381" s="25" t="s">
        <v>2429</v>
      </c>
      <c r="D2381" s="25" t="s">
        <v>32</v>
      </c>
      <c r="E2381" s="50">
        <v>8322</v>
      </c>
      <c r="F2381" s="41">
        <v>3272.8319999999999</v>
      </c>
      <c r="G2381" s="42">
        <v>0</v>
      </c>
      <c r="H2381" s="42">
        <v>311.17601776123036</v>
      </c>
      <c r="I2381" s="42"/>
      <c r="J2381" s="42"/>
      <c r="K2381" s="42">
        <v>0</v>
      </c>
      <c r="L2381" s="46">
        <v>1.36368</v>
      </c>
      <c r="M2381" s="42">
        <v>0</v>
      </c>
      <c r="N2381" s="48">
        <v>22.15836302474975</v>
      </c>
      <c r="O2381" s="42"/>
      <c r="P2381" s="42"/>
      <c r="Q2381" s="42">
        <v>0</v>
      </c>
      <c r="R2381" s="47">
        <v>3584.0080177612303</v>
      </c>
      <c r="S2381" s="42">
        <v>3816.7502849939237</v>
      </c>
      <c r="T2381" s="73">
        <v>0.45863377613481421</v>
      </c>
      <c r="U2381" s="48">
        <v>23.522043024749749</v>
      </c>
      <c r="V2381" s="49">
        <v>2.8264891882660117</v>
      </c>
    </row>
    <row r="2382" spans="1:22" x14ac:dyDescent="0.35">
      <c r="A2382" s="1" t="s">
        <v>29</v>
      </c>
      <c r="B2382" s="44" t="s">
        <v>2406</v>
      </c>
      <c r="C2382" s="25" t="s">
        <v>2430</v>
      </c>
      <c r="D2382" s="25" t="s">
        <v>32</v>
      </c>
      <c r="E2382" s="50">
        <v>6100</v>
      </c>
      <c r="F2382" s="41">
        <v>2040.7356</v>
      </c>
      <c r="G2382" s="42">
        <v>0</v>
      </c>
      <c r="H2382" s="42">
        <v>103.20800333023075</v>
      </c>
      <c r="I2382" s="42"/>
      <c r="J2382" s="42"/>
      <c r="K2382" s="42">
        <v>0</v>
      </c>
      <c r="L2382" s="46">
        <v>0.85030650000000008</v>
      </c>
      <c r="M2382" s="42">
        <v>0</v>
      </c>
      <c r="N2382" s="48">
        <v>7.3492823171405828</v>
      </c>
      <c r="O2382" s="42"/>
      <c r="P2382" s="42"/>
      <c r="Q2382" s="42">
        <v>0</v>
      </c>
      <c r="R2382" s="47">
        <v>2143.9436033302309</v>
      </c>
      <c r="S2382" s="42">
        <v>2283.1693786592164</v>
      </c>
      <c r="T2382" s="73">
        <v>0.37429006207528137</v>
      </c>
      <c r="U2382" s="48">
        <v>8.1995888171405831</v>
      </c>
      <c r="V2382" s="49">
        <v>1.3441948880558332</v>
      </c>
    </row>
    <row r="2383" spans="1:22" x14ac:dyDescent="0.35">
      <c r="A2383" s="1" t="s">
        <v>29</v>
      </c>
      <c r="B2383" s="44" t="s">
        <v>2406</v>
      </c>
      <c r="C2383" s="25" t="s">
        <v>2431</v>
      </c>
      <c r="D2383" s="25" t="s">
        <v>32</v>
      </c>
      <c r="E2383" s="50">
        <v>35750</v>
      </c>
      <c r="F2383" s="41">
        <v>19452.967199999999</v>
      </c>
      <c r="G2383" s="42">
        <v>0</v>
      </c>
      <c r="H2383" s="42">
        <v>1626.8840118408209</v>
      </c>
      <c r="I2383" s="42"/>
      <c r="J2383" s="42"/>
      <c r="K2383" s="42">
        <v>0</v>
      </c>
      <c r="L2383" s="46">
        <v>8.1054030000000008</v>
      </c>
      <c r="M2383" s="42">
        <v>0</v>
      </c>
      <c r="N2383" s="48">
        <v>115.84789468316656</v>
      </c>
      <c r="O2383" s="42"/>
      <c r="P2383" s="42"/>
      <c r="Q2383" s="42">
        <v>0</v>
      </c>
      <c r="R2383" s="47">
        <v>21079.851211840822</v>
      </c>
      <c r="S2383" s="42">
        <v>22448.757849230638</v>
      </c>
      <c r="T2383" s="73">
        <v>0.62793728249596192</v>
      </c>
      <c r="U2383" s="48">
        <v>123.95329768316655</v>
      </c>
      <c r="V2383" s="49">
        <v>3.4672251100186449</v>
      </c>
    </row>
    <row r="2384" spans="1:22" x14ac:dyDescent="0.35">
      <c r="A2384" s="1" t="s">
        <v>29</v>
      </c>
      <c r="B2384" s="44" t="s">
        <v>2432</v>
      </c>
      <c r="C2384" s="25" t="s">
        <v>2433</v>
      </c>
      <c r="D2384" s="25" t="s">
        <v>32</v>
      </c>
      <c r="E2384" s="50">
        <v>4609</v>
      </c>
      <c r="F2384" s="41">
        <v>675.66599999999994</v>
      </c>
      <c r="G2384" s="42">
        <v>1440.5778</v>
      </c>
      <c r="H2384" s="42">
        <v>0</v>
      </c>
      <c r="I2384" s="42"/>
      <c r="J2384" s="42"/>
      <c r="K2384" s="42">
        <v>0</v>
      </c>
      <c r="L2384" s="46">
        <v>0.28152750000000004</v>
      </c>
      <c r="M2384" s="48">
        <v>73.658237099999994</v>
      </c>
      <c r="N2384" s="48">
        <v>0</v>
      </c>
      <c r="O2384" s="42"/>
      <c r="P2384" s="42"/>
      <c r="Q2384" s="42">
        <v>0</v>
      </c>
      <c r="R2384" s="47">
        <v>2116.2438000000002</v>
      </c>
      <c r="S2384" s="42">
        <v>2253.6707749365123</v>
      </c>
      <c r="T2384" s="73">
        <v>0.48897174548416411</v>
      </c>
      <c r="U2384" s="48">
        <v>73.93976459999999</v>
      </c>
      <c r="V2384" s="49">
        <v>16.042474419613796</v>
      </c>
    </row>
    <row r="2385" spans="1:22" x14ac:dyDescent="0.35">
      <c r="A2385" s="1" t="s">
        <v>29</v>
      </c>
      <c r="B2385" s="44" t="s">
        <v>2432</v>
      </c>
      <c r="C2385" s="25" t="s">
        <v>2434</v>
      </c>
      <c r="D2385" s="25" t="s">
        <v>32</v>
      </c>
      <c r="E2385" s="50">
        <v>3390</v>
      </c>
      <c r="F2385" s="41">
        <v>483.24959999999999</v>
      </c>
      <c r="G2385" s="42">
        <v>1080.2438999999999</v>
      </c>
      <c r="H2385" s="42">
        <v>0</v>
      </c>
      <c r="I2385" s="42"/>
      <c r="J2385" s="42"/>
      <c r="K2385" s="42">
        <v>0</v>
      </c>
      <c r="L2385" s="46">
        <v>0.20135400000000001</v>
      </c>
      <c r="M2385" s="48">
        <v>55.23399105</v>
      </c>
      <c r="N2385" s="48">
        <v>0</v>
      </c>
      <c r="O2385" s="42"/>
      <c r="P2385" s="42"/>
      <c r="Q2385" s="42">
        <v>0</v>
      </c>
      <c r="R2385" s="47">
        <v>1563.4935</v>
      </c>
      <c r="S2385" s="42">
        <v>1665.0253660533817</v>
      </c>
      <c r="T2385" s="73">
        <v>0.49115792508949313</v>
      </c>
      <c r="U2385" s="48">
        <v>55.435345050000002</v>
      </c>
      <c r="V2385" s="49">
        <v>16.352609159292037</v>
      </c>
    </row>
    <row r="2386" spans="1:22" x14ac:dyDescent="0.35">
      <c r="A2386" s="1" t="s">
        <v>29</v>
      </c>
      <c r="B2386" s="44" t="s">
        <v>2432</v>
      </c>
      <c r="C2386" s="25" t="s">
        <v>2435</v>
      </c>
      <c r="D2386" s="25" t="s">
        <v>32</v>
      </c>
      <c r="E2386" s="50">
        <v>2418</v>
      </c>
      <c r="F2386" s="41">
        <v>137.82239999999999</v>
      </c>
      <c r="G2386" s="42">
        <v>1773.6309000000001</v>
      </c>
      <c r="H2386" s="42">
        <v>0</v>
      </c>
      <c r="I2386" s="42"/>
      <c r="J2386" s="42"/>
      <c r="K2386" s="42">
        <v>0</v>
      </c>
      <c r="L2386" s="46">
        <v>5.7426000000000005E-2</v>
      </c>
      <c r="M2386" s="48">
        <v>90.687587550000003</v>
      </c>
      <c r="N2386" s="48">
        <v>0</v>
      </c>
      <c r="O2386" s="42"/>
      <c r="P2386" s="42"/>
      <c r="Q2386" s="42">
        <v>0</v>
      </c>
      <c r="R2386" s="47">
        <v>1911.4533000000001</v>
      </c>
      <c r="S2386" s="42">
        <v>2035.5813634827675</v>
      </c>
      <c r="T2386" s="73">
        <v>0.84184506347508992</v>
      </c>
      <c r="U2386" s="48">
        <v>90.74501355000001</v>
      </c>
      <c r="V2386" s="49">
        <v>37.528955148883377</v>
      </c>
    </row>
    <row r="2387" spans="1:22" x14ac:dyDescent="0.35">
      <c r="A2387" s="1" t="s">
        <v>29</v>
      </c>
      <c r="B2387" s="44" t="s">
        <v>2432</v>
      </c>
      <c r="C2387" s="25" t="s">
        <v>2436</v>
      </c>
      <c r="D2387" s="25" t="s">
        <v>32</v>
      </c>
      <c r="E2387" s="50">
        <v>5221</v>
      </c>
      <c r="F2387" s="41">
        <v>1235.7323999999999</v>
      </c>
      <c r="G2387" s="42">
        <v>711.95309999999995</v>
      </c>
      <c r="H2387" s="42">
        <v>0</v>
      </c>
      <c r="I2387" s="42"/>
      <c r="J2387" s="42"/>
      <c r="K2387" s="42">
        <v>0</v>
      </c>
      <c r="L2387" s="46">
        <v>0.51488849999999997</v>
      </c>
      <c r="M2387" s="48">
        <v>36.402900450000004</v>
      </c>
      <c r="N2387" s="48">
        <v>0</v>
      </c>
      <c r="O2387" s="42"/>
      <c r="P2387" s="42"/>
      <c r="Q2387" s="42">
        <v>0</v>
      </c>
      <c r="R2387" s="47">
        <v>1947.6854999999998</v>
      </c>
      <c r="S2387" s="42">
        <v>2074.1664500647835</v>
      </c>
      <c r="T2387" s="73">
        <v>0.39727378855866374</v>
      </c>
      <c r="U2387" s="48">
        <v>36.917788950000002</v>
      </c>
      <c r="V2387" s="49">
        <v>7.0710187607737982</v>
      </c>
    </row>
    <row r="2388" spans="1:22" x14ac:dyDescent="0.35">
      <c r="A2388" s="1" t="s">
        <v>29</v>
      </c>
      <c r="B2388" s="44" t="s">
        <v>2432</v>
      </c>
      <c r="C2388" s="25" t="s">
        <v>2437</v>
      </c>
      <c r="D2388" s="25" t="s">
        <v>32</v>
      </c>
      <c r="E2388" s="50">
        <v>1352</v>
      </c>
      <c r="F2388" s="41">
        <v>640.33920000000001</v>
      </c>
      <c r="G2388" s="42">
        <v>0</v>
      </c>
      <c r="H2388" s="42">
        <v>0</v>
      </c>
      <c r="I2388" s="42"/>
      <c r="J2388" s="42"/>
      <c r="K2388" s="42">
        <v>0</v>
      </c>
      <c r="L2388" s="46">
        <v>0.26680799999999999</v>
      </c>
      <c r="M2388" s="42">
        <v>0</v>
      </c>
      <c r="N2388" s="48">
        <v>0</v>
      </c>
      <c r="O2388" s="42"/>
      <c r="P2388" s="42"/>
      <c r="Q2388" s="42">
        <v>0</v>
      </c>
      <c r="R2388" s="47">
        <v>640.33920000000001</v>
      </c>
      <c r="S2388" s="42">
        <v>681.92225351645504</v>
      </c>
      <c r="T2388" s="73">
        <v>0.50438036502696382</v>
      </c>
      <c r="U2388" s="48">
        <v>0.26680799999999999</v>
      </c>
      <c r="V2388" s="49">
        <v>0.1973431952662722</v>
      </c>
    </row>
    <row r="2389" spans="1:22" x14ac:dyDescent="0.35">
      <c r="A2389" s="1" t="s">
        <v>29</v>
      </c>
      <c r="B2389" s="44" t="s">
        <v>2432</v>
      </c>
      <c r="C2389" s="25" t="s">
        <v>2438</v>
      </c>
      <c r="D2389" s="25" t="s">
        <v>32</v>
      </c>
      <c r="E2389" s="50">
        <v>1766</v>
      </c>
      <c r="F2389" s="41">
        <v>793.48320000000001</v>
      </c>
      <c r="G2389" s="42">
        <v>0</v>
      </c>
      <c r="H2389" s="42">
        <v>0</v>
      </c>
      <c r="I2389" s="42"/>
      <c r="J2389" s="42"/>
      <c r="K2389" s="42">
        <v>0</v>
      </c>
      <c r="L2389" s="46">
        <v>0.33061799999999997</v>
      </c>
      <c r="M2389" s="42">
        <v>0</v>
      </c>
      <c r="N2389" s="48">
        <v>0</v>
      </c>
      <c r="O2389" s="42"/>
      <c r="P2389" s="42"/>
      <c r="Q2389" s="42">
        <v>0</v>
      </c>
      <c r="R2389" s="47">
        <v>793.48320000000001</v>
      </c>
      <c r="S2389" s="42">
        <v>845.01128756672711</v>
      </c>
      <c r="T2389" s="73">
        <v>0.47848883780675372</v>
      </c>
      <c r="U2389" s="48">
        <v>0.33061799999999997</v>
      </c>
      <c r="V2389" s="49">
        <v>0.18721291053227632</v>
      </c>
    </row>
    <row r="2390" spans="1:22" x14ac:dyDescent="0.35">
      <c r="A2390" s="1" t="s">
        <v>29</v>
      </c>
      <c r="B2390" s="44" t="s">
        <v>2432</v>
      </c>
      <c r="C2390" s="25" t="s">
        <v>2439</v>
      </c>
      <c r="D2390" s="25" t="s">
        <v>32</v>
      </c>
      <c r="E2390" s="50">
        <v>1941</v>
      </c>
      <c r="F2390" s="41">
        <v>664.76519999999994</v>
      </c>
      <c r="G2390" s="42">
        <v>0</v>
      </c>
      <c r="H2390" s="42">
        <v>0</v>
      </c>
      <c r="I2390" s="42"/>
      <c r="J2390" s="42"/>
      <c r="K2390" s="42">
        <v>0</v>
      </c>
      <c r="L2390" s="46">
        <v>0.2769855</v>
      </c>
      <c r="M2390" s="42">
        <v>0</v>
      </c>
      <c r="N2390" s="48">
        <v>0</v>
      </c>
      <c r="O2390" s="42"/>
      <c r="P2390" s="42"/>
      <c r="Q2390" s="42">
        <v>0</v>
      </c>
      <c r="R2390" s="47">
        <v>664.76519999999994</v>
      </c>
      <c r="S2390" s="42">
        <v>707.93445605597299</v>
      </c>
      <c r="T2390" s="73">
        <v>0.36472666463471043</v>
      </c>
      <c r="U2390" s="48">
        <v>0.2769855</v>
      </c>
      <c r="V2390" s="49">
        <v>0.14270247295208655</v>
      </c>
    </row>
    <row r="2391" spans="1:22" x14ac:dyDescent="0.35">
      <c r="A2391" s="1" t="s">
        <v>29</v>
      </c>
      <c r="B2391" s="44" t="s">
        <v>2432</v>
      </c>
      <c r="C2391" s="25" t="s">
        <v>2440</v>
      </c>
      <c r="D2391" s="25" t="s">
        <v>32</v>
      </c>
      <c r="E2391" s="50">
        <v>1817</v>
      </c>
      <c r="F2391" s="41">
        <v>605.66759999999999</v>
      </c>
      <c r="G2391" s="42">
        <v>0</v>
      </c>
      <c r="H2391" s="42">
        <v>0</v>
      </c>
      <c r="I2391" s="42"/>
      <c r="J2391" s="42"/>
      <c r="K2391" s="42">
        <v>0</v>
      </c>
      <c r="L2391" s="46">
        <v>0.25236150000000002</v>
      </c>
      <c r="M2391" s="42">
        <v>0</v>
      </c>
      <c r="N2391" s="48">
        <v>0</v>
      </c>
      <c r="O2391" s="42"/>
      <c r="P2391" s="42"/>
      <c r="Q2391" s="42">
        <v>0</v>
      </c>
      <c r="R2391" s="47">
        <v>605.66759999999999</v>
      </c>
      <c r="S2391" s="42">
        <v>644.99911089919669</v>
      </c>
      <c r="T2391" s="73">
        <v>0.35498024815585949</v>
      </c>
      <c r="U2391" s="48">
        <v>0.25236150000000002</v>
      </c>
      <c r="V2391" s="49">
        <v>0.13888910291689599</v>
      </c>
    </row>
    <row r="2392" spans="1:22" x14ac:dyDescent="0.35">
      <c r="A2392" s="1" t="s">
        <v>29</v>
      </c>
      <c r="B2392" s="44" t="s">
        <v>2432</v>
      </c>
      <c r="C2392" s="25" t="s">
        <v>2441</v>
      </c>
      <c r="D2392" s="25" t="s">
        <v>32</v>
      </c>
      <c r="E2392" s="50">
        <v>1047</v>
      </c>
      <c r="F2392" s="41">
        <v>383.49719999999996</v>
      </c>
      <c r="G2392" s="42">
        <v>0</v>
      </c>
      <c r="H2392" s="42">
        <v>0</v>
      </c>
      <c r="I2392" s="42"/>
      <c r="J2392" s="42"/>
      <c r="K2392" s="42">
        <v>0</v>
      </c>
      <c r="L2392" s="46">
        <v>0.1597905</v>
      </c>
      <c r="M2392" s="42">
        <v>0</v>
      </c>
      <c r="N2392" s="48">
        <v>0</v>
      </c>
      <c r="O2392" s="42"/>
      <c r="P2392" s="42"/>
      <c r="Q2392" s="42">
        <v>0</v>
      </c>
      <c r="R2392" s="47">
        <v>383.49719999999996</v>
      </c>
      <c r="S2392" s="42">
        <v>408.40116432236323</v>
      </c>
      <c r="T2392" s="73">
        <v>0.39006796974437746</v>
      </c>
      <c r="U2392" s="48">
        <v>0.1597905</v>
      </c>
      <c r="V2392" s="49">
        <v>0.15261747851002866</v>
      </c>
    </row>
    <row r="2393" spans="1:22" x14ac:dyDescent="0.35">
      <c r="A2393" s="1" t="s">
        <v>29</v>
      </c>
      <c r="B2393" s="44" t="s">
        <v>2432</v>
      </c>
      <c r="C2393" s="25" t="s">
        <v>2442</v>
      </c>
      <c r="D2393" s="25" t="s">
        <v>32</v>
      </c>
      <c r="E2393" s="50">
        <v>1063</v>
      </c>
      <c r="F2393" s="41">
        <v>494.9676</v>
      </c>
      <c r="G2393" s="42">
        <v>0</v>
      </c>
      <c r="H2393" s="42">
        <v>0</v>
      </c>
      <c r="I2393" s="42"/>
      <c r="J2393" s="42"/>
      <c r="K2393" s="42">
        <v>0</v>
      </c>
      <c r="L2393" s="46">
        <v>0.20623650000000002</v>
      </c>
      <c r="M2393" s="42">
        <v>0</v>
      </c>
      <c r="N2393" s="48">
        <v>0</v>
      </c>
      <c r="O2393" s="42"/>
      <c r="P2393" s="42"/>
      <c r="Q2393" s="42">
        <v>0</v>
      </c>
      <c r="R2393" s="47">
        <v>494.9676</v>
      </c>
      <c r="S2393" s="42">
        <v>527.11035215340758</v>
      </c>
      <c r="T2393" s="73">
        <v>0.49587051002202032</v>
      </c>
      <c r="U2393" s="48">
        <v>0.20623650000000002</v>
      </c>
      <c r="V2393" s="49">
        <v>0.19401364063969898</v>
      </c>
    </row>
    <row r="2394" spans="1:22" x14ac:dyDescent="0.35">
      <c r="A2394" s="1" t="s">
        <v>29</v>
      </c>
      <c r="B2394" s="44" t="s">
        <v>2432</v>
      </c>
      <c r="C2394" s="25" t="s">
        <v>2443</v>
      </c>
      <c r="D2394" s="25" t="s">
        <v>32</v>
      </c>
      <c r="E2394" s="50">
        <v>2447</v>
      </c>
      <c r="F2394" s="41">
        <v>1076.1551999999999</v>
      </c>
      <c r="G2394" s="42">
        <v>0</v>
      </c>
      <c r="H2394" s="42">
        <v>0</v>
      </c>
      <c r="I2394" s="42"/>
      <c r="J2394" s="42"/>
      <c r="K2394" s="42">
        <v>0</v>
      </c>
      <c r="L2394" s="46">
        <v>0.44839800000000002</v>
      </c>
      <c r="M2394" s="42">
        <v>0</v>
      </c>
      <c r="N2394" s="48">
        <v>0</v>
      </c>
      <c r="O2394" s="42"/>
      <c r="P2394" s="42"/>
      <c r="Q2394" s="42">
        <v>0</v>
      </c>
      <c r="R2394" s="47">
        <v>1076.1551999999999</v>
      </c>
      <c r="S2394" s="42">
        <v>1146.0397538015029</v>
      </c>
      <c r="T2394" s="73">
        <v>0.46834481152492968</v>
      </c>
      <c r="U2394" s="48">
        <v>0.44839800000000002</v>
      </c>
      <c r="V2394" s="49">
        <v>0.18324397221087046</v>
      </c>
    </row>
    <row r="2395" spans="1:22" x14ac:dyDescent="0.35">
      <c r="A2395" s="1" t="s">
        <v>29</v>
      </c>
      <c r="B2395" s="44" t="s">
        <v>2432</v>
      </c>
      <c r="C2395" s="25" t="s">
        <v>2444</v>
      </c>
      <c r="D2395" s="25" t="s">
        <v>32</v>
      </c>
      <c r="E2395" s="50">
        <v>4391</v>
      </c>
      <c r="F2395" s="41">
        <v>601.40520000000004</v>
      </c>
      <c r="G2395" s="42">
        <v>1252.2645</v>
      </c>
      <c r="H2395" s="42">
        <v>0</v>
      </c>
      <c r="I2395" s="42"/>
      <c r="J2395" s="42"/>
      <c r="K2395" s="42">
        <v>0</v>
      </c>
      <c r="L2395" s="46">
        <v>0.25058550000000002</v>
      </c>
      <c r="M2395" s="48">
        <v>64.029582750000003</v>
      </c>
      <c r="N2395" s="48">
        <v>0</v>
      </c>
      <c r="O2395" s="42"/>
      <c r="P2395" s="42"/>
      <c r="Q2395" s="42">
        <v>0</v>
      </c>
      <c r="R2395" s="47">
        <v>1853.6696999999999</v>
      </c>
      <c r="S2395" s="42">
        <v>1974.0453483078516</v>
      </c>
      <c r="T2395" s="73">
        <v>0.44956623737368517</v>
      </c>
      <c r="U2395" s="48">
        <v>64.280168250000003</v>
      </c>
      <c r="V2395" s="49">
        <v>14.639072705534048</v>
      </c>
    </row>
    <row r="2396" spans="1:22" x14ac:dyDescent="0.35">
      <c r="A2396" s="1" t="s">
        <v>29</v>
      </c>
      <c r="B2396" s="44" t="s">
        <v>2432</v>
      </c>
      <c r="C2396" s="25" t="s">
        <v>2445</v>
      </c>
      <c r="D2396" s="25" t="s">
        <v>32</v>
      </c>
      <c r="E2396" s="50">
        <v>2350</v>
      </c>
      <c r="F2396" s="41">
        <v>265.79160000000002</v>
      </c>
      <c r="G2396" s="42">
        <v>888.52049999999997</v>
      </c>
      <c r="H2396" s="42">
        <v>0</v>
      </c>
      <c r="I2396" s="42"/>
      <c r="J2396" s="42"/>
      <c r="K2396" s="42">
        <v>0</v>
      </c>
      <c r="L2396" s="46">
        <v>0.1107465</v>
      </c>
      <c r="M2396" s="48">
        <v>45.430974750000004</v>
      </c>
      <c r="N2396" s="48">
        <v>0</v>
      </c>
      <c r="O2396" s="42"/>
      <c r="P2396" s="42"/>
      <c r="Q2396" s="42">
        <v>0</v>
      </c>
      <c r="R2396" s="47">
        <v>1154.3121000000001</v>
      </c>
      <c r="S2396" s="42">
        <v>1229.2720928116094</v>
      </c>
      <c r="T2396" s="73">
        <v>0.52309450757940823</v>
      </c>
      <c r="U2396" s="48">
        <v>45.541721250000002</v>
      </c>
      <c r="V2396" s="49">
        <v>19.379455851063831</v>
      </c>
    </row>
    <row r="2397" spans="1:22" x14ac:dyDescent="0.35">
      <c r="A2397" s="1" t="s">
        <v>29</v>
      </c>
      <c r="B2397" s="44" t="s">
        <v>2432</v>
      </c>
      <c r="C2397" s="25" t="s">
        <v>2446</v>
      </c>
      <c r="D2397" s="25" t="s">
        <v>32</v>
      </c>
      <c r="E2397" s="50">
        <v>2905</v>
      </c>
      <c r="F2397" s="41">
        <v>770.36040000000003</v>
      </c>
      <c r="G2397" s="42">
        <v>1220.8158000000001</v>
      </c>
      <c r="H2397" s="42">
        <v>0</v>
      </c>
      <c r="I2397" s="42"/>
      <c r="J2397" s="42"/>
      <c r="K2397" s="42">
        <v>0</v>
      </c>
      <c r="L2397" s="46">
        <v>0.32098349999999998</v>
      </c>
      <c r="M2397" s="48">
        <v>62.421578099999998</v>
      </c>
      <c r="N2397" s="48">
        <v>0</v>
      </c>
      <c r="O2397" s="42"/>
      <c r="P2397" s="42"/>
      <c r="Q2397" s="42">
        <v>0</v>
      </c>
      <c r="R2397" s="47">
        <v>1991.1762000000001</v>
      </c>
      <c r="S2397" s="42">
        <v>2120.4813971287899</v>
      </c>
      <c r="T2397" s="73">
        <v>0.72994196114588294</v>
      </c>
      <c r="U2397" s="48">
        <v>62.742561599999995</v>
      </c>
      <c r="V2397" s="49">
        <v>21.59812791738382</v>
      </c>
    </row>
    <row r="2398" spans="1:22" x14ac:dyDescent="0.35">
      <c r="A2398" s="1" t="s">
        <v>29</v>
      </c>
      <c r="B2398" s="44" t="s">
        <v>2432</v>
      </c>
      <c r="C2398" s="25" t="s">
        <v>2447</v>
      </c>
      <c r="D2398" s="25" t="s">
        <v>32</v>
      </c>
      <c r="E2398" s="50">
        <v>2323</v>
      </c>
      <c r="F2398" s="41">
        <v>210.4128</v>
      </c>
      <c r="G2398" s="42">
        <v>1170.8009999999999</v>
      </c>
      <c r="H2398" s="42">
        <v>0</v>
      </c>
      <c r="I2398" s="42"/>
      <c r="J2398" s="42"/>
      <c r="K2398" s="42">
        <v>0</v>
      </c>
      <c r="L2398" s="46">
        <v>8.7672E-2</v>
      </c>
      <c r="M2398" s="48">
        <v>59.864269499999992</v>
      </c>
      <c r="N2398" s="48">
        <v>0</v>
      </c>
      <c r="O2398" s="42"/>
      <c r="P2398" s="42"/>
      <c r="Q2398" s="42">
        <v>0</v>
      </c>
      <c r="R2398" s="47">
        <v>1381.2138</v>
      </c>
      <c r="S2398" s="42">
        <v>1470.9085857683338</v>
      </c>
      <c r="T2398" s="73">
        <v>0.63319353670612732</v>
      </c>
      <c r="U2398" s="48">
        <v>59.95194149999999</v>
      </c>
      <c r="V2398" s="49">
        <v>25.807981704692203</v>
      </c>
    </row>
    <row r="2399" spans="1:22" x14ac:dyDescent="0.35">
      <c r="A2399" s="1" t="s">
        <v>29</v>
      </c>
      <c r="B2399" s="44" t="s">
        <v>2432</v>
      </c>
      <c r="C2399" s="25" t="s">
        <v>2448</v>
      </c>
      <c r="D2399" s="25" t="s">
        <v>32</v>
      </c>
      <c r="E2399" s="50">
        <v>1349</v>
      </c>
      <c r="F2399" s="41">
        <v>561.42719999999997</v>
      </c>
      <c r="G2399" s="42">
        <v>0</v>
      </c>
      <c r="H2399" s="42">
        <v>0</v>
      </c>
      <c r="I2399" s="42"/>
      <c r="J2399" s="42"/>
      <c r="K2399" s="42">
        <v>0</v>
      </c>
      <c r="L2399" s="46">
        <v>0.233928</v>
      </c>
      <c r="M2399" s="42">
        <v>0</v>
      </c>
      <c r="N2399" s="48">
        <v>0</v>
      </c>
      <c r="O2399" s="42"/>
      <c r="P2399" s="42"/>
      <c r="Q2399" s="42">
        <v>0</v>
      </c>
      <c r="R2399" s="47">
        <v>561.42719999999997</v>
      </c>
      <c r="S2399" s="42">
        <v>597.88577898937547</v>
      </c>
      <c r="T2399" s="73">
        <v>0.44320665603363635</v>
      </c>
      <c r="U2399" s="48">
        <v>0.233928</v>
      </c>
      <c r="V2399" s="49">
        <v>0.17340845070422534</v>
      </c>
    </row>
    <row r="2400" spans="1:22" x14ac:dyDescent="0.35">
      <c r="A2400" s="1" t="s">
        <v>29</v>
      </c>
      <c r="B2400" s="44" t="s">
        <v>2432</v>
      </c>
      <c r="C2400" s="25" t="s">
        <v>2449</v>
      </c>
      <c r="D2400" s="25" t="s">
        <v>32</v>
      </c>
      <c r="E2400" s="50">
        <v>2049</v>
      </c>
      <c r="F2400" s="41">
        <v>734.94719999999995</v>
      </c>
      <c r="G2400" s="42">
        <v>970.74180000000001</v>
      </c>
      <c r="H2400" s="42">
        <v>0</v>
      </c>
      <c r="I2400" s="42"/>
      <c r="J2400" s="42"/>
      <c r="K2400" s="42">
        <v>0</v>
      </c>
      <c r="L2400" s="46">
        <v>0.306228</v>
      </c>
      <c r="M2400" s="48">
        <v>49.635035100000003</v>
      </c>
      <c r="N2400" s="48">
        <v>0</v>
      </c>
      <c r="O2400" s="42"/>
      <c r="P2400" s="42"/>
      <c r="Q2400" s="42">
        <v>0</v>
      </c>
      <c r="R2400" s="47">
        <v>1705.6889999999999</v>
      </c>
      <c r="S2400" s="42">
        <v>1816.4549143301372</v>
      </c>
      <c r="T2400" s="73">
        <v>0.88650801089806597</v>
      </c>
      <c r="U2400" s="48">
        <v>49.9412631</v>
      </c>
      <c r="V2400" s="49">
        <v>24.373481259150807</v>
      </c>
    </row>
    <row r="2401" spans="1:22" x14ac:dyDescent="0.35">
      <c r="A2401" s="1" t="s">
        <v>29</v>
      </c>
      <c r="B2401" s="44" t="s">
        <v>2432</v>
      </c>
      <c r="C2401" s="25" t="s">
        <v>2450</v>
      </c>
      <c r="D2401" s="25" t="s">
        <v>32</v>
      </c>
      <c r="E2401" s="50">
        <v>27614</v>
      </c>
      <c r="F2401" s="41">
        <v>7872.0875999999998</v>
      </c>
      <c r="G2401" s="42">
        <v>10795.2399</v>
      </c>
      <c r="H2401" s="42">
        <v>0</v>
      </c>
      <c r="I2401" s="42"/>
      <c r="J2401" s="42"/>
      <c r="K2401" s="42">
        <v>0</v>
      </c>
      <c r="L2401" s="46">
        <v>3.2800365</v>
      </c>
      <c r="M2401" s="42">
        <v>551.97181305000004</v>
      </c>
      <c r="N2401" s="48">
        <v>0</v>
      </c>
      <c r="O2401" s="42"/>
      <c r="P2401" s="42"/>
      <c r="Q2401" s="42">
        <v>0</v>
      </c>
      <c r="R2401" s="47">
        <v>18667.327499999999</v>
      </c>
      <c r="S2401" s="42">
        <v>19879.567010624512</v>
      </c>
      <c r="T2401" s="73">
        <v>0.71990899582184809</v>
      </c>
      <c r="U2401" s="48">
        <v>555.25184955000009</v>
      </c>
      <c r="V2401" s="49">
        <v>20.107621117911204</v>
      </c>
    </row>
    <row r="2402" spans="1:22" x14ac:dyDescent="0.35">
      <c r="A2402" s="1" t="s">
        <v>29</v>
      </c>
      <c r="B2402" s="44" t="s">
        <v>2432</v>
      </c>
      <c r="C2402" s="25" t="s">
        <v>2451</v>
      </c>
      <c r="D2402" s="25" t="s">
        <v>32</v>
      </c>
      <c r="E2402" s="50">
        <v>32061</v>
      </c>
      <c r="F2402" s="41">
        <v>8566.8552</v>
      </c>
      <c r="G2402" s="42">
        <v>7627.6359000000002</v>
      </c>
      <c r="H2402" s="42">
        <v>0</v>
      </c>
      <c r="I2402" s="42"/>
      <c r="J2402" s="42"/>
      <c r="K2402" s="42">
        <v>0</v>
      </c>
      <c r="L2402" s="46">
        <v>3.5695230000000002</v>
      </c>
      <c r="M2402" s="42">
        <v>390.00893504999999</v>
      </c>
      <c r="N2402" s="48">
        <v>0</v>
      </c>
      <c r="O2402" s="42"/>
      <c r="P2402" s="42"/>
      <c r="Q2402" s="42">
        <v>0</v>
      </c>
      <c r="R2402" s="47">
        <v>16194.491099999999</v>
      </c>
      <c r="S2402" s="42">
        <v>17246.146831966831</v>
      </c>
      <c r="T2402" s="73">
        <v>0.53791668481852817</v>
      </c>
      <c r="U2402" s="48">
        <v>393.57845804999999</v>
      </c>
      <c r="V2402" s="49">
        <v>12.275925830448209</v>
      </c>
    </row>
    <row r="2403" spans="1:22" x14ac:dyDescent="0.35">
      <c r="A2403" s="1" t="s">
        <v>29</v>
      </c>
      <c r="B2403" s="44" t="s">
        <v>2432</v>
      </c>
      <c r="C2403" s="25" t="s">
        <v>2452</v>
      </c>
      <c r="D2403" s="25" t="s">
        <v>32</v>
      </c>
      <c r="E2403" s="50">
        <v>2002</v>
      </c>
      <c r="F2403" s="41">
        <v>973.80719999999997</v>
      </c>
      <c r="G2403" s="42">
        <v>0</v>
      </c>
      <c r="H2403" s="42">
        <v>0</v>
      </c>
      <c r="I2403" s="42"/>
      <c r="J2403" s="42"/>
      <c r="K2403" s="42">
        <v>0</v>
      </c>
      <c r="L2403" s="46">
        <v>0.40575299999999997</v>
      </c>
      <c r="M2403" s="42">
        <v>0</v>
      </c>
      <c r="N2403" s="48">
        <v>0</v>
      </c>
      <c r="O2403" s="42"/>
      <c r="P2403" s="42"/>
      <c r="Q2403" s="42">
        <v>0</v>
      </c>
      <c r="R2403" s="47">
        <v>973.80719999999997</v>
      </c>
      <c r="S2403" s="42">
        <v>1037.0453664472661</v>
      </c>
      <c r="T2403" s="73">
        <v>0.51800467854508803</v>
      </c>
      <c r="U2403" s="48">
        <v>0.40575299999999997</v>
      </c>
      <c r="V2403" s="49">
        <v>0.20267382617382618</v>
      </c>
    </row>
    <row r="2404" spans="1:22" x14ac:dyDescent="0.35">
      <c r="A2404" s="1" t="s">
        <v>29</v>
      </c>
      <c r="B2404" s="44" t="s">
        <v>2432</v>
      </c>
      <c r="C2404" s="25" t="s">
        <v>2453</v>
      </c>
      <c r="D2404" s="25" t="s">
        <v>32</v>
      </c>
      <c r="E2404" s="50">
        <v>3564</v>
      </c>
      <c r="F2404" s="41">
        <v>1361.8619999999999</v>
      </c>
      <c r="G2404" s="42">
        <v>0</v>
      </c>
      <c r="H2404" s="42">
        <v>0</v>
      </c>
      <c r="I2404" s="42"/>
      <c r="J2404" s="42"/>
      <c r="K2404" s="42">
        <v>0</v>
      </c>
      <c r="L2404" s="46">
        <v>0.56744249999999996</v>
      </c>
      <c r="M2404" s="42">
        <v>0</v>
      </c>
      <c r="N2404" s="48">
        <v>0</v>
      </c>
      <c r="O2404" s="42"/>
      <c r="P2404" s="42"/>
      <c r="Q2404" s="42">
        <v>0</v>
      </c>
      <c r="R2404" s="47">
        <v>1361.8619999999999</v>
      </c>
      <c r="S2404" s="42">
        <v>1450.3000972272607</v>
      </c>
      <c r="T2404" s="73">
        <v>0.4069304425441248</v>
      </c>
      <c r="U2404" s="48">
        <v>0.56744249999999996</v>
      </c>
      <c r="V2404" s="49">
        <v>0.15921506734006735</v>
      </c>
    </row>
    <row r="2405" spans="1:22" x14ac:dyDescent="0.35">
      <c r="A2405" s="1" t="s">
        <v>29</v>
      </c>
      <c r="B2405" s="44" t="s">
        <v>2432</v>
      </c>
      <c r="C2405" s="25" t="s">
        <v>2454</v>
      </c>
      <c r="D2405" s="25" t="s">
        <v>32</v>
      </c>
      <c r="E2405" s="50">
        <v>6871</v>
      </c>
      <c r="F2405" s="41">
        <v>2821.248</v>
      </c>
      <c r="G2405" s="42">
        <v>4033.0115999999998</v>
      </c>
      <c r="H2405" s="42">
        <v>0</v>
      </c>
      <c r="I2405" s="42"/>
      <c r="J2405" s="42"/>
      <c r="K2405" s="42">
        <v>0</v>
      </c>
      <c r="L2405" s="46">
        <v>1.1755199999999999</v>
      </c>
      <c r="M2405" s="42">
        <v>206.21206620000001</v>
      </c>
      <c r="N2405" s="48">
        <v>0</v>
      </c>
      <c r="O2405" s="42"/>
      <c r="P2405" s="42"/>
      <c r="Q2405" s="42">
        <v>0</v>
      </c>
      <c r="R2405" s="47">
        <v>6854.2595999999994</v>
      </c>
      <c r="S2405" s="42">
        <v>7299.3690728582524</v>
      </c>
      <c r="T2405" s="73">
        <v>1.0623445019441498</v>
      </c>
      <c r="U2405" s="48">
        <v>207.38758620000002</v>
      </c>
      <c r="V2405" s="49">
        <v>30.183028118177852</v>
      </c>
    </row>
    <row r="2406" spans="1:22" x14ac:dyDescent="0.35">
      <c r="A2406" s="1" t="s">
        <v>29</v>
      </c>
      <c r="B2406" s="44" t="s">
        <v>2455</v>
      </c>
      <c r="C2406" s="25" t="s">
        <v>2456</v>
      </c>
      <c r="D2406" s="25" t="s">
        <v>32</v>
      </c>
      <c r="E2406" s="50">
        <v>3005</v>
      </c>
      <c r="F2406" s="41">
        <v>404.35199999999998</v>
      </c>
      <c r="G2406" s="42">
        <v>0</v>
      </c>
      <c r="H2406" s="42">
        <v>805.09999999999991</v>
      </c>
      <c r="I2406" s="42"/>
      <c r="J2406" s="42"/>
      <c r="K2406" s="42">
        <v>0</v>
      </c>
      <c r="L2406" s="46">
        <v>0.16847999999999999</v>
      </c>
      <c r="M2406" s="42">
        <v>0</v>
      </c>
      <c r="N2406" s="48">
        <v>57.329925999999993</v>
      </c>
      <c r="O2406" s="42"/>
      <c r="P2406" s="42"/>
      <c r="Q2406" s="42">
        <v>0</v>
      </c>
      <c r="R2406" s="47">
        <v>1209.4519999999998</v>
      </c>
      <c r="S2406" s="42">
        <v>1287.9927284788803</v>
      </c>
      <c r="T2406" s="73">
        <v>0.42861654857866233</v>
      </c>
      <c r="U2406" s="48">
        <v>57.498405999999996</v>
      </c>
      <c r="V2406" s="49">
        <v>19.13424492512479</v>
      </c>
    </row>
    <row r="2407" spans="1:22" x14ac:dyDescent="0.35">
      <c r="A2407" s="1" t="s">
        <v>29</v>
      </c>
      <c r="B2407" s="44" t="s">
        <v>2455</v>
      </c>
      <c r="C2407" s="25" t="s">
        <v>2457</v>
      </c>
      <c r="D2407" s="25" t="s">
        <v>32</v>
      </c>
      <c r="E2407" s="50">
        <v>3006</v>
      </c>
      <c r="F2407" s="41">
        <v>523.8288</v>
      </c>
      <c r="G2407" s="42">
        <v>651.32910000000004</v>
      </c>
      <c r="H2407" s="42">
        <v>0</v>
      </c>
      <c r="I2407" s="42"/>
      <c r="J2407" s="42"/>
      <c r="K2407" s="42">
        <v>0</v>
      </c>
      <c r="L2407" s="46">
        <v>0.21826200000000001</v>
      </c>
      <c r="M2407" s="48">
        <v>33.30313245</v>
      </c>
      <c r="N2407" s="48">
        <v>0</v>
      </c>
      <c r="O2407" s="42"/>
      <c r="P2407" s="42"/>
      <c r="Q2407" s="42">
        <v>0</v>
      </c>
      <c r="R2407" s="47">
        <v>1175.1579000000002</v>
      </c>
      <c r="S2407" s="42">
        <v>1251.4716003731537</v>
      </c>
      <c r="T2407" s="73">
        <v>0.41632455102233989</v>
      </c>
      <c r="U2407" s="48">
        <v>33.521394450000003</v>
      </c>
      <c r="V2407" s="49">
        <v>11.151495159680639</v>
      </c>
    </row>
    <row r="2408" spans="1:22" x14ac:dyDescent="0.35">
      <c r="A2408" s="1" t="s">
        <v>29</v>
      </c>
      <c r="B2408" s="44" t="s">
        <v>2455</v>
      </c>
      <c r="C2408" s="25" t="s">
        <v>2458</v>
      </c>
      <c r="D2408" s="25" t="s">
        <v>32</v>
      </c>
      <c r="E2408" s="50">
        <v>2445</v>
      </c>
      <c r="F2408" s="41">
        <v>872.07839999999999</v>
      </c>
      <c r="G2408" s="42">
        <v>650.9502</v>
      </c>
      <c r="H2408" s="42">
        <v>0</v>
      </c>
      <c r="I2408" s="42"/>
      <c r="J2408" s="42"/>
      <c r="K2408" s="42">
        <v>0</v>
      </c>
      <c r="L2408" s="46">
        <v>0.36336599999999997</v>
      </c>
      <c r="M2408" s="48">
        <v>33.283758900000002</v>
      </c>
      <c r="N2408" s="48">
        <v>0</v>
      </c>
      <c r="O2408" s="42"/>
      <c r="P2408" s="42"/>
      <c r="Q2408" s="42">
        <v>0</v>
      </c>
      <c r="R2408" s="47">
        <v>1523.0286000000001</v>
      </c>
      <c r="S2408" s="42">
        <v>1621.9327117284272</v>
      </c>
      <c r="T2408" s="73">
        <v>0.66336716226111536</v>
      </c>
      <c r="U2408" s="48">
        <v>33.647124900000001</v>
      </c>
      <c r="V2408" s="49">
        <v>13.76160527607362</v>
      </c>
    </row>
    <row r="2409" spans="1:22" x14ac:dyDescent="0.35">
      <c r="A2409" s="1" t="s">
        <v>29</v>
      </c>
      <c r="B2409" s="44" t="s">
        <v>2455</v>
      </c>
      <c r="C2409" s="25" t="s">
        <v>2459</v>
      </c>
      <c r="D2409" s="25" t="s">
        <v>32</v>
      </c>
      <c r="E2409" s="50">
        <v>1487</v>
      </c>
      <c r="F2409" s="41">
        <v>129.75479999999999</v>
      </c>
      <c r="G2409" s="42">
        <v>0</v>
      </c>
      <c r="H2409" s="42">
        <v>474.52399999999994</v>
      </c>
      <c r="I2409" s="42"/>
      <c r="J2409" s="42"/>
      <c r="K2409" s="42">
        <v>0</v>
      </c>
      <c r="L2409" s="46">
        <v>5.4064500000000001E-2</v>
      </c>
      <c r="M2409" s="42">
        <v>0</v>
      </c>
      <c r="N2409" s="48">
        <v>33.790120239999993</v>
      </c>
      <c r="O2409" s="42"/>
      <c r="P2409" s="42"/>
      <c r="Q2409" s="42">
        <v>0</v>
      </c>
      <c r="R2409" s="47">
        <v>604.27879999999993</v>
      </c>
      <c r="S2409" s="42">
        <v>643.52012347240213</v>
      </c>
      <c r="T2409" s="73">
        <v>0.43276403730491064</v>
      </c>
      <c r="U2409" s="48">
        <v>33.844184739999996</v>
      </c>
      <c r="V2409" s="49">
        <v>22.760043537323469</v>
      </c>
    </row>
    <row r="2410" spans="1:22" x14ac:dyDescent="0.35">
      <c r="A2410" s="1" t="s">
        <v>29</v>
      </c>
      <c r="B2410" s="44" t="s">
        <v>2455</v>
      </c>
      <c r="C2410" s="25" t="s">
        <v>2460</v>
      </c>
      <c r="D2410" s="25" t="s">
        <v>32</v>
      </c>
      <c r="E2410" s="50">
        <v>16300</v>
      </c>
      <c r="F2410" s="41">
        <v>1900.5516</v>
      </c>
      <c r="G2410" s="42">
        <v>6398.8631999999998</v>
      </c>
      <c r="H2410" s="42">
        <v>0</v>
      </c>
      <c r="I2410" s="42"/>
      <c r="J2410" s="42"/>
      <c r="K2410" s="42">
        <v>0</v>
      </c>
      <c r="L2410" s="46">
        <v>0.79189650000000011</v>
      </c>
      <c r="M2410" s="42">
        <v>327.1805124</v>
      </c>
      <c r="N2410" s="48">
        <v>0</v>
      </c>
      <c r="O2410" s="42"/>
      <c r="P2410" s="42"/>
      <c r="Q2410" s="42">
        <v>0</v>
      </c>
      <c r="R2410" s="47">
        <v>8299.4148000000005</v>
      </c>
      <c r="S2410" s="42">
        <v>8838.3713558123873</v>
      </c>
      <c r="T2410" s="73">
        <v>0.54223137152223233</v>
      </c>
      <c r="U2410" s="48">
        <v>327.9724089</v>
      </c>
      <c r="V2410" s="49">
        <v>20.121006680981594</v>
      </c>
    </row>
    <row r="2411" spans="1:22" x14ac:dyDescent="0.35">
      <c r="A2411" s="1" t="s">
        <v>29</v>
      </c>
      <c r="B2411" s="44" t="s">
        <v>2455</v>
      </c>
      <c r="C2411" s="25" t="s">
        <v>2461</v>
      </c>
      <c r="D2411" s="25" t="s">
        <v>32</v>
      </c>
      <c r="E2411" s="50">
        <v>1070</v>
      </c>
      <c r="F2411" s="60">
        <v>95.270399999999995</v>
      </c>
      <c r="G2411" s="42">
        <v>373.97430000000003</v>
      </c>
      <c r="H2411" s="42">
        <v>0</v>
      </c>
      <c r="I2411" s="42"/>
      <c r="J2411" s="42"/>
      <c r="K2411" s="42">
        <v>0</v>
      </c>
      <c r="L2411" s="46">
        <v>3.9695999999999995E-2</v>
      </c>
      <c r="M2411" s="48">
        <v>19.12169385</v>
      </c>
      <c r="N2411" s="48">
        <v>0</v>
      </c>
      <c r="O2411" s="42"/>
      <c r="P2411" s="42"/>
      <c r="Q2411" s="42">
        <v>0</v>
      </c>
      <c r="R2411" s="47">
        <v>469.24470000000002</v>
      </c>
      <c r="S2411" s="42">
        <v>499.71703009069711</v>
      </c>
      <c r="T2411" s="73">
        <v>0.46702526176700665</v>
      </c>
      <c r="U2411" s="48">
        <v>19.161389849999999</v>
      </c>
      <c r="V2411" s="49">
        <v>17.907840981308411</v>
      </c>
    </row>
    <row r="2412" spans="1:22" x14ac:dyDescent="0.35">
      <c r="A2412" s="1" t="s">
        <v>29</v>
      </c>
      <c r="B2412" s="44" t="s">
        <v>2455</v>
      </c>
      <c r="C2412" s="25" t="s">
        <v>2462</v>
      </c>
      <c r="D2412" s="25" t="s">
        <v>32</v>
      </c>
      <c r="E2412" s="50">
        <v>2533</v>
      </c>
      <c r="F2412" s="41">
        <v>201.096</v>
      </c>
      <c r="G2412" s="42">
        <v>773.33489999999995</v>
      </c>
      <c r="H2412" s="42">
        <v>0</v>
      </c>
      <c r="I2412" s="42"/>
      <c r="J2412" s="42"/>
      <c r="K2412" s="42">
        <v>0</v>
      </c>
      <c r="L2412" s="46">
        <v>8.3790000000000003E-2</v>
      </c>
      <c r="M2412" s="48">
        <v>39.541415549999996</v>
      </c>
      <c r="N2412" s="48">
        <v>0</v>
      </c>
      <c r="O2412" s="42"/>
      <c r="P2412" s="42"/>
      <c r="Q2412" s="42">
        <v>0</v>
      </c>
      <c r="R2412" s="47">
        <v>974.43089999999995</v>
      </c>
      <c r="S2412" s="42">
        <v>1037.7095689660532</v>
      </c>
      <c r="T2412" s="73">
        <v>0.40967610302647184</v>
      </c>
      <c r="U2412" s="48">
        <v>39.625205549999997</v>
      </c>
      <c r="V2412" s="49">
        <v>15.643586873272799</v>
      </c>
    </row>
    <row r="2413" spans="1:22" x14ac:dyDescent="0.35">
      <c r="A2413" s="1" t="s">
        <v>29</v>
      </c>
      <c r="B2413" s="44" t="s">
        <v>2455</v>
      </c>
      <c r="C2413" s="25" t="s">
        <v>2463</v>
      </c>
      <c r="D2413" s="25" t="s">
        <v>32</v>
      </c>
      <c r="E2413" s="50">
        <v>2722</v>
      </c>
      <c r="F2413" s="41">
        <v>401.50439999999998</v>
      </c>
      <c r="G2413" s="42">
        <v>683.1567</v>
      </c>
      <c r="H2413" s="42">
        <v>0</v>
      </c>
      <c r="I2413" s="42"/>
      <c r="J2413" s="42"/>
      <c r="K2413" s="42">
        <v>0</v>
      </c>
      <c r="L2413" s="46">
        <v>0.16729349999999998</v>
      </c>
      <c r="M2413" s="48">
        <v>34.930510649999995</v>
      </c>
      <c r="N2413" s="48">
        <v>0</v>
      </c>
      <c r="O2413" s="42"/>
      <c r="P2413" s="42"/>
      <c r="Q2413" s="42">
        <v>0</v>
      </c>
      <c r="R2413" s="47">
        <v>1084.6611</v>
      </c>
      <c r="S2413" s="42">
        <v>1155.0980193210676</v>
      </c>
      <c r="T2413" s="73">
        <v>0.42435636271898147</v>
      </c>
      <c r="U2413" s="48">
        <v>35.097804149999995</v>
      </c>
      <c r="V2413" s="49">
        <v>12.894123493754591</v>
      </c>
    </row>
    <row r="2414" spans="1:22" x14ac:dyDescent="0.35">
      <c r="A2414" s="1" t="s">
        <v>29</v>
      </c>
      <c r="B2414" s="44" t="s">
        <v>2455</v>
      </c>
      <c r="C2414" s="25" t="s">
        <v>2464</v>
      </c>
      <c r="D2414" s="25" t="s">
        <v>32</v>
      </c>
      <c r="E2414" s="50">
        <v>1638</v>
      </c>
      <c r="F2414" s="41">
        <v>117.8676</v>
      </c>
      <c r="G2414" s="42">
        <v>0</v>
      </c>
      <c r="H2414" s="42">
        <v>392.65599999999995</v>
      </c>
      <c r="I2414" s="42"/>
      <c r="J2414" s="42"/>
      <c r="K2414" s="42">
        <v>0</v>
      </c>
      <c r="L2414" s="46">
        <v>4.9111500000000002E-2</v>
      </c>
      <c r="M2414" s="42">
        <v>0</v>
      </c>
      <c r="N2414" s="48">
        <v>27.960426559999995</v>
      </c>
      <c r="O2414" s="42"/>
      <c r="P2414" s="42"/>
      <c r="Q2414" s="42">
        <v>0</v>
      </c>
      <c r="R2414" s="47">
        <v>510.52359999999993</v>
      </c>
      <c r="S2414" s="42">
        <v>543.67654484581487</v>
      </c>
      <c r="T2414" s="73">
        <v>0.33191486254323255</v>
      </c>
      <c r="U2414" s="48">
        <v>28.009538059999993</v>
      </c>
      <c r="V2414" s="49">
        <v>17.099840085470081</v>
      </c>
    </row>
    <row r="2415" spans="1:22" x14ac:dyDescent="0.35">
      <c r="A2415" s="1" t="s">
        <v>29</v>
      </c>
      <c r="B2415" s="44" t="s">
        <v>2455</v>
      </c>
      <c r="C2415" s="25" t="s">
        <v>2465</v>
      </c>
      <c r="D2415" s="25" t="s">
        <v>32</v>
      </c>
      <c r="E2415" s="50">
        <v>3230</v>
      </c>
      <c r="F2415" s="41">
        <v>595.72799999999995</v>
      </c>
      <c r="G2415" s="42">
        <v>1041.2172</v>
      </c>
      <c r="H2415" s="42">
        <v>0</v>
      </c>
      <c r="I2415" s="42"/>
      <c r="J2415" s="42"/>
      <c r="K2415" s="42">
        <v>0</v>
      </c>
      <c r="L2415" s="46">
        <v>0.24822</v>
      </c>
      <c r="M2415" s="48">
        <v>53.238515399999997</v>
      </c>
      <c r="N2415" s="48">
        <v>0</v>
      </c>
      <c r="O2415" s="42"/>
      <c r="P2415" s="42"/>
      <c r="Q2415" s="42">
        <v>0</v>
      </c>
      <c r="R2415" s="47">
        <v>1636.9452000000001</v>
      </c>
      <c r="S2415" s="42">
        <v>1743.2469535941955</v>
      </c>
      <c r="T2415" s="73">
        <v>0.53970493919324936</v>
      </c>
      <c r="U2415" s="48">
        <v>53.486735400000001</v>
      </c>
      <c r="V2415" s="49">
        <v>16.55936080495356</v>
      </c>
    </row>
    <row r="2416" spans="1:22" x14ac:dyDescent="0.35">
      <c r="A2416" s="1" t="s">
        <v>29</v>
      </c>
      <c r="B2416" s="44" t="s">
        <v>2455</v>
      </c>
      <c r="C2416" s="25" t="s">
        <v>2466</v>
      </c>
      <c r="D2416" s="25" t="s">
        <v>32</v>
      </c>
      <c r="E2416" s="50">
        <v>586</v>
      </c>
      <c r="F2416" s="60">
        <v>41.472000000000001</v>
      </c>
      <c r="G2416" s="42">
        <v>154.21230000000003</v>
      </c>
      <c r="H2416" s="42">
        <v>0</v>
      </c>
      <c r="I2416" s="42"/>
      <c r="J2416" s="42"/>
      <c r="K2416" s="42">
        <v>0</v>
      </c>
      <c r="L2416" s="46">
        <v>1.728E-2</v>
      </c>
      <c r="M2416" s="48">
        <v>7.8850348500000011</v>
      </c>
      <c r="N2416" s="48">
        <v>0</v>
      </c>
      <c r="O2416" s="42"/>
      <c r="P2416" s="42"/>
      <c r="Q2416" s="42">
        <v>0</v>
      </c>
      <c r="R2416" s="47">
        <v>195.68430000000004</v>
      </c>
      <c r="S2416" s="42">
        <v>208.39186299041205</v>
      </c>
      <c r="T2416" s="73">
        <v>0.35561751363551547</v>
      </c>
      <c r="U2416" s="48">
        <v>7.9023148500000016</v>
      </c>
      <c r="V2416" s="49">
        <v>13.485178924914678</v>
      </c>
    </row>
    <row r="2417" spans="1:22" x14ac:dyDescent="0.35">
      <c r="A2417" s="1" t="s">
        <v>29</v>
      </c>
      <c r="B2417" s="44" t="s">
        <v>2455</v>
      </c>
      <c r="C2417" s="25" t="s">
        <v>2467</v>
      </c>
      <c r="D2417" s="25" t="s">
        <v>32</v>
      </c>
      <c r="E2417" s="50">
        <v>2787</v>
      </c>
      <c r="F2417" s="41">
        <v>1015.434</v>
      </c>
      <c r="G2417" s="42">
        <v>815.77170000000001</v>
      </c>
      <c r="H2417" s="42">
        <v>0</v>
      </c>
      <c r="I2417" s="42"/>
      <c r="J2417" s="42"/>
      <c r="K2417" s="42">
        <v>0</v>
      </c>
      <c r="L2417" s="46">
        <v>0.42309750000000002</v>
      </c>
      <c r="M2417" s="48">
        <v>41.711253149999997</v>
      </c>
      <c r="N2417" s="48">
        <v>0</v>
      </c>
      <c r="O2417" s="42"/>
      <c r="P2417" s="42"/>
      <c r="Q2417" s="42">
        <v>0</v>
      </c>
      <c r="R2417" s="47">
        <v>1831.2057</v>
      </c>
      <c r="S2417" s="42">
        <v>1950.1225562891941</v>
      </c>
      <c r="T2417" s="73">
        <v>0.6997210463900948</v>
      </c>
      <c r="U2417" s="48">
        <v>42.134350649999995</v>
      </c>
      <c r="V2417" s="49">
        <v>15.118173896663077</v>
      </c>
    </row>
    <row r="2418" spans="1:22" x14ac:dyDescent="0.35">
      <c r="A2418" s="1" t="s">
        <v>29</v>
      </c>
      <c r="B2418" s="44" t="s">
        <v>2455</v>
      </c>
      <c r="C2418" s="25" t="s">
        <v>2468</v>
      </c>
      <c r="D2418" s="25" t="s">
        <v>32</v>
      </c>
      <c r="E2418" s="50">
        <v>2290</v>
      </c>
      <c r="F2418" s="41">
        <v>282.096</v>
      </c>
      <c r="G2418" s="42">
        <v>481.20299999999997</v>
      </c>
      <c r="H2418" s="42">
        <v>0</v>
      </c>
      <c r="I2418" s="42"/>
      <c r="J2418" s="42"/>
      <c r="K2418" s="42">
        <v>0</v>
      </c>
      <c r="L2418" s="46">
        <v>0.11754000000000001</v>
      </c>
      <c r="M2418" s="48">
        <v>24.604408499999998</v>
      </c>
      <c r="N2418" s="48">
        <v>0</v>
      </c>
      <c r="O2418" s="42"/>
      <c r="P2418" s="42"/>
      <c r="Q2418" s="42">
        <v>0</v>
      </c>
      <c r="R2418" s="47">
        <v>763.29899999999998</v>
      </c>
      <c r="S2418" s="42">
        <v>812.86695268204198</v>
      </c>
      <c r="T2418" s="73">
        <v>0.35496373479565152</v>
      </c>
      <c r="U2418" s="48">
        <v>24.7219485</v>
      </c>
      <c r="V2418" s="49">
        <v>10.795610698689956</v>
      </c>
    </row>
    <row r="2419" spans="1:22" x14ac:dyDescent="0.35">
      <c r="A2419" s="1" t="s">
        <v>29</v>
      </c>
      <c r="B2419" s="44" t="s">
        <v>2455</v>
      </c>
      <c r="C2419" s="25" t="s">
        <v>2469</v>
      </c>
      <c r="D2419" s="25" t="s">
        <v>32</v>
      </c>
      <c r="E2419" s="50">
        <v>5005</v>
      </c>
      <c r="F2419" s="41">
        <v>583.84799999999996</v>
      </c>
      <c r="G2419" s="42">
        <v>1747.1079</v>
      </c>
      <c r="H2419" s="42">
        <v>0</v>
      </c>
      <c r="I2419" s="42"/>
      <c r="J2419" s="42"/>
      <c r="K2419" s="42">
        <v>0</v>
      </c>
      <c r="L2419" s="46">
        <v>0.24327000000000001</v>
      </c>
      <c r="M2419" s="48">
        <v>89.33143905</v>
      </c>
      <c r="N2419" s="48">
        <v>0</v>
      </c>
      <c r="O2419" s="42"/>
      <c r="P2419" s="42"/>
      <c r="Q2419" s="42">
        <v>0</v>
      </c>
      <c r="R2419" s="47">
        <v>2330.9558999999999</v>
      </c>
      <c r="S2419" s="42">
        <v>2482.3260861984968</v>
      </c>
      <c r="T2419" s="73">
        <v>0.49596924799170766</v>
      </c>
      <c r="U2419" s="48">
        <v>89.574709049999996</v>
      </c>
      <c r="V2419" s="49">
        <v>17.897044765234764</v>
      </c>
    </row>
    <row r="2420" spans="1:22" x14ac:dyDescent="0.35">
      <c r="A2420" s="1" t="s">
        <v>29</v>
      </c>
      <c r="B2420" s="44" t="s">
        <v>2455</v>
      </c>
      <c r="C2420" s="25" t="s">
        <v>2470</v>
      </c>
      <c r="D2420" s="25" t="s">
        <v>32</v>
      </c>
      <c r="E2420" s="50">
        <v>1886</v>
      </c>
      <c r="F2420" s="41">
        <v>242.352</v>
      </c>
      <c r="G2420" s="42">
        <v>338.35770000000002</v>
      </c>
      <c r="H2420" s="42">
        <v>0</v>
      </c>
      <c r="I2420" s="42"/>
      <c r="J2420" s="42"/>
      <c r="K2420" s="42">
        <v>0</v>
      </c>
      <c r="L2420" s="46">
        <v>0.10098</v>
      </c>
      <c r="M2420" s="48">
        <v>17.300580149999998</v>
      </c>
      <c r="N2420" s="48">
        <v>0</v>
      </c>
      <c r="O2420" s="42"/>
      <c r="P2420" s="42"/>
      <c r="Q2420" s="42">
        <v>0</v>
      </c>
      <c r="R2420" s="47">
        <v>580.7097</v>
      </c>
      <c r="S2420" s="42">
        <v>618.42046725058299</v>
      </c>
      <c r="T2420" s="73">
        <v>0.32790056588047878</v>
      </c>
      <c r="U2420" s="48">
        <v>17.401560149999998</v>
      </c>
      <c r="V2420" s="49">
        <v>9.2267020943796378</v>
      </c>
    </row>
    <row r="2421" spans="1:22" x14ac:dyDescent="0.35">
      <c r="A2421" s="1" t="s">
        <v>29</v>
      </c>
      <c r="B2421" s="44" t="s">
        <v>2455</v>
      </c>
      <c r="C2421" s="25" t="s">
        <v>2471</v>
      </c>
      <c r="D2421" s="25" t="s">
        <v>32</v>
      </c>
      <c r="E2421" s="50">
        <v>1503</v>
      </c>
      <c r="F2421" s="41">
        <v>144.57599999999999</v>
      </c>
      <c r="G2421" s="42">
        <v>761.58900000000006</v>
      </c>
      <c r="H2421" s="42">
        <v>0</v>
      </c>
      <c r="I2421" s="42"/>
      <c r="J2421" s="42"/>
      <c r="K2421" s="42">
        <v>0</v>
      </c>
      <c r="L2421" s="46">
        <v>6.0240000000000002E-2</v>
      </c>
      <c r="M2421" s="48">
        <v>38.940835499999999</v>
      </c>
      <c r="N2421" s="48">
        <v>0</v>
      </c>
      <c r="O2421" s="42"/>
      <c r="P2421" s="42"/>
      <c r="Q2421" s="42">
        <v>0</v>
      </c>
      <c r="R2421" s="47">
        <v>906.16500000000008</v>
      </c>
      <c r="S2421" s="42">
        <v>965.01054262762375</v>
      </c>
      <c r="T2421" s="73">
        <v>0.64205624925324267</v>
      </c>
      <c r="U2421" s="48">
        <v>39.001075499999999</v>
      </c>
      <c r="V2421" s="49">
        <v>25.948819361277444</v>
      </c>
    </row>
    <row r="2422" spans="1:22" x14ac:dyDescent="0.35">
      <c r="A2422" s="1" t="s">
        <v>29</v>
      </c>
      <c r="B2422" s="44" t="s">
        <v>2455</v>
      </c>
      <c r="C2422" s="25" t="s">
        <v>2472</v>
      </c>
      <c r="D2422" s="25" t="s">
        <v>32</v>
      </c>
      <c r="E2422" s="50">
        <v>3908</v>
      </c>
      <c r="F2422" s="41">
        <v>555.26400000000001</v>
      </c>
      <c r="G2422" s="42">
        <v>1021.8933</v>
      </c>
      <c r="H2422" s="42">
        <v>0</v>
      </c>
      <c r="I2422" s="42"/>
      <c r="J2422" s="42"/>
      <c r="K2422" s="42">
        <v>0</v>
      </c>
      <c r="L2422" s="46">
        <v>0.23136000000000001</v>
      </c>
      <c r="M2422" s="48">
        <v>52.250464349999994</v>
      </c>
      <c r="N2422" s="48">
        <v>0</v>
      </c>
      <c r="O2422" s="42"/>
      <c r="P2422" s="42"/>
      <c r="Q2422" s="42">
        <v>0</v>
      </c>
      <c r="R2422" s="47">
        <v>1577.1572999999999</v>
      </c>
      <c r="S2422" s="42">
        <v>1679.5764809743455</v>
      </c>
      <c r="T2422" s="73">
        <v>0.42977903812035451</v>
      </c>
      <c r="U2422" s="48">
        <v>52.481824349999997</v>
      </c>
      <c r="V2422" s="49">
        <v>13.429330693449334</v>
      </c>
    </row>
    <row r="2423" spans="1:22" x14ac:dyDescent="0.35">
      <c r="A2423" s="1" t="s">
        <v>29</v>
      </c>
      <c r="B2423" s="44" t="s">
        <v>2455</v>
      </c>
      <c r="C2423" s="25" t="s">
        <v>2473</v>
      </c>
      <c r="D2423" s="25" t="s">
        <v>32</v>
      </c>
      <c r="E2423" s="50">
        <v>3526</v>
      </c>
      <c r="F2423" s="41">
        <v>466.84800000000001</v>
      </c>
      <c r="G2423" s="42">
        <v>951.03899999999999</v>
      </c>
      <c r="H2423" s="42">
        <v>0</v>
      </c>
      <c r="I2423" s="42"/>
      <c r="J2423" s="42"/>
      <c r="K2423" s="42">
        <v>0</v>
      </c>
      <c r="L2423" s="46">
        <v>0.19452</v>
      </c>
      <c r="M2423" s="48">
        <v>48.627610499999996</v>
      </c>
      <c r="N2423" s="48">
        <v>0</v>
      </c>
      <c r="O2423" s="42"/>
      <c r="P2423" s="42"/>
      <c r="Q2423" s="42">
        <v>0</v>
      </c>
      <c r="R2423" s="47">
        <v>1417.8869999999999</v>
      </c>
      <c r="S2423" s="42">
        <v>1509.9633104949469</v>
      </c>
      <c r="T2423" s="73">
        <v>0.42823690031053513</v>
      </c>
      <c r="U2423" s="48">
        <v>48.822130499999993</v>
      </c>
      <c r="V2423" s="49">
        <v>13.846321752694269</v>
      </c>
    </row>
    <row r="2424" spans="1:22" x14ac:dyDescent="0.35">
      <c r="A2424" s="1" t="s">
        <v>29</v>
      </c>
      <c r="B2424" s="44" t="s">
        <v>2455</v>
      </c>
      <c r="C2424" s="25" t="s">
        <v>2474</v>
      </c>
      <c r="D2424" s="25" t="s">
        <v>32</v>
      </c>
      <c r="E2424" s="50">
        <v>3467</v>
      </c>
      <c r="F2424" s="41">
        <v>453.31200000000001</v>
      </c>
      <c r="G2424" s="42">
        <v>1233.3194999999998</v>
      </c>
      <c r="H2424" s="42">
        <v>0</v>
      </c>
      <c r="I2424" s="42"/>
      <c r="J2424" s="42"/>
      <c r="K2424" s="42">
        <v>0</v>
      </c>
      <c r="L2424" s="46">
        <v>0.18887999999999999</v>
      </c>
      <c r="M2424" s="48">
        <v>63.06090524999999</v>
      </c>
      <c r="N2424" s="48">
        <v>0</v>
      </c>
      <c r="O2424" s="42"/>
      <c r="P2424" s="42"/>
      <c r="Q2424" s="42">
        <v>0</v>
      </c>
      <c r="R2424" s="47">
        <v>1686.6315</v>
      </c>
      <c r="S2424" s="42">
        <v>1796.1598373671934</v>
      </c>
      <c r="T2424" s="73">
        <v>0.51807321527752914</v>
      </c>
      <c r="U2424" s="48">
        <v>63.249785249999988</v>
      </c>
      <c r="V2424" s="49">
        <v>18.243376189789441</v>
      </c>
    </row>
    <row r="2425" spans="1:22" x14ac:dyDescent="0.35">
      <c r="A2425" s="1" t="s">
        <v>29</v>
      </c>
      <c r="B2425" s="44" t="s">
        <v>2455</v>
      </c>
      <c r="C2425" s="25" t="s">
        <v>2475</v>
      </c>
      <c r="D2425" s="25" t="s">
        <v>32</v>
      </c>
      <c r="E2425" s="50">
        <v>1982</v>
      </c>
      <c r="F2425" s="41">
        <v>291.59999999999997</v>
      </c>
      <c r="G2425" s="42">
        <v>510.75720000000001</v>
      </c>
      <c r="H2425" s="42">
        <v>0</v>
      </c>
      <c r="I2425" s="42"/>
      <c r="J2425" s="42"/>
      <c r="K2425" s="42">
        <v>0</v>
      </c>
      <c r="L2425" s="46">
        <v>0.1215</v>
      </c>
      <c r="M2425" s="48">
        <v>26.115545399999998</v>
      </c>
      <c r="N2425" s="48">
        <v>0</v>
      </c>
      <c r="O2425" s="42"/>
      <c r="P2425" s="42"/>
      <c r="Q2425" s="42">
        <v>0</v>
      </c>
      <c r="R2425" s="47">
        <v>802.35719999999992</v>
      </c>
      <c r="S2425" s="42">
        <v>854.46155717025124</v>
      </c>
      <c r="T2425" s="73">
        <v>0.43111077556521255</v>
      </c>
      <c r="U2425" s="48">
        <v>26.2370454</v>
      </c>
      <c r="V2425" s="49">
        <v>13.237661654894046</v>
      </c>
    </row>
    <row r="2426" spans="1:22" x14ac:dyDescent="0.35">
      <c r="A2426" s="1" t="s">
        <v>29</v>
      </c>
      <c r="B2426" s="44" t="s">
        <v>2455</v>
      </c>
      <c r="C2426" s="25" t="s">
        <v>2476</v>
      </c>
      <c r="D2426" s="25" t="s">
        <v>32</v>
      </c>
      <c r="E2426" s="50">
        <v>1009</v>
      </c>
      <c r="F2426" s="60">
        <v>80.157600000000002</v>
      </c>
      <c r="G2426" s="42">
        <v>256.13639999999998</v>
      </c>
      <c r="H2426" s="42">
        <v>0</v>
      </c>
      <c r="I2426" s="42"/>
      <c r="J2426" s="42"/>
      <c r="K2426" s="42">
        <v>0</v>
      </c>
      <c r="L2426" s="46">
        <v>3.3398999999999998E-2</v>
      </c>
      <c r="M2426" s="48">
        <v>13.096519799999999</v>
      </c>
      <c r="N2426" s="48">
        <v>0</v>
      </c>
      <c r="O2426" s="42"/>
      <c r="P2426" s="42"/>
      <c r="Q2426" s="42">
        <v>0</v>
      </c>
      <c r="R2426" s="47">
        <v>336.29399999999998</v>
      </c>
      <c r="S2426" s="42">
        <v>358.1326308370044</v>
      </c>
      <c r="T2426" s="73">
        <v>0.3549381871526307</v>
      </c>
      <c r="U2426" s="48">
        <v>13.129918799999999</v>
      </c>
      <c r="V2426" s="49">
        <v>13.012803567888998</v>
      </c>
    </row>
    <row r="2427" spans="1:22" x14ac:dyDescent="0.35">
      <c r="A2427" s="1" t="s">
        <v>29</v>
      </c>
      <c r="B2427" s="44" t="s">
        <v>2455</v>
      </c>
      <c r="C2427" s="25" t="s">
        <v>2477</v>
      </c>
      <c r="D2427" s="25" t="s">
        <v>32</v>
      </c>
      <c r="E2427" s="50">
        <v>3242</v>
      </c>
      <c r="F2427" s="41">
        <v>1259.0640000000001</v>
      </c>
      <c r="G2427" s="42">
        <v>0</v>
      </c>
      <c r="H2427" s="42">
        <v>0</v>
      </c>
      <c r="I2427" s="42"/>
      <c r="J2427" s="42"/>
      <c r="K2427" s="42">
        <v>0</v>
      </c>
      <c r="L2427" s="46">
        <v>0.52461000000000002</v>
      </c>
      <c r="M2427" s="42">
        <v>0</v>
      </c>
      <c r="N2427" s="48">
        <v>0</v>
      </c>
      <c r="O2427" s="42"/>
      <c r="P2427" s="42"/>
      <c r="Q2427" s="42">
        <v>0</v>
      </c>
      <c r="R2427" s="47">
        <v>1259.0640000000001</v>
      </c>
      <c r="S2427" s="42">
        <v>1340.8264872764964</v>
      </c>
      <c r="T2427" s="73">
        <v>0.41358003925863557</v>
      </c>
      <c r="U2427" s="48">
        <v>0.52461000000000002</v>
      </c>
      <c r="V2427" s="49">
        <v>0.16181677976557682</v>
      </c>
    </row>
    <row r="2428" spans="1:22" x14ac:dyDescent="0.35">
      <c r="A2428" s="1" t="s">
        <v>29</v>
      </c>
      <c r="B2428" s="44" t="s">
        <v>2455</v>
      </c>
      <c r="C2428" s="25" t="s">
        <v>2478</v>
      </c>
      <c r="D2428" s="25" t="s">
        <v>32</v>
      </c>
      <c r="E2428" s="50">
        <v>4099</v>
      </c>
      <c r="F2428" s="41">
        <v>650.59199999999998</v>
      </c>
      <c r="G2428" s="42">
        <v>1010.5263</v>
      </c>
      <c r="H2428" s="42">
        <v>0</v>
      </c>
      <c r="I2428" s="42"/>
      <c r="J2428" s="42"/>
      <c r="K2428" s="42">
        <v>0</v>
      </c>
      <c r="L2428" s="46">
        <v>0.27107999999999999</v>
      </c>
      <c r="M2428" s="48">
        <v>51.669257850000001</v>
      </c>
      <c r="N2428" s="48">
        <v>0</v>
      </c>
      <c r="O2428" s="42"/>
      <c r="P2428" s="42"/>
      <c r="Q2428" s="42">
        <v>0</v>
      </c>
      <c r="R2428" s="47">
        <v>1661.1183000000001</v>
      </c>
      <c r="S2428" s="42">
        <v>1768.9898330344649</v>
      </c>
      <c r="T2428" s="73">
        <v>0.43156619493399972</v>
      </c>
      <c r="U2428" s="48">
        <v>51.940337849999999</v>
      </c>
      <c r="V2428" s="49">
        <v>12.671465686752866</v>
      </c>
    </row>
    <row r="2429" spans="1:22" x14ac:dyDescent="0.35">
      <c r="A2429" s="1" t="s">
        <v>29</v>
      </c>
      <c r="B2429" s="44" t="s">
        <v>2455</v>
      </c>
      <c r="C2429" s="25" t="s">
        <v>2479</v>
      </c>
      <c r="D2429" s="25" t="s">
        <v>32</v>
      </c>
      <c r="E2429" s="50">
        <v>2251</v>
      </c>
      <c r="F2429" s="41">
        <v>324</v>
      </c>
      <c r="G2429" s="42">
        <v>826.00199999999995</v>
      </c>
      <c r="H2429" s="42">
        <v>0</v>
      </c>
      <c r="I2429" s="42"/>
      <c r="J2429" s="42"/>
      <c r="K2429" s="42">
        <v>0</v>
      </c>
      <c r="L2429" s="46">
        <v>0.13500000000000001</v>
      </c>
      <c r="M2429" s="48">
        <v>42.234338999999999</v>
      </c>
      <c r="N2429" s="48">
        <v>0</v>
      </c>
      <c r="O2429" s="42"/>
      <c r="P2429" s="42"/>
      <c r="Q2429" s="42">
        <v>0</v>
      </c>
      <c r="R2429" s="47">
        <v>1150.002</v>
      </c>
      <c r="S2429" s="42">
        <v>1224.6820987820679</v>
      </c>
      <c r="T2429" s="73">
        <v>0.54406134996982136</v>
      </c>
      <c r="U2429" s="48">
        <v>42.369338999999997</v>
      </c>
      <c r="V2429" s="49">
        <v>18.822451799200355</v>
      </c>
    </row>
    <row r="2430" spans="1:22" x14ac:dyDescent="0.35">
      <c r="A2430" s="1" t="s">
        <v>29</v>
      </c>
      <c r="B2430" s="44" t="s">
        <v>2455</v>
      </c>
      <c r="C2430" s="25" t="s">
        <v>2480</v>
      </c>
      <c r="D2430" s="25" t="s">
        <v>32</v>
      </c>
      <c r="E2430" s="50">
        <v>2026</v>
      </c>
      <c r="F2430" s="41">
        <v>269.73359999999997</v>
      </c>
      <c r="G2430" s="42">
        <v>0</v>
      </c>
      <c r="H2430" s="42">
        <v>691.41599999999994</v>
      </c>
      <c r="I2430" s="42"/>
      <c r="J2430" s="42"/>
      <c r="K2430" s="42">
        <v>0</v>
      </c>
      <c r="L2430" s="46">
        <v>0.11238899999999999</v>
      </c>
      <c r="M2430" s="42">
        <v>0</v>
      </c>
      <c r="N2430" s="48">
        <v>49.234664159999994</v>
      </c>
      <c r="O2430" s="42"/>
      <c r="P2430" s="42"/>
      <c r="Q2430" s="42">
        <v>0</v>
      </c>
      <c r="R2430" s="47">
        <v>961.14959999999996</v>
      </c>
      <c r="S2430" s="42">
        <v>1023.5657932521378</v>
      </c>
      <c r="T2430" s="73">
        <v>0.50521510032188444</v>
      </c>
      <c r="U2430" s="48">
        <v>49.347053159999994</v>
      </c>
      <c r="V2430" s="49">
        <v>24.356887048371174</v>
      </c>
    </row>
    <row r="2431" spans="1:22" x14ac:dyDescent="0.35">
      <c r="A2431" s="1" t="s">
        <v>29</v>
      </c>
      <c r="B2431" s="44" t="s">
        <v>2455</v>
      </c>
      <c r="C2431" s="25" t="s">
        <v>2481</v>
      </c>
      <c r="D2431" s="25" t="s">
        <v>32</v>
      </c>
      <c r="E2431" s="50">
        <v>611</v>
      </c>
      <c r="F2431" s="60">
        <v>65.664000000000001</v>
      </c>
      <c r="G2431" s="42">
        <v>0</v>
      </c>
      <c r="H2431" s="42">
        <v>271.21199999999993</v>
      </c>
      <c r="I2431" s="42"/>
      <c r="J2431" s="42"/>
      <c r="K2431" s="42">
        <v>0</v>
      </c>
      <c r="L2431" s="46">
        <v>2.7359999999999999E-2</v>
      </c>
      <c r="M2431" s="42">
        <v>0</v>
      </c>
      <c r="N2431" s="48">
        <v>19.31258712</v>
      </c>
      <c r="O2431" s="42"/>
      <c r="P2431" s="42"/>
      <c r="Q2431" s="42">
        <v>0</v>
      </c>
      <c r="R2431" s="47">
        <v>336.87599999999992</v>
      </c>
      <c r="S2431" s="42">
        <v>358.75242539518001</v>
      </c>
      <c r="T2431" s="73">
        <v>0.58715617904284778</v>
      </c>
      <c r="U2431" s="48">
        <v>19.339947120000001</v>
      </c>
      <c r="V2431" s="49">
        <v>31.652941276595747</v>
      </c>
    </row>
    <row r="2432" spans="1:22" x14ac:dyDescent="0.35">
      <c r="A2432" s="1" t="s">
        <v>29</v>
      </c>
      <c r="B2432" s="44" t="s">
        <v>2455</v>
      </c>
      <c r="C2432" s="25" t="s">
        <v>2482</v>
      </c>
      <c r="D2432" s="25" t="s">
        <v>32</v>
      </c>
      <c r="E2432" s="50">
        <v>2162</v>
      </c>
      <c r="F2432" s="41">
        <v>160.27199999999999</v>
      </c>
      <c r="G2432" s="42">
        <v>0</v>
      </c>
      <c r="H2432" s="42">
        <v>501.68399999999991</v>
      </c>
      <c r="I2432" s="42"/>
      <c r="J2432" s="42"/>
      <c r="K2432" s="42">
        <v>0</v>
      </c>
      <c r="L2432" s="46">
        <v>6.6780000000000006E-2</v>
      </c>
      <c r="M2432" s="42">
        <v>0</v>
      </c>
      <c r="N2432" s="48">
        <v>35.724141839999994</v>
      </c>
      <c r="O2432" s="42"/>
      <c r="P2432" s="42"/>
      <c r="Q2432" s="42">
        <v>0</v>
      </c>
      <c r="R2432" s="47">
        <v>661.9559999999999</v>
      </c>
      <c r="S2432" s="42">
        <v>704.94282912671667</v>
      </c>
      <c r="T2432" s="73">
        <v>0.32606051300958216</v>
      </c>
      <c r="U2432" s="48">
        <v>35.790921839999996</v>
      </c>
      <c r="V2432" s="49">
        <v>16.554542941720626</v>
      </c>
    </row>
    <row r="2433" spans="1:22" x14ac:dyDescent="0.35">
      <c r="A2433" s="1" t="s">
        <v>29</v>
      </c>
      <c r="B2433" s="44" t="s">
        <v>2455</v>
      </c>
      <c r="C2433" s="25" t="s">
        <v>2483</v>
      </c>
      <c r="D2433" s="25" t="s">
        <v>32</v>
      </c>
      <c r="E2433" s="50">
        <v>1217</v>
      </c>
      <c r="F2433" s="41">
        <v>110.0448</v>
      </c>
      <c r="G2433" s="42">
        <v>0</v>
      </c>
      <c r="H2433" s="42">
        <v>390.71599999999995</v>
      </c>
      <c r="I2433" s="42"/>
      <c r="J2433" s="42"/>
      <c r="K2433" s="42">
        <v>0</v>
      </c>
      <c r="L2433" s="46">
        <v>4.5852000000000004E-2</v>
      </c>
      <c r="M2433" s="42">
        <v>0</v>
      </c>
      <c r="N2433" s="48">
        <v>27.82228216</v>
      </c>
      <c r="O2433" s="42"/>
      <c r="P2433" s="42"/>
      <c r="Q2433" s="42">
        <v>0</v>
      </c>
      <c r="R2433" s="47">
        <v>500.76079999999996</v>
      </c>
      <c r="S2433" s="42">
        <v>533.2797573671935</v>
      </c>
      <c r="T2433" s="73">
        <v>0.43819207671914012</v>
      </c>
      <c r="U2433" s="48">
        <v>27.86813416</v>
      </c>
      <c r="V2433" s="49">
        <v>22.899042037797866</v>
      </c>
    </row>
    <row r="2434" spans="1:22" x14ac:dyDescent="0.35">
      <c r="A2434" s="1" t="s">
        <v>29</v>
      </c>
      <c r="B2434" s="44" t="s">
        <v>2455</v>
      </c>
      <c r="C2434" s="25" t="s">
        <v>2484</v>
      </c>
      <c r="D2434" s="25" t="s">
        <v>32</v>
      </c>
      <c r="E2434" s="50">
        <v>1370</v>
      </c>
      <c r="F2434" s="60">
        <v>79.495199999999997</v>
      </c>
      <c r="G2434" s="42">
        <v>0</v>
      </c>
      <c r="H2434" s="42">
        <v>351.52799999999996</v>
      </c>
      <c r="I2434" s="42"/>
      <c r="J2434" s="42"/>
      <c r="K2434" s="42">
        <v>0</v>
      </c>
      <c r="L2434" s="46">
        <v>3.3123E-2</v>
      </c>
      <c r="M2434" s="42">
        <v>0</v>
      </c>
      <c r="N2434" s="48">
        <v>25.031765279999998</v>
      </c>
      <c r="O2434" s="42"/>
      <c r="P2434" s="42"/>
      <c r="Q2434" s="42">
        <v>0</v>
      </c>
      <c r="R2434" s="47">
        <v>431.02319999999997</v>
      </c>
      <c r="S2434" s="42">
        <v>459.01346015029799</v>
      </c>
      <c r="T2434" s="73">
        <v>0.33504632127758976</v>
      </c>
      <c r="U2434" s="48">
        <v>25.064888279999998</v>
      </c>
      <c r="V2434" s="49">
        <v>18.295538890510947</v>
      </c>
    </row>
    <row r="2435" spans="1:22" x14ac:dyDescent="0.35">
      <c r="A2435" s="1" t="s">
        <v>29</v>
      </c>
      <c r="B2435" s="44" t="s">
        <v>2455</v>
      </c>
      <c r="C2435" s="25" t="s">
        <v>2485</v>
      </c>
      <c r="D2435" s="25" t="s">
        <v>32</v>
      </c>
      <c r="E2435" s="50">
        <v>3569</v>
      </c>
      <c r="F2435" s="41">
        <v>1077.4079999999999</v>
      </c>
      <c r="G2435" s="42">
        <v>769.9248</v>
      </c>
      <c r="H2435" s="42">
        <v>0</v>
      </c>
      <c r="I2435" s="42"/>
      <c r="J2435" s="42"/>
      <c r="K2435" s="42">
        <v>0</v>
      </c>
      <c r="L2435" s="46">
        <v>0.44892000000000004</v>
      </c>
      <c r="M2435" s="48">
        <v>39.367053599999998</v>
      </c>
      <c r="N2435" s="48">
        <v>0</v>
      </c>
      <c r="O2435" s="42"/>
      <c r="P2435" s="42"/>
      <c r="Q2435" s="42">
        <v>0</v>
      </c>
      <c r="R2435" s="47">
        <v>1847.3327999999999</v>
      </c>
      <c r="S2435" s="42">
        <v>1967.2969357035499</v>
      </c>
      <c r="T2435" s="73">
        <v>0.55121797021674135</v>
      </c>
      <c r="U2435" s="48">
        <v>39.8159736</v>
      </c>
      <c r="V2435" s="49">
        <v>11.156058727934996</v>
      </c>
    </row>
    <row r="2436" spans="1:22" x14ac:dyDescent="0.35">
      <c r="A2436" s="1" t="s">
        <v>29</v>
      </c>
      <c r="B2436" s="44" t="s">
        <v>2455</v>
      </c>
      <c r="C2436" s="25" t="s">
        <v>2486</v>
      </c>
      <c r="D2436" s="25" t="s">
        <v>32</v>
      </c>
      <c r="E2436" s="50">
        <v>1860</v>
      </c>
      <c r="F2436" s="41">
        <v>163.29599999999999</v>
      </c>
      <c r="G2436" s="42">
        <v>703.99620000000004</v>
      </c>
      <c r="H2436" s="42">
        <v>0</v>
      </c>
      <c r="I2436" s="42"/>
      <c r="J2436" s="42"/>
      <c r="K2436" s="42">
        <v>0</v>
      </c>
      <c r="L2436" s="46">
        <v>6.8040000000000003E-2</v>
      </c>
      <c r="M2436" s="48">
        <v>35.996055900000002</v>
      </c>
      <c r="N2436" s="48">
        <v>0</v>
      </c>
      <c r="O2436" s="42"/>
      <c r="P2436" s="42"/>
      <c r="Q2436" s="42">
        <v>0</v>
      </c>
      <c r="R2436" s="47">
        <v>867.29220000000009</v>
      </c>
      <c r="S2436" s="42">
        <v>923.61337784918385</v>
      </c>
      <c r="T2436" s="73">
        <v>0.49656633217698054</v>
      </c>
      <c r="U2436" s="48">
        <v>36.064095900000005</v>
      </c>
      <c r="V2436" s="49">
        <v>19.389298870967746</v>
      </c>
    </row>
    <row r="2437" spans="1:22" x14ac:dyDescent="0.35">
      <c r="A2437" s="1" t="s">
        <v>29</v>
      </c>
      <c r="B2437" s="44" t="s">
        <v>2455</v>
      </c>
      <c r="C2437" s="25" t="s">
        <v>2487</v>
      </c>
      <c r="D2437" s="25" t="s">
        <v>32</v>
      </c>
      <c r="E2437" s="50">
        <v>1655</v>
      </c>
      <c r="F2437" s="41">
        <v>108.288</v>
      </c>
      <c r="G2437" s="42">
        <v>692.25030000000004</v>
      </c>
      <c r="H2437" s="42">
        <v>0</v>
      </c>
      <c r="I2437" s="42"/>
      <c r="J2437" s="42"/>
      <c r="K2437" s="42">
        <v>0</v>
      </c>
      <c r="L2437" s="46">
        <v>4.512E-2</v>
      </c>
      <c r="M2437" s="48">
        <v>35.395475849999997</v>
      </c>
      <c r="N2437" s="48">
        <v>0</v>
      </c>
      <c r="O2437" s="42"/>
      <c r="P2437" s="42"/>
      <c r="Q2437" s="42">
        <v>0</v>
      </c>
      <c r="R2437" s="47">
        <v>800.53830000000005</v>
      </c>
      <c r="S2437" s="42">
        <v>852.52453943508681</v>
      </c>
      <c r="T2437" s="73">
        <v>0.51512056763449354</v>
      </c>
      <c r="U2437" s="48">
        <v>35.440595849999994</v>
      </c>
      <c r="V2437" s="49">
        <v>21.414257311178243</v>
      </c>
    </row>
    <row r="2438" spans="1:22" x14ac:dyDescent="0.35">
      <c r="A2438" s="1" t="s">
        <v>29</v>
      </c>
      <c r="B2438" s="44" t="s">
        <v>2455</v>
      </c>
      <c r="C2438" s="25" t="s">
        <v>2488</v>
      </c>
      <c r="D2438" s="25" t="s">
        <v>32</v>
      </c>
      <c r="E2438" s="50">
        <v>2448</v>
      </c>
      <c r="F2438" s="41">
        <v>222.91200000000001</v>
      </c>
      <c r="G2438" s="42">
        <v>833.2011</v>
      </c>
      <c r="H2438" s="42">
        <v>0</v>
      </c>
      <c r="I2438" s="42"/>
      <c r="J2438" s="42"/>
      <c r="K2438" s="42">
        <v>0</v>
      </c>
      <c r="L2438" s="46">
        <v>9.287999999999999E-2</v>
      </c>
      <c r="M2438" s="48">
        <v>42.602436449999999</v>
      </c>
      <c r="N2438" s="48">
        <v>0</v>
      </c>
      <c r="O2438" s="42"/>
      <c r="P2438" s="42"/>
      <c r="Q2438" s="42">
        <v>0</v>
      </c>
      <c r="R2438" s="47">
        <v>1056.1131</v>
      </c>
      <c r="S2438" s="42">
        <v>1124.6961377973569</v>
      </c>
      <c r="T2438" s="73">
        <v>0.45943469681264576</v>
      </c>
      <c r="U2438" s="48">
        <v>42.69531645</v>
      </c>
      <c r="V2438" s="49">
        <v>17.440897242647058</v>
      </c>
    </row>
    <row r="2439" spans="1:22" x14ac:dyDescent="0.35">
      <c r="A2439" s="1" t="s">
        <v>29</v>
      </c>
      <c r="B2439" s="44" t="s">
        <v>2455</v>
      </c>
      <c r="C2439" s="25" t="s">
        <v>2489</v>
      </c>
      <c r="D2439" s="25" t="s">
        <v>32</v>
      </c>
      <c r="E2439" s="50">
        <v>3035</v>
      </c>
      <c r="F2439" s="41">
        <v>338.68799999999999</v>
      </c>
      <c r="G2439" s="42">
        <v>747.94860000000006</v>
      </c>
      <c r="H2439" s="42">
        <v>0</v>
      </c>
      <c r="I2439" s="42"/>
      <c r="J2439" s="42"/>
      <c r="K2439" s="42">
        <v>0</v>
      </c>
      <c r="L2439" s="46">
        <v>0.14112</v>
      </c>
      <c r="M2439" s="48">
        <v>38.2433877</v>
      </c>
      <c r="N2439" s="48">
        <v>0</v>
      </c>
      <c r="O2439" s="42"/>
      <c r="P2439" s="42"/>
      <c r="Q2439" s="42">
        <v>0</v>
      </c>
      <c r="R2439" s="47">
        <v>1086.6366</v>
      </c>
      <c r="S2439" s="42">
        <v>1157.2018065198238</v>
      </c>
      <c r="T2439" s="73">
        <v>0.3812856034661693</v>
      </c>
      <c r="U2439" s="48">
        <v>38.3845077</v>
      </c>
      <c r="V2439" s="49">
        <v>12.647284250411863</v>
      </c>
    </row>
    <row r="2440" spans="1:22" x14ac:dyDescent="0.35">
      <c r="A2440" s="1" t="s">
        <v>29</v>
      </c>
      <c r="B2440" s="44" t="s">
        <v>2455</v>
      </c>
      <c r="C2440" s="25" t="s">
        <v>2490</v>
      </c>
      <c r="D2440" s="25" t="s">
        <v>32</v>
      </c>
      <c r="E2440" s="50">
        <v>2783</v>
      </c>
      <c r="F2440" s="41">
        <v>495.43199999999996</v>
      </c>
      <c r="G2440" s="42">
        <v>715.74210000000005</v>
      </c>
      <c r="H2440" s="42">
        <v>0</v>
      </c>
      <c r="I2440" s="42"/>
      <c r="J2440" s="42"/>
      <c r="K2440" s="42">
        <v>0</v>
      </c>
      <c r="L2440" s="46">
        <v>0.20643</v>
      </c>
      <c r="M2440" s="48">
        <v>36.59663595</v>
      </c>
      <c r="N2440" s="48">
        <v>0</v>
      </c>
      <c r="O2440" s="42"/>
      <c r="P2440" s="42"/>
      <c r="Q2440" s="42">
        <v>0</v>
      </c>
      <c r="R2440" s="47">
        <v>1211.1741</v>
      </c>
      <c r="S2440" s="42">
        <v>1289.8266601088364</v>
      </c>
      <c r="T2440" s="73">
        <v>0.46346628103084314</v>
      </c>
      <c r="U2440" s="48">
        <v>36.803065949999997</v>
      </c>
      <c r="V2440" s="49">
        <v>13.224242166726553</v>
      </c>
    </row>
    <row r="2441" spans="1:22" x14ac:dyDescent="0.35">
      <c r="A2441" s="1" t="s">
        <v>29</v>
      </c>
      <c r="B2441" s="44" t="s">
        <v>2455</v>
      </c>
      <c r="C2441" s="25" t="s">
        <v>2491</v>
      </c>
      <c r="D2441" s="25" t="s">
        <v>32</v>
      </c>
      <c r="E2441" s="50">
        <v>4274</v>
      </c>
      <c r="F2441" s="41">
        <v>913.68</v>
      </c>
      <c r="G2441" s="42">
        <v>1055.6153999999999</v>
      </c>
      <c r="H2441" s="42">
        <v>0</v>
      </c>
      <c r="I2441" s="42"/>
      <c r="J2441" s="42"/>
      <c r="K2441" s="42">
        <v>0</v>
      </c>
      <c r="L2441" s="46">
        <v>0.38069999999999998</v>
      </c>
      <c r="M2441" s="48">
        <v>53.974710299999998</v>
      </c>
      <c r="N2441" s="48">
        <v>0</v>
      </c>
      <c r="O2441" s="42"/>
      <c r="P2441" s="42"/>
      <c r="Q2441" s="42">
        <v>0</v>
      </c>
      <c r="R2441" s="47">
        <v>1969.2954</v>
      </c>
      <c r="S2441" s="42">
        <v>2097.1796775952316</v>
      </c>
      <c r="T2441" s="73">
        <v>0.49068312531474767</v>
      </c>
      <c r="U2441" s="48">
        <v>54.355410299999996</v>
      </c>
      <c r="V2441" s="49">
        <v>12.717690758072063</v>
      </c>
    </row>
    <row r="2442" spans="1:22" x14ac:dyDescent="0.35">
      <c r="A2442" s="1" t="s">
        <v>29</v>
      </c>
      <c r="B2442" s="44" t="s">
        <v>2455</v>
      </c>
      <c r="C2442" s="25" t="s">
        <v>2492</v>
      </c>
      <c r="D2442" s="25" t="s">
        <v>32</v>
      </c>
      <c r="E2442" s="50">
        <v>2109</v>
      </c>
      <c r="F2442" s="41">
        <v>446.25599999999997</v>
      </c>
      <c r="G2442" s="42">
        <v>362.9862</v>
      </c>
      <c r="H2442" s="42">
        <v>0</v>
      </c>
      <c r="I2442" s="42"/>
      <c r="J2442" s="42"/>
      <c r="K2442" s="42">
        <v>0</v>
      </c>
      <c r="L2442" s="46">
        <v>0.18593999999999999</v>
      </c>
      <c r="M2442" s="48">
        <v>18.5598609</v>
      </c>
      <c r="N2442" s="48">
        <v>0</v>
      </c>
      <c r="O2442" s="42"/>
      <c r="P2442" s="42"/>
      <c r="Q2442" s="42">
        <v>0</v>
      </c>
      <c r="R2442" s="47">
        <v>809.24219999999991</v>
      </c>
      <c r="S2442" s="42">
        <v>861.79366289712345</v>
      </c>
      <c r="T2442" s="73">
        <v>0.40862667752352938</v>
      </c>
      <c r="U2442" s="48">
        <v>18.745800899999999</v>
      </c>
      <c r="V2442" s="49">
        <v>8.8884783783783767</v>
      </c>
    </row>
    <row r="2443" spans="1:22" x14ac:dyDescent="0.35">
      <c r="A2443" s="1" t="s">
        <v>29</v>
      </c>
      <c r="B2443" s="44" t="s">
        <v>2455</v>
      </c>
      <c r="C2443" s="25" t="s">
        <v>2493</v>
      </c>
      <c r="D2443" s="25" t="s">
        <v>32</v>
      </c>
      <c r="E2443" s="50">
        <v>2237</v>
      </c>
      <c r="F2443" s="41">
        <v>742.46399999999994</v>
      </c>
      <c r="G2443" s="42">
        <v>0</v>
      </c>
      <c r="H2443" s="42">
        <v>226.97999999999996</v>
      </c>
      <c r="I2443" s="42"/>
      <c r="J2443" s="42"/>
      <c r="K2443" s="42">
        <v>0</v>
      </c>
      <c r="L2443" s="46">
        <v>0.30936000000000002</v>
      </c>
      <c r="M2443" s="42">
        <v>0</v>
      </c>
      <c r="N2443" s="48">
        <v>16.162894799999997</v>
      </c>
      <c r="O2443" s="42"/>
      <c r="P2443" s="42"/>
      <c r="Q2443" s="42">
        <v>0</v>
      </c>
      <c r="R2443" s="47">
        <v>969.44399999999996</v>
      </c>
      <c r="S2443" s="42">
        <v>1032.3988241513346</v>
      </c>
      <c r="T2443" s="73">
        <v>0.46151042653166496</v>
      </c>
      <c r="U2443" s="48">
        <v>16.472254799999998</v>
      </c>
      <c r="V2443" s="49">
        <v>7.3635470719713894</v>
      </c>
    </row>
    <row r="2444" spans="1:22" x14ac:dyDescent="0.35">
      <c r="A2444" s="1" t="s">
        <v>29</v>
      </c>
      <c r="B2444" s="44" t="s">
        <v>2455</v>
      </c>
      <c r="C2444" s="25" t="s">
        <v>2494</v>
      </c>
      <c r="D2444" s="25" t="s">
        <v>32</v>
      </c>
      <c r="E2444" s="50">
        <v>1943</v>
      </c>
      <c r="F2444" s="41">
        <v>296.06399999999996</v>
      </c>
      <c r="G2444" s="42">
        <v>583.12710000000004</v>
      </c>
      <c r="H2444" s="42">
        <v>0</v>
      </c>
      <c r="I2444" s="42"/>
      <c r="J2444" s="42"/>
      <c r="K2444" s="42">
        <v>0</v>
      </c>
      <c r="L2444" s="46">
        <v>0.12336</v>
      </c>
      <c r="M2444" s="48">
        <v>29.815893450000001</v>
      </c>
      <c r="N2444" s="48">
        <v>0</v>
      </c>
      <c r="O2444" s="42"/>
      <c r="P2444" s="42"/>
      <c r="Q2444" s="42">
        <v>0</v>
      </c>
      <c r="R2444" s="47">
        <v>879.19110000000001</v>
      </c>
      <c r="S2444" s="42">
        <v>936.28498174656647</v>
      </c>
      <c r="T2444" s="73">
        <v>0.48187595560811453</v>
      </c>
      <c r="U2444" s="48">
        <v>29.939253450000002</v>
      </c>
      <c r="V2444" s="49">
        <v>15.408776865671644</v>
      </c>
    </row>
    <row r="2445" spans="1:22" x14ac:dyDescent="0.35">
      <c r="A2445" s="1" t="s">
        <v>29</v>
      </c>
      <c r="B2445" s="44" t="s">
        <v>2455</v>
      </c>
      <c r="C2445" s="25" t="s">
        <v>2495</v>
      </c>
      <c r="D2445" s="25" t="s">
        <v>32</v>
      </c>
      <c r="E2445" s="50">
        <v>2848</v>
      </c>
      <c r="F2445" s="41">
        <v>477.14400000000001</v>
      </c>
      <c r="G2445" s="42">
        <v>0</v>
      </c>
      <c r="H2445" s="42">
        <v>749.61599999999987</v>
      </c>
      <c r="I2445" s="42"/>
      <c r="J2445" s="42"/>
      <c r="K2445" s="42">
        <v>0</v>
      </c>
      <c r="L2445" s="46">
        <v>0.19881000000000001</v>
      </c>
      <c r="M2445" s="42">
        <v>0</v>
      </c>
      <c r="N2445" s="48">
        <v>53.378996159999993</v>
      </c>
      <c r="O2445" s="42"/>
      <c r="P2445" s="42"/>
      <c r="Q2445" s="42">
        <v>0</v>
      </c>
      <c r="R2445" s="47">
        <v>1226.7599999999998</v>
      </c>
      <c r="S2445" s="42">
        <v>1306.4246944804352</v>
      </c>
      <c r="T2445" s="73">
        <v>0.45871653598329887</v>
      </c>
      <c r="U2445" s="48">
        <v>53.577806159999994</v>
      </c>
      <c r="V2445" s="49">
        <v>18.812431938202245</v>
      </c>
    </row>
    <row r="2446" spans="1:22" x14ac:dyDescent="0.35">
      <c r="A2446" s="1" t="s">
        <v>29</v>
      </c>
      <c r="B2446" s="44" t="s">
        <v>2455</v>
      </c>
      <c r="C2446" s="25" t="s">
        <v>2496</v>
      </c>
      <c r="D2446" s="25" t="s">
        <v>32</v>
      </c>
      <c r="E2446" s="50">
        <v>1694</v>
      </c>
      <c r="F2446" s="41">
        <v>115.128</v>
      </c>
      <c r="G2446" s="42">
        <v>0</v>
      </c>
      <c r="H2446" s="42">
        <v>489.65599999999995</v>
      </c>
      <c r="I2446" s="42"/>
      <c r="J2446" s="42"/>
      <c r="K2446" s="42">
        <v>0</v>
      </c>
      <c r="L2446" s="46">
        <v>4.7969999999999999E-2</v>
      </c>
      <c r="M2446" s="42">
        <v>0</v>
      </c>
      <c r="N2446" s="48">
        <v>34.867646559999997</v>
      </c>
      <c r="O2446" s="42"/>
      <c r="P2446" s="42"/>
      <c r="Q2446" s="42">
        <v>0</v>
      </c>
      <c r="R2446" s="47">
        <v>604.78399999999999</v>
      </c>
      <c r="S2446" s="42">
        <v>644.05813070743716</v>
      </c>
      <c r="T2446" s="73">
        <v>0.38019960490403609</v>
      </c>
      <c r="U2446" s="48">
        <v>34.915616559999997</v>
      </c>
      <c r="V2446" s="49">
        <v>20.611343896103893</v>
      </c>
    </row>
    <row r="2447" spans="1:22" x14ac:dyDescent="0.35">
      <c r="A2447" s="1" t="s">
        <v>29</v>
      </c>
      <c r="B2447" s="44" t="s">
        <v>2455</v>
      </c>
      <c r="C2447" s="25" t="s">
        <v>2497</v>
      </c>
      <c r="D2447" s="25" t="s">
        <v>32</v>
      </c>
      <c r="E2447" s="50">
        <v>1759</v>
      </c>
      <c r="F2447" s="41">
        <v>169.34399999999999</v>
      </c>
      <c r="G2447" s="42">
        <v>509.24160000000001</v>
      </c>
      <c r="H2447" s="42">
        <v>0</v>
      </c>
      <c r="I2447" s="42"/>
      <c r="J2447" s="42"/>
      <c r="K2447" s="42">
        <v>0</v>
      </c>
      <c r="L2447" s="46">
        <v>7.0559999999999998E-2</v>
      </c>
      <c r="M2447" s="48">
        <v>26.038051199999998</v>
      </c>
      <c r="N2447" s="48">
        <v>0</v>
      </c>
      <c r="O2447" s="42"/>
      <c r="P2447" s="42"/>
      <c r="Q2447" s="42">
        <v>0</v>
      </c>
      <c r="R2447" s="47">
        <v>678.5856</v>
      </c>
      <c r="S2447" s="42">
        <v>722.65234044052863</v>
      </c>
      <c r="T2447" s="73">
        <v>0.41083134760689516</v>
      </c>
      <c r="U2447" s="48">
        <v>26.108611199999999</v>
      </c>
      <c r="V2447" s="49">
        <v>14.842871631608869</v>
      </c>
    </row>
    <row r="2448" spans="1:22" x14ac:dyDescent="0.35">
      <c r="A2448" s="1" t="s">
        <v>29</v>
      </c>
      <c r="B2448" s="44" t="s">
        <v>2455</v>
      </c>
      <c r="C2448" s="25" t="s">
        <v>2498</v>
      </c>
      <c r="D2448" s="25" t="s">
        <v>32</v>
      </c>
      <c r="E2448" s="50">
        <v>1501</v>
      </c>
      <c r="F2448" s="41">
        <v>132.91200000000001</v>
      </c>
      <c r="G2448" s="42">
        <v>268.26119999999997</v>
      </c>
      <c r="H2448" s="48">
        <v>13.967999999999998</v>
      </c>
      <c r="I2448" s="42"/>
      <c r="J2448" s="42"/>
      <c r="K2448" s="42">
        <v>0</v>
      </c>
      <c r="L2448" s="46">
        <v>5.5380000000000006E-2</v>
      </c>
      <c r="M2448" s="48">
        <v>13.716473399999998</v>
      </c>
      <c r="N2448" s="48">
        <v>0.99463967999999991</v>
      </c>
      <c r="O2448" s="42"/>
      <c r="P2448" s="42"/>
      <c r="Q2448" s="42">
        <v>0</v>
      </c>
      <c r="R2448" s="47">
        <v>415.14119999999997</v>
      </c>
      <c r="S2448" s="42">
        <v>442.10009731018397</v>
      </c>
      <c r="T2448" s="73">
        <v>0.29453704018000265</v>
      </c>
      <c r="U2448" s="48">
        <v>14.766493079999998</v>
      </c>
      <c r="V2448" s="49">
        <v>9.8377702065289796</v>
      </c>
    </row>
    <row r="2449" spans="1:22" x14ac:dyDescent="0.35">
      <c r="A2449" s="1" t="s">
        <v>29</v>
      </c>
      <c r="B2449" s="44" t="s">
        <v>2455</v>
      </c>
      <c r="C2449" s="25" t="s">
        <v>2499</v>
      </c>
      <c r="D2449" s="25" t="s">
        <v>32</v>
      </c>
      <c r="E2449" s="50">
        <v>1694</v>
      </c>
      <c r="F2449" s="41">
        <v>160.12799999999999</v>
      </c>
      <c r="G2449" s="42">
        <v>0</v>
      </c>
      <c r="H2449" s="42">
        <v>363.16799999999995</v>
      </c>
      <c r="I2449" s="42"/>
      <c r="J2449" s="42"/>
      <c r="K2449" s="42">
        <v>0</v>
      </c>
      <c r="L2449" s="46">
        <v>6.6720000000000002E-2</v>
      </c>
      <c r="M2449" s="42">
        <v>0</v>
      </c>
      <c r="N2449" s="48">
        <v>25.860631679999997</v>
      </c>
      <c r="O2449" s="42"/>
      <c r="P2449" s="42"/>
      <c r="Q2449" s="42">
        <v>0</v>
      </c>
      <c r="R2449" s="47">
        <v>523.29599999999994</v>
      </c>
      <c r="S2449" s="42">
        <v>557.27837305001287</v>
      </c>
      <c r="T2449" s="73">
        <v>0.32897188491736296</v>
      </c>
      <c r="U2449" s="48">
        <v>25.927351679999997</v>
      </c>
      <c r="V2449" s="49">
        <v>15.305402408500589</v>
      </c>
    </row>
    <row r="2450" spans="1:22" x14ac:dyDescent="0.35">
      <c r="A2450" s="1" t="s">
        <v>29</v>
      </c>
      <c r="B2450" s="44" t="s">
        <v>2455</v>
      </c>
      <c r="C2450" s="25" t="s">
        <v>2500</v>
      </c>
      <c r="D2450" s="25" t="s">
        <v>32</v>
      </c>
      <c r="E2450" s="50">
        <v>1676</v>
      </c>
      <c r="F2450" s="60">
        <v>98.495999999999995</v>
      </c>
      <c r="G2450" s="42">
        <v>0</v>
      </c>
      <c r="H2450" s="42">
        <v>664.64399999999989</v>
      </c>
      <c r="I2450" s="42"/>
      <c r="J2450" s="42"/>
      <c r="K2450" s="42">
        <v>0</v>
      </c>
      <c r="L2450" s="46">
        <v>4.104E-2</v>
      </c>
      <c r="M2450" s="42">
        <v>0</v>
      </c>
      <c r="N2450" s="48">
        <v>47.328271439999995</v>
      </c>
      <c r="O2450" s="42"/>
      <c r="P2450" s="42"/>
      <c r="Q2450" s="42">
        <v>0</v>
      </c>
      <c r="R2450" s="47">
        <v>763.13999999999987</v>
      </c>
      <c r="S2450" s="42">
        <v>812.69762736460211</v>
      </c>
      <c r="T2450" s="73">
        <v>0.48490311895262656</v>
      </c>
      <c r="U2450" s="48">
        <v>47.369311439999997</v>
      </c>
      <c r="V2450" s="49">
        <v>28.263312315035797</v>
      </c>
    </row>
    <row r="2451" spans="1:22" x14ac:dyDescent="0.35">
      <c r="A2451" s="1" t="s">
        <v>29</v>
      </c>
      <c r="B2451" s="44" t="s">
        <v>2455</v>
      </c>
      <c r="C2451" s="25" t="s">
        <v>2501</v>
      </c>
      <c r="D2451" s="25" t="s">
        <v>32</v>
      </c>
      <c r="E2451" s="50">
        <v>22174</v>
      </c>
      <c r="F2451" s="41">
        <v>6397.92</v>
      </c>
      <c r="G2451" s="42">
        <v>2713.6817999999998</v>
      </c>
      <c r="H2451" s="48">
        <v>0.38799999999999996</v>
      </c>
      <c r="I2451" s="42"/>
      <c r="J2451" s="42"/>
      <c r="K2451" s="42">
        <v>0</v>
      </c>
      <c r="L2451" s="46">
        <v>2.6658000000000004</v>
      </c>
      <c r="M2451" s="42">
        <v>138.7533651</v>
      </c>
      <c r="N2451" s="48">
        <v>2.7628879999999998E-2</v>
      </c>
      <c r="O2451" s="42"/>
      <c r="P2451" s="42"/>
      <c r="Q2451" s="42">
        <v>0</v>
      </c>
      <c r="R2451" s="47">
        <v>9111.9898000000012</v>
      </c>
      <c r="S2451" s="42">
        <v>9703.7142477533052</v>
      </c>
      <c r="T2451" s="73">
        <v>0.43761676953879791</v>
      </c>
      <c r="U2451" s="48">
        <v>141.44679398</v>
      </c>
      <c r="V2451" s="49">
        <v>6.3789480463606019</v>
      </c>
    </row>
    <row r="2452" spans="1:22" x14ac:dyDescent="0.35">
      <c r="A2452" s="1" t="s">
        <v>29</v>
      </c>
      <c r="B2452" s="44" t="s">
        <v>2455</v>
      </c>
      <c r="C2452" s="25" t="s">
        <v>2502</v>
      </c>
      <c r="D2452" s="25" t="s">
        <v>32</v>
      </c>
      <c r="E2452" s="50">
        <v>7286</v>
      </c>
      <c r="F2452" s="41">
        <v>1045.8720000000001</v>
      </c>
      <c r="G2452" s="42">
        <v>2166.5502000000001</v>
      </c>
      <c r="H2452" s="42">
        <v>0</v>
      </c>
      <c r="I2452" s="42"/>
      <c r="J2452" s="42"/>
      <c r="K2452" s="42">
        <v>0</v>
      </c>
      <c r="L2452" s="46">
        <v>0.43578000000000006</v>
      </c>
      <c r="M2452" s="42">
        <v>110.7779589</v>
      </c>
      <c r="N2452" s="48">
        <v>0</v>
      </c>
      <c r="O2452" s="42"/>
      <c r="P2452" s="42"/>
      <c r="Q2452" s="42">
        <v>0</v>
      </c>
      <c r="R2452" s="47">
        <v>3212.4222</v>
      </c>
      <c r="S2452" s="42">
        <v>3421.0340173931068</v>
      </c>
      <c r="T2452" s="73">
        <v>0.46953527551373958</v>
      </c>
      <c r="U2452" s="48">
        <v>111.2137389</v>
      </c>
      <c r="V2452" s="49">
        <v>15.26403223991216</v>
      </c>
    </row>
    <row r="2453" spans="1:22" x14ac:dyDescent="0.35">
      <c r="A2453" s="1" t="s">
        <v>29</v>
      </c>
      <c r="B2453" s="44" t="s">
        <v>2455</v>
      </c>
      <c r="C2453" s="25" t="s">
        <v>2503</v>
      </c>
      <c r="D2453" s="25" t="s">
        <v>32</v>
      </c>
      <c r="E2453" s="50">
        <v>7902</v>
      </c>
      <c r="F2453" s="41">
        <v>1806.48</v>
      </c>
      <c r="G2453" s="42">
        <v>1706.1867</v>
      </c>
      <c r="H2453" s="42">
        <v>0</v>
      </c>
      <c r="I2453" s="42"/>
      <c r="J2453" s="42"/>
      <c r="K2453" s="42">
        <v>0</v>
      </c>
      <c r="L2453" s="46">
        <v>0.75270000000000004</v>
      </c>
      <c r="M2453" s="48">
        <v>87.239095649999996</v>
      </c>
      <c r="N2453" s="48">
        <v>0</v>
      </c>
      <c r="O2453" s="42"/>
      <c r="P2453" s="42"/>
      <c r="Q2453" s="42">
        <v>0</v>
      </c>
      <c r="R2453" s="47">
        <v>3512.6666999999998</v>
      </c>
      <c r="S2453" s="42">
        <v>3740.7761260222851</v>
      </c>
      <c r="T2453" s="73">
        <v>0.47339611820074479</v>
      </c>
      <c r="U2453" s="48">
        <v>87.99179565</v>
      </c>
      <c r="V2453" s="49">
        <v>11.135382896735004</v>
      </c>
    </row>
    <row r="2454" spans="1:22" x14ac:dyDescent="0.35">
      <c r="A2454" s="1" t="s">
        <v>29</v>
      </c>
      <c r="B2454" s="44" t="s">
        <v>2455</v>
      </c>
      <c r="C2454" s="25" t="s">
        <v>2504</v>
      </c>
      <c r="D2454" s="25" t="s">
        <v>32</v>
      </c>
      <c r="E2454" s="50">
        <v>29383</v>
      </c>
      <c r="F2454" s="41">
        <v>13068</v>
      </c>
      <c r="G2454" s="42">
        <v>2653.4367000000002</v>
      </c>
      <c r="H2454" s="42">
        <v>0</v>
      </c>
      <c r="I2454" s="42"/>
      <c r="J2454" s="42"/>
      <c r="K2454" s="42">
        <v>0</v>
      </c>
      <c r="L2454" s="46">
        <v>5.4450000000000003</v>
      </c>
      <c r="M2454" s="42">
        <v>135.67297065</v>
      </c>
      <c r="N2454" s="48">
        <v>0</v>
      </c>
      <c r="O2454" s="42"/>
      <c r="P2454" s="42"/>
      <c r="Q2454" s="42">
        <v>0</v>
      </c>
      <c r="R2454" s="47">
        <v>15721.4367</v>
      </c>
      <c r="S2454" s="42">
        <v>16742.372703373931</v>
      </c>
      <c r="T2454" s="73">
        <v>0.56979793429445358</v>
      </c>
      <c r="U2454" s="48">
        <v>141.11797064999999</v>
      </c>
      <c r="V2454" s="49">
        <v>4.802708050573461</v>
      </c>
    </row>
    <row r="2455" spans="1:22" x14ac:dyDescent="0.35">
      <c r="A2455" s="1" t="s">
        <v>29</v>
      </c>
      <c r="B2455" s="44" t="s">
        <v>2455</v>
      </c>
      <c r="C2455" s="25" t="s">
        <v>2505</v>
      </c>
      <c r="D2455" s="25" t="s">
        <v>32</v>
      </c>
      <c r="E2455" s="50">
        <v>7640</v>
      </c>
      <c r="F2455" s="41">
        <v>731.37599999999998</v>
      </c>
      <c r="G2455" s="42">
        <v>2709.1350000000002</v>
      </c>
      <c r="H2455" s="42">
        <v>0</v>
      </c>
      <c r="I2455" s="42"/>
      <c r="J2455" s="42"/>
      <c r="K2455" s="42">
        <v>0</v>
      </c>
      <c r="L2455" s="46">
        <v>0.30474000000000001</v>
      </c>
      <c r="M2455" s="42">
        <v>138.5208825</v>
      </c>
      <c r="N2455" s="48">
        <v>0</v>
      </c>
      <c r="O2455" s="42"/>
      <c r="P2455" s="42"/>
      <c r="Q2455" s="42">
        <v>0</v>
      </c>
      <c r="R2455" s="47">
        <v>3440.5110000000004</v>
      </c>
      <c r="S2455" s="42">
        <v>3663.9346995594719</v>
      </c>
      <c r="T2455" s="73">
        <v>0.47957260465438112</v>
      </c>
      <c r="U2455" s="48">
        <v>138.82562250000001</v>
      </c>
      <c r="V2455" s="49">
        <v>18.1708929973822</v>
      </c>
    </row>
    <row r="2456" spans="1:22" x14ac:dyDescent="0.35">
      <c r="A2456" s="1" t="s">
        <v>29</v>
      </c>
      <c r="B2456" s="44" t="s">
        <v>2455</v>
      </c>
      <c r="C2456" s="25" t="s">
        <v>2506</v>
      </c>
      <c r="D2456" s="25" t="s">
        <v>32</v>
      </c>
      <c r="E2456" s="50">
        <v>8579</v>
      </c>
      <c r="F2456" s="41">
        <v>4904.0640000000003</v>
      </c>
      <c r="G2456" s="42">
        <v>413.75880000000001</v>
      </c>
      <c r="H2456" s="42">
        <v>0</v>
      </c>
      <c r="I2456" s="42"/>
      <c r="J2456" s="42"/>
      <c r="K2456" s="42">
        <v>0</v>
      </c>
      <c r="L2456" s="46">
        <v>2.0433600000000003</v>
      </c>
      <c r="M2456" s="48">
        <v>21.155916600000001</v>
      </c>
      <c r="N2456" s="48">
        <v>0</v>
      </c>
      <c r="O2456" s="42"/>
      <c r="P2456" s="42"/>
      <c r="Q2456" s="42">
        <v>0</v>
      </c>
      <c r="R2456" s="47">
        <v>5317.8227999999999</v>
      </c>
      <c r="S2456" s="42">
        <v>5663.1574446436898</v>
      </c>
      <c r="T2456" s="73">
        <v>0.66011859711431287</v>
      </c>
      <c r="U2456" s="48">
        <v>23.199276600000001</v>
      </c>
      <c r="V2456" s="49">
        <v>2.7041935656836462</v>
      </c>
    </row>
    <row r="2457" spans="1:22" x14ac:dyDescent="0.35">
      <c r="A2457" s="1" t="s">
        <v>29</v>
      </c>
      <c r="B2457" s="44" t="s">
        <v>2455</v>
      </c>
      <c r="C2457" s="25" t="s">
        <v>2507</v>
      </c>
      <c r="D2457" s="25" t="s">
        <v>32</v>
      </c>
      <c r="E2457" s="50">
        <v>22431</v>
      </c>
      <c r="F2457" s="41">
        <v>6823.44</v>
      </c>
      <c r="G2457" s="42">
        <v>6444.7101000000002</v>
      </c>
      <c r="H2457" s="42">
        <v>0</v>
      </c>
      <c r="I2457" s="42"/>
      <c r="J2457" s="42"/>
      <c r="K2457" s="42">
        <v>0</v>
      </c>
      <c r="L2457" s="46">
        <v>2.8430999999999997</v>
      </c>
      <c r="M2457" s="42">
        <v>329.52471194999998</v>
      </c>
      <c r="N2457" s="48">
        <v>0</v>
      </c>
      <c r="O2457" s="42"/>
      <c r="P2457" s="42"/>
      <c r="Q2457" s="42">
        <v>0</v>
      </c>
      <c r="R2457" s="47">
        <v>13268.150099999999</v>
      </c>
      <c r="S2457" s="42">
        <v>14129.771871199791</v>
      </c>
      <c r="T2457" s="73">
        <v>0.6299216205786542</v>
      </c>
      <c r="U2457" s="48">
        <v>332.36781194999998</v>
      </c>
      <c r="V2457" s="49">
        <v>14.817342603985557</v>
      </c>
    </row>
    <row r="2458" spans="1:22" x14ac:dyDescent="0.35">
      <c r="A2458" s="1" t="s">
        <v>29</v>
      </c>
      <c r="B2458" s="44" t="s">
        <v>2508</v>
      </c>
      <c r="C2458" s="25" t="s">
        <v>2509</v>
      </c>
      <c r="D2458" s="25" t="s">
        <v>32</v>
      </c>
      <c r="E2458" s="50">
        <v>4618</v>
      </c>
      <c r="F2458" s="41">
        <v>1513.7280000000001</v>
      </c>
      <c r="G2458" s="42">
        <v>1510.2954</v>
      </c>
      <c r="H2458" s="42">
        <v>0</v>
      </c>
      <c r="I2458" s="42"/>
      <c r="J2458" s="42"/>
      <c r="K2458" s="42">
        <v>0</v>
      </c>
      <c r="L2458" s="46">
        <v>0.63072000000000006</v>
      </c>
      <c r="M2458" s="48">
        <v>77.2229703</v>
      </c>
      <c r="N2458" s="48">
        <v>0</v>
      </c>
      <c r="O2458" s="42"/>
      <c r="P2458" s="42"/>
      <c r="Q2458" s="42">
        <v>0</v>
      </c>
      <c r="R2458" s="47">
        <v>3024.0234</v>
      </c>
      <c r="S2458" s="42">
        <v>3220.4007682404767</v>
      </c>
      <c r="T2458" s="73">
        <v>0.69735833006506642</v>
      </c>
      <c r="U2458" s="48">
        <v>77.853690299999997</v>
      </c>
      <c r="V2458" s="49">
        <v>16.858746275443917</v>
      </c>
    </row>
    <row r="2459" spans="1:22" x14ac:dyDescent="0.35">
      <c r="A2459" s="1" t="s">
        <v>29</v>
      </c>
      <c r="B2459" s="44" t="s">
        <v>2508</v>
      </c>
      <c r="C2459" s="25" t="s">
        <v>2510</v>
      </c>
      <c r="D2459" s="25" t="s">
        <v>32</v>
      </c>
      <c r="E2459" s="50">
        <v>2231</v>
      </c>
      <c r="F2459" s="41">
        <v>307.8</v>
      </c>
      <c r="G2459" s="42">
        <v>813.49829999999997</v>
      </c>
      <c r="H2459" s="42">
        <v>0</v>
      </c>
      <c r="I2459" s="42"/>
      <c r="J2459" s="42"/>
      <c r="K2459" s="42">
        <v>0</v>
      </c>
      <c r="L2459" s="46">
        <v>0.12825</v>
      </c>
      <c r="M2459" s="48">
        <v>41.595011849999999</v>
      </c>
      <c r="N2459" s="48">
        <v>0</v>
      </c>
      <c r="O2459" s="42"/>
      <c r="P2459" s="42"/>
      <c r="Q2459" s="42">
        <v>0</v>
      </c>
      <c r="R2459" s="47">
        <v>1121.2982999999999</v>
      </c>
      <c r="S2459" s="42">
        <v>1194.1144062399585</v>
      </c>
      <c r="T2459" s="73">
        <v>0.53523729549079269</v>
      </c>
      <c r="U2459" s="48">
        <v>41.72326185</v>
      </c>
      <c r="V2459" s="49">
        <v>18.701596526221426</v>
      </c>
    </row>
    <row r="2460" spans="1:22" x14ac:dyDescent="0.35">
      <c r="A2460" s="1" t="s">
        <v>29</v>
      </c>
      <c r="B2460" s="44" t="s">
        <v>2508</v>
      </c>
      <c r="C2460" s="25" t="s">
        <v>2511</v>
      </c>
      <c r="D2460" s="25" t="s">
        <v>32</v>
      </c>
      <c r="E2460" s="50">
        <v>6387</v>
      </c>
      <c r="F2460" s="41">
        <v>2793.3119999999999</v>
      </c>
      <c r="G2460" s="42">
        <v>394.43490000000003</v>
      </c>
      <c r="H2460" s="42">
        <v>0</v>
      </c>
      <c r="I2460" s="42"/>
      <c r="J2460" s="42"/>
      <c r="K2460" s="42">
        <v>0</v>
      </c>
      <c r="L2460" s="46">
        <v>1.16388</v>
      </c>
      <c r="M2460" s="48">
        <v>20.167865549999998</v>
      </c>
      <c r="N2460" s="48">
        <v>0</v>
      </c>
      <c r="O2460" s="42"/>
      <c r="P2460" s="42"/>
      <c r="Q2460" s="42">
        <v>0</v>
      </c>
      <c r="R2460" s="47">
        <v>3187.7469000000001</v>
      </c>
      <c r="S2460" s="42">
        <v>3394.7563255351129</v>
      </c>
      <c r="T2460" s="73">
        <v>0.53151030617427786</v>
      </c>
      <c r="U2460" s="48">
        <v>21.331745549999997</v>
      </c>
      <c r="V2460" s="49">
        <v>3.33986935180836</v>
      </c>
    </row>
    <row r="2461" spans="1:22" x14ac:dyDescent="0.35">
      <c r="A2461" s="1" t="s">
        <v>29</v>
      </c>
      <c r="B2461" s="44" t="s">
        <v>2508</v>
      </c>
      <c r="C2461" s="25" t="s">
        <v>2512</v>
      </c>
      <c r="D2461" s="25" t="s">
        <v>32</v>
      </c>
      <c r="E2461" s="50">
        <v>2711</v>
      </c>
      <c r="F2461" s="41">
        <v>1123.2</v>
      </c>
      <c r="G2461" s="42">
        <v>0</v>
      </c>
      <c r="H2461" s="42">
        <v>118.33999999999999</v>
      </c>
      <c r="I2461" s="42"/>
      <c r="J2461" s="42"/>
      <c r="K2461" s="42">
        <v>0</v>
      </c>
      <c r="L2461" s="46">
        <v>0.46800000000000003</v>
      </c>
      <c r="M2461" s="42">
        <v>0</v>
      </c>
      <c r="N2461" s="48">
        <v>8.4268084000000005</v>
      </c>
      <c r="O2461" s="42"/>
      <c r="P2461" s="42"/>
      <c r="Q2461" s="42">
        <v>0</v>
      </c>
      <c r="R2461" s="47">
        <v>1241.54</v>
      </c>
      <c r="S2461" s="42">
        <v>1322.1644944286084</v>
      </c>
      <c r="T2461" s="73">
        <v>0.48770361284714436</v>
      </c>
      <c r="U2461" s="48">
        <v>8.8948084000000005</v>
      </c>
      <c r="V2461" s="49">
        <v>3.2810064182958318</v>
      </c>
    </row>
    <row r="2462" spans="1:22" x14ac:dyDescent="0.35">
      <c r="A2462" s="1" t="s">
        <v>29</v>
      </c>
      <c r="B2462" s="44" t="s">
        <v>2508</v>
      </c>
      <c r="C2462" s="25" t="s">
        <v>2513</v>
      </c>
      <c r="D2462" s="25" t="s">
        <v>32</v>
      </c>
      <c r="E2462" s="50">
        <v>9553</v>
      </c>
      <c r="F2462" s="41">
        <v>2976.0479999999998</v>
      </c>
      <c r="G2462" s="42">
        <v>4401.6813000000002</v>
      </c>
      <c r="H2462" s="42">
        <v>0</v>
      </c>
      <c r="I2462" s="42"/>
      <c r="J2462" s="42"/>
      <c r="K2462" s="42">
        <v>0</v>
      </c>
      <c r="L2462" s="46">
        <v>1.2400199999999999</v>
      </c>
      <c r="M2462" s="42">
        <v>225.06253034999997</v>
      </c>
      <c r="N2462" s="48">
        <v>0</v>
      </c>
      <c r="O2462" s="42"/>
      <c r="P2462" s="42"/>
      <c r="Q2462" s="42">
        <v>0</v>
      </c>
      <c r="R2462" s="47">
        <v>7377.7293</v>
      </c>
      <c r="S2462" s="42">
        <v>7856.8324258305256</v>
      </c>
      <c r="T2462" s="73">
        <v>0.82244660586522822</v>
      </c>
      <c r="U2462" s="48">
        <v>226.30255034999996</v>
      </c>
      <c r="V2462" s="49">
        <v>23.689160509787499</v>
      </c>
    </row>
    <row r="2463" spans="1:22" x14ac:dyDescent="0.35">
      <c r="A2463" s="1" t="s">
        <v>29</v>
      </c>
      <c r="B2463" s="44" t="s">
        <v>2508</v>
      </c>
      <c r="C2463" s="25" t="s">
        <v>2514</v>
      </c>
      <c r="D2463" s="25" t="s">
        <v>32</v>
      </c>
      <c r="E2463" s="50">
        <v>2273</v>
      </c>
      <c r="F2463" s="41">
        <v>554.25599999999997</v>
      </c>
      <c r="G2463" s="42">
        <v>1041.5961</v>
      </c>
      <c r="H2463" s="42">
        <v>0</v>
      </c>
      <c r="I2463" s="42"/>
      <c r="J2463" s="42"/>
      <c r="K2463" s="42">
        <v>0</v>
      </c>
      <c r="L2463" s="46">
        <v>0.23094000000000001</v>
      </c>
      <c r="M2463" s="48">
        <v>53.257888950000002</v>
      </c>
      <c r="N2463" s="48">
        <v>0</v>
      </c>
      <c r="O2463" s="42"/>
      <c r="P2463" s="42"/>
      <c r="Q2463" s="42">
        <v>0</v>
      </c>
      <c r="R2463" s="47">
        <v>1595.8521000000001</v>
      </c>
      <c r="S2463" s="42">
        <v>1699.4853045244881</v>
      </c>
      <c r="T2463" s="73">
        <v>0.74768381193334277</v>
      </c>
      <c r="U2463" s="48">
        <v>53.488828949999998</v>
      </c>
      <c r="V2463" s="49">
        <v>23.532260866695996</v>
      </c>
    </row>
    <row r="2464" spans="1:22" x14ac:dyDescent="0.35">
      <c r="A2464" s="1" t="s">
        <v>29</v>
      </c>
      <c r="B2464" s="44" t="s">
        <v>2508</v>
      </c>
      <c r="C2464" s="25" t="s">
        <v>2515</v>
      </c>
      <c r="D2464" s="25" t="s">
        <v>32</v>
      </c>
      <c r="E2464" s="50">
        <v>4326</v>
      </c>
      <c r="F2464" s="41">
        <v>1261.008</v>
      </c>
      <c r="G2464" s="42">
        <v>0</v>
      </c>
      <c r="H2464" s="42">
        <v>0</v>
      </c>
      <c r="I2464" s="42"/>
      <c r="J2464" s="42"/>
      <c r="K2464" s="42">
        <v>0</v>
      </c>
      <c r="L2464" s="46">
        <v>0.52542</v>
      </c>
      <c r="M2464" s="42">
        <v>0</v>
      </c>
      <c r="N2464" s="48">
        <v>0</v>
      </c>
      <c r="O2464" s="42"/>
      <c r="P2464" s="42"/>
      <c r="Q2464" s="42">
        <v>0</v>
      </c>
      <c r="R2464" s="47">
        <v>1261.008</v>
      </c>
      <c r="S2464" s="42">
        <v>1342.8967288934957</v>
      </c>
      <c r="T2464" s="73">
        <v>0.31042457903224591</v>
      </c>
      <c r="U2464" s="48">
        <v>0.52542</v>
      </c>
      <c r="V2464" s="49">
        <v>0.12145631067961164</v>
      </c>
    </row>
    <row r="2465" spans="1:22" x14ac:dyDescent="0.35">
      <c r="A2465" s="1" t="s">
        <v>29</v>
      </c>
      <c r="B2465" s="44" t="s">
        <v>2508</v>
      </c>
      <c r="C2465" s="25" t="s">
        <v>2516</v>
      </c>
      <c r="D2465" s="25" t="s">
        <v>32</v>
      </c>
      <c r="E2465" s="50">
        <v>288</v>
      </c>
      <c r="F2465" s="41">
        <v>0</v>
      </c>
      <c r="G2465" s="48">
        <v>82.600200000000001</v>
      </c>
      <c r="H2465" s="42">
        <v>0</v>
      </c>
      <c r="I2465" s="42"/>
      <c r="J2465" s="42"/>
      <c r="K2465" s="42">
        <v>0</v>
      </c>
      <c r="L2465" s="46">
        <v>0</v>
      </c>
      <c r="M2465" s="48">
        <v>4.2234338999999999</v>
      </c>
      <c r="N2465" s="48">
        <v>0</v>
      </c>
      <c r="O2465" s="42"/>
      <c r="P2465" s="42"/>
      <c r="Q2465" s="42">
        <v>0</v>
      </c>
      <c r="R2465" s="62">
        <v>82.600200000000001</v>
      </c>
      <c r="S2465" s="48">
        <v>87.964182928219742</v>
      </c>
      <c r="T2465" s="73">
        <v>0.30543119072298519</v>
      </c>
      <c r="U2465" s="48">
        <v>4.2234338999999999</v>
      </c>
      <c r="V2465" s="49">
        <v>14.664701041666667</v>
      </c>
    </row>
    <row r="2466" spans="1:22" x14ac:dyDescent="0.35">
      <c r="A2466" s="1" t="s">
        <v>29</v>
      </c>
      <c r="B2466" s="44" t="s">
        <v>2508</v>
      </c>
      <c r="C2466" s="25" t="s">
        <v>2517</v>
      </c>
      <c r="D2466" s="25" t="s">
        <v>32</v>
      </c>
      <c r="E2466" s="50">
        <v>4792</v>
      </c>
      <c r="F2466" s="41">
        <v>975.88799999999992</v>
      </c>
      <c r="G2466" s="42">
        <v>2545.4502000000002</v>
      </c>
      <c r="H2466" s="42">
        <v>0</v>
      </c>
      <c r="I2466" s="42"/>
      <c r="J2466" s="42"/>
      <c r="K2466" s="42">
        <v>0</v>
      </c>
      <c r="L2466" s="46">
        <v>0.40661999999999998</v>
      </c>
      <c r="M2466" s="42">
        <v>130.15150890000001</v>
      </c>
      <c r="N2466" s="48">
        <v>0</v>
      </c>
      <c r="O2466" s="42"/>
      <c r="P2466" s="42"/>
      <c r="Q2466" s="42">
        <v>0</v>
      </c>
      <c r="R2466" s="47">
        <v>3521.3382000000001</v>
      </c>
      <c r="S2466" s="42">
        <v>3750.0107454573726</v>
      </c>
      <c r="T2466" s="73">
        <v>0.78255649946940165</v>
      </c>
      <c r="U2466" s="48">
        <v>130.55812890000001</v>
      </c>
      <c r="V2466" s="49">
        <v>27.245018551752924</v>
      </c>
    </row>
    <row r="2467" spans="1:22" x14ac:dyDescent="0.35">
      <c r="A2467" s="1" t="s">
        <v>29</v>
      </c>
      <c r="B2467" s="44" t="s">
        <v>2508</v>
      </c>
      <c r="C2467" s="25" t="s">
        <v>2518</v>
      </c>
      <c r="D2467" s="25" t="s">
        <v>32</v>
      </c>
      <c r="E2467" s="50">
        <v>1852</v>
      </c>
      <c r="F2467" s="41">
        <v>252.072</v>
      </c>
      <c r="G2467" s="42">
        <v>1013.1786</v>
      </c>
      <c r="H2467" s="42">
        <v>0</v>
      </c>
      <c r="I2467" s="42"/>
      <c r="J2467" s="42"/>
      <c r="K2467" s="42">
        <v>0</v>
      </c>
      <c r="L2467" s="46">
        <v>0.10503</v>
      </c>
      <c r="M2467" s="48">
        <v>51.804872699999997</v>
      </c>
      <c r="N2467" s="48">
        <v>0</v>
      </c>
      <c r="O2467" s="42"/>
      <c r="P2467" s="42"/>
      <c r="Q2467" s="42">
        <v>0</v>
      </c>
      <c r="R2467" s="47">
        <v>1265.2505999999998</v>
      </c>
      <c r="S2467" s="42">
        <v>1347.4148395335578</v>
      </c>
      <c r="T2467" s="73">
        <v>0.72754580968334659</v>
      </c>
      <c r="U2467" s="48">
        <v>51.909902699999996</v>
      </c>
      <c r="V2467" s="49">
        <v>28.029105129589631</v>
      </c>
    </row>
    <row r="2468" spans="1:22" x14ac:dyDescent="0.35">
      <c r="A2468" s="1" t="s">
        <v>29</v>
      </c>
      <c r="B2468" s="44" t="s">
        <v>2508</v>
      </c>
      <c r="C2468" s="25" t="s">
        <v>2519</v>
      </c>
      <c r="D2468" s="25" t="s">
        <v>32</v>
      </c>
      <c r="E2468" s="50">
        <v>2253</v>
      </c>
      <c r="F2468" s="41">
        <v>357.48</v>
      </c>
      <c r="G2468" s="42">
        <v>1069.6347000000001</v>
      </c>
      <c r="H2468" s="42">
        <v>0</v>
      </c>
      <c r="I2468" s="42"/>
      <c r="J2468" s="42"/>
      <c r="K2468" s="42">
        <v>0</v>
      </c>
      <c r="L2468" s="46">
        <v>0.14895000000000003</v>
      </c>
      <c r="M2468" s="48">
        <v>54.691531649999995</v>
      </c>
      <c r="N2468" s="48">
        <v>0</v>
      </c>
      <c r="O2468" s="42"/>
      <c r="P2468" s="42"/>
      <c r="Q2468" s="42">
        <v>0</v>
      </c>
      <c r="R2468" s="47">
        <v>1427.1147000000001</v>
      </c>
      <c r="S2468" s="42">
        <v>1519.7902490593419</v>
      </c>
      <c r="T2468" s="73">
        <v>0.67456291569433735</v>
      </c>
      <c r="U2468" s="48">
        <v>54.840481649999994</v>
      </c>
      <c r="V2468" s="49">
        <v>24.341092609853526</v>
      </c>
    </row>
    <row r="2469" spans="1:22" x14ac:dyDescent="0.35">
      <c r="A2469" s="1" t="s">
        <v>29</v>
      </c>
      <c r="B2469" s="44" t="s">
        <v>2508</v>
      </c>
      <c r="C2469" s="25" t="s">
        <v>2520</v>
      </c>
      <c r="D2469" s="25" t="s">
        <v>32</v>
      </c>
      <c r="E2469" s="50">
        <v>5175</v>
      </c>
      <c r="F2469" s="41">
        <v>1227.9959999999999</v>
      </c>
      <c r="G2469" s="42">
        <v>443.69189999999998</v>
      </c>
      <c r="H2469" s="42">
        <v>0</v>
      </c>
      <c r="I2469" s="42"/>
      <c r="J2469" s="42"/>
      <c r="K2469" s="42">
        <v>0</v>
      </c>
      <c r="L2469" s="46">
        <v>0.51166500000000004</v>
      </c>
      <c r="M2469" s="48">
        <v>22.686427049999999</v>
      </c>
      <c r="N2469" s="48">
        <v>0</v>
      </c>
      <c r="O2469" s="42"/>
      <c r="P2469" s="42"/>
      <c r="Q2469" s="42">
        <v>0</v>
      </c>
      <c r="R2469" s="47">
        <v>1671.6878999999999</v>
      </c>
      <c r="S2469" s="42">
        <v>1780.2458133817049</v>
      </c>
      <c r="T2469" s="73">
        <v>0.34400885282738258</v>
      </c>
      <c r="U2469" s="48">
        <v>23.19809205</v>
      </c>
      <c r="V2469" s="49">
        <v>4.4827231014492757</v>
      </c>
    </row>
    <row r="2470" spans="1:22" x14ac:dyDescent="0.35">
      <c r="A2470" s="1" t="s">
        <v>29</v>
      </c>
      <c r="B2470" s="44" t="s">
        <v>2508</v>
      </c>
      <c r="C2470" s="25" t="s">
        <v>2521</v>
      </c>
      <c r="D2470" s="25" t="s">
        <v>32</v>
      </c>
      <c r="E2470" s="50">
        <v>2102</v>
      </c>
      <c r="F2470" s="41">
        <v>318.27600000000001</v>
      </c>
      <c r="G2470" s="42">
        <v>736.58159999999998</v>
      </c>
      <c r="H2470" s="42">
        <v>0</v>
      </c>
      <c r="I2470" s="42"/>
      <c r="J2470" s="42"/>
      <c r="K2470" s="42">
        <v>0</v>
      </c>
      <c r="L2470" s="46">
        <v>0.13261500000000001</v>
      </c>
      <c r="M2470" s="48">
        <v>37.662181199999999</v>
      </c>
      <c r="N2470" s="48">
        <v>0</v>
      </c>
      <c r="O2470" s="42"/>
      <c r="P2470" s="42"/>
      <c r="Q2470" s="42">
        <v>0</v>
      </c>
      <c r="R2470" s="47">
        <v>1054.8576</v>
      </c>
      <c r="S2470" s="42">
        <v>1123.3591067530449</v>
      </c>
      <c r="T2470" s="73">
        <v>0.53442393280354183</v>
      </c>
      <c r="U2470" s="48">
        <v>37.7947962</v>
      </c>
      <c r="V2470" s="49">
        <v>17.98039781160799</v>
      </c>
    </row>
    <row r="2471" spans="1:22" x14ac:dyDescent="0.35">
      <c r="A2471" s="1" t="s">
        <v>29</v>
      </c>
      <c r="B2471" s="44" t="s">
        <v>2508</v>
      </c>
      <c r="C2471" s="25" t="s">
        <v>2522</v>
      </c>
      <c r="D2471" s="25" t="s">
        <v>32</v>
      </c>
      <c r="E2471" s="50">
        <v>1834</v>
      </c>
      <c r="F2471" s="41">
        <v>563.47199999999998</v>
      </c>
      <c r="G2471" s="42">
        <v>0</v>
      </c>
      <c r="H2471" s="48">
        <v>71.003999999999991</v>
      </c>
      <c r="I2471" s="42"/>
      <c r="J2471" s="42"/>
      <c r="K2471" s="42">
        <v>0</v>
      </c>
      <c r="L2471" s="46">
        <v>0.23477999999999999</v>
      </c>
      <c r="M2471" s="42">
        <v>0</v>
      </c>
      <c r="N2471" s="48">
        <v>5.0560850400000001</v>
      </c>
      <c r="O2471" s="42"/>
      <c r="P2471" s="42"/>
      <c r="Q2471" s="42">
        <v>0</v>
      </c>
      <c r="R2471" s="47">
        <v>634.476</v>
      </c>
      <c r="S2471" s="42">
        <v>675.67830256543141</v>
      </c>
      <c r="T2471" s="73">
        <v>0.36841783127886119</v>
      </c>
      <c r="U2471" s="48">
        <v>5.2908650399999999</v>
      </c>
      <c r="V2471" s="49">
        <v>2.8848773391494</v>
      </c>
    </row>
    <row r="2472" spans="1:22" x14ac:dyDescent="0.35">
      <c r="A2472" s="1" t="s">
        <v>29</v>
      </c>
      <c r="B2472" s="44" t="s">
        <v>2508</v>
      </c>
      <c r="C2472" s="25" t="s">
        <v>2523</v>
      </c>
      <c r="D2472" s="25" t="s">
        <v>32</v>
      </c>
      <c r="E2472" s="50">
        <v>3145</v>
      </c>
      <c r="F2472" s="41">
        <v>1212.1199999999999</v>
      </c>
      <c r="G2472" s="42">
        <v>0</v>
      </c>
      <c r="H2472" s="42">
        <v>171.88399999999999</v>
      </c>
      <c r="I2472" s="42"/>
      <c r="J2472" s="42"/>
      <c r="K2472" s="42">
        <v>0</v>
      </c>
      <c r="L2472" s="46">
        <v>0.50505</v>
      </c>
      <c r="M2472" s="42">
        <v>0</v>
      </c>
      <c r="N2472" s="48">
        <v>12.23959384</v>
      </c>
      <c r="O2472" s="42"/>
      <c r="P2472" s="42"/>
      <c r="Q2472" s="42">
        <v>0</v>
      </c>
      <c r="R2472" s="47">
        <v>1384.0039999999999</v>
      </c>
      <c r="S2472" s="42">
        <v>1473.8799788546255</v>
      </c>
      <c r="T2472" s="73">
        <v>0.46864228262468222</v>
      </c>
      <c r="U2472" s="48">
        <v>12.74464384</v>
      </c>
      <c r="V2472" s="49">
        <v>4.0523509825119239</v>
      </c>
    </row>
    <row r="2473" spans="1:22" x14ac:dyDescent="0.35">
      <c r="A2473" s="1" t="s">
        <v>29</v>
      </c>
      <c r="B2473" s="44" t="s">
        <v>2508</v>
      </c>
      <c r="C2473" s="25" t="s">
        <v>2524</v>
      </c>
      <c r="D2473" s="25" t="s">
        <v>32</v>
      </c>
      <c r="E2473" s="50">
        <v>2041</v>
      </c>
      <c r="F2473" s="41">
        <v>722.73599999999999</v>
      </c>
      <c r="G2473" s="42">
        <v>0</v>
      </c>
      <c r="H2473" s="48">
        <v>80.315999999999988</v>
      </c>
      <c r="I2473" s="42"/>
      <c r="J2473" s="42"/>
      <c r="K2473" s="42">
        <v>0</v>
      </c>
      <c r="L2473" s="46">
        <v>0.30113999999999996</v>
      </c>
      <c r="M2473" s="42">
        <v>0</v>
      </c>
      <c r="N2473" s="48">
        <v>5.7191781599999993</v>
      </c>
      <c r="O2473" s="42"/>
      <c r="P2473" s="42"/>
      <c r="Q2473" s="42">
        <v>0</v>
      </c>
      <c r="R2473" s="47">
        <v>803.05200000000002</v>
      </c>
      <c r="S2473" s="42">
        <v>855.20147685928998</v>
      </c>
      <c r="T2473" s="73">
        <v>0.41901101266991181</v>
      </c>
      <c r="U2473" s="48">
        <v>6.0203181599999995</v>
      </c>
      <c r="V2473" s="49">
        <v>2.9496904262616366</v>
      </c>
    </row>
    <row r="2474" spans="1:22" x14ac:dyDescent="0.35">
      <c r="A2474" s="1" t="s">
        <v>29</v>
      </c>
      <c r="B2474" s="44" t="s">
        <v>2508</v>
      </c>
      <c r="C2474" s="25" t="s">
        <v>2525</v>
      </c>
      <c r="D2474" s="25" t="s">
        <v>32</v>
      </c>
      <c r="E2474" s="50">
        <v>3381</v>
      </c>
      <c r="F2474" s="41">
        <v>1582.4159999999999</v>
      </c>
      <c r="G2474" s="42">
        <v>0</v>
      </c>
      <c r="H2474" s="42">
        <v>140.06799999999998</v>
      </c>
      <c r="I2474" s="42"/>
      <c r="J2474" s="42"/>
      <c r="K2474" s="42">
        <v>0</v>
      </c>
      <c r="L2474" s="46">
        <v>0.65934000000000004</v>
      </c>
      <c r="M2474" s="42">
        <v>0</v>
      </c>
      <c r="N2474" s="48">
        <v>9.9740256799999987</v>
      </c>
      <c r="O2474" s="42"/>
      <c r="P2474" s="42"/>
      <c r="Q2474" s="42">
        <v>0</v>
      </c>
      <c r="R2474" s="47">
        <v>1722.4839999999999</v>
      </c>
      <c r="S2474" s="42">
        <v>1834.3405665716505</v>
      </c>
      <c r="T2474" s="73">
        <v>0.54254379372128081</v>
      </c>
      <c r="U2474" s="48">
        <v>10.633365679999999</v>
      </c>
      <c r="V2474" s="49">
        <v>3.14503569358178</v>
      </c>
    </row>
    <row r="2475" spans="1:22" x14ac:dyDescent="0.35">
      <c r="A2475" s="1" t="s">
        <v>29</v>
      </c>
      <c r="B2475" s="44" t="s">
        <v>2508</v>
      </c>
      <c r="C2475" s="25" t="s">
        <v>2526</v>
      </c>
      <c r="D2475" s="25" t="s">
        <v>32</v>
      </c>
      <c r="E2475" s="50">
        <v>1557</v>
      </c>
      <c r="F2475" s="41">
        <v>553.60439999999994</v>
      </c>
      <c r="G2475" s="42">
        <v>0</v>
      </c>
      <c r="H2475" s="48">
        <v>42.679999999999993</v>
      </c>
      <c r="I2475" s="42"/>
      <c r="J2475" s="42"/>
      <c r="K2475" s="42">
        <v>0</v>
      </c>
      <c r="L2475" s="46">
        <v>0.2306685</v>
      </c>
      <c r="M2475" s="42">
        <v>0</v>
      </c>
      <c r="N2475" s="48">
        <v>3.0391767999999999</v>
      </c>
      <c r="O2475" s="42"/>
      <c r="P2475" s="42"/>
      <c r="Q2475" s="42">
        <v>0</v>
      </c>
      <c r="R2475" s="47">
        <v>596.28439999999989</v>
      </c>
      <c r="S2475" s="42">
        <v>635.0065743042237</v>
      </c>
      <c r="T2475" s="73">
        <v>0.40783980366359907</v>
      </c>
      <c r="U2475" s="48">
        <v>3.2698453000000001</v>
      </c>
      <c r="V2475" s="49">
        <v>2.100093320488118</v>
      </c>
    </row>
    <row r="2476" spans="1:22" x14ac:dyDescent="0.35">
      <c r="A2476" s="1" t="s">
        <v>29</v>
      </c>
      <c r="B2476" s="44" t="s">
        <v>2508</v>
      </c>
      <c r="C2476" s="25" t="s">
        <v>2527</v>
      </c>
      <c r="D2476" s="25" t="s">
        <v>32</v>
      </c>
      <c r="E2476" s="50">
        <v>1654</v>
      </c>
      <c r="F2476" s="41">
        <v>489.024</v>
      </c>
      <c r="G2476" s="48">
        <v>84.115800000000007</v>
      </c>
      <c r="H2476" s="42">
        <v>0</v>
      </c>
      <c r="I2476" s="42"/>
      <c r="J2476" s="42"/>
      <c r="K2476" s="42">
        <v>0</v>
      </c>
      <c r="L2476" s="46">
        <v>0.20376</v>
      </c>
      <c r="M2476" s="48">
        <v>4.3009281000000001</v>
      </c>
      <c r="N2476" s="48">
        <v>0</v>
      </c>
      <c r="O2476" s="42"/>
      <c r="P2476" s="42"/>
      <c r="Q2476" s="42">
        <v>0</v>
      </c>
      <c r="R2476" s="47">
        <v>573.13980000000004</v>
      </c>
      <c r="S2476" s="42">
        <v>610.35898473179577</v>
      </c>
      <c r="T2476" s="73">
        <v>0.36901994240132757</v>
      </c>
      <c r="U2476" s="48">
        <v>4.5046881000000001</v>
      </c>
      <c r="V2476" s="49">
        <v>2.7235115477629992</v>
      </c>
    </row>
    <row r="2477" spans="1:22" x14ac:dyDescent="0.35">
      <c r="A2477" s="1" t="s">
        <v>29</v>
      </c>
      <c r="B2477" s="44" t="s">
        <v>2508</v>
      </c>
      <c r="C2477" s="25" t="s">
        <v>2528</v>
      </c>
      <c r="D2477" s="25" t="s">
        <v>32</v>
      </c>
      <c r="E2477" s="50">
        <v>2042</v>
      </c>
      <c r="F2477" s="41">
        <v>482.68799999999999</v>
      </c>
      <c r="G2477" s="42">
        <v>517.19849999999997</v>
      </c>
      <c r="H2477" s="42">
        <v>0</v>
      </c>
      <c r="I2477" s="42"/>
      <c r="J2477" s="42"/>
      <c r="K2477" s="42">
        <v>0</v>
      </c>
      <c r="L2477" s="46">
        <v>0.20111999999999999</v>
      </c>
      <c r="M2477" s="48">
        <v>26.444895750000001</v>
      </c>
      <c r="N2477" s="48">
        <v>0</v>
      </c>
      <c r="O2477" s="42"/>
      <c r="P2477" s="42"/>
      <c r="Q2477" s="42">
        <v>0</v>
      </c>
      <c r="R2477" s="47">
        <v>999.88649999999996</v>
      </c>
      <c r="S2477" s="42">
        <v>1064.8182328064265</v>
      </c>
      <c r="T2477" s="73">
        <v>0.52145848815202078</v>
      </c>
      <c r="U2477" s="48">
        <v>26.64601575</v>
      </c>
      <c r="V2477" s="49">
        <v>13.048979309500488</v>
      </c>
    </row>
    <row r="2478" spans="1:22" x14ac:dyDescent="0.35">
      <c r="A2478" s="1" t="s">
        <v>29</v>
      </c>
      <c r="B2478" s="44" t="s">
        <v>2508</v>
      </c>
      <c r="C2478" s="25" t="s">
        <v>2529</v>
      </c>
      <c r="D2478" s="25" t="s">
        <v>32</v>
      </c>
      <c r="E2478" s="50">
        <v>1760</v>
      </c>
      <c r="F2478" s="41">
        <v>277.92</v>
      </c>
      <c r="G2478" s="42">
        <v>611.92349999999988</v>
      </c>
      <c r="H2478" s="42">
        <v>0</v>
      </c>
      <c r="I2478" s="42"/>
      <c r="J2478" s="42"/>
      <c r="K2478" s="42">
        <v>0</v>
      </c>
      <c r="L2478" s="46">
        <v>0.1158</v>
      </c>
      <c r="M2478" s="48">
        <v>31.288283249999996</v>
      </c>
      <c r="N2478" s="48">
        <v>0</v>
      </c>
      <c r="O2478" s="42"/>
      <c r="P2478" s="42"/>
      <c r="Q2478" s="42">
        <v>0</v>
      </c>
      <c r="R2478" s="47">
        <v>889.84349999999995</v>
      </c>
      <c r="S2478" s="42">
        <v>947.62913905156768</v>
      </c>
      <c r="T2478" s="73">
        <v>0.5384256471883907</v>
      </c>
      <c r="U2478" s="48">
        <v>31.404083249999996</v>
      </c>
      <c r="V2478" s="49">
        <v>17.843229119318181</v>
      </c>
    </row>
    <row r="2479" spans="1:22" x14ac:dyDescent="0.35">
      <c r="A2479" s="1" t="s">
        <v>29</v>
      </c>
      <c r="B2479" s="44" t="s">
        <v>2508</v>
      </c>
      <c r="C2479" s="25" t="s">
        <v>2530</v>
      </c>
      <c r="D2479" s="25" t="s">
        <v>32</v>
      </c>
      <c r="E2479" s="50">
        <v>2020</v>
      </c>
      <c r="F2479" s="41">
        <v>274.75200000000001</v>
      </c>
      <c r="G2479" s="42">
        <v>0</v>
      </c>
      <c r="H2479" s="42">
        <v>755.04799999999989</v>
      </c>
      <c r="I2479" s="42"/>
      <c r="J2479" s="42"/>
      <c r="K2479" s="42">
        <v>0</v>
      </c>
      <c r="L2479" s="46">
        <v>0.11448</v>
      </c>
      <c r="M2479" s="42">
        <v>0</v>
      </c>
      <c r="N2479" s="48">
        <v>53.765800479999996</v>
      </c>
      <c r="O2479" s="42"/>
      <c r="P2479" s="42"/>
      <c r="Q2479" s="42">
        <v>0</v>
      </c>
      <c r="R2479" s="47">
        <v>1029.8</v>
      </c>
      <c r="S2479" s="42">
        <v>1096.6742886758227</v>
      </c>
      <c r="T2479" s="73">
        <v>0.54290806370090228</v>
      </c>
      <c r="U2479" s="48">
        <v>53.880280479999996</v>
      </c>
      <c r="V2479" s="49">
        <v>26.673406178217817</v>
      </c>
    </row>
    <row r="2480" spans="1:22" x14ac:dyDescent="0.35">
      <c r="A2480" s="1" t="s">
        <v>29</v>
      </c>
      <c r="B2480" s="44" t="s">
        <v>2508</v>
      </c>
      <c r="C2480" s="25" t="s">
        <v>2531</v>
      </c>
      <c r="D2480" s="25" t="s">
        <v>32</v>
      </c>
      <c r="E2480" s="50">
        <v>2538</v>
      </c>
      <c r="F2480" s="41">
        <v>334.22399999999999</v>
      </c>
      <c r="G2480" s="42">
        <v>1052.9630999999999</v>
      </c>
      <c r="H2480" s="42">
        <v>0</v>
      </c>
      <c r="I2480" s="42"/>
      <c r="J2480" s="42"/>
      <c r="K2480" s="42">
        <v>0</v>
      </c>
      <c r="L2480" s="46">
        <v>0.13925999999999999</v>
      </c>
      <c r="M2480" s="48">
        <v>53.839095450000002</v>
      </c>
      <c r="N2480" s="48">
        <v>0</v>
      </c>
      <c r="O2480" s="42"/>
      <c r="P2480" s="42"/>
      <c r="Q2480" s="42">
        <v>0</v>
      </c>
      <c r="R2480" s="47">
        <v>1387.1870999999999</v>
      </c>
      <c r="S2480" s="42">
        <v>1477.2697865146408</v>
      </c>
      <c r="T2480" s="73">
        <v>0.5820605935833888</v>
      </c>
      <c r="U2480" s="48">
        <v>53.978355450000002</v>
      </c>
      <c r="V2480" s="49">
        <v>21.268067553191489</v>
      </c>
    </row>
    <row r="2481" spans="1:22" x14ac:dyDescent="0.35">
      <c r="A2481" s="1" t="s">
        <v>29</v>
      </c>
      <c r="B2481" s="44" t="s">
        <v>2508</v>
      </c>
      <c r="C2481" s="25" t="s">
        <v>2532</v>
      </c>
      <c r="D2481" s="25" t="s">
        <v>32</v>
      </c>
      <c r="E2481" s="50">
        <v>5347</v>
      </c>
      <c r="F2481" s="41">
        <v>817.34399999999994</v>
      </c>
      <c r="G2481" s="42">
        <v>1482.2568000000001</v>
      </c>
      <c r="H2481" s="42">
        <v>0</v>
      </c>
      <c r="I2481" s="42"/>
      <c r="J2481" s="42"/>
      <c r="K2481" s="42">
        <v>0</v>
      </c>
      <c r="L2481" s="46">
        <v>0.34056000000000003</v>
      </c>
      <c r="M2481" s="48">
        <v>75.789327600000007</v>
      </c>
      <c r="N2481" s="48">
        <v>0</v>
      </c>
      <c r="O2481" s="42"/>
      <c r="P2481" s="42"/>
      <c r="Q2481" s="42">
        <v>0</v>
      </c>
      <c r="R2481" s="47">
        <v>2299.6008000000002</v>
      </c>
      <c r="S2481" s="42">
        <v>2448.934814117647</v>
      </c>
      <c r="T2481" s="73">
        <v>0.45800164842297492</v>
      </c>
      <c r="U2481" s="48">
        <v>76.129887600000004</v>
      </c>
      <c r="V2481" s="49">
        <v>14.237869384701701</v>
      </c>
    </row>
    <row r="2482" spans="1:22" x14ac:dyDescent="0.35">
      <c r="A2482" s="1" t="s">
        <v>29</v>
      </c>
      <c r="B2482" s="44" t="s">
        <v>2508</v>
      </c>
      <c r="C2482" s="25" t="s">
        <v>2533</v>
      </c>
      <c r="D2482" s="25" t="s">
        <v>32</v>
      </c>
      <c r="E2482" s="50">
        <v>3841</v>
      </c>
      <c r="F2482" s="41">
        <v>997.27199999999993</v>
      </c>
      <c r="G2482" s="42">
        <v>0</v>
      </c>
      <c r="H2482" s="42">
        <v>610.71199999999988</v>
      </c>
      <c r="I2482" s="42"/>
      <c r="J2482" s="42"/>
      <c r="K2482" s="42">
        <v>0</v>
      </c>
      <c r="L2482" s="46">
        <v>0.41553000000000001</v>
      </c>
      <c r="M2482" s="42">
        <v>0</v>
      </c>
      <c r="N2482" s="48">
        <v>43.487857119999994</v>
      </c>
      <c r="O2482" s="42"/>
      <c r="P2482" s="42"/>
      <c r="Q2482" s="42">
        <v>0</v>
      </c>
      <c r="R2482" s="47">
        <v>1607.9839999999999</v>
      </c>
      <c r="S2482" s="42">
        <v>1712.4050392329618</v>
      </c>
      <c r="T2482" s="73">
        <v>0.44582271263550166</v>
      </c>
      <c r="U2482" s="48">
        <v>43.903387119999991</v>
      </c>
      <c r="V2482" s="49">
        <v>11.430197115334547</v>
      </c>
    </row>
    <row r="2483" spans="1:22" x14ac:dyDescent="0.35">
      <c r="A2483" s="1" t="s">
        <v>29</v>
      </c>
      <c r="B2483" s="44" t="s">
        <v>2508</v>
      </c>
      <c r="C2483" s="25" t="s">
        <v>2534</v>
      </c>
      <c r="D2483" s="25" t="s">
        <v>32</v>
      </c>
      <c r="E2483" s="50">
        <v>1573</v>
      </c>
      <c r="F2483" s="41">
        <v>679.96799999999996</v>
      </c>
      <c r="G2483" s="42">
        <v>0</v>
      </c>
      <c r="H2483" s="48">
        <v>32.591999999999992</v>
      </c>
      <c r="I2483" s="42"/>
      <c r="J2483" s="42"/>
      <c r="K2483" s="42">
        <v>0</v>
      </c>
      <c r="L2483" s="46">
        <v>0.28332000000000002</v>
      </c>
      <c r="M2483" s="42">
        <v>0</v>
      </c>
      <c r="N2483" s="48">
        <v>2.3208259199999999</v>
      </c>
      <c r="O2483" s="42"/>
      <c r="P2483" s="42"/>
      <c r="Q2483" s="42">
        <v>0</v>
      </c>
      <c r="R2483" s="47">
        <v>712.56</v>
      </c>
      <c r="S2483" s="42">
        <v>758.83300751490015</v>
      </c>
      <c r="T2483" s="73">
        <v>0.48241132073420223</v>
      </c>
      <c r="U2483" s="48">
        <v>2.6041459199999997</v>
      </c>
      <c r="V2483" s="49">
        <v>1.6555282390336932</v>
      </c>
    </row>
    <row r="2484" spans="1:22" x14ac:dyDescent="0.35">
      <c r="A2484" s="1" t="s">
        <v>29</v>
      </c>
      <c r="B2484" s="44" t="s">
        <v>2508</v>
      </c>
      <c r="C2484" s="25" t="s">
        <v>2535</v>
      </c>
      <c r="D2484" s="25" t="s">
        <v>32</v>
      </c>
      <c r="E2484" s="50">
        <v>3682</v>
      </c>
      <c r="F2484" s="41">
        <v>1733.3999999999999</v>
      </c>
      <c r="G2484" s="42">
        <v>923.00040000000001</v>
      </c>
      <c r="H2484" s="42">
        <v>0</v>
      </c>
      <c r="I2484" s="42"/>
      <c r="J2484" s="42"/>
      <c r="K2484" s="42">
        <v>0</v>
      </c>
      <c r="L2484" s="46">
        <v>0.72224999999999995</v>
      </c>
      <c r="M2484" s="48">
        <v>47.193967799999996</v>
      </c>
      <c r="N2484" s="48">
        <v>0</v>
      </c>
      <c r="O2484" s="42"/>
      <c r="P2484" s="42"/>
      <c r="Q2484" s="42">
        <v>0</v>
      </c>
      <c r="R2484" s="47">
        <v>2656.4004</v>
      </c>
      <c r="S2484" s="42">
        <v>2828.904660233221</v>
      </c>
      <c r="T2484" s="73">
        <v>0.76830653455546472</v>
      </c>
      <c r="U2484" s="48">
        <v>47.916217799999998</v>
      </c>
      <c r="V2484" s="49">
        <v>13.013638728951657</v>
      </c>
    </row>
    <row r="2485" spans="1:22" x14ac:dyDescent="0.35">
      <c r="A2485" s="1" t="s">
        <v>29</v>
      </c>
      <c r="B2485" s="44" t="s">
        <v>2508</v>
      </c>
      <c r="C2485" s="25" t="s">
        <v>2536</v>
      </c>
      <c r="D2485" s="25" t="s">
        <v>32</v>
      </c>
      <c r="E2485" s="50">
        <v>2656</v>
      </c>
      <c r="F2485" s="41">
        <v>1172.52</v>
      </c>
      <c r="G2485" s="42">
        <v>176.94630000000001</v>
      </c>
      <c r="H2485" s="42">
        <v>0</v>
      </c>
      <c r="I2485" s="42"/>
      <c r="J2485" s="42"/>
      <c r="K2485" s="42">
        <v>0</v>
      </c>
      <c r="L2485" s="46">
        <v>0.48854999999999998</v>
      </c>
      <c r="M2485" s="48">
        <v>9.0474478500000011</v>
      </c>
      <c r="N2485" s="48">
        <v>0</v>
      </c>
      <c r="O2485" s="42"/>
      <c r="P2485" s="42"/>
      <c r="Q2485" s="42">
        <v>0</v>
      </c>
      <c r="R2485" s="47">
        <v>1349.4663</v>
      </c>
      <c r="S2485" s="42">
        <v>1437.0994315833118</v>
      </c>
      <c r="T2485" s="73">
        <v>0.54107659321660839</v>
      </c>
      <c r="U2485" s="48">
        <v>9.5359978500000011</v>
      </c>
      <c r="V2485" s="49">
        <v>3.5903606362951814</v>
      </c>
    </row>
    <row r="2486" spans="1:22" x14ac:dyDescent="0.35">
      <c r="A2486" s="1" t="s">
        <v>29</v>
      </c>
      <c r="B2486" s="44" t="s">
        <v>2508</v>
      </c>
      <c r="C2486" s="25" t="s">
        <v>2537</v>
      </c>
      <c r="D2486" s="25" t="s">
        <v>32</v>
      </c>
      <c r="E2486" s="50">
        <v>1802</v>
      </c>
      <c r="F2486" s="41">
        <v>686.23199999999997</v>
      </c>
      <c r="G2486" s="42">
        <v>0</v>
      </c>
      <c r="H2486" s="42">
        <v>131.91999999999999</v>
      </c>
      <c r="I2486" s="42"/>
      <c r="J2486" s="42"/>
      <c r="K2486" s="42">
        <v>0</v>
      </c>
      <c r="L2486" s="46">
        <v>0.28593000000000002</v>
      </c>
      <c r="M2486" s="42">
        <v>0</v>
      </c>
      <c r="N2486" s="48">
        <v>9.3938191999999994</v>
      </c>
      <c r="O2486" s="42"/>
      <c r="P2486" s="42"/>
      <c r="Q2486" s="42">
        <v>0</v>
      </c>
      <c r="R2486" s="47">
        <v>818.15199999999993</v>
      </c>
      <c r="S2486" s="42">
        <v>871.28205732054926</v>
      </c>
      <c r="T2486" s="73">
        <v>0.48350835589375651</v>
      </c>
      <c r="U2486" s="48">
        <v>9.6797491999999998</v>
      </c>
      <c r="V2486" s="49">
        <v>5.3716699223085458</v>
      </c>
    </row>
    <row r="2487" spans="1:22" x14ac:dyDescent="0.35">
      <c r="A2487" s="1" t="s">
        <v>29</v>
      </c>
      <c r="B2487" s="44" t="s">
        <v>2508</v>
      </c>
      <c r="C2487" s="25" t="s">
        <v>2538</v>
      </c>
      <c r="D2487" s="25" t="s">
        <v>32</v>
      </c>
      <c r="E2487" s="50">
        <v>2091</v>
      </c>
      <c r="F2487" s="41">
        <v>777.70799999999997</v>
      </c>
      <c r="G2487" s="42">
        <v>0</v>
      </c>
      <c r="H2487" s="42">
        <v>469.4799999999999</v>
      </c>
      <c r="I2487" s="42"/>
      <c r="J2487" s="42"/>
      <c r="K2487" s="42">
        <v>0</v>
      </c>
      <c r="L2487" s="46">
        <v>0.32404500000000003</v>
      </c>
      <c r="M2487" s="42">
        <v>0</v>
      </c>
      <c r="N2487" s="48">
        <v>33.430944799999999</v>
      </c>
      <c r="O2487" s="42"/>
      <c r="P2487" s="42"/>
      <c r="Q2487" s="42">
        <v>0</v>
      </c>
      <c r="R2487" s="47">
        <v>1247.1879999999999</v>
      </c>
      <c r="S2487" s="42">
        <v>1328.1792704845814</v>
      </c>
      <c r="T2487" s="73">
        <v>0.63518855594671519</v>
      </c>
      <c r="U2487" s="48">
        <v>33.754989799999997</v>
      </c>
      <c r="V2487" s="49">
        <v>16.142988904830222</v>
      </c>
    </row>
    <row r="2488" spans="1:22" x14ac:dyDescent="0.35">
      <c r="A2488" s="1" t="s">
        <v>29</v>
      </c>
      <c r="B2488" s="44" t="s">
        <v>2508</v>
      </c>
      <c r="C2488" s="25" t="s">
        <v>2539</v>
      </c>
      <c r="D2488" s="25" t="s">
        <v>32</v>
      </c>
      <c r="E2488" s="50">
        <v>3267</v>
      </c>
      <c r="F2488" s="41">
        <v>1037.0160000000001</v>
      </c>
      <c r="G2488" s="42">
        <v>0</v>
      </c>
      <c r="H2488" s="42">
        <v>133.47199999999998</v>
      </c>
      <c r="I2488" s="42"/>
      <c r="J2488" s="42"/>
      <c r="K2488" s="42">
        <v>0</v>
      </c>
      <c r="L2488" s="46">
        <v>0.43209000000000003</v>
      </c>
      <c r="M2488" s="42">
        <v>0</v>
      </c>
      <c r="N2488" s="48">
        <v>9.5043347199999992</v>
      </c>
      <c r="O2488" s="42"/>
      <c r="P2488" s="42"/>
      <c r="Q2488" s="42">
        <v>0</v>
      </c>
      <c r="R2488" s="47">
        <v>1170.4880000000001</v>
      </c>
      <c r="S2488" s="42">
        <v>1246.498441254211</v>
      </c>
      <c r="T2488" s="73">
        <v>0.38154222260612519</v>
      </c>
      <c r="U2488" s="48">
        <v>9.9364247199999998</v>
      </c>
      <c r="V2488" s="49">
        <v>3.0414523171104988</v>
      </c>
    </row>
    <row r="2489" spans="1:22" x14ac:dyDescent="0.35">
      <c r="A2489" s="1" t="s">
        <v>29</v>
      </c>
      <c r="B2489" s="44" t="s">
        <v>2508</v>
      </c>
      <c r="C2489" s="25" t="s">
        <v>2540</v>
      </c>
      <c r="D2489" s="25" t="s">
        <v>32</v>
      </c>
      <c r="E2489" s="50">
        <v>3986</v>
      </c>
      <c r="F2489" s="41">
        <v>730.53719999999998</v>
      </c>
      <c r="G2489" s="42">
        <v>0</v>
      </c>
      <c r="H2489" s="42">
        <v>1817.0039999999997</v>
      </c>
      <c r="I2489" s="42"/>
      <c r="J2489" s="42"/>
      <c r="K2489" s="42">
        <v>0</v>
      </c>
      <c r="L2489" s="46">
        <v>0.30439050000000001</v>
      </c>
      <c r="M2489" s="42">
        <v>0</v>
      </c>
      <c r="N2489" s="48">
        <v>129.38604504</v>
      </c>
      <c r="O2489" s="42"/>
      <c r="P2489" s="42"/>
      <c r="Q2489" s="42">
        <v>0</v>
      </c>
      <c r="R2489" s="47">
        <v>2547.5411999999997</v>
      </c>
      <c r="S2489" s="42">
        <v>2712.9762413889603</v>
      </c>
      <c r="T2489" s="73">
        <v>0.68062625223004525</v>
      </c>
      <c r="U2489" s="48">
        <v>129.69043554000001</v>
      </c>
      <c r="V2489" s="49">
        <v>32.536486588058203</v>
      </c>
    </row>
    <row r="2490" spans="1:22" x14ac:dyDescent="0.35">
      <c r="A2490" s="1" t="s">
        <v>29</v>
      </c>
      <c r="B2490" s="44" t="s">
        <v>2508</v>
      </c>
      <c r="C2490" s="25" t="s">
        <v>2541</v>
      </c>
      <c r="D2490" s="25" t="s">
        <v>32</v>
      </c>
      <c r="E2490" s="50">
        <v>4042</v>
      </c>
      <c r="F2490" s="41">
        <v>1287.3599999999999</v>
      </c>
      <c r="G2490" s="42">
        <v>0</v>
      </c>
      <c r="H2490" s="42">
        <v>0</v>
      </c>
      <c r="I2490" s="42"/>
      <c r="J2490" s="42"/>
      <c r="K2490" s="42">
        <v>0</v>
      </c>
      <c r="L2490" s="46">
        <v>0.53639999999999999</v>
      </c>
      <c r="M2490" s="42">
        <v>0</v>
      </c>
      <c r="N2490" s="48">
        <v>0</v>
      </c>
      <c r="O2490" s="42"/>
      <c r="P2490" s="42"/>
      <c r="Q2490" s="42">
        <v>0</v>
      </c>
      <c r="R2490" s="47">
        <v>1287.3599999999999</v>
      </c>
      <c r="S2490" s="42">
        <v>1370.9600041461517</v>
      </c>
      <c r="T2490" s="73">
        <v>0.33917862546911226</v>
      </c>
      <c r="U2490" s="48">
        <v>0.53639999999999999</v>
      </c>
      <c r="V2490" s="49">
        <v>0.13270658090054427</v>
      </c>
    </row>
    <row r="2491" spans="1:22" x14ac:dyDescent="0.35">
      <c r="A2491" s="1" t="s">
        <v>29</v>
      </c>
      <c r="B2491" s="44" t="s">
        <v>2508</v>
      </c>
      <c r="C2491" s="25" t="s">
        <v>2542</v>
      </c>
      <c r="D2491" s="25" t="s">
        <v>32</v>
      </c>
      <c r="E2491" s="50">
        <v>3708</v>
      </c>
      <c r="F2491" s="41">
        <v>502.416</v>
      </c>
      <c r="G2491" s="42">
        <v>1418.9804999999999</v>
      </c>
      <c r="H2491" s="42">
        <v>0</v>
      </c>
      <c r="I2491" s="42"/>
      <c r="J2491" s="42"/>
      <c r="K2491" s="42">
        <v>0</v>
      </c>
      <c r="L2491" s="46">
        <v>0.20934</v>
      </c>
      <c r="M2491" s="48">
        <v>72.553944749999999</v>
      </c>
      <c r="N2491" s="48">
        <v>0</v>
      </c>
      <c r="O2491" s="42"/>
      <c r="P2491" s="42"/>
      <c r="Q2491" s="42">
        <v>0</v>
      </c>
      <c r="R2491" s="47">
        <v>1921.3964999999998</v>
      </c>
      <c r="S2491" s="42">
        <v>2046.1702659756411</v>
      </c>
      <c r="T2491" s="73">
        <v>0.55182585382298843</v>
      </c>
      <c r="U2491" s="48">
        <v>72.763284749999997</v>
      </c>
      <c r="V2491" s="49">
        <v>19.62332382686084</v>
      </c>
    </row>
    <row r="2492" spans="1:22" x14ac:dyDescent="0.35">
      <c r="A2492" s="1" t="s">
        <v>29</v>
      </c>
      <c r="B2492" s="44" t="s">
        <v>2508</v>
      </c>
      <c r="C2492" s="25" t="s">
        <v>2543</v>
      </c>
      <c r="D2492" s="25" t="s">
        <v>32</v>
      </c>
      <c r="E2492" s="50">
        <v>3133</v>
      </c>
      <c r="F2492" s="41">
        <v>425.73599999999999</v>
      </c>
      <c r="G2492" s="42">
        <v>1025.6822999999999</v>
      </c>
      <c r="H2492" s="42">
        <v>0</v>
      </c>
      <c r="I2492" s="42"/>
      <c r="J2492" s="42"/>
      <c r="K2492" s="42">
        <v>0</v>
      </c>
      <c r="L2492" s="46">
        <v>0.17739000000000002</v>
      </c>
      <c r="M2492" s="48">
        <v>52.444199849999997</v>
      </c>
      <c r="N2492" s="48">
        <v>0</v>
      </c>
      <c r="O2492" s="42"/>
      <c r="P2492" s="42"/>
      <c r="Q2492" s="42">
        <v>0</v>
      </c>
      <c r="R2492" s="47">
        <v>1451.4182999999998</v>
      </c>
      <c r="S2492" s="42">
        <v>1545.6721030526041</v>
      </c>
      <c r="T2492" s="73">
        <v>0.49335209162228028</v>
      </c>
      <c r="U2492" s="48">
        <v>52.621589849999999</v>
      </c>
      <c r="V2492" s="49">
        <v>16.795911219278647</v>
      </c>
    </row>
    <row r="2493" spans="1:22" x14ac:dyDescent="0.35">
      <c r="A2493" s="1" t="s">
        <v>29</v>
      </c>
      <c r="B2493" s="44" t="s">
        <v>2508</v>
      </c>
      <c r="C2493" s="25" t="s">
        <v>2544</v>
      </c>
      <c r="D2493" s="25" t="s">
        <v>32</v>
      </c>
      <c r="E2493" s="50">
        <v>4474</v>
      </c>
      <c r="F2493" s="41">
        <v>1448.0639999999999</v>
      </c>
      <c r="G2493" s="42">
        <v>949.52340000000004</v>
      </c>
      <c r="H2493" s="42">
        <v>0</v>
      </c>
      <c r="I2493" s="42"/>
      <c r="J2493" s="42"/>
      <c r="K2493" s="42">
        <v>0</v>
      </c>
      <c r="L2493" s="46">
        <v>0.60336000000000001</v>
      </c>
      <c r="M2493" s="48">
        <v>48.550116299999999</v>
      </c>
      <c r="N2493" s="48">
        <v>0</v>
      </c>
      <c r="O2493" s="42"/>
      <c r="P2493" s="42"/>
      <c r="Q2493" s="42">
        <v>0</v>
      </c>
      <c r="R2493" s="47">
        <v>2397.5873999999999</v>
      </c>
      <c r="S2493" s="42">
        <v>2553.2845760663381</v>
      </c>
      <c r="T2493" s="73">
        <v>0.5706939150796464</v>
      </c>
      <c r="U2493" s="48">
        <v>49.153476300000001</v>
      </c>
      <c r="V2493" s="49">
        <v>10.986472127849799</v>
      </c>
    </row>
    <row r="2494" spans="1:22" x14ac:dyDescent="0.35">
      <c r="A2494" s="1" t="s">
        <v>29</v>
      </c>
      <c r="B2494" s="44" t="s">
        <v>2508</v>
      </c>
      <c r="C2494" s="25" t="s">
        <v>2545</v>
      </c>
      <c r="D2494" s="25" t="s">
        <v>32</v>
      </c>
      <c r="E2494" s="50">
        <v>3564</v>
      </c>
      <c r="F2494" s="41">
        <v>399.16800000000001</v>
      </c>
      <c r="G2494" s="42">
        <v>871.47</v>
      </c>
      <c r="H2494" s="42">
        <v>0</v>
      </c>
      <c r="I2494" s="42"/>
      <c r="J2494" s="42"/>
      <c r="K2494" s="42">
        <v>0</v>
      </c>
      <c r="L2494" s="46">
        <v>0.16632</v>
      </c>
      <c r="M2494" s="48">
        <v>44.559165</v>
      </c>
      <c r="N2494" s="48">
        <v>0</v>
      </c>
      <c r="O2494" s="42"/>
      <c r="P2494" s="42"/>
      <c r="Q2494" s="42">
        <v>0</v>
      </c>
      <c r="R2494" s="47">
        <v>1270.6379999999999</v>
      </c>
      <c r="S2494" s="42">
        <v>1353.1520924591862</v>
      </c>
      <c r="T2494" s="73">
        <v>0.37967230428147758</v>
      </c>
      <c r="U2494" s="48">
        <v>44.725484999999999</v>
      </c>
      <c r="V2494" s="49">
        <v>12.549238215488216</v>
      </c>
    </row>
    <row r="2495" spans="1:22" x14ac:dyDescent="0.35">
      <c r="A2495" s="1" t="s">
        <v>29</v>
      </c>
      <c r="B2495" s="44" t="s">
        <v>2508</v>
      </c>
      <c r="C2495" s="25" t="s">
        <v>2546</v>
      </c>
      <c r="D2495" s="25" t="s">
        <v>32</v>
      </c>
      <c r="E2495" s="50">
        <v>4557</v>
      </c>
      <c r="F2495" s="41">
        <v>651.85919999999999</v>
      </c>
      <c r="G2495" s="42">
        <v>1701.261</v>
      </c>
      <c r="H2495" s="42">
        <v>0</v>
      </c>
      <c r="I2495" s="42"/>
      <c r="J2495" s="42"/>
      <c r="K2495" s="42">
        <v>0</v>
      </c>
      <c r="L2495" s="46">
        <v>0.27160800000000002</v>
      </c>
      <c r="M2495" s="48">
        <v>86.987239500000001</v>
      </c>
      <c r="N2495" s="48">
        <v>0</v>
      </c>
      <c r="O2495" s="42"/>
      <c r="P2495" s="42"/>
      <c r="Q2495" s="42">
        <v>0</v>
      </c>
      <c r="R2495" s="47">
        <v>2353.1201999999998</v>
      </c>
      <c r="S2495" s="42">
        <v>2505.9297159678672</v>
      </c>
      <c r="T2495" s="73">
        <v>0.54990777177262828</v>
      </c>
      <c r="U2495" s="48">
        <v>87.258847500000002</v>
      </c>
      <c r="V2495" s="49">
        <v>19.148309743252142</v>
      </c>
    </row>
    <row r="2496" spans="1:22" x14ac:dyDescent="0.35">
      <c r="A2496" s="1" t="s">
        <v>29</v>
      </c>
      <c r="B2496" s="44" t="s">
        <v>2508</v>
      </c>
      <c r="C2496" s="25" t="s">
        <v>2547</v>
      </c>
      <c r="D2496" s="25" t="s">
        <v>32</v>
      </c>
      <c r="E2496" s="50">
        <v>5558</v>
      </c>
      <c r="F2496" s="41">
        <v>1264.896</v>
      </c>
      <c r="G2496" s="42">
        <v>1575.8451</v>
      </c>
      <c r="H2496" s="42">
        <v>0</v>
      </c>
      <c r="I2496" s="42"/>
      <c r="J2496" s="42"/>
      <c r="K2496" s="42">
        <v>0</v>
      </c>
      <c r="L2496" s="46">
        <v>0.52703999999999995</v>
      </c>
      <c r="M2496" s="48">
        <v>80.574594450000006</v>
      </c>
      <c r="N2496" s="48">
        <v>0</v>
      </c>
      <c r="O2496" s="42"/>
      <c r="P2496" s="42"/>
      <c r="Q2496" s="42">
        <v>0</v>
      </c>
      <c r="R2496" s="47">
        <v>2840.7411000000002</v>
      </c>
      <c r="S2496" s="42">
        <v>3025.2162800103656</v>
      </c>
      <c r="T2496" s="73">
        <v>0.54429943864886032</v>
      </c>
      <c r="U2496" s="48">
        <v>81.101634450000006</v>
      </c>
      <c r="V2496" s="49">
        <v>14.591873776538325</v>
      </c>
    </row>
    <row r="2497" spans="1:22" x14ac:dyDescent="0.35">
      <c r="A2497" s="1" t="s">
        <v>29</v>
      </c>
      <c r="B2497" s="44" t="s">
        <v>2508</v>
      </c>
      <c r="C2497" s="25" t="s">
        <v>2548</v>
      </c>
      <c r="D2497" s="25" t="s">
        <v>32</v>
      </c>
      <c r="E2497" s="50">
        <v>6495</v>
      </c>
      <c r="F2497" s="41">
        <v>773.71199999999999</v>
      </c>
      <c r="G2497" s="42">
        <v>2493.5409</v>
      </c>
      <c r="H2497" s="42">
        <v>0</v>
      </c>
      <c r="I2497" s="42"/>
      <c r="J2497" s="42"/>
      <c r="K2497" s="42">
        <v>0</v>
      </c>
      <c r="L2497" s="46">
        <v>0.32238</v>
      </c>
      <c r="M2497" s="42">
        <v>127.49733255</v>
      </c>
      <c r="N2497" s="48">
        <v>0</v>
      </c>
      <c r="O2497" s="42"/>
      <c r="P2497" s="42"/>
      <c r="Q2497" s="42">
        <v>0</v>
      </c>
      <c r="R2497" s="47">
        <v>3267.2529</v>
      </c>
      <c r="S2497" s="42">
        <v>3479.4253738896086</v>
      </c>
      <c r="T2497" s="73">
        <v>0.53570829467122538</v>
      </c>
      <c r="U2497" s="48">
        <v>127.81971254999999</v>
      </c>
      <c r="V2497" s="49">
        <v>19.679709399538105</v>
      </c>
    </row>
    <row r="2498" spans="1:22" x14ac:dyDescent="0.35">
      <c r="A2498" s="1" t="s">
        <v>29</v>
      </c>
      <c r="B2498" s="44" t="s">
        <v>2508</v>
      </c>
      <c r="C2498" s="25" t="s">
        <v>2549</v>
      </c>
      <c r="D2498" s="25" t="s">
        <v>32</v>
      </c>
      <c r="E2498" s="50">
        <v>3118</v>
      </c>
      <c r="F2498" s="41">
        <v>575.71199999999999</v>
      </c>
      <c r="G2498" s="42">
        <v>1520.9046000000001</v>
      </c>
      <c r="H2498" s="42">
        <v>0</v>
      </c>
      <c r="I2498" s="42"/>
      <c r="J2498" s="42"/>
      <c r="K2498" s="42">
        <v>0</v>
      </c>
      <c r="L2498" s="46">
        <v>0.23987999999999998</v>
      </c>
      <c r="M2498" s="48">
        <v>77.765429699999999</v>
      </c>
      <c r="N2498" s="48">
        <v>0</v>
      </c>
      <c r="O2498" s="42"/>
      <c r="P2498" s="42"/>
      <c r="Q2498" s="42">
        <v>0</v>
      </c>
      <c r="R2498" s="47">
        <v>2096.6166000000003</v>
      </c>
      <c r="S2498" s="42">
        <v>2232.7690021663648</v>
      </c>
      <c r="T2498" s="73">
        <v>0.71609012256778859</v>
      </c>
      <c r="U2498" s="48">
        <v>78.005309699999998</v>
      </c>
      <c r="V2498" s="49">
        <v>25.017738838999357</v>
      </c>
    </row>
    <row r="2499" spans="1:22" x14ac:dyDescent="0.35">
      <c r="A2499" s="1" t="s">
        <v>29</v>
      </c>
      <c r="B2499" s="44" t="s">
        <v>2508</v>
      </c>
      <c r="C2499" s="25" t="s">
        <v>2550</v>
      </c>
      <c r="D2499" s="25" t="s">
        <v>32</v>
      </c>
      <c r="E2499" s="50">
        <v>4906</v>
      </c>
      <c r="F2499" s="41">
        <v>694.16279999999995</v>
      </c>
      <c r="G2499" s="42">
        <v>1563.3414</v>
      </c>
      <c r="H2499" s="42">
        <v>0</v>
      </c>
      <c r="I2499" s="42"/>
      <c r="J2499" s="42"/>
      <c r="K2499" s="42">
        <v>0</v>
      </c>
      <c r="L2499" s="46">
        <v>0.28923450000000001</v>
      </c>
      <c r="M2499" s="48">
        <v>79.935267299999992</v>
      </c>
      <c r="N2499" s="48">
        <v>0</v>
      </c>
      <c r="O2499" s="42"/>
      <c r="P2499" s="42"/>
      <c r="Q2499" s="42">
        <v>0</v>
      </c>
      <c r="R2499" s="47">
        <v>2257.5041999999999</v>
      </c>
      <c r="S2499" s="42">
        <v>2404.1044986576831</v>
      </c>
      <c r="T2499" s="73">
        <v>0.49003353009736711</v>
      </c>
      <c r="U2499" s="48">
        <v>80.224501799999999</v>
      </c>
      <c r="V2499" s="49">
        <v>16.352324052181004</v>
      </c>
    </row>
    <row r="2500" spans="1:22" x14ac:dyDescent="0.35">
      <c r="A2500" s="1" t="s">
        <v>29</v>
      </c>
      <c r="B2500" s="44" t="s">
        <v>2508</v>
      </c>
      <c r="C2500" s="25" t="s">
        <v>2551</v>
      </c>
      <c r="D2500" s="25" t="s">
        <v>32</v>
      </c>
      <c r="E2500" s="50">
        <v>10140</v>
      </c>
      <c r="F2500" s="41">
        <v>4409.6400000000003</v>
      </c>
      <c r="G2500" s="42">
        <v>8353.9871999999996</v>
      </c>
      <c r="H2500" s="42">
        <v>0</v>
      </c>
      <c r="I2500" s="42"/>
      <c r="J2500" s="42"/>
      <c r="K2500" s="42">
        <v>0</v>
      </c>
      <c r="L2500" s="46">
        <v>1.83735</v>
      </c>
      <c r="M2500" s="42">
        <v>427.14803039999998</v>
      </c>
      <c r="N2500" s="48">
        <v>0</v>
      </c>
      <c r="O2500" s="42"/>
      <c r="P2500" s="42"/>
      <c r="Q2500" s="42">
        <v>0</v>
      </c>
      <c r="R2500" s="47">
        <v>12763.627199999999</v>
      </c>
      <c r="S2500" s="42">
        <v>13592.485706431717</v>
      </c>
      <c r="T2500" s="73">
        <v>1.3404818250918853</v>
      </c>
      <c r="U2500" s="48">
        <v>428.9853804</v>
      </c>
      <c r="V2500" s="49">
        <v>42.306250532544382</v>
      </c>
    </row>
    <row r="2501" spans="1:22" x14ac:dyDescent="0.35">
      <c r="A2501" s="1" t="s">
        <v>29</v>
      </c>
      <c r="B2501" s="44" t="s">
        <v>2508</v>
      </c>
      <c r="C2501" s="25" t="s">
        <v>2552</v>
      </c>
      <c r="D2501" s="25" t="s">
        <v>32</v>
      </c>
      <c r="E2501" s="50">
        <v>9446</v>
      </c>
      <c r="F2501" s="41">
        <v>2179.8719999999998</v>
      </c>
      <c r="G2501" s="42">
        <v>2688.6743999999999</v>
      </c>
      <c r="H2501" s="42">
        <v>0</v>
      </c>
      <c r="I2501" s="42"/>
      <c r="J2501" s="42"/>
      <c r="K2501" s="42">
        <v>0</v>
      </c>
      <c r="L2501" s="46">
        <v>0.90827999999999998</v>
      </c>
      <c r="M2501" s="42">
        <v>137.4747108</v>
      </c>
      <c r="N2501" s="48">
        <v>0</v>
      </c>
      <c r="O2501" s="42"/>
      <c r="P2501" s="42"/>
      <c r="Q2501" s="42">
        <v>0</v>
      </c>
      <c r="R2501" s="47">
        <v>4868.5463999999993</v>
      </c>
      <c r="S2501" s="42">
        <v>5184.7054380513073</v>
      </c>
      <c r="T2501" s="73">
        <v>0.54887840758535966</v>
      </c>
      <c r="U2501" s="48">
        <v>138.38299079999999</v>
      </c>
      <c r="V2501" s="49">
        <v>14.649903747618039</v>
      </c>
    </row>
    <row r="2502" spans="1:22" x14ac:dyDescent="0.35">
      <c r="A2502" s="1" t="s">
        <v>29</v>
      </c>
      <c r="B2502" s="44" t="s">
        <v>2508</v>
      </c>
      <c r="C2502" s="25" t="s">
        <v>2553</v>
      </c>
      <c r="D2502" s="25" t="s">
        <v>32</v>
      </c>
      <c r="E2502" s="50">
        <v>20628</v>
      </c>
      <c r="F2502" s="41">
        <v>5140.8</v>
      </c>
      <c r="G2502" s="42">
        <v>6304.8959999999997</v>
      </c>
      <c r="H2502" s="42">
        <v>0</v>
      </c>
      <c r="I2502" s="42"/>
      <c r="J2502" s="42"/>
      <c r="K2502" s="42">
        <v>0</v>
      </c>
      <c r="L2502" s="46">
        <v>2.1419999999999999</v>
      </c>
      <c r="M2502" s="42">
        <v>322.37587199999996</v>
      </c>
      <c r="N2502" s="48">
        <v>0</v>
      </c>
      <c r="O2502" s="42"/>
      <c r="P2502" s="42"/>
      <c r="Q2502" s="42">
        <v>0</v>
      </c>
      <c r="R2502" s="47">
        <v>11445.696</v>
      </c>
      <c r="S2502" s="42">
        <v>12188.969235967867</v>
      </c>
      <c r="T2502" s="73">
        <v>0.59089437831917135</v>
      </c>
      <c r="U2502" s="48">
        <v>324.51787199999995</v>
      </c>
      <c r="V2502" s="49">
        <v>15.731911576497962</v>
      </c>
    </row>
    <row r="2503" spans="1:22" x14ac:dyDescent="0.35">
      <c r="A2503" s="1" t="s">
        <v>29</v>
      </c>
      <c r="B2503" s="44" t="s">
        <v>2508</v>
      </c>
      <c r="C2503" s="25" t="s">
        <v>2554</v>
      </c>
      <c r="D2503" s="25" t="s">
        <v>32</v>
      </c>
      <c r="E2503" s="50">
        <v>807</v>
      </c>
      <c r="F2503" s="60">
        <v>95.644800000000004</v>
      </c>
      <c r="G2503" s="42">
        <v>442.9341</v>
      </c>
      <c r="H2503" s="42">
        <v>0</v>
      </c>
      <c r="I2503" s="42"/>
      <c r="J2503" s="42"/>
      <c r="K2503" s="42">
        <v>0</v>
      </c>
      <c r="L2503" s="46">
        <v>3.9852000000000005E-2</v>
      </c>
      <c r="M2503" s="48">
        <v>22.647679949999997</v>
      </c>
      <c r="N2503" s="48">
        <v>0</v>
      </c>
      <c r="O2503" s="42"/>
      <c r="P2503" s="42"/>
      <c r="Q2503" s="42">
        <v>0</v>
      </c>
      <c r="R2503" s="47">
        <v>538.57889999999998</v>
      </c>
      <c r="S2503" s="42">
        <v>573.55373087328314</v>
      </c>
      <c r="T2503" s="73">
        <v>0.71072333441546853</v>
      </c>
      <c r="U2503" s="48">
        <v>22.687531949999997</v>
      </c>
      <c r="V2503" s="49">
        <v>28.113422490706316</v>
      </c>
    </row>
    <row r="2504" spans="1:22" x14ac:dyDescent="0.35">
      <c r="A2504" s="1" t="s">
        <v>29</v>
      </c>
      <c r="B2504" s="44" t="s">
        <v>2508</v>
      </c>
      <c r="C2504" s="25" t="s">
        <v>2516</v>
      </c>
      <c r="D2504" s="25" t="s">
        <v>32</v>
      </c>
      <c r="E2504" s="50">
        <v>21982</v>
      </c>
      <c r="F2504" s="41">
        <v>8404.56</v>
      </c>
      <c r="G2504" s="42">
        <v>6530.3415000000005</v>
      </c>
      <c r="H2504" s="42">
        <v>0</v>
      </c>
      <c r="I2504" s="42"/>
      <c r="J2504" s="42"/>
      <c r="K2504" s="42">
        <v>0</v>
      </c>
      <c r="L2504" s="46">
        <v>3.5019</v>
      </c>
      <c r="M2504" s="42">
        <v>333.90313424999999</v>
      </c>
      <c r="N2504" s="48">
        <v>0</v>
      </c>
      <c r="O2504" s="42"/>
      <c r="P2504" s="42"/>
      <c r="Q2504" s="42">
        <v>0</v>
      </c>
      <c r="R2504" s="47">
        <v>14934.9015</v>
      </c>
      <c r="S2504" s="42">
        <v>15904.76061269759</v>
      </c>
      <c r="T2504" s="73">
        <v>0.72353564792546587</v>
      </c>
      <c r="U2504" s="48">
        <v>337.40503424999997</v>
      </c>
      <c r="V2504" s="49">
        <v>15.349150862068964</v>
      </c>
    </row>
    <row r="2505" spans="1:22" x14ac:dyDescent="0.35">
      <c r="A2505" s="1" t="s">
        <v>29</v>
      </c>
      <c r="B2505" s="44" t="s">
        <v>2508</v>
      </c>
      <c r="C2505" s="25" t="s">
        <v>2555</v>
      </c>
      <c r="D2505" s="25" t="s">
        <v>32</v>
      </c>
      <c r="E2505" s="50">
        <v>4994</v>
      </c>
      <c r="F2505" s="41">
        <v>815.52959999999996</v>
      </c>
      <c r="G2505" s="42">
        <v>1587.2121</v>
      </c>
      <c r="H2505" s="42">
        <v>0</v>
      </c>
      <c r="I2505" s="42"/>
      <c r="J2505" s="42"/>
      <c r="K2505" s="42">
        <v>0</v>
      </c>
      <c r="L2505" s="46">
        <v>0.33980400000000005</v>
      </c>
      <c r="M2505" s="48">
        <v>81.15580095</v>
      </c>
      <c r="N2505" s="48">
        <v>0</v>
      </c>
      <c r="O2505" s="42"/>
      <c r="P2505" s="42"/>
      <c r="Q2505" s="42">
        <v>0</v>
      </c>
      <c r="R2505" s="47">
        <v>2402.7417</v>
      </c>
      <c r="S2505" s="42">
        <v>2558.7735916869656</v>
      </c>
      <c r="T2505" s="73">
        <v>0.51236956181156701</v>
      </c>
      <c r="U2505" s="48">
        <v>81.495604950000001</v>
      </c>
      <c r="V2505" s="49">
        <v>16.318703434120945</v>
      </c>
    </row>
    <row r="2506" spans="1:22" x14ac:dyDescent="0.35">
      <c r="A2506" s="1" t="s">
        <v>29</v>
      </c>
      <c r="B2506" s="44" t="s">
        <v>2508</v>
      </c>
      <c r="C2506" s="25" t="s">
        <v>2556</v>
      </c>
      <c r="D2506" s="25" t="s">
        <v>32</v>
      </c>
      <c r="E2506" s="50">
        <v>16316</v>
      </c>
      <c r="F2506" s="41">
        <v>5743.44</v>
      </c>
      <c r="G2506" s="42">
        <v>8369.5221000000001</v>
      </c>
      <c r="H2506" s="42">
        <v>0</v>
      </c>
      <c r="I2506" s="42"/>
      <c r="J2506" s="42"/>
      <c r="K2506" s="42">
        <v>0</v>
      </c>
      <c r="L2506" s="46">
        <v>2.3931</v>
      </c>
      <c r="M2506" s="42">
        <v>427.94234595</v>
      </c>
      <c r="N2506" s="48">
        <v>0</v>
      </c>
      <c r="O2506" s="42"/>
      <c r="P2506" s="42"/>
      <c r="Q2506" s="42">
        <v>0</v>
      </c>
      <c r="R2506" s="47">
        <v>14112.962100000001</v>
      </c>
      <c r="S2506" s="42">
        <v>15029.445205016844</v>
      </c>
      <c r="T2506" s="73">
        <v>0.92114765904736728</v>
      </c>
      <c r="U2506" s="48">
        <v>430.33544595000001</v>
      </c>
      <c r="V2506" s="49">
        <v>26.375057976832558</v>
      </c>
    </row>
    <row r="2507" spans="1:22" x14ac:dyDescent="0.35">
      <c r="A2507" s="1" t="s">
        <v>29</v>
      </c>
      <c r="B2507" s="44" t="s">
        <v>2508</v>
      </c>
      <c r="C2507" s="25" t="s">
        <v>2557</v>
      </c>
      <c r="D2507" s="25" t="s">
        <v>32</v>
      </c>
      <c r="E2507" s="50">
        <v>3733</v>
      </c>
      <c r="F2507" s="41">
        <v>2980.7999999999997</v>
      </c>
      <c r="G2507" s="42">
        <v>350.48250000000002</v>
      </c>
      <c r="H2507" s="42">
        <v>0</v>
      </c>
      <c r="I2507" s="42"/>
      <c r="J2507" s="42"/>
      <c r="K2507" s="42">
        <v>0</v>
      </c>
      <c r="L2507" s="46">
        <v>1.242</v>
      </c>
      <c r="M2507" s="48">
        <v>17.920533749999997</v>
      </c>
      <c r="N2507" s="48">
        <v>0</v>
      </c>
      <c r="O2507" s="42"/>
      <c r="P2507" s="42"/>
      <c r="Q2507" s="42">
        <v>0</v>
      </c>
      <c r="R2507" s="47">
        <v>3331.2824999999998</v>
      </c>
      <c r="S2507" s="42">
        <v>3547.6129987043273</v>
      </c>
      <c r="T2507" s="73">
        <v>0.95033833343271557</v>
      </c>
      <c r="U2507" s="48">
        <v>19.162533749999998</v>
      </c>
      <c r="V2507" s="49">
        <v>5.1332798687382795</v>
      </c>
    </row>
    <row r="2508" spans="1:22" x14ac:dyDescent="0.35">
      <c r="A2508" s="1" t="s">
        <v>29</v>
      </c>
      <c r="B2508" s="44" t="s">
        <v>2508</v>
      </c>
      <c r="C2508" s="25" t="s">
        <v>2558</v>
      </c>
      <c r="D2508" s="25" t="s">
        <v>32</v>
      </c>
      <c r="E2508" s="50">
        <v>1518</v>
      </c>
      <c r="F2508" s="41">
        <v>247.10399999999998</v>
      </c>
      <c r="G2508" s="42">
        <v>925.27380000000005</v>
      </c>
      <c r="H2508" s="42">
        <v>0</v>
      </c>
      <c r="I2508" s="42"/>
      <c r="J2508" s="42"/>
      <c r="K2508" s="42">
        <v>0</v>
      </c>
      <c r="L2508" s="46">
        <v>0.10296000000000001</v>
      </c>
      <c r="M2508" s="48">
        <v>47.310209100000002</v>
      </c>
      <c r="N2508" s="48">
        <v>0</v>
      </c>
      <c r="O2508" s="42"/>
      <c r="P2508" s="42"/>
      <c r="Q2508" s="42">
        <v>0</v>
      </c>
      <c r="R2508" s="47">
        <v>1172.3778</v>
      </c>
      <c r="S2508" s="42">
        <v>1248.5109631718062</v>
      </c>
      <c r="T2508" s="73">
        <v>0.8224709902317564</v>
      </c>
      <c r="U2508" s="48">
        <v>47.413169100000005</v>
      </c>
      <c r="V2508" s="49">
        <v>31.233971739130439</v>
      </c>
    </row>
    <row r="2509" spans="1:22" x14ac:dyDescent="0.35">
      <c r="A2509" s="1" t="s">
        <v>29</v>
      </c>
      <c r="B2509" s="44" t="s">
        <v>2508</v>
      </c>
      <c r="C2509" s="25" t="s">
        <v>2559</v>
      </c>
      <c r="D2509" s="25" t="s">
        <v>32</v>
      </c>
      <c r="E2509" s="50">
        <v>882</v>
      </c>
      <c r="F2509" s="41">
        <v>375.44040000000001</v>
      </c>
      <c r="G2509" s="42">
        <v>0</v>
      </c>
      <c r="H2509" s="42">
        <v>0</v>
      </c>
      <c r="I2509" s="42"/>
      <c r="J2509" s="42"/>
      <c r="K2509" s="42">
        <v>0</v>
      </c>
      <c r="L2509" s="46">
        <v>0.1564335</v>
      </c>
      <c r="M2509" s="42">
        <v>0</v>
      </c>
      <c r="N2509" s="48">
        <v>0</v>
      </c>
      <c r="O2509" s="42"/>
      <c r="P2509" s="42"/>
      <c r="Q2509" s="42">
        <v>0</v>
      </c>
      <c r="R2509" s="47">
        <v>375.44040000000001</v>
      </c>
      <c r="S2509" s="42">
        <v>399.82116295413317</v>
      </c>
      <c r="T2509" s="73">
        <v>0.45331197613847296</v>
      </c>
      <c r="U2509" s="48">
        <v>0.1564335</v>
      </c>
      <c r="V2509" s="49">
        <v>0.17736224489795918</v>
      </c>
    </row>
    <row r="2510" spans="1:22" x14ac:dyDescent="0.35">
      <c r="A2510" s="1" t="s">
        <v>29</v>
      </c>
      <c r="B2510" s="44" t="s">
        <v>2508</v>
      </c>
      <c r="C2510" s="25" t="s">
        <v>2560</v>
      </c>
      <c r="D2510" s="25" t="s">
        <v>32</v>
      </c>
      <c r="E2510" s="50">
        <v>4132</v>
      </c>
      <c r="F2510" s="41">
        <v>1796.2559999999999</v>
      </c>
      <c r="G2510" s="42">
        <v>3053.9340000000002</v>
      </c>
      <c r="H2510" s="42">
        <v>0</v>
      </c>
      <c r="I2510" s="42"/>
      <c r="J2510" s="42"/>
      <c r="K2510" s="42">
        <v>0</v>
      </c>
      <c r="L2510" s="46">
        <v>0.74844000000000011</v>
      </c>
      <c r="M2510" s="42">
        <v>156.150813</v>
      </c>
      <c r="N2510" s="48">
        <v>0</v>
      </c>
      <c r="O2510" s="42"/>
      <c r="P2510" s="42"/>
      <c r="Q2510" s="42">
        <v>0</v>
      </c>
      <c r="R2510" s="47">
        <v>4850.1900000000005</v>
      </c>
      <c r="S2510" s="42">
        <v>5165.1569898937551</v>
      </c>
      <c r="T2510" s="73">
        <v>1.2500379936819348</v>
      </c>
      <c r="U2510" s="48">
        <v>156.89925299999999</v>
      </c>
      <c r="V2510" s="49">
        <v>37.971745643756051</v>
      </c>
    </row>
    <row r="2511" spans="1:22" x14ac:dyDescent="0.35">
      <c r="A2511" s="1" t="s">
        <v>29</v>
      </c>
      <c r="B2511" s="44" t="s">
        <v>2508</v>
      </c>
      <c r="C2511" s="25" t="s">
        <v>2561</v>
      </c>
      <c r="D2511" s="25" t="s">
        <v>32</v>
      </c>
      <c r="E2511" s="50">
        <v>5054</v>
      </c>
      <c r="F2511" s="41">
        <v>1330.992</v>
      </c>
      <c r="G2511" s="42">
        <v>1049.9319</v>
      </c>
      <c r="H2511" s="42">
        <v>0</v>
      </c>
      <c r="I2511" s="42"/>
      <c r="J2511" s="42"/>
      <c r="K2511" s="42">
        <v>0</v>
      </c>
      <c r="L2511" s="46">
        <v>0.55458000000000007</v>
      </c>
      <c r="M2511" s="48">
        <v>53.684107050000001</v>
      </c>
      <c r="N2511" s="48">
        <v>0</v>
      </c>
      <c r="O2511" s="42"/>
      <c r="P2511" s="42"/>
      <c r="Q2511" s="42">
        <v>0</v>
      </c>
      <c r="R2511" s="47">
        <v>2380.9238999999998</v>
      </c>
      <c r="S2511" s="42">
        <v>2535.5389633169211</v>
      </c>
      <c r="T2511" s="73">
        <v>0.50168954557121515</v>
      </c>
      <c r="U2511" s="48">
        <v>54.238687050000003</v>
      </c>
      <c r="V2511" s="49">
        <v>10.731833607043926</v>
      </c>
    </row>
    <row r="2512" spans="1:22" x14ac:dyDescent="0.35">
      <c r="A2512" s="1" t="s">
        <v>29</v>
      </c>
      <c r="B2512" s="44" t="s">
        <v>2508</v>
      </c>
      <c r="C2512" s="25" t="s">
        <v>2562</v>
      </c>
      <c r="D2512" s="25" t="s">
        <v>32</v>
      </c>
      <c r="E2512" s="50">
        <v>4603</v>
      </c>
      <c r="F2512" s="41">
        <v>983.98799999999994</v>
      </c>
      <c r="G2512" s="42">
        <v>1435.2732000000001</v>
      </c>
      <c r="H2512" s="42">
        <v>0</v>
      </c>
      <c r="I2512" s="42"/>
      <c r="J2512" s="42"/>
      <c r="K2512" s="42">
        <v>0</v>
      </c>
      <c r="L2512" s="46">
        <v>0.409995</v>
      </c>
      <c r="M2512" s="48">
        <v>73.387007400000002</v>
      </c>
      <c r="N2512" s="48">
        <v>0</v>
      </c>
      <c r="O2512" s="42"/>
      <c r="P2512" s="42"/>
      <c r="Q2512" s="42">
        <v>0</v>
      </c>
      <c r="R2512" s="47">
        <v>2419.2611999999999</v>
      </c>
      <c r="S2512" s="42">
        <v>2576.3658532054933</v>
      </c>
      <c r="T2512" s="73">
        <v>0.5597145021085147</v>
      </c>
      <c r="U2512" s="48">
        <v>73.797002399999997</v>
      </c>
      <c r="V2512" s="49">
        <v>16.032370714751249</v>
      </c>
    </row>
    <row r="2513" spans="1:22" x14ac:dyDescent="0.35">
      <c r="A2513" s="1" t="s">
        <v>29</v>
      </c>
      <c r="B2513" s="44" t="s">
        <v>2508</v>
      </c>
      <c r="C2513" s="25" t="s">
        <v>2563</v>
      </c>
      <c r="D2513" s="25" t="s">
        <v>32</v>
      </c>
      <c r="E2513" s="50">
        <v>3947</v>
      </c>
      <c r="F2513" s="41">
        <v>1282.3920000000001</v>
      </c>
      <c r="G2513" s="42">
        <v>646.40340000000003</v>
      </c>
      <c r="H2513" s="42">
        <v>0</v>
      </c>
      <c r="I2513" s="42"/>
      <c r="J2513" s="42"/>
      <c r="K2513" s="42">
        <v>0</v>
      </c>
      <c r="L2513" s="46">
        <v>0.53433000000000008</v>
      </c>
      <c r="M2513" s="48">
        <v>33.051276299999998</v>
      </c>
      <c r="N2513" s="48">
        <v>0</v>
      </c>
      <c r="O2513" s="42"/>
      <c r="P2513" s="42"/>
      <c r="Q2513" s="42">
        <v>0</v>
      </c>
      <c r="R2513" s="47">
        <v>1928.7954</v>
      </c>
      <c r="S2513" s="42">
        <v>2054.0496439077478</v>
      </c>
      <c r="T2513" s="73">
        <v>0.52040781451931795</v>
      </c>
      <c r="U2513" s="48">
        <v>33.585606299999995</v>
      </c>
      <c r="V2513" s="49">
        <v>8.5091477831264228</v>
      </c>
    </row>
    <row r="2514" spans="1:22" x14ac:dyDescent="0.35">
      <c r="A2514" s="1" t="s">
        <v>29</v>
      </c>
      <c r="B2514" s="44" t="s">
        <v>2564</v>
      </c>
      <c r="C2514" s="25" t="s">
        <v>2565</v>
      </c>
      <c r="D2514" s="25" t="s">
        <v>32</v>
      </c>
      <c r="E2514" s="50">
        <v>4387</v>
      </c>
      <c r="F2514" s="41">
        <v>1870.56</v>
      </c>
      <c r="G2514" s="42">
        <v>0</v>
      </c>
      <c r="H2514" s="42">
        <v>0</v>
      </c>
      <c r="I2514" s="42"/>
      <c r="J2514" s="42"/>
      <c r="K2514" s="42">
        <v>0</v>
      </c>
      <c r="L2514" s="46">
        <v>0.77939999999999998</v>
      </c>
      <c r="M2514" s="42">
        <v>0</v>
      </c>
      <c r="N2514" s="48">
        <v>0</v>
      </c>
      <c r="O2514" s="42"/>
      <c r="P2514" s="42"/>
      <c r="Q2514" s="42">
        <v>0</v>
      </c>
      <c r="R2514" s="47">
        <v>1870.56</v>
      </c>
      <c r="S2514" s="42">
        <v>1992.0324892459184</v>
      </c>
      <c r="T2514" s="73">
        <v>0.45407624555411863</v>
      </c>
      <c r="U2514" s="48">
        <v>0.77939999999999998</v>
      </c>
      <c r="V2514" s="49">
        <v>0.1776612719398222</v>
      </c>
    </row>
    <row r="2515" spans="1:22" x14ac:dyDescent="0.35">
      <c r="A2515" s="1" t="s">
        <v>29</v>
      </c>
      <c r="B2515" s="44" t="s">
        <v>2564</v>
      </c>
      <c r="C2515" s="25" t="s">
        <v>2566</v>
      </c>
      <c r="D2515" s="25" t="s">
        <v>32</v>
      </c>
      <c r="E2515" s="50">
        <v>2824</v>
      </c>
      <c r="F2515" s="41">
        <v>396.28800000000001</v>
      </c>
      <c r="G2515" s="42">
        <v>1118.8916999999999</v>
      </c>
      <c r="H2515" s="42">
        <v>0</v>
      </c>
      <c r="I2515" s="42"/>
      <c r="J2515" s="42"/>
      <c r="K2515" s="42">
        <v>0</v>
      </c>
      <c r="L2515" s="46">
        <v>0.16512000000000002</v>
      </c>
      <c r="M2515" s="48">
        <v>57.210093149999999</v>
      </c>
      <c r="N2515" s="48">
        <v>0</v>
      </c>
      <c r="O2515" s="42"/>
      <c r="P2515" s="42"/>
      <c r="Q2515" s="42">
        <v>0</v>
      </c>
      <c r="R2515" s="47">
        <v>1515.1796999999999</v>
      </c>
      <c r="S2515" s="42">
        <v>1613.5741111997925</v>
      </c>
      <c r="T2515" s="73">
        <v>0.571378934560833</v>
      </c>
      <c r="U2515" s="48">
        <v>57.37521315</v>
      </c>
      <c r="V2515" s="49">
        <v>20.31700182365439</v>
      </c>
    </row>
    <row r="2516" spans="1:22" x14ac:dyDescent="0.35">
      <c r="A2516" s="1" t="s">
        <v>29</v>
      </c>
      <c r="B2516" s="44" t="s">
        <v>2564</v>
      </c>
      <c r="C2516" s="25" t="s">
        <v>2567</v>
      </c>
      <c r="D2516" s="25" t="s">
        <v>32</v>
      </c>
      <c r="E2516" s="50">
        <v>6371</v>
      </c>
      <c r="F2516" s="41">
        <v>2786.4</v>
      </c>
      <c r="G2516" s="42">
        <v>840.0213</v>
      </c>
      <c r="H2516" s="42">
        <v>0</v>
      </c>
      <c r="I2516" s="42"/>
      <c r="J2516" s="42"/>
      <c r="K2516" s="42">
        <v>0</v>
      </c>
      <c r="L2516" s="46">
        <v>1.161</v>
      </c>
      <c r="M2516" s="48">
        <v>42.951160349999995</v>
      </c>
      <c r="N2516" s="48">
        <v>0</v>
      </c>
      <c r="O2516" s="42"/>
      <c r="P2516" s="42"/>
      <c r="Q2516" s="42">
        <v>0</v>
      </c>
      <c r="R2516" s="47">
        <v>3626.4213</v>
      </c>
      <c r="S2516" s="42">
        <v>3861.9178477533037</v>
      </c>
      <c r="T2516" s="73">
        <v>0.60617137776696028</v>
      </c>
      <c r="U2516" s="48">
        <v>44.112160349999996</v>
      </c>
      <c r="V2516" s="49">
        <v>6.9238989719039399</v>
      </c>
    </row>
    <row r="2517" spans="1:22" x14ac:dyDescent="0.35">
      <c r="A2517" s="1" t="s">
        <v>29</v>
      </c>
      <c r="B2517" s="44" t="s">
        <v>2564</v>
      </c>
      <c r="C2517" s="25" t="s">
        <v>2568</v>
      </c>
      <c r="D2517" s="25" t="s">
        <v>32</v>
      </c>
      <c r="E2517" s="50">
        <v>1649</v>
      </c>
      <c r="F2517" s="41">
        <v>315.072</v>
      </c>
      <c r="G2517" s="42">
        <v>651.70799999999997</v>
      </c>
      <c r="H2517" s="42">
        <v>0</v>
      </c>
      <c r="I2517" s="42"/>
      <c r="J2517" s="42"/>
      <c r="K2517" s="42">
        <v>0</v>
      </c>
      <c r="L2517" s="46">
        <v>0.13128000000000001</v>
      </c>
      <c r="M2517" s="48">
        <v>33.322506000000004</v>
      </c>
      <c r="N2517" s="48">
        <v>0</v>
      </c>
      <c r="O2517" s="42"/>
      <c r="P2517" s="42"/>
      <c r="Q2517" s="42">
        <v>0</v>
      </c>
      <c r="R2517" s="47">
        <v>966.78</v>
      </c>
      <c r="S2517" s="42">
        <v>1029.561826379891</v>
      </c>
      <c r="T2517" s="73">
        <v>0.62435526160090427</v>
      </c>
      <c r="U2517" s="48">
        <v>33.453786000000001</v>
      </c>
      <c r="V2517" s="49">
        <v>20.287317161916313</v>
      </c>
    </row>
    <row r="2518" spans="1:22" x14ac:dyDescent="0.35">
      <c r="A2518" s="1" t="s">
        <v>29</v>
      </c>
      <c r="B2518" s="44" t="s">
        <v>2564</v>
      </c>
      <c r="C2518" s="25" t="s">
        <v>2569</v>
      </c>
      <c r="D2518" s="25" t="s">
        <v>32</v>
      </c>
      <c r="E2518" s="50">
        <v>4538</v>
      </c>
      <c r="F2518" s="41">
        <v>720.64800000000002</v>
      </c>
      <c r="G2518" s="42">
        <v>1578.4974</v>
      </c>
      <c r="H2518" s="42">
        <v>0</v>
      </c>
      <c r="I2518" s="42"/>
      <c r="J2518" s="42"/>
      <c r="K2518" s="42">
        <v>0</v>
      </c>
      <c r="L2518" s="46">
        <v>0.30026999999999998</v>
      </c>
      <c r="M2518" s="48">
        <v>80.710209300000002</v>
      </c>
      <c r="N2518" s="48">
        <v>0</v>
      </c>
      <c r="O2518" s="42"/>
      <c r="P2518" s="42"/>
      <c r="Q2518" s="42">
        <v>0</v>
      </c>
      <c r="R2518" s="47">
        <v>2299.1453999999999</v>
      </c>
      <c r="S2518" s="42">
        <v>2448.4498408499608</v>
      </c>
      <c r="T2518" s="73">
        <v>0.53954381684661978</v>
      </c>
      <c r="U2518" s="48">
        <v>81.0104793</v>
      </c>
      <c r="V2518" s="49">
        <v>17.851582040546496</v>
      </c>
    </row>
    <row r="2519" spans="1:22" x14ac:dyDescent="0.35">
      <c r="A2519" s="1" t="s">
        <v>29</v>
      </c>
      <c r="B2519" s="44" t="s">
        <v>2564</v>
      </c>
      <c r="C2519" s="25" t="s">
        <v>2570</v>
      </c>
      <c r="D2519" s="25" t="s">
        <v>32</v>
      </c>
      <c r="E2519" s="50">
        <v>5344</v>
      </c>
      <c r="F2519" s="41">
        <v>849.80160000000001</v>
      </c>
      <c r="G2519" s="42">
        <v>1921.4019000000001</v>
      </c>
      <c r="H2519" s="42">
        <v>0</v>
      </c>
      <c r="I2519" s="42"/>
      <c r="J2519" s="42"/>
      <c r="K2519" s="42">
        <v>0</v>
      </c>
      <c r="L2519" s="46">
        <v>0.35408400000000001</v>
      </c>
      <c r="M2519" s="48">
        <v>98.243272050000002</v>
      </c>
      <c r="N2519" s="48">
        <v>0</v>
      </c>
      <c r="O2519" s="42"/>
      <c r="P2519" s="42"/>
      <c r="Q2519" s="42">
        <v>0</v>
      </c>
      <c r="R2519" s="47">
        <v>2771.2035000000001</v>
      </c>
      <c r="S2519" s="42">
        <v>2951.1629706141489</v>
      </c>
      <c r="T2519" s="73">
        <v>0.55223857983049196</v>
      </c>
      <c r="U2519" s="48">
        <v>98.597356050000002</v>
      </c>
      <c r="V2519" s="49">
        <v>18.450104051272454</v>
      </c>
    </row>
    <row r="2520" spans="1:22" x14ac:dyDescent="0.35">
      <c r="A2520" s="1" t="s">
        <v>29</v>
      </c>
      <c r="B2520" s="44" t="s">
        <v>2564</v>
      </c>
      <c r="C2520" s="25" t="s">
        <v>2571</v>
      </c>
      <c r="D2520" s="25" t="s">
        <v>32</v>
      </c>
      <c r="E2520" s="50">
        <v>5432</v>
      </c>
      <c r="F2520" s="41">
        <v>2634.768</v>
      </c>
      <c r="G2520" s="42">
        <v>634.65750000000003</v>
      </c>
      <c r="H2520" s="42">
        <v>0</v>
      </c>
      <c r="I2520" s="42"/>
      <c r="J2520" s="42"/>
      <c r="K2520" s="42">
        <v>0</v>
      </c>
      <c r="L2520" s="46">
        <v>1.09782</v>
      </c>
      <c r="M2520" s="48">
        <v>32.45069625</v>
      </c>
      <c r="N2520" s="48">
        <v>0</v>
      </c>
      <c r="O2520" s="42"/>
      <c r="P2520" s="42"/>
      <c r="Q2520" s="42">
        <v>0</v>
      </c>
      <c r="R2520" s="47">
        <v>3269.4255000000003</v>
      </c>
      <c r="S2520" s="42">
        <v>3481.739060585644</v>
      </c>
      <c r="T2520" s="73">
        <v>0.6409681628471362</v>
      </c>
      <c r="U2520" s="48">
        <v>33.548516249999999</v>
      </c>
      <c r="V2520" s="49">
        <v>6.1760891476435935</v>
      </c>
    </row>
    <row r="2521" spans="1:22" x14ac:dyDescent="0.35">
      <c r="A2521" s="1" t="s">
        <v>29</v>
      </c>
      <c r="B2521" s="44" t="s">
        <v>2564</v>
      </c>
      <c r="C2521" s="25" t="s">
        <v>2572</v>
      </c>
      <c r="D2521" s="25" t="s">
        <v>32</v>
      </c>
      <c r="E2521" s="50">
        <v>5882</v>
      </c>
      <c r="F2521" s="41">
        <v>1268.0604000000001</v>
      </c>
      <c r="G2521" s="42">
        <v>1268.5572</v>
      </c>
      <c r="H2521" s="42">
        <v>0</v>
      </c>
      <c r="I2521" s="42"/>
      <c r="J2521" s="42"/>
      <c r="K2521" s="42">
        <v>0</v>
      </c>
      <c r="L2521" s="46">
        <v>0.52835850000000006</v>
      </c>
      <c r="M2521" s="48">
        <v>64.862645400000005</v>
      </c>
      <c r="N2521" s="48">
        <v>0</v>
      </c>
      <c r="O2521" s="42"/>
      <c r="P2521" s="42"/>
      <c r="Q2521" s="42">
        <v>0</v>
      </c>
      <c r="R2521" s="47">
        <v>2536.6176</v>
      </c>
      <c r="S2521" s="42">
        <v>2701.3432725991188</v>
      </c>
      <c r="T2521" s="73">
        <v>0.459255911696552</v>
      </c>
      <c r="U2521" s="48">
        <v>65.391003900000001</v>
      </c>
      <c r="V2521" s="49">
        <v>11.117137691261476</v>
      </c>
    </row>
    <row r="2522" spans="1:22" x14ac:dyDescent="0.35">
      <c r="A2522" s="1" t="s">
        <v>29</v>
      </c>
      <c r="B2522" s="44" t="s">
        <v>2564</v>
      </c>
      <c r="C2522" s="25" t="s">
        <v>2573</v>
      </c>
      <c r="D2522" s="25" t="s">
        <v>32</v>
      </c>
      <c r="E2522" s="50">
        <v>4137</v>
      </c>
      <c r="F2522" s="41">
        <v>678.24</v>
      </c>
      <c r="G2522" s="42">
        <v>671.03189999999995</v>
      </c>
      <c r="H2522" s="42">
        <v>0</v>
      </c>
      <c r="I2522" s="42"/>
      <c r="J2522" s="42"/>
      <c r="K2522" s="42">
        <v>0</v>
      </c>
      <c r="L2522" s="46">
        <v>0.28260000000000002</v>
      </c>
      <c r="M2522" s="48">
        <v>34.310557049999993</v>
      </c>
      <c r="N2522" s="48">
        <v>0</v>
      </c>
      <c r="O2522" s="42"/>
      <c r="P2522" s="42"/>
      <c r="Q2522" s="42">
        <v>0</v>
      </c>
      <c r="R2522" s="47">
        <v>1349.2719</v>
      </c>
      <c r="S2522" s="42">
        <v>1436.8924074216118</v>
      </c>
      <c r="T2522" s="73">
        <v>0.34732714706831319</v>
      </c>
      <c r="U2522" s="48">
        <v>34.593157049999995</v>
      </c>
      <c r="V2522" s="49">
        <v>8.361894379985495</v>
      </c>
    </row>
    <row r="2523" spans="1:22" x14ac:dyDescent="0.35">
      <c r="A2523" s="1" t="s">
        <v>29</v>
      </c>
      <c r="B2523" s="44" t="s">
        <v>2564</v>
      </c>
      <c r="C2523" s="25" t="s">
        <v>2574</v>
      </c>
      <c r="D2523" s="25" t="s">
        <v>32</v>
      </c>
      <c r="E2523" s="50">
        <v>3514</v>
      </c>
      <c r="F2523" s="41">
        <v>629.11439999999993</v>
      </c>
      <c r="G2523" s="42">
        <v>922.24260000000004</v>
      </c>
      <c r="H2523" s="42">
        <v>0</v>
      </c>
      <c r="I2523" s="42"/>
      <c r="J2523" s="42"/>
      <c r="K2523" s="42">
        <v>0</v>
      </c>
      <c r="L2523" s="46">
        <v>0.262131</v>
      </c>
      <c r="M2523" s="48">
        <v>47.155220700000001</v>
      </c>
      <c r="N2523" s="48">
        <v>0</v>
      </c>
      <c r="O2523" s="42"/>
      <c r="P2523" s="42"/>
      <c r="Q2523" s="42">
        <v>0</v>
      </c>
      <c r="R2523" s="47">
        <v>1551.357</v>
      </c>
      <c r="S2523" s="42">
        <v>1652.1007326250324</v>
      </c>
      <c r="T2523" s="73">
        <v>0.47014818799801716</v>
      </c>
      <c r="U2523" s="48">
        <v>47.417351699999998</v>
      </c>
      <c r="V2523" s="49">
        <v>13.493839413773477</v>
      </c>
    </row>
    <row r="2524" spans="1:22" x14ac:dyDescent="0.35">
      <c r="A2524" s="1" t="s">
        <v>29</v>
      </c>
      <c r="B2524" s="44" t="s">
        <v>2564</v>
      </c>
      <c r="C2524" s="25" t="s">
        <v>2575</v>
      </c>
      <c r="D2524" s="25" t="s">
        <v>32</v>
      </c>
      <c r="E2524" s="50">
        <v>2130</v>
      </c>
      <c r="F2524" s="41">
        <v>337.17599999999999</v>
      </c>
      <c r="G2524" s="42">
        <v>769.16700000000003</v>
      </c>
      <c r="H2524" s="42">
        <v>0</v>
      </c>
      <c r="I2524" s="42"/>
      <c r="J2524" s="42"/>
      <c r="K2524" s="42">
        <v>0</v>
      </c>
      <c r="L2524" s="46">
        <v>0.14049</v>
      </c>
      <c r="M2524" s="48">
        <v>39.328306499999997</v>
      </c>
      <c r="N2524" s="48">
        <v>0</v>
      </c>
      <c r="O2524" s="42"/>
      <c r="P2524" s="42"/>
      <c r="Q2524" s="42">
        <v>0</v>
      </c>
      <c r="R2524" s="47">
        <v>1106.3430000000001</v>
      </c>
      <c r="S2524" s="42">
        <v>1178.1879224669603</v>
      </c>
      <c r="T2524" s="73">
        <v>0.55313986970279827</v>
      </c>
      <c r="U2524" s="48">
        <v>39.468796499999996</v>
      </c>
      <c r="V2524" s="49">
        <v>18.529951408450703</v>
      </c>
    </row>
    <row r="2525" spans="1:22" x14ac:dyDescent="0.35">
      <c r="A2525" s="1" t="s">
        <v>29</v>
      </c>
      <c r="B2525" s="44" t="s">
        <v>2564</v>
      </c>
      <c r="C2525" s="25" t="s">
        <v>2576</v>
      </c>
      <c r="D2525" s="25" t="s">
        <v>32</v>
      </c>
      <c r="E2525" s="50">
        <v>2684</v>
      </c>
      <c r="F2525" s="41">
        <v>477.2124</v>
      </c>
      <c r="G2525" s="42">
        <v>684.67229999999995</v>
      </c>
      <c r="H2525" s="42">
        <v>0</v>
      </c>
      <c r="I2525" s="42"/>
      <c r="J2525" s="42"/>
      <c r="K2525" s="42">
        <v>0</v>
      </c>
      <c r="L2525" s="46">
        <v>0.1988385</v>
      </c>
      <c r="M2525" s="48">
        <v>35.008004849999999</v>
      </c>
      <c r="N2525" s="48">
        <v>0</v>
      </c>
      <c r="O2525" s="42"/>
      <c r="P2525" s="42"/>
      <c r="Q2525" s="42">
        <v>0</v>
      </c>
      <c r="R2525" s="47">
        <v>1161.8847000000001</v>
      </c>
      <c r="S2525" s="42">
        <v>1237.3364506659757</v>
      </c>
      <c r="T2525" s="73">
        <v>0.46100463884723386</v>
      </c>
      <c r="U2525" s="48">
        <v>35.20684335</v>
      </c>
      <c r="V2525" s="49">
        <v>13.117303781669152</v>
      </c>
    </row>
    <row r="2526" spans="1:22" x14ac:dyDescent="0.35">
      <c r="A2526" s="1" t="s">
        <v>29</v>
      </c>
      <c r="B2526" s="44" t="s">
        <v>2564</v>
      </c>
      <c r="C2526" s="25" t="s">
        <v>2577</v>
      </c>
      <c r="D2526" s="25" t="s">
        <v>32</v>
      </c>
      <c r="E2526" s="50">
        <v>6941</v>
      </c>
      <c r="F2526" s="41">
        <v>679.73400000000004</v>
      </c>
      <c r="G2526" s="42">
        <v>1762.2638999999999</v>
      </c>
      <c r="H2526" s="42">
        <v>0</v>
      </c>
      <c r="I2526" s="42"/>
      <c r="J2526" s="42"/>
      <c r="K2526" s="42">
        <v>0</v>
      </c>
      <c r="L2526" s="46">
        <v>0.28322250000000004</v>
      </c>
      <c r="M2526" s="48">
        <v>90.106381049999996</v>
      </c>
      <c r="N2526" s="48">
        <v>0</v>
      </c>
      <c r="O2526" s="42"/>
      <c r="P2526" s="42"/>
      <c r="Q2526" s="42">
        <v>0</v>
      </c>
      <c r="R2526" s="47">
        <v>2441.9978999999998</v>
      </c>
      <c r="S2526" s="42">
        <v>2600.579054117647</v>
      </c>
      <c r="T2526" s="73">
        <v>0.37466921972592521</v>
      </c>
      <c r="U2526" s="48">
        <v>90.38960354999999</v>
      </c>
      <c r="V2526" s="49">
        <v>13.022562102002592</v>
      </c>
    </row>
    <row r="2527" spans="1:22" x14ac:dyDescent="0.35">
      <c r="A2527" s="1" t="s">
        <v>29</v>
      </c>
      <c r="B2527" s="44" t="s">
        <v>2564</v>
      </c>
      <c r="C2527" s="25" t="s">
        <v>2578</v>
      </c>
      <c r="D2527" s="25" t="s">
        <v>32</v>
      </c>
      <c r="E2527" s="50">
        <v>3123</v>
      </c>
      <c r="F2527" s="41">
        <v>316.512</v>
      </c>
      <c r="G2527" s="42">
        <v>1193.1560999999999</v>
      </c>
      <c r="H2527" s="42">
        <v>0</v>
      </c>
      <c r="I2527" s="42"/>
      <c r="J2527" s="42"/>
      <c r="K2527" s="42">
        <v>0</v>
      </c>
      <c r="L2527" s="46">
        <v>0.13188</v>
      </c>
      <c r="M2527" s="48">
        <v>61.007308949999995</v>
      </c>
      <c r="N2527" s="48">
        <v>0</v>
      </c>
      <c r="O2527" s="42"/>
      <c r="P2527" s="42"/>
      <c r="Q2527" s="42">
        <v>0</v>
      </c>
      <c r="R2527" s="47">
        <v>1509.6680999999999</v>
      </c>
      <c r="S2527" s="42">
        <v>1607.7045928375226</v>
      </c>
      <c r="T2527" s="73">
        <v>0.51479493846862712</v>
      </c>
      <c r="U2527" s="48">
        <v>61.139188949999998</v>
      </c>
      <c r="V2527" s="49">
        <v>19.577069788664744</v>
      </c>
    </row>
    <row r="2528" spans="1:22" x14ac:dyDescent="0.35">
      <c r="A2528" s="1" t="s">
        <v>29</v>
      </c>
      <c r="B2528" s="44" t="s">
        <v>2564</v>
      </c>
      <c r="C2528" s="25" t="s">
        <v>2579</v>
      </c>
      <c r="D2528" s="25" t="s">
        <v>32</v>
      </c>
      <c r="E2528" s="50">
        <v>2841</v>
      </c>
      <c r="F2528" s="41">
        <v>821.01599999999996</v>
      </c>
      <c r="G2528" s="42">
        <v>1017.7254</v>
      </c>
      <c r="H2528" s="42">
        <v>0</v>
      </c>
      <c r="I2528" s="42"/>
      <c r="J2528" s="42"/>
      <c r="K2528" s="42">
        <v>0</v>
      </c>
      <c r="L2528" s="46">
        <v>0.34209000000000001</v>
      </c>
      <c r="M2528" s="48">
        <v>52.037355299999994</v>
      </c>
      <c r="N2528" s="48">
        <v>0</v>
      </c>
      <c r="O2528" s="42"/>
      <c r="P2528" s="42"/>
      <c r="Q2528" s="42">
        <v>0</v>
      </c>
      <c r="R2528" s="47">
        <v>1838.7413999999999</v>
      </c>
      <c r="S2528" s="42">
        <v>1958.1476178906451</v>
      </c>
      <c r="T2528" s="73">
        <v>0.68924590562852694</v>
      </c>
      <c r="U2528" s="48">
        <v>52.379445299999993</v>
      </c>
      <c r="V2528" s="49">
        <v>18.436974762407601</v>
      </c>
    </row>
    <row r="2529" spans="1:22" x14ac:dyDescent="0.35">
      <c r="A2529" s="1" t="s">
        <v>29</v>
      </c>
      <c r="B2529" s="44" t="s">
        <v>2564</v>
      </c>
      <c r="C2529" s="25" t="s">
        <v>2580</v>
      </c>
      <c r="D2529" s="25" t="s">
        <v>32</v>
      </c>
      <c r="E2529" s="50">
        <v>4814</v>
      </c>
      <c r="F2529" s="41">
        <v>1056.42</v>
      </c>
      <c r="G2529" s="42">
        <v>1640.2581</v>
      </c>
      <c r="H2529" s="42">
        <v>0</v>
      </c>
      <c r="I2529" s="42"/>
      <c r="J2529" s="42"/>
      <c r="K2529" s="42">
        <v>0</v>
      </c>
      <c r="L2529" s="46">
        <v>0.44017500000000004</v>
      </c>
      <c r="M2529" s="48">
        <v>83.868097949999992</v>
      </c>
      <c r="N2529" s="48">
        <v>0</v>
      </c>
      <c r="O2529" s="42"/>
      <c r="P2529" s="42"/>
      <c r="Q2529" s="42">
        <v>0</v>
      </c>
      <c r="R2529" s="47">
        <v>2696.6781000000001</v>
      </c>
      <c r="S2529" s="42">
        <v>2871.7979579580201</v>
      </c>
      <c r="T2529" s="73">
        <v>0.5965512999497341</v>
      </c>
      <c r="U2529" s="48">
        <v>84.308272949999989</v>
      </c>
      <c r="V2529" s="49">
        <v>17.513143529289568</v>
      </c>
    </row>
    <row r="2530" spans="1:22" x14ac:dyDescent="0.35">
      <c r="A2530" s="1" t="s">
        <v>29</v>
      </c>
      <c r="B2530" s="44" t="s">
        <v>2564</v>
      </c>
      <c r="C2530" s="25" t="s">
        <v>2581</v>
      </c>
      <c r="D2530" s="25" t="s">
        <v>32</v>
      </c>
      <c r="E2530" s="50">
        <v>6446</v>
      </c>
      <c r="F2530" s="41">
        <v>1632.3119999999999</v>
      </c>
      <c r="G2530" s="42">
        <v>1673.6013</v>
      </c>
      <c r="H2530" s="42">
        <v>0</v>
      </c>
      <c r="I2530" s="42"/>
      <c r="J2530" s="42"/>
      <c r="K2530" s="42">
        <v>0</v>
      </c>
      <c r="L2530" s="46">
        <v>0.68013000000000001</v>
      </c>
      <c r="M2530" s="48">
        <v>85.572970350000006</v>
      </c>
      <c r="N2530" s="48">
        <v>0</v>
      </c>
      <c r="O2530" s="42"/>
      <c r="P2530" s="42"/>
      <c r="Q2530" s="42">
        <v>0</v>
      </c>
      <c r="R2530" s="47">
        <v>3305.9133000000002</v>
      </c>
      <c r="S2530" s="42">
        <v>3520.5963456024879</v>
      </c>
      <c r="T2530" s="73">
        <v>0.54616759937984605</v>
      </c>
      <c r="U2530" s="48">
        <v>86.253100350000011</v>
      </c>
      <c r="V2530" s="49">
        <v>13.380871912814149</v>
      </c>
    </row>
    <row r="2531" spans="1:22" x14ac:dyDescent="0.35">
      <c r="A2531" s="1" t="s">
        <v>29</v>
      </c>
      <c r="B2531" s="44" t="s">
        <v>2564</v>
      </c>
      <c r="C2531" s="25" t="s">
        <v>2582</v>
      </c>
      <c r="D2531" s="25" t="s">
        <v>32</v>
      </c>
      <c r="E2531" s="50">
        <v>1640</v>
      </c>
      <c r="F2531" s="41">
        <v>511.86959999999999</v>
      </c>
      <c r="G2531" s="42">
        <v>0</v>
      </c>
      <c r="H2531" s="42">
        <v>308.45999999999998</v>
      </c>
      <c r="I2531" s="42"/>
      <c r="J2531" s="42"/>
      <c r="K2531" s="42">
        <v>0</v>
      </c>
      <c r="L2531" s="46">
        <v>0.213279</v>
      </c>
      <c r="M2531" s="42">
        <v>0</v>
      </c>
      <c r="N2531" s="48">
        <v>21.964959599999997</v>
      </c>
      <c r="O2531" s="42"/>
      <c r="P2531" s="42"/>
      <c r="Q2531" s="42">
        <v>0</v>
      </c>
      <c r="R2531" s="47">
        <v>820.32960000000003</v>
      </c>
      <c r="S2531" s="42">
        <v>873.60106871210155</v>
      </c>
      <c r="T2531" s="73">
        <v>0.53268357848298875</v>
      </c>
      <c r="U2531" s="48">
        <v>22.178238599999997</v>
      </c>
      <c r="V2531" s="49">
        <v>13.523316219512193</v>
      </c>
    </row>
    <row r="2532" spans="1:22" x14ac:dyDescent="0.35">
      <c r="A2532" s="1" t="s">
        <v>29</v>
      </c>
      <c r="B2532" s="44" t="s">
        <v>2564</v>
      </c>
      <c r="C2532" s="25" t="s">
        <v>2583</v>
      </c>
      <c r="D2532" s="25" t="s">
        <v>32</v>
      </c>
      <c r="E2532" s="50">
        <v>3610</v>
      </c>
      <c r="F2532" s="41">
        <v>800.49599999999998</v>
      </c>
      <c r="G2532" s="42">
        <v>729.76139999999998</v>
      </c>
      <c r="H2532" s="42">
        <v>0</v>
      </c>
      <c r="I2532" s="42"/>
      <c r="J2532" s="42"/>
      <c r="K2532" s="42">
        <v>0</v>
      </c>
      <c r="L2532" s="46">
        <v>0.33354</v>
      </c>
      <c r="M2532" s="48">
        <v>37.313457300000003</v>
      </c>
      <c r="N2532" s="48">
        <v>0</v>
      </c>
      <c r="O2532" s="42"/>
      <c r="P2532" s="42"/>
      <c r="Q2532" s="42">
        <v>0</v>
      </c>
      <c r="R2532" s="47">
        <v>1530.2574</v>
      </c>
      <c r="S2532" s="42">
        <v>1629.6309435190462</v>
      </c>
      <c r="T2532" s="73">
        <v>0.45142131399419566</v>
      </c>
      <c r="U2532" s="48">
        <v>37.646997300000002</v>
      </c>
      <c r="V2532" s="49">
        <v>10.428531108033242</v>
      </c>
    </row>
    <row r="2533" spans="1:22" x14ac:dyDescent="0.35">
      <c r="A2533" s="1" t="s">
        <v>29</v>
      </c>
      <c r="B2533" s="44" t="s">
        <v>2564</v>
      </c>
      <c r="C2533" s="25" t="s">
        <v>2584</v>
      </c>
      <c r="D2533" s="25" t="s">
        <v>32</v>
      </c>
      <c r="E2533" s="50">
        <v>5736</v>
      </c>
      <c r="F2533" s="41">
        <v>2006.856</v>
      </c>
      <c r="G2533" s="42">
        <v>1294.7012999999999</v>
      </c>
      <c r="H2533" s="42">
        <v>0</v>
      </c>
      <c r="I2533" s="42"/>
      <c r="J2533" s="42"/>
      <c r="K2533" s="42">
        <v>0</v>
      </c>
      <c r="L2533" s="46">
        <v>0.8361900000000001</v>
      </c>
      <c r="M2533" s="48">
        <v>66.199420349999997</v>
      </c>
      <c r="N2533" s="48">
        <v>0</v>
      </c>
      <c r="O2533" s="42"/>
      <c r="P2533" s="42"/>
      <c r="Q2533" s="42">
        <v>0</v>
      </c>
      <c r="R2533" s="47">
        <v>3301.5572999999999</v>
      </c>
      <c r="S2533" s="42">
        <v>3515.9574708681002</v>
      </c>
      <c r="T2533" s="73">
        <v>0.61296329687379714</v>
      </c>
      <c r="U2533" s="48">
        <v>67.035610349999999</v>
      </c>
      <c r="V2533" s="49">
        <v>11.686821888075315</v>
      </c>
    </row>
    <row r="2534" spans="1:22" x14ac:dyDescent="0.35">
      <c r="A2534" s="1" t="s">
        <v>29</v>
      </c>
      <c r="B2534" s="44" t="s">
        <v>2564</v>
      </c>
      <c r="C2534" s="25" t="s">
        <v>2585</v>
      </c>
      <c r="D2534" s="25" t="s">
        <v>32</v>
      </c>
      <c r="E2534" s="50">
        <v>4354</v>
      </c>
      <c r="F2534" s="41">
        <v>689.47199999999998</v>
      </c>
      <c r="G2534" s="42">
        <v>848.73599999999999</v>
      </c>
      <c r="H2534" s="42">
        <v>0</v>
      </c>
      <c r="I2534" s="42"/>
      <c r="J2534" s="42"/>
      <c r="K2534" s="42">
        <v>0</v>
      </c>
      <c r="L2534" s="46">
        <v>0.28728000000000004</v>
      </c>
      <c r="M2534" s="48">
        <v>43.396751999999999</v>
      </c>
      <c r="N2534" s="48">
        <v>0</v>
      </c>
      <c r="O2534" s="42"/>
      <c r="P2534" s="42"/>
      <c r="Q2534" s="42">
        <v>0</v>
      </c>
      <c r="R2534" s="47">
        <v>1538.2080000000001</v>
      </c>
      <c r="S2534" s="42">
        <v>1638.0978483544961</v>
      </c>
      <c r="T2534" s="73">
        <v>0.37622826099092699</v>
      </c>
      <c r="U2534" s="48">
        <v>43.684032000000002</v>
      </c>
      <c r="V2534" s="49">
        <v>10.03308038585209</v>
      </c>
    </row>
    <row r="2535" spans="1:22" x14ac:dyDescent="0.35">
      <c r="A2535" s="1" t="s">
        <v>29</v>
      </c>
      <c r="B2535" s="44" t="s">
        <v>2564</v>
      </c>
      <c r="C2535" s="25" t="s">
        <v>2586</v>
      </c>
      <c r="D2535" s="25" t="s">
        <v>32</v>
      </c>
      <c r="E2535" s="50">
        <v>3847</v>
      </c>
      <c r="F2535" s="41">
        <v>709.88400000000001</v>
      </c>
      <c r="G2535" s="42">
        <v>818.42399999999998</v>
      </c>
      <c r="H2535" s="42">
        <v>0</v>
      </c>
      <c r="I2535" s="42"/>
      <c r="J2535" s="42"/>
      <c r="K2535" s="42">
        <v>0</v>
      </c>
      <c r="L2535" s="46">
        <v>0.29578500000000002</v>
      </c>
      <c r="M2535" s="48">
        <v>41.846868000000001</v>
      </c>
      <c r="N2535" s="48">
        <v>0</v>
      </c>
      <c r="O2535" s="42"/>
      <c r="P2535" s="42"/>
      <c r="Q2535" s="42">
        <v>0</v>
      </c>
      <c r="R2535" s="47">
        <v>1528.308</v>
      </c>
      <c r="S2535" s="42">
        <v>1627.5549512308887</v>
      </c>
      <c r="T2535" s="73">
        <v>0.42307121165346728</v>
      </c>
      <c r="U2535" s="48">
        <v>42.142653000000003</v>
      </c>
      <c r="V2535" s="49">
        <v>10.954679750454902</v>
      </c>
    </row>
    <row r="2536" spans="1:22" x14ac:dyDescent="0.35">
      <c r="A2536" s="1" t="s">
        <v>29</v>
      </c>
      <c r="B2536" s="44" t="s">
        <v>2564</v>
      </c>
      <c r="C2536" s="25" t="s">
        <v>2587</v>
      </c>
      <c r="D2536" s="25" t="s">
        <v>32</v>
      </c>
      <c r="E2536" s="50">
        <v>6587</v>
      </c>
      <c r="F2536" s="41">
        <v>2382.6959999999999</v>
      </c>
      <c r="G2536" s="42">
        <v>823.72860000000003</v>
      </c>
      <c r="H2536" s="42">
        <v>0</v>
      </c>
      <c r="I2536" s="42"/>
      <c r="J2536" s="42"/>
      <c r="K2536" s="42">
        <v>0</v>
      </c>
      <c r="L2536" s="46">
        <v>0.99279000000000006</v>
      </c>
      <c r="M2536" s="48">
        <v>42.1180977</v>
      </c>
      <c r="N2536" s="48">
        <v>0</v>
      </c>
      <c r="O2536" s="42"/>
      <c r="P2536" s="42"/>
      <c r="Q2536" s="42">
        <v>0</v>
      </c>
      <c r="R2536" s="47">
        <v>3206.4245999999998</v>
      </c>
      <c r="S2536" s="42">
        <v>3414.6469386265871</v>
      </c>
      <c r="T2536" s="73">
        <v>0.51839182307979159</v>
      </c>
      <c r="U2536" s="48">
        <v>43.110887699999999</v>
      </c>
      <c r="V2536" s="49">
        <v>6.544844041293457</v>
      </c>
    </row>
    <row r="2537" spans="1:22" x14ac:dyDescent="0.35">
      <c r="A2537" s="1" t="s">
        <v>29</v>
      </c>
      <c r="B2537" s="44" t="s">
        <v>2564</v>
      </c>
      <c r="C2537" s="25" t="s">
        <v>2588</v>
      </c>
      <c r="D2537" s="25" t="s">
        <v>32</v>
      </c>
      <c r="E2537" s="50">
        <v>5436</v>
      </c>
      <c r="F2537" s="41">
        <v>1353.0239999999999</v>
      </c>
      <c r="G2537" s="42">
        <v>292.13189999999997</v>
      </c>
      <c r="H2537" s="42">
        <v>0</v>
      </c>
      <c r="I2537" s="42"/>
      <c r="J2537" s="42"/>
      <c r="K2537" s="42">
        <v>0</v>
      </c>
      <c r="L2537" s="46">
        <v>0.56376000000000004</v>
      </c>
      <c r="M2537" s="48">
        <v>14.93700705</v>
      </c>
      <c r="N2537" s="48">
        <v>0</v>
      </c>
      <c r="O2537" s="42"/>
      <c r="P2537" s="42"/>
      <c r="Q2537" s="42">
        <v>0</v>
      </c>
      <c r="R2537" s="47">
        <v>1645.1558999999997</v>
      </c>
      <c r="S2537" s="42">
        <v>1751.9908490904377</v>
      </c>
      <c r="T2537" s="73">
        <v>0.32229412234923432</v>
      </c>
      <c r="U2537" s="48">
        <v>15.50076705</v>
      </c>
      <c r="V2537" s="49">
        <v>2.8515024006622518</v>
      </c>
    </row>
    <row r="2538" spans="1:22" x14ac:dyDescent="0.35">
      <c r="A2538" s="1" t="s">
        <v>29</v>
      </c>
      <c r="B2538" s="44" t="s">
        <v>2564</v>
      </c>
      <c r="C2538" s="25" t="s">
        <v>2589</v>
      </c>
      <c r="D2538" s="25" t="s">
        <v>32</v>
      </c>
      <c r="E2538" s="50">
        <v>5225</v>
      </c>
      <c r="F2538" s="41">
        <v>951.58799999999997</v>
      </c>
      <c r="G2538" s="42">
        <v>1550.4588000000001</v>
      </c>
      <c r="H2538" s="42">
        <v>0</v>
      </c>
      <c r="I2538" s="42"/>
      <c r="J2538" s="42"/>
      <c r="K2538" s="42">
        <v>0</v>
      </c>
      <c r="L2538" s="46">
        <v>0.39649499999999999</v>
      </c>
      <c r="M2538" s="48">
        <v>79.276566599999995</v>
      </c>
      <c r="N2538" s="48">
        <v>0</v>
      </c>
      <c r="O2538" s="42"/>
      <c r="P2538" s="42"/>
      <c r="Q2538" s="42">
        <v>0</v>
      </c>
      <c r="R2538" s="47">
        <v>2502.0468000000001</v>
      </c>
      <c r="S2538" s="42">
        <v>2664.527475843483</v>
      </c>
      <c r="T2538" s="73">
        <v>0.50995741164468578</v>
      </c>
      <c r="U2538" s="48">
        <v>79.673061599999997</v>
      </c>
      <c r="V2538" s="49">
        <v>15.248432842105263</v>
      </c>
    </row>
    <row r="2539" spans="1:22" x14ac:dyDescent="0.35">
      <c r="A2539" s="1" t="s">
        <v>29</v>
      </c>
      <c r="B2539" s="44" t="s">
        <v>2564</v>
      </c>
      <c r="C2539" s="25" t="s">
        <v>2590</v>
      </c>
      <c r="D2539" s="25" t="s">
        <v>32</v>
      </c>
      <c r="E2539" s="50">
        <v>3353</v>
      </c>
      <c r="F2539" s="41">
        <v>385.63200000000001</v>
      </c>
      <c r="G2539" s="42">
        <v>1154.5083</v>
      </c>
      <c r="H2539" s="42">
        <v>0</v>
      </c>
      <c r="I2539" s="42"/>
      <c r="J2539" s="42"/>
      <c r="K2539" s="42">
        <v>0</v>
      </c>
      <c r="L2539" s="46">
        <v>0.16068000000000002</v>
      </c>
      <c r="M2539" s="48">
        <v>59.031206849999997</v>
      </c>
      <c r="N2539" s="48">
        <v>0</v>
      </c>
      <c r="O2539" s="42"/>
      <c r="P2539" s="42"/>
      <c r="Q2539" s="42">
        <v>0</v>
      </c>
      <c r="R2539" s="47">
        <v>1540.1403</v>
      </c>
      <c r="S2539" s="42">
        <v>1640.1556301839855</v>
      </c>
      <c r="T2539" s="73">
        <v>0.48916064127169268</v>
      </c>
      <c r="U2539" s="48">
        <v>59.191886849999996</v>
      </c>
      <c r="V2539" s="49">
        <v>17.653410930509988</v>
      </c>
    </row>
    <row r="2540" spans="1:22" x14ac:dyDescent="0.35">
      <c r="A2540" s="1" t="s">
        <v>29</v>
      </c>
      <c r="B2540" s="44" t="s">
        <v>2564</v>
      </c>
      <c r="C2540" s="25" t="s">
        <v>2591</v>
      </c>
      <c r="D2540" s="25" t="s">
        <v>32</v>
      </c>
      <c r="E2540" s="50">
        <v>3440</v>
      </c>
      <c r="F2540" s="41">
        <v>722.84399999999994</v>
      </c>
      <c r="G2540" s="42">
        <v>1271.5884000000001</v>
      </c>
      <c r="H2540" s="42">
        <v>0</v>
      </c>
      <c r="I2540" s="42"/>
      <c r="J2540" s="42"/>
      <c r="K2540" s="42">
        <v>0</v>
      </c>
      <c r="L2540" s="46">
        <v>0.30118499999999998</v>
      </c>
      <c r="M2540" s="48">
        <v>65.017633799999999</v>
      </c>
      <c r="N2540" s="48">
        <v>0</v>
      </c>
      <c r="O2540" s="42"/>
      <c r="P2540" s="42"/>
      <c r="Q2540" s="42">
        <v>0</v>
      </c>
      <c r="R2540" s="47">
        <v>1994.4324000000001</v>
      </c>
      <c r="S2540" s="42">
        <v>2123.9490518372636</v>
      </c>
      <c r="T2540" s="73">
        <v>0.61742704995269293</v>
      </c>
      <c r="U2540" s="48">
        <v>65.318818800000003</v>
      </c>
      <c r="V2540" s="49">
        <v>18.988028720930235</v>
      </c>
    </row>
    <row r="2541" spans="1:22" x14ac:dyDescent="0.35">
      <c r="A2541" s="1" t="s">
        <v>29</v>
      </c>
      <c r="B2541" s="44" t="s">
        <v>2564</v>
      </c>
      <c r="C2541" s="25" t="s">
        <v>2592</v>
      </c>
      <c r="D2541" s="25" t="s">
        <v>32</v>
      </c>
      <c r="E2541" s="50">
        <v>2529</v>
      </c>
      <c r="F2541" s="41">
        <v>734.4</v>
      </c>
      <c r="G2541" s="42">
        <v>0</v>
      </c>
      <c r="H2541" s="42">
        <v>592.47599999999989</v>
      </c>
      <c r="I2541" s="42"/>
      <c r="J2541" s="42"/>
      <c r="K2541" s="42">
        <v>0</v>
      </c>
      <c r="L2541" s="46">
        <v>0.30599999999999999</v>
      </c>
      <c r="M2541" s="42">
        <v>0</v>
      </c>
      <c r="N2541" s="48">
        <v>42.189299759999997</v>
      </c>
      <c r="O2541" s="42"/>
      <c r="P2541" s="42"/>
      <c r="Q2541" s="42">
        <v>0</v>
      </c>
      <c r="R2541" s="47">
        <v>1326.8759999999997</v>
      </c>
      <c r="S2541" s="42">
        <v>1413.0421377558951</v>
      </c>
      <c r="T2541" s="73">
        <v>0.55873552303515028</v>
      </c>
      <c r="U2541" s="48">
        <v>42.495299759999995</v>
      </c>
      <c r="V2541" s="49">
        <v>16.803202752075919</v>
      </c>
    </row>
    <row r="2542" spans="1:22" x14ac:dyDescent="0.35">
      <c r="A2542" s="1" t="s">
        <v>29</v>
      </c>
      <c r="B2542" s="44" t="s">
        <v>2564</v>
      </c>
      <c r="C2542" s="25" t="s">
        <v>2593</v>
      </c>
      <c r="D2542" s="25" t="s">
        <v>32</v>
      </c>
      <c r="E2542" s="50">
        <v>3135</v>
      </c>
      <c r="F2542" s="41">
        <v>548.80200000000002</v>
      </c>
      <c r="G2542" s="42">
        <v>715.36320000000001</v>
      </c>
      <c r="H2542" s="42">
        <v>0</v>
      </c>
      <c r="I2542" s="42"/>
      <c r="J2542" s="42"/>
      <c r="K2542" s="42">
        <v>0</v>
      </c>
      <c r="L2542" s="46">
        <v>0.22866750000000002</v>
      </c>
      <c r="M2542" s="48">
        <v>36.577262400000002</v>
      </c>
      <c r="N2542" s="48">
        <v>0</v>
      </c>
      <c r="O2542" s="42"/>
      <c r="P2542" s="42"/>
      <c r="Q2542" s="42">
        <v>0</v>
      </c>
      <c r="R2542" s="47">
        <v>1264.1651999999999</v>
      </c>
      <c r="S2542" s="42">
        <v>1346.2589546307331</v>
      </c>
      <c r="T2542" s="73">
        <v>0.42942869366211583</v>
      </c>
      <c r="U2542" s="48">
        <v>36.805929900000002</v>
      </c>
      <c r="V2542" s="49">
        <v>11.740328516746413</v>
      </c>
    </row>
    <row r="2543" spans="1:22" x14ac:dyDescent="0.35">
      <c r="A2543" s="1" t="s">
        <v>29</v>
      </c>
      <c r="B2543" s="44" t="s">
        <v>2564</v>
      </c>
      <c r="C2543" s="25" t="s">
        <v>2594</v>
      </c>
      <c r="D2543" s="25" t="s">
        <v>32</v>
      </c>
      <c r="E2543" s="50">
        <v>1690</v>
      </c>
      <c r="F2543" s="41">
        <v>317.5668</v>
      </c>
      <c r="G2543" s="42">
        <v>539.9325</v>
      </c>
      <c r="H2543" s="42">
        <v>0</v>
      </c>
      <c r="I2543" s="42"/>
      <c r="J2543" s="42"/>
      <c r="K2543" s="42">
        <v>0</v>
      </c>
      <c r="L2543" s="46">
        <v>0.13231950000000001</v>
      </c>
      <c r="M2543" s="48">
        <v>27.607308750000001</v>
      </c>
      <c r="N2543" s="48">
        <v>0</v>
      </c>
      <c r="O2543" s="42"/>
      <c r="P2543" s="42"/>
      <c r="Q2543" s="42">
        <v>0</v>
      </c>
      <c r="R2543" s="47">
        <v>857.49929999999995</v>
      </c>
      <c r="S2543" s="42">
        <v>913.18453570355007</v>
      </c>
      <c r="T2543" s="73">
        <v>0.54034587911452669</v>
      </c>
      <c r="U2543" s="48">
        <v>27.739628250000003</v>
      </c>
      <c r="V2543" s="49">
        <v>16.413981213017752</v>
      </c>
    </row>
    <row r="2544" spans="1:22" x14ac:dyDescent="0.35">
      <c r="A2544" s="1" t="s">
        <v>29</v>
      </c>
      <c r="B2544" s="44" t="s">
        <v>2564</v>
      </c>
      <c r="C2544" s="25" t="s">
        <v>2595</v>
      </c>
      <c r="D2544" s="25" t="s">
        <v>32</v>
      </c>
      <c r="E2544" s="50">
        <v>3984</v>
      </c>
      <c r="F2544" s="41">
        <v>2239.4879999999998</v>
      </c>
      <c r="G2544" s="42">
        <v>0</v>
      </c>
      <c r="H2544" s="42">
        <v>0</v>
      </c>
      <c r="I2544" s="42"/>
      <c r="J2544" s="42"/>
      <c r="K2544" s="42">
        <v>0</v>
      </c>
      <c r="L2544" s="46">
        <v>0.93311999999999995</v>
      </c>
      <c r="M2544" s="42">
        <v>0</v>
      </c>
      <c r="N2544" s="48">
        <v>0</v>
      </c>
      <c r="O2544" s="42"/>
      <c r="P2544" s="42"/>
      <c r="Q2544" s="42">
        <v>0</v>
      </c>
      <c r="R2544" s="47">
        <v>2239.4879999999998</v>
      </c>
      <c r="S2544" s="42">
        <v>2384.918342783104</v>
      </c>
      <c r="T2544" s="73">
        <v>0.59862408202387152</v>
      </c>
      <c r="U2544" s="48">
        <v>0.93311999999999995</v>
      </c>
      <c r="V2544" s="49">
        <v>0.23421686746987952</v>
      </c>
    </row>
    <row r="2545" spans="1:22" x14ac:dyDescent="0.35">
      <c r="A2545" s="1" t="s">
        <v>29</v>
      </c>
      <c r="B2545" s="44" t="s">
        <v>2564</v>
      </c>
      <c r="C2545" s="25" t="s">
        <v>2596</v>
      </c>
      <c r="D2545" s="25" t="s">
        <v>32</v>
      </c>
      <c r="E2545" s="50">
        <v>3667</v>
      </c>
      <c r="F2545" s="41">
        <v>1635.5519999999999</v>
      </c>
      <c r="G2545" s="42">
        <v>0</v>
      </c>
      <c r="H2545" s="42">
        <v>0</v>
      </c>
      <c r="I2545" s="42"/>
      <c r="J2545" s="42"/>
      <c r="K2545" s="42">
        <v>0</v>
      </c>
      <c r="L2545" s="46">
        <v>0.68147999999999997</v>
      </c>
      <c r="M2545" s="42">
        <v>0</v>
      </c>
      <c r="N2545" s="48">
        <v>0</v>
      </c>
      <c r="O2545" s="42"/>
      <c r="P2545" s="42"/>
      <c r="Q2545" s="42">
        <v>0</v>
      </c>
      <c r="R2545" s="47">
        <v>1635.5519999999999</v>
      </c>
      <c r="S2545" s="42">
        <v>1741.7632804353459</v>
      </c>
      <c r="T2545" s="73">
        <v>0.47498316892155601</v>
      </c>
      <c r="U2545" s="48">
        <v>0.68147999999999997</v>
      </c>
      <c r="V2545" s="49">
        <v>0.18584128715571313</v>
      </c>
    </row>
    <row r="2546" spans="1:22" x14ac:dyDescent="0.35">
      <c r="A2546" s="1" t="s">
        <v>29</v>
      </c>
      <c r="B2546" s="44" t="s">
        <v>2564</v>
      </c>
      <c r="C2546" s="25" t="s">
        <v>2597</v>
      </c>
      <c r="D2546" s="25" t="s">
        <v>32</v>
      </c>
      <c r="E2546" s="50">
        <v>4407</v>
      </c>
      <c r="F2546" s="41">
        <v>1596.672</v>
      </c>
      <c r="G2546" s="42">
        <v>0</v>
      </c>
      <c r="H2546" s="42">
        <v>0</v>
      </c>
      <c r="I2546" s="42"/>
      <c r="J2546" s="42"/>
      <c r="K2546" s="42">
        <v>0</v>
      </c>
      <c r="L2546" s="46">
        <v>0.66527999999999998</v>
      </c>
      <c r="M2546" s="42">
        <v>0</v>
      </c>
      <c r="N2546" s="48">
        <v>0</v>
      </c>
      <c r="O2546" s="42"/>
      <c r="P2546" s="42"/>
      <c r="Q2546" s="42">
        <v>0</v>
      </c>
      <c r="R2546" s="47">
        <v>1596.672</v>
      </c>
      <c r="S2546" s="42">
        <v>1700.3584480953614</v>
      </c>
      <c r="T2546" s="73">
        <v>0.38583127934997991</v>
      </c>
      <c r="U2546" s="48">
        <v>0.66527999999999998</v>
      </c>
      <c r="V2546" s="49">
        <v>0.15095983662355345</v>
      </c>
    </row>
    <row r="2547" spans="1:22" x14ac:dyDescent="0.35">
      <c r="A2547" s="1" t="s">
        <v>29</v>
      </c>
      <c r="B2547" s="44" t="s">
        <v>2564</v>
      </c>
      <c r="C2547" s="25" t="s">
        <v>2598</v>
      </c>
      <c r="D2547" s="25" t="s">
        <v>32</v>
      </c>
      <c r="E2547" s="50">
        <v>3684</v>
      </c>
      <c r="F2547" s="41">
        <v>552.096</v>
      </c>
      <c r="G2547" s="42">
        <v>1036.2915</v>
      </c>
      <c r="H2547" s="42">
        <v>0</v>
      </c>
      <c r="I2547" s="42"/>
      <c r="J2547" s="42"/>
      <c r="K2547" s="42">
        <v>0</v>
      </c>
      <c r="L2547" s="46">
        <v>0.23003999999999999</v>
      </c>
      <c r="M2547" s="48">
        <v>52.986659249999995</v>
      </c>
      <c r="N2547" s="48">
        <v>0</v>
      </c>
      <c r="O2547" s="42"/>
      <c r="P2547" s="42"/>
      <c r="Q2547" s="42">
        <v>0</v>
      </c>
      <c r="R2547" s="47">
        <v>1588.3875</v>
      </c>
      <c r="S2547" s="42">
        <v>1691.5359600932884</v>
      </c>
      <c r="T2547" s="73">
        <v>0.45915742673542032</v>
      </c>
      <c r="U2547" s="48">
        <v>53.216699249999998</v>
      </c>
      <c r="V2547" s="49">
        <v>14.445358102605862</v>
      </c>
    </row>
    <row r="2548" spans="1:22" x14ac:dyDescent="0.35">
      <c r="A2548" s="1" t="s">
        <v>29</v>
      </c>
      <c r="B2548" s="44" t="s">
        <v>2564</v>
      </c>
      <c r="C2548" s="25" t="s">
        <v>2599</v>
      </c>
      <c r="D2548" s="25" t="s">
        <v>32</v>
      </c>
      <c r="E2548" s="50">
        <v>2377</v>
      </c>
      <c r="F2548" s="41">
        <v>361.53</v>
      </c>
      <c r="G2548" s="42">
        <v>673.68420000000003</v>
      </c>
      <c r="H2548" s="42">
        <v>0</v>
      </c>
      <c r="I2548" s="42"/>
      <c r="J2548" s="42"/>
      <c r="K2548" s="42">
        <v>0</v>
      </c>
      <c r="L2548" s="46">
        <v>0.15063750000000001</v>
      </c>
      <c r="M2548" s="48">
        <v>34.446171900000003</v>
      </c>
      <c r="N2548" s="48">
        <v>0</v>
      </c>
      <c r="O2548" s="42"/>
      <c r="P2548" s="42"/>
      <c r="Q2548" s="42">
        <v>0</v>
      </c>
      <c r="R2548" s="47">
        <v>1035.2141999999999</v>
      </c>
      <c r="S2548" s="42">
        <v>1102.440081969422</v>
      </c>
      <c r="T2548" s="73">
        <v>0.46379473368507446</v>
      </c>
      <c r="U2548" s="48">
        <v>34.596809400000005</v>
      </c>
      <c r="V2548" s="49">
        <v>14.554820950778295</v>
      </c>
    </row>
    <row r="2549" spans="1:22" x14ac:dyDescent="0.35">
      <c r="A2549" s="1" t="s">
        <v>29</v>
      </c>
      <c r="B2549" s="44" t="s">
        <v>2564</v>
      </c>
      <c r="C2549" s="25" t="s">
        <v>2600</v>
      </c>
      <c r="D2549" s="25" t="s">
        <v>32</v>
      </c>
      <c r="E2549" s="50">
        <v>4363</v>
      </c>
      <c r="F2549" s="41">
        <v>471.096</v>
      </c>
      <c r="G2549" s="42">
        <v>867.3021</v>
      </c>
      <c r="H2549" s="42">
        <v>0</v>
      </c>
      <c r="I2549" s="42"/>
      <c r="J2549" s="42"/>
      <c r="K2549" s="42">
        <v>0</v>
      </c>
      <c r="L2549" s="46">
        <v>0.19628999999999999</v>
      </c>
      <c r="M2549" s="48">
        <v>44.34605595</v>
      </c>
      <c r="N2549" s="48">
        <v>0</v>
      </c>
      <c r="O2549" s="42"/>
      <c r="P2549" s="42"/>
      <c r="Q2549" s="42">
        <v>0</v>
      </c>
      <c r="R2549" s="47">
        <v>1338.3980999999999</v>
      </c>
      <c r="S2549" s="42">
        <v>1425.3124725991188</v>
      </c>
      <c r="T2549" s="73">
        <v>0.32668174939241779</v>
      </c>
      <c r="U2549" s="48">
        <v>44.542345949999998</v>
      </c>
      <c r="V2549" s="49">
        <v>10.20910977538391</v>
      </c>
    </row>
    <row r="2550" spans="1:22" x14ac:dyDescent="0.35">
      <c r="A2550" s="1" t="s">
        <v>29</v>
      </c>
      <c r="B2550" s="44" t="s">
        <v>2564</v>
      </c>
      <c r="C2550" s="25" t="s">
        <v>2601</v>
      </c>
      <c r="D2550" s="25" t="s">
        <v>32</v>
      </c>
      <c r="E2550" s="50">
        <v>3536</v>
      </c>
      <c r="F2550" s="41">
        <v>268.99200000000002</v>
      </c>
      <c r="G2550" s="42">
        <v>864.64980000000003</v>
      </c>
      <c r="H2550" s="42">
        <v>0</v>
      </c>
      <c r="I2550" s="42"/>
      <c r="J2550" s="42"/>
      <c r="K2550" s="42">
        <v>0</v>
      </c>
      <c r="L2550" s="46">
        <v>0.11208</v>
      </c>
      <c r="M2550" s="48">
        <v>44.210441099999997</v>
      </c>
      <c r="N2550" s="48">
        <v>0</v>
      </c>
      <c r="O2550" s="42"/>
      <c r="P2550" s="42"/>
      <c r="Q2550" s="42">
        <v>0</v>
      </c>
      <c r="R2550" s="47">
        <v>1133.6418000000001</v>
      </c>
      <c r="S2550" s="42">
        <v>1207.2594820627107</v>
      </c>
      <c r="T2550" s="73">
        <v>0.3414195367824408</v>
      </c>
      <c r="U2550" s="48">
        <v>44.322521099999996</v>
      </c>
      <c r="V2550" s="49">
        <v>12.534649632352941</v>
      </c>
    </row>
    <row r="2551" spans="1:22" x14ac:dyDescent="0.35">
      <c r="A2551" s="1" t="s">
        <v>29</v>
      </c>
      <c r="B2551" s="44" t="s">
        <v>2564</v>
      </c>
      <c r="C2551" s="25" t="s">
        <v>2602</v>
      </c>
      <c r="D2551" s="25" t="s">
        <v>32</v>
      </c>
      <c r="E2551" s="50">
        <v>2508</v>
      </c>
      <c r="F2551" s="41">
        <v>287.928</v>
      </c>
      <c r="G2551" s="42">
        <v>517.57740000000001</v>
      </c>
      <c r="H2551" s="42">
        <v>0</v>
      </c>
      <c r="I2551" s="42"/>
      <c r="J2551" s="42"/>
      <c r="K2551" s="42">
        <v>0</v>
      </c>
      <c r="L2551" s="46">
        <v>0.11996999999999999</v>
      </c>
      <c r="M2551" s="48">
        <v>26.464269300000002</v>
      </c>
      <c r="N2551" s="48">
        <v>0</v>
      </c>
      <c r="O2551" s="42"/>
      <c r="P2551" s="42"/>
      <c r="Q2551" s="42">
        <v>0</v>
      </c>
      <c r="R2551" s="47">
        <v>805.50540000000001</v>
      </c>
      <c r="S2551" s="42">
        <v>857.81419845555843</v>
      </c>
      <c r="T2551" s="73">
        <v>0.34203117960747942</v>
      </c>
      <c r="U2551" s="48">
        <v>26.5842393</v>
      </c>
      <c r="V2551" s="49">
        <v>10.599776435406699</v>
      </c>
    </row>
    <row r="2552" spans="1:22" x14ac:dyDescent="0.35">
      <c r="A2552" s="1" t="s">
        <v>29</v>
      </c>
      <c r="B2552" s="44" t="s">
        <v>2564</v>
      </c>
      <c r="C2552" s="25" t="s">
        <v>2603</v>
      </c>
      <c r="D2552" s="25" t="s">
        <v>32</v>
      </c>
      <c r="E2552" s="50">
        <v>3353</v>
      </c>
      <c r="F2552" s="41">
        <v>361.06919999999997</v>
      </c>
      <c r="G2552" s="42">
        <v>1445.1246000000001</v>
      </c>
      <c r="H2552" s="42">
        <v>0</v>
      </c>
      <c r="I2552" s="42"/>
      <c r="J2552" s="42"/>
      <c r="K2552" s="42">
        <v>0</v>
      </c>
      <c r="L2552" s="46">
        <v>0.15044550000000001</v>
      </c>
      <c r="M2552" s="48">
        <v>73.890719700000005</v>
      </c>
      <c r="N2552" s="48">
        <v>0</v>
      </c>
      <c r="O2552" s="42"/>
      <c r="P2552" s="42"/>
      <c r="Q2552" s="42">
        <v>0</v>
      </c>
      <c r="R2552" s="47">
        <v>1806.1938</v>
      </c>
      <c r="S2552" s="42">
        <v>1923.4864059289971</v>
      </c>
      <c r="T2552" s="73">
        <v>0.57366131999075365</v>
      </c>
      <c r="U2552" s="48">
        <v>74.041165200000009</v>
      </c>
      <c r="V2552" s="49">
        <v>22.08206537429168</v>
      </c>
    </row>
    <row r="2553" spans="1:22" x14ac:dyDescent="0.35">
      <c r="A2553" s="1" t="s">
        <v>29</v>
      </c>
      <c r="B2553" s="44" t="s">
        <v>2564</v>
      </c>
      <c r="C2553" s="25" t="s">
        <v>2604</v>
      </c>
      <c r="D2553" s="25" t="s">
        <v>32</v>
      </c>
      <c r="E2553" s="50">
        <v>2738</v>
      </c>
      <c r="F2553" s="41">
        <v>510.048</v>
      </c>
      <c r="G2553" s="42">
        <v>878.29020000000003</v>
      </c>
      <c r="H2553" s="42">
        <v>0</v>
      </c>
      <c r="I2553" s="42"/>
      <c r="J2553" s="42"/>
      <c r="K2553" s="42">
        <v>0</v>
      </c>
      <c r="L2553" s="46">
        <v>0.21252000000000001</v>
      </c>
      <c r="M2553" s="48">
        <v>44.907888899999996</v>
      </c>
      <c r="N2553" s="48">
        <v>0</v>
      </c>
      <c r="O2553" s="42"/>
      <c r="P2553" s="42"/>
      <c r="Q2553" s="42">
        <v>0</v>
      </c>
      <c r="R2553" s="47">
        <v>1388.3382000000001</v>
      </c>
      <c r="S2553" s="42">
        <v>1478.4956379165587</v>
      </c>
      <c r="T2553" s="73">
        <v>0.5399911022339513</v>
      </c>
      <c r="U2553" s="48">
        <v>45.120408899999994</v>
      </c>
      <c r="V2553" s="49">
        <v>16.479331227173116</v>
      </c>
    </row>
    <row r="2554" spans="1:22" x14ac:dyDescent="0.35">
      <c r="A2554" s="1" t="s">
        <v>29</v>
      </c>
      <c r="B2554" s="44" t="s">
        <v>2564</v>
      </c>
      <c r="C2554" s="25" t="s">
        <v>2605</v>
      </c>
      <c r="D2554" s="25" t="s">
        <v>32</v>
      </c>
      <c r="E2554" s="50">
        <v>4150</v>
      </c>
      <c r="F2554" s="41">
        <v>959.47199999999998</v>
      </c>
      <c r="G2554" s="42">
        <v>871.09109999999998</v>
      </c>
      <c r="H2554" s="42">
        <v>0</v>
      </c>
      <c r="I2554" s="42"/>
      <c r="J2554" s="42"/>
      <c r="K2554" s="42">
        <v>0</v>
      </c>
      <c r="L2554" s="46">
        <v>0.39978000000000002</v>
      </c>
      <c r="M2554" s="48">
        <v>44.539791449999996</v>
      </c>
      <c r="N2554" s="48">
        <v>0</v>
      </c>
      <c r="O2554" s="42"/>
      <c r="P2554" s="42"/>
      <c r="Q2554" s="42">
        <v>0</v>
      </c>
      <c r="R2554" s="47">
        <v>1830.5630999999998</v>
      </c>
      <c r="S2554" s="42">
        <v>1949.4382264213525</v>
      </c>
      <c r="T2554" s="73">
        <v>0.46974415094490424</v>
      </c>
      <c r="U2554" s="48">
        <v>44.939571449999995</v>
      </c>
      <c r="V2554" s="49">
        <v>10.82881239759036</v>
      </c>
    </row>
    <row r="2555" spans="1:22" x14ac:dyDescent="0.35">
      <c r="A2555" s="1" t="s">
        <v>29</v>
      </c>
      <c r="B2555" s="44" t="s">
        <v>2564</v>
      </c>
      <c r="C2555" s="25" t="s">
        <v>2606</v>
      </c>
      <c r="D2555" s="25" t="s">
        <v>32</v>
      </c>
      <c r="E2555" s="50">
        <v>3977</v>
      </c>
      <c r="F2555" s="41">
        <v>831.6</v>
      </c>
      <c r="G2555" s="42">
        <v>1397.7620999999999</v>
      </c>
      <c r="H2555" s="42">
        <v>0</v>
      </c>
      <c r="I2555" s="42"/>
      <c r="J2555" s="42"/>
      <c r="K2555" s="42">
        <v>0</v>
      </c>
      <c r="L2555" s="46">
        <v>0.34649999999999997</v>
      </c>
      <c r="M2555" s="48">
        <v>71.469025950000002</v>
      </c>
      <c r="N2555" s="48">
        <v>0</v>
      </c>
      <c r="O2555" s="42"/>
      <c r="P2555" s="42"/>
      <c r="Q2555" s="42">
        <v>0</v>
      </c>
      <c r="R2555" s="47">
        <v>2229.3620999999998</v>
      </c>
      <c r="S2555" s="42">
        <v>2374.1348759160401</v>
      </c>
      <c r="T2555" s="73">
        <v>0.59696627506060851</v>
      </c>
      <c r="U2555" s="48">
        <v>71.815525950000008</v>
      </c>
      <c r="V2555" s="49">
        <v>18.057713339200404</v>
      </c>
    </row>
    <row r="2556" spans="1:22" x14ac:dyDescent="0.35">
      <c r="A2556" s="1" t="s">
        <v>29</v>
      </c>
      <c r="B2556" s="44" t="s">
        <v>2564</v>
      </c>
      <c r="C2556" s="25" t="s">
        <v>2607</v>
      </c>
      <c r="D2556" s="25" t="s">
        <v>32</v>
      </c>
      <c r="E2556" s="50">
        <v>2664</v>
      </c>
      <c r="F2556" s="41">
        <v>363.45600000000002</v>
      </c>
      <c r="G2556" s="42">
        <v>1465.2063000000001</v>
      </c>
      <c r="H2556" s="42">
        <v>0</v>
      </c>
      <c r="I2556" s="42"/>
      <c r="J2556" s="42"/>
      <c r="K2556" s="42">
        <v>0</v>
      </c>
      <c r="L2556" s="46">
        <v>0.15143999999999999</v>
      </c>
      <c r="M2556" s="48">
        <v>74.91751785000001</v>
      </c>
      <c r="N2556" s="48">
        <v>0</v>
      </c>
      <c r="O2556" s="42"/>
      <c r="P2556" s="42"/>
      <c r="Q2556" s="42">
        <v>0</v>
      </c>
      <c r="R2556" s="47">
        <v>1828.6623</v>
      </c>
      <c r="S2556" s="42">
        <v>1947.41399017362</v>
      </c>
      <c r="T2556" s="73">
        <v>0.73101125757268015</v>
      </c>
      <c r="U2556" s="48">
        <v>75.068957850000004</v>
      </c>
      <c r="V2556" s="49">
        <v>28.179038231981984</v>
      </c>
    </row>
    <row r="2557" spans="1:22" x14ac:dyDescent="0.35">
      <c r="A2557" s="1" t="s">
        <v>29</v>
      </c>
      <c r="B2557" s="44" t="s">
        <v>2564</v>
      </c>
      <c r="C2557" s="25" t="s">
        <v>2608</v>
      </c>
      <c r="D2557" s="25" t="s">
        <v>32</v>
      </c>
      <c r="E2557" s="50">
        <v>2638</v>
      </c>
      <c r="F2557" s="41">
        <v>360.79919999999998</v>
      </c>
      <c r="G2557" s="42">
        <v>748.32749999999999</v>
      </c>
      <c r="H2557" s="42">
        <v>0</v>
      </c>
      <c r="I2557" s="42"/>
      <c r="J2557" s="42"/>
      <c r="K2557" s="42">
        <v>0</v>
      </c>
      <c r="L2557" s="46">
        <v>0.15033299999999999</v>
      </c>
      <c r="M2557" s="48">
        <v>38.262761249999997</v>
      </c>
      <c r="N2557" s="48">
        <v>0</v>
      </c>
      <c r="O2557" s="42"/>
      <c r="P2557" s="42"/>
      <c r="Q2557" s="42">
        <v>0</v>
      </c>
      <c r="R2557" s="47">
        <v>1109.1267</v>
      </c>
      <c r="S2557" s="42">
        <v>1181.1523934490801</v>
      </c>
      <c r="T2557" s="73">
        <v>0.44774541070852164</v>
      </c>
      <c r="U2557" s="48">
        <v>38.41309425</v>
      </c>
      <c r="V2557" s="49">
        <v>14.561445887035633</v>
      </c>
    </row>
    <row r="2558" spans="1:22" x14ac:dyDescent="0.35">
      <c r="A2558" s="1" t="s">
        <v>29</v>
      </c>
      <c r="B2558" s="44" t="s">
        <v>2564</v>
      </c>
      <c r="C2558" s="25" t="s">
        <v>2609</v>
      </c>
      <c r="D2558" s="25" t="s">
        <v>32</v>
      </c>
      <c r="E2558" s="50">
        <v>2412</v>
      </c>
      <c r="F2558" s="41">
        <v>1609.2</v>
      </c>
      <c r="G2558" s="42">
        <v>0</v>
      </c>
      <c r="H2558" s="42">
        <v>0</v>
      </c>
      <c r="I2558" s="42"/>
      <c r="J2558" s="42"/>
      <c r="K2558" s="42">
        <v>0</v>
      </c>
      <c r="L2558" s="46">
        <v>0.67049999999999998</v>
      </c>
      <c r="M2558" s="42">
        <v>0</v>
      </c>
      <c r="N2558" s="48">
        <v>0</v>
      </c>
      <c r="O2558" s="42"/>
      <c r="P2558" s="42"/>
      <c r="Q2558" s="42">
        <v>0</v>
      </c>
      <c r="R2558" s="47">
        <v>1609.2</v>
      </c>
      <c r="S2558" s="42">
        <v>1713.7000051826899</v>
      </c>
      <c r="T2558" s="73">
        <v>0.71048922271255799</v>
      </c>
      <c r="U2558" s="48">
        <v>0.67049999999999998</v>
      </c>
      <c r="V2558" s="49">
        <v>0.27798507462686567</v>
      </c>
    </row>
    <row r="2559" spans="1:22" x14ac:dyDescent="0.35">
      <c r="A2559" s="1" t="s">
        <v>29</v>
      </c>
      <c r="B2559" s="44" t="s">
        <v>2564</v>
      </c>
      <c r="C2559" s="25" t="s">
        <v>2610</v>
      </c>
      <c r="D2559" s="25" t="s">
        <v>32</v>
      </c>
      <c r="E2559" s="50">
        <v>1322</v>
      </c>
      <c r="F2559" s="41">
        <v>327.57479999999998</v>
      </c>
      <c r="G2559" s="42">
        <v>387.61470000000003</v>
      </c>
      <c r="H2559" s="42">
        <v>0</v>
      </c>
      <c r="I2559" s="42"/>
      <c r="J2559" s="42"/>
      <c r="K2559" s="42">
        <v>0</v>
      </c>
      <c r="L2559" s="46">
        <v>0.13648949999999999</v>
      </c>
      <c r="M2559" s="48">
        <v>19.819141649999999</v>
      </c>
      <c r="N2559" s="48">
        <v>0</v>
      </c>
      <c r="O2559" s="42"/>
      <c r="P2559" s="42"/>
      <c r="Q2559" s="42">
        <v>0</v>
      </c>
      <c r="R2559" s="47">
        <v>715.18949999999995</v>
      </c>
      <c r="S2559" s="42">
        <v>761.63326488727648</v>
      </c>
      <c r="T2559" s="73">
        <v>0.57612198554256921</v>
      </c>
      <c r="U2559" s="48">
        <v>19.955631149999999</v>
      </c>
      <c r="V2559" s="49">
        <v>15.09503112708018</v>
      </c>
    </row>
    <row r="2560" spans="1:22" x14ac:dyDescent="0.35">
      <c r="A2560" s="1" t="s">
        <v>29</v>
      </c>
      <c r="B2560" s="44" t="s">
        <v>2564</v>
      </c>
      <c r="C2560" s="25" t="s">
        <v>2611</v>
      </c>
      <c r="D2560" s="25" t="s">
        <v>32</v>
      </c>
      <c r="E2560" s="50">
        <v>5636</v>
      </c>
      <c r="F2560" s="41">
        <v>1214.4959999999999</v>
      </c>
      <c r="G2560" s="42">
        <v>1582.6653000000001</v>
      </c>
      <c r="H2560" s="42">
        <v>0</v>
      </c>
      <c r="I2560" s="42"/>
      <c r="J2560" s="42"/>
      <c r="K2560" s="42">
        <v>0</v>
      </c>
      <c r="L2560" s="46">
        <v>0.50604000000000005</v>
      </c>
      <c r="M2560" s="48">
        <v>80.923318350000002</v>
      </c>
      <c r="N2560" s="48">
        <v>0</v>
      </c>
      <c r="O2560" s="42"/>
      <c r="P2560" s="42"/>
      <c r="Q2560" s="42">
        <v>0</v>
      </c>
      <c r="R2560" s="47">
        <v>2797.1612999999998</v>
      </c>
      <c r="S2560" s="42">
        <v>2978.8064468722464</v>
      </c>
      <c r="T2560" s="73">
        <v>0.52853201683325879</v>
      </c>
      <c r="U2560" s="48">
        <v>81.429358350000001</v>
      </c>
      <c r="V2560" s="49">
        <v>14.448076357345634</v>
      </c>
    </row>
    <row r="2561" spans="1:22" x14ac:dyDescent="0.35">
      <c r="A2561" s="1" t="s">
        <v>29</v>
      </c>
      <c r="B2561" s="44" t="s">
        <v>2564</v>
      </c>
      <c r="C2561" s="25" t="s">
        <v>2612</v>
      </c>
      <c r="D2561" s="25" t="s">
        <v>32</v>
      </c>
      <c r="E2561" s="50">
        <v>3207</v>
      </c>
      <c r="F2561" s="41">
        <v>421.34399999999999</v>
      </c>
      <c r="G2561" s="42">
        <v>939.67200000000003</v>
      </c>
      <c r="H2561" s="42">
        <v>0</v>
      </c>
      <c r="I2561" s="42"/>
      <c r="J2561" s="42"/>
      <c r="K2561" s="42">
        <v>0</v>
      </c>
      <c r="L2561" s="46">
        <v>0.17555999999999999</v>
      </c>
      <c r="M2561" s="48">
        <v>48.046403999999995</v>
      </c>
      <c r="N2561" s="48">
        <v>0</v>
      </c>
      <c r="O2561" s="42"/>
      <c r="P2561" s="42"/>
      <c r="Q2561" s="42">
        <v>0</v>
      </c>
      <c r="R2561" s="47">
        <v>1361.0160000000001</v>
      </c>
      <c r="S2561" s="42">
        <v>1449.399158745789</v>
      </c>
      <c r="T2561" s="73">
        <v>0.45194859954655098</v>
      </c>
      <c r="U2561" s="48">
        <v>48.221963999999993</v>
      </c>
      <c r="V2561" s="49">
        <v>15.036471468662299</v>
      </c>
    </row>
    <row r="2562" spans="1:22" x14ac:dyDescent="0.35">
      <c r="A2562" s="1" t="s">
        <v>29</v>
      </c>
      <c r="B2562" s="44" t="s">
        <v>2564</v>
      </c>
      <c r="C2562" s="25" t="s">
        <v>2613</v>
      </c>
      <c r="D2562" s="25" t="s">
        <v>32</v>
      </c>
      <c r="E2562" s="50">
        <v>4495</v>
      </c>
      <c r="F2562" s="41">
        <v>1536.192</v>
      </c>
      <c r="G2562" s="42">
        <v>805.16250000000002</v>
      </c>
      <c r="H2562" s="42">
        <v>0</v>
      </c>
      <c r="I2562" s="42"/>
      <c r="J2562" s="42"/>
      <c r="K2562" s="42">
        <v>0</v>
      </c>
      <c r="L2562" s="46">
        <v>0.64008000000000009</v>
      </c>
      <c r="M2562" s="48">
        <v>41.168793749999999</v>
      </c>
      <c r="N2562" s="48">
        <v>0</v>
      </c>
      <c r="O2562" s="42"/>
      <c r="P2562" s="42"/>
      <c r="Q2562" s="42">
        <v>0</v>
      </c>
      <c r="R2562" s="47">
        <v>2341.3544999999999</v>
      </c>
      <c r="S2562" s="42">
        <v>2493.3999619590568</v>
      </c>
      <c r="T2562" s="73">
        <v>0.55470521956819951</v>
      </c>
      <c r="U2562" s="48">
        <v>41.808873749999997</v>
      </c>
      <c r="V2562" s="49">
        <v>9.3011954949944382</v>
      </c>
    </row>
    <row r="2563" spans="1:22" x14ac:dyDescent="0.35">
      <c r="A2563" s="1" t="s">
        <v>29</v>
      </c>
      <c r="B2563" s="44" t="s">
        <v>2564</v>
      </c>
      <c r="C2563" s="25" t="s">
        <v>2614</v>
      </c>
      <c r="D2563" s="25" t="s">
        <v>32</v>
      </c>
      <c r="E2563" s="50">
        <v>5344</v>
      </c>
      <c r="F2563" s="41">
        <v>1224.9828</v>
      </c>
      <c r="G2563" s="42">
        <v>1314.4041</v>
      </c>
      <c r="H2563" s="42">
        <v>0</v>
      </c>
      <c r="I2563" s="42"/>
      <c r="J2563" s="42"/>
      <c r="K2563" s="42">
        <v>0</v>
      </c>
      <c r="L2563" s="46">
        <v>0.51040950000000007</v>
      </c>
      <c r="M2563" s="48">
        <v>67.206844950000004</v>
      </c>
      <c r="N2563" s="48">
        <v>0</v>
      </c>
      <c r="O2563" s="42"/>
      <c r="P2563" s="42"/>
      <c r="Q2563" s="42">
        <v>0</v>
      </c>
      <c r="R2563" s="47">
        <v>2539.3869</v>
      </c>
      <c r="S2563" s="42">
        <v>2704.2924084581496</v>
      </c>
      <c r="T2563" s="73">
        <v>0.50604274110369563</v>
      </c>
      <c r="U2563" s="48">
        <v>67.717254449999999</v>
      </c>
      <c r="V2563" s="49">
        <v>12.67164192552395</v>
      </c>
    </row>
    <row r="2564" spans="1:22" x14ac:dyDescent="0.35">
      <c r="A2564" s="1" t="s">
        <v>29</v>
      </c>
      <c r="B2564" s="44" t="s">
        <v>2564</v>
      </c>
      <c r="C2564" s="25" t="s">
        <v>2615</v>
      </c>
      <c r="D2564" s="25" t="s">
        <v>32</v>
      </c>
      <c r="E2564" s="50">
        <v>4346</v>
      </c>
      <c r="F2564" s="41">
        <v>1706.3999999999999</v>
      </c>
      <c r="G2564" s="42">
        <v>518.33519999999999</v>
      </c>
      <c r="H2564" s="42">
        <v>0</v>
      </c>
      <c r="I2564" s="42"/>
      <c r="J2564" s="42"/>
      <c r="K2564" s="42">
        <v>0</v>
      </c>
      <c r="L2564" s="46">
        <v>0.71099999999999997</v>
      </c>
      <c r="M2564" s="48">
        <v>26.5030164</v>
      </c>
      <c r="N2564" s="48">
        <v>0</v>
      </c>
      <c r="O2564" s="42"/>
      <c r="P2564" s="42"/>
      <c r="Q2564" s="42">
        <v>0</v>
      </c>
      <c r="R2564" s="47">
        <v>2224.7352000000001</v>
      </c>
      <c r="S2564" s="42">
        <v>2369.2075091785437</v>
      </c>
      <c r="T2564" s="73">
        <v>0.54514668872032757</v>
      </c>
      <c r="U2564" s="48">
        <v>27.214016399999998</v>
      </c>
      <c r="V2564" s="49">
        <v>6.2618537505752405</v>
      </c>
    </row>
    <row r="2565" spans="1:22" x14ac:dyDescent="0.35">
      <c r="A2565" s="1" t="s">
        <v>29</v>
      </c>
      <c r="B2565" s="44" t="s">
        <v>2564</v>
      </c>
      <c r="C2565" s="25" t="s">
        <v>2616</v>
      </c>
      <c r="D2565" s="25" t="s">
        <v>32</v>
      </c>
      <c r="E2565" s="50">
        <v>5529</v>
      </c>
      <c r="F2565" s="41">
        <v>2413.4112</v>
      </c>
      <c r="G2565" s="42">
        <v>613.06020000000001</v>
      </c>
      <c r="H2565" s="42">
        <v>0</v>
      </c>
      <c r="I2565" s="42"/>
      <c r="J2565" s="42"/>
      <c r="K2565" s="42">
        <v>0</v>
      </c>
      <c r="L2565" s="46">
        <v>1.0055879999999999</v>
      </c>
      <c r="M2565" s="48">
        <v>31.346403899999999</v>
      </c>
      <c r="N2565" s="48">
        <v>0</v>
      </c>
      <c r="O2565" s="42"/>
      <c r="P2565" s="42"/>
      <c r="Q2565" s="42">
        <v>0</v>
      </c>
      <c r="R2565" s="47">
        <v>3026.4713999999999</v>
      </c>
      <c r="S2565" s="42">
        <v>3223.0077391655868</v>
      </c>
      <c r="T2565" s="73">
        <v>0.5829277878758522</v>
      </c>
      <c r="U2565" s="48">
        <v>32.351991900000002</v>
      </c>
      <c r="V2565" s="49">
        <v>5.8513278893109062</v>
      </c>
    </row>
    <row r="2566" spans="1:22" x14ac:dyDescent="0.35">
      <c r="A2566" s="1" t="s">
        <v>29</v>
      </c>
      <c r="B2566" s="44" t="s">
        <v>2564</v>
      </c>
      <c r="C2566" s="25" t="s">
        <v>2617</v>
      </c>
      <c r="D2566" s="25" t="s">
        <v>32</v>
      </c>
      <c r="E2566" s="50">
        <v>5742</v>
      </c>
      <c r="F2566" s="41">
        <v>1682.856</v>
      </c>
      <c r="G2566" s="42">
        <v>937.01970000000006</v>
      </c>
      <c r="H2566" s="42">
        <v>0</v>
      </c>
      <c r="I2566" s="42"/>
      <c r="J2566" s="42"/>
      <c r="K2566" s="42">
        <v>0</v>
      </c>
      <c r="L2566" s="46">
        <v>0.70119000000000009</v>
      </c>
      <c r="M2566" s="48">
        <v>47.910789149999999</v>
      </c>
      <c r="N2566" s="48">
        <v>0</v>
      </c>
      <c r="O2566" s="42"/>
      <c r="P2566" s="42"/>
      <c r="Q2566" s="42">
        <v>0</v>
      </c>
      <c r="R2566" s="47">
        <v>2619.8757000000001</v>
      </c>
      <c r="S2566" s="42">
        <v>2790.0080789634621</v>
      </c>
      <c r="T2566" s="73">
        <v>0.48589482392258138</v>
      </c>
      <c r="U2566" s="48">
        <v>48.611979149999996</v>
      </c>
      <c r="V2566" s="49">
        <v>8.4660360762800408</v>
      </c>
    </row>
    <row r="2567" spans="1:22" x14ac:dyDescent="0.35">
      <c r="A2567" s="1" t="s">
        <v>29</v>
      </c>
      <c r="B2567" s="44" t="s">
        <v>2564</v>
      </c>
      <c r="C2567" s="25" t="s">
        <v>2618</v>
      </c>
      <c r="D2567" s="25" t="s">
        <v>32</v>
      </c>
      <c r="E2567" s="50">
        <v>3086</v>
      </c>
      <c r="F2567" s="41">
        <v>2022.84</v>
      </c>
      <c r="G2567" s="42">
        <v>0</v>
      </c>
      <c r="H2567" s="42">
        <v>0</v>
      </c>
      <c r="I2567" s="42"/>
      <c r="J2567" s="42"/>
      <c r="K2567" s="42">
        <v>0</v>
      </c>
      <c r="L2567" s="46">
        <v>0.84284999999999999</v>
      </c>
      <c r="M2567" s="42">
        <v>0</v>
      </c>
      <c r="N2567" s="48">
        <v>0</v>
      </c>
      <c r="O2567" s="42"/>
      <c r="P2567" s="42"/>
      <c r="Q2567" s="42">
        <v>0</v>
      </c>
      <c r="R2567" s="47">
        <v>2022.84</v>
      </c>
      <c r="S2567" s="42">
        <v>2154.2014159108576</v>
      </c>
      <c r="T2567" s="73">
        <v>0.69805619439755595</v>
      </c>
      <c r="U2567" s="48">
        <v>0.84284999999999999</v>
      </c>
      <c r="V2567" s="49">
        <v>0.2731205443940376</v>
      </c>
    </row>
    <row r="2568" spans="1:22" x14ac:dyDescent="0.35">
      <c r="A2568" s="1" t="s">
        <v>29</v>
      </c>
      <c r="B2568" s="44" t="s">
        <v>2564</v>
      </c>
      <c r="C2568" s="25" t="s">
        <v>2619</v>
      </c>
      <c r="D2568" s="25" t="s">
        <v>32</v>
      </c>
      <c r="E2568" s="50">
        <v>1454</v>
      </c>
      <c r="F2568" s="41">
        <v>200.98439999999999</v>
      </c>
      <c r="G2568" s="42">
        <v>419.0634</v>
      </c>
      <c r="H2568" s="42">
        <v>0</v>
      </c>
      <c r="I2568" s="42"/>
      <c r="J2568" s="42"/>
      <c r="K2568" s="42">
        <v>0</v>
      </c>
      <c r="L2568" s="46">
        <v>8.3743499999999998E-2</v>
      </c>
      <c r="M2568" s="48">
        <v>21.4271463</v>
      </c>
      <c r="N2568" s="48">
        <v>0</v>
      </c>
      <c r="O2568" s="42"/>
      <c r="P2568" s="42"/>
      <c r="Q2568" s="42">
        <v>0</v>
      </c>
      <c r="R2568" s="47">
        <v>620.04780000000005</v>
      </c>
      <c r="S2568" s="42">
        <v>660.3131481938326</v>
      </c>
      <c r="T2568" s="73">
        <v>0.45413559022959599</v>
      </c>
      <c r="U2568" s="48">
        <v>21.510889800000001</v>
      </c>
      <c r="V2568" s="49">
        <v>14.794284594222834</v>
      </c>
    </row>
    <row r="2569" spans="1:22" x14ac:dyDescent="0.35">
      <c r="A2569" s="1" t="s">
        <v>29</v>
      </c>
      <c r="B2569" s="44" t="s">
        <v>2564</v>
      </c>
      <c r="C2569" s="25" t="s">
        <v>2620</v>
      </c>
      <c r="D2569" s="25" t="s">
        <v>32</v>
      </c>
      <c r="E2569" s="50">
        <v>5922</v>
      </c>
      <c r="F2569" s="41">
        <v>871.5204</v>
      </c>
      <c r="G2569" s="42">
        <v>2257.4861999999998</v>
      </c>
      <c r="H2569" s="42">
        <v>0</v>
      </c>
      <c r="I2569" s="42"/>
      <c r="J2569" s="42"/>
      <c r="K2569" s="42">
        <v>0</v>
      </c>
      <c r="L2569" s="46">
        <v>0.36313350000000005</v>
      </c>
      <c r="M2569" s="42">
        <v>115.4276109</v>
      </c>
      <c r="N2569" s="48">
        <v>0</v>
      </c>
      <c r="O2569" s="42"/>
      <c r="P2569" s="42"/>
      <c r="Q2569" s="42">
        <v>0</v>
      </c>
      <c r="R2569" s="47">
        <v>3129.0065999999997</v>
      </c>
      <c r="S2569" s="42">
        <v>3332.201483119979</v>
      </c>
      <c r="T2569" s="73">
        <v>0.56268177695372834</v>
      </c>
      <c r="U2569" s="48">
        <v>115.79074440000001</v>
      </c>
      <c r="V2569" s="49">
        <v>19.552641742654512</v>
      </c>
    </row>
    <row r="2570" spans="1:22" x14ac:dyDescent="0.35">
      <c r="A2570" s="1" t="s">
        <v>29</v>
      </c>
      <c r="B2570" s="44" t="s">
        <v>2564</v>
      </c>
      <c r="C2570" s="25" t="s">
        <v>2621</v>
      </c>
      <c r="D2570" s="25" t="s">
        <v>32</v>
      </c>
      <c r="E2570" s="50">
        <v>3368</v>
      </c>
      <c r="F2570" s="41">
        <v>1110.0239999999999</v>
      </c>
      <c r="G2570" s="42">
        <v>1598.2002</v>
      </c>
      <c r="H2570" s="42">
        <v>0</v>
      </c>
      <c r="I2570" s="42"/>
      <c r="J2570" s="42"/>
      <c r="K2570" s="42">
        <v>0</v>
      </c>
      <c r="L2570" s="46">
        <v>0.46250999999999998</v>
      </c>
      <c r="M2570" s="48">
        <v>81.717633899999996</v>
      </c>
      <c r="N2570" s="48">
        <v>0</v>
      </c>
      <c r="O2570" s="42"/>
      <c r="P2570" s="42"/>
      <c r="Q2570" s="42">
        <v>0</v>
      </c>
      <c r="R2570" s="47">
        <v>2708.2241999999997</v>
      </c>
      <c r="S2570" s="42">
        <v>2884.093851339725</v>
      </c>
      <c r="T2570" s="73">
        <v>0.85632240241678292</v>
      </c>
      <c r="U2570" s="48">
        <v>82.18014389999999</v>
      </c>
      <c r="V2570" s="49">
        <v>24.400280255344416</v>
      </c>
    </row>
    <row r="2571" spans="1:22" x14ac:dyDescent="0.35">
      <c r="A2571" s="1" t="s">
        <v>29</v>
      </c>
      <c r="B2571" s="44" t="s">
        <v>2564</v>
      </c>
      <c r="C2571" s="25" t="s">
        <v>2622</v>
      </c>
      <c r="D2571" s="25" t="s">
        <v>32</v>
      </c>
      <c r="E2571" s="50">
        <v>2142</v>
      </c>
      <c r="F2571" s="41">
        <v>108.86399999999999</v>
      </c>
      <c r="G2571" s="42">
        <v>938.15639999999996</v>
      </c>
      <c r="H2571" s="42">
        <v>0</v>
      </c>
      <c r="I2571" s="42"/>
      <c r="J2571" s="42"/>
      <c r="K2571" s="42">
        <v>0</v>
      </c>
      <c r="L2571" s="46">
        <v>4.5359999999999998E-2</v>
      </c>
      <c r="M2571" s="48">
        <v>47.968909799999999</v>
      </c>
      <c r="N2571" s="48">
        <v>0</v>
      </c>
      <c r="O2571" s="42"/>
      <c r="P2571" s="42"/>
      <c r="Q2571" s="42">
        <v>0</v>
      </c>
      <c r="R2571" s="47">
        <v>1047.0203999999999</v>
      </c>
      <c r="S2571" s="42">
        <v>1115.0129660119201</v>
      </c>
      <c r="T2571" s="73">
        <v>0.52054760318016813</v>
      </c>
      <c r="U2571" s="48">
        <v>48.014269800000001</v>
      </c>
      <c r="V2571" s="49">
        <v>22.415625490196078</v>
      </c>
    </row>
    <row r="2572" spans="1:22" x14ac:dyDescent="0.35">
      <c r="A2572" s="1" t="s">
        <v>29</v>
      </c>
      <c r="B2572" s="44" t="s">
        <v>2564</v>
      </c>
      <c r="C2572" s="25" t="s">
        <v>2623</v>
      </c>
      <c r="D2572" s="25" t="s">
        <v>32</v>
      </c>
      <c r="E2572" s="50">
        <v>2084</v>
      </c>
      <c r="F2572" s="41">
        <v>1080.864</v>
      </c>
      <c r="G2572" s="42">
        <v>0</v>
      </c>
      <c r="H2572" s="42">
        <v>0</v>
      </c>
      <c r="I2572" s="42"/>
      <c r="J2572" s="42"/>
      <c r="K2572" s="42">
        <v>0</v>
      </c>
      <c r="L2572" s="46">
        <v>0.45036000000000004</v>
      </c>
      <c r="M2572" s="42">
        <v>0</v>
      </c>
      <c r="N2572" s="48">
        <v>0</v>
      </c>
      <c r="O2572" s="42"/>
      <c r="P2572" s="42"/>
      <c r="Q2572" s="42">
        <v>0</v>
      </c>
      <c r="R2572" s="47">
        <v>1080.864</v>
      </c>
      <c r="S2572" s="42">
        <v>1151.0543390515677</v>
      </c>
      <c r="T2572" s="73">
        <v>0.55232933735679834</v>
      </c>
      <c r="U2572" s="48">
        <v>0.45036000000000004</v>
      </c>
      <c r="V2572" s="49">
        <v>0.21610364683301345</v>
      </c>
    </row>
    <row r="2573" spans="1:22" x14ac:dyDescent="0.35">
      <c r="A2573" s="1" t="s">
        <v>29</v>
      </c>
      <c r="B2573" s="44" t="s">
        <v>2564</v>
      </c>
      <c r="C2573" s="25" t="s">
        <v>2624</v>
      </c>
      <c r="D2573" s="25" t="s">
        <v>32</v>
      </c>
      <c r="E2573" s="50">
        <v>30506</v>
      </c>
      <c r="F2573" s="41">
        <v>6397.92</v>
      </c>
      <c r="G2573" s="42">
        <v>6863.3945999999996</v>
      </c>
      <c r="H2573" s="42">
        <v>0</v>
      </c>
      <c r="I2573" s="42"/>
      <c r="J2573" s="42"/>
      <c r="K2573" s="42">
        <v>0</v>
      </c>
      <c r="L2573" s="46">
        <v>2.6658000000000004</v>
      </c>
      <c r="M2573" s="42">
        <v>350.93248469999997</v>
      </c>
      <c r="N2573" s="48">
        <v>0</v>
      </c>
      <c r="O2573" s="42"/>
      <c r="P2573" s="42"/>
      <c r="Q2573" s="42">
        <v>0</v>
      </c>
      <c r="R2573" s="47">
        <v>13261.3146</v>
      </c>
      <c r="S2573" s="42">
        <v>14122.492479958537</v>
      </c>
      <c r="T2573" s="73">
        <v>0.46294146987341955</v>
      </c>
      <c r="U2573" s="48">
        <v>353.59828469999997</v>
      </c>
      <c r="V2573" s="49">
        <v>11.591106166000129</v>
      </c>
    </row>
    <row r="2574" spans="1:22" x14ac:dyDescent="0.35">
      <c r="A2574" s="1" t="s">
        <v>29</v>
      </c>
      <c r="B2574" s="44" t="s">
        <v>2564</v>
      </c>
      <c r="C2574" s="25" t="s">
        <v>2625</v>
      </c>
      <c r="D2574" s="25" t="s">
        <v>32</v>
      </c>
      <c r="E2574" s="50">
        <v>26653</v>
      </c>
      <c r="F2574" s="41">
        <v>10044</v>
      </c>
      <c r="G2574" s="42">
        <v>5739.5771999999997</v>
      </c>
      <c r="H2574" s="42">
        <v>0</v>
      </c>
      <c r="I2574" s="42"/>
      <c r="J2574" s="42"/>
      <c r="K2574" s="42">
        <v>0</v>
      </c>
      <c r="L2574" s="46">
        <v>4.1849999999999996</v>
      </c>
      <c r="M2574" s="42">
        <v>293.47053540000002</v>
      </c>
      <c r="N2574" s="48">
        <v>0</v>
      </c>
      <c r="O2574" s="42"/>
      <c r="P2574" s="42"/>
      <c r="Q2574" s="42">
        <v>0</v>
      </c>
      <c r="R2574" s="47">
        <v>15783.5772</v>
      </c>
      <c r="S2574" s="42">
        <v>16808.548551728425</v>
      </c>
      <c r="T2574" s="73">
        <v>0.63064377562482365</v>
      </c>
      <c r="U2574" s="48">
        <v>297.65553540000002</v>
      </c>
      <c r="V2574" s="49">
        <v>11.167806078115033</v>
      </c>
    </row>
    <row r="2575" spans="1:22" x14ac:dyDescent="0.35">
      <c r="A2575" s="1" t="s">
        <v>29</v>
      </c>
      <c r="B2575" s="44" t="s">
        <v>2564</v>
      </c>
      <c r="C2575" s="25" t="s">
        <v>2626</v>
      </c>
      <c r="D2575" s="25" t="s">
        <v>32</v>
      </c>
      <c r="E2575" s="50">
        <v>36954</v>
      </c>
      <c r="F2575" s="41">
        <v>8503.228799999999</v>
      </c>
      <c r="G2575" s="42">
        <v>10102.610699999999</v>
      </c>
      <c r="H2575" s="42">
        <v>0</v>
      </c>
      <c r="I2575" s="42"/>
      <c r="J2575" s="42"/>
      <c r="K2575" s="42">
        <v>0</v>
      </c>
      <c r="L2575" s="46">
        <v>3.5430120000000001</v>
      </c>
      <c r="M2575" s="42">
        <v>516.55696364999994</v>
      </c>
      <c r="N2575" s="48">
        <v>0</v>
      </c>
      <c r="O2575" s="42"/>
      <c r="P2575" s="42"/>
      <c r="Q2575" s="42">
        <v>0</v>
      </c>
      <c r="R2575" s="47">
        <v>18605.839499999998</v>
      </c>
      <c r="S2575" s="42">
        <v>19814.086035034979</v>
      </c>
      <c r="T2575" s="73">
        <v>0.53618244398535964</v>
      </c>
      <c r="U2575" s="48">
        <v>520.09997564999992</v>
      </c>
      <c r="V2575" s="49">
        <v>14.074253819613572</v>
      </c>
    </row>
    <row r="2576" spans="1:22" x14ac:dyDescent="0.35">
      <c r="A2576" s="1" t="s">
        <v>29</v>
      </c>
      <c r="B2576" s="44" t="s">
        <v>2564</v>
      </c>
      <c r="C2576" s="25" t="s">
        <v>2627</v>
      </c>
      <c r="D2576" s="25" t="s">
        <v>32</v>
      </c>
      <c r="E2576" s="50">
        <v>5300</v>
      </c>
      <c r="F2576" s="41">
        <v>1926.828</v>
      </c>
      <c r="G2576" s="42">
        <v>1124.5752</v>
      </c>
      <c r="H2576" s="42">
        <v>0</v>
      </c>
      <c r="I2576" s="42"/>
      <c r="J2576" s="42"/>
      <c r="K2576" s="42">
        <v>0</v>
      </c>
      <c r="L2576" s="46">
        <v>0.80284500000000003</v>
      </c>
      <c r="M2576" s="48">
        <v>57.500696400000002</v>
      </c>
      <c r="N2576" s="48">
        <v>0</v>
      </c>
      <c r="O2576" s="42"/>
      <c r="P2576" s="42"/>
      <c r="Q2576" s="42">
        <v>0</v>
      </c>
      <c r="R2576" s="47">
        <v>3051.4031999999997</v>
      </c>
      <c r="S2576" s="42">
        <v>3249.5585879036016</v>
      </c>
      <c r="T2576" s="73">
        <v>0.61312426186860403</v>
      </c>
      <c r="U2576" s="48">
        <v>58.3035414</v>
      </c>
      <c r="V2576" s="49">
        <v>11.000668188679246</v>
      </c>
    </row>
    <row r="2577" spans="1:22" x14ac:dyDescent="0.35">
      <c r="A2577" s="1" t="s">
        <v>29</v>
      </c>
      <c r="B2577" s="44" t="s">
        <v>2564</v>
      </c>
      <c r="C2577" s="25" t="s">
        <v>2628</v>
      </c>
      <c r="D2577" s="25" t="s">
        <v>32</v>
      </c>
      <c r="E2577" s="50">
        <v>29232</v>
      </c>
      <c r="F2577" s="41">
        <v>15739.92</v>
      </c>
      <c r="G2577" s="42">
        <v>3393.0495000000001</v>
      </c>
      <c r="H2577" s="42">
        <v>0</v>
      </c>
      <c r="I2577" s="42"/>
      <c r="J2577" s="42"/>
      <c r="K2577" s="42">
        <v>0</v>
      </c>
      <c r="L2577" s="46">
        <v>6.5583</v>
      </c>
      <c r="M2577" s="42">
        <v>173.49014025</v>
      </c>
      <c r="N2577" s="48">
        <v>0</v>
      </c>
      <c r="O2577" s="42"/>
      <c r="P2577" s="42"/>
      <c r="Q2577" s="42">
        <v>0</v>
      </c>
      <c r="R2577" s="47">
        <v>19132.969499999999</v>
      </c>
      <c r="S2577" s="42">
        <v>20375.447384607411</v>
      </c>
      <c r="T2577" s="73">
        <v>0.69702543050791632</v>
      </c>
      <c r="U2577" s="48">
        <v>180.04844025</v>
      </c>
      <c r="V2577" s="49">
        <v>6.1592925646551722</v>
      </c>
    </row>
    <row r="2578" spans="1:22" x14ac:dyDescent="0.35">
      <c r="A2578" s="1" t="s">
        <v>29</v>
      </c>
      <c r="B2578" s="44" t="s">
        <v>2564</v>
      </c>
      <c r="C2578" s="25" t="s">
        <v>2629</v>
      </c>
      <c r="D2578" s="25" t="s">
        <v>32</v>
      </c>
      <c r="E2578" s="50">
        <v>2292</v>
      </c>
      <c r="F2578" s="41">
        <v>930.74400000000003</v>
      </c>
      <c r="G2578" s="42">
        <v>356.54489999999998</v>
      </c>
      <c r="H2578" s="42">
        <v>0</v>
      </c>
      <c r="I2578" s="42"/>
      <c r="J2578" s="42"/>
      <c r="K2578" s="42">
        <v>0</v>
      </c>
      <c r="L2578" s="46">
        <v>0.38780999999999999</v>
      </c>
      <c r="M2578" s="48">
        <v>18.230510549999998</v>
      </c>
      <c r="N2578" s="48">
        <v>0</v>
      </c>
      <c r="O2578" s="42"/>
      <c r="P2578" s="42"/>
      <c r="Q2578" s="42">
        <v>0</v>
      </c>
      <c r="R2578" s="47">
        <v>1287.2889</v>
      </c>
      <c r="S2578" s="42">
        <v>1370.8842869759005</v>
      </c>
      <c r="T2578" s="73">
        <v>0.59811705365440682</v>
      </c>
      <c r="U2578" s="48">
        <v>18.61832055</v>
      </c>
      <c r="V2578" s="49">
        <v>8.1231765052356018</v>
      </c>
    </row>
    <row r="2579" spans="1:22" x14ac:dyDescent="0.35">
      <c r="A2579" s="1" t="s">
        <v>29</v>
      </c>
      <c r="B2579" s="44" t="s">
        <v>2564</v>
      </c>
      <c r="C2579" s="25" t="s">
        <v>2630</v>
      </c>
      <c r="D2579" s="25" t="s">
        <v>32</v>
      </c>
      <c r="E2579" s="50">
        <v>6879</v>
      </c>
      <c r="F2579" s="41">
        <v>2099.52</v>
      </c>
      <c r="G2579" s="42">
        <v>4223.9772000000003</v>
      </c>
      <c r="H2579" s="42">
        <v>0</v>
      </c>
      <c r="I2579" s="42"/>
      <c r="J2579" s="42"/>
      <c r="K2579" s="42">
        <v>0</v>
      </c>
      <c r="L2579" s="46">
        <v>0.87480000000000002</v>
      </c>
      <c r="M2579" s="42">
        <v>215.97633539999998</v>
      </c>
      <c r="N2579" s="48">
        <v>0</v>
      </c>
      <c r="O2579" s="42"/>
      <c r="P2579" s="42"/>
      <c r="Q2579" s="42">
        <v>0</v>
      </c>
      <c r="R2579" s="47">
        <v>6323.4971999999998</v>
      </c>
      <c r="S2579" s="42">
        <v>6734.1394384866544</v>
      </c>
      <c r="T2579" s="73">
        <v>0.97894162501623117</v>
      </c>
      <c r="U2579" s="48">
        <v>216.85113539999998</v>
      </c>
      <c r="V2579" s="49">
        <v>31.523642302660267</v>
      </c>
    </row>
    <row r="2580" spans="1:22" x14ac:dyDescent="0.35">
      <c r="A2580" s="1" t="s">
        <v>29</v>
      </c>
      <c r="B2580" s="44" t="s">
        <v>2564</v>
      </c>
      <c r="C2580" s="25" t="s">
        <v>2631</v>
      </c>
      <c r="D2580" s="25" t="s">
        <v>32</v>
      </c>
      <c r="E2580" s="50">
        <v>32269</v>
      </c>
      <c r="F2580" s="41">
        <v>16156.8</v>
      </c>
      <c r="G2580" s="48">
        <v>61.381799999999998</v>
      </c>
      <c r="H2580" s="42">
        <v>0</v>
      </c>
      <c r="I2580" s="42"/>
      <c r="J2580" s="42"/>
      <c r="K2580" s="42">
        <v>0</v>
      </c>
      <c r="L2580" s="46">
        <v>6.7320000000000002</v>
      </c>
      <c r="M2580" s="48">
        <v>3.1385151000000002</v>
      </c>
      <c r="N2580" s="48">
        <v>0</v>
      </c>
      <c r="O2580" s="42"/>
      <c r="P2580" s="42"/>
      <c r="Q2580" s="42">
        <v>0</v>
      </c>
      <c r="R2580" s="47">
        <v>16218.181799999998</v>
      </c>
      <c r="S2580" s="42">
        <v>17271.375984783619</v>
      </c>
      <c r="T2580" s="73">
        <v>0.53523121214737424</v>
      </c>
      <c r="U2580" s="48">
        <v>9.8705151000000004</v>
      </c>
      <c r="V2580" s="49">
        <v>0.30588227400911094</v>
      </c>
    </row>
    <row r="2581" spans="1:22" x14ac:dyDescent="0.35">
      <c r="A2581" s="1" t="s">
        <v>29</v>
      </c>
      <c r="B2581" s="44" t="s">
        <v>2564</v>
      </c>
      <c r="C2581" s="25" t="s">
        <v>2632</v>
      </c>
      <c r="D2581" s="25" t="s">
        <v>32</v>
      </c>
      <c r="E2581" s="50">
        <v>15254</v>
      </c>
      <c r="F2581" s="41">
        <v>6538.32</v>
      </c>
      <c r="G2581" s="42">
        <v>4417.2161999999998</v>
      </c>
      <c r="H2581" s="42">
        <v>0</v>
      </c>
      <c r="I2581" s="42"/>
      <c r="J2581" s="42"/>
      <c r="K2581" s="42">
        <v>0</v>
      </c>
      <c r="L2581" s="46">
        <v>2.7243000000000004</v>
      </c>
      <c r="M2581" s="42">
        <v>225.8568459</v>
      </c>
      <c r="N2581" s="48">
        <v>0</v>
      </c>
      <c r="O2581" s="42"/>
      <c r="P2581" s="42"/>
      <c r="Q2581" s="42">
        <v>0</v>
      </c>
      <c r="R2581" s="47">
        <v>10955.536199999999</v>
      </c>
      <c r="S2581" s="42">
        <v>11666.978898035759</v>
      </c>
      <c r="T2581" s="73">
        <v>0.76484718093849213</v>
      </c>
      <c r="U2581" s="48">
        <v>228.5811459</v>
      </c>
      <c r="V2581" s="49">
        <v>14.984997108955028</v>
      </c>
    </row>
    <row r="2582" spans="1:22" x14ac:dyDescent="0.35">
      <c r="A2582" s="1" t="s">
        <v>29</v>
      </c>
      <c r="B2582" s="44" t="s">
        <v>2564</v>
      </c>
      <c r="C2582" s="25" t="s">
        <v>2633</v>
      </c>
      <c r="D2582" s="25" t="s">
        <v>32</v>
      </c>
      <c r="E2582" s="50">
        <v>5316</v>
      </c>
      <c r="F2582" s="41">
        <v>690.33600000000001</v>
      </c>
      <c r="G2582" s="42">
        <v>2602.6641</v>
      </c>
      <c r="H2582" s="42">
        <v>0</v>
      </c>
      <c r="I2582" s="42"/>
      <c r="J2582" s="42"/>
      <c r="K2582" s="42">
        <v>0</v>
      </c>
      <c r="L2582" s="46">
        <v>0.28764000000000001</v>
      </c>
      <c r="M2582" s="42">
        <v>133.07691495</v>
      </c>
      <c r="N2582" s="48">
        <v>0</v>
      </c>
      <c r="O2582" s="42"/>
      <c r="P2582" s="42"/>
      <c r="Q2582" s="42">
        <v>0</v>
      </c>
      <c r="R2582" s="47">
        <v>3293.0001000000002</v>
      </c>
      <c r="S2582" s="42">
        <v>3506.8445739725321</v>
      </c>
      <c r="T2582" s="73">
        <v>0.65967730887368925</v>
      </c>
      <c r="U2582" s="48">
        <v>133.36455495000001</v>
      </c>
      <c r="V2582" s="49">
        <v>25.087388064334089</v>
      </c>
    </row>
    <row r="2583" spans="1:22" x14ac:dyDescent="0.35">
      <c r="A2583" s="1" t="s">
        <v>29</v>
      </c>
      <c r="B2583" s="44" t="s">
        <v>2564</v>
      </c>
      <c r="C2583" s="25" t="s">
        <v>2634</v>
      </c>
      <c r="D2583" s="25" t="s">
        <v>32</v>
      </c>
      <c r="E2583" s="50">
        <v>7869</v>
      </c>
      <c r="F2583" s="41">
        <v>1284.1199999999999</v>
      </c>
      <c r="G2583" s="42">
        <v>1760.7483</v>
      </c>
      <c r="H2583" s="42">
        <v>0</v>
      </c>
      <c r="I2583" s="42"/>
      <c r="J2583" s="42"/>
      <c r="K2583" s="42">
        <v>0</v>
      </c>
      <c r="L2583" s="46">
        <v>0.53504999999999991</v>
      </c>
      <c r="M2583" s="48">
        <v>90.028886849999992</v>
      </c>
      <c r="N2583" s="48">
        <v>0</v>
      </c>
      <c r="O2583" s="42"/>
      <c r="P2583" s="42"/>
      <c r="Q2583" s="42">
        <v>0</v>
      </c>
      <c r="R2583" s="47">
        <v>3044.8683000000001</v>
      </c>
      <c r="S2583" s="42">
        <v>3242.5993173568281</v>
      </c>
      <c r="T2583" s="73">
        <v>0.4120726035527803</v>
      </c>
      <c r="U2583" s="48">
        <v>90.56393684999999</v>
      </c>
      <c r="V2583" s="49">
        <v>11.508951181852838</v>
      </c>
    </row>
    <row r="2584" spans="1:22" x14ac:dyDescent="0.35">
      <c r="A2584" s="1" t="s">
        <v>29</v>
      </c>
      <c r="B2584" s="44" t="s">
        <v>2564</v>
      </c>
      <c r="C2584" s="25" t="s">
        <v>2635</v>
      </c>
      <c r="D2584" s="25" t="s">
        <v>32</v>
      </c>
      <c r="E2584" s="50">
        <v>9133</v>
      </c>
      <c r="F2584" s="41">
        <v>4315.68</v>
      </c>
      <c r="G2584" s="42">
        <v>2487.0996</v>
      </c>
      <c r="H2584" s="42">
        <v>0</v>
      </c>
      <c r="I2584" s="42"/>
      <c r="J2584" s="42"/>
      <c r="K2584" s="42">
        <v>0</v>
      </c>
      <c r="L2584" s="46">
        <v>1.7982</v>
      </c>
      <c r="M2584" s="42">
        <v>127.1679822</v>
      </c>
      <c r="N2584" s="48">
        <v>0</v>
      </c>
      <c r="O2584" s="42"/>
      <c r="P2584" s="42"/>
      <c r="Q2584" s="42">
        <v>0</v>
      </c>
      <c r="R2584" s="47">
        <v>6802.7795999999998</v>
      </c>
      <c r="S2584" s="42">
        <v>7244.5460078154956</v>
      </c>
      <c r="T2584" s="73">
        <v>0.79322741791475915</v>
      </c>
      <c r="U2584" s="48">
        <v>128.96618219999999</v>
      </c>
      <c r="V2584" s="49">
        <v>14.120900273732618</v>
      </c>
    </row>
    <row r="2585" spans="1:22" x14ac:dyDescent="0.35">
      <c r="A2585" s="1" t="s">
        <v>29</v>
      </c>
      <c r="B2585" s="44" t="s">
        <v>2564</v>
      </c>
      <c r="C2585" s="25" t="s">
        <v>2636</v>
      </c>
      <c r="D2585" s="25" t="s">
        <v>32</v>
      </c>
      <c r="E2585" s="50">
        <v>34310</v>
      </c>
      <c r="F2585" s="41">
        <v>13383.359999999999</v>
      </c>
      <c r="G2585" s="42">
        <v>9133.7633999999998</v>
      </c>
      <c r="H2585" s="42">
        <v>0</v>
      </c>
      <c r="I2585" s="42"/>
      <c r="J2585" s="42"/>
      <c r="K2585" s="42">
        <v>0</v>
      </c>
      <c r="L2585" s="46">
        <v>5.5764000000000005</v>
      </c>
      <c r="M2585" s="42">
        <v>467.01879629999996</v>
      </c>
      <c r="N2585" s="48">
        <v>0</v>
      </c>
      <c r="O2585" s="42"/>
      <c r="P2585" s="42"/>
      <c r="Q2585" s="42">
        <v>0</v>
      </c>
      <c r="R2585" s="47">
        <v>22517.123399999997</v>
      </c>
      <c r="S2585" s="42">
        <v>23979.365204622954</v>
      </c>
      <c r="T2585" s="73">
        <v>0.69890309544223128</v>
      </c>
      <c r="U2585" s="48">
        <v>472.59519629999994</v>
      </c>
      <c r="V2585" s="49">
        <v>13.774269784319438</v>
      </c>
    </row>
    <row r="2586" spans="1:22" x14ac:dyDescent="0.35">
      <c r="A2586" s="1" t="s">
        <v>29</v>
      </c>
      <c r="B2586" s="44" t="s">
        <v>2564</v>
      </c>
      <c r="C2586" s="25" t="s">
        <v>2637</v>
      </c>
      <c r="D2586" s="25" t="s">
        <v>32</v>
      </c>
      <c r="E2586" s="50">
        <v>1690</v>
      </c>
      <c r="F2586" s="41">
        <v>158.54399999999998</v>
      </c>
      <c r="G2586" s="42">
        <v>566.45550000000003</v>
      </c>
      <c r="H2586" s="42">
        <v>0</v>
      </c>
      <c r="I2586" s="42"/>
      <c r="J2586" s="42"/>
      <c r="K2586" s="42">
        <v>0</v>
      </c>
      <c r="L2586" s="46">
        <v>6.6060000000000008E-2</v>
      </c>
      <c r="M2586" s="48">
        <v>28.963457250000001</v>
      </c>
      <c r="N2586" s="48">
        <v>0</v>
      </c>
      <c r="O2586" s="42"/>
      <c r="P2586" s="42"/>
      <c r="Q2586" s="42">
        <v>0</v>
      </c>
      <c r="R2586" s="47">
        <v>724.99950000000001</v>
      </c>
      <c r="S2586" s="42">
        <v>772.08031749157817</v>
      </c>
      <c r="T2586" s="73">
        <v>0.45685225887075631</v>
      </c>
      <c r="U2586" s="48">
        <v>29.029517250000001</v>
      </c>
      <c r="V2586" s="49">
        <v>17.177229142011836</v>
      </c>
    </row>
    <row r="2587" spans="1:22" x14ac:dyDescent="0.35">
      <c r="A2587" s="1" t="s">
        <v>29</v>
      </c>
      <c r="B2587" s="44" t="s">
        <v>2564</v>
      </c>
      <c r="C2587" s="25" t="s">
        <v>2638</v>
      </c>
      <c r="D2587" s="25" t="s">
        <v>32</v>
      </c>
      <c r="E2587" s="50">
        <v>4565</v>
      </c>
      <c r="F2587" s="41">
        <v>2272.23</v>
      </c>
      <c r="G2587" s="42">
        <v>0</v>
      </c>
      <c r="H2587" s="42">
        <v>0</v>
      </c>
      <c r="I2587" s="42"/>
      <c r="J2587" s="42"/>
      <c r="K2587" s="42">
        <v>0</v>
      </c>
      <c r="L2587" s="46">
        <v>0.94676250000000006</v>
      </c>
      <c r="M2587" s="42">
        <v>0</v>
      </c>
      <c r="N2587" s="48">
        <v>0</v>
      </c>
      <c r="O2587" s="42"/>
      <c r="P2587" s="42"/>
      <c r="Q2587" s="42">
        <v>0</v>
      </c>
      <c r="R2587" s="47">
        <v>2272.23</v>
      </c>
      <c r="S2587" s="42">
        <v>2419.7865789064522</v>
      </c>
      <c r="T2587" s="73">
        <v>0.53007373031904759</v>
      </c>
      <c r="U2587" s="48">
        <v>0.94676250000000006</v>
      </c>
      <c r="V2587" s="49">
        <v>0.20739594742606793</v>
      </c>
    </row>
    <row r="2588" spans="1:22" x14ac:dyDescent="0.35">
      <c r="A2588" s="1" t="s">
        <v>29</v>
      </c>
      <c r="B2588" s="44" t="s">
        <v>2564</v>
      </c>
      <c r="C2588" s="25" t="s">
        <v>2639</v>
      </c>
      <c r="D2588" s="25" t="s">
        <v>32</v>
      </c>
      <c r="E2588" s="50">
        <v>1920</v>
      </c>
      <c r="F2588" s="41">
        <v>320.54399999999998</v>
      </c>
      <c r="G2588" s="42">
        <v>373.59539999999998</v>
      </c>
      <c r="H2588" s="42">
        <v>0</v>
      </c>
      <c r="I2588" s="42"/>
      <c r="J2588" s="42"/>
      <c r="K2588" s="42">
        <v>0</v>
      </c>
      <c r="L2588" s="46">
        <v>0.13356000000000001</v>
      </c>
      <c r="M2588" s="48">
        <v>19.102320299999999</v>
      </c>
      <c r="N2588" s="48">
        <v>0</v>
      </c>
      <c r="O2588" s="42"/>
      <c r="P2588" s="42"/>
      <c r="Q2588" s="42">
        <v>0</v>
      </c>
      <c r="R2588" s="47">
        <v>694.13940000000002</v>
      </c>
      <c r="S2588" s="42">
        <v>739.21619026690848</v>
      </c>
      <c r="T2588" s="73">
        <v>0.3850084324306815</v>
      </c>
      <c r="U2588" s="48">
        <v>19.235880299999998</v>
      </c>
      <c r="V2588" s="49">
        <v>10.018687656249998</v>
      </c>
    </row>
    <row r="2589" spans="1:22" x14ac:dyDescent="0.35">
      <c r="A2589" s="1" t="s">
        <v>29</v>
      </c>
      <c r="B2589" s="44" t="s">
        <v>2640</v>
      </c>
      <c r="C2589" s="25" t="s">
        <v>2641</v>
      </c>
      <c r="D2589" s="25" t="s">
        <v>32</v>
      </c>
      <c r="E2589" s="50">
        <v>1563</v>
      </c>
      <c r="F2589" s="41">
        <v>355.392</v>
      </c>
      <c r="G2589" s="42">
        <v>483.8553</v>
      </c>
      <c r="H2589" s="42">
        <v>0</v>
      </c>
      <c r="I2589" s="42"/>
      <c r="J2589" s="42"/>
      <c r="K2589" s="42">
        <v>0</v>
      </c>
      <c r="L2589" s="46">
        <v>0.14808000000000002</v>
      </c>
      <c r="M2589" s="48">
        <v>24.740023349999998</v>
      </c>
      <c r="N2589" s="48">
        <v>0</v>
      </c>
      <c r="O2589" s="42"/>
      <c r="P2589" s="42"/>
      <c r="Q2589" s="42">
        <v>0</v>
      </c>
      <c r="R2589" s="47">
        <v>839.2473</v>
      </c>
      <c r="S2589" s="42">
        <v>893.74726718839077</v>
      </c>
      <c r="T2589" s="73">
        <v>0.57181527011413358</v>
      </c>
      <c r="U2589" s="48">
        <v>24.888103349999998</v>
      </c>
      <c r="V2589" s="49">
        <v>15.923290690978884</v>
      </c>
    </row>
    <row r="2590" spans="1:22" x14ac:dyDescent="0.35">
      <c r="A2590" s="1" t="s">
        <v>29</v>
      </c>
      <c r="B2590" s="44" t="s">
        <v>2640</v>
      </c>
      <c r="C2590" s="25" t="s">
        <v>2642</v>
      </c>
      <c r="D2590" s="25" t="s">
        <v>32</v>
      </c>
      <c r="E2590" s="50">
        <v>5333</v>
      </c>
      <c r="F2590" s="41">
        <v>654.91200000000003</v>
      </c>
      <c r="G2590" s="42">
        <v>2280.5990999999999</v>
      </c>
      <c r="H2590" s="42">
        <v>0</v>
      </c>
      <c r="I2590" s="42"/>
      <c r="J2590" s="42"/>
      <c r="K2590" s="42">
        <v>0</v>
      </c>
      <c r="L2590" s="46">
        <v>0.27288000000000001</v>
      </c>
      <c r="M2590" s="42">
        <v>116.60939744999999</v>
      </c>
      <c r="N2590" s="48">
        <v>0</v>
      </c>
      <c r="O2590" s="42"/>
      <c r="P2590" s="42"/>
      <c r="Q2590" s="42">
        <v>0</v>
      </c>
      <c r="R2590" s="47">
        <v>2935.5110999999997</v>
      </c>
      <c r="S2590" s="42">
        <v>3126.1405588390771</v>
      </c>
      <c r="T2590" s="73">
        <v>0.58618799153179768</v>
      </c>
      <c r="U2590" s="48">
        <v>116.88227744999999</v>
      </c>
      <c r="V2590" s="49">
        <v>21.916796821676353</v>
      </c>
    </row>
    <row r="2591" spans="1:22" x14ac:dyDescent="0.35">
      <c r="A2591" s="1" t="s">
        <v>29</v>
      </c>
      <c r="B2591" s="44" t="s">
        <v>2640</v>
      </c>
      <c r="C2591" s="25" t="s">
        <v>2643</v>
      </c>
      <c r="D2591" s="25" t="s">
        <v>32</v>
      </c>
      <c r="E2591" s="50">
        <v>2680</v>
      </c>
      <c r="F2591" s="41">
        <v>465.91199999999998</v>
      </c>
      <c r="G2591" s="42">
        <v>1451.5659000000001</v>
      </c>
      <c r="H2591" s="42">
        <v>0</v>
      </c>
      <c r="I2591" s="42"/>
      <c r="J2591" s="42"/>
      <c r="K2591" s="42">
        <v>0</v>
      </c>
      <c r="L2591" s="46">
        <v>0.19413</v>
      </c>
      <c r="M2591" s="48">
        <v>74.22007004999999</v>
      </c>
      <c r="N2591" s="48">
        <v>0</v>
      </c>
      <c r="O2591" s="42"/>
      <c r="P2591" s="42"/>
      <c r="Q2591" s="42">
        <v>0</v>
      </c>
      <c r="R2591" s="47">
        <v>1917.4779000000001</v>
      </c>
      <c r="S2591" s="42">
        <v>2041.997195605079</v>
      </c>
      <c r="T2591" s="73">
        <v>0.76193925209144742</v>
      </c>
      <c r="U2591" s="48">
        <v>74.414200049999991</v>
      </c>
      <c r="V2591" s="49">
        <v>27.766492555970142</v>
      </c>
    </row>
    <row r="2592" spans="1:22" x14ac:dyDescent="0.35">
      <c r="A2592" s="1" t="s">
        <v>29</v>
      </c>
      <c r="B2592" s="44" t="s">
        <v>2640</v>
      </c>
      <c r="C2592" s="25" t="s">
        <v>2644</v>
      </c>
      <c r="D2592" s="25" t="s">
        <v>32</v>
      </c>
      <c r="E2592" s="50">
        <v>633</v>
      </c>
      <c r="F2592" s="60">
        <v>90.881999999999991</v>
      </c>
      <c r="G2592" s="42">
        <v>256.13639999999998</v>
      </c>
      <c r="H2592" s="42">
        <v>0</v>
      </c>
      <c r="I2592" s="42"/>
      <c r="J2592" s="42"/>
      <c r="K2592" s="42">
        <v>0</v>
      </c>
      <c r="L2592" s="46">
        <v>3.7867499999999998E-2</v>
      </c>
      <c r="M2592" s="48">
        <v>13.096519799999999</v>
      </c>
      <c r="N2592" s="48">
        <v>0</v>
      </c>
      <c r="O2592" s="42"/>
      <c r="P2592" s="42"/>
      <c r="Q2592" s="42">
        <v>0</v>
      </c>
      <c r="R2592" s="47">
        <v>347.01839999999999</v>
      </c>
      <c r="S2592" s="42">
        <v>369.55346375745012</v>
      </c>
      <c r="T2592" s="73">
        <v>0.58381273895331776</v>
      </c>
      <c r="U2592" s="48">
        <v>13.1343873</v>
      </c>
      <c r="V2592" s="49">
        <v>20.749427014218011</v>
      </c>
    </row>
    <row r="2593" spans="1:22" x14ac:dyDescent="0.35">
      <c r="A2593" s="1" t="s">
        <v>29</v>
      </c>
      <c r="B2593" s="44" t="s">
        <v>2640</v>
      </c>
      <c r="C2593" s="25" t="s">
        <v>2645</v>
      </c>
      <c r="D2593" s="25" t="s">
        <v>32</v>
      </c>
      <c r="E2593" s="50">
        <v>2444</v>
      </c>
      <c r="F2593" s="41">
        <v>329.4</v>
      </c>
      <c r="G2593" s="42">
        <v>715.74210000000005</v>
      </c>
      <c r="H2593" s="42">
        <v>0</v>
      </c>
      <c r="I2593" s="42"/>
      <c r="J2593" s="42"/>
      <c r="K2593" s="42">
        <v>0</v>
      </c>
      <c r="L2593" s="46">
        <v>0.13725000000000001</v>
      </c>
      <c r="M2593" s="48">
        <v>36.59663595</v>
      </c>
      <c r="N2593" s="48">
        <v>0</v>
      </c>
      <c r="O2593" s="42"/>
      <c r="P2593" s="42"/>
      <c r="Q2593" s="42">
        <v>0</v>
      </c>
      <c r="R2593" s="47">
        <v>1045.1421</v>
      </c>
      <c r="S2593" s="42">
        <v>1113.012690894014</v>
      </c>
      <c r="T2593" s="73">
        <v>0.45540617467021849</v>
      </c>
      <c r="U2593" s="48">
        <v>36.733885950000001</v>
      </c>
      <c r="V2593" s="49">
        <v>15.030231567103112</v>
      </c>
    </row>
    <row r="2594" spans="1:22" x14ac:dyDescent="0.35">
      <c r="A2594" s="1" t="s">
        <v>29</v>
      </c>
      <c r="B2594" s="44" t="s">
        <v>2640</v>
      </c>
      <c r="C2594" s="25" t="s">
        <v>2646</v>
      </c>
      <c r="D2594" s="25" t="s">
        <v>32</v>
      </c>
      <c r="E2594" s="50">
        <v>18849</v>
      </c>
      <c r="F2594" s="41">
        <v>6708.0959999999995</v>
      </c>
      <c r="G2594" s="42">
        <v>4208.4422999999997</v>
      </c>
      <c r="H2594" s="42">
        <v>0</v>
      </c>
      <c r="I2594" s="42"/>
      <c r="J2594" s="42"/>
      <c r="K2594" s="42">
        <v>0</v>
      </c>
      <c r="L2594" s="46">
        <v>2.7950399999999997</v>
      </c>
      <c r="M2594" s="42">
        <v>215.18201984999999</v>
      </c>
      <c r="N2594" s="48">
        <v>0</v>
      </c>
      <c r="O2594" s="42"/>
      <c r="P2594" s="42"/>
      <c r="Q2594" s="42">
        <v>0</v>
      </c>
      <c r="R2594" s="47">
        <v>10916.5383</v>
      </c>
      <c r="S2594" s="42">
        <v>11625.448509375487</v>
      </c>
      <c r="T2594" s="73">
        <v>0.6167673886877546</v>
      </c>
      <c r="U2594" s="48">
        <v>217.97705984999999</v>
      </c>
      <c r="V2594" s="49">
        <v>11.564383248448193</v>
      </c>
    </row>
    <row r="2595" spans="1:22" x14ac:dyDescent="0.35">
      <c r="A2595" s="1" t="s">
        <v>29</v>
      </c>
      <c r="B2595" s="44" t="s">
        <v>2640</v>
      </c>
      <c r="C2595" s="25" t="s">
        <v>2647</v>
      </c>
      <c r="D2595" s="25" t="s">
        <v>32</v>
      </c>
      <c r="E2595" s="50">
        <v>4833</v>
      </c>
      <c r="F2595" s="41">
        <v>2336.6880000000001</v>
      </c>
      <c r="G2595" s="42">
        <v>0</v>
      </c>
      <c r="H2595" s="42">
        <v>0</v>
      </c>
      <c r="I2595" s="42"/>
      <c r="J2595" s="42"/>
      <c r="K2595" s="42">
        <v>0</v>
      </c>
      <c r="L2595" s="46">
        <v>0.97362000000000004</v>
      </c>
      <c r="M2595" s="42">
        <v>0</v>
      </c>
      <c r="N2595" s="48">
        <v>0</v>
      </c>
      <c r="O2595" s="42"/>
      <c r="P2595" s="42"/>
      <c r="Q2595" s="42">
        <v>0</v>
      </c>
      <c r="R2595" s="47">
        <v>2336.6880000000001</v>
      </c>
      <c r="S2595" s="42">
        <v>2488.4304236330654</v>
      </c>
      <c r="T2595" s="73">
        <v>0.51488318304015424</v>
      </c>
      <c r="U2595" s="48">
        <v>0.97362000000000004</v>
      </c>
      <c r="V2595" s="49">
        <v>0.20145251396648045</v>
      </c>
    </row>
    <row r="2596" spans="1:22" x14ac:dyDescent="0.35">
      <c r="A2596" s="1" t="s">
        <v>29</v>
      </c>
      <c r="B2596" s="44" t="s">
        <v>2640</v>
      </c>
      <c r="C2596" s="25" t="s">
        <v>2648</v>
      </c>
      <c r="D2596" s="25" t="s">
        <v>32</v>
      </c>
      <c r="E2596" s="50">
        <v>4822</v>
      </c>
      <c r="F2596" s="41">
        <v>1427.76</v>
      </c>
      <c r="G2596" s="42">
        <v>0</v>
      </c>
      <c r="H2596" s="42">
        <v>0</v>
      </c>
      <c r="I2596" s="42"/>
      <c r="J2596" s="42"/>
      <c r="K2596" s="42">
        <v>0</v>
      </c>
      <c r="L2596" s="46">
        <v>0.59489999999999998</v>
      </c>
      <c r="M2596" s="42">
        <v>0</v>
      </c>
      <c r="N2596" s="48">
        <v>0</v>
      </c>
      <c r="O2596" s="42"/>
      <c r="P2596" s="42"/>
      <c r="Q2596" s="42">
        <v>0</v>
      </c>
      <c r="R2596" s="47">
        <v>1427.76</v>
      </c>
      <c r="S2596" s="42">
        <v>1520.4774542627624</v>
      </c>
      <c r="T2596" s="73">
        <v>0.31532091544229829</v>
      </c>
      <c r="U2596" s="48">
        <v>0.59489999999999998</v>
      </c>
      <c r="V2596" s="49">
        <v>0.12337204479469099</v>
      </c>
    </row>
    <row r="2597" spans="1:22" x14ac:dyDescent="0.35">
      <c r="A2597" s="1" t="s">
        <v>29</v>
      </c>
      <c r="B2597" s="44" t="s">
        <v>2640</v>
      </c>
      <c r="C2597" s="25" t="s">
        <v>2649</v>
      </c>
      <c r="D2597" s="25" t="s">
        <v>32</v>
      </c>
      <c r="E2597" s="50">
        <v>5417</v>
      </c>
      <c r="F2597" s="41">
        <v>1340.5824</v>
      </c>
      <c r="G2597" s="42">
        <v>0</v>
      </c>
      <c r="H2597" s="42">
        <v>0</v>
      </c>
      <c r="I2597" s="42"/>
      <c r="J2597" s="42"/>
      <c r="K2597" s="42">
        <v>0</v>
      </c>
      <c r="L2597" s="46">
        <v>0.55857600000000007</v>
      </c>
      <c r="M2597" s="42">
        <v>0</v>
      </c>
      <c r="N2597" s="48">
        <v>0</v>
      </c>
      <c r="O2597" s="42"/>
      <c r="P2597" s="42"/>
      <c r="Q2597" s="42">
        <v>0</v>
      </c>
      <c r="R2597" s="47">
        <v>1340.5824</v>
      </c>
      <c r="S2597" s="42">
        <v>1427.6386190826638</v>
      </c>
      <c r="T2597" s="73">
        <v>0.26354783442545021</v>
      </c>
      <c r="U2597" s="48">
        <v>0.55857600000000007</v>
      </c>
      <c r="V2597" s="49">
        <v>0.10311537751522984</v>
      </c>
    </row>
    <row r="2598" spans="1:22" x14ac:dyDescent="0.35">
      <c r="A2598" s="1" t="s">
        <v>29</v>
      </c>
      <c r="B2598" s="44" t="s">
        <v>2640</v>
      </c>
      <c r="C2598" s="25" t="s">
        <v>2650</v>
      </c>
      <c r="D2598" s="25" t="s">
        <v>32</v>
      </c>
      <c r="E2598" s="50">
        <v>3602</v>
      </c>
      <c r="F2598" s="41">
        <v>646.05599999999993</v>
      </c>
      <c r="G2598" s="42">
        <v>1646.6994</v>
      </c>
      <c r="H2598" s="42">
        <v>0</v>
      </c>
      <c r="I2598" s="42"/>
      <c r="J2598" s="42"/>
      <c r="K2598" s="42">
        <v>0</v>
      </c>
      <c r="L2598" s="46">
        <v>0.26918999999999998</v>
      </c>
      <c r="M2598" s="48">
        <v>84.197448300000005</v>
      </c>
      <c r="N2598" s="48">
        <v>0</v>
      </c>
      <c r="O2598" s="42"/>
      <c r="P2598" s="42"/>
      <c r="Q2598" s="42">
        <v>0</v>
      </c>
      <c r="R2598" s="47">
        <v>2292.7554</v>
      </c>
      <c r="S2598" s="42">
        <v>2441.6448799792693</v>
      </c>
      <c r="T2598" s="73">
        <v>0.67785810104921407</v>
      </c>
      <c r="U2598" s="48">
        <v>84.4666383</v>
      </c>
      <c r="V2598" s="49">
        <v>23.449927345918937</v>
      </c>
    </row>
    <row r="2599" spans="1:22" x14ac:dyDescent="0.35">
      <c r="A2599" s="1" t="s">
        <v>29</v>
      </c>
      <c r="B2599" s="44" t="s">
        <v>2640</v>
      </c>
      <c r="C2599" s="25" t="s">
        <v>2651</v>
      </c>
      <c r="D2599" s="25" t="s">
        <v>32</v>
      </c>
      <c r="E2599" s="50">
        <v>2668</v>
      </c>
      <c r="F2599" s="41">
        <v>488.15999999999997</v>
      </c>
      <c r="G2599" s="42">
        <v>0</v>
      </c>
      <c r="H2599" s="42">
        <v>790.74399999999991</v>
      </c>
      <c r="I2599" s="42"/>
      <c r="J2599" s="42"/>
      <c r="K2599" s="42">
        <v>0</v>
      </c>
      <c r="L2599" s="46">
        <v>0.2034</v>
      </c>
      <c r="M2599" s="42">
        <v>0</v>
      </c>
      <c r="N2599" s="48">
        <v>56.307657439999993</v>
      </c>
      <c r="O2599" s="42"/>
      <c r="P2599" s="42"/>
      <c r="Q2599" s="42">
        <v>0</v>
      </c>
      <c r="R2599" s="47">
        <v>1278.904</v>
      </c>
      <c r="S2599" s="42">
        <v>1361.9548790878466</v>
      </c>
      <c r="T2599" s="73">
        <v>0.51047784073757374</v>
      </c>
      <c r="U2599" s="48">
        <v>56.511057439999995</v>
      </c>
      <c r="V2599" s="49">
        <v>21.181056011994002</v>
      </c>
    </row>
    <row r="2600" spans="1:22" x14ac:dyDescent="0.35">
      <c r="A2600" s="1" t="s">
        <v>29</v>
      </c>
      <c r="B2600" s="44" t="s">
        <v>2640</v>
      </c>
      <c r="C2600" s="25" t="s">
        <v>2652</v>
      </c>
      <c r="D2600" s="25" t="s">
        <v>32</v>
      </c>
      <c r="E2600" s="50">
        <v>2534</v>
      </c>
      <c r="F2600" s="41">
        <v>335.23199999999997</v>
      </c>
      <c r="G2600" s="42">
        <v>995.74919999999997</v>
      </c>
      <c r="H2600" s="42">
        <v>0</v>
      </c>
      <c r="I2600" s="42"/>
      <c r="J2600" s="42"/>
      <c r="K2600" s="42">
        <v>0</v>
      </c>
      <c r="L2600" s="46">
        <v>0.13968</v>
      </c>
      <c r="M2600" s="48">
        <v>50.913689399999996</v>
      </c>
      <c r="N2600" s="48">
        <v>0</v>
      </c>
      <c r="O2600" s="42"/>
      <c r="P2600" s="42"/>
      <c r="Q2600" s="42">
        <v>0</v>
      </c>
      <c r="R2600" s="47">
        <v>1330.9811999999999</v>
      </c>
      <c r="S2600" s="42">
        <v>1417.4139257631509</v>
      </c>
      <c r="T2600" s="73">
        <v>0.55935829745980703</v>
      </c>
      <c r="U2600" s="48">
        <v>51.053369399999994</v>
      </c>
      <c r="V2600" s="49">
        <v>20.147343883188633</v>
      </c>
    </row>
    <row r="2601" spans="1:22" x14ac:dyDescent="0.35">
      <c r="A2601" s="1" t="s">
        <v>29</v>
      </c>
      <c r="B2601" s="44" t="s">
        <v>2640</v>
      </c>
      <c r="C2601" s="25" t="s">
        <v>2653</v>
      </c>
      <c r="D2601" s="25" t="s">
        <v>32</v>
      </c>
      <c r="E2601" s="50">
        <v>3079</v>
      </c>
      <c r="F2601" s="41">
        <v>425.37599999999998</v>
      </c>
      <c r="G2601" s="42">
        <v>1476.9521999999999</v>
      </c>
      <c r="H2601" s="42">
        <v>0</v>
      </c>
      <c r="I2601" s="42"/>
      <c r="J2601" s="42"/>
      <c r="K2601" s="42">
        <v>0</v>
      </c>
      <c r="L2601" s="46">
        <v>0.17724000000000001</v>
      </c>
      <c r="M2601" s="48">
        <v>75.518097899999987</v>
      </c>
      <c r="N2601" s="48">
        <v>0</v>
      </c>
      <c r="O2601" s="42"/>
      <c r="P2601" s="42"/>
      <c r="Q2601" s="42">
        <v>0</v>
      </c>
      <c r="R2601" s="47">
        <v>1902.3281999999999</v>
      </c>
      <c r="S2601" s="42">
        <v>2025.8636876703808</v>
      </c>
      <c r="T2601" s="73">
        <v>0.65796157443013348</v>
      </c>
      <c r="U2601" s="48">
        <v>75.695337899999984</v>
      </c>
      <c r="V2601" s="49">
        <v>24.584390354011038</v>
      </c>
    </row>
    <row r="2602" spans="1:22" x14ac:dyDescent="0.35">
      <c r="A2602" s="1" t="s">
        <v>29</v>
      </c>
      <c r="B2602" s="44" t="s">
        <v>2640</v>
      </c>
      <c r="C2602" s="25" t="s">
        <v>2654</v>
      </c>
      <c r="D2602" s="25" t="s">
        <v>32</v>
      </c>
      <c r="E2602" s="50">
        <v>5076</v>
      </c>
      <c r="F2602" s="41">
        <v>970.56</v>
      </c>
      <c r="G2602" s="42">
        <v>2255.2127999999998</v>
      </c>
      <c r="H2602" s="42">
        <v>0</v>
      </c>
      <c r="I2602" s="42"/>
      <c r="J2602" s="42"/>
      <c r="K2602" s="42">
        <v>0</v>
      </c>
      <c r="L2602" s="46">
        <v>0.40440000000000004</v>
      </c>
      <c r="M2602" s="42">
        <v>115.31136959999999</v>
      </c>
      <c r="N2602" s="48">
        <v>0</v>
      </c>
      <c r="O2602" s="42"/>
      <c r="P2602" s="42"/>
      <c r="Q2602" s="42">
        <v>0</v>
      </c>
      <c r="R2602" s="47">
        <v>3225.7727999999997</v>
      </c>
      <c r="S2602" s="42">
        <v>3435.2515933868876</v>
      </c>
      <c r="T2602" s="73">
        <v>0.67676351327558859</v>
      </c>
      <c r="U2602" s="48">
        <v>115.71576959999999</v>
      </c>
      <c r="V2602" s="49">
        <v>22.79664491725768</v>
      </c>
    </row>
    <row r="2603" spans="1:22" x14ac:dyDescent="0.35">
      <c r="A2603" s="1" t="s">
        <v>29</v>
      </c>
      <c r="B2603" s="44" t="s">
        <v>2640</v>
      </c>
      <c r="C2603" s="25" t="s">
        <v>2655</v>
      </c>
      <c r="D2603" s="25" t="s">
        <v>32</v>
      </c>
      <c r="E2603" s="50">
        <v>2855</v>
      </c>
      <c r="F2603" s="41">
        <v>534.16800000000001</v>
      </c>
      <c r="G2603" s="42">
        <v>0</v>
      </c>
      <c r="H2603" s="42">
        <v>1307.1719999999998</v>
      </c>
      <c r="I2603" s="42"/>
      <c r="J2603" s="42"/>
      <c r="K2603" s="42">
        <v>0</v>
      </c>
      <c r="L2603" s="46">
        <v>0.22256999999999999</v>
      </c>
      <c r="M2603" s="42">
        <v>0</v>
      </c>
      <c r="N2603" s="48">
        <v>93.081696719999997</v>
      </c>
      <c r="O2603" s="42"/>
      <c r="P2603" s="42"/>
      <c r="Q2603" s="42">
        <v>0</v>
      </c>
      <c r="R2603" s="47">
        <v>1841.3399999999997</v>
      </c>
      <c r="S2603" s="42">
        <v>1960.9149686447263</v>
      </c>
      <c r="T2603" s="73">
        <v>0.68683536554981661</v>
      </c>
      <c r="U2603" s="48">
        <v>93.304266720000001</v>
      </c>
      <c r="V2603" s="49">
        <v>32.681004105078806</v>
      </c>
    </row>
    <row r="2604" spans="1:22" x14ac:dyDescent="0.35">
      <c r="A2604" s="1" t="s">
        <v>29</v>
      </c>
      <c r="B2604" s="44" t="s">
        <v>2640</v>
      </c>
      <c r="C2604" s="25" t="s">
        <v>2656</v>
      </c>
      <c r="D2604" s="25" t="s">
        <v>32</v>
      </c>
      <c r="E2604" s="50">
        <v>2855</v>
      </c>
      <c r="F2604" s="60">
        <v>30.459599999999998</v>
      </c>
      <c r="G2604" s="42">
        <v>0</v>
      </c>
      <c r="H2604" s="42">
        <v>2008.6759999999997</v>
      </c>
      <c r="I2604" s="42"/>
      <c r="J2604" s="42"/>
      <c r="K2604" s="42">
        <v>0</v>
      </c>
      <c r="L2604" s="46">
        <v>1.26915E-2</v>
      </c>
      <c r="M2604" s="42">
        <v>0</v>
      </c>
      <c r="N2604" s="48">
        <v>143.03471175999996</v>
      </c>
      <c r="O2604" s="42"/>
      <c r="P2604" s="42"/>
      <c r="Q2604" s="42">
        <v>0</v>
      </c>
      <c r="R2604" s="47">
        <v>2039.1355999999996</v>
      </c>
      <c r="S2604" s="42">
        <v>2171.5552375641355</v>
      </c>
      <c r="T2604" s="73">
        <v>0.76061479424312972</v>
      </c>
      <c r="U2604" s="48">
        <v>143.04740325999995</v>
      </c>
      <c r="V2604" s="49">
        <v>50.104169267950951</v>
      </c>
    </row>
    <row r="2605" spans="1:22" x14ac:dyDescent="0.35">
      <c r="A2605" s="1" t="s">
        <v>29</v>
      </c>
      <c r="B2605" s="44" t="s">
        <v>2640</v>
      </c>
      <c r="C2605" s="25" t="s">
        <v>2657</v>
      </c>
      <c r="D2605" s="25" t="s">
        <v>32</v>
      </c>
      <c r="E2605" s="50">
        <v>34203</v>
      </c>
      <c r="F2605" s="41">
        <v>9724.32</v>
      </c>
      <c r="G2605" s="42">
        <v>14239.4409</v>
      </c>
      <c r="H2605" s="42">
        <v>0</v>
      </c>
      <c r="I2605" s="42"/>
      <c r="J2605" s="42"/>
      <c r="K2605" s="42">
        <v>0</v>
      </c>
      <c r="L2605" s="46">
        <v>4.0518000000000001</v>
      </c>
      <c r="M2605" s="42">
        <v>728.07738254999992</v>
      </c>
      <c r="N2605" s="48">
        <v>0</v>
      </c>
      <c r="O2605" s="42"/>
      <c r="P2605" s="42"/>
      <c r="Q2605" s="42">
        <v>0</v>
      </c>
      <c r="R2605" s="47">
        <v>23963.760900000001</v>
      </c>
      <c r="S2605" s="42">
        <v>25519.946046810055</v>
      </c>
      <c r="T2605" s="73">
        <v>0.74613180267257417</v>
      </c>
      <c r="U2605" s="48">
        <v>732.12918254999988</v>
      </c>
      <c r="V2605" s="49">
        <v>21.405408372072621</v>
      </c>
    </row>
    <row r="2606" spans="1:22" x14ac:dyDescent="0.35">
      <c r="A2606" s="1" t="s">
        <v>29</v>
      </c>
      <c r="B2606" s="44" t="s">
        <v>2640</v>
      </c>
      <c r="C2606" s="25" t="s">
        <v>2658</v>
      </c>
      <c r="D2606" s="25" t="s">
        <v>32</v>
      </c>
      <c r="E2606" s="50">
        <v>4366</v>
      </c>
      <c r="F2606" s="41">
        <v>1543.5360000000001</v>
      </c>
      <c r="G2606" s="42">
        <v>0</v>
      </c>
      <c r="H2606" s="42">
        <v>0</v>
      </c>
      <c r="I2606" s="42"/>
      <c r="J2606" s="42"/>
      <c r="K2606" s="42">
        <v>0</v>
      </c>
      <c r="L2606" s="46">
        <v>0.64313999999999993</v>
      </c>
      <c r="M2606" s="42">
        <v>0</v>
      </c>
      <c r="N2606" s="48">
        <v>0</v>
      </c>
      <c r="O2606" s="42"/>
      <c r="P2606" s="42"/>
      <c r="Q2606" s="42">
        <v>0</v>
      </c>
      <c r="R2606" s="47">
        <v>1543.5360000000001</v>
      </c>
      <c r="S2606" s="42">
        <v>1643.7718438973827</v>
      </c>
      <c r="T2606" s="73">
        <v>0.37649378009559842</v>
      </c>
      <c r="U2606" s="48">
        <v>0.64313999999999993</v>
      </c>
      <c r="V2606" s="49">
        <v>0.14730645900137426</v>
      </c>
    </row>
    <row r="2607" spans="1:22" x14ac:dyDescent="0.35">
      <c r="A2607" s="1" t="s">
        <v>29</v>
      </c>
      <c r="B2607" s="44" t="s">
        <v>2640</v>
      </c>
      <c r="C2607" s="25" t="s">
        <v>2659</v>
      </c>
      <c r="D2607" s="25" t="s">
        <v>32</v>
      </c>
      <c r="E2607" s="50">
        <v>1037</v>
      </c>
      <c r="F2607" s="60">
        <v>33.839999999999996</v>
      </c>
      <c r="G2607" s="42">
        <v>530.83889999999997</v>
      </c>
      <c r="H2607" s="42">
        <v>0</v>
      </c>
      <c r="I2607" s="42"/>
      <c r="J2607" s="42"/>
      <c r="K2607" s="42">
        <v>0</v>
      </c>
      <c r="L2607" s="46">
        <v>1.41E-2</v>
      </c>
      <c r="M2607" s="48">
        <v>27.142343549999996</v>
      </c>
      <c r="N2607" s="48">
        <v>0</v>
      </c>
      <c r="O2607" s="42"/>
      <c r="P2607" s="42"/>
      <c r="Q2607" s="42">
        <v>0</v>
      </c>
      <c r="R2607" s="47">
        <v>564.6789</v>
      </c>
      <c r="S2607" s="42">
        <v>601.34864147188387</v>
      </c>
      <c r="T2607" s="73">
        <v>0.57989261472698539</v>
      </c>
      <c r="U2607" s="48">
        <v>27.156443549999995</v>
      </c>
      <c r="V2607" s="49">
        <v>26.187505834136928</v>
      </c>
    </row>
    <row r="2608" spans="1:22" x14ac:dyDescent="0.35">
      <c r="A2608" s="1" t="s">
        <v>29</v>
      </c>
      <c r="B2608" s="44" t="s">
        <v>2640</v>
      </c>
      <c r="C2608" s="25" t="s">
        <v>2660</v>
      </c>
      <c r="D2608" s="25" t="s">
        <v>32</v>
      </c>
      <c r="E2608" s="50">
        <v>2860</v>
      </c>
      <c r="F2608" s="41">
        <v>923.65919999999994</v>
      </c>
      <c r="G2608" s="42">
        <v>0</v>
      </c>
      <c r="H2608" s="42">
        <v>0</v>
      </c>
      <c r="I2608" s="42"/>
      <c r="J2608" s="42"/>
      <c r="K2608" s="42">
        <v>0</v>
      </c>
      <c r="L2608" s="46">
        <v>0.38485799999999998</v>
      </c>
      <c r="M2608" s="42">
        <v>0</v>
      </c>
      <c r="N2608" s="48">
        <v>0</v>
      </c>
      <c r="O2608" s="42"/>
      <c r="P2608" s="42"/>
      <c r="Q2608" s="42">
        <v>0</v>
      </c>
      <c r="R2608" s="47">
        <v>923.65919999999994</v>
      </c>
      <c r="S2608" s="42">
        <v>983.64080029023057</v>
      </c>
      <c r="T2608" s="73">
        <v>0.34393034975182885</v>
      </c>
      <c r="U2608" s="48">
        <v>0.38485799999999998</v>
      </c>
      <c r="V2608" s="49">
        <v>0.13456573426573426</v>
      </c>
    </row>
    <row r="2609" spans="1:22" x14ac:dyDescent="0.35">
      <c r="A2609" s="1" t="s">
        <v>29</v>
      </c>
      <c r="B2609" s="44" t="s">
        <v>2640</v>
      </c>
      <c r="C2609" s="25" t="s">
        <v>2661</v>
      </c>
      <c r="D2609" s="25" t="s">
        <v>32</v>
      </c>
      <c r="E2609" s="50">
        <v>2812</v>
      </c>
      <c r="F2609" s="41">
        <v>683.96399999999994</v>
      </c>
      <c r="G2609" s="42">
        <v>0</v>
      </c>
      <c r="H2609" s="42">
        <v>597.13199999999995</v>
      </c>
      <c r="I2609" s="42"/>
      <c r="J2609" s="42"/>
      <c r="K2609" s="42">
        <v>0</v>
      </c>
      <c r="L2609" s="46">
        <v>0.28498499999999999</v>
      </c>
      <c r="M2609" s="42">
        <v>0</v>
      </c>
      <c r="N2609" s="48">
        <v>42.520846319999997</v>
      </c>
      <c r="O2609" s="42"/>
      <c r="P2609" s="42"/>
      <c r="Q2609" s="42">
        <v>0</v>
      </c>
      <c r="R2609" s="47">
        <v>1281.096</v>
      </c>
      <c r="S2609" s="42">
        <v>1364.2892256024877</v>
      </c>
      <c r="T2609" s="73">
        <v>0.48516686543473958</v>
      </c>
      <c r="U2609" s="48">
        <v>42.805831319999996</v>
      </c>
      <c r="V2609" s="49">
        <v>15.222557368421052</v>
      </c>
    </row>
    <row r="2610" spans="1:22" x14ac:dyDescent="0.35">
      <c r="A2610" s="1" t="s">
        <v>29</v>
      </c>
      <c r="B2610" s="44" t="s">
        <v>2640</v>
      </c>
      <c r="C2610" s="25" t="s">
        <v>2662</v>
      </c>
      <c r="D2610" s="25" t="s">
        <v>32</v>
      </c>
      <c r="E2610" s="50">
        <v>5380</v>
      </c>
      <c r="F2610" s="41">
        <v>1433.1456000000001</v>
      </c>
      <c r="G2610" s="42">
        <v>0</v>
      </c>
      <c r="H2610" s="42">
        <v>0</v>
      </c>
      <c r="I2610" s="42"/>
      <c r="J2610" s="42"/>
      <c r="K2610" s="42">
        <v>0</v>
      </c>
      <c r="L2610" s="46">
        <v>0.59714400000000001</v>
      </c>
      <c r="M2610" s="42">
        <v>0</v>
      </c>
      <c r="N2610" s="48">
        <v>0</v>
      </c>
      <c r="O2610" s="42"/>
      <c r="P2610" s="42"/>
      <c r="Q2610" s="42">
        <v>0</v>
      </c>
      <c r="R2610" s="47">
        <v>1433.1456000000001</v>
      </c>
      <c r="S2610" s="42">
        <v>1526.2127902980046</v>
      </c>
      <c r="T2610" s="73">
        <v>0.28368267477658077</v>
      </c>
      <c r="U2610" s="48">
        <v>0.59714400000000001</v>
      </c>
      <c r="V2610" s="49">
        <v>0.11099330855018587</v>
      </c>
    </row>
    <row r="2611" spans="1:22" x14ac:dyDescent="0.35">
      <c r="A2611" s="1" t="s">
        <v>29</v>
      </c>
      <c r="B2611" s="44" t="s">
        <v>2640</v>
      </c>
      <c r="C2611" s="25" t="s">
        <v>2663</v>
      </c>
      <c r="D2611" s="25" t="s">
        <v>32</v>
      </c>
      <c r="E2611" s="50">
        <v>3452</v>
      </c>
      <c r="F2611" s="41">
        <v>1059.2639999999999</v>
      </c>
      <c r="G2611" s="42">
        <v>1182.1679999999999</v>
      </c>
      <c r="H2611" s="42">
        <v>0</v>
      </c>
      <c r="I2611" s="42"/>
      <c r="J2611" s="42"/>
      <c r="K2611" s="42">
        <v>0</v>
      </c>
      <c r="L2611" s="46">
        <v>0.44136000000000003</v>
      </c>
      <c r="M2611" s="48">
        <v>60.445475999999992</v>
      </c>
      <c r="N2611" s="48">
        <v>0</v>
      </c>
      <c r="O2611" s="42"/>
      <c r="P2611" s="42"/>
      <c r="Q2611" s="42">
        <v>0</v>
      </c>
      <c r="R2611" s="47">
        <v>2241.4319999999998</v>
      </c>
      <c r="S2611" s="42">
        <v>2386.9885844001033</v>
      </c>
      <c r="T2611" s="73">
        <v>0.69147989119354092</v>
      </c>
      <c r="U2611" s="48">
        <v>60.886835999999995</v>
      </c>
      <c r="V2611" s="49">
        <v>17.638133256083428</v>
      </c>
    </row>
    <row r="2612" spans="1:22" x14ac:dyDescent="0.35">
      <c r="A2612" s="1" t="s">
        <v>29</v>
      </c>
      <c r="B2612" s="44" t="s">
        <v>2640</v>
      </c>
      <c r="C2612" s="25" t="s">
        <v>2664</v>
      </c>
      <c r="D2612" s="25" t="s">
        <v>32</v>
      </c>
      <c r="E2612" s="50">
        <v>5387</v>
      </c>
      <c r="F2612" s="41">
        <v>913.82399999999996</v>
      </c>
      <c r="G2612" s="42">
        <v>1568.646</v>
      </c>
      <c r="H2612" s="42">
        <v>0</v>
      </c>
      <c r="I2612" s="42"/>
      <c r="J2612" s="42"/>
      <c r="K2612" s="42">
        <v>0</v>
      </c>
      <c r="L2612" s="46">
        <v>0.38075999999999999</v>
      </c>
      <c r="M2612" s="48">
        <v>80.206496999999999</v>
      </c>
      <c r="N2612" s="48">
        <v>0</v>
      </c>
      <c r="O2612" s="42"/>
      <c r="P2612" s="42"/>
      <c r="Q2612" s="42">
        <v>0</v>
      </c>
      <c r="R2612" s="47">
        <v>2482.4699999999998</v>
      </c>
      <c r="S2612" s="42">
        <v>2643.679376004146</v>
      </c>
      <c r="T2612" s="73">
        <v>0.49075169407910635</v>
      </c>
      <c r="U2612" s="48">
        <v>80.587256999999994</v>
      </c>
      <c r="V2612" s="49">
        <v>14.959579914609243</v>
      </c>
    </row>
    <row r="2613" spans="1:22" x14ac:dyDescent="0.35">
      <c r="A2613" s="1" t="s">
        <v>29</v>
      </c>
      <c r="B2613" s="44" t="s">
        <v>2640</v>
      </c>
      <c r="C2613" s="25" t="s">
        <v>2665</v>
      </c>
      <c r="D2613" s="25" t="s">
        <v>32</v>
      </c>
      <c r="E2613" s="50">
        <v>5457</v>
      </c>
      <c r="F2613" s="41">
        <v>750.81600000000003</v>
      </c>
      <c r="G2613" s="42">
        <v>1220.0580000000002</v>
      </c>
      <c r="H2613" s="42">
        <v>0</v>
      </c>
      <c r="I2613" s="42"/>
      <c r="J2613" s="42"/>
      <c r="K2613" s="42">
        <v>0</v>
      </c>
      <c r="L2613" s="46">
        <v>0.31284000000000001</v>
      </c>
      <c r="M2613" s="48">
        <v>62.382831000000003</v>
      </c>
      <c r="N2613" s="48">
        <v>0</v>
      </c>
      <c r="O2613" s="42"/>
      <c r="P2613" s="42"/>
      <c r="Q2613" s="42">
        <v>0</v>
      </c>
      <c r="R2613" s="47">
        <v>1970.8740000000003</v>
      </c>
      <c r="S2613" s="42">
        <v>2098.8607904638511</v>
      </c>
      <c r="T2613" s="73">
        <v>0.38461806678831795</v>
      </c>
      <c r="U2613" s="48">
        <v>62.695671000000004</v>
      </c>
      <c r="V2613" s="49">
        <v>11.489036283672348</v>
      </c>
    </row>
    <row r="2614" spans="1:22" x14ac:dyDescent="0.35">
      <c r="A2614" s="1" t="s">
        <v>29</v>
      </c>
      <c r="B2614" s="44" t="s">
        <v>2640</v>
      </c>
      <c r="C2614" s="25" t="s">
        <v>2666</v>
      </c>
      <c r="D2614" s="25" t="s">
        <v>32</v>
      </c>
      <c r="E2614" s="50">
        <v>3261</v>
      </c>
      <c r="F2614" s="41">
        <v>1416.6107999999999</v>
      </c>
      <c r="G2614" s="42">
        <v>0</v>
      </c>
      <c r="H2614" s="42">
        <v>0</v>
      </c>
      <c r="I2614" s="42"/>
      <c r="J2614" s="42"/>
      <c r="K2614" s="42">
        <v>0</v>
      </c>
      <c r="L2614" s="46">
        <v>0.59025450000000002</v>
      </c>
      <c r="M2614" s="42">
        <v>0</v>
      </c>
      <c r="N2614" s="48">
        <v>0</v>
      </c>
      <c r="O2614" s="42"/>
      <c r="P2614" s="42"/>
      <c r="Q2614" s="42">
        <v>0</v>
      </c>
      <c r="R2614" s="47">
        <v>1416.6107999999999</v>
      </c>
      <c r="S2614" s="42">
        <v>1508.6042352111945</v>
      </c>
      <c r="T2614" s="73">
        <v>0.46262012732633989</v>
      </c>
      <c r="U2614" s="48">
        <v>0.59025450000000002</v>
      </c>
      <c r="V2614" s="49">
        <v>0.18100413983440664</v>
      </c>
    </row>
    <row r="2615" spans="1:22" x14ac:dyDescent="0.35">
      <c r="A2615" s="1" t="s">
        <v>29</v>
      </c>
      <c r="B2615" s="44" t="s">
        <v>2640</v>
      </c>
      <c r="C2615" s="25" t="s">
        <v>2667</v>
      </c>
      <c r="D2615" s="25" t="s">
        <v>32</v>
      </c>
      <c r="E2615" s="50">
        <v>2845</v>
      </c>
      <c r="F2615" s="41">
        <v>1146.96</v>
      </c>
      <c r="G2615" s="42">
        <v>0</v>
      </c>
      <c r="H2615" s="42">
        <v>0</v>
      </c>
      <c r="I2615" s="42"/>
      <c r="J2615" s="42"/>
      <c r="K2615" s="42">
        <v>0</v>
      </c>
      <c r="L2615" s="46">
        <v>0.47790000000000005</v>
      </c>
      <c r="M2615" s="42">
        <v>0</v>
      </c>
      <c r="N2615" s="48">
        <v>0</v>
      </c>
      <c r="O2615" s="42"/>
      <c r="P2615" s="42"/>
      <c r="Q2615" s="42">
        <v>0</v>
      </c>
      <c r="R2615" s="47">
        <v>1146.96</v>
      </c>
      <c r="S2615" s="42">
        <v>1221.4425540295413</v>
      </c>
      <c r="T2615" s="73">
        <v>0.42932954447435545</v>
      </c>
      <c r="U2615" s="48">
        <v>0.47790000000000005</v>
      </c>
      <c r="V2615" s="49">
        <v>0.16797891036906856</v>
      </c>
    </row>
    <row r="2616" spans="1:22" x14ac:dyDescent="0.35">
      <c r="A2616" s="1" t="s">
        <v>29</v>
      </c>
      <c r="B2616" s="44" t="s">
        <v>2640</v>
      </c>
      <c r="C2616" s="25" t="s">
        <v>2668</v>
      </c>
      <c r="D2616" s="25" t="s">
        <v>32</v>
      </c>
      <c r="E2616" s="50">
        <v>9094</v>
      </c>
      <c r="F2616" s="41">
        <v>2512.944</v>
      </c>
      <c r="G2616" s="42">
        <v>2070.3096</v>
      </c>
      <c r="H2616" s="42">
        <v>0</v>
      </c>
      <c r="I2616" s="42"/>
      <c r="J2616" s="42"/>
      <c r="K2616" s="42">
        <v>0</v>
      </c>
      <c r="L2616" s="46">
        <v>1.0470599999999999</v>
      </c>
      <c r="M2616" s="42">
        <v>105.85707720000001</v>
      </c>
      <c r="N2616" s="48">
        <v>0</v>
      </c>
      <c r="O2616" s="42"/>
      <c r="P2616" s="42"/>
      <c r="Q2616" s="42">
        <v>0</v>
      </c>
      <c r="R2616" s="47">
        <v>4583.2536</v>
      </c>
      <c r="S2616" s="42">
        <v>4880.8859794143564</v>
      </c>
      <c r="T2616" s="73">
        <v>0.53671497464420015</v>
      </c>
      <c r="U2616" s="48">
        <v>106.90413720000001</v>
      </c>
      <c r="V2616" s="49">
        <v>11.755458236199694</v>
      </c>
    </row>
    <row r="2617" spans="1:22" x14ac:dyDescent="0.35">
      <c r="A2617" s="1" t="s">
        <v>29</v>
      </c>
      <c r="B2617" s="44" t="s">
        <v>2640</v>
      </c>
      <c r="C2617" s="25" t="s">
        <v>2669</v>
      </c>
      <c r="D2617" s="25" t="s">
        <v>32</v>
      </c>
      <c r="E2617" s="50">
        <v>4186</v>
      </c>
      <c r="F2617" s="41">
        <v>1955.2103999999999</v>
      </c>
      <c r="G2617" s="42">
        <v>0</v>
      </c>
      <c r="H2617" s="42">
        <v>0</v>
      </c>
      <c r="I2617" s="42"/>
      <c r="J2617" s="42"/>
      <c r="K2617" s="42">
        <v>0</v>
      </c>
      <c r="L2617" s="46">
        <v>0.81467100000000003</v>
      </c>
      <c r="M2617" s="42">
        <v>0</v>
      </c>
      <c r="N2617" s="48">
        <v>0</v>
      </c>
      <c r="O2617" s="42"/>
      <c r="P2617" s="42"/>
      <c r="Q2617" s="42">
        <v>0</v>
      </c>
      <c r="R2617" s="47">
        <v>1955.2103999999999</v>
      </c>
      <c r="S2617" s="42">
        <v>2082.1800103239179</v>
      </c>
      <c r="T2617" s="73">
        <v>0.49741519596844669</v>
      </c>
      <c r="U2617" s="48">
        <v>0.81467100000000003</v>
      </c>
      <c r="V2617" s="49">
        <v>0.19461801242236026</v>
      </c>
    </row>
    <row r="2618" spans="1:22" x14ac:dyDescent="0.35">
      <c r="A2618" s="1" t="s">
        <v>29</v>
      </c>
      <c r="B2618" s="44" t="s">
        <v>2640</v>
      </c>
      <c r="C2618" s="25" t="s">
        <v>2670</v>
      </c>
      <c r="D2618" s="25" t="s">
        <v>32</v>
      </c>
      <c r="E2618" s="50">
        <v>3437</v>
      </c>
      <c r="F2618" s="41">
        <v>688.17599999999993</v>
      </c>
      <c r="G2618" s="42">
        <v>1406.8557000000001</v>
      </c>
      <c r="H2618" s="42">
        <v>0</v>
      </c>
      <c r="I2618" s="42"/>
      <c r="J2618" s="42"/>
      <c r="K2618" s="42">
        <v>0</v>
      </c>
      <c r="L2618" s="46">
        <v>0.28673999999999999</v>
      </c>
      <c r="M2618" s="48">
        <v>71.933991149999997</v>
      </c>
      <c r="N2618" s="48">
        <v>0</v>
      </c>
      <c r="O2618" s="42"/>
      <c r="P2618" s="42"/>
      <c r="Q2618" s="42">
        <v>0</v>
      </c>
      <c r="R2618" s="47">
        <v>2095.0317</v>
      </c>
      <c r="S2618" s="42">
        <v>2231.0811801813943</v>
      </c>
      <c r="T2618" s="73">
        <v>0.64913621768443241</v>
      </c>
      <c r="U2618" s="48">
        <v>72.220731149999992</v>
      </c>
      <c r="V2618" s="49">
        <v>21.01272363980215</v>
      </c>
    </row>
    <row r="2619" spans="1:22" x14ac:dyDescent="0.35">
      <c r="A2619" s="1" t="s">
        <v>29</v>
      </c>
      <c r="B2619" s="44" t="s">
        <v>2640</v>
      </c>
      <c r="C2619" s="25" t="s">
        <v>2671</v>
      </c>
      <c r="D2619" s="25" t="s">
        <v>32</v>
      </c>
      <c r="E2619" s="50">
        <v>18620</v>
      </c>
      <c r="F2619" s="41">
        <v>6696</v>
      </c>
      <c r="G2619" s="42">
        <v>5980.9364999999998</v>
      </c>
      <c r="H2619" s="42">
        <v>0</v>
      </c>
      <c r="I2619" s="42"/>
      <c r="J2619" s="42"/>
      <c r="K2619" s="42">
        <v>0</v>
      </c>
      <c r="L2619" s="46">
        <v>2.79</v>
      </c>
      <c r="M2619" s="42">
        <v>305.81148674999997</v>
      </c>
      <c r="N2619" s="48">
        <v>0</v>
      </c>
      <c r="O2619" s="42"/>
      <c r="P2619" s="42"/>
      <c r="Q2619" s="42">
        <v>0</v>
      </c>
      <c r="R2619" s="47">
        <v>12676.9365</v>
      </c>
      <c r="S2619" s="42">
        <v>13500.165390101061</v>
      </c>
      <c r="T2619" s="73">
        <v>0.725035735236362</v>
      </c>
      <c r="U2619" s="48">
        <v>308.60148674999999</v>
      </c>
      <c r="V2619" s="49">
        <v>16.573656646079485</v>
      </c>
    </row>
    <row r="2620" spans="1:22" x14ac:dyDescent="0.35">
      <c r="A2620" s="1" t="s">
        <v>29</v>
      </c>
      <c r="B2620" s="44" t="s">
        <v>2640</v>
      </c>
      <c r="C2620" s="25" t="s">
        <v>2672</v>
      </c>
      <c r="D2620" s="25" t="s">
        <v>32</v>
      </c>
      <c r="E2620" s="50">
        <v>4801</v>
      </c>
      <c r="F2620" s="41">
        <v>1190.5919999999999</v>
      </c>
      <c r="G2620" s="42">
        <v>1705.4289000000001</v>
      </c>
      <c r="H2620" s="42">
        <v>0</v>
      </c>
      <c r="I2620" s="42"/>
      <c r="J2620" s="42"/>
      <c r="K2620" s="42">
        <v>0</v>
      </c>
      <c r="L2620" s="46">
        <v>0.49607999999999997</v>
      </c>
      <c r="M2620" s="48">
        <v>87.200348550000001</v>
      </c>
      <c r="N2620" s="48">
        <v>0</v>
      </c>
      <c r="O2620" s="42"/>
      <c r="P2620" s="42"/>
      <c r="Q2620" s="42">
        <v>0</v>
      </c>
      <c r="R2620" s="47">
        <v>2896.0209</v>
      </c>
      <c r="S2620" s="42">
        <v>3084.0859006582014</v>
      </c>
      <c r="T2620" s="73">
        <v>0.6423840659567176</v>
      </c>
      <c r="U2620" s="48">
        <v>87.696428550000007</v>
      </c>
      <c r="V2620" s="49">
        <v>18.266283805457199</v>
      </c>
    </row>
    <row r="2621" spans="1:22" x14ac:dyDescent="0.35">
      <c r="A2621" s="1" t="s">
        <v>29</v>
      </c>
      <c r="B2621" s="44" t="s">
        <v>2640</v>
      </c>
      <c r="C2621" s="25" t="s">
        <v>2673</v>
      </c>
      <c r="D2621" s="25" t="s">
        <v>32</v>
      </c>
      <c r="E2621" s="50">
        <v>1124</v>
      </c>
      <c r="F2621" s="41">
        <v>177.696</v>
      </c>
      <c r="G2621" s="42">
        <v>0</v>
      </c>
      <c r="H2621" s="42">
        <v>320.09999999999997</v>
      </c>
      <c r="I2621" s="42"/>
      <c r="J2621" s="42"/>
      <c r="K2621" s="42">
        <v>0</v>
      </c>
      <c r="L2621" s="46">
        <v>7.4040000000000009E-2</v>
      </c>
      <c r="M2621" s="42">
        <v>0</v>
      </c>
      <c r="N2621" s="48">
        <v>22.793825999999996</v>
      </c>
      <c r="O2621" s="42"/>
      <c r="P2621" s="42"/>
      <c r="Q2621" s="42">
        <v>0</v>
      </c>
      <c r="R2621" s="47">
        <v>497.79599999999994</v>
      </c>
      <c r="S2621" s="42">
        <v>530.12242591344898</v>
      </c>
      <c r="T2621" s="73">
        <v>0.4716391689621432</v>
      </c>
      <c r="U2621" s="48">
        <v>22.867865999999996</v>
      </c>
      <c r="V2621" s="49">
        <v>20.34507651245551</v>
      </c>
    </row>
    <row r="2622" spans="1:22" x14ac:dyDescent="0.35">
      <c r="A2622" s="1" t="s">
        <v>29</v>
      </c>
      <c r="B2622" s="44" t="s">
        <v>2640</v>
      </c>
      <c r="C2622" s="25" t="s">
        <v>2674</v>
      </c>
      <c r="D2622" s="25" t="s">
        <v>32</v>
      </c>
      <c r="E2622" s="50">
        <v>4170</v>
      </c>
      <c r="F2622" s="41">
        <v>1510.2719999999999</v>
      </c>
      <c r="G2622" s="42">
        <v>0</v>
      </c>
      <c r="H2622" s="42">
        <v>0</v>
      </c>
      <c r="I2622" s="42"/>
      <c r="J2622" s="42"/>
      <c r="K2622" s="42">
        <v>0</v>
      </c>
      <c r="L2622" s="46">
        <v>0.62927999999999995</v>
      </c>
      <c r="M2622" s="42">
        <v>0</v>
      </c>
      <c r="N2622" s="48">
        <v>0</v>
      </c>
      <c r="O2622" s="42"/>
      <c r="P2622" s="42"/>
      <c r="Q2622" s="42">
        <v>0</v>
      </c>
      <c r="R2622" s="47">
        <v>1510.2719999999999</v>
      </c>
      <c r="S2622" s="42">
        <v>1608.3477095620626</v>
      </c>
      <c r="T2622" s="73">
        <v>0.38569489437939153</v>
      </c>
      <c r="U2622" s="48">
        <v>0.62927999999999995</v>
      </c>
      <c r="V2622" s="49">
        <v>0.15090647482014388</v>
      </c>
    </row>
    <row r="2623" spans="1:22" x14ac:dyDescent="0.35">
      <c r="A2623" s="1" t="s">
        <v>29</v>
      </c>
      <c r="B2623" s="44" t="s">
        <v>2640</v>
      </c>
      <c r="C2623" s="25" t="s">
        <v>2675</v>
      </c>
      <c r="D2623" s="25" t="s">
        <v>32</v>
      </c>
      <c r="E2623" s="50">
        <v>17158</v>
      </c>
      <c r="F2623" s="41">
        <v>6332.2559999999994</v>
      </c>
      <c r="G2623" s="42">
        <v>1530.7560000000001</v>
      </c>
      <c r="H2623" s="42">
        <v>0</v>
      </c>
      <c r="I2623" s="42"/>
      <c r="J2623" s="42"/>
      <c r="K2623" s="42">
        <v>0</v>
      </c>
      <c r="L2623" s="46">
        <v>2.6384400000000001</v>
      </c>
      <c r="M2623" s="48">
        <v>78.269141999999988</v>
      </c>
      <c r="N2623" s="48">
        <v>0</v>
      </c>
      <c r="O2623" s="42"/>
      <c r="P2623" s="42"/>
      <c r="Q2623" s="42">
        <v>0</v>
      </c>
      <c r="R2623" s="47">
        <v>7863.0119999999997</v>
      </c>
      <c r="S2623" s="42">
        <v>8373.6289492614669</v>
      </c>
      <c r="T2623" s="73">
        <v>0.48803059501465595</v>
      </c>
      <c r="U2623" s="48">
        <v>80.907581999999991</v>
      </c>
      <c r="V2623" s="49">
        <v>4.7154436414500518</v>
      </c>
    </row>
    <row r="2624" spans="1:22" x14ac:dyDescent="0.35">
      <c r="A2624" s="1" t="s">
        <v>29</v>
      </c>
      <c r="B2624" s="44" t="s">
        <v>2640</v>
      </c>
      <c r="C2624" s="25" t="s">
        <v>2676</v>
      </c>
      <c r="D2624" s="25" t="s">
        <v>32</v>
      </c>
      <c r="E2624" s="50">
        <v>2830</v>
      </c>
      <c r="F2624" s="41">
        <v>1581.12</v>
      </c>
      <c r="G2624" s="42">
        <v>0</v>
      </c>
      <c r="H2624" s="42">
        <v>0</v>
      </c>
      <c r="I2624" s="42"/>
      <c r="J2624" s="42"/>
      <c r="K2624" s="42">
        <v>0</v>
      </c>
      <c r="L2624" s="46">
        <v>0.65880000000000005</v>
      </c>
      <c r="M2624" s="42">
        <v>0</v>
      </c>
      <c r="N2624" s="48">
        <v>0</v>
      </c>
      <c r="O2624" s="42"/>
      <c r="P2624" s="42"/>
      <c r="Q2624" s="42">
        <v>0</v>
      </c>
      <c r="R2624" s="47">
        <v>1581.12</v>
      </c>
      <c r="S2624" s="42">
        <v>1683.7965151593676</v>
      </c>
      <c r="T2624" s="73">
        <v>0.59498110076302746</v>
      </c>
      <c r="U2624" s="48">
        <v>0.65880000000000005</v>
      </c>
      <c r="V2624" s="49">
        <v>0.232791519434629</v>
      </c>
    </row>
    <row r="2625" spans="1:22" x14ac:dyDescent="0.35">
      <c r="A2625" s="1" t="s">
        <v>29</v>
      </c>
      <c r="B2625" s="44" t="s">
        <v>2640</v>
      </c>
      <c r="C2625" s="25" t="s">
        <v>2677</v>
      </c>
      <c r="D2625" s="25" t="s">
        <v>32</v>
      </c>
      <c r="E2625" s="50">
        <v>2031</v>
      </c>
      <c r="F2625" s="41">
        <v>280.8</v>
      </c>
      <c r="G2625" s="42">
        <v>0</v>
      </c>
      <c r="H2625" s="42">
        <v>940.89999999999986</v>
      </c>
      <c r="I2625" s="42"/>
      <c r="J2625" s="42"/>
      <c r="K2625" s="42">
        <v>0</v>
      </c>
      <c r="L2625" s="46">
        <v>0.11700000000000001</v>
      </c>
      <c r="M2625" s="42">
        <v>0</v>
      </c>
      <c r="N2625" s="48">
        <v>67.000033999999999</v>
      </c>
      <c r="O2625" s="42"/>
      <c r="P2625" s="42"/>
      <c r="Q2625" s="42">
        <v>0</v>
      </c>
      <c r="R2625" s="47">
        <v>1221.6999999999998</v>
      </c>
      <c r="S2625" s="42">
        <v>1301.0361026172582</v>
      </c>
      <c r="T2625" s="73">
        <v>0.64058892300209658</v>
      </c>
      <c r="U2625" s="48">
        <v>67.117034000000004</v>
      </c>
      <c r="V2625" s="49">
        <v>33.046299359921221</v>
      </c>
    </row>
    <row r="2626" spans="1:22" x14ac:dyDescent="0.35">
      <c r="A2626" s="1" t="s">
        <v>29</v>
      </c>
      <c r="B2626" s="44" t="s">
        <v>2640</v>
      </c>
      <c r="C2626" s="25" t="s">
        <v>2678</v>
      </c>
      <c r="D2626" s="25" t="s">
        <v>32</v>
      </c>
      <c r="E2626" s="50">
        <v>3441</v>
      </c>
      <c r="F2626" s="41">
        <v>1235.8799999999999</v>
      </c>
      <c r="G2626" s="42">
        <v>0</v>
      </c>
      <c r="H2626" s="42">
        <v>0</v>
      </c>
      <c r="I2626" s="42"/>
      <c r="J2626" s="42"/>
      <c r="K2626" s="42">
        <v>0</v>
      </c>
      <c r="L2626" s="46">
        <v>0.51495000000000002</v>
      </c>
      <c r="M2626" s="42">
        <v>0</v>
      </c>
      <c r="N2626" s="48">
        <v>0</v>
      </c>
      <c r="O2626" s="42"/>
      <c r="P2626" s="42"/>
      <c r="Q2626" s="42">
        <v>0</v>
      </c>
      <c r="R2626" s="47">
        <v>1235.8799999999999</v>
      </c>
      <c r="S2626" s="42">
        <v>1316.1369391033945</v>
      </c>
      <c r="T2626" s="73">
        <v>0.3824867594023233</v>
      </c>
      <c r="U2626" s="48">
        <v>0.51495000000000002</v>
      </c>
      <c r="V2626" s="49">
        <v>0.14965126416739322</v>
      </c>
    </row>
    <row r="2627" spans="1:22" x14ac:dyDescent="0.35">
      <c r="A2627" s="1" t="s">
        <v>29</v>
      </c>
      <c r="B2627" s="44" t="s">
        <v>2640</v>
      </c>
      <c r="C2627" s="25" t="s">
        <v>2679</v>
      </c>
      <c r="D2627" s="25" t="s">
        <v>32</v>
      </c>
      <c r="E2627" s="50">
        <v>5538</v>
      </c>
      <c r="F2627" s="41">
        <v>1838.5919999999999</v>
      </c>
      <c r="G2627" s="42">
        <v>0</v>
      </c>
      <c r="H2627" s="42">
        <v>641.75199999999995</v>
      </c>
      <c r="I2627" s="42"/>
      <c r="J2627" s="42"/>
      <c r="K2627" s="42">
        <v>0</v>
      </c>
      <c r="L2627" s="46">
        <v>0.76608000000000009</v>
      </c>
      <c r="M2627" s="42">
        <v>0</v>
      </c>
      <c r="N2627" s="48">
        <v>45.698167519999998</v>
      </c>
      <c r="O2627" s="42"/>
      <c r="P2627" s="42"/>
      <c r="Q2627" s="42">
        <v>0</v>
      </c>
      <c r="R2627" s="47">
        <v>2480.3440000000001</v>
      </c>
      <c r="S2627" s="42">
        <v>2641.415315470329</v>
      </c>
      <c r="T2627" s="73">
        <v>0.47696195656741225</v>
      </c>
      <c r="U2627" s="48">
        <v>46.464247520000001</v>
      </c>
      <c r="V2627" s="49">
        <v>8.3900771975442385</v>
      </c>
    </row>
    <row r="2628" spans="1:22" x14ac:dyDescent="0.35">
      <c r="A2628" s="1" t="s">
        <v>29</v>
      </c>
      <c r="B2628" s="44" t="s">
        <v>2640</v>
      </c>
      <c r="C2628" s="25" t="s">
        <v>2680</v>
      </c>
      <c r="D2628" s="25" t="s">
        <v>32</v>
      </c>
      <c r="E2628" s="50">
        <v>2950</v>
      </c>
      <c r="F2628" s="41">
        <v>1822.1759999999999</v>
      </c>
      <c r="G2628" s="42">
        <v>0</v>
      </c>
      <c r="H2628" s="42">
        <v>0</v>
      </c>
      <c r="I2628" s="42"/>
      <c r="J2628" s="42"/>
      <c r="K2628" s="42">
        <v>0</v>
      </c>
      <c r="L2628" s="46">
        <v>0.75924000000000003</v>
      </c>
      <c r="M2628" s="42">
        <v>0</v>
      </c>
      <c r="N2628" s="48">
        <v>0</v>
      </c>
      <c r="O2628" s="42"/>
      <c r="P2628" s="42"/>
      <c r="Q2628" s="42">
        <v>0</v>
      </c>
      <c r="R2628" s="47">
        <v>1822.1759999999999</v>
      </c>
      <c r="S2628" s="42">
        <v>1940.5064756672712</v>
      </c>
      <c r="T2628" s="73">
        <v>0.65779880531093937</v>
      </c>
      <c r="U2628" s="48">
        <v>0.75924000000000003</v>
      </c>
      <c r="V2628" s="49">
        <v>0.25736949152542371</v>
      </c>
    </row>
    <row r="2629" spans="1:22" x14ac:dyDescent="0.35">
      <c r="A2629" s="1" t="s">
        <v>29</v>
      </c>
      <c r="B2629" s="44" t="s">
        <v>2640</v>
      </c>
      <c r="C2629" s="25" t="s">
        <v>2681</v>
      </c>
      <c r="D2629" s="25" t="s">
        <v>32</v>
      </c>
      <c r="E2629" s="50">
        <v>2816</v>
      </c>
      <c r="F2629" s="41">
        <v>1215.6479999999999</v>
      </c>
      <c r="G2629" s="42">
        <v>0</v>
      </c>
      <c r="H2629" s="42">
        <v>481.8959999999999</v>
      </c>
      <c r="I2629" s="42"/>
      <c r="J2629" s="42"/>
      <c r="K2629" s="42">
        <v>0</v>
      </c>
      <c r="L2629" s="46">
        <v>0.50652000000000008</v>
      </c>
      <c r="M2629" s="42">
        <v>0</v>
      </c>
      <c r="N2629" s="48">
        <v>34.315068959999998</v>
      </c>
      <c r="O2629" s="42"/>
      <c r="P2629" s="42"/>
      <c r="Q2629" s="42">
        <v>0</v>
      </c>
      <c r="R2629" s="47">
        <v>1697.5439999999999</v>
      </c>
      <c r="S2629" s="42">
        <v>1807.7809853329877</v>
      </c>
      <c r="T2629" s="73">
        <v>0.64196767945063482</v>
      </c>
      <c r="U2629" s="48">
        <v>34.82158896</v>
      </c>
      <c r="V2629" s="49">
        <v>12.365621079545456</v>
      </c>
    </row>
    <row r="2630" spans="1:22" x14ac:dyDescent="0.35">
      <c r="A2630" s="1" t="s">
        <v>29</v>
      </c>
      <c r="B2630" s="44" t="s">
        <v>2640</v>
      </c>
      <c r="C2630" s="25" t="s">
        <v>2682</v>
      </c>
      <c r="D2630" s="25" t="s">
        <v>32</v>
      </c>
      <c r="E2630" s="50">
        <v>5689</v>
      </c>
      <c r="F2630" s="41">
        <v>2580.1127999999999</v>
      </c>
      <c r="G2630" s="42">
        <v>0</v>
      </c>
      <c r="H2630" s="42">
        <v>254.91599999999997</v>
      </c>
      <c r="I2630" s="42"/>
      <c r="J2630" s="42"/>
      <c r="K2630" s="42">
        <v>0</v>
      </c>
      <c r="L2630" s="46">
        <v>1.0750470000000001</v>
      </c>
      <c r="M2630" s="42">
        <v>0</v>
      </c>
      <c r="N2630" s="48">
        <v>18.152174159999998</v>
      </c>
      <c r="O2630" s="42"/>
      <c r="P2630" s="42"/>
      <c r="Q2630" s="42">
        <v>0</v>
      </c>
      <c r="R2630" s="47">
        <v>2835.0288</v>
      </c>
      <c r="S2630" s="42">
        <v>3019.133028370044</v>
      </c>
      <c r="T2630" s="73">
        <v>0.53069661247495936</v>
      </c>
      <c r="U2630" s="48">
        <v>19.227221159999999</v>
      </c>
      <c r="V2630" s="49">
        <v>3.3797189593953245</v>
      </c>
    </row>
    <row r="2631" spans="1:22" x14ac:dyDescent="0.35">
      <c r="A2631" s="1" t="s">
        <v>29</v>
      </c>
      <c r="B2631" s="44" t="s">
        <v>2640</v>
      </c>
      <c r="C2631" s="25" t="s">
        <v>2683</v>
      </c>
      <c r="D2631" s="25" t="s">
        <v>32</v>
      </c>
      <c r="E2631" s="50">
        <v>1675</v>
      </c>
      <c r="F2631" s="41">
        <v>400.68</v>
      </c>
      <c r="G2631" s="42">
        <v>0</v>
      </c>
      <c r="H2631" s="42">
        <v>881.92399999999986</v>
      </c>
      <c r="I2631" s="42"/>
      <c r="J2631" s="42"/>
      <c r="K2631" s="42">
        <v>0</v>
      </c>
      <c r="L2631" s="46">
        <v>0.16695000000000002</v>
      </c>
      <c r="M2631" s="42">
        <v>0</v>
      </c>
      <c r="N2631" s="48">
        <v>62.800444239999997</v>
      </c>
      <c r="O2631" s="42"/>
      <c r="P2631" s="42"/>
      <c r="Q2631" s="42">
        <v>0</v>
      </c>
      <c r="R2631" s="47">
        <v>1282.6039999999998</v>
      </c>
      <c r="S2631" s="42">
        <v>1365.8951537704065</v>
      </c>
      <c r="T2631" s="73">
        <v>0.81545979329576512</v>
      </c>
      <c r="U2631" s="48">
        <v>62.967394239999997</v>
      </c>
      <c r="V2631" s="49">
        <v>37.592474173134327</v>
      </c>
    </row>
    <row r="2632" spans="1:22" x14ac:dyDescent="0.35">
      <c r="A2632" s="1" t="s">
        <v>29</v>
      </c>
      <c r="B2632" s="44" t="s">
        <v>2640</v>
      </c>
      <c r="C2632" s="25" t="s">
        <v>2684</v>
      </c>
      <c r="D2632" s="25" t="s">
        <v>32</v>
      </c>
      <c r="E2632" s="50">
        <v>1596</v>
      </c>
      <c r="F2632" s="41">
        <v>207.792</v>
      </c>
      <c r="G2632" s="42">
        <v>0</v>
      </c>
      <c r="H2632" s="42">
        <v>601.7879999999999</v>
      </c>
      <c r="I2632" s="42"/>
      <c r="J2632" s="42"/>
      <c r="K2632" s="42">
        <v>0</v>
      </c>
      <c r="L2632" s="46">
        <v>8.6580000000000004E-2</v>
      </c>
      <c r="M2632" s="42">
        <v>0</v>
      </c>
      <c r="N2632" s="48">
        <v>42.852392879999996</v>
      </c>
      <c r="O2632" s="42"/>
      <c r="P2632" s="42"/>
      <c r="Q2632" s="42">
        <v>0</v>
      </c>
      <c r="R2632" s="47">
        <v>809.57999999999993</v>
      </c>
      <c r="S2632" s="42">
        <v>862.15339932625022</v>
      </c>
      <c r="T2632" s="73">
        <v>0.54019636549263794</v>
      </c>
      <c r="U2632" s="48">
        <v>42.938972879999994</v>
      </c>
      <c r="V2632" s="49">
        <v>26.904118345864656</v>
      </c>
    </row>
    <row r="2633" spans="1:22" x14ac:dyDescent="0.35">
      <c r="A2633" s="1" t="s">
        <v>29</v>
      </c>
      <c r="B2633" s="44" t="s">
        <v>2640</v>
      </c>
      <c r="C2633" s="25" t="s">
        <v>2685</v>
      </c>
      <c r="D2633" s="25" t="s">
        <v>32</v>
      </c>
      <c r="E2633" s="50">
        <v>3917</v>
      </c>
      <c r="F2633" s="41">
        <v>661.98239999999998</v>
      </c>
      <c r="G2633" s="42">
        <v>0</v>
      </c>
      <c r="H2633" s="42">
        <v>1865.1159999999998</v>
      </c>
      <c r="I2633" s="42"/>
      <c r="J2633" s="42"/>
      <c r="K2633" s="42">
        <v>0</v>
      </c>
      <c r="L2633" s="46">
        <v>0.27582600000000002</v>
      </c>
      <c r="M2633" s="42">
        <v>0</v>
      </c>
      <c r="N2633" s="48">
        <v>132.81202615999999</v>
      </c>
      <c r="O2633" s="42"/>
      <c r="P2633" s="42"/>
      <c r="Q2633" s="42">
        <v>0</v>
      </c>
      <c r="R2633" s="47">
        <v>2527.0983999999999</v>
      </c>
      <c r="S2633" s="42">
        <v>2691.2059042860842</v>
      </c>
      <c r="T2633" s="73">
        <v>0.68705792807916366</v>
      </c>
      <c r="U2633" s="48">
        <v>133.08785215999998</v>
      </c>
      <c r="V2633" s="49">
        <v>33.976985488894556</v>
      </c>
    </row>
    <row r="2634" spans="1:22" x14ac:dyDescent="0.35">
      <c r="A2634" s="1" t="s">
        <v>29</v>
      </c>
      <c r="B2634" s="44" t="s">
        <v>2640</v>
      </c>
      <c r="C2634" s="25" t="s">
        <v>2686</v>
      </c>
      <c r="D2634" s="25" t="s">
        <v>32</v>
      </c>
      <c r="E2634" s="50">
        <v>3559</v>
      </c>
      <c r="F2634" s="41">
        <v>1153.44</v>
      </c>
      <c r="G2634" s="42">
        <v>0</v>
      </c>
      <c r="H2634" s="42">
        <v>0</v>
      </c>
      <c r="I2634" s="42"/>
      <c r="J2634" s="42"/>
      <c r="K2634" s="42">
        <v>0</v>
      </c>
      <c r="L2634" s="46">
        <v>0.48060000000000003</v>
      </c>
      <c r="M2634" s="42">
        <v>0</v>
      </c>
      <c r="N2634" s="48">
        <v>0</v>
      </c>
      <c r="O2634" s="42"/>
      <c r="P2634" s="42"/>
      <c r="Q2634" s="42">
        <v>0</v>
      </c>
      <c r="R2634" s="47">
        <v>1153.44</v>
      </c>
      <c r="S2634" s="42">
        <v>1228.3433594195387</v>
      </c>
      <c r="T2634" s="73">
        <v>0.34513721815665599</v>
      </c>
      <c r="U2634" s="48">
        <v>0.48060000000000003</v>
      </c>
      <c r="V2634" s="49">
        <v>0.13503793200337175</v>
      </c>
    </row>
    <row r="2635" spans="1:22" x14ac:dyDescent="0.35">
      <c r="A2635" s="1" t="s">
        <v>29</v>
      </c>
      <c r="B2635" s="44" t="s">
        <v>2640</v>
      </c>
      <c r="C2635" s="25" t="s">
        <v>2687</v>
      </c>
      <c r="D2635" s="25" t="s">
        <v>32</v>
      </c>
      <c r="E2635" s="50">
        <v>5694</v>
      </c>
      <c r="F2635" s="41">
        <v>2445.5520000000001</v>
      </c>
      <c r="G2635" s="42">
        <v>961.64819999999997</v>
      </c>
      <c r="H2635" s="42">
        <v>0</v>
      </c>
      <c r="I2635" s="42"/>
      <c r="J2635" s="42"/>
      <c r="K2635" s="42">
        <v>0</v>
      </c>
      <c r="L2635" s="46">
        <v>1.01898</v>
      </c>
      <c r="M2635" s="48">
        <v>49.170069899999994</v>
      </c>
      <c r="N2635" s="48">
        <v>0</v>
      </c>
      <c r="O2635" s="42"/>
      <c r="P2635" s="42"/>
      <c r="Q2635" s="42">
        <v>0</v>
      </c>
      <c r="R2635" s="47">
        <v>3407.2002000000002</v>
      </c>
      <c r="S2635" s="42">
        <v>3628.4607260741127</v>
      </c>
      <c r="T2635" s="73">
        <v>0.63724283914192359</v>
      </c>
      <c r="U2635" s="48">
        <v>50.189049899999993</v>
      </c>
      <c r="V2635" s="49">
        <v>8.8143747629083222</v>
      </c>
    </row>
    <row r="2636" spans="1:22" x14ac:dyDescent="0.35">
      <c r="A2636" s="1" t="s">
        <v>29</v>
      </c>
      <c r="B2636" s="44" t="s">
        <v>2640</v>
      </c>
      <c r="C2636" s="25" t="s">
        <v>2688</v>
      </c>
      <c r="D2636" s="25" t="s">
        <v>32</v>
      </c>
      <c r="E2636" s="50">
        <v>4517</v>
      </c>
      <c r="F2636" s="41">
        <v>815.83199999999999</v>
      </c>
      <c r="G2636" s="42">
        <v>1919.5074</v>
      </c>
      <c r="H2636" s="42">
        <v>0</v>
      </c>
      <c r="I2636" s="42"/>
      <c r="J2636" s="42"/>
      <c r="K2636" s="42">
        <v>0</v>
      </c>
      <c r="L2636" s="46">
        <v>0.33993000000000001</v>
      </c>
      <c r="M2636" s="48">
        <v>98.1464043</v>
      </c>
      <c r="N2636" s="48">
        <v>0</v>
      </c>
      <c r="O2636" s="42"/>
      <c r="P2636" s="42"/>
      <c r="Q2636" s="42">
        <v>0</v>
      </c>
      <c r="R2636" s="47">
        <v>2735.3393999999998</v>
      </c>
      <c r="S2636" s="42">
        <v>2912.9698881160921</v>
      </c>
      <c r="T2636" s="73">
        <v>0.64489038922207043</v>
      </c>
      <c r="U2636" s="48">
        <v>98.486334299999996</v>
      </c>
      <c r="V2636" s="49">
        <v>21.803483351782155</v>
      </c>
    </row>
    <row r="2637" spans="1:22" x14ac:dyDescent="0.35">
      <c r="A2637" s="1" t="s">
        <v>29</v>
      </c>
      <c r="B2637" s="44" t="s">
        <v>2640</v>
      </c>
      <c r="C2637" s="25" t="s">
        <v>2689</v>
      </c>
      <c r="D2637" s="25" t="s">
        <v>32</v>
      </c>
      <c r="E2637" s="50">
        <v>4000</v>
      </c>
      <c r="F2637" s="41">
        <v>1550.0159999999998</v>
      </c>
      <c r="G2637" s="42">
        <v>605.48220000000003</v>
      </c>
      <c r="H2637" s="42">
        <v>0</v>
      </c>
      <c r="I2637" s="42"/>
      <c r="J2637" s="42"/>
      <c r="K2637" s="42">
        <v>0</v>
      </c>
      <c r="L2637" s="46">
        <v>0.64584000000000008</v>
      </c>
      <c r="M2637" s="48">
        <v>30.958932900000001</v>
      </c>
      <c r="N2637" s="48">
        <v>0</v>
      </c>
      <c r="O2637" s="42"/>
      <c r="P2637" s="42"/>
      <c r="Q2637" s="42">
        <v>0</v>
      </c>
      <c r="R2637" s="47">
        <v>2155.4982</v>
      </c>
      <c r="S2637" s="42">
        <v>2295.4743204768074</v>
      </c>
      <c r="T2637" s="73">
        <v>0.57386858011920183</v>
      </c>
      <c r="U2637" s="48">
        <v>31.6047729</v>
      </c>
      <c r="V2637" s="49">
        <v>7.9011932250000001</v>
      </c>
    </row>
    <row r="2638" spans="1:22" x14ac:dyDescent="0.35">
      <c r="A2638" s="1" t="s">
        <v>29</v>
      </c>
      <c r="B2638" s="44" t="s">
        <v>2640</v>
      </c>
      <c r="C2638" s="25" t="s">
        <v>2690</v>
      </c>
      <c r="D2638" s="25" t="s">
        <v>32</v>
      </c>
      <c r="E2638" s="50">
        <v>4019</v>
      </c>
      <c r="F2638" s="41">
        <v>1353.672</v>
      </c>
      <c r="G2638" s="42">
        <v>300.46769999999998</v>
      </c>
      <c r="H2638" s="42">
        <v>0</v>
      </c>
      <c r="I2638" s="42"/>
      <c r="J2638" s="42"/>
      <c r="K2638" s="42">
        <v>0</v>
      </c>
      <c r="L2638" s="46">
        <v>0.56402999999999992</v>
      </c>
      <c r="M2638" s="48">
        <v>15.36322515</v>
      </c>
      <c r="N2638" s="48">
        <v>0</v>
      </c>
      <c r="O2638" s="42"/>
      <c r="P2638" s="42"/>
      <c r="Q2638" s="42">
        <v>0</v>
      </c>
      <c r="R2638" s="47">
        <v>1654.1396999999999</v>
      </c>
      <c r="S2638" s="42">
        <v>1761.5580490075149</v>
      </c>
      <c r="T2638" s="73">
        <v>0.43830755138281036</v>
      </c>
      <c r="U2638" s="48">
        <v>15.927255150000001</v>
      </c>
      <c r="V2638" s="49">
        <v>3.9629895869619309</v>
      </c>
    </row>
    <row r="2639" spans="1:22" x14ac:dyDescent="0.35">
      <c r="A2639" s="1" t="s">
        <v>29</v>
      </c>
      <c r="B2639" s="44" t="s">
        <v>2640</v>
      </c>
      <c r="C2639" s="25" t="s">
        <v>2691</v>
      </c>
      <c r="D2639" s="25" t="s">
        <v>32</v>
      </c>
      <c r="E2639" s="50">
        <v>4017</v>
      </c>
      <c r="F2639" s="41">
        <v>1809.864</v>
      </c>
      <c r="G2639" s="42">
        <v>0</v>
      </c>
      <c r="H2639" s="42">
        <v>0</v>
      </c>
      <c r="I2639" s="42"/>
      <c r="J2639" s="42"/>
      <c r="K2639" s="42">
        <v>0</v>
      </c>
      <c r="L2639" s="46">
        <v>0.75411000000000006</v>
      </c>
      <c r="M2639" s="42">
        <v>0</v>
      </c>
      <c r="N2639" s="48">
        <v>0</v>
      </c>
      <c r="O2639" s="42"/>
      <c r="P2639" s="42"/>
      <c r="Q2639" s="42">
        <v>0</v>
      </c>
      <c r="R2639" s="47">
        <v>1809.864</v>
      </c>
      <c r="S2639" s="42">
        <v>1927.3949454262763</v>
      </c>
      <c r="T2639" s="73">
        <v>0.47980954578697443</v>
      </c>
      <c r="U2639" s="48">
        <v>0.75411000000000006</v>
      </c>
      <c r="V2639" s="49">
        <v>0.18772964899178493</v>
      </c>
    </row>
    <row r="2640" spans="1:22" x14ac:dyDescent="0.35">
      <c r="A2640" s="1" t="s">
        <v>29</v>
      </c>
      <c r="B2640" s="44" t="s">
        <v>2640</v>
      </c>
      <c r="C2640" s="25" t="s">
        <v>2692</v>
      </c>
      <c r="D2640" s="25" t="s">
        <v>32</v>
      </c>
      <c r="E2640" s="50">
        <v>30336</v>
      </c>
      <c r="F2640" s="41">
        <v>15754.32</v>
      </c>
      <c r="G2640" s="42">
        <v>3051.6606000000002</v>
      </c>
      <c r="H2640" s="42">
        <v>0</v>
      </c>
      <c r="I2640" s="42"/>
      <c r="J2640" s="42"/>
      <c r="K2640" s="42">
        <v>0</v>
      </c>
      <c r="L2640" s="46">
        <v>6.5643000000000002</v>
      </c>
      <c r="M2640" s="42">
        <v>156.03457169999999</v>
      </c>
      <c r="N2640" s="48">
        <v>0</v>
      </c>
      <c r="O2640" s="42"/>
      <c r="P2640" s="42"/>
      <c r="Q2640" s="42">
        <v>0</v>
      </c>
      <c r="R2640" s="47">
        <v>18805.980599999999</v>
      </c>
      <c r="S2640" s="42">
        <v>20027.224118621401</v>
      </c>
      <c r="T2640" s="73">
        <v>0.66018011994400716</v>
      </c>
      <c r="U2640" s="48">
        <v>162.59887169999999</v>
      </c>
      <c r="V2640" s="49">
        <v>5.359931160996835</v>
      </c>
    </row>
    <row r="2641" spans="1:22" x14ac:dyDescent="0.35">
      <c r="A2641" s="1" t="s">
        <v>29</v>
      </c>
      <c r="B2641" s="44" t="s">
        <v>2640</v>
      </c>
      <c r="C2641" s="25" t="s">
        <v>2693</v>
      </c>
      <c r="D2641" s="25" t="s">
        <v>32</v>
      </c>
      <c r="E2641" s="50">
        <v>3556</v>
      </c>
      <c r="F2641" s="41">
        <v>2143.152</v>
      </c>
      <c r="G2641" s="42">
        <v>772.19820000000004</v>
      </c>
      <c r="H2641" s="42">
        <v>0</v>
      </c>
      <c r="I2641" s="42"/>
      <c r="J2641" s="42"/>
      <c r="K2641" s="42">
        <v>0</v>
      </c>
      <c r="L2641" s="46">
        <v>0.89298</v>
      </c>
      <c r="M2641" s="48">
        <v>39.483294900000004</v>
      </c>
      <c r="N2641" s="48">
        <v>0</v>
      </c>
      <c r="O2641" s="42"/>
      <c r="P2641" s="42"/>
      <c r="Q2641" s="42">
        <v>0</v>
      </c>
      <c r="R2641" s="47">
        <v>2915.3501999999999</v>
      </c>
      <c r="S2641" s="42">
        <v>3104.670428069448</v>
      </c>
      <c r="T2641" s="73">
        <v>0.87307942296666141</v>
      </c>
      <c r="U2641" s="48">
        <v>40.376274900000006</v>
      </c>
      <c r="V2641" s="49">
        <v>11.354408014623173</v>
      </c>
    </row>
    <row r="2642" spans="1:22" x14ac:dyDescent="0.35">
      <c r="A2642" s="1" t="s">
        <v>29</v>
      </c>
      <c r="B2642" s="44" t="s">
        <v>2640</v>
      </c>
      <c r="C2642" s="25" t="s">
        <v>2694</v>
      </c>
      <c r="D2642" s="25" t="s">
        <v>32</v>
      </c>
      <c r="E2642" s="50">
        <v>1362</v>
      </c>
      <c r="F2642" s="41">
        <v>149.65199999999999</v>
      </c>
      <c r="G2642" s="42">
        <v>0</v>
      </c>
      <c r="H2642" s="42">
        <v>454.73599999999993</v>
      </c>
      <c r="I2642" s="42"/>
      <c r="J2642" s="42"/>
      <c r="K2642" s="42">
        <v>0</v>
      </c>
      <c r="L2642" s="46">
        <v>6.2355000000000001E-2</v>
      </c>
      <c r="M2642" s="42">
        <v>0</v>
      </c>
      <c r="N2642" s="48">
        <v>32.381047359999997</v>
      </c>
      <c r="O2642" s="42"/>
      <c r="P2642" s="42"/>
      <c r="Q2642" s="42">
        <v>0</v>
      </c>
      <c r="R2642" s="47">
        <v>604.38799999999992</v>
      </c>
      <c r="S2642" s="42">
        <v>643.63641482249272</v>
      </c>
      <c r="T2642" s="73">
        <v>0.47256711807818846</v>
      </c>
      <c r="U2642" s="48">
        <v>32.443402359999993</v>
      </c>
      <c r="V2642" s="49">
        <v>23.820412892804693</v>
      </c>
    </row>
    <row r="2643" spans="1:22" x14ac:dyDescent="0.35">
      <c r="A2643" s="1" t="s">
        <v>29</v>
      </c>
      <c r="B2643" s="44" t="s">
        <v>2640</v>
      </c>
      <c r="C2643" s="25" t="s">
        <v>2695</v>
      </c>
      <c r="D2643" s="25" t="s">
        <v>32</v>
      </c>
      <c r="E2643" s="50">
        <v>2259</v>
      </c>
      <c r="F2643" s="41">
        <v>839.80799999999999</v>
      </c>
      <c r="G2643" s="42">
        <v>0</v>
      </c>
      <c r="H2643" s="42">
        <v>0</v>
      </c>
      <c r="I2643" s="42"/>
      <c r="J2643" s="42"/>
      <c r="K2643" s="42">
        <v>0</v>
      </c>
      <c r="L2643" s="46">
        <v>0.34992000000000001</v>
      </c>
      <c r="M2643" s="42">
        <v>0</v>
      </c>
      <c r="N2643" s="48">
        <v>0</v>
      </c>
      <c r="O2643" s="42"/>
      <c r="P2643" s="42"/>
      <c r="Q2643" s="42">
        <v>0</v>
      </c>
      <c r="R2643" s="47">
        <v>839.80799999999999</v>
      </c>
      <c r="S2643" s="42">
        <v>894.34437854366411</v>
      </c>
      <c r="T2643" s="73">
        <v>0.39590277934646484</v>
      </c>
      <c r="U2643" s="48">
        <v>0.34992000000000001</v>
      </c>
      <c r="V2643" s="49">
        <v>0.15490039840637451</v>
      </c>
    </row>
    <row r="2644" spans="1:22" x14ac:dyDescent="0.35">
      <c r="A2644" s="1" t="s">
        <v>29</v>
      </c>
      <c r="B2644" s="44" t="s">
        <v>2640</v>
      </c>
      <c r="C2644" s="25" t="s">
        <v>2696</v>
      </c>
      <c r="D2644" s="25" t="s">
        <v>32</v>
      </c>
      <c r="E2644" s="50">
        <v>3796</v>
      </c>
      <c r="F2644" s="41">
        <v>1505.088</v>
      </c>
      <c r="G2644" s="42">
        <v>401.63400000000001</v>
      </c>
      <c r="H2644" s="42">
        <v>0</v>
      </c>
      <c r="I2644" s="42"/>
      <c r="J2644" s="42"/>
      <c r="K2644" s="42">
        <v>0</v>
      </c>
      <c r="L2644" s="46">
        <v>0.62712000000000001</v>
      </c>
      <c r="M2644" s="48">
        <v>20.535962999999999</v>
      </c>
      <c r="N2644" s="48">
        <v>0</v>
      </c>
      <c r="O2644" s="42"/>
      <c r="P2644" s="42"/>
      <c r="Q2644" s="42">
        <v>0</v>
      </c>
      <c r="R2644" s="47">
        <v>1906.722</v>
      </c>
      <c r="S2644" s="42">
        <v>2030.5428171028764</v>
      </c>
      <c r="T2644" s="73">
        <v>0.53491644286166395</v>
      </c>
      <c r="U2644" s="48">
        <v>21.163083</v>
      </c>
      <c r="V2644" s="49">
        <v>5.5751008956796628</v>
      </c>
    </row>
    <row r="2645" spans="1:22" x14ac:dyDescent="0.35">
      <c r="A2645" s="1" t="s">
        <v>29</v>
      </c>
      <c r="B2645" s="44" t="s">
        <v>2640</v>
      </c>
      <c r="C2645" s="25" t="s">
        <v>2697</v>
      </c>
      <c r="D2645" s="25" t="s">
        <v>32</v>
      </c>
      <c r="E2645" s="50">
        <v>2244</v>
      </c>
      <c r="F2645" s="41">
        <v>1126.8863999999999</v>
      </c>
      <c r="G2645" s="42">
        <v>0</v>
      </c>
      <c r="H2645" s="42">
        <v>0</v>
      </c>
      <c r="I2645" s="42"/>
      <c r="J2645" s="42"/>
      <c r="K2645" s="42">
        <v>0</v>
      </c>
      <c r="L2645" s="46">
        <v>0.46953600000000001</v>
      </c>
      <c r="M2645" s="42">
        <v>0</v>
      </c>
      <c r="N2645" s="48">
        <v>0</v>
      </c>
      <c r="O2645" s="42"/>
      <c r="P2645" s="42"/>
      <c r="Q2645" s="42">
        <v>0</v>
      </c>
      <c r="R2645" s="47">
        <v>1126.8863999999999</v>
      </c>
      <c r="S2645" s="42">
        <v>1200.0653924436381</v>
      </c>
      <c r="T2645" s="73">
        <v>0.53478849930643413</v>
      </c>
      <c r="U2645" s="48">
        <v>0.46953600000000001</v>
      </c>
      <c r="V2645" s="49">
        <v>0.20924064171122994</v>
      </c>
    </row>
    <row r="2646" spans="1:22" x14ac:dyDescent="0.35">
      <c r="A2646" s="1" t="s">
        <v>29</v>
      </c>
      <c r="B2646" s="44" t="s">
        <v>2640</v>
      </c>
      <c r="C2646" s="25" t="s">
        <v>2698</v>
      </c>
      <c r="D2646" s="25" t="s">
        <v>32</v>
      </c>
      <c r="E2646" s="50">
        <v>3015</v>
      </c>
      <c r="F2646" s="41">
        <v>582.91200000000003</v>
      </c>
      <c r="G2646" s="42">
        <v>878.29020000000003</v>
      </c>
      <c r="H2646" s="42">
        <v>0</v>
      </c>
      <c r="I2646" s="42"/>
      <c r="J2646" s="42"/>
      <c r="K2646" s="42">
        <v>0</v>
      </c>
      <c r="L2646" s="46">
        <v>0.24287999999999998</v>
      </c>
      <c r="M2646" s="48">
        <v>44.907888899999996</v>
      </c>
      <c r="N2646" s="48">
        <v>0</v>
      </c>
      <c r="O2646" s="42"/>
      <c r="P2646" s="42"/>
      <c r="Q2646" s="42">
        <v>0</v>
      </c>
      <c r="R2646" s="47">
        <v>1461.2022000000002</v>
      </c>
      <c r="S2646" s="42">
        <v>1556.0913607463074</v>
      </c>
      <c r="T2646" s="73">
        <v>0.51611653756096432</v>
      </c>
      <c r="U2646" s="48">
        <v>45.150768899999996</v>
      </c>
      <c r="V2646" s="49">
        <v>14.975379402985073</v>
      </c>
    </row>
    <row r="2647" spans="1:22" x14ac:dyDescent="0.35">
      <c r="A2647" s="1" t="s">
        <v>29</v>
      </c>
      <c r="B2647" s="44" t="s">
        <v>2640</v>
      </c>
      <c r="C2647" s="25" t="s">
        <v>2699</v>
      </c>
      <c r="D2647" s="25" t="s">
        <v>32</v>
      </c>
      <c r="E2647" s="50">
        <v>4829</v>
      </c>
      <c r="F2647" s="41">
        <v>1875.7439999999999</v>
      </c>
      <c r="G2647" s="42">
        <v>0</v>
      </c>
      <c r="H2647" s="42">
        <v>547.07999999999993</v>
      </c>
      <c r="I2647" s="42"/>
      <c r="J2647" s="42"/>
      <c r="K2647" s="42">
        <v>0</v>
      </c>
      <c r="L2647" s="46">
        <v>0.78156000000000003</v>
      </c>
      <c r="M2647" s="42">
        <v>0</v>
      </c>
      <c r="N2647" s="48">
        <v>38.956720799999992</v>
      </c>
      <c r="O2647" s="42"/>
      <c r="P2647" s="42"/>
      <c r="Q2647" s="42">
        <v>0</v>
      </c>
      <c r="R2647" s="47">
        <v>2422.8239999999996</v>
      </c>
      <c r="S2647" s="42">
        <v>2580.1600182430675</v>
      </c>
      <c r="T2647" s="73">
        <v>0.53430524295776916</v>
      </c>
      <c r="U2647" s="48">
        <v>39.738280799999991</v>
      </c>
      <c r="V2647" s="49">
        <v>8.2290910747566777</v>
      </c>
    </row>
    <row r="2648" spans="1:22" x14ac:dyDescent="0.35">
      <c r="A2648" s="1" t="s">
        <v>29</v>
      </c>
      <c r="B2648" s="44" t="s">
        <v>2640</v>
      </c>
      <c r="C2648" s="25" t="s">
        <v>2700</v>
      </c>
      <c r="D2648" s="25" t="s">
        <v>32</v>
      </c>
      <c r="E2648" s="50">
        <v>3543</v>
      </c>
      <c r="F2648" s="41">
        <v>1911.1679999999999</v>
      </c>
      <c r="G2648" s="42">
        <v>0</v>
      </c>
      <c r="H2648" s="42">
        <v>0</v>
      </c>
      <c r="I2648" s="42"/>
      <c r="J2648" s="42"/>
      <c r="K2648" s="42">
        <v>0</v>
      </c>
      <c r="L2648" s="46">
        <v>0.79632000000000003</v>
      </c>
      <c r="M2648" s="42">
        <v>0</v>
      </c>
      <c r="N2648" s="48">
        <v>0</v>
      </c>
      <c r="O2648" s="42"/>
      <c r="P2648" s="42"/>
      <c r="Q2648" s="42">
        <v>0</v>
      </c>
      <c r="R2648" s="47">
        <v>1911.1679999999999</v>
      </c>
      <c r="S2648" s="42">
        <v>2035.2775363565688</v>
      </c>
      <c r="T2648" s="73">
        <v>0.57445033484520713</v>
      </c>
      <c r="U2648" s="48">
        <v>0.79632000000000003</v>
      </c>
      <c r="V2648" s="49">
        <v>0.22475867908552075</v>
      </c>
    </row>
    <row r="2649" spans="1:22" x14ac:dyDescent="0.35">
      <c r="A2649" s="1" t="s">
        <v>29</v>
      </c>
      <c r="B2649" s="44" t="s">
        <v>2640</v>
      </c>
      <c r="C2649" s="25" t="s">
        <v>2701</v>
      </c>
      <c r="D2649" s="25" t="s">
        <v>32</v>
      </c>
      <c r="E2649" s="50">
        <v>4691</v>
      </c>
      <c r="F2649" s="41">
        <v>2198.88</v>
      </c>
      <c r="G2649" s="42">
        <v>444.44970000000001</v>
      </c>
      <c r="H2649" s="42">
        <v>0</v>
      </c>
      <c r="I2649" s="42"/>
      <c r="J2649" s="42"/>
      <c r="K2649" s="42">
        <v>0</v>
      </c>
      <c r="L2649" s="46">
        <v>0.91620000000000001</v>
      </c>
      <c r="M2649" s="48">
        <v>22.725174149999997</v>
      </c>
      <c r="N2649" s="48">
        <v>0</v>
      </c>
      <c r="O2649" s="42"/>
      <c r="P2649" s="42"/>
      <c r="Q2649" s="42">
        <v>0</v>
      </c>
      <c r="R2649" s="47">
        <v>2643.3297000000002</v>
      </c>
      <c r="S2649" s="42">
        <v>2814.9851606944808</v>
      </c>
      <c r="T2649" s="73">
        <v>0.60008210630877867</v>
      </c>
      <c r="U2649" s="48">
        <v>23.641374149999997</v>
      </c>
      <c r="V2649" s="49">
        <v>5.0397301534853964</v>
      </c>
    </row>
    <row r="2650" spans="1:22" x14ac:dyDescent="0.35">
      <c r="A2650" s="1" t="s">
        <v>29</v>
      </c>
      <c r="B2650" s="44" t="s">
        <v>2640</v>
      </c>
      <c r="C2650" s="25" t="s">
        <v>2702</v>
      </c>
      <c r="D2650" s="25" t="s">
        <v>32</v>
      </c>
      <c r="E2650" s="50">
        <v>4839</v>
      </c>
      <c r="F2650" s="41">
        <v>2198.0160000000001</v>
      </c>
      <c r="G2650" s="42">
        <v>0</v>
      </c>
      <c r="H2650" s="42">
        <v>0</v>
      </c>
      <c r="I2650" s="42"/>
      <c r="J2650" s="42"/>
      <c r="K2650" s="42">
        <v>0</v>
      </c>
      <c r="L2650" s="46">
        <v>0.91583999999999999</v>
      </c>
      <c r="M2650" s="42">
        <v>0</v>
      </c>
      <c r="N2650" s="48">
        <v>0</v>
      </c>
      <c r="O2650" s="42"/>
      <c r="P2650" s="42"/>
      <c r="Q2650" s="42">
        <v>0</v>
      </c>
      <c r="R2650" s="47">
        <v>2198.0160000000001</v>
      </c>
      <c r="S2650" s="42">
        <v>2340.7531882871212</v>
      </c>
      <c r="T2650" s="73">
        <v>0.48372663531455284</v>
      </c>
      <c r="U2650" s="48">
        <v>0.91583999999999999</v>
      </c>
      <c r="V2650" s="49">
        <v>0.18926224426534408</v>
      </c>
    </row>
    <row r="2651" spans="1:22" x14ac:dyDescent="0.35">
      <c r="A2651" s="1" t="s">
        <v>29</v>
      </c>
      <c r="B2651" s="44" t="s">
        <v>2640</v>
      </c>
      <c r="C2651" s="25" t="s">
        <v>2703</v>
      </c>
      <c r="D2651" s="25" t="s">
        <v>32</v>
      </c>
      <c r="E2651" s="50">
        <v>3482</v>
      </c>
      <c r="F2651" s="41">
        <v>1307.0160000000001</v>
      </c>
      <c r="G2651" s="42">
        <v>0</v>
      </c>
      <c r="H2651" s="42">
        <v>0</v>
      </c>
      <c r="I2651" s="42"/>
      <c r="J2651" s="42"/>
      <c r="K2651" s="42">
        <v>0</v>
      </c>
      <c r="L2651" s="46">
        <v>0.54459000000000002</v>
      </c>
      <c r="M2651" s="42">
        <v>0</v>
      </c>
      <c r="N2651" s="48">
        <v>0</v>
      </c>
      <c r="O2651" s="42"/>
      <c r="P2651" s="42"/>
      <c r="Q2651" s="42">
        <v>0</v>
      </c>
      <c r="R2651" s="47">
        <v>1307.0160000000001</v>
      </c>
      <c r="S2651" s="42">
        <v>1391.8924471624773</v>
      </c>
      <c r="T2651" s="73">
        <v>0.39973935874855754</v>
      </c>
      <c r="U2651" s="48">
        <v>0.54459000000000002</v>
      </c>
      <c r="V2651" s="49">
        <v>0.15640149339460083</v>
      </c>
    </row>
    <row r="2652" spans="1:22" x14ac:dyDescent="0.35">
      <c r="A2652" s="1" t="s">
        <v>29</v>
      </c>
      <c r="B2652" s="44" t="s">
        <v>2640</v>
      </c>
      <c r="C2652" s="25" t="s">
        <v>2704</v>
      </c>
      <c r="D2652" s="25" t="s">
        <v>32</v>
      </c>
      <c r="E2652" s="50">
        <v>9092</v>
      </c>
      <c r="F2652" s="41">
        <v>3093.5520000000001</v>
      </c>
      <c r="G2652" s="42">
        <v>2820.9105</v>
      </c>
      <c r="H2652" s="42">
        <v>0</v>
      </c>
      <c r="I2652" s="42"/>
      <c r="J2652" s="42"/>
      <c r="K2652" s="42">
        <v>0</v>
      </c>
      <c r="L2652" s="46">
        <v>1.28898</v>
      </c>
      <c r="M2652" s="42">
        <v>144.23607975000002</v>
      </c>
      <c r="N2652" s="48">
        <v>0</v>
      </c>
      <c r="O2652" s="42"/>
      <c r="P2652" s="42"/>
      <c r="Q2652" s="42">
        <v>0</v>
      </c>
      <c r="R2652" s="47">
        <v>5914.4624999999996</v>
      </c>
      <c r="S2652" s="42">
        <v>6298.5423918113493</v>
      </c>
      <c r="T2652" s="73">
        <v>0.6927565323153706</v>
      </c>
      <c r="U2652" s="48">
        <v>145.52505975000003</v>
      </c>
      <c r="V2652" s="49">
        <v>16.005835872195338</v>
      </c>
    </row>
    <row r="2653" spans="1:22" x14ac:dyDescent="0.35">
      <c r="A2653" s="1" t="s">
        <v>29</v>
      </c>
      <c r="B2653" s="44" t="s">
        <v>2640</v>
      </c>
      <c r="C2653" s="25" t="s">
        <v>2705</v>
      </c>
      <c r="D2653" s="25" t="s">
        <v>32</v>
      </c>
      <c r="E2653" s="50">
        <v>3503</v>
      </c>
      <c r="F2653" s="41">
        <v>1074.06</v>
      </c>
      <c r="G2653" s="42">
        <v>1086.6851999999999</v>
      </c>
      <c r="H2653" s="42">
        <v>0</v>
      </c>
      <c r="I2653" s="42"/>
      <c r="J2653" s="42"/>
      <c r="K2653" s="42">
        <v>0</v>
      </c>
      <c r="L2653" s="46">
        <v>0.44752500000000006</v>
      </c>
      <c r="M2653" s="48">
        <v>55.563341399999999</v>
      </c>
      <c r="N2653" s="48">
        <v>0</v>
      </c>
      <c r="O2653" s="42"/>
      <c r="P2653" s="42"/>
      <c r="Q2653" s="42">
        <v>0</v>
      </c>
      <c r="R2653" s="47">
        <v>2160.7451999999998</v>
      </c>
      <c r="S2653" s="42">
        <v>2301.062055952319</v>
      </c>
      <c r="T2653" s="73">
        <v>0.65688325890731347</v>
      </c>
      <c r="U2653" s="48">
        <v>56.010866399999998</v>
      </c>
      <c r="V2653" s="49">
        <v>15.989399486154724</v>
      </c>
    </row>
    <row r="2654" spans="1:22" x14ac:dyDescent="0.35">
      <c r="A2654" s="1" t="s">
        <v>29</v>
      </c>
      <c r="B2654" s="44" t="s">
        <v>2640</v>
      </c>
      <c r="C2654" s="25" t="s">
        <v>2706</v>
      </c>
      <c r="D2654" s="25" t="s">
        <v>32</v>
      </c>
      <c r="E2654" s="50">
        <v>13561</v>
      </c>
      <c r="F2654" s="41">
        <v>7031.5595999999996</v>
      </c>
      <c r="G2654" s="42">
        <v>3526.8011999999999</v>
      </c>
      <c r="H2654" s="42">
        <v>0</v>
      </c>
      <c r="I2654" s="42"/>
      <c r="J2654" s="42"/>
      <c r="K2654" s="42">
        <v>0</v>
      </c>
      <c r="L2654" s="46">
        <v>2.9298164999999998</v>
      </c>
      <c r="M2654" s="42">
        <v>180.32900339999998</v>
      </c>
      <c r="N2654" s="48">
        <v>0</v>
      </c>
      <c r="O2654" s="42"/>
      <c r="P2654" s="42"/>
      <c r="Q2654" s="42">
        <v>0</v>
      </c>
      <c r="R2654" s="47">
        <v>10558.360799999999</v>
      </c>
      <c r="S2654" s="42">
        <v>11244.011283669342</v>
      </c>
      <c r="T2654" s="73">
        <v>0.82914322569643406</v>
      </c>
      <c r="U2654" s="48">
        <v>183.25881989999996</v>
      </c>
      <c r="V2654" s="49">
        <v>13.513665651500625</v>
      </c>
    </row>
    <row r="2655" spans="1:22" x14ac:dyDescent="0.35">
      <c r="A2655" s="1" t="s">
        <v>29</v>
      </c>
      <c r="B2655" s="44" t="s">
        <v>2640</v>
      </c>
      <c r="C2655" s="25" t="s">
        <v>2707</v>
      </c>
      <c r="D2655" s="25" t="s">
        <v>32</v>
      </c>
      <c r="E2655" s="50">
        <v>6445</v>
      </c>
      <c r="F2655" s="41">
        <v>1032.048</v>
      </c>
      <c r="G2655" s="42">
        <v>2332.8872999999999</v>
      </c>
      <c r="H2655" s="42">
        <v>0</v>
      </c>
      <c r="I2655" s="42"/>
      <c r="J2655" s="42"/>
      <c r="K2655" s="42">
        <v>0</v>
      </c>
      <c r="L2655" s="46">
        <v>0.43001999999999996</v>
      </c>
      <c r="M2655" s="42">
        <v>119.28294735</v>
      </c>
      <c r="N2655" s="48">
        <v>0</v>
      </c>
      <c r="O2655" s="42"/>
      <c r="P2655" s="42"/>
      <c r="Q2655" s="42">
        <v>0</v>
      </c>
      <c r="R2655" s="47">
        <v>3364.9353000000001</v>
      </c>
      <c r="S2655" s="42">
        <v>3583.4511813630475</v>
      </c>
      <c r="T2655" s="73">
        <v>0.55600483807029444</v>
      </c>
      <c r="U2655" s="48">
        <v>119.71296735</v>
      </c>
      <c r="V2655" s="49">
        <v>18.574548851823121</v>
      </c>
    </row>
    <row r="2656" spans="1:22" x14ac:dyDescent="0.35">
      <c r="A2656" s="1" t="s">
        <v>29</v>
      </c>
      <c r="B2656" s="44" t="s">
        <v>2640</v>
      </c>
      <c r="C2656" s="25" t="s">
        <v>2708</v>
      </c>
      <c r="D2656" s="25" t="s">
        <v>32</v>
      </c>
      <c r="E2656" s="50">
        <v>3325</v>
      </c>
      <c r="F2656" s="41">
        <v>757.72799999999995</v>
      </c>
      <c r="G2656" s="42">
        <v>1449.6713999999999</v>
      </c>
      <c r="H2656" s="42">
        <v>0</v>
      </c>
      <c r="I2656" s="42"/>
      <c r="J2656" s="42"/>
      <c r="K2656" s="42">
        <v>0</v>
      </c>
      <c r="L2656" s="46">
        <v>0.31572</v>
      </c>
      <c r="M2656" s="48">
        <v>74.123202300000003</v>
      </c>
      <c r="N2656" s="48">
        <v>0</v>
      </c>
      <c r="O2656" s="42"/>
      <c r="P2656" s="42"/>
      <c r="Q2656" s="42">
        <v>0</v>
      </c>
      <c r="R2656" s="47">
        <v>2207.3993999999998</v>
      </c>
      <c r="S2656" s="42">
        <v>2350.7459378699141</v>
      </c>
      <c r="T2656" s="73">
        <v>0.70699125950974862</v>
      </c>
      <c r="U2656" s="48">
        <v>74.438922300000002</v>
      </c>
      <c r="V2656" s="49">
        <v>22.38764580451128</v>
      </c>
    </row>
    <row r="2657" spans="1:22" x14ac:dyDescent="0.35">
      <c r="A2657" s="1" t="s">
        <v>29</v>
      </c>
      <c r="B2657" s="44" t="s">
        <v>2640</v>
      </c>
      <c r="C2657" s="25" t="s">
        <v>2709</v>
      </c>
      <c r="D2657" s="25" t="s">
        <v>32</v>
      </c>
      <c r="E2657" s="50">
        <v>3786</v>
      </c>
      <c r="F2657" s="41">
        <v>1651.9679999999998</v>
      </c>
      <c r="G2657" s="42">
        <v>0</v>
      </c>
      <c r="H2657" s="42">
        <v>0</v>
      </c>
      <c r="I2657" s="42"/>
      <c r="J2657" s="42"/>
      <c r="K2657" s="42">
        <v>0</v>
      </c>
      <c r="L2657" s="46">
        <v>0.68832000000000004</v>
      </c>
      <c r="M2657" s="42">
        <v>0</v>
      </c>
      <c r="N2657" s="48">
        <v>0</v>
      </c>
      <c r="O2657" s="42"/>
      <c r="P2657" s="42"/>
      <c r="Q2657" s="42">
        <v>0</v>
      </c>
      <c r="R2657" s="47">
        <v>1651.9679999999998</v>
      </c>
      <c r="S2657" s="42">
        <v>1759.2453207566725</v>
      </c>
      <c r="T2657" s="73">
        <v>0.46467124161560286</v>
      </c>
      <c r="U2657" s="48">
        <v>0.68832000000000004</v>
      </c>
      <c r="V2657" s="49">
        <v>0.18180665610142632</v>
      </c>
    </row>
    <row r="2658" spans="1:22" x14ac:dyDescent="0.35">
      <c r="A2658" s="1" t="s">
        <v>29</v>
      </c>
      <c r="B2658" s="44" t="s">
        <v>2640</v>
      </c>
      <c r="C2658" s="25" t="s">
        <v>2710</v>
      </c>
      <c r="D2658" s="25" t="s">
        <v>32</v>
      </c>
      <c r="E2658" s="50">
        <v>2671</v>
      </c>
      <c r="F2658" s="41">
        <v>1121.04</v>
      </c>
      <c r="G2658" s="42">
        <v>0</v>
      </c>
      <c r="H2658" s="42">
        <v>0</v>
      </c>
      <c r="I2658" s="42"/>
      <c r="J2658" s="42"/>
      <c r="K2658" s="42">
        <v>0</v>
      </c>
      <c r="L2658" s="46">
        <v>0.46710000000000002</v>
      </c>
      <c r="M2658" s="42">
        <v>0</v>
      </c>
      <c r="N2658" s="48">
        <v>0</v>
      </c>
      <c r="O2658" s="42"/>
      <c r="P2658" s="42"/>
      <c r="Q2658" s="42">
        <v>0</v>
      </c>
      <c r="R2658" s="47">
        <v>1121.04</v>
      </c>
      <c r="S2658" s="42">
        <v>1193.8393324695517</v>
      </c>
      <c r="T2658" s="73">
        <v>0.4469634340956764</v>
      </c>
      <c r="U2658" s="48">
        <v>0.46710000000000002</v>
      </c>
      <c r="V2658" s="49">
        <v>0.17487832272557097</v>
      </c>
    </row>
    <row r="2659" spans="1:22" x14ac:dyDescent="0.35">
      <c r="A2659" s="1" t="s">
        <v>29</v>
      </c>
      <c r="B2659" s="44" t="s">
        <v>2640</v>
      </c>
      <c r="C2659" s="25" t="s">
        <v>2711</v>
      </c>
      <c r="D2659" s="25" t="s">
        <v>32</v>
      </c>
      <c r="E2659" s="50">
        <v>3367</v>
      </c>
      <c r="F2659" s="41">
        <v>1067.904</v>
      </c>
      <c r="G2659" s="42">
        <v>850.63049999999998</v>
      </c>
      <c r="H2659" s="42">
        <v>0</v>
      </c>
      <c r="I2659" s="42"/>
      <c r="J2659" s="42"/>
      <c r="K2659" s="42">
        <v>0</v>
      </c>
      <c r="L2659" s="46">
        <v>0.44496000000000002</v>
      </c>
      <c r="M2659" s="48">
        <v>43.493619750000001</v>
      </c>
      <c r="N2659" s="48">
        <v>0</v>
      </c>
      <c r="O2659" s="42"/>
      <c r="P2659" s="42"/>
      <c r="Q2659" s="42">
        <v>0</v>
      </c>
      <c r="R2659" s="47">
        <v>1918.5345</v>
      </c>
      <c r="S2659" s="42">
        <v>2043.1224102617257</v>
      </c>
      <c r="T2659" s="73">
        <v>0.60680796265569514</v>
      </c>
      <c r="U2659" s="48">
        <v>43.938579750000002</v>
      </c>
      <c r="V2659" s="49">
        <v>13.049771235521236</v>
      </c>
    </row>
    <row r="2660" spans="1:22" x14ac:dyDescent="0.35">
      <c r="A2660" s="1" t="s">
        <v>29</v>
      </c>
      <c r="B2660" s="44" t="s">
        <v>2640</v>
      </c>
      <c r="C2660" s="25" t="s">
        <v>2712</v>
      </c>
      <c r="D2660" s="25" t="s">
        <v>32</v>
      </c>
      <c r="E2660" s="50">
        <v>10867</v>
      </c>
      <c r="F2660" s="41">
        <v>4033.152</v>
      </c>
      <c r="G2660" s="42">
        <v>2459.8188</v>
      </c>
      <c r="H2660" s="42">
        <v>0</v>
      </c>
      <c r="I2660" s="42"/>
      <c r="J2660" s="42"/>
      <c r="K2660" s="42">
        <v>0</v>
      </c>
      <c r="L2660" s="46">
        <v>1.68048</v>
      </c>
      <c r="M2660" s="42">
        <v>125.7730866</v>
      </c>
      <c r="N2660" s="48">
        <v>0</v>
      </c>
      <c r="O2660" s="42"/>
      <c r="P2660" s="42"/>
      <c r="Q2660" s="42">
        <v>0</v>
      </c>
      <c r="R2660" s="47">
        <v>6492.9708000000001</v>
      </c>
      <c r="S2660" s="42">
        <v>6914.6185021197198</v>
      </c>
      <c r="T2660" s="73">
        <v>0.6362950678310223</v>
      </c>
      <c r="U2660" s="48">
        <v>127.4535666</v>
      </c>
      <c r="V2660" s="49">
        <v>11.728496052268335</v>
      </c>
    </row>
    <row r="2661" spans="1:22" x14ac:dyDescent="0.35">
      <c r="A2661" s="1" t="s">
        <v>29</v>
      </c>
      <c r="B2661" s="44" t="s">
        <v>2640</v>
      </c>
      <c r="C2661" s="25" t="s">
        <v>2713</v>
      </c>
      <c r="D2661" s="25" t="s">
        <v>32</v>
      </c>
      <c r="E2661" s="50">
        <v>4127</v>
      </c>
      <c r="F2661" s="41">
        <v>1191.0239999999999</v>
      </c>
      <c r="G2661" s="42">
        <v>0</v>
      </c>
      <c r="H2661" s="42">
        <v>909.08399999999983</v>
      </c>
      <c r="I2661" s="42"/>
      <c r="J2661" s="42"/>
      <c r="K2661" s="42">
        <v>0</v>
      </c>
      <c r="L2661" s="46">
        <v>0.49625999999999998</v>
      </c>
      <c r="M2661" s="42">
        <v>0</v>
      </c>
      <c r="N2661" s="48">
        <v>64.734465839999999</v>
      </c>
      <c r="O2661" s="42"/>
      <c r="P2661" s="42"/>
      <c r="Q2661" s="42">
        <v>0</v>
      </c>
      <c r="R2661" s="47">
        <v>2100.1079999999997</v>
      </c>
      <c r="S2661" s="42">
        <v>2236.4871305519559</v>
      </c>
      <c r="T2661" s="73">
        <v>0.54191595118777702</v>
      </c>
      <c r="U2661" s="48">
        <v>65.230725840000005</v>
      </c>
      <c r="V2661" s="49">
        <v>15.805845854131332</v>
      </c>
    </row>
    <row r="2662" spans="1:22" x14ac:dyDescent="0.35">
      <c r="A2662" s="1" t="s">
        <v>29</v>
      </c>
      <c r="B2662" s="44" t="s">
        <v>2640</v>
      </c>
      <c r="C2662" s="25" t="s">
        <v>2714</v>
      </c>
      <c r="D2662" s="25" t="s">
        <v>32</v>
      </c>
      <c r="E2662" s="50">
        <v>4755</v>
      </c>
      <c r="F2662" s="41">
        <v>2045.3039999999999</v>
      </c>
      <c r="G2662" s="42">
        <v>0</v>
      </c>
      <c r="H2662" s="42">
        <v>0</v>
      </c>
      <c r="I2662" s="42"/>
      <c r="J2662" s="42"/>
      <c r="K2662" s="42">
        <v>0</v>
      </c>
      <c r="L2662" s="46">
        <v>0.85221000000000002</v>
      </c>
      <c r="M2662" s="42">
        <v>0</v>
      </c>
      <c r="N2662" s="48">
        <v>0</v>
      </c>
      <c r="O2662" s="42"/>
      <c r="P2662" s="42"/>
      <c r="Q2662" s="42">
        <v>0</v>
      </c>
      <c r="R2662" s="47">
        <v>2045.3039999999999</v>
      </c>
      <c r="S2662" s="42">
        <v>2178.1242079295153</v>
      </c>
      <c r="T2662" s="73">
        <v>0.45807028557928819</v>
      </c>
      <c r="U2662" s="48">
        <v>0.85221000000000002</v>
      </c>
      <c r="V2662" s="49">
        <v>0.17922397476340696</v>
      </c>
    </row>
    <row r="2663" spans="1:22" x14ac:dyDescent="0.35">
      <c r="A2663" s="1" t="s">
        <v>29</v>
      </c>
      <c r="B2663" s="44" t="s">
        <v>2715</v>
      </c>
      <c r="C2663" s="25" t="s">
        <v>2716</v>
      </c>
      <c r="D2663" s="25" t="s">
        <v>32</v>
      </c>
      <c r="E2663" s="50">
        <v>4306</v>
      </c>
      <c r="F2663" s="41">
        <v>2223.7199999999998</v>
      </c>
      <c r="G2663" s="42">
        <v>0</v>
      </c>
      <c r="H2663" s="42">
        <v>0</v>
      </c>
      <c r="I2663" s="42"/>
      <c r="J2663" s="42"/>
      <c r="K2663" s="42">
        <v>0</v>
      </c>
      <c r="L2663" s="46">
        <v>0.9265500000000001</v>
      </c>
      <c r="M2663" s="42">
        <v>0</v>
      </c>
      <c r="N2663" s="48">
        <v>0</v>
      </c>
      <c r="O2663" s="42"/>
      <c r="P2663" s="42"/>
      <c r="Q2663" s="42">
        <v>0</v>
      </c>
      <c r="R2663" s="47">
        <v>2223.7199999999998</v>
      </c>
      <c r="S2663" s="42">
        <v>2368.126383000777</v>
      </c>
      <c r="T2663" s="73">
        <v>0.54995968021383579</v>
      </c>
      <c r="U2663" s="48">
        <v>0.9265500000000001</v>
      </c>
      <c r="V2663" s="49">
        <v>0.21517649790989318</v>
      </c>
    </row>
    <row r="2664" spans="1:22" x14ac:dyDescent="0.35">
      <c r="A2664" s="1" t="s">
        <v>29</v>
      </c>
      <c r="B2664" s="44" t="s">
        <v>2715</v>
      </c>
      <c r="C2664" s="25" t="s">
        <v>2717</v>
      </c>
      <c r="D2664" s="25" t="s">
        <v>32</v>
      </c>
      <c r="E2664" s="50">
        <v>4429</v>
      </c>
      <c r="F2664" s="41">
        <v>504</v>
      </c>
      <c r="G2664" s="42">
        <v>1803.5640000000001</v>
      </c>
      <c r="H2664" s="42">
        <v>0</v>
      </c>
      <c r="I2664" s="42"/>
      <c r="J2664" s="42"/>
      <c r="K2664" s="42">
        <v>0</v>
      </c>
      <c r="L2664" s="46">
        <v>0.21</v>
      </c>
      <c r="M2664" s="48">
        <v>92.218097999999998</v>
      </c>
      <c r="N2664" s="48">
        <v>0</v>
      </c>
      <c r="O2664" s="42"/>
      <c r="P2664" s="42"/>
      <c r="Q2664" s="42">
        <v>0</v>
      </c>
      <c r="R2664" s="47">
        <v>2307.5640000000003</v>
      </c>
      <c r="S2664" s="42">
        <v>2457.4151371857997</v>
      </c>
      <c r="T2664" s="73">
        <v>0.5548464974454278</v>
      </c>
      <c r="U2664" s="48">
        <v>92.428097999999991</v>
      </c>
      <c r="V2664" s="49">
        <v>20.868841273425151</v>
      </c>
    </row>
    <row r="2665" spans="1:22" x14ac:dyDescent="0.35">
      <c r="A2665" s="1" t="s">
        <v>29</v>
      </c>
      <c r="B2665" s="44" t="s">
        <v>2715</v>
      </c>
      <c r="C2665" s="25" t="s">
        <v>2718</v>
      </c>
      <c r="D2665" s="25" t="s">
        <v>32</v>
      </c>
      <c r="E2665" s="50">
        <v>3782</v>
      </c>
      <c r="F2665" s="41">
        <v>674.49599999999998</v>
      </c>
      <c r="G2665" s="42">
        <v>1488.3191999999999</v>
      </c>
      <c r="H2665" s="42">
        <v>0</v>
      </c>
      <c r="I2665" s="42"/>
      <c r="J2665" s="42"/>
      <c r="K2665" s="42">
        <v>0</v>
      </c>
      <c r="L2665" s="46">
        <v>0.28104000000000001</v>
      </c>
      <c r="M2665" s="48">
        <v>76.099304399999994</v>
      </c>
      <c r="N2665" s="48">
        <v>0</v>
      </c>
      <c r="O2665" s="42"/>
      <c r="P2665" s="42"/>
      <c r="Q2665" s="42">
        <v>0</v>
      </c>
      <c r="R2665" s="47">
        <v>2162.8152</v>
      </c>
      <c r="S2665" s="42">
        <v>2303.266479896346</v>
      </c>
      <c r="T2665" s="73">
        <v>0.60900753037978472</v>
      </c>
      <c r="U2665" s="48">
        <v>76.380344399999998</v>
      </c>
      <c r="V2665" s="49">
        <v>20.195754732945531</v>
      </c>
    </row>
    <row r="2666" spans="1:22" x14ac:dyDescent="0.35">
      <c r="A2666" s="1" t="s">
        <v>29</v>
      </c>
      <c r="B2666" s="44" t="s">
        <v>2715</v>
      </c>
      <c r="C2666" s="25" t="s">
        <v>2719</v>
      </c>
      <c r="D2666" s="25" t="s">
        <v>32</v>
      </c>
      <c r="E2666" s="50">
        <v>2126</v>
      </c>
      <c r="F2666" s="41">
        <v>275.6592</v>
      </c>
      <c r="G2666" s="42">
        <v>843.81029999999998</v>
      </c>
      <c r="H2666" s="42">
        <v>0</v>
      </c>
      <c r="I2666" s="42"/>
      <c r="J2666" s="42"/>
      <c r="K2666" s="42">
        <v>0</v>
      </c>
      <c r="L2666" s="46">
        <v>0.114858</v>
      </c>
      <c r="M2666" s="48">
        <v>43.144895849999997</v>
      </c>
      <c r="N2666" s="48">
        <v>0</v>
      </c>
      <c r="O2666" s="42"/>
      <c r="P2666" s="42"/>
      <c r="Q2666" s="42">
        <v>0</v>
      </c>
      <c r="R2666" s="47">
        <v>1119.4694999999999</v>
      </c>
      <c r="S2666" s="42">
        <v>1192.1668456076702</v>
      </c>
      <c r="T2666" s="73">
        <v>0.56075580696503768</v>
      </c>
      <c r="U2666" s="48">
        <v>43.259753849999996</v>
      </c>
      <c r="V2666" s="49">
        <v>20.347955714957664</v>
      </c>
    </row>
    <row r="2667" spans="1:22" x14ac:dyDescent="0.35">
      <c r="A2667" s="1" t="s">
        <v>29</v>
      </c>
      <c r="B2667" s="44" t="s">
        <v>2715</v>
      </c>
      <c r="C2667" s="25" t="s">
        <v>2720</v>
      </c>
      <c r="D2667" s="25" t="s">
        <v>32</v>
      </c>
      <c r="E2667" s="50">
        <v>2184</v>
      </c>
      <c r="F2667" s="41">
        <v>844.12799999999993</v>
      </c>
      <c r="G2667" s="42">
        <v>0</v>
      </c>
      <c r="H2667" s="42">
        <v>310.78799999999995</v>
      </c>
      <c r="I2667" s="42"/>
      <c r="J2667" s="42"/>
      <c r="K2667" s="42">
        <v>0</v>
      </c>
      <c r="L2667" s="46">
        <v>0.35172000000000003</v>
      </c>
      <c r="M2667" s="42">
        <v>0</v>
      </c>
      <c r="N2667" s="48">
        <v>22.13073288</v>
      </c>
      <c r="O2667" s="42"/>
      <c r="P2667" s="42"/>
      <c r="Q2667" s="42">
        <v>0</v>
      </c>
      <c r="R2667" s="47">
        <v>1154.9159999999999</v>
      </c>
      <c r="S2667" s="42">
        <v>1229.9152095361492</v>
      </c>
      <c r="T2667" s="73">
        <v>0.56314798971435398</v>
      </c>
      <c r="U2667" s="48">
        <v>22.48245288</v>
      </c>
      <c r="V2667" s="49">
        <v>10.294163406593407</v>
      </c>
    </row>
    <row r="2668" spans="1:22" x14ac:dyDescent="0.35">
      <c r="A2668" s="1" t="s">
        <v>29</v>
      </c>
      <c r="B2668" s="44" t="s">
        <v>2715</v>
      </c>
      <c r="C2668" s="25" t="s">
        <v>2721</v>
      </c>
      <c r="D2668" s="25" t="s">
        <v>32</v>
      </c>
      <c r="E2668" s="50">
        <v>3286</v>
      </c>
      <c r="F2668" s="41">
        <v>453.31200000000001</v>
      </c>
      <c r="G2668" s="42">
        <v>2110.473</v>
      </c>
      <c r="H2668" s="42">
        <v>0</v>
      </c>
      <c r="I2668" s="42"/>
      <c r="J2668" s="42"/>
      <c r="K2668" s="42">
        <v>0</v>
      </c>
      <c r="L2668" s="46">
        <v>0.18887999999999999</v>
      </c>
      <c r="M2668" s="42">
        <v>107.91067349999999</v>
      </c>
      <c r="N2668" s="48">
        <v>0</v>
      </c>
      <c r="O2668" s="42"/>
      <c r="P2668" s="42"/>
      <c r="Q2668" s="42">
        <v>0</v>
      </c>
      <c r="R2668" s="47">
        <v>2563.7849999999999</v>
      </c>
      <c r="S2668" s="42">
        <v>2730.2748991966828</v>
      </c>
      <c r="T2668" s="73">
        <v>0.83088097967032337</v>
      </c>
      <c r="U2668" s="48">
        <v>108.09955349999998</v>
      </c>
      <c r="V2668" s="49">
        <v>32.897003499695671</v>
      </c>
    </row>
    <row r="2669" spans="1:22" x14ac:dyDescent="0.35">
      <c r="A2669" s="1" t="s">
        <v>29</v>
      </c>
      <c r="B2669" s="44" t="s">
        <v>2715</v>
      </c>
      <c r="C2669" s="25" t="s">
        <v>2722</v>
      </c>
      <c r="D2669" s="25" t="s">
        <v>32</v>
      </c>
      <c r="E2669" s="50">
        <v>4049</v>
      </c>
      <c r="F2669" s="41">
        <v>915.83999999999992</v>
      </c>
      <c r="G2669" s="42">
        <v>1561.8258000000001</v>
      </c>
      <c r="H2669" s="42">
        <v>0</v>
      </c>
      <c r="I2669" s="42"/>
      <c r="J2669" s="42"/>
      <c r="K2669" s="42">
        <v>0</v>
      </c>
      <c r="L2669" s="46">
        <v>0.38160000000000005</v>
      </c>
      <c r="M2669" s="48">
        <v>79.857773099999989</v>
      </c>
      <c r="N2669" s="48">
        <v>0</v>
      </c>
      <c r="O2669" s="42"/>
      <c r="P2669" s="42"/>
      <c r="Q2669" s="42">
        <v>0</v>
      </c>
      <c r="R2669" s="47">
        <v>2477.6657999999998</v>
      </c>
      <c r="S2669" s="42">
        <v>2638.5631955636172</v>
      </c>
      <c r="T2669" s="73">
        <v>0.65165798853139467</v>
      </c>
      <c r="U2669" s="48">
        <v>80.239373099999995</v>
      </c>
      <c r="V2669" s="49">
        <v>19.817083996048407</v>
      </c>
    </row>
    <row r="2670" spans="1:22" x14ac:dyDescent="0.35">
      <c r="A2670" s="1" t="s">
        <v>29</v>
      </c>
      <c r="B2670" s="44" t="s">
        <v>2715</v>
      </c>
      <c r="C2670" s="25" t="s">
        <v>2723</v>
      </c>
      <c r="D2670" s="25" t="s">
        <v>32</v>
      </c>
      <c r="E2670" s="50">
        <v>1572</v>
      </c>
      <c r="F2670" s="41">
        <v>787.39199999999994</v>
      </c>
      <c r="G2670" s="42">
        <v>0</v>
      </c>
      <c r="H2670" s="42">
        <v>0</v>
      </c>
      <c r="I2670" s="42"/>
      <c r="J2670" s="42"/>
      <c r="K2670" s="42">
        <v>0</v>
      </c>
      <c r="L2670" s="46">
        <v>0.32807999999999998</v>
      </c>
      <c r="M2670" s="42">
        <v>0</v>
      </c>
      <c r="N2670" s="48">
        <v>0</v>
      </c>
      <c r="O2670" s="42"/>
      <c r="P2670" s="42"/>
      <c r="Q2670" s="42">
        <v>0</v>
      </c>
      <c r="R2670" s="47">
        <v>787.39199999999994</v>
      </c>
      <c r="S2670" s="42">
        <v>838.52453050012946</v>
      </c>
      <c r="T2670" s="73">
        <v>0.53341255120873377</v>
      </c>
      <c r="U2670" s="48">
        <v>0.32807999999999998</v>
      </c>
      <c r="V2670" s="49">
        <v>0.20870229007633587</v>
      </c>
    </row>
    <row r="2671" spans="1:22" x14ac:dyDescent="0.35">
      <c r="A2671" s="1" t="s">
        <v>29</v>
      </c>
      <c r="B2671" s="44" t="s">
        <v>2715</v>
      </c>
      <c r="C2671" s="25" t="s">
        <v>2724</v>
      </c>
      <c r="D2671" s="25" t="s">
        <v>32</v>
      </c>
      <c r="E2671" s="50">
        <v>4785</v>
      </c>
      <c r="F2671" s="41">
        <v>902.14559999999994</v>
      </c>
      <c r="G2671" s="42">
        <v>1242.4131</v>
      </c>
      <c r="H2671" s="42">
        <v>0</v>
      </c>
      <c r="I2671" s="42"/>
      <c r="J2671" s="42"/>
      <c r="K2671" s="42">
        <v>0</v>
      </c>
      <c r="L2671" s="46">
        <v>0.37589400000000001</v>
      </c>
      <c r="M2671" s="48">
        <v>63.525870449999992</v>
      </c>
      <c r="N2671" s="48">
        <v>0</v>
      </c>
      <c r="O2671" s="42"/>
      <c r="P2671" s="42"/>
      <c r="Q2671" s="42">
        <v>0</v>
      </c>
      <c r="R2671" s="47">
        <v>2144.5587</v>
      </c>
      <c r="S2671" s="42">
        <v>2283.8244191552217</v>
      </c>
      <c r="T2671" s="73">
        <v>0.47728827986525008</v>
      </c>
      <c r="U2671" s="48">
        <v>63.901764449999995</v>
      </c>
      <c r="V2671" s="49">
        <v>13.354600721003134</v>
      </c>
    </row>
    <row r="2672" spans="1:22" x14ac:dyDescent="0.35">
      <c r="A2672" s="1" t="s">
        <v>29</v>
      </c>
      <c r="B2672" s="44" t="s">
        <v>2715</v>
      </c>
      <c r="C2672" s="25" t="s">
        <v>2725</v>
      </c>
      <c r="D2672" s="25" t="s">
        <v>32</v>
      </c>
      <c r="E2672" s="50">
        <v>3390</v>
      </c>
      <c r="F2672" s="41">
        <v>431.56799999999998</v>
      </c>
      <c r="G2672" s="42">
        <v>1852.4421</v>
      </c>
      <c r="H2672" s="42">
        <v>0</v>
      </c>
      <c r="I2672" s="42"/>
      <c r="J2672" s="42"/>
      <c r="K2672" s="42">
        <v>0</v>
      </c>
      <c r="L2672" s="46">
        <v>0.17981999999999998</v>
      </c>
      <c r="M2672" s="48">
        <v>94.71728594999999</v>
      </c>
      <c r="N2672" s="48">
        <v>0</v>
      </c>
      <c r="O2672" s="42"/>
      <c r="P2672" s="42"/>
      <c r="Q2672" s="42">
        <v>0</v>
      </c>
      <c r="R2672" s="47">
        <v>2284.0101</v>
      </c>
      <c r="S2672" s="42">
        <v>2432.3316680383518</v>
      </c>
      <c r="T2672" s="73">
        <v>0.71750196697296509</v>
      </c>
      <c r="U2672" s="48">
        <v>94.897105949999997</v>
      </c>
      <c r="V2672" s="49">
        <v>27.993246592920354</v>
      </c>
    </row>
    <row r="2673" spans="1:22" x14ac:dyDescent="0.35">
      <c r="A2673" s="1" t="s">
        <v>29</v>
      </c>
      <c r="B2673" s="44" t="s">
        <v>2715</v>
      </c>
      <c r="C2673" s="25" t="s">
        <v>2726</v>
      </c>
      <c r="D2673" s="25" t="s">
        <v>32</v>
      </c>
      <c r="E2673" s="50">
        <v>4035</v>
      </c>
      <c r="F2673" s="41">
        <v>419.03999999999996</v>
      </c>
      <c r="G2673" s="42">
        <v>2127.1446000000001</v>
      </c>
      <c r="H2673" s="42">
        <v>0</v>
      </c>
      <c r="I2673" s="42"/>
      <c r="J2673" s="42"/>
      <c r="K2673" s="42">
        <v>0</v>
      </c>
      <c r="L2673" s="46">
        <v>0.17460000000000001</v>
      </c>
      <c r="M2673" s="42">
        <v>108.7631097</v>
      </c>
      <c r="N2673" s="48">
        <v>0</v>
      </c>
      <c r="O2673" s="42"/>
      <c r="P2673" s="42"/>
      <c r="Q2673" s="42">
        <v>0</v>
      </c>
      <c r="R2673" s="47">
        <v>2546.1846</v>
      </c>
      <c r="S2673" s="42">
        <v>2711.5315450012959</v>
      </c>
      <c r="T2673" s="73">
        <v>0.67200286121469532</v>
      </c>
      <c r="U2673" s="48">
        <v>108.9377097</v>
      </c>
      <c r="V2673" s="49">
        <v>26.998193234200741</v>
      </c>
    </row>
    <row r="2674" spans="1:22" x14ac:dyDescent="0.35">
      <c r="A2674" s="1" t="s">
        <v>29</v>
      </c>
      <c r="B2674" s="44" t="s">
        <v>2715</v>
      </c>
      <c r="C2674" s="25" t="s">
        <v>2727</v>
      </c>
      <c r="D2674" s="25" t="s">
        <v>32</v>
      </c>
      <c r="E2674" s="50">
        <v>1765</v>
      </c>
      <c r="F2674" s="41">
        <v>200.01599999999999</v>
      </c>
      <c r="G2674" s="42">
        <v>939.67200000000003</v>
      </c>
      <c r="H2674" s="42">
        <v>0</v>
      </c>
      <c r="I2674" s="42"/>
      <c r="J2674" s="42"/>
      <c r="K2674" s="42">
        <v>0</v>
      </c>
      <c r="L2674" s="46">
        <v>8.3339999999999997E-2</v>
      </c>
      <c r="M2674" s="48">
        <v>48.046403999999995</v>
      </c>
      <c r="N2674" s="48">
        <v>0</v>
      </c>
      <c r="O2674" s="42"/>
      <c r="P2674" s="42"/>
      <c r="Q2674" s="42">
        <v>0</v>
      </c>
      <c r="R2674" s="47">
        <v>1139.6880000000001</v>
      </c>
      <c r="S2674" s="42">
        <v>1213.6983168696554</v>
      </c>
      <c r="T2674" s="73">
        <v>0.68764777159753843</v>
      </c>
      <c r="U2674" s="48">
        <v>48.129743999999995</v>
      </c>
      <c r="V2674" s="49">
        <v>27.268976770538242</v>
      </c>
    </row>
    <row r="2675" spans="1:22" x14ac:dyDescent="0.35">
      <c r="A2675" s="1" t="s">
        <v>29</v>
      </c>
      <c r="B2675" s="44" t="s">
        <v>2715</v>
      </c>
      <c r="C2675" s="25" t="s">
        <v>2728</v>
      </c>
      <c r="D2675" s="25" t="s">
        <v>32</v>
      </c>
      <c r="E2675" s="50">
        <v>2482</v>
      </c>
      <c r="F2675" s="41">
        <v>304.7724</v>
      </c>
      <c r="G2675" s="42">
        <v>1017.7254</v>
      </c>
      <c r="H2675" s="42">
        <v>0</v>
      </c>
      <c r="I2675" s="42"/>
      <c r="J2675" s="42"/>
      <c r="K2675" s="42">
        <v>0</v>
      </c>
      <c r="L2675" s="46">
        <v>0.1269885</v>
      </c>
      <c r="M2675" s="48">
        <v>52.037355299999994</v>
      </c>
      <c r="N2675" s="48">
        <v>0</v>
      </c>
      <c r="O2675" s="42"/>
      <c r="P2675" s="42"/>
      <c r="Q2675" s="42">
        <v>0</v>
      </c>
      <c r="R2675" s="47">
        <v>1322.4978000000001</v>
      </c>
      <c r="S2675" s="42">
        <v>1408.3796213734129</v>
      </c>
      <c r="T2675" s="73">
        <v>0.56743739781362323</v>
      </c>
      <c r="U2675" s="48">
        <v>52.164343799999997</v>
      </c>
      <c r="V2675" s="49">
        <v>21.017060354552779</v>
      </c>
    </row>
    <row r="2676" spans="1:22" x14ac:dyDescent="0.35">
      <c r="A2676" s="1" t="s">
        <v>29</v>
      </c>
      <c r="B2676" s="44" t="s">
        <v>2715</v>
      </c>
      <c r="C2676" s="25" t="s">
        <v>2729</v>
      </c>
      <c r="D2676" s="25" t="s">
        <v>32</v>
      </c>
      <c r="E2676" s="50">
        <v>1817</v>
      </c>
      <c r="F2676" s="41">
        <v>193.10399999999998</v>
      </c>
      <c r="G2676" s="42">
        <v>1088.5797</v>
      </c>
      <c r="H2676" s="42">
        <v>0</v>
      </c>
      <c r="I2676" s="42"/>
      <c r="J2676" s="42"/>
      <c r="K2676" s="42">
        <v>0</v>
      </c>
      <c r="L2676" s="46">
        <v>8.0460000000000004E-2</v>
      </c>
      <c r="M2676" s="48">
        <v>55.660209149999993</v>
      </c>
      <c r="N2676" s="48">
        <v>0</v>
      </c>
      <c r="O2676" s="42"/>
      <c r="P2676" s="42"/>
      <c r="Q2676" s="42">
        <v>0</v>
      </c>
      <c r="R2676" s="47">
        <v>1281.6837</v>
      </c>
      <c r="S2676" s="42">
        <v>1364.9150903135528</v>
      </c>
      <c r="T2676" s="73">
        <v>0.75119157419568128</v>
      </c>
      <c r="U2676" s="48">
        <v>55.740669149999995</v>
      </c>
      <c r="V2676" s="49">
        <v>30.677308282883871</v>
      </c>
    </row>
    <row r="2677" spans="1:22" x14ac:dyDescent="0.35">
      <c r="A2677" s="1" t="s">
        <v>29</v>
      </c>
      <c r="B2677" s="44" t="s">
        <v>2715</v>
      </c>
      <c r="C2677" s="25" t="s">
        <v>2730</v>
      </c>
      <c r="D2677" s="25" t="s">
        <v>32</v>
      </c>
      <c r="E2677" s="50">
        <v>3117</v>
      </c>
      <c r="F2677" s="41">
        <v>1370.52</v>
      </c>
      <c r="G2677" s="42">
        <v>0</v>
      </c>
      <c r="H2677" s="42">
        <v>168.77999999999997</v>
      </c>
      <c r="I2677" s="42"/>
      <c r="J2677" s="42"/>
      <c r="K2677" s="42">
        <v>0</v>
      </c>
      <c r="L2677" s="46">
        <v>0.57105000000000006</v>
      </c>
      <c r="M2677" s="42">
        <v>0</v>
      </c>
      <c r="N2677" s="48">
        <v>12.0185628</v>
      </c>
      <c r="O2677" s="42"/>
      <c r="P2677" s="42"/>
      <c r="Q2677" s="42">
        <v>0</v>
      </c>
      <c r="R2677" s="47">
        <v>1539.3</v>
      </c>
      <c r="S2677" s="42">
        <v>1639.260761855403</v>
      </c>
      <c r="T2677" s="73">
        <v>0.52590977281212803</v>
      </c>
      <c r="U2677" s="48">
        <v>12.589612799999999</v>
      </c>
      <c r="V2677" s="49">
        <v>4.039015976900866</v>
      </c>
    </row>
    <row r="2678" spans="1:22" x14ac:dyDescent="0.35">
      <c r="A2678" s="1" t="s">
        <v>29</v>
      </c>
      <c r="B2678" s="44" t="s">
        <v>2715</v>
      </c>
      <c r="C2678" s="25" t="s">
        <v>2731</v>
      </c>
      <c r="D2678" s="25" t="s">
        <v>32</v>
      </c>
      <c r="E2678" s="50">
        <v>4300</v>
      </c>
      <c r="F2678" s="41">
        <v>1699.326</v>
      </c>
      <c r="G2678" s="42">
        <v>0</v>
      </c>
      <c r="H2678" s="42">
        <v>0</v>
      </c>
      <c r="I2678" s="42"/>
      <c r="J2678" s="42"/>
      <c r="K2678" s="42">
        <v>0</v>
      </c>
      <c r="L2678" s="46">
        <v>0.70805249999999997</v>
      </c>
      <c r="M2678" s="42">
        <v>0</v>
      </c>
      <c r="N2678" s="48">
        <v>0</v>
      </c>
      <c r="O2678" s="42"/>
      <c r="P2678" s="42"/>
      <c r="Q2678" s="42">
        <v>0</v>
      </c>
      <c r="R2678" s="47">
        <v>1699.326</v>
      </c>
      <c r="S2678" s="42">
        <v>1809.6787068152371</v>
      </c>
      <c r="T2678" s="73">
        <v>0.42085551321284581</v>
      </c>
      <c r="U2678" s="48">
        <v>0.70805249999999997</v>
      </c>
      <c r="V2678" s="49">
        <v>0.16466337209302326</v>
      </c>
    </row>
    <row r="2679" spans="1:22" x14ac:dyDescent="0.35">
      <c r="A2679" s="1" t="s">
        <v>29</v>
      </c>
      <c r="B2679" s="44" t="s">
        <v>2715</v>
      </c>
      <c r="C2679" s="25" t="s">
        <v>2732</v>
      </c>
      <c r="D2679" s="25" t="s">
        <v>32</v>
      </c>
      <c r="E2679" s="50">
        <v>3370</v>
      </c>
      <c r="F2679" s="41">
        <v>377.28</v>
      </c>
      <c r="G2679" s="42">
        <v>1747.4867999999999</v>
      </c>
      <c r="H2679" s="42">
        <v>0</v>
      </c>
      <c r="I2679" s="42"/>
      <c r="J2679" s="42"/>
      <c r="K2679" s="42">
        <v>0</v>
      </c>
      <c r="L2679" s="46">
        <v>0.15720000000000001</v>
      </c>
      <c r="M2679" s="48">
        <v>89.350812599999983</v>
      </c>
      <c r="N2679" s="48">
        <v>0</v>
      </c>
      <c r="O2679" s="42"/>
      <c r="P2679" s="42"/>
      <c r="Q2679" s="42">
        <v>0</v>
      </c>
      <c r="R2679" s="47">
        <v>2124.7667999999999</v>
      </c>
      <c r="S2679" s="42">
        <v>2262.7472509147447</v>
      </c>
      <c r="T2679" s="73">
        <v>0.67143835338716462</v>
      </c>
      <c r="U2679" s="48">
        <v>89.508012599999986</v>
      </c>
      <c r="V2679" s="49">
        <v>26.560241127596434</v>
      </c>
    </row>
    <row r="2680" spans="1:22" x14ac:dyDescent="0.35">
      <c r="A2680" s="1" t="s">
        <v>29</v>
      </c>
      <c r="B2680" s="44" t="s">
        <v>2715</v>
      </c>
      <c r="C2680" s="25" t="s">
        <v>2733</v>
      </c>
      <c r="D2680" s="25" t="s">
        <v>32</v>
      </c>
      <c r="E2680" s="50">
        <v>3453</v>
      </c>
      <c r="F2680" s="41">
        <v>396.36359999999996</v>
      </c>
      <c r="G2680" s="42">
        <v>1332.2123999999999</v>
      </c>
      <c r="H2680" s="42">
        <v>0</v>
      </c>
      <c r="I2680" s="42"/>
      <c r="J2680" s="42"/>
      <c r="K2680" s="42">
        <v>0</v>
      </c>
      <c r="L2680" s="46">
        <v>0.16515150000000001</v>
      </c>
      <c r="M2680" s="48">
        <v>68.117401799999996</v>
      </c>
      <c r="N2680" s="48">
        <v>0</v>
      </c>
      <c r="O2680" s="42"/>
      <c r="P2680" s="42"/>
      <c r="Q2680" s="42">
        <v>0</v>
      </c>
      <c r="R2680" s="47">
        <v>1728.5759999999998</v>
      </c>
      <c r="S2680" s="42">
        <v>1840.8281755895307</v>
      </c>
      <c r="T2680" s="73">
        <v>0.53310981048060546</v>
      </c>
      <c r="U2680" s="48">
        <v>68.282553299999989</v>
      </c>
      <c r="V2680" s="49">
        <v>19.774848913987832</v>
      </c>
    </row>
    <row r="2681" spans="1:22" x14ac:dyDescent="0.35">
      <c r="A2681" s="1" t="s">
        <v>29</v>
      </c>
      <c r="B2681" s="44" t="s">
        <v>2715</v>
      </c>
      <c r="C2681" s="25" t="s">
        <v>2734</v>
      </c>
      <c r="D2681" s="25" t="s">
        <v>32</v>
      </c>
      <c r="E2681" s="50">
        <v>3905</v>
      </c>
      <c r="F2681" s="41">
        <v>1160.136</v>
      </c>
      <c r="G2681" s="42">
        <v>278.49149999999997</v>
      </c>
      <c r="H2681" s="42">
        <v>0</v>
      </c>
      <c r="I2681" s="42"/>
      <c r="J2681" s="42"/>
      <c r="K2681" s="42">
        <v>0</v>
      </c>
      <c r="L2681" s="46">
        <v>0.48338999999999999</v>
      </c>
      <c r="M2681" s="48">
        <v>14.239559250000001</v>
      </c>
      <c r="N2681" s="48">
        <v>0</v>
      </c>
      <c r="O2681" s="42"/>
      <c r="P2681" s="42"/>
      <c r="Q2681" s="42">
        <v>0</v>
      </c>
      <c r="R2681" s="47">
        <v>1438.6275000000001</v>
      </c>
      <c r="S2681" s="42">
        <v>1532.050679968904</v>
      </c>
      <c r="T2681" s="73">
        <v>0.39233051983838768</v>
      </c>
      <c r="U2681" s="48">
        <v>14.722949250000001</v>
      </c>
      <c r="V2681" s="49">
        <v>3.770281498079386</v>
      </c>
    </row>
    <row r="2682" spans="1:22" x14ac:dyDescent="0.35">
      <c r="A2682" s="1" t="s">
        <v>29</v>
      </c>
      <c r="B2682" s="44" t="s">
        <v>2715</v>
      </c>
      <c r="C2682" s="25" t="s">
        <v>2735</v>
      </c>
      <c r="D2682" s="25" t="s">
        <v>32</v>
      </c>
      <c r="E2682" s="50">
        <v>4724</v>
      </c>
      <c r="F2682" s="41">
        <v>604.58399999999995</v>
      </c>
      <c r="G2682" s="42">
        <v>2122.5978</v>
      </c>
      <c r="H2682" s="42">
        <v>0</v>
      </c>
      <c r="I2682" s="42"/>
      <c r="J2682" s="42"/>
      <c r="K2682" s="42">
        <v>0</v>
      </c>
      <c r="L2682" s="46">
        <v>0.25191000000000002</v>
      </c>
      <c r="M2682" s="42">
        <v>108.5306271</v>
      </c>
      <c r="N2682" s="48">
        <v>0</v>
      </c>
      <c r="O2682" s="42"/>
      <c r="P2682" s="42"/>
      <c r="Q2682" s="42">
        <v>0</v>
      </c>
      <c r="R2682" s="47">
        <v>2727.1817999999998</v>
      </c>
      <c r="S2682" s="42">
        <v>2904.2825408862395</v>
      </c>
      <c r="T2682" s="73">
        <v>0.6147930865550888</v>
      </c>
      <c r="U2682" s="48">
        <v>108.7825371</v>
      </c>
      <c r="V2682" s="49">
        <v>23.027632747671465</v>
      </c>
    </row>
    <row r="2683" spans="1:22" x14ac:dyDescent="0.35">
      <c r="A2683" s="1" t="s">
        <v>29</v>
      </c>
      <c r="B2683" s="44" t="s">
        <v>2715</v>
      </c>
      <c r="C2683" s="25" t="s">
        <v>2736</v>
      </c>
      <c r="D2683" s="25" t="s">
        <v>32</v>
      </c>
      <c r="E2683" s="50">
        <v>3978</v>
      </c>
      <c r="F2683" s="41">
        <v>2036.0159999999998</v>
      </c>
      <c r="G2683" s="42">
        <v>0</v>
      </c>
      <c r="H2683" s="48">
        <v>53.54399999999999</v>
      </c>
      <c r="I2683" s="42"/>
      <c r="J2683" s="42"/>
      <c r="K2683" s="42">
        <v>0</v>
      </c>
      <c r="L2683" s="46">
        <v>0.84833999999999998</v>
      </c>
      <c r="M2683" s="42">
        <v>0</v>
      </c>
      <c r="N2683" s="48">
        <v>3.8127854399999999</v>
      </c>
      <c r="O2683" s="42"/>
      <c r="P2683" s="42"/>
      <c r="Q2683" s="42">
        <v>0</v>
      </c>
      <c r="R2683" s="47">
        <v>2089.56</v>
      </c>
      <c r="S2683" s="42">
        <v>2225.2541528893494</v>
      </c>
      <c r="T2683" s="73">
        <v>0.55939018423563336</v>
      </c>
      <c r="U2683" s="48">
        <v>4.6611254400000002</v>
      </c>
      <c r="V2683" s="49">
        <v>1.1717258521870286</v>
      </c>
    </row>
    <row r="2684" spans="1:22" x14ac:dyDescent="0.35">
      <c r="A2684" s="1" t="s">
        <v>29</v>
      </c>
      <c r="B2684" s="44" t="s">
        <v>2715</v>
      </c>
      <c r="C2684" s="25" t="s">
        <v>2737</v>
      </c>
      <c r="D2684" s="25" t="s">
        <v>32</v>
      </c>
      <c r="E2684" s="50">
        <v>1722</v>
      </c>
      <c r="F2684" s="41">
        <v>882.51479999999992</v>
      </c>
      <c r="G2684" s="42">
        <v>0</v>
      </c>
      <c r="H2684" s="42">
        <v>169.16799999999998</v>
      </c>
      <c r="I2684" s="42"/>
      <c r="J2684" s="42"/>
      <c r="K2684" s="42">
        <v>0</v>
      </c>
      <c r="L2684" s="46">
        <v>0.3677145</v>
      </c>
      <c r="M2684" s="42">
        <v>0</v>
      </c>
      <c r="N2684" s="48">
        <v>12.04619168</v>
      </c>
      <c r="O2684" s="42"/>
      <c r="P2684" s="42"/>
      <c r="Q2684" s="42">
        <v>0</v>
      </c>
      <c r="R2684" s="47">
        <v>1051.6827999999998</v>
      </c>
      <c r="S2684" s="42">
        <v>1119.9781380875872</v>
      </c>
      <c r="T2684" s="73">
        <v>0.65039380841323302</v>
      </c>
      <c r="U2684" s="48">
        <v>12.41390618</v>
      </c>
      <c r="V2684" s="49">
        <v>7.2090047502903598</v>
      </c>
    </row>
    <row r="2685" spans="1:22" x14ac:dyDescent="0.35">
      <c r="A2685" s="1" t="s">
        <v>29</v>
      </c>
      <c r="B2685" s="44" t="s">
        <v>2715</v>
      </c>
      <c r="C2685" s="25" t="s">
        <v>2738</v>
      </c>
      <c r="D2685" s="25" t="s">
        <v>32</v>
      </c>
      <c r="E2685" s="50">
        <v>3458</v>
      </c>
      <c r="F2685" s="41">
        <v>807.40800000000002</v>
      </c>
      <c r="G2685" s="42">
        <v>1625.1021000000001</v>
      </c>
      <c r="H2685" s="42">
        <v>0</v>
      </c>
      <c r="I2685" s="42"/>
      <c r="J2685" s="42"/>
      <c r="K2685" s="42">
        <v>0</v>
      </c>
      <c r="L2685" s="46">
        <v>0.33642</v>
      </c>
      <c r="M2685" s="48">
        <v>83.093155949999996</v>
      </c>
      <c r="N2685" s="48">
        <v>0</v>
      </c>
      <c r="O2685" s="42"/>
      <c r="P2685" s="42"/>
      <c r="Q2685" s="42">
        <v>0</v>
      </c>
      <c r="R2685" s="47">
        <v>2432.5101</v>
      </c>
      <c r="S2685" s="42">
        <v>2590.475124892459</v>
      </c>
      <c r="T2685" s="73">
        <v>0.74912525300533805</v>
      </c>
      <c r="U2685" s="48">
        <v>83.42957595</v>
      </c>
      <c r="V2685" s="49">
        <v>24.126540182186233</v>
      </c>
    </row>
    <row r="2686" spans="1:22" x14ac:dyDescent="0.35">
      <c r="A2686" s="1" t="s">
        <v>29</v>
      </c>
      <c r="B2686" s="44" t="s">
        <v>2715</v>
      </c>
      <c r="C2686" s="25" t="s">
        <v>2739</v>
      </c>
      <c r="D2686" s="25" t="s">
        <v>32</v>
      </c>
      <c r="E2686" s="50">
        <v>1760</v>
      </c>
      <c r="F2686" s="41">
        <v>647.78399999999999</v>
      </c>
      <c r="G2686" s="42">
        <v>0</v>
      </c>
      <c r="H2686" s="48">
        <v>4.6559999999999997</v>
      </c>
      <c r="I2686" s="42"/>
      <c r="J2686" s="42"/>
      <c r="K2686" s="42">
        <v>0</v>
      </c>
      <c r="L2686" s="46">
        <v>0.26991000000000004</v>
      </c>
      <c r="M2686" s="42">
        <v>0</v>
      </c>
      <c r="N2686" s="48">
        <v>0.33154655999999999</v>
      </c>
      <c r="O2686" s="42"/>
      <c r="P2686" s="42"/>
      <c r="Q2686" s="42">
        <v>0</v>
      </c>
      <c r="R2686" s="47">
        <v>652.43999999999994</v>
      </c>
      <c r="S2686" s="42">
        <v>694.80886861881311</v>
      </c>
      <c r="T2686" s="73">
        <v>0.39477776626068928</v>
      </c>
      <c r="U2686" s="48">
        <v>0.60145656000000003</v>
      </c>
      <c r="V2686" s="49">
        <v>0.34173668181818184</v>
      </c>
    </row>
    <row r="2687" spans="1:22" x14ac:dyDescent="0.35">
      <c r="A2687" s="1" t="s">
        <v>29</v>
      </c>
      <c r="B2687" s="44" t="s">
        <v>2715</v>
      </c>
      <c r="C2687" s="25" t="s">
        <v>2740</v>
      </c>
      <c r="D2687" s="25" t="s">
        <v>32</v>
      </c>
      <c r="E2687" s="50">
        <v>956</v>
      </c>
      <c r="F2687" s="41">
        <v>330.62399999999997</v>
      </c>
      <c r="G2687" s="42">
        <v>0</v>
      </c>
      <c r="H2687" s="42">
        <v>0</v>
      </c>
      <c r="I2687" s="42"/>
      <c r="J2687" s="42"/>
      <c r="K2687" s="42">
        <v>0</v>
      </c>
      <c r="L2687" s="46">
        <v>0.13775999999999999</v>
      </c>
      <c r="M2687" s="42">
        <v>0</v>
      </c>
      <c r="N2687" s="48">
        <v>0</v>
      </c>
      <c r="O2687" s="42"/>
      <c r="P2687" s="42"/>
      <c r="Q2687" s="42">
        <v>0</v>
      </c>
      <c r="R2687" s="47">
        <v>330.62399999999997</v>
      </c>
      <c r="S2687" s="42">
        <v>352.09442612075662</v>
      </c>
      <c r="T2687" s="73">
        <v>0.36829960891292535</v>
      </c>
      <c r="U2687" s="48">
        <v>0.13775999999999999</v>
      </c>
      <c r="V2687" s="49">
        <v>0.14410041841004184</v>
      </c>
    </row>
    <row r="2688" spans="1:22" x14ac:dyDescent="0.35">
      <c r="A2688" s="1" t="s">
        <v>29</v>
      </c>
      <c r="B2688" s="44" t="s">
        <v>2715</v>
      </c>
      <c r="C2688" s="25" t="s">
        <v>2741</v>
      </c>
      <c r="D2688" s="25" t="s">
        <v>32</v>
      </c>
      <c r="E2688" s="50">
        <v>1887</v>
      </c>
      <c r="F2688" s="41">
        <v>292.24079999999998</v>
      </c>
      <c r="G2688" s="42">
        <v>672.92640000000006</v>
      </c>
      <c r="H2688" s="42">
        <v>0</v>
      </c>
      <c r="I2688" s="42"/>
      <c r="J2688" s="42"/>
      <c r="K2688" s="42">
        <v>0</v>
      </c>
      <c r="L2688" s="46">
        <v>0.121767</v>
      </c>
      <c r="M2688" s="48">
        <v>34.407424800000001</v>
      </c>
      <c r="N2688" s="48">
        <v>0</v>
      </c>
      <c r="O2688" s="42"/>
      <c r="P2688" s="42"/>
      <c r="Q2688" s="42">
        <v>0</v>
      </c>
      <c r="R2688" s="47">
        <v>965.16720000000009</v>
      </c>
      <c r="S2688" s="42">
        <v>1027.8442925939364</v>
      </c>
      <c r="T2688" s="73">
        <v>0.54469755834336853</v>
      </c>
      <c r="U2688" s="48">
        <v>34.5291918</v>
      </c>
      <c r="V2688" s="49">
        <v>18.298458823529412</v>
      </c>
    </row>
    <row r="2689" spans="1:22" x14ac:dyDescent="0.35">
      <c r="A2689" s="1" t="s">
        <v>29</v>
      </c>
      <c r="B2689" s="44" t="s">
        <v>2715</v>
      </c>
      <c r="C2689" s="25" t="s">
        <v>2742</v>
      </c>
      <c r="D2689" s="25" t="s">
        <v>32</v>
      </c>
      <c r="E2689" s="50">
        <v>2107</v>
      </c>
      <c r="F2689" s="41">
        <v>823.24799999999993</v>
      </c>
      <c r="G2689" s="42">
        <v>418.30560000000003</v>
      </c>
      <c r="H2689" s="42">
        <v>0</v>
      </c>
      <c r="I2689" s="42"/>
      <c r="J2689" s="42"/>
      <c r="K2689" s="42">
        <v>0</v>
      </c>
      <c r="L2689" s="46">
        <v>0.34301999999999999</v>
      </c>
      <c r="M2689" s="48">
        <v>21.388399199999999</v>
      </c>
      <c r="N2689" s="48">
        <v>0</v>
      </c>
      <c r="O2689" s="42"/>
      <c r="P2689" s="42"/>
      <c r="Q2689" s="42">
        <v>0</v>
      </c>
      <c r="R2689" s="47">
        <v>1241.5536</v>
      </c>
      <c r="S2689" s="42">
        <v>1322.1789776004146</v>
      </c>
      <c r="T2689" s="73">
        <v>0.62751731257732057</v>
      </c>
      <c r="U2689" s="48">
        <v>21.731419199999998</v>
      </c>
      <c r="V2689" s="49">
        <v>10.31391514000949</v>
      </c>
    </row>
    <row r="2690" spans="1:22" x14ac:dyDescent="0.35">
      <c r="A2690" s="1" t="s">
        <v>29</v>
      </c>
      <c r="B2690" s="44" t="s">
        <v>2715</v>
      </c>
      <c r="C2690" s="25" t="s">
        <v>2743</v>
      </c>
      <c r="D2690" s="25" t="s">
        <v>32</v>
      </c>
      <c r="E2690" s="50">
        <v>3685</v>
      </c>
      <c r="F2690" s="41">
        <v>1555.2</v>
      </c>
      <c r="G2690" s="42">
        <v>751.73760000000004</v>
      </c>
      <c r="H2690" s="42">
        <v>0</v>
      </c>
      <c r="I2690" s="42"/>
      <c r="J2690" s="42"/>
      <c r="K2690" s="42">
        <v>0</v>
      </c>
      <c r="L2690" s="46">
        <v>0.64800000000000002</v>
      </c>
      <c r="M2690" s="48">
        <v>38.437123200000002</v>
      </c>
      <c r="N2690" s="48">
        <v>0</v>
      </c>
      <c r="O2690" s="42"/>
      <c r="P2690" s="42"/>
      <c r="Q2690" s="42">
        <v>0</v>
      </c>
      <c r="R2690" s="47">
        <v>2306.9376000000002</v>
      </c>
      <c r="S2690" s="42">
        <v>2456.7480593314331</v>
      </c>
      <c r="T2690" s="73">
        <v>0.66668875422834006</v>
      </c>
      <c r="U2690" s="48">
        <v>39.085123200000005</v>
      </c>
      <c r="V2690" s="49">
        <v>10.606546322930802</v>
      </c>
    </row>
    <row r="2691" spans="1:22" x14ac:dyDescent="0.35">
      <c r="A2691" s="1" t="s">
        <v>29</v>
      </c>
      <c r="B2691" s="44" t="s">
        <v>2715</v>
      </c>
      <c r="C2691" s="25" t="s">
        <v>2744</v>
      </c>
      <c r="D2691" s="25" t="s">
        <v>32</v>
      </c>
      <c r="E2691" s="50">
        <v>2580</v>
      </c>
      <c r="F2691" s="41">
        <v>469.512</v>
      </c>
      <c r="G2691" s="42">
        <v>403.52850000000001</v>
      </c>
      <c r="H2691" s="42">
        <v>0</v>
      </c>
      <c r="I2691" s="42"/>
      <c r="J2691" s="42"/>
      <c r="K2691" s="42">
        <v>0</v>
      </c>
      <c r="L2691" s="46">
        <v>0.19563</v>
      </c>
      <c r="M2691" s="48">
        <v>20.63283075</v>
      </c>
      <c r="N2691" s="48">
        <v>0</v>
      </c>
      <c r="O2691" s="42"/>
      <c r="P2691" s="42"/>
      <c r="Q2691" s="42">
        <v>0</v>
      </c>
      <c r="R2691" s="47">
        <v>873.04050000000007</v>
      </c>
      <c r="S2691" s="42">
        <v>929.73496729722729</v>
      </c>
      <c r="T2691" s="73">
        <v>0.3603623904252819</v>
      </c>
      <c r="U2691" s="48">
        <v>20.828460750000001</v>
      </c>
      <c r="V2691" s="49">
        <v>8.0730468023255817</v>
      </c>
    </row>
    <row r="2692" spans="1:22" x14ac:dyDescent="0.35">
      <c r="A2692" s="1" t="s">
        <v>29</v>
      </c>
      <c r="B2692" s="44" t="s">
        <v>2715</v>
      </c>
      <c r="C2692" s="25" t="s">
        <v>2745</v>
      </c>
      <c r="D2692" s="25" t="s">
        <v>32</v>
      </c>
      <c r="E2692" s="50">
        <v>1959</v>
      </c>
      <c r="F2692" s="41">
        <v>614.62799999999993</v>
      </c>
      <c r="G2692" s="42">
        <v>0</v>
      </c>
      <c r="H2692" s="42">
        <v>707.71199999999988</v>
      </c>
      <c r="I2692" s="42"/>
      <c r="J2692" s="42"/>
      <c r="K2692" s="42">
        <v>0</v>
      </c>
      <c r="L2692" s="46">
        <v>0.25609500000000002</v>
      </c>
      <c r="M2692" s="42">
        <v>0</v>
      </c>
      <c r="N2692" s="48">
        <v>50.395077119999996</v>
      </c>
      <c r="O2692" s="42"/>
      <c r="P2692" s="42"/>
      <c r="Q2692" s="42">
        <v>0</v>
      </c>
      <c r="R2692" s="47">
        <v>1322.3399999999997</v>
      </c>
      <c r="S2692" s="42">
        <v>1408.2115739828967</v>
      </c>
      <c r="T2692" s="73">
        <v>0.71884204899586357</v>
      </c>
      <c r="U2692" s="48">
        <v>50.651172119999998</v>
      </c>
      <c r="V2692" s="49">
        <v>25.855626401225113</v>
      </c>
    </row>
    <row r="2693" spans="1:22" x14ac:dyDescent="0.35">
      <c r="A2693" s="1" t="s">
        <v>29</v>
      </c>
      <c r="B2693" s="44" t="s">
        <v>2715</v>
      </c>
      <c r="C2693" s="25" t="s">
        <v>2746</v>
      </c>
      <c r="D2693" s="25" t="s">
        <v>32</v>
      </c>
      <c r="E2693" s="50">
        <v>2149</v>
      </c>
      <c r="F2693" s="41">
        <v>729.71280000000002</v>
      </c>
      <c r="G2693" s="42">
        <v>0</v>
      </c>
      <c r="H2693" s="42">
        <v>647.18399999999986</v>
      </c>
      <c r="I2693" s="42"/>
      <c r="J2693" s="42"/>
      <c r="K2693" s="42">
        <v>0</v>
      </c>
      <c r="L2693" s="46">
        <v>0.30404700000000001</v>
      </c>
      <c r="M2693" s="42">
        <v>0</v>
      </c>
      <c r="N2693" s="48">
        <v>46.084971840000001</v>
      </c>
      <c r="O2693" s="42"/>
      <c r="P2693" s="42"/>
      <c r="Q2693" s="42">
        <v>0</v>
      </c>
      <c r="R2693" s="47">
        <v>1376.8968</v>
      </c>
      <c r="S2693" s="42">
        <v>1466.311243658979</v>
      </c>
      <c r="T2693" s="73">
        <v>0.68232258895252629</v>
      </c>
      <c r="U2693" s="48">
        <v>46.389018839999999</v>
      </c>
      <c r="V2693" s="49">
        <v>21.586327985109353</v>
      </c>
    </row>
    <row r="2694" spans="1:22" x14ac:dyDescent="0.35">
      <c r="A2694" s="1" t="s">
        <v>29</v>
      </c>
      <c r="B2694" s="44" t="s">
        <v>2715</v>
      </c>
      <c r="C2694" s="25" t="s">
        <v>2747</v>
      </c>
      <c r="D2694" s="25" t="s">
        <v>32</v>
      </c>
      <c r="E2694" s="50">
        <v>1831</v>
      </c>
      <c r="F2694" s="41">
        <v>848.32920000000001</v>
      </c>
      <c r="G2694" s="42">
        <v>0</v>
      </c>
      <c r="H2694" s="42">
        <v>0</v>
      </c>
      <c r="I2694" s="42"/>
      <c r="J2694" s="42"/>
      <c r="K2694" s="42">
        <v>0</v>
      </c>
      <c r="L2694" s="46">
        <v>0.35347050000000002</v>
      </c>
      <c r="M2694" s="42">
        <v>0</v>
      </c>
      <c r="N2694" s="48">
        <v>0</v>
      </c>
      <c r="O2694" s="42"/>
      <c r="P2694" s="42"/>
      <c r="Q2694" s="42">
        <v>0</v>
      </c>
      <c r="R2694" s="47">
        <v>848.32920000000001</v>
      </c>
      <c r="S2694" s="42">
        <v>903.41893763151074</v>
      </c>
      <c r="T2694" s="73">
        <v>0.49340193207619376</v>
      </c>
      <c r="U2694" s="48">
        <v>0.35347050000000002</v>
      </c>
      <c r="V2694" s="49">
        <v>0.19304778809393774</v>
      </c>
    </row>
    <row r="2695" spans="1:22" x14ac:dyDescent="0.35">
      <c r="A2695" s="1" t="s">
        <v>29</v>
      </c>
      <c r="B2695" s="44" t="s">
        <v>2715</v>
      </c>
      <c r="C2695" s="25" t="s">
        <v>2748</v>
      </c>
      <c r="D2695" s="25" t="s">
        <v>32</v>
      </c>
      <c r="E2695" s="50">
        <v>5764</v>
      </c>
      <c r="F2695" s="41">
        <v>508.84559999999999</v>
      </c>
      <c r="G2695" s="42">
        <v>2773.5480000000002</v>
      </c>
      <c r="H2695" s="42">
        <v>0</v>
      </c>
      <c r="I2695" s="42"/>
      <c r="J2695" s="42"/>
      <c r="K2695" s="42">
        <v>0</v>
      </c>
      <c r="L2695" s="46">
        <v>0.21201900000000001</v>
      </c>
      <c r="M2695" s="42">
        <v>141.81438599999998</v>
      </c>
      <c r="N2695" s="48">
        <v>0</v>
      </c>
      <c r="O2695" s="42"/>
      <c r="P2695" s="42"/>
      <c r="Q2695" s="42">
        <v>0</v>
      </c>
      <c r="R2695" s="47">
        <v>3282.3936000000003</v>
      </c>
      <c r="S2695" s="42">
        <v>3495.5492973723767</v>
      </c>
      <c r="T2695" s="73">
        <v>0.60644505506113411</v>
      </c>
      <c r="U2695" s="48">
        <v>142.02640499999998</v>
      </c>
      <c r="V2695" s="49">
        <v>24.640250693962521</v>
      </c>
    </row>
    <row r="2696" spans="1:22" x14ac:dyDescent="0.35">
      <c r="A2696" s="1" t="s">
        <v>29</v>
      </c>
      <c r="B2696" s="44" t="s">
        <v>2715</v>
      </c>
      <c r="C2696" s="25" t="s">
        <v>2749</v>
      </c>
      <c r="D2696" s="25" t="s">
        <v>32</v>
      </c>
      <c r="E2696" s="50">
        <v>2096</v>
      </c>
      <c r="F2696" s="41">
        <v>197.42400000000001</v>
      </c>
      <c r="G2696" s="42">
        <v>1042.7328</v>
      </c>
      <c r="H2696" s="42">
        <v>0</v>
      </c>
      <c r="I2696" s="42"/>
      <c r="J2696" s="42"/>
      <c r="K2696" s="42">
        <v>0</v>
      </c>
      <c r="L2696" s="46">
        <v>8.226E-2</v>
      </c>
      <c r="M2696" s="48">
        <v>53.316009600000001</v>
      </c>
      <c r="N2696" s="48">
        <v>0</v>
      </c>
      <c r="O2696" s="42"/>
      <c r="P2696" s="42"/>
      <c r="Q2696" s="42">
        <v>0</v>
      </c>
      <c r="R2696" s="47">
        <v>1240.1568</v>
      </c>
      <c r="S2696" s="42">
        <v>1320.6914706607929</v>
      </c>
      <c r="T2696" s="73">
        <v>0.63010089249083634</v>
      </c>
      <c r="U2696" s="48">
        <v>53.398269599999999</v>
      </c>
      <c r="V2696" s="49">
        <v>25.476273664122136</v>
      </c>
    </row>
    <row r="2697" spans="1:22" x14ac:dyDescent="0.35">
      <c r="A2697" s="1" t="s">
        <v>29</v>
      </c>
      <c r="B2697" s="44" t="s">
        <v>2715</v>
      </c>
      <c r="C2697" s="25" t="s">
        <v>2750</v>
      </c>
      <c r="D2697" s="25" t="s">
        <v>32</v>
      </c>
      <c r="E2697" s="50">
        <v>4254</v>
      </c>
      <c r="F2697" s="41">
        <v>321.40800000000002</v>
      </c>
      <c r="G2697" s="42">
        <v>1991.4983999999999</v>
      </c>
      <c r="H2697" s="42">
        <v>0</v>
      </c>
      <c r="I2697" s="42"/>
      <c r="J2697" s="42"/>
      <c r="K2697" s="42">
        <v>0</v>
      </c>
      <c r="L2697" s="46">
        <v>0.13392000000000001</v>
      </c>
      <c r="M2697" s="42">
        <v>101.82737879999999</v>
      </c>
      <c r="N2697" s="48">
        <v>0</v>
      </c>
      <c r="O2697" s="42"/>
      <c r="P2697" s="42"/>
      <c r="Q2697" s="42">
        <v>0</v>
      </c>
      <c r="R2697" s="47">
        <v>2312.9063999999998</v>
      </c>
      <c r="S2697" s="42">
        <v>2463.1044678517746</v>
      </c>
      <c r="T2697" s="73">
        <v>0.57900904274841902</v>
      </c>
      <c r="U2697" s="48">
        <v>101.96129879999999</v>
      </c>
      <c r="V2697" s="49">
        <v>23.96833540197461</v>
      </c>
    </row>
    <row r="2698" spans="1:22" x14ac:dyDescent="0.35">
      <c r="A2698" s="1" t="s">
        <v>29</v>
      </c>
      <c r="B2698" s="44" t="s">
        <v>2715</v>
      </c>
      <c r="C2698" s="25" t="s">
        <v>2751</v>
      </c>
      <c r="D2698" s="25" t="s">
        <v>32</v>
      </c>
      <c r="E2698" s="50">
        <v>2757</v>
      </c>
      <c r="F2698" s="41">
        <v>1300.3452</v>
      </c>
      <c r="G2698" s="42">
        <v>0</v>
      </c>
      <c r="H2698" s="42">
        <v>218.83199999999997</v>
      </c>
      <c r="I2698" s="42"/>
      <c r="J2698" s="42"/>
      <c r="K2698" s="42">
        <v>0</v>
      </c>
      <c r="L2698" s="46">
        <v>0.54181050000000008</v>
      </c>
      <c r="M2698" s="42">
        <v>0</v>
      </c>
      <c r="N2698" s="48">
        <v>15.582688319999999</v>
      </c>
      <c r="O2698" s="42"/>
      <c r="P2698" s="42"/>
      <c r="Q2698" s="42">
        <v>0</v>
      </c>
      <c r="R2698" s="47">
        <v>1519.1771999999999</v>
      </c>
      <c r="S2698" s="42">
        <v>1617.8312052656127</v>
      </c>
      <c r="T2698" s="73">
        <v>0.58680856193892372</v>
      </c>
      <c r="U2698" s="48">
        <v>16.124498819999999</v>
      </c>
      <c r="V2698" s="49">
        <v>5.8485668552774754</v>
      </c>
    </row>
    <row r="2699" spans="1:22" x14ac:dyDescent="0.35">
      <c r="A2699" s="1" t="s">
        <v>29</v>
      </c>
      <c r="B2699" s="44" t="s">
        <v>2715</v>
      </c>
      <c r="C2699" s="25" t="s">
        <v>2752</v>
      </c>
      <c r="D2699" s="25" t="s">
        <v>32</v>
      </c>
      <c r="E2699" s="50">
        <v>6310</v>
      </c>
      <c r="F2699" s="41">
        <v>1625.184</v>
      </c>
      <c r="G2699" s="42">
        <v>1116.6183000000001</v>
      </c>
      <c r="H2699" s="42">
        <v>0</v>
      </c>
      <c r="I2699" s="42"/>
      <c r="J2699" s="42"/>
      <c r="K2699" s="42">
        <v>0</v>
      </c>
      <c r="L2699" s="46">
        <v>0.67715999999999998</v>
      </c>
      <c r="M2699" s="48">
        <v>57.09385185</v>
      </c>
      <c r="N2699" s="48">
        <v>0</v>
      </c>
      <c r="O2699" s="42"/>
      <c r="P2699" s="42"/>
      <c r="Q2699" s="42">
        <v>0</v>
      </c>
      <c r="R2699" s="47">
        <v>2741.8023000000003</v>
      </c>
      <c r="S2699" s="42">
        <v>2919.8524830474216</v>
      </c>
      <c r="T2699" s="73">
        <v>0.46273414945284019</v>
      </c>
      <c r="U2699" s="48">
        <v>57.771011850000001</v>
      </c>
      <c r="V2699" s="49">
        <v>9.1554693898573696</v>
      </c>
    </row>
    <row r="2700" spans="1:22" x14ac:dyDescent="0.35">
      <c r="A2700" s="1" t="s">
        <v>29</v>
      </c>
      <c r="B2700" s="44" t="s">
        <v>2715</v>
      </c>
      <c r="C2700" s="25" t="s">
        <v>2753</v>
      </c>
      <c r="D2700" s="25" t="s">
        <v>32</v>
      </c>
      <c r="E2700" s="50">
        <v>7935</v>
      </c>
      <c r="F2700" s="41">
        <v>2479.8959999999997</v>
      </c>
      <c r="G2700" s="42">
        <v>2848.1913</v>
      </c>
      <c r="H2700" s="42">
        <v>0</v>
      </c>
      <c r="I2700" s="42"/>
      <c r="J2700" s="42"/>
      <c r="K2700" s="42">
        <v>0</v>
      </c>
      <c r="L2700" s="46">
        <v>1.03329</v>
      </c>
      <c r="M2700" s="42">
        <v>145.63097535</v>
      </c>
      <c r="N2700" s="48">
        <v>0</v>
      </c>
      <c r="O2700" s="42"/>
      <c r="P2700" s="42"/>
      <c r="Q2700" s="42">
        <v>0</v>
      </c>
      <c r="R2700" s="47">
        <v>5328.0872999999992</v>
      </c>
      <c r="S2700" s="42">
        <v>5674.0885120704834</v>
      </c>
      <c r="T2700" s="73">
        <v>0.71507101601392353</v>
      </c>
      <c r="U2700" s="48">
        <v>146.66426534999999</v>
      </c>
      <c r="V2700" s="49">
        <v>18.483209243856333</v>
      </c>
    </row>
    <row r="2701" spans="1:22" x14ac:dyDescent="0.35">
      <c r="A2701" s="1" t="s">
        <v>29</v>
      </c>
      <c r="B2701" s="44" t="s">
        <v>2715</v>
      </c>
      <c r="C2701" s="25" t="s">
        <v>2754</v>
      </c>
      <c r="D2701" s="25" t="s">
        <v>32</v>
      </c>
      <c r="E2701" s="50">
        <v>23102</v>
      </c>
      <c r="F2701" s="41">
        <v>4493.6675999999998</v>
      </c>
      <c r="G2701" s="42">
        <v>10827.446400000001</v>
      </c>
      <c r="H2701" s="42">
        <v>0</v>
      </c>
      <c r="I2701" s="42"/>
      <c r="J2701" s="42"/>
      <c r="K2701" s="42">
        <v>0</v>
      </c>
      <c r="L2701" s="46">
        <v>1.8723615</v>
      </c>
      <c r="M2701" s="42">
        <v>553.61856479999994</v>
      </c>
      <c r="N2701" s="48">
        <v>0</v>
      </c>
      <c r="O2701" s="42"/>
      <c r="P2701" s="42"/>
      <c r="Q2701" s="42">
        <v>0</v>
      </c>
      <c r="R2701" s="47">
        <v>15321.114000000001</v>
      </c>
      <c r="S2701" s="42">
        <v>16316.053406167402</v>
      </c>
      <c r="T2701" s="73">
        <v>0.70626151009295313</v>
      </c>
      <c r="U2701" s="48">
        <v>555.49092629999996</v>
      </c>
      <c r="V2701" s="49">
        <v>24.04514441606787</v>
      </c>
    </row>
    <row r="2702" spans="1:22" x14ac:dyDescent="0.35">
      <c r="A2702" s="1" t="s">
        <v>29</v>
      </c>
      <c r="B2702" s="44" t="s">
        <v>2715</v>
      </c>
      <c r="C2702" s="25" t="s">
        <v>2755</v>
      </c>
      <c r="D2702" s="25" t="s">
        <v>32</v>
      </c>
      <c r="E2702" s="50">
        <v>26006</v>
      </c>
      <c r="F2702" s="41">
        <v>7247.88</v>
      </c>
      <c r="G2702" s="42">
        <v>14904.410400000001</v>
      </c>
      <c r="H2702" s="42">
        <v>0</v>
      </c>
      <c r="I2702" s="42"/>
      <c r="J2702" s="42"/>
      <c r="K2702" s="42">
        <v>0</v>
      </c>
      <c r="L2702" s="46">
        <v>3.0199500000000001</v>
      </c>
      <c r="M2702" s="42">
        <v>762.07796280000002</v>
      </c>
      <c r="N2702" s="48">
        <v>0</v>
      </c>
      <c r="O2702" s="42"/>
      <c r="P2702" s="42"/>
      <c r="Q2702" s="42">
        <v>0</v>
      </c>
      <c r="R2702" s="47">
        <v>22152.290400000002</v>
      </c>
      <c r="S2702" s="42">
        <v>23590.840276714174</v>
      </c>
      <c r="T2702" s="73">
        <v>0.9071306727952847</v>
      </c>
      <c r="U2702" s="48">
        <v>765.09791280000002</v>
      </c>
      <c r="V2702" s="49">
        <v>29.420053556871494</v>
      </c>
    </row>
    <row r="2703" spans="1:22" x14ac:dyDescent="0.35">
      <c r="A2703" s="1" t="s">
        <v>29</v>
      </c>
      <c r="B2703" s="44" t="s">
        <v>2715</v>
      </c>
      <c r="C2703" s="25" t="s">
        <v>2756</v>
      </c>
      <c r="D2703" s="25" t="s">
        <v>32</v>
      </c>
      <c r="E2703" s="50">
        <v>8708</v>
      </c>
      <c r="F2703" s="41">
        <v>2875.5072</v>
      </c>
      <c r="G2703" s="42">
        <v>1902.4568999999999</v>
      </c>
      <c r="H2703" s="42">
        <v>0</v>
      </c>
      <c r="I2703" s="42"/>
      <c r="J2703" s="42"/>
      <c r="K2703" s="42">
        <v>0</v>
      </c>
      <c r="L2703" s="46">
        <v>1.1981279999999999</v>
      </c>
      <c r="M2703" s="48">
        <v>97.274594549999989</v>
      </c>
      <c r="N2703" s="48">
        <v>0</v>
      </c>
      <c r="O2703" s="42"/>
      <c r="P2703" s="42"/>
      <c r="Q2703" s="42">
        <v>0</v>
      </c>
      <c r="R2703" s="47">
        <v>4777.9641000000001</v>
      </c>
      <c r="S2703" s="42">
        <v>5088.2408047058825</v>
      </c>
      <c r="T2703" s="73">
        <v>0.58431796103650468</v>
      </c>
      <c r="U2703" s="48">
        <v>98.472722549999986</v>
      </c>
      <c r="V2703" s="49">
        <v>11.30830529972439</v>
      </c>
    </row>
    <row r="2704" spans="1:22" x14ac:dyDescent="0.35">
      <c r="A2704" s="1" t="s">
        <v>29</v>
      </c>
      <c r="B2704" s="44" t="s">
        <v>2715</v>
      </c>
      <c r="C2704" s="25" t="s">
        <v>2757</v>
      </c>
      <c r="D2704" s="25" t="s">
        <v>32</v>
      </c>
      <c r="E2704" s="50">
        <v>12674</v>
      </c>
      <c r="F2704" s="41">
        <v>3739.7231999999999</v>
      </c>
      <c r="G2704" s="42">
        <v>8059.9607999999998</v>
      </c>
      <c r="H2704" s="42">
        <v>0</v>
      </c>
      <c r="I2704" s="42"/>
      <c r="J2704" s="42"/>
      <c r="K2704" s="42">
        <v>0</v>
      </c>
      <c r="L2704" s="46">
        <v>1.5582180000000001</v>
      </c>
      <c r="M2704" s="42">
        <v>412.1141556</v>
      </c>
      <c r="N2704" s="48">
        <v>0</v>
      </c>
      <c r="O2704" s="42"/>
      <c r="P2704" s="42"/>
      <c r="Q2704" s="42">
        <v>0</v>
      </c>
      <c r="R2704" s="47">
        <v>11799.683999999999</v>
      </c>
      <c r="S2704" s="42">
        <v>12565.944899300335</v>
      </c>
      <c r="T2704" s="73">
        <v>0.99147427010417666</v>
      </c>
      <c r="U2704" s="48">
        <v>413.67237360000001</v>
      </c>
      <c r="V2704" s="49">
        <v>32.639448761243493</v>
      </c>
    </row>
    <row r="2705" spans="1:22" x14ac:dyDescent="0.35">
      <c r="A2705" s="1" t="s">
        <v>29</v>
      </c>
      <c r="B2705" s="44" t="s">
        <v>2715</v>
      </c>
      <c r="C2705" s="25" t="s">
        <v>2758</v>
      </c>
      <c r="D2705" s="25" t="s">
        <v>32</v>
      </c>
      <c r="E2705" s="50">
        <v>26313</v>
      </c>
      <c r="F2705" s="41">
        <v>15529.32</v>
      </c>
      <c r="G2705" s="42">
        <v>21602.225699999999</v>
      </c>
      <c r="H2705" s="42">
        <v>0</v>
      </c>
      <c r="I2705" s="42"/>
      <c r="J2705" s="42"/>
      <c r="K2705" s="42">
        <v>0</v>
      </c>
      <c r="L2705" s="46">
        <v>6.4705500000000002</v>
      </c>
      <c r="M2705" s="42">
        <v>1104.54420615</v>
      </c>
      <c r="N2705" s="48">
        <v>0</v>
      </c>
      <c r="O2705" s="42"/>
      <c r="P2705" s="42"/>
      <c r="Q2705" s="42">
        <v>0</v>
      </c>
      <c r="R2705" s="47">
        <v>37131.545700000002</v>
      </c>
      <c r="S2705" s="42">
        <v>39542.83498541591</v>
      </c>
      <c r="T2705" s="73">
        <v>1.5027870248704409</v>
      </c>
      <c r="U2705" s="48">
        <v>1111.01475615</v>
      </c>
      <c r="V2705" s="49">
        <v>42.223036375555807</v>
      </c>
    </row>
    <row r="2706" spans="1:22" x14ac:dyDescent="0.35">
      <c r="A2706" s="1" t="s">
        <v>29</v>
      </c>
      <c r="B2706" s="44" t="s">
        <v>2715</v>
      </c>
      <c r="C2706" s="25" t="s">
        <v>2759</v>
      </c>
      <c r="D2706" s="25" t="s">
        <v>32</v>
      </c>
      <c r="E2706" s="50">
        <v>3770</v>
      </c>
      <c r="F2706" s="41">
        <v>3484.2167999999997</v>
      </c>
      <c r="G2706" s="42">
        <v>900.64530000000002</v>
      </c>
      <c r="H2706" s="42">
        <v>0</v>
      </c>
      <c r="I2706" s="42"/>
      <c r="J2706" s="42"/>
      <c r="K2706" s="42">
        <v>0</v>
      </c>
      <c r="L2706" s="46">
        <v>1.451757</v>
      </c>
      <c r="M2706" s="48">
        <v>46.05092835</v>
      </c>
      <c r="N2706" s="48">
        <v>0</v>
      </c>
      <c r="O2706" s="42"/>
      <c r="P2706" s="42"/>
      <c r="Q2706" s="42">
        <v>0</v>
      </c>
      <c r="R2706" s="47">
        <v>4384.8620999999994</v>
      </c>
      <c r="S2706" s="42">
        <v>4669.611113283233</v>
      </c>
      <c r="T2706" s="73">
        <v>1.2386236374756585</v>
      </c>
      <c r="U2706" s="48">
        <v>47.50268535</v>
      </c>
      <c r="V2706" s="49">
        <v>12.600181790450929</v>
      </c>
    </row>
    <row r="2707" spans="1:22" x14ac:dyDescent="0.35">
      <c r="A2707" s="1" t="s">
        <v>29</v>
      </c>
      <c r="B2707" s="44" t="s">
        <v>2715</v>
      </c>
      <c r="C2707" s="25" t="s">
        <v>2760</v>
      </c>
      <c r="D2707" s="25" t="s">
        <v>32</v>
      </c>
      <c r="E2707" s="50">
        <v>1120</v>
      </c>
      <c r="F2707" s="60">
        <v>94.402799999999999</v>
      </c>
      <c r="G2707" s="42">
        <v>648.29790000000003</v>
      </c>
      <c r="H2707" s="42">
        <v>0</v>
      </c>
      <c r="I2707" s="42"/>
      <c r="J2707" s="42"/>
      <c r="K2707" s="42">
        <v>0</v>
      </c>
      <c r="L2707" s="46">
        <v>3.9334500000000001E-2</v>
      </c>
      <c r="M2707" s="48">
        <v>33.148144049999992</v>
      </c>
      <c r="N2707" s="48">
        <v>0</v>
      </c>
      <c r="O2707" s="42"/>
      <c r="P2707" s="42"/>
      <c r="Q2707" s="42">
        <v>0</v>
      </c>
      <c r="R2707" s="47">
        <v>742.70069999999998</v>
      </c>
      <c r="S2707" s="42">
        <v>790.93101754858765</v>
      </c>
      <c r="T2707" s="73">
        <v>0.70618840852552467</v>
      </c>
      <c r="U2707" s="48">
        <v>33.187478549999994</v>
      </c>
      <c r="V2707" s="49">
        <v>29.631677276785709</v>
      </c>
    </row>
    <row r="2708" spans="1:22" x14ac:dyDescent="0.35">
      <c r="A2708" s="1" t="s">
        <v>29</v>
      </c>
      <c r="B2708" s="44" t="s">
        <v>2715</v>
      </c>
      <c r="C2708" s="25" t="s">
        <v>2761</v>
      </c>
      <c r="D2708" s="25" t="s">
        <v>32</v>
      </c>
      <c r="E2708" s="50">
        <v>835</v>
      </c>
      <c r="F2708" s="41">
        <v>162.864</v>
      </c>
      <c r="G2708" s="42">
        <v>495.22230000000002</v>
      </c>
      <c r="H2708" s="42">
        <v>0</v>
      </c>
      <c r="I2708" s="42"/>
      <c r="J2708" s="42"/>
      <c r="K2708" s="42">
        <v>0</v>
      </c>
      <c r="L2708" s="46">
        <v>6.7860000000000004E-2</v>
      </c>
      <c r="M2708" s="48">
        <v>25.321229849999998</v>
      </c>
      <c r="N2708" s="48">
        <v>0</v>
      </c>
      <c r="O2708" s="42"/>
      <c r="P2708" s="42"/>
      <c r="Q2708" s="42">
        <v>0</v>
      </c>
      <c r="R2708" s="47">
        <v>658.08630000000005</v>
      </c>
      <c r="S2708" s="42">
        <v>700.82183427831046</v>
      </c>
      <c r="T2708" s="73">
        <v>0.83930758596204846</v>
      </c>
      <c r="U2708" s="48">
        <v>25.389089849999998</v>
      </c>
      <c r="V2708" s="49">
        <v>30.406095628742509</v>
      </c>
    </row>
    <row r="2709" spans="1:22" x14ac:dyDescent="0.35">
      <c r="A2709" s="1" t="s">
        <v>29</v>
      </c>
      <c r="B2709" s="44" t="s">
        <v>2715</v>
      </c>
      <c r="C2709" s="25" t="s">
        <v>2762</v>
      </c>
      <c r="D2709" s="25" t="s">
        <v>32</v>
      </c>
      <c r="E2709" s="50">
        <v>10505</v>
      </c>
      <c r="F2709" s="41">
        <v>3814.56</v>
      </c>
      <c r="G2709" s="42">
        <v>5576.6502</v>
      </c>
      <c r="H2709" s="42">
        <v>0</v>
      </c>
      <c r="I2709" s="42"/>
      <c r="J2709" s="42"/>
      <c r="K2709" s="42">
        <v>0</v>
      </c>
      <c r="L2709" s="46">
        <v>1.5894000000000001</v>
      </c>
      <c r="M2709" s="42">
        <v>285.13990889999997</v>
      </c>
      <c r="N2709" s="48">
        <v>0</v>
      </c>
      <c r="O2709" s="42"/>
      <c r="P2709" s="42"/>
      <c r="Q2709" s="42">
        <v>0</v>
      </c>
      <c r="R2709" s="47">
        <v>9391.2101999999995</v>
      </c>
      <c r="S2709" s="42">
        <v>10001.066970178803</v>
      </c>
      <c r="T2709" s="73">
        <v>0.95202922134020018</v>
      </c>
      <c r="U2709" s="48">
        <v>286.72930889999998</v>
      </c>
      <c r="V2709" s="49">
        <v>27.294555821037601</v>
      </c>
    </row>
    <row r="2710" spans="1:22" x14ac:dyDescent="0.35">
      <c r="A2710" s="1" t="s">
        <v>29</v>
      </c>
      <c r="B2710" s="44" t="s">
        <v>2763</v>
      </c>
      <c r="C2710" s="25" t="s">
        <v>2764</v>
      </c>
      <c r="D2710" s="25" t="s">
        <v>32</v>
      </c>
      <c r="E2710" s="50">
        <v>4196</v>
      </c>
      <c r="F2710" s="41">
        <v>1912.896</v>
      </c>
      <c r="G2710" s="42">
        <v>0</v>
      </c>
      <c r="H2710" s="42">
        <v>0</v>
      </c>
      <c r="I2710" s="42"/>
      <c r="J2710" s="42"/>
      <c r="K2710" s="42">
        <v>0</v>
      </c>
      <c r="L2710" s="46">
        <v>0.79703999999999997</v>
      </c>
      <c r="M2710" s="42">
        <v>0</v>
      </c>
      <c r="N2710" s="48">
        <v>0</v>
      </c>
      <c r="O2710" s="42"/>
      <c r="P2710" s="42"/>
      <c r="Q2710" s="42">
        <v>0</v>
      </c>
      <c r="R2710" s="47">
        <v>1912.896</v>
      </c>
      <c r="S2710" s="42">
        <v>2037.1177511272349</v>
      </c>
      <c r="T2710" s="73">
        <v>0.48549040779962699</v>
      </c>
      <c r="U2710" s="48">
        <v>0.79703999999999997</v>
      </c>
      <c r="V2710" s="49">
        <v>0.18995233555767396</v>
      </c>
    </row>
    <row r="2711" spans="1:22" x14ac:dyDescent="0.35">
      <c r="A2711" s="1" t="s">
        <v>29</v>
      </c>
      <c r="B2711" s="44" t="s">
        <v>2763</v>
      </c>
      <c r="C2711" s="25" t="s">
        <v>2765</v>
      </c>
      <c r="D2711" s="25" t="s">
        <v>32</v>
      </c>
      <c r="E2711" s="50">
        <v>3658</v>
      </c>
      <c r="F2711" s="41">
        <v>1568.5919999999999</v>
      </c>
      <c r="G2711" s="42">
        <v>0</v>
      </c>
      <c r="H2711" s="42">
        <v>0</v>
      </c>
      <c r="I2711" s="42"/>
      <c r="J2711" s="42"/>
      <c r="K2711" s="42">
        <v>0</v>
      </c>
      <c r="L2711" s="46">
        <v>0.65358000000000005</v>
      </c>
      <c r="M2711" s="42">
        <v>0</v>
      </c>
      <c r="N2711" s="48">
        <v>0</v>
      </c>
      <c r="O2711" s="42"/>
      <c r="P2711" s="42"/>
      <c r="Q2711" s="42">
        <v>0</v>
      </c>
      <c r="R2711" s="47">
        <v>1568.5919999999999</v>
      </c>
      <c r="S2711" s="42">
        <v>1670.4549580720393</v>
      </c>
      <c r="T2711" s="73">
        <v>0.45665799837945303</v>
      </c>
      <c r="U2711" s="48">
        <v>0.65358000000000005</v>
      </c>
      <c r="V2711" s="49">
        <v>0.17867140513942045</v>
      </c>
    </row>
    <row r="2712" spans="1:22" x14ac:dyDescent="0.35">
      <c r="A2712" s="1" t="s">
        <v>29</v>
      </c>
      <c r="B2712" s="44" t="s">
        <v>2763</v>
      </c>
      <c r="C2712" s="25" t="s">
        <v>2766</v>
      </c>
      <c r="D2712" s="25" t="s">
        <v>32</v>
      </c>
      <c r="E2712" s="50">
        <v>2200</v>
      </c>
      <c r="F2712" s="41">
        <v>543.45600000000002</v>
      </c>
      <c r="G2712" s="42">
        <v>511.1361</v>
      </c>
      <c r="H2712" s="42">
        <v>0</v>
      </c>
      <c r="I2712" s="42"/>
      <c r="J2712" s="42"/>
      <c r="K2712" s="42">
        <v>0</v>
      </c>
      <c r="L2712" s="46">
        <v>0.22644</v>
      </c>
      <c r="M2712" s="48">
        <v>26.134918949999999</v>
      </c>
      <c r="N2712" s="48">
        <v>0</v>
      </c>
      <c r="O2712" s="42"/>
      <c r="P2712" s="42"/>
      <c r="Q2712" s="42">
        <v>0</v>
      </c>
      <c r="R2712" s="47">
        <v>1054.5921000000001</v>
      </c>
      <c r="S2712" s="42">
        <v>1123.0763654210937</v>
      </c>
      <c r="T2712" s="73">
        <v>0.51048925700958803</v>
      </c>
      <c r="U2712" s="48">
        <v>26.36135895</v>
      </c>
      <c r="V2712" s="49">
        <v>11.982435886363636</v>
      </c>
    </row>
    <row r="2713" spans="1:22" x14ac:dyDescent="0.35">
      <c r="A2713" s="1" t="s">
        <v>29</v>
      </c>
      <c r="B2713" s="44" t="s">
        <v>2763</v>
      </c>
      <c r="C2713" s="25" t="s">
        <v>2767</v>
      </c>
      <c r="D2713" s="25" t="s">
        <v>32</v>
      </c>
      <c r="E2713" s="50">
        <v>1086</v>
      </c>
      <c r="F2713" s="41">
        <v>121.44239999999999</v>
      </c>
      <c r="G2713" s="42">
        <v>0</v>
      </c>
      <c r="H2713" s="42">
        <v>0</v>
      </c>
      <c r="I2713" s="42"/>
      <c r="J2713" s="42"/>
      <c r="K2713" s="42">
        <v>0</v>
      </c>
      <c r="L2713" s="46">
        <v>5.0601E-2</v>
      </c>
      <c r="M2713" s="42">
        <v>0</v>
      </c>
      <c r="N2713" s="48">
        <v>0</v>
      </c>
      <c r="O2713" s="42"/>
      <c r="P2713" s="42"/>
      <c r="Q2713" s="42">
        <v>0</v>
      </c>
      <c r="R2713" s="47">
        <v>121.44239999999999</v>
      </c>
      <c r="S2713" s="42">
        <v>129.32876057009588</v>
      </c>
      <c r="T2713" s="73">
        <v>0.1190872565102172</v>
      </c>
      <c r="U2713" s="48">
        <v>5.0601E-2</v>
      </c>
      <c r="V2713" s="49">
        <v>4.6593922651933697E-2</v>
      </c>
    </row>
    <row r="2714" spans="1:22" x14ac:dyDescent="0.35">
      <c r="A2714" s="1" t="s">
        <v>29</v>
      </c>
      <c r="B2714" s="44" t="s">
        <v>2763</v>
      </c>
      <c r="C2714" s="25" t="s">
        <v>2768</v>
      </c>
      <c r="D2714" s="25" t="s">
        <v>32</v>
      </c>
      <c r="E2714" s="50">
        <v>1288</v>
      </c>
      <c r="F2714" s="41">
        <v>151.77599999999998</v>
      </c>
      <c r="G2714" s="42">
        <v>0</v>
      </c>
      <c r="H2714" s="42">
        <v>0</v>
      </c>
      <c r="I2714" s="42"/>
      <c r="J2714" s="42"/>
      <c r="K2714" s="42">
        <v>0</v>
      </c>
      <c r="L2714" s="46">
        <v>6.3240000000000005E-2</v>
      </c>
      <c r="M2714" s="42">
        <v>0</v>
      </c>
      <c r="N2714" s="48">
        <v>0</v>
      </c>
      <c r="O2714" s="42"/>
      <c r="P2714" s="42"/>
      <c r="Q2714" s="42">
        <v>0</v>
      </c>
      <c r="R2714" s="47">
        <v>151.77599999999998</v>
      </c>
      <c r="S2714" s="42">
        <v>161.63219735682816</v>
      </c>
      <c r="T2714" s="73">
        <v>0.12549083645716472</v>
      </c>
      <c r="U2714" s="48">
        <v>6.3240000000000005E-2</v>
      </c>
      <c r="V2714" s="49">
        <v>4.9099378881987579E-2</v>
      </c>
    </row>
    <row r="2715" spans="1:22" x14ac:dyDescent="0.35">
      <c r="A2715" s="1" t="s">
        <v>29</v>
      </c>
      <c r="B2715" s="44" t="s">
        <v>2763</v>
      </c>
      <c r="C2715" s="25" t="s">
        <v>2769</v>
      </c>
      <c r="D2715" s="25" t="s">
        <v>32</v>
      </c>
      <c r="E2715" s="50">
        <v>4669</v>
      </c>
      <c r="F2715" s="41">
        <v>815.11199999999997</v>
      </c>
      <c r="G2715" s="42">
        <v>1452.3236999999999</v>
      </c>
      <c r="H2715" s="42">
        <v>0</v>
      </c>
      <c r="I2715" s="42"/>
      <c r="J2715" s="42"/>
      <c r="K2715" s="42">
        <v>0</v>
      </c>
      <c r="L2715" s="46">
        <v>0.33962999999999999</v>
      </c>
      <c r="M2715" s="48">
        <v>74.258817149999999</v>
      </c>
      <c r="N2715" s="48">
        <v>0</v>
      </c>
      <c r="O2715" s="42"/>
      <c r="P2715" s="42"/>
      <c r="Q2715" s="42">
        <v>0</v>
      </c>
      <c r="R2715" s="47">
        <v>2267.4357</v>
      </c>
      <c r="S2715" s="42">
        <v>2414.6809413630472</v>
      </c>
      <c r="T2715" s="73">
        <v>0.51717304377019646</v>
      </c>
      <c r="U2715" s="48">
        <v>74.598447149999998</v>
      </c>
      <c r="V2715" s="49">
        <v>15.977392835724993</v>
      </c>
    </row>
    <row r="2716" spans="1:22" x14ac:dyDescent="0.35">
      <c r="A2716" s="1" t="s">
        <v>29</v>
      </c>
      <c r="B2716" s="44" t="s">
        <v>2763</v>
      </c>
      <c r="C2716" s="25" t="s">
        <v>2770</v>
      </c>
      <c r="D2716" s="25" t="s">
        <v>32</v>
      </c>
      <c r="E2716" s="50">
        <v>3794</v>
      </c>
      <c r="F2716" s="41">
        <v>1407.4559999999999</v>
      </c>
      <c r="G2716" s="42">
        <v>0</v>
      </c>
      <c r="H2716" s="42">
        <v>261.89999999999998</v>
      </c>
      <c r="I2716" s="42"/>
      <c r="J2716" s="42"/>
      <c r="K2716" s="42">
        <v>0</v>
      </c>
      <c r="L2716" s="46">
        <v>0.58644000000000007</v>
      </c>
      <c r="M2716" s="42">
        <v>0</v>
      </c>
      <c r="N2716" s="48">
        <v>18.649493999999997</v>
      </c>
      <c r="O2716" s="42"/>
      <c r="P2716" s="42"/>
      <c r="Q2716" s="42">
        <v>0</v>
      </c>
      <c r="R2716" s="47">
        <v>1669.3559999999998</v>
      </c>
      <c r="S2716" s="42">
        <v>1777.7624818864988</v>
      </c>
      <c r="T2716" s="73">
        <v>0.46857208273234024</v>
      </c>
      <c r="U2716" s="48">
        <v>19.235933999999997</v>
      </c>
      <c r="V2716" s="49">
        <v>5.0700933052187658</v>
      </c>
    </row>
    <row r="2717" spans="1:22" x14ac:dyDescent="0.35">
      <c r="A2717" s="1" t="s">
        <v>29</v>
      </c>
      <c r="B2717" s="44" t="s">
        <v>2763</v>
      </c>
      <c r="C2717" s="25" t="s">
        <v>2771</v>
      </c>
      <c r="D2717" s="25" t="s">
        <v>32</v>
      </c>
      <c r="E2717" s="50">
        <v>3529</v>
      </c>
      <c r="F2717" s="41">
        <v>362.66399999999999</v>
      </c>
      <c r="G2717" s="42">
        <v>1215.5111999999999</v>
      </c>
      <c r="H2717" s="42">
        <v>0</v>
      </c>
      <c r="I2717" s="42"/>
      <c r="J2717" s="42"/>
      <c r="K2717" s="42">
        <v>0</v>
      </c>
      <c r="L2717" s="46">
        <v>0.15111000000000002</v>
      </c>
      <c r="M2717" s="48">
        <v>62.150348399999999</v>
      </c>
      <c r="N2717" s="48">
        <v>0</v>
      </c>
      <c r="O2717" s="42"/>
      <c r="P2717" s="42"/>
      <c r="Q2717" s="42">
        <v>0</v>
      </c>
      <c r="R2717" s="47">
        <v>1578.1751999999999</v>
      </c>
      <c r="S2717" s="42">
        <v>1680.6604824876911</v>
      </c>
      <c r="T2717" s="73">
        <v>0.47624269835298699</v>
      </c>
      <c r="U2717" s="48">
        <v>62.301458400000001</v>
      </c>
      <c r="V2717" s="49">
        <v>17.65413952961179</v>
      </c>
    </row>
    <row r="2718" spans="1:22" x14ac:dyDescent="0.35">
      <c r="A2718" s="1" t="s">
        <v>29</v>
      </c>
      <c r="B2718" s="44" t="s">
        <v>2763</v>
      </c>
      <c r="C2718" s="25" t="s">
        <v>2772</v>
      </c>
      <c r="D2718" s="25" t="s">
        <v>32</v>
      </c>
      <c r="E2718" s="50">
        <v>4314</v>
      </c>
      <c r="F2718" s="41">
        <v>962.928</v>
      </c>
      <c r="G2718" s="42">
        <v>0</v>
      </c>
      <c r="H2718" s="42">
        <v>2075.0239999999999</v>
      </c>
      <c r="I2718" s="42"/>
      <c r="J2718" s="42"/>
      <c r="K2718" s="42">
        <v>0</v>
      </c>
      <c r="L2718" s="46">
        <v>0.40122000000000002</v>
      </c>
      <c r="M2718" s="42">
        <v>0</v>
      </c>
      <c r="N2718" s="48">
        <v>147.75925024</v>
      </c>
      <c r="O2718" s="42"/>
      <c r="P2718" s="42"/>
      <c r="Q2718" s="42">
        <v>0</v>
      </c>
      <c r="R2718" s="47">
        <v>3037.9519999999998</v>
      </c>
      <c r="S2718" s="42">
        <v>3235.2338790360195</v>
      </c>
      <c r="T2718" s="73">
        <v>0.74993831224757057</v>
      </c>
      <c r="U2718" s="48">
        <v>148.16047024</v>
      </c>
      <c r="V2718" s="49">
        <v>34.344105294390353</v>
      </c>
    </row>
    <row r="2719" spans="1:22" x14ac:dyDescent="0.35">
      <c r="A2719" s="1" t="s">
        <v>29</v>
      </c>
      <c r="B2719" s="44" t="s">
        <v>2763</v>
      </c>
      <c r="C2719" s="25" t="s">
        <v>2773</v>
      </c>
      <c r="D2719" s="25" t="s">
        <v>32</v>
      </c>
      <c r="E2719" s="50">
        <v>1221</v>
      </c>
      <c r="F2719" s="41">
        <v>350.64</v>
      </c>
      <c r="G2719" s="42">
        <v>0</v>
      </c>
      <c r="H2719" s="42">
        <v>556.78</v>
      </c>
      <c r="I2719" s="42"/>
      <c r="J2719" s="42"/>
      <c r="K2719" s="42">
        <v>0</v>
      </c>
      <c r="L2719" s="46">
        <v>0.14610000000000001</v>
      </c>
      <c r="M2719" s="42">
        <v>0</v>
      </c>
      <c r="N2719" s="48">
        <v>39.6474428</v>
      </c>
      <c r="O2719" s="42"/>
      <c r="P2719" s="42"/>
      <c r="Q2719" s="42">
        <v>0</v>
      </c>
      <c r="R2719" s="47">
        <v>907.42</v>
      </c>
      <c r="S2719" s="42">
        <v>966.34704120238393</v>
      </c>
      <c r="T2719" s="73">
        <v>0.7914390181837706</v>
      </c>
      <c r="U2719" s="48">
        <v>39.793542799999997</v>
      </c>
      <c r="V2719" s="49">
        <v>32.590944144144139</v>
      </c>
    </row>
    <row r="2720" spans="1:22" x14ac:dyDescent="0.35">
      <c r="A2720" s="1" t="s">
        <v>29</v>
      </c>
      <c r="B2720" s="44" t="s">
        <v>2763</v>
      </c>
      <c r="C2720" s="25" t="s">
        <v>2774</v>
      </c>
      <c r="D2720" s="25" t="s">
        <v>32</v>
      </c>
      <c r="E2720" s="50">
        <v>4664</v>
      </c>
      <c r="F2720" s="41">
        <v>1201.8240000000001</v>
      </c>
      <c r="G2720" s="42">
        <v>0</v>
      </c>
      <c r="H2720" s="42">
        <v>992.89199999999983</v>
      </c>
      <c r="I2720" s="42"/>
      <c r="J2720" s="42"/>
      <c r="K2720" s="42">
        <v>0</v>
      </c>
      <c r="L2720" s="46">
        <v>0.50075999999999998</v>
      </c>
      <c r="M2720" s="42">
        <v>0</v>
      </c>
      <c r="N2720" s="48">
        <v>70.702303919999991</v>
      </c>
      <c r="O2720" s="42"/>
      <c r="P2720" s="42"/>
      <c r="Q2720" s="42">
        <v>0</v>
      </c>
      <c r="R2720" s="47">
        <v>2194.7159999999999</v>
      </c>
      <c r="S2720" s="42">
        <v>2337.2388892459185</v>
      </c>
      <c r="T2720" s="73">
        <v>0.50112326098754689</v>
      </c>
      <c r="U2720" s="48">
        <v>71.203063919999991</v>
      </c>
      <c r="V2720" s="49">
        <v>15.266523138936533</v>
      </c>
    </row>
    <row r="2721" spans="1:22" x14ac:dyDescent="0.35">
      <c r="A2721" s="1" t="s">
        <v>29</v>
      </c>
      <c r="B2721" s="44" t="s">
        <v>2763</v>
      </c>
      <c r="C2721" s="25" t="s">
        <v>2775</v>
      </c>
      <c r="D2721" s="25" t="s">
        <v>32</v>
      </c>
      <c r="E2721" s="50">
        <v>4761</v>
      </c>
      <c r="F2721" s="41">
        <v>997.48799999999994</v>
      </c>
      <c r="G2721" s="42">
        <v>2209.3658999999998</v>
      </c>
      <c r="H2721" s="42">
        <v>0</v>
      </c>
      <c r="I2721" s="42"/>
      <c r="J2721" s="42"/>
      <c r="K2721" s="42">
        <v>0</v>
      </c>
      <c r="L2721" s="46">
        <v>0.41561999999999999</v>
      </c>
      <c r="M2721" s="42">
        <v>112.96717005000001</v>
      </c>
      <c r="N2721" s="48">
        <v>0</v>
      </c>
      <c r="O2721" s="42"/>
      <c r="P2721" s="42"/>
      <c r="Q2721" s="42">
        <v>0</v>
      </c>
      <c r="R2721" s="47">
        <v>3206.8538999999996</v>
      </c>
      <c r="S2721" s="42">
        <v>3415.104116983674</v>
      </c>
      <c r="T2721" s="73">
        <v>0.71730815311566354</v>
      </c>
      <c r="U2721" s="48">
        <v>113.38279005000001</v>
      </c>
      <c r="V2721" s="49">
        <v>23.814910743541276</v>
      </c>
    </row>
    <row r="2722" spans="1:22" x14ac:dyDescent="0.35">
      <c r="A2722" s="1" t="s">
        <v>29</v>
      </c>
      <c r="B2722" s="44" t="s">
        <v>2763</v>
      </c>
      <c r="C2722" s="25" t="s">
        <v>2776</v>
      </c>
      <c r="D2722" s="25" t="s">
        <v>32</v>
      </c>
      <c r="E2722" s="50">
        <v>603</v>
      </c>
      <c r="F2722" s="60">
        <v>53.924399999999999</v>
      </c>
      <c r="G2722" s="42">
        <v>0</v>
      </c>
      <c r="H2722" s="42">
        <v>191.67199999999997</v>
      </c>
      <c r="I2722" s="42"/>
      <c r="J2722" s="42"/>
      <c r="K2722" s="42">
        <v>0</v>
      </c>
      <c r="L2722" s="46">
        <v>2.2468499999999999E-2</v>
      </c>
      <c r="M2722" s="42">
        <v>0</v>
      </c>
      <c r="N2722" s="48">
        <v>13.64866672</v>
      </c>
      <c r="O2722" s="42"/>
      <c r="P2722" s="42"/>
      <c r="Q2722" s="42">
        <v>0</v>
      </c>
      <c r="R2722" s="47">
        <v>245.59639999999996</v>
      </c>
      <c r="S2722" s="42">
        <v>261.54521001295666</v>
      </c>
      <c r="T2722" s="73">
        <v>0.43373998343773906</v>
      </c>
      <c r="U2722" s="48">
        <v>13.67113522</v>
      </c>
      <c r="V2722" s="49">
        <v>22.671866036484246</v>
      </c>
    </row>
    <row r="2723" spans="1:22" x14ac:dyDescent="0.35">
      <c r="A2723" s="1" t="s">
        <v>29</v>
      </c>
      <c r="B2723" s="44" t="s">
        <v>2763</v>
      </c>
      <c r="C2723" s="25" t="s">
        <v>2777</v>
      </c>
      <c r="D2723" s="25" t="s">
        <v>32</v>
      </c>
      <c r="E2723" s="50">
        <v>3652</v>
      </c>
      <c r="F2723" s="41">
        <v>544.65480000000002</v>
      </c>
      <c r="G2723" s="42">
        <v>1126.8486</v>
      </c>
      <c r="H2723" s="42">
        <v>0</v>
      </c>
      <c r="I2723" s="42"/>
      <c r="J2723" s="42"/>
      <c r="K2723" s="42">
        <v>0</v>
      </c>
      <c r="L2723" s="46">
        <v>0.22693950000000002</v>
      </c>
      <c r="M2723" s="48">
        <v>57.616937699999994</v>
      </c>
      <c r="N2723" s="48">
        <v>0</v>
      </c>
      <c r="O2723" s="42"/>
      <c r="P2723" s="42"/>
      <c r="Q2723" s="42">
        <v>0</v>
      </c>
      <c r="R2723" s="47">
        <v>1671.5034000000001</v>
      </c>
      <c r="S2723" s="42">
        <v>1780.0493321171289</v>
      </c>
      <c r="T2723" s="73">
        <v>0.48741767034970668</v>
      </c>
      <c r="U2723" s="48">
        <v>57.843877199999994</v>
      </c>
      <c r="V2723" s="49">
        <v>15.838958707557502</v>
      </c>
    </row>
    <row r="2724" spans="1:22" x14ac:dyDescent="0.35">
      <c r="A2724" s="1" t="s">
        <v>29</v>
      </c>
      <c r="B2724" s="44" t="s">
        <v>2763</v>
      </c>
      <c r="C2724" s="25" t="s">
        <v>2778</v>
      </c>
      <c r="D2724" s="25" t="s">
        <v>32</v>
      </c>
      <c r="E2724" s="50">
        <v>3739</v>
      </c>
      <c r="F2724" s="41">
        <v>485.59319999999997</v>
      </c>
      <c r="G2724" s="42">
        <v>1804.7007000000001</v>
      </c>
      <c r="H2724" s="42">
        <v>0</v>
      </c>
      <c r="I2724" s="42"/>
      <c r="J2724" s="42"/>
      <c r="K2724" s="42">
        <v>0</v>
      </c>
      <c r="L2724" s="46">
        <v>0.2023305</v>
      </c>
      <c r="M2724" s="48">
        <v>92.27621864999999</v>
      </c>
      <c r="N2724" s="48">
        <v>0</v>
      </c>
      <c r="O2724" s="42"/>
      <c r="P2724" s="42"/>
      <c r="Q2724" s="42">
        <v>0</v>
      </c>
      <c r="R2724" s="47">
        <v>2290.2939000000001</v>
      </c>
      <c r="S2724" s="42">
        <v>2439.0235323762631</v>
      </c>
      <c r="T2724" s="73">
        <v>0.65231974655690372</v>
      </c>
      <c r="U2724" s="48">
        <v>92.478549149999992</v>
      </c>
      <c r="V2724" s="49">
        <v>24.733498034233751</v>
      </c>
    </row>
    <row r="2725" spans="1:22" x14ac:dyDescent="0.35">
      <c r="A2725" s="1" t="s">
        <v>29</v>
      </c>
      <c r="B2725" s="44" t="s">
        <v>2763</v>
      </c>
      <c r="C2725" s="25" t="s">
        <v>2779</v>
      </c>
      <c r="D2725" s="25" t="s">
        <v>32</v>
      </c>
      <c r="E2725" s="50">
        <v>2993</v>
      </c>
      <c r="F2725" s="41">
        <v>371.23199999999997</v>
      </c>
      <c r="G2725" s="42">
        <v>1036.6704</v>
      </c>
      <c r="H2725" s="42">
        <v>0</v>
      </c>
      <c r="I2725" s="42"/>
      <c r="J2725" s="42"/>
      <c r="K2725" s="42">
        <v>0</v>
      </c>
      <c r="L2725" s="46">
        <v>0.15468000000000001</v>
      </c>
      <c r="M2725" s="48">
        <v>53.0060328</v>
      </c>
      <c r="N2725" s="48">
        <v>0</v>
      </c>
      <c r="O2725" s="42"/>
      <c r="P2725" s="42"/>
      <c r="Q2725" s="42">
        <v>0</v>
      </c>
      <c r="R2725" s="47">
        <v>1407.9023999999999</v>
      </c>
      <c r="S2725" s="42">
        <v>1499.3303195231924</v>
      </c>
      <c r="T2725" s="73">
        <v>0.50094564634921235</v>
      </c>
      <c r="U2725" s="48">
        <v>53.160712799999999</v>
      </c>
      <c r="V2725" s="49">
        <v>17.761681523554962</v>
      </c>
    </row>
    <row r="2726" spans="1:22" x14ac:dyDescent="0.35">
      <c r="A2726" s="1" t="s">
        <v>29</v>
      </c>
      <c r="B2726" s="44" t="s">
        <v>2763</v>
      </c>
      <c r="C2726" s="25" t="s">
        <v>2780</v>
      </c>
      <c r="D2726" s="25" t="s">
        <v>32</v>
      </c>
      <c r="E2726" s="50">
        <v>4313</v>
      </c>
      <c r="F2726" s="41">
        <v>766.58399999999995</v>
      </c>
      <c r="G2726" s="42">
        <v>1999.0763999999999</v>
      </c>
      <c r="H2726" s="42">
        <v>0</v>
      </c>
      <c r="I2726" s="42"/>
      <c r="J2726" s="42"/>
      <c r="K2726" s="42">
        <v>0</v>
      </c>
      <c r="L2726" s="46">
        <v>0.31941000000000003</v>
      </c>
      <c r="M2726" s="42">
        <v>102.2148498</v>
      </c>
      <c r="N2726" s="48">
        <v>0</v>
      </c>
      <c r="O2726" s="42"/>
      <c r="P2726" s="42"/>
      <c r="Q2726" s="42">
        <v>0</v>
      </c>
      <c r="R2726" s="47">
        <v>2765.6603999999998</v>
      </c>
      <c r="S2726" s="42">
        <v>2945.2599066701214</v>
      </c>
      <c r="T2726" s="73">
        <v>0.68287964448646454</v>
      </c>
      <c r="U2726" s="48">
        <v>102.5342598</v>
      </c>
      <c r="V2726" s="49">
        <v>23.773303918386276</v>
      </c>
    </row>
    <row r="2727" spans="1:22" x14ac:dyDescent="0.35">
      <c r="A2727" s="1" t="s">
        <v>29</v>
      </c>
      <c r="B2727" s="44" t="s">
        <v>2763</v>
      </c>
      <c r="C2727" s="25" t="s">
        <v>2781</v>
      </c>
      <c r="D2727" s="25" t="s">
        <v>32</v>
      </c>
      <c r="E2727" s="50">
        <v>3568</v>
      </c>
      <c r="F2727" s="41">
        <v>1079.568</v>
      </c>
      <c r="G2727" s="42">
        <v>0</v>
      </c>
      <c r="H2727" s="42">
        <v>280.52399999999994</v>
      </c>
      <c r="I2727" s="42"/>
      <c r="J2727" s="42"/>
      <c r="K2727" s="42">
        <v>0</v>
      </c>
      <c r="L2727" s="46">
        <v>0.44982</v>
      </c>
      <c r="M2727" s="42">
        <v>0</v>
      </c>
      <c r="N2727" s="48">
        <v>19.975680239999999</v>
      </c>
      <c r="O2727" s="42"/>
      <c r="P2727" s="42"/>
      <c r="Q2727" s="42">
        <v>0</v>
      </c>
      <c r="R2727" s="47">
        <v>1360.0919999999999</v>
      </c>
      <c r="S2727" s="42">
        <v>1448.4151550142522</v>
      </c>
      <c r="T2727" s="73">
        <v>0.40594595151744733</v>
      </c>
      <c r="U2727" s="48">
        <v>20.425500239999998</v>
      </c>
      <c r="V2727" s="49">
        <v>5.7246357174887885</v>
      </c>
    </row>
    <row r="2728" spans="1:22" x14ac:dyDescent="0.35">
      <c r="A2728" s="1" t="s">
        <v>29</v>
      </c>
      <c r="B2728" s="44" t="s">
        <v>2763</v>
      </c>
      <c r="C2728" s="25" t="s">
        <v>2782</v>
      </c>
      <c r="D2728" s="25" t="s">
        <v>32</v>
      </c>
      <c r="E2728" s="50">
        <v>5915</v>
      </c>
      <c r="F2728" s="41">
        <v>2795.904</v>
      </c>
      <c r="G2728" s="42">
        <v>0</v>
      </c>
      <c r="H2728" s="42">
        <v>441.93199999999996</v>
      </c>
      <c r="I2728" s="42"/>
      <c r="J2728" s="42"/>
      <c r="K2728" s="42">
        <v>0</v>
      </c>
      <c r="L2728" s="46">
        <v>1.16496</v>
      </c>
      <c r="M2728" s="42">
        <v>0</v>
      </c>
      <c r="N2728" s="48">
        <v>31.469294319999996</v>
      </c>
      <c r="O2728" s="42"/>
      <c r="P2728" s="42"/>
      <c r="Q2728" s="42">
        <v>0</v>
      </c>
      <c r="R2728" s="47">
        <v>3237.8359999999998</v>
      </c>
      <c r="S2728" s="42">
        <v>3448.0981667789579</v>
      </c>
      <c r="T2728" s="73">
        <v>0.58294136378342487</v>
      </c>
      <c r="U2728" s="48">
        <v>32.634254319999997</v>
      </c>
      <c r="V2728" s="49">
        <v>5.5172027590870663</v>
      </c>
    </row>
    <row r="2729" spans="1:22" x14ac:dyDescent="0.35">
      <c r="A2729" s="1" t="s">
        <v>29</v>
      </c>
      <c r="B2729" s="44" t="s">
        <v>2763</v>
      </c>
      <c r="C2729" s="25" t="s">
        <v>2783</v>
      </c>
      <c r="D2729" s="25" t="s">
        <v>32</v>
      </c>
      <c r="E2729" s="50">
        <v>3342</v>
      </c>
      <c r="F2729" s="41">
        <v>489.52799999999996</v>
      </c>
      <c r="G2729" s="42">
        <v>0</v>
      </c>
      <c r="H2729" s="42">
        <v>801.21999999999991</v>
      </c>
      <c r="I2729" s="42"/>
      <c r="J2729" s="42"/>
      <c r="K2729" s="42">
        <v>0</v>
      </c>
      <c r="L2729" s="46">
        <v>0.20397000000000001</v>
      </c>
      <c r="M2729" s="42">
        <v>0</v>
      </c>
      <c r="N2729" s="48">
        <v>57.053637199999997</v>
      </c>
      <c r="O2729" s="42"/>
      <c r="P2729" s="42"/>
      <c r="Q2729" s="42">
        <v>0</v>
      </c>
      <c r="R2729" s="47">
        <v>1290.7479999999998</v>
      </c>
      <c r="S2729" s="42">
        <v>1374.5680178284526</v>
      </c>
      <c r="T2729" s="73">
        <v>0.41130102268954299</v>
      </c>
      <c r="U2729" s="48">
        <v>57.257607199999995</v>
      </c>
      <c r="V2729" s="49">
        <v>17.132737043686415</v>
      </c>
    </row>
    <row r="2730" spans="1:22" x14ac:dyDescent="0.35">
      <c r="A2730" s="1" t="s">
        <v>29</v>
      </c>
      <c r="B2730" s="44" t="s">
        <v>2763</v>
      </c>
      <c r="C2730" s="25" t="s">
        <v>2784</v>
      </c>
      <c r="D2730" s="25" t="s">
        <v>32</v>
      </c>
      <c r="E2730" s="50">
        <v>5590</v>
      </c>
      <c r="F2730" s="41">
        <v>2012.04</v>
      </c>
      <c r="G2730" s="42">
        <v>0</v>
      </c>
      <c r="H2730" s="42">
        <v>609.93599999999992</v>
      </c>
      <c r="I2730" s="42"/>
      <c r="J2730" s="42"/>
      <c r="K2730" s="42">
        <v>0</v>
      </c>
      <c r="L2730" s="46">
        <v>0.83835000000000004</v>
      </c>
      <c r="M2730" s="42">
        <v>0</v>
      </c>
      <c r="N2730" s="48">
        <v>43.432599359999998</v>
      </c>
      <c r="O2730" s="42"/>
      <c r="P2730" s="42"/>
      <c r="Q2730" s="42">
        <v>0</v>
      </c>
      <c r="R2730" s="47">
        <v>2621.9759999999997</v>
      </c>
      <c r="S2730" s="42">
        <v>2792.2447705623213</v>
      </c>
      <c r="T2730" s="73">
        <v>0.49950711459075514</v>
      </c>
      <c r="U2730" s="48">
        <v>44.270949359999996</v>
      </c>
      <c r="V2730" s="49">
        <v>7.9196689373881926</v>
      </c>
    </row>
    <row r="2731" spans="1:22" x14ac:dyDescent="0.35">
      <c r="A2731" s="1" t="s">
        <v>29</v>
      </c>
      <c r="B2731" s="44" t="s">
        <v>2763</v>
      </c>
      <c r="C2731" s="25" t="s">
        <v>2785</v>
      </c>
      <c r="D2731" s="25" t="s">
        <v>32</v>
      </c>
      <c r="E2731" s="50">
        <v>4438</v>
      </c>
      <c r="F2731" s="41">
        <v>683.20799999999997</v>
      </c>
      <c r="G2731" s="42">
        <v>0</v>
      </c>
      <c r="H2731" s="42">
        <v>2402.4959999999996</v>
      </c>
      <c r="I2731" s="42"/>
      <c r="J2731" s="42"/>
      <c r="K2731" s="42">
        <v>0</v>
      </c>
      <c r="L2731" s="46">
        <v>0.28467000000000003</v>
      </c>
      <c r="M2731" s="42">
        <v>0</v>
      </c>
      <c r="N2731" s="48">
        <v>171.07802495999999</v>
      </c>
      <c r="O2731" s="42"/>
      <c r="P2731" s="42"/>
      <c r="Q2731" s="42">
        <v>0</v>
      </c>
      <c r="R2731" s="47">
        <v>3085.7039999999997</v>
      </c>
      <c r="S2731" s="42">
        <v>3286.0868511013214</v>
      </c>
      <c r="T2731" s="73">
        <v>0.74044318411476373</v>
      </c>
      <c r="U2731" s="48">
        <v>171.36269496</v>
      </c>
      <c r="V2731" s="49">
        <v>38.612594628210907</v>
      </c>
    </row>
    <row r="2732" spans="1:22" x14ac:dyDescent="0.35">
      <c r="A2732" s="1" t="s">
        <v>29</v>
      </c>
      <c r="B2732" s="44" t="s">
        <v>2763</v>
      </c>
      <c r="C2732" s="25" t="s">
        <v>2786</v>
      </c>
      <c r="D2732" s="25" t="s">
        <v>32</v>
      </c>
      <c r="E2732" s="50">
        <v>8730</v>
      </c>
      <c r="F2732" s="41">
        <v>4118.6880000000001</v>
      </c>
      <c r="G2732" s="42">
        <v>0</v>
      </c>
      <c r="H2732" s="42">
        <v>857.09199999999987</v>
      </c>
      <c r="I2732" s="42"/>
      <c r="J2732" s="42"/>
      <c r="K2732" s="42">
        <v>0</v>
      </c>
      <c r="L2732" s="46">
        <v>1.7161200000000001</v>
      </c>
      <c r="M2732" s="42">
        <v>0</v>
      </c>
      <c r="N2732" s="48">
        <v>61.032195919999999</v>
      </c>
      <c r="O2732" s="42"/>
      <c r="P2732" s="42"/>
      <c r="Q2732" s="42">
        <v>0</v>
      </c>
      <c r="R2732" s="47">
        <v>4975.78</v>
      </c>
      <c r="S2732" s="42">
        <v>5298.9026918890904</v>
      </c>
      <c r="T2732" s="73">
        <v>0.60697625336644789</v>
      </c>
      <c r="U2732" s="48">
        <v>62.748315919999996</v>
      </c>
      <c r="V2732" s="49">
        <v>7.1876650538373417</v>
      </c>
    </row>
    <row r="2733" spans="1:22" x14ac:dyDescent="0.35">
      <c r="A2733" s="1" t="s">
        <v>29</v>
      </c>
      <c r="B2733" s="44" t="s">
        <v>2763</v>
      </c>
      <c r="C2733" s="25" t="s">
        <v>2787</v>
      </c>
      <c r="D2733" s="25" t="s">
        <v>32</v>
      </c>
      <c r="E2733" s="50">
        <v>4471</v>
      </c>
      <c r="F2733" s="41">
        <v>851.04</v>
      </c>
      <c r="G2733" s="42">
        <v>0</v>
      </c>
      <c r="H2733" s="42">
        <v>1243.1519999999998</v>
      </c>
      <c r="I2733" s="42"/>
      <c r="J2733" s="42"/>
      <c r="K2733" s="42">
        <v>0</v>
      </c>
      <c r="L2733" s="46">
        <v>0.35460000000000003</v>
      </c>
      <c r="M2733" s="42">
        <v>0</v>
      </c>
      <c r="N2733" s="48">
        <v>88.52293152</v>
      </c>
      <c r="O2733" s="42"/>
      <c r="P2733" s="42"/>
      <c r="Q2733" s="42">
        <v>0</v>
      </c>
      <c r="R2733" s="47">
        <v>2094.192</v>
      </c>
      <c r="S2733" s="42">
        <v>2230.1869508162736</v>
      </c>
      <c r="T2733" s="73">
        <v>0.49881166423982859</v>
      </c>
      <c r="U2733" s="48">
        <v>88.877531520000005</v>
      </c>
      <c r="V2733" s="49">
        <v>19.8786695414896</v>
      </c>
    </row>
    <row r="2734" spans="1:22" x14ac:dyDescent="0.35">
      <c r="A2734" s="1" t="s">
        <v>29</v>
      </c>
      <c r="B2734" s="44" t="s">
        <v>2763</v>
      </c>
      <c r="C2734" s="25" t="s">
        <v>2788</v>
      </c>
      <c r="D2734" s="25" t="s">
        <v>32</v>
      </c>
      <c r="E2734" s="50">
        <v>3246</v>
      </c>
      <c r="F2734" s="41">
        <v>1051.3799999999999</v>
      </c>
      <c r="G2734" s="42">
        <v>0</v>
      </c>
      <c r="H2734" s="42">
        <v>783.37199999999984</v>
      </c>
      <c r="I2734" s="42"/>
      <c r="J2734" s="42"/>
      <c r="K2734" s="42">
        <v>0</v>
      </c>
      <c r="L2734" s="46">
        <v>0.43807499999999999</v>
      </c>
      <c r="M2734" s="42">
        <v>0</v>
      </c>
      <c r="N2734" s="48">
        <v>55.782708719999995</v>
      </c>
      <c r="O2734" s="42"/>
      <c r="P2734" s="42"/>
      <c r="Q2734" s="42">
        <v>0</v>
      </c>
      <c r="R2734" s="47">
        <v>1834.7519999999997</v>
      </c>
      <c r="S2734" s="42">
        <v>1953.8991498315622</v>
      </c>
      <c r="T2734" s="73">
        <v>0.60194058836462172</v>
      </c>
      <c r="U2734" s="48">
        <v>56.220783719999993</v>
      </c>
      <c r="V2734" s="49">
        <v>17.320019630314231</v>
      </c>
    </row>
    <row r="2735" spans="1:22" x14ac:dyDescent="0.35">
      <c r="A2735" s="1" t="s">
        <v>29</v>
      </c>
      <c r="B2735" s="44" t="s">
        <v>2763</v>
      </c>
      <c r="C2735" s="25" t="s">
        <v>2789</v>
      </c>
      <c r="D2735" s="25" t="s">
        <v>32</v>
      </c>
      <c r="E2735" s="50">
        <v>1131</v>
      </c>
      <c r="F2735" s="41">
        <v>122.688</v>
      </c>
      <c r="G2735" s="42">
        <v>392.54039999999998</v>
      </c>
      <c r="H2735" s="42">
        <v>0</v>
      </c>
      <c r="I2735" s="42"/>
      <c r="J2735" s="42"/>
      <c r="K2735" s="42">
        <v>0</v>
      </c>
      <c r="L2735" s="46">
        <v>5.1120000000000006E-2</v>
      </c>
      <c r="M2735" s="48">
        <v>20.070997800000001</v>
      </c>
      <c r="N2735" s="48">
        <v>0</v>
      </c>
      <c r="O2735" s="42"/>
      <c r="P2735" s="42"/>
      <c r="Q2735" s="42">
        <v>0</v>
      </c>
      <c r="R2735" s="47">
        <v>515.22839999999997</v>
      </c>
      <c r="S2735" s="42">
        <v>548.68687033946617</v>
      </c>
      <c r="T2735" s="73">
        <v>0.4851342796989091</v>
      </c>
      <c r="U2735" s="48">
        <v>20.122117800000002</v>
      </c>
      <c r="V2735" s="49">
        <v>17.791439257294428</v>
      </c>
    </row>
    <row r="2736" spans="1:22" x14ac:dyDescent="0.35">
      <c r="A2736" s="1" t="s">
        <v>29</v>
      </c>
      <c r="B2736" s="44" t="s">
        <v>2763</v>
      </c>
      <c r="C2736" s="25" t="s">
        <v>2790</v>
      </c>
      <c r="D2736" s="25" t="s">
        <v>32</v>
      </c>
      <c r="E2736" s="50">
        <v>6750</v>
      </c>
      <c r="F2736" s="41">
        <v>1449.576</v>
      </c>
      <c r="G2736" s="42">
        <v>2482.5527999999999</v>
      </c>
      <c r="H2736" s="42">
        <v>0</v>
      </c>
      <c r="I2736" s="42"/>
      <c r="J2736" s="42"/>
      <c r="K2736" s="42">
        <v>0</v>
      </c>
      <c r="L2736" s="46">
        <v>0.60399000000000003</v>
      </c>
      <c r="M2736" s="42">
        <v>126.93549959999999</v>
      </c>
      <c r="N2736" s="48">
        <v>0</v>
      </c>
      <c r="O2736" s="42"/>
      <c r="P2736" s="42"/>
      <c r="Q2736" s="42">
        <v>0</v>
      </c>
      <c r="R2736" s="47">
        <v>3932.1288</v>
      </c>
      <c r="S2736" s="42">
        <v>4187.4777187043273</v>
      </c>
      <c r="T2736" s="73">
        <v>0.62036706943767816</v>
      </c>
      <c r="U2736" s="48">
        <v>127.53948959999998</v>
      </c>
      <c r="V2736" s="49">
        <v>18.894739199999997</v>
      </c>
    </row>
    <row r="2737" spans="1:22" x14ac:dyDescent="0.35">
      <c r="A2737" s="1" t="s">
        <v>29</v>
      </c>
      <c r="B2737" s="44" t="s">
        <v>2763</v>
      </c>
      <c r="C2737" s="25" t="s">
        <v>2791</v>
      </c>
      <c r="D2737" s="25" t="s">
        <v>32</v>
      </c>
      <c r="E2737" s="50">
        <v>2160</v>
      </c>
      <c r="F2737" s="41">
        <v>348.62399999999997</v>
      </c>
      <c r="G2737" s="42">
        <v>0</v>
      </c>
      <c r="H2737" s="42">
        <v>698.01199999999994</v>
      </c>
      <c r="I2737" s="42"/>
      <c r="J2737" s="42"/>
      <c r="K2737" s="42">
        <v>0</v>
      </c>
      <c r="L2737" s="46">
        <v>0.14526</v>
      </c>
      <c r="M2737" s="42">
        <v>0</v>
      </c>
      <c r="N2737" s="48">
        <v>49.704355119999995</v>
      </c>
      <c r="O2737" s="42"/>
      <c r="P2737" s="42"/>
      <c r="Q2737" s="42">
        <v>0</v>
      </c>
      <c r="R2737" s="47">
        <v>1046.636</v>
      </c>
      <c r="S2737" s="42">
        <v>1114.6036034205752</v>
      </c>
      <c r="T2737" s="73">
        <v>0.51602018676878481</v>
      </c>
      <c r="U2737" s="48">
        <v>49.849615119999996</v>
      </c>
      <c r="V2737" s="49">
        <v>23.078525518518518</v>
      </c>
    </row>
    <row r="2738" spans="1:22" x14ac:dyDescent="0.35">
      <c r="A2738" s="1" t="s">
        <v>29</v>
      </c>
      <c r="B2738" s="44" t="s">
        <v>2763</v>
      </c>
      <c r="C2738" s="25" t="s">
        <v>2792</v>
      </c>
      <c r="D2738" s="25" t="s">
        <v>32</v>
      </c>
      <c r="E2738" s="50">
        <v>5998</v>
      </c>
      <c r="F2738" s="41">
        <v>769.17599999999993</v>
      </c>
      <c r="G2738" s="42">
        <v>2452.6197000000002</v>
      </c>
      <c r="H2738" s="42">
        <v>0</v>
      </c>
      <c r="I2738" s="42"/>
      <c r="J2738" s="42"/>
      <c r="K2738" s="42">
        <v>0</v>
      </c>
      <c r="L2738" s="46">
        <v>0.32049</v>
      </c>
      <c r="M2738" s="42">
        <v>125.40498915000001</v>
      </c>
      <c r="N2738" s="48">
        <v>0</v>
      </c>
      <c r="O2738" s="42"/>
      <c r="P2738" s="42"/>
      <c r="Q2738" s="42">
        <v>0</v>
      </c>
      <c r="R2738" s="47">
        <v>3221.7957000000001</v>
      </c>
      <c r="S2738" s="42">
        <v>3431.0162240787768</v>
      </c>
      <c r="T2738" s="73">
        <v>0.57202671291743523</v>
      </c>
      <c r="U2738" s="48">
        <v>125.72547915000001</v>
      </c>
      <c r="V2738" s="49">
        <v>20.961233602867626</v>
      </c>
    </row>
    <row r="2739" spans="1:22" x14ac:dyDescent="0.35">
      <c r="A2739" s="1" t="s">
        <v>29</v>
      </c>
      <c r="B2739" s="44" t="s">
        <v>2763</v>
      </c>
      <c r="C2739" s="25" t="s">
        <v>2793</v>
      </c>
      <c r="D2739" s="25" t="s">
        <v>32</v>
      </c>
      <c r="E2739" s="50">
        <v>3135</v>
      </c>
      <c r="F2739" s="41">
        <v>950.68799999999999</v>
      </c>
      <c r="G2739" s="42">
        <v>0</v>
      </c>
      <c r="H2739" s="42">
        <v>363.16799999999995</v>
      </c>
      <c r="I2739" s="42"/>
      <c r="J2739" s="42"/>
      <c r="K2739" s="42">
        <v>0</v>
      </c>
      <c r="L2739" s="46">
        <v>0.39612000000000003</v>
      </c>
      <c r="M2739" s="42">
        <v>0</v>
      </c>
      <c r="N2739" s="48">
        <v>25.860631679999997</v>
      </c>
      <c r="O2739" s="42"/>
      <c r="P2739" s="42"/>
      <c r="Q2739" s="42">
        <v>0</v>
      </c>
      <c r="R2739" s="47">
        <v>1313.856</v>
      </c>
      <c r="S2739" s="42">
        <v>1399.1766306296968</v>
      </c>
      <c r="T2739" s="73">
        <v>0.44630833512908991</v>
      </c>
      <c r="U2739" s="48">
        <v>26.256751679999997</v>
      </c>
      <c r="V2739" s="49">
        <v>8.3753593875598078</v>
      </c>
    </row>
    <row r="2740" spans="1:22" x14ac:dyDescent="0.35">
      <c r="A2740" s="1" t="s">
        <v>29</v>
      </c>
      <c r="B2740" s="44" t="s">
        <v>2763</v>
      </c>
      <c r="C2740" s="25" t="s">
        <v>2794</v>
      </c>
      <c r="D2740" s="25" t="s">
        <v>32</v>
      </c>
      <c r="E2740" s="50">
        <v>1236</v>
      </c>
      <c r="F2740" s="41">
        <v>99.611999999999995</v>
      </c>
      <c r="G2740" s="42">
        <v>0</v>
      </c>
      <c r="H2740" s="42">
        <v>642.52799999999991</v>
      </c>
      <c r="I2740" s="42"/>
      <c r="J2740" s="42"/>
      <c r="K2740" s="42">
        <v>0</v>
      </c>
      <c r="L2740" s="46">
        <v>4.1505E-2</v>
      </c>
      <c r="M2740" s="42">
        <v>0</v>
      </c>
      <c r="N2740" s="48">
        <v>45.753425279999995</v>
      </c>
      <c r="O2740" s="42"/>
      <c r="P2740" s="42"/>
      <c r="Q2740" s="42">
        <v>0</v>
      </c>
      <c r="R2740" s="47">
        <v>742.13999999999987</v>
      </c>
      <c r="S2740" s="42">
        <v>790.33390619331419</v>
      </c>
      <c r="T2740" s="73">
        <v>0.63942872669361994</v>
      </c>
      <c r="U2740" s="48">
        <v>45.794930279999996</v>
      </c>
      <c r="V2740" s="49">
        <v>37.050914466019414</v>
      </c>
    </row>
    <row r="2741" spans="1:22" x14ac:dyDescent="0.35">
      <c r="A2741" s="1" t="s">
        <v>29</v>
      </c>
      <c r="B2741" s="44" t="s">
        <v>2763</v>
      </c>
      <c r="C2741" s="25" t="s">
        <v>2795</v>
      </c>
      <c r="D2741" s="25" t="s">
        <v>32</v>
      </c>
      <c r="E2741" s="50">
        <v>4861</v>
      </c>
      <c r="F2741" s="41">
        <v>2140.2791999999999</v>
      </c>
      <c r="G2741" s="42">
        <v>0</v>
      </c>
      <c r="H2741" s="42">
        <v>0</v>
      </c>
      <c r="I2741" s="42"/>
      <c r="J2741" s="42"/>
      <c r="K2741" s="42">
        <v>0</v>
      </c>
      <c r="L2741" s="46">
        <v>0.89178299999999999</v>
      </c>
      <c r="M2741" s="42">
        <v>0</v>
      </c>
      <c r="N2741" s="48">
        <v>0</v>
      </c>
      <c r="O2741" s="42"/>
      <c r="P2741" s="42"/>
      <c r="Q2741" s="42">
        <v>0</v>
      </c>
      <c r="R2741" s="47">
        <v>2140.2791999999999</v>
      </c>
      <c r="S2741" s="42">
        <v>2279.267012262244</v>
      </c>
      <c r="T2741" s="73">
        <v>0.46888850283115491</v>
      </c>
      <c r="U2741" s="48">
        <v>0.89178299999999999</v>
      </c>
      <c r="V2741" s="49">
        <v>0.18345669615305493</v>
      </c>
    </row>
    <row r="2742" spans="1:22" x14ac:dyDescent="0.35">
      <c r="A2742" s="1" t="s">
        <v>29</v>
      </c>
      <c r="B2742" s="44" t="s">
        <v>2763</v>
      </c>
      <c r="C2742" s="25" t="s">
        <v>2796</v>
      </c>
      <c r="D2742" s="25" t="s">
        <v>32</v>
      </c>
      <c r="E2742" s="50">
        <v>2374</v>
      </c>
      <c r="F2742" s="41">
        <v>429.98399999999998</v>
      </c>
      <c r="G2742" s="42">
        <v>0</v>
      </c>
      <c r="H2742" s="42">
        <v>866.01599999999985</v>
      </c>
      <c r="I2742" s="42"/>
      <c r="J2742" s="42"/>
      <c r="K2742" s="42">
        <v>0</v>
      </c>
      <c r="L2742" s="46">
        <v>0.17915999999999999</v>
      </c>
      <c r="M2742" s="42">
        <v>0</v>
      </c>
      <c r="N2742" s="48">
        <v>61.66766015999999</v>
      </c>
      <c r="O2742" s="42"/>
      <c r="P2742" s="42"/>
      <c r="Q2742" s="42">
        <v>0</v>
      </c>
      <c r="R2742" s="47">
        <v>1295.9999999999998</v>
      </c>
      <c r="S2742" s="42">
        <v>1380.1610779994814</v>
      </c>
      <c r="T2742" s="73">
        <v>0.58136523925841677</v>
      </c>
      <c r="U2742" s="48">
        <v>61.846820159999993</v>
      </c>
      <c r="V2742" s="49">
        <v>26.051735534962088</v>
      </c>
    </row>
    <row r="2743" spans="1:22" x14ac:dyDescent="0.35">
      <c r="A2743" s="1" t="s">
        <v>29</v>
      </c>
      <c r="B2743" s="44" t="s">
        <v>2763</v>
      </c>
      <c r="C2743" s="25" t="s">
        <v>2797</v>
      </c>
      <c r="D2743" s="25" t="s">
        <v>32</v>
      </c>
      <c r="E2743" s="50">
        <v>6204</v>
      </c>
      <c r="F2743" s="41">
        <v>1489.5360000000001</v>
      </c>
      <c r="G2743" s="42">
        <v>0</v>
      </c>
      <c r="H2743" s="42">
        <v>1996.6479999999997</v>
      </c>
      <c r="I2743" s="42"/>
      <c r="J2743" s="42"/>
      <c r="K2743" s="42">
        <v>0</v>
      </c>
      <c r="L2743" s="46">
        <v>0.62063999999999997</v>
      </c>
      <c r="M2743" s="42">
        <v>0</v>
      </c>
      <c r="N2743" s="48">
        <v>142.17821648</v>
      </c>
      <c r="O2743" s="42"/>
      <c r="P2743" s="42"/>
      <c r="Q2743" s="42">
        <v>0</v>
      </c>
      <c r="R2743" s="47">
        <v>3486.1839999999997</v>
      </c>
      <c r="S2743" s="42">
        <v>3712.5736632288153</v>
      </c>
      <c r="T2743" s="73">
        <v>0.5984161288247607</v>
      </c>
      <c r="U2743" s="48">
        <v>142.79885648000001</v>
      </c>
      <c r="V2743" s="49">
        <v>23.017223803997425</v>
      </c>
    </row>
    <row r="2744" spans="1:22" x14ac:dyDescent="0.35">
      <c r="A2744" s="1" t="s">
        <v>29</v>
      </c>
      <c r="B2744" s="44" t="s">
        <v>2763</v>
      </c>
      <c r="C2744" s="25" t="s">
        <v>2798</v>
      </c>
      <c r="D2744" s="25" t="s">
        <v>32</v>
      </c>
      <c r="E2744" s="50">
        <v>3497</v>
      </c>
      <c r="F2744" s="41">
        <v>941.95079999999996</v>
      </c>
      <c r="G2744" s="42">
        <v>697.93380000000002</v>
      </c>
      <c r="H2744" s="42">
        <v>0</v>
      </c>
      <c r="I2744" s="42"/>
      <c r="J2744" s="42"/>
      <c r="K2744" s="42">
        <v>0</v>
      </c>
      <c r="L2744" s="46">
        <v>0.39247950000000004</v>
      </c>
      <c r="M2744" s="48">
        <v>35.686079099999994</v>
      </c>
      <c r="N2744" s="48">
        <v>0</v>
      </c>
      <c r="O2744" s="42"/>
      <c r="P2744" s="42"/>
      <c r="Q2744" s="42">
        <v>0</v>
      </c>
      <c r="R2744" s="47">
        <v>1639.8845999999999</v>
      </c>
      <c r="S2744" s="42">
        <v>1746.3772355947135</v>
      </c>
      <c r="T2744" s="73">
        <v>0.49939297557755608</v>
      </c>
      <c r="U2744" s="48">
        <v>36.078558599999994</v>
      </c>
      <c r="V2744" s="49">
        <v>10.317002745210178</v>
      </c>
    </row>
    <row r="2745" spans="1:22" x14ac:dyDescent="0.35">
      <c r="A2745" s="1" t="s">
        <v>29</v>
      </c>
      <c r="B2745" s="44" t="s">
        <v>2763</v>
      </c>
      <c r="C2745" s="25" t="s">
        <v>2799</v>
      </c>
      <c r="D2745" s="25" t="s">
        <v>32</v>
      </c>
      <c r="E2745" s="50">
        <v>2693</v>
      </c>
      <c r="F2745" s="41">
        <v>1387.5840000000001</v>
      </c>
      <c r="G2745" s="42">
        <v>0</v>
      </c>
      <c r="H2745" s="42">
        <v>0</v>
      </c>
      <c r="I2745" s="42"/>
      <c r="J2745" s="42"/>
      <c r="K2745" s="42">
        <v>0</v>
      </c>
      <c r="L2745" s="46">
        <v>0.57816000000000001</v>
      </c>
      <c r="M2745" s="42">
        <v>0</v>
      </c>
      <c r="N2745" s="48">
        <v>0</v>
      </c>
      <c r="O2745" s="42"/>
      <c r="P2745" s="42"/>
      <c r="Q2745" s="42">
        <v>0</v>
      </c>
      <c r="R2745" s="47">
        <v>1387.5840000000001</v>
      </c>
      <c r="S2745" s="42">
        <v>1477.6924608447785</v>
      </c>
      <c r="T2745" s="73">
        <v>0.54871610131629356</v>
      </c>
      <c r="U2745" s="48">
        <v>0.57816000000000001</v>
      </c>
      <c r="V2745" s="49">
        <v>0.2146899368733754</v>
      </c>
    </row>
    <row r="2746" spans="1:22" x14ac:dyDescent="0.35">
      <c r="A2746" s="1" t="s">
        <v>29</v>
      </c>
      <c r="B2746" s="44" t="s">
        <v>2763</v>
      </c>
      <c r="C2746" s="25" t="s">
        <v>2800</v>
      </c>
      <c r="D2746" s="25" t="s">
        <v>32</v>
      </c>
      <c r="E2746" s="50">
        <v>1396</v>
      </c>
      <c r="F2746" s="41">
        <v>191.376</v>
      </c>
      <c r="G2746" s="42">
        <v>0</v>
      </c>
      <c r="H2746" s="42">
        <v>559.49599999999987</v>
      </c>
      <c r="I2746" s="42"/>
      <c r="J2746" s="42"/>
      <c r="K2746" s="42">
        <v>0</v>
      </c>
      <c r="L2746" s="46">
        <v>7.9739999999999991E-2</v>
      </c>
      <c r="M2746" s="42">
        <v>0</v>
      </c>
      <c r="N2746" s="48">
        <v>39.840844959999998</v>
      </c>
      <c r="O2746" s="42"/>
      <c r="P2746" s="42"/>
      <c r="Q2746" s="42">
        <v>0</v>
      </c>
      <c r="R2746" s="47">
        <v>750.87199999999984</v>
      </c>
      <c r="S2746" s="42">
        <v>799.63295444415633</v>
      </c>
      <c r="T2746" s="73">
        <v>0.57280297596286267</v>
      </c>
      <c r="U2746" s="48">
        <v>39.920584959999999</v>
      </c>
      <c r="V2746" s="49">
        <v>28.596407564469914</v>
      </c>
    </row>
    <row r="2747" spans="1:22" x14ac:dyDescent="0.35">
      <c r="A2747" s="1" t="s">
        <v>29</v>
      </c>
      <c r="B2747" s="44" t="s">
        <v>2763</v>
      </c>
      <c r="C2747" s="25" t="s">
        <v>2801</v>
      </c>
      <c r="D2747" s="25" t="s">
        <v>32</v>
      </c>
      <c r="E2747" s="50">
        <v>2872</v>
      </c>
      <c r="F2747" s="41">
        <v>544.24799999999993</v>
      </c>
      <c r="G2747" s="42">
        <v>0</v>
      </c>
      <c r="H2747" s="42">
        <v>940.89999999999986</v>
      </c>
      <c r="I2747" s="42"/>
      <c r="J2747" s="42"/>
      <c r="K2747" s="42">
        <v>0</v>
      </c>
      <c r="L2747" s="46">
        <v>0.22677</v>
      </c>
      <c r="M2747" s="42">
        <v>0</v>
      </c>
      <c r="N2747" s="48">
        <v>67.000033999999999</v>
      </c>
      <c r="O2747" s="42"/>
      <c r="P2747" s="42"/>
      <c r="Q2747" s="42">
        <v>0</v>
      </c>
      <c r="R2747" s="47">
        <v>1485.1479999999997</v>
      </c>
      <c r="S2747" s="42">
        <v>1581.5921795283748</v>
      </c>
      <c r="T2747" s="73">
        <v>0.55069365582464302</v>
      </c>
      <c r="U2747" s="48">
        <v>67.226804000000001</v>
      </c>
      <c r="V2747" s="49">
        <v>23.407661559888581</v>
      </c>
    </row>
    <row r="2748" spans="1:22" x14ac:dyDescent="0.35">
      <c r="A2748" s="1" t="s">
        <v>29</v>
      </c>
      <c r="B2748" s="44" t="s">
        <v>2763</v>
      </c>
      <c r="C2748" s="25" t="s">
        <v>2802</v>
      </c>
      <c r="D2748" s="25" t="s">
        <v>32</v>
      </c>
      <c r="E2748" s="50">
        <v>1492</v>
      </c>
      <c r="F2748" s="41">
        <v>328.608</v>
      </c>
      <c r="G2748" s="42">
        <v>0</v>
      </c>
      <c r="H2748" s="42">
        <v>610.71199999999988</v>
      </c>
      <c r="I2748" s="42"/>
      <c r="J2748" s="42"/>
      <c r="K2748" s="42">
        <v>0</v>
      </c>
      <c r="L2748" s="46">
        <v>0.13692000000000001</v>
      </c>
      <c r="M2748" s="42">
        <v>0</v>
      </c>
      <c r="N2748" s="48">
        <v>43.487857119999994</v>
      </c>
      <c r="O2748" s="42"/>
      <c r="P2748" s="42"/>
      <c r="Q2748" s="42">
        <v>0</v>
      </c>
      <c r="R2748" s="47">
        <v>939.31999999999994</v>
      </c>
      <c r="S2748" s="42">
        <v>1000.3185986006737</v>
      </c>
      <c r="T2748" s="73">
        <v>0.67045482479937912</v>
      </c>
      <c r="U2748" s="48">
        <v>43.624777119999997</v>
      </c>
      <c r="V2748" s="49">
        <v>29.239126756032171</v>
      </c>
    </row>
    <row r="2749" spans="1:22" x14ac:dyDescent="0.35">
      <c r="A2749" s="1" t="s">
        <v>29</v>
      </c>
      <c r="B2749" s="44" t="s">
        <v>2763</v>
      </c>
      <c r="C2749" s="25" t="s">
        <v>2803</v>
      </c>
      <c r="D2749" s="25" t="s">
        <v>32</v>
      </c>
      <c r="E2749" s="50">
        <v>29617</v>
      </c>
      <c r="F2749" s="41">
        <v>9681.119999999999</v>
      </c>
      <c r="G2749" s="42">
        <v>11189.295899999999</v>
      </c>
      <c r="H2749" s="42">
        <v>0</v>
      </c>
      <c r="I2749" s="42"/>
      <c r="J2749" s="42"/>
      <c r="K2749" s="42">
        <v>0</v>
      </c>
      <c r="L2749" s="46">
        <v>4.0338000000000003</v>
      </c>
      <c r="M2749" s="42">
        <v>572.12030504999996</v>
      </c>
      <c r="N2749" s="48">
        <v>0</v>
      </c>
      <c r="O2749" s="42"/>
      <c r="P2749" s="42"/>
      <c r="Q2749" s="42">
        <v>0</v>
      </c>
      <c r="R2749" s="47">
        <v>20870.4159</v>
      </c>
      <c r="S2749" s="42">
        <v>22225.721996019693</v>
      </c>
      <c r="T2749" s="73">
        <v>0.75043799155956692</v>
      </c>
      <c r="U2749" s="48">
        <v>576.15410505</v>
      </c>
      <c r="V2749" s="49">
        <v>19.453493096870041</v>
      </c>
    </row>
    <row r="2750" spans="1:22" x14ac:dyDescent="0.35">
      <c r="A2750" s="1" t="s">
        <v>29</v>
      </c>
      <c r="B2750" s="44" t="s">
        <v>2763</v>
      </c>
      <c r="C2750" s="25" t="s">
        <v>2804</v>
      </c>
      <c r="D2750" s="25" t="s">
        <v>32</v>
      </c>
      <c r="E2750" s="50">
        <v>45184</v>
      </c>
      <c r="F2750" s="41">
        <v>18306</v>
      </c>
      <c r="G2750" s="42">
        <v>14407.293600000001</v>
      </c>
      <c r="H2750" s="42">
        <v>0</v>
      </c>
      <c r="I2750" s="42"/>
      <c r="J2750" s="42"/>
      <c r="K2750" s="42">
        <v>0</v>
      </c>
      <c r="L2750" s="46">
        <v>7.6275000000000004</v>
      </c>
      <c r="M2750" s="42">
        <v>736.65986520000001</v>
      </c>
      <c r="N2750" s="48">
        <v>0</v>
      </c>
      <c r="O2750" s="42"/>
      <c r="P2750" s="42"/>
      <c r="Q2750" s="42">
        <v>0</v>
      </c>
      <c r="R2750" s="47">
        <v>32713.293600000001</v>
      </c>
      <c r="S2750" s="42">
        <v>34837.665555470332</v>
      </c>
      <c r="T2750" s="73">
        <v>0.77101773980768262</v>
      </c>
      <c r="U2750" s="48">
        <v>744.28736520000007</v>
      </c>
      <c r="V2750" s="49">
        <v>16.472365554178474</v>
      </c>
    </row>
    <row r="2751" spans="1:22" x14ac:dyDescent="0.35">
      <c r="A2751" s="1" t="s">
        <v>29</v>
      </c>
      <c r="B2751" s="44" t="s">
        <v>2763</v>
      </c>
      <c r="C2751" s="25" t="s">
        <v>2805</v>
      </c>
      <c r="D2751" s="25" t="s">
        <v>32</v>
      </c>
      <c r="E2751" s="50">
        <v>1512</v>
      </c>
      <c r="F2751" s="41">
        <v>1975.752</v>
      </c>
      <c r="G2751" s="42">
        <v>0</v>
      </c>
      <c r="H2751" s="42">
        <v>0</v>
      </c>
      <c r="I2751" s="42"/>
      <c r="J2751" s="42"/>
      <c r="K2751" s="42">
        <v>0</v>
      </c>
      <c r="L2751" s="46">
        <v>0.82323000000000002</v>
      </c>
      <c r="M2751" s="42">
        <v>0</v>
      </c>
      <c r="N2751" s="48">
        <v>0</v>
      </c>
      <c r="O2751" s="42"/>
      <c r="P2751" s="42"/>
      <c r="Q2751" s="42">
        <v>0</v>
      </c>
      <c r="R2751" s="47">
        <v>1975.752</v>
      </c>
      <c r="S2751" s="42">
        <v>2104.0555634102097</v>
      </c>
      <c r="T2751" s="73">
        <v>1.3915711398215673</v>
      </c>
      <c r="U2751" s="48">
        <v>0.82323000000000002</v>
      </c>
      <c r="V2751" s="49">
        <v>0.54446428571428573</v>
      </c>
    </row>
    <row r="2752" spans="1:22" x14ac:dyDescent="0.35">
      <c r="A2752" s="1" t="s">
        <v>29</v>
      </c>
      <c r="B2752" s="44" t="s">
        <v>2763</v>
      </c>
      <c r="C2752" s="25" t="s">
        <v>2806</v>
      </c>
      <c r="D2752" s="25" t="s">
        <v>32</v>
      </c>
      <c r="E2752" s="50">
        <v>3102</v>
      </c>
      <c r="F2752" s="41">
        <v>553.82399999999996</v>
      </c>
      <c r="G2752" s="42">
        <v>0</v>
      </c>
      <c r="H2752" s="42">
        <v>1010.7399999999999</v>
      </c>
      <c r="I2752" s="42"/>
      <c r="J2752" s="42"/>
      <c r="K2752" s="42">
        <v>0</v>
      </c>
      <c r="L2752" s="46">
        <v>0.23075999999999999</v>
      </c>
      <c r="M2752" s="42">
        <v>0</v>
      </c>
      <c r="N2752" s="48">
        <v>71.973232400000001</v>
      </c>
      <c r="O2752" s="42"/>
      <c r="P2752" s="42"/>
      <c r="Q2752" s="42">
        <v>0</v>
      </c>
      <c r="R2752" s="47">
        <v>1564.5639999999999</v>
      </c>
      <c r="S2752" s="42">
        <v>1666.1653833635655</v>
      </c>
      <c r="T2752" s="73">
        <v>0.53712617129708751</v>
      </c>
      <c r="U2752" s="48">
        <v>72.203992400000004</v>
      </c>
      <c r="V2752" s="49">
        <v>23.276593294648613</v>
      </c>
    </row>
    <row r="2753" spans="1:22" x14ac:dyDescent="0.35">
      <c r="A2753" s="1" t="s">
        <v>29</v>
      </c>
      <c r="B2753" s="44" t="s">
        <v>2763</v>
      </c>
      <c r="C2753" s="25" t="s">
        <v>2807</v>
      </c>
      <c r="D2753" s="25" t="s">
        <v>32</v>
      </c>
      <c r="E2753" s="50">
        <v>1640</v>
      </c>
      <c r="F2753" s="41">
        <v>231.84</v>
      </c>
      <c r="G2753" s="42">
        <v>0</v>
      </c>
      <c r="H2753" s="42">
        <v>642.13999999999987</v>
      </c>
      <c r="I2753" s="42"/>
      <c r="J2753" s="42"/>
      <c r="K2753" s="42">
        <v>0</v>
      </c>
      <c r="L2753" s="46">
        <v>9.6600000000000005E-2</v>
      </c>
      <c r="M2753" s="42">
        <v>0</v>
      </c>
      <c r="N2753" s="48">
        <v>45.7257964</v>
      </c>
      <c r="O2753" s="42"/>
      <c r="P2753" s="42"/>
      <c r="Q2753" s="42">
        <v>0</v>
      </c>
      <c r="R2753" s="47">
        <v>873.9799999999999</v>
      </c>
      <c r="S2753" s="42">
        <v>930.73547758486643</v>
      </c>
      <c r="T2753" s="73">
        <v>0.56752163267369904</v>
      </c>
      <c r="U2753" s="48">
        <v>45.822396400000002</v>
      </c>
      <c r="V2753" s="49">
        <v>27.940485609756102</v>
      </c>
    </row>
    <row r="2754" spans="1:22" x14ac:dyDescent="0.35">
      <c r="A2754" s="1" t="s">
        <v>29</v>
      </c>
      <c r="B2754" s="44" t="s">
        <v>2763</v>
      </c>
      <c r="C2754" s="25" t="s">
        <v>2808</v>
      </c>
      <c r="D2754" s="25" t="s">
        <v>32</v>
      </c>
      <c r="E2754" s="50">
        <v>2549</v>
      </c>
      <c r="F2754" s="41">
        <v>428.25599999999997</v>
      </c>
      <c r="G2754" s="42">
        <v>0</v>
      </c>
      <c r="H2754" s="42">
        <v>1297.4719999999998</v>
      </c>
      <c r="I2754" s="42"/>
      <c r="J2754" s="42"/>
      <c r="K2754" s="42">
        <v>0</v>
      </c>
      <c r="L2754" s="46">
        <v>0.17843999999999999</v>
      </c>
      <c r="M2754" s="42">
        <v>0</v>
      </c>
      <c r="N2754" s="48">
        <v>92.390974720000003</v>
      </c>
      <c r="O2754" s="42"/>
      <c r="P2754" s="42"/>
      <c r="Q2754" s="42">
        <v>0</v>
      </c>
      <c r="R2754" s="47">
        <v>1725.7279999999996</v>
      </c>
      <c r="S2754" s="42">
        <v>1837.7952290230626</v>
      </c>
      <c r="T2754" s="73">
        <v>0.72098675128405754</v>
      </c>
      <c r="U2754" s="48">
        <v>92.569414719999997</v>
      </c>
      <c r="V2754" s="49">
        <v>36.315972820714009</v>
      </c>
    </row>
    <row r="2755" spans="1:22" x14ac:dyDescent="0.35">
      <c r="A2755" s="1" t="s">
        <v>29</v>
      </c>
      <c r="B2755" s="44" t="s">
        <v>2763</v>
      </c>
      <c r="C2755" s="25" t="s">
        <v>2809</v>
      </c>
      <c r="D2755" s="25" t="s">
        <v>32</v>
      </c>
      <c r="E2755" s="50">
        <v>3895</v>
      </c>
      <c r="F2755" s="41">
        <v>1699.056</v>
      </c>
      <c r="G2755" s="42">
        <v>0</v>
      </c>
      <c r="H2755" s="42">
        <v>0</v>
      </c>
      <c r="I2755" s="42"/>
      <c r="J2755" s="42"/>
      <c r="K2755" s="42">
        <v>0</v>
      </c>
      <c r="L2755" s="46">
        <v>0.70794000000000001</v>
      </c>
      <c r="M2755" s="42">
        <v>0</v>
      </c>
      <c r="N2755" s="48">
        <v>0</v>
      </c>
      <c r="O2755" s="42"/>
      <c r="P2755" s="42"/>
      <c r="Q2755" s="42">
        <v>0</v>
      </c>
      <c r="R2755" s="47">
        <v>1699.056</v>
      </c>
      <c r="S2755" s="42">
        <v>1809.3911732573206</v>
      </c>
      <c r="T2755" s="73">
        <v>0.46454202137543532</v>
      </c>
      <c r="U2755" s="48">
        <v>0.70794000000000001</v>
      </c>
      <c r="V2755" s="49">
        <v>0.18175609756097563</v>
      </c>
    </row>
    <row r="2756" spans="1:22" x14ac:dyDescent="0.35">
      <c r="A2756" s="1" t="s">
        <v>29</v>
      </c>
      <c r="B2756" s="44" t="s">
        <v>2763</v>
      </c>
      <c r="C2756" s="25" t="s">
        <v>2810</v>
      </c>
      <c r="D2756" s="25" t="s">
        <v>32</v>
      </c>
      <c r="E2756" s="50">
        <v>2125</v>
      </c>
      <c r="F2756" s="41">
        <v>403.92</v>
      </c>
      <c r="G2756" s="42">
        <v>0</v>
      </c>
      <c r="H2756" s="42">
        <v>841.95999999999992</v>
      </c>
      <c r="I2756" s="42"/>
      <c r="J2756" s="42"/>
      <c r="K2756" s="42">
        <v>0</v>
      </c>
      <c r="L2756" s="46">
        <v>0.16830000000000001</v>
      </c>
      <c r="M2756" s="42">
        <v>0</v>
      </c>
      <c r="N2756" s="48">
        <v>59.954669599999995</v>
      </c>
      <c r="O2756" s="42"/>
      <c r="P2756" s="42"/>
      <c r="Q2756" s="42">
        <v>0</v>
      </c>
      <c r="R2756" s="47">
        <v>1245.8799999999999</v>
      </c>
      <c r="S2756" s="42">
        <v>1326.7863301373411</v>
      </c>
      <c r="T2756" s="73">
        <v>0.62437003771168997</v>
      </c>
      <c r="U2756" s="48">
        <v>60.122969599999998</v>
      </c>
      <c r="V2756" s="49">
        <v>28.29316216470588</v>
      </c>
    </row>
    <row r="2757" spans="1:22" x14ac:dyDescent="0.35">
      <c r="A2757" s="1" t="s">
        <v>29</v>
      </c>
      <c r="B2757" s="44" t="s">
        <v>2763</v>
      </c>
      <c r="C2757" s="25" t="s">
        <v>2811</v>
      </c>
      <c r="D2757" s="25" t="s">
        <v>32</v>
      </c>
      <c r="E2757" s="50">
        <v>6520</v>
      </c>
      <c r="F2757" s="41">
        <v>2391.5520000000001</v>
      </c>
      <c r="G2757" s="42">
        <v>802.88909999999998</v>
      </c>
      <c r="H2757" s="42">
        <v>0</v>
      </c>
      <c r="I2757" s="42"/>
      <c r="J2757" s="42"/>
      <c r="K2757" s="42">
        <v>0</v>
      </c>
      <c r="L2757" s="46">
        <v>0.99648000000000003</v>
      </c>
      <c r="M2757" s="48">
        <v>41.052552449999993</v>
      </c>
      <c r="N2757" s="48">
        <v>0</v>
      </c>
      <c r="O2757" s="42"/>
      <c r="P2757" s="42"/>
      <c r="Q2757" s="42">
        <v>0</v>
      </c>
      <c r="R2757" s="47">
        <v>3194.4411</v>
      </c>
      <c r="S2757" s="42">
        <v>3401.8852408810571</v>
      </c>
      <c r="T2757" s="73">
        <v>0.52176154001243202</v>
      </c>
      <c r="U2757" s="48">
        <v>42.049032449999991</v>
      </c>
      <c r="V2757" s="49">
        <v>6.4492381058282193</v>
      </c>
    </row>
    <row r="2758" spans="1:22" x14ac:dyDescent="0.35">
      <c r="A2758" s="1" t="s">
        <v>29</v>
      </c>
      <c r="B2758" s="44" t="s">
        <v>2763</v>
      </c>
      <c r="C2758" s="25" t="s">
        <v>2812</v>
      </c>
      <c r="D2758" s="25" t="s">
        <v>32</v>
      </c>
      <c r="E2758" s="50">
        <v>5033</v>
      </c>
      <c r="F2758" s="41">
        <v>1522.152</v>
      </c>
      <c r="G2758" s="42">
        <v>0</v>
      </c>
      <c r="H2758" s="42">
        <v>462.49599999999992</v>
      </c>
      <c r="I2758" s="42"/>
      <c r="J2758" s="42"/>
      <c r="K2758" s="42">
        <v>0</v>
      </c>
      <c r="L2758" s="46">
        <v>0.63423000000000007</v>
      </c>
      <c r="M2758" s="42">
        <v>0</v>
      </c>
      <c r="N2758" s="48">
        <v>32.933624960000003</v>
      </c>
      <c r="O2758" s="42"/>
      <c r="P2758" s="42"/>
      <c r="Q2758" s="42">
        <v>0</v>
      </c>
      <c r="R2758" s="47">
        <v>1984.6479999999999</v>
      </c>
      <c r="S2758" s="42">
        <v>2113.5292616740085</v>
      </c>
      <c r="T2758" s="73">
        <v>0.4199342860468922</v>
      </c>
      <c r="U2758" s="48">
        <v>33.567854960000005</v>
      </c>
      <c r="V2758" s="49">
        <v>6.6695519491357054</v>
      </c>
    </row>
    <row r="2759" spans="1:22" x14ac:dyDescent="0.35">
      <c r="A2759" s="1" t="s">
        <v>29</v>
      </c>
      <c r="B2759" s="44" t="s">
        <v>2763</v>
      </c>
      <c r="C2759" s="25" t="s">
        <v>2813</v>
      </c>
      <c r="D2759" s="25" t="s">
        <v>32</v>
      </c>
      <c r="E2759" s="50">
        <v>3764</v>
      </c>
      <c r="F2759" s="41">
        <v>987.55200000000002</v>
      </c>
      <c r="G2759" s="42">
        <v>0</v>
      </c>
      <c r="H2759" s="42">
        <v>173.43599999999998</v>
      </c>
      <c r="I2759" s="42"/>
      <c r="J2759" s="42"/>
      <c r="K2759" s="42">
        <v>0</v>
      </c>
      <c r="L2759" s="46">
        <v>0.41148000000000001</v>
      </c>
      <c r="M2759" s="42">
        <v>0</v>
      </c>
      <c r="N2759" s="48">
        <v>12.350109359999999</v>
      </c>
      <c r="O2759" s="42"/>
      <c r="P2759" s="42"/>
      <c r="Q2759" s="42">
        <v>0</v>
      </c>
      <c r="R2759" s="47">
        <v>1160.9880000000001</v>
      </c>
      <c r="S2759" s="42">
        <v>1236.3815197719616</v>
      </c>
      <c r="T2759" s="73">
        <v>0.32847543033261467</v>
      </c>
      <c r="U2759" s="48">
        <v>12.761589359999999</v>
      </c>
      <c r="V2759" s="49">
        <v>3.3904328799149837</v>
      </c>
    </row>
    <row r="2760" spans="1:22" x14ac:dyDescent="0.35">
      <c r="A2760" s="1" t="s">
        <v>29</v>
      </c>
      <c r="B2760" s="44" t="s">
        <v>2763</v>
      </c>
      <c r="C2760" s="25" t="s">
        <v>2814</v>
      </c>
      <c r="D2760" s="25" t="s">
        <v>32</v>
      </c>
      <c r="E2760" s="50">
        <v>3568</v>
      </c>
      <c r="F2760" s="41">
        <v>1069.2</v>
      </c>
      <c r="G2760" s="42">
        <v>0</v>
      </c>
      <c r="H2760" s="42">
        <v>156.364</v>
      </c>
      <c r="I2760" s="42"/>
      <c r="J2760" s="42"/>
      <c r="K2760" s="42">
        <v>0</v>
      </c>
      <c r="L2760" s="46">
        <v>0.44550000000000001</v>
      </c>
      <c r="M2760" s="42">
        <v>0</v>
      </c>
      <c r="N2760" s="48">
        <v>11.134438640000001</v>
      </c>
      <c r="O2760" s="42"/>
      <c r="P2760" s="42"/>
      <c r="Q2760" s="42">
        <v>0</v>
      </c>
      <c r="R2760" s="47">
        <v>1225.5640000000001</v>
      </c>
      <c r="S2760" s="42">
        <v>1305.1510273127753</v>
      </c>
      <c r="T2760" s="73">
        <v>0.36579344935896169</v>
      </c>
      <c r="U2760" s="48">
        <v>11.579938640000002</v>
      </c>
      <c r="V2760" s="49">
        <v>3.2454984977578483</v>
      </c>
    </row>
    <row r="2761" spans="1:22" x14ac:dyDescent="0.35">
      <c r="A2761" s="1" t="s">
        <v>29</v>
      </c>
      <c r="B2761" s="44" t="s">
        <v>2763</v>
      </c>
      <c r="C2761" s="25" t="s">
        <v>2815</v>
      </c>
      <c r="D2761" s="25" t="s">
        <v>32</v>
      </c>
      <c r="E2761" s="50">
        <v>4420</v>
      </c>
      <c r="F2761" s="41">
        <v>1816.992</v>
      </c>
      <c r="G2761" s="42">
        <v>0</v>
      </c>
      <c r="H2761" s="42">
        <v>0</v>
      </c>
      <c r="I2761" s="42"/>
      <c r="J2761" s="42"/>
      <c r="K2761" s="42">
        <v>0</v>
      </c>
      <c r="L2761" s="46">
        <v>0.75708000000000009</v>
      </c>
      <c r="M2761" s="42">
        <v>0</v>
      </c>
      <c r="N2761" s="48">
        <v>0</v>
      </c>
      <c r="O2761" s="42"/>
      <c r="P2761" s="42"/>
      <c r="Q2761" s="42">
        <v>0</v>
      </c>
      <c r="R2761" s="47">
        <v>1816.992</v>
      </c>
      <c r="S2761" s="42">
        <v>1934.9858313552734</v>
      </c>
      <c r="T2761" s="73">
        <v>0.43777959985413423</v>
      </c>
      <c r="U2761" s="48">
        <v>0.75708000000000009</v>
      </c>
      <c r="V2761" s="49">
        <v>0.17128506787330317</v>
      </c>
    </row>
    <row r="2762" spans="1:22" x14ac:dyDescent="0.35">
      <c r="A2762" s="1" t="s">
        <v>29</v>
      </c>
      <c r="B2762" s="44" t="s">
        <v>2763</v>
      </c>
      <c r="C2762" s="25" t="s">
        <v>2816</v>
      </c>
      <c r="D2762" s="25" t="s">
        <v>32</v>
      </c>
      <c r="E2762" s="50">
        <v>5931</v>
      </c>
      <c r="F2762" s="41">
        <v>2846.0160000000001</v>
      </c>
      <c r="G2762" s="42">
        <v>0</v>
      </c>
      <c r="H2762" s="42">
        <v>0</v>
      </c>
      <c r="I2762" s="42"/>
      <c r="J2762" s="42"/>
      <c r="K2762" s="42">
        <v>0</v>
      </c>
      <c r="L2762" s="46">
        <v>1.18584</v>
      </c>
      <c r="M2762" s="42">
        <v>0</v>
      </c>
      <c r="N2762" s="48">
        <v>0</v>
      </c>
      <c r="O2762" s="42"/>
      <c r="P2762" s="42"/>
      <c r="Q2762" s="42">
        <v>0</v>
      </c>
      <c r="R2762" s="47">
        <v>2846.0160000000001</v>
      </c>
      <c r="S2762" s="42">
        <v>3030.8337272868621</v>
      </c>
      <c r="T2762" s="73">
        <v>0.51101563434275199</v>
      </c>
      <c r="U2762" s="48">
        <v>1.18584</v>
      </c>
      <c r="V2762" s="49">
        <v>0.19993930197268586</v>
      </c>
    </row>
    <row r="2763" spans="1:22" x14ac:dyDescent="0.35">
      <c r="A2763" s="1" t="s">
        <v>29</v>
      </c>
      <c r="B2763" s="44" t="s">
        <v>2763</v>
      </c>
      <c r="C2763" s="25" t="s">
        <v>2817</v>
      </c>
      <c r="D2763" s="25" t="s">
        <v>32</v>
      </c>
      <c r="E2763" s="50">
        <v>4786</v>
      </c>
      <c r="F2763" s="41">
        <v>1753.434</v>
      </c>
      <c r="G2763" s="42">
        <v>0</v>
      </c>
      <c r="H2763" s="42">
        <v>0</v>
      </c>
      <c r="I2763" s="42"/>
      <c r="J2763" s="42"/>
      <c r="K2763" s="42">
        <v>0</v>
      </c>
      <c r="L2763" s="46">
        <v>0.73059750000000001</v>
      </c>
      <c r="M2763" s="42">
        <v>0</v>
      </c>
      <c r="N2763" s="48">
        <v>0</v>
      </c>
      <c r="O2763" s="42"/>
      <c r="P2763" s="42"/>
      <c r="Q2763" s="42">
        <v>0</v>
      </c>
      <c r="R2763" s="47">
        <v>1753.434</v>
      </c>
      <c r="S2763" s="42">
        <v>1867.3004318217154</v>
      </c>
      <c r="T2763" s="73">
        <v>0.39015888671577842</v>
      </c>
      <c r="U2763" s="48">
        <v>0.73059750000000001</v>
      </c>
      <c r="V2763" s="49">
        <v>0.15265305056414541</v>
      </c>
    </row>
    <row r="2764" spans="1:22" x14ac:dyDescent="0.35">
      <c r="A2764" s="1" t="s">
        <v>29</v>
      </c>
      <c r="B2764" s="44" t="s">
        <v>2763</v>
      </c>
      <c r="C2764" s="25" t="s">
        <v>2818</v>
      </c>
      <c r="D2764" s="25" t="s">
        <v>32</v>
      </c>
      <c r="E2764" s="50">
        <v>7313</v>
      </c>
      <c r="F2764" s="41">
        <v>2212.92</v>
      </c>
      <c r="G2764" s="42">
        <v>0</v>
      </c>
      <c r="H2764" s="42">
        <v>1364.5959999999998</v>
      </c>
      <c r="I2764" s="42"/>
      <c r="J2764" s="42"/>
      <c r="K2764" s="42">
        <v>0</v>
      </c>
      <c r="L2764" s="46">
        <v>0.92205000000000004</v>
      </c>
      <c r="M2764" s="42">
        <v>0</v>
      </c>
      <c r="N2764" s="48">
        <v>97.170770959999999</v>
      </c>
      <c r="O2764" s="42"/>
      <c r="P2764" s="42"/>
      <c r="Q2764" s="42">
        <v>0</v>
      </c>
      <c r="R2764" s="47">
        <v>3577.5159999999996</v>
      </c>
      <c r="S2764" s="42">
        <v>3809.8366814200567</v>
      </c>
      <c r="T2764" s="73">
        <v>0.52096768513880165</v>
      </c>
      <c r="U2764" s="48">
        <v>98.092820959999997</v>
      </c>
      <c r="V2764" s="49">
        <v>13.413485704909066</v>
      </c>
    </row>
    <row r="2765" spans="1:22" x14ac:dyDescent="0.35">
      <c r="A2765" s="1" t="s">
        <v>29</v>
      </c>
      <c r="B2765" s="44" t="s">
        <v>2763</v>
      </c>
      <c r="C2765" s="25" t="s">
        <v>2819</v>
      </c>
      <c r="D2765" s="25" t="s">
        <v>32</v>
      </c>
      <c r="E2765" s="50">
        <v>3296</v>
      </c>
      <c r="F2765" s="41">
        <v>956.44799999999998</v>
      </c>
      <c r="G2765" s="42">
        <v>0</v>
      </c>
      <c r="H2765" s="42">
        <v>0</v>
      </c>
      <c r="I2765" s="42"/>
      <c r="J2765" s="42"/>
      <c r="K2765" s="42">
        <v>0</v>
      </c>
      <c r="L2765" s="46">
        <v>0.39851999999999999</v>
      </c>
      <c r="M2765" s="42">
        <v>0</v>
      </c>
      <c r="N2765" s="48">
        <v>0</v>
      </c>
      <c r="O2765" s="42"/>
      <c r="P2765" s="42"/>
      <c r="Q2765" s="42">
        <v>0</v>
      </c>
      <c r="R2765" s="47">
        <v>956.44799999999998</v>
      </c>
      <c r="S2765" s="42">
        <v>1018.5588755636174</v>
      </c>
      <c r="T2765" s="73">
        <v>0.30902878506177711</v>
      </c>
      <c r="U2765" s="48">
        <v>0.39851999999999999</v>
      </c>
      <c r="V2765" s="49">
        <v>0.12091019417475728</v>
      </c>
    </row>
    <row r="2766" spans="1:22" x14ac:dyDescent="0.35">
      <c r="A2766" s="1" t="s">
        <v>29</v>
      </c>
      <c r="B2766" s="44" t="s">
        <v>2763</v>
      </c>
      <c r="C2766" s="25" t="s">
        <v>2820</v>
      </c>
      <c r="D2766" s="25" t="s">
        <v>32</v>
      </c>
      <c r="E2766" s="50">
        <v>7313</v>
      </c>
      <c r="F2766" s="41">
        <v>2256.3359999999998</v>
      </c>
      <c r="G2766" s="42">
        <v>0</v>
      </c>
      <c r="H2766" s="42">
        <v>2105.2879999999996</v>
      </c>
      <c r="I2766" s="42"/>
      <c r="J2766" s="42"/>
      <c r="K2766" s="42">
        <v>0</v>
      </c>
      <c r="L2766" s="46">
        <v>0.94013999999999998</v>
      </c>
      <c r="M2766" s="42">
        <v>0</v>
      </c>
      <c r="N2766" s="48">
        <v>149.91430288000001</v>
      </c>
      <c r="O2766" s="42"/>
      <c r="P2766" s="42"/>
      <c r="Q2766" s="42">
        <v>0</v>
      </c>
      <c r="R2766" s="47">
        <v>4361.6239999999998</v>
      </c>
      <c r="S2766" s="42">
        <v>4644.8639519046383</v>
      </c>
      <c r="T2766" s="73">
        <v>0.63515164117388734</v>
      </c>
      <c r="U2766" s="48">
        <v>150.85444288000002</v>
      </c>
      <c r="V2766" s="49">
        <v>20.628256923287299</v>
      </c>
    </row>
    <row r="2767" spans="1:22" x14ac:dyDescent="0.35">
      <c r="A2767" s="1" t="s">
        <v>29</v>
      </c>
      <c r="B2767" s="44" t="s">
        <v>2763</v>
      </c>
      <c r="C2767" s="25" t="s">
        <v>2821</v>
      </c>
      <c r="D2767" s="25" t="s">
        <v>32</v>
      </c>
      <c r="E2767" s="50">
        <v>5634</v>
      </c>
      <c r="F2767" s="41">
        <v>1315.44</v>
      </c>
      <c r="G2767" s="42">
        <v>0</v>
      </c>
      <c r="H2767" s="42">
        <v>0</v>
      </c>
      <c r="I2767" s="42"/>
      <c r="J2767" s="42"/>
      <c r="K2767" s="42">
        <v>0</v>
      </c>
      <c r="L2767" s="46">
        <v>0.54810000000000003</v>
      </c>
      <c r="M2767" s="42">
        <v>0</v>
      </c>
      <c r="N2767" s="48">
        <v>0</v>
      </c>
      <c r="O2767" s="42"/>
      <c r="P2767" s="42"/>
      <c r="Q2767" s="42">
        <v>0</v>
      </c>
      <c r="R2767" s="47">
        <v>1315.44</v>
      </c>
      <c r="S2767" s="42">
        <v>1400.8634941694741</v>
      </c>
      <c r="T2767" s="73">
        <v>0.2486445676552137</v>
      </c>
      <c r="U2767" s="48">
        <v>0.54810000000000003</v>
      </c>
      <c r="V2767" s="49">
        <v>9.7284345047923326E-2</v>
      </c>
    </row>
    <row r="2768" spans="1:22" x14ac:dyDescent="0.35">
      <c r="A2768" s="1" t="s">
        <v>29</v>
      </c>
      <c r="B2768" s="44" t="s">
        <v>2763</v>
      </c>
      <c r="C2768" s="25" t="s">
        <v>2822</v>
      </c>
      <c r="D2768" s="25" t="s">
        <v>32</v>
      </c>
      <c r="E2768" s="50">
        <v>2894</v>
      </c>
      <c r="F2768" s="41">
        <v>840.10680000000002</v>
      </c>
      <c r="G2768" s="42">
        <v>0</v>
      </c>
      <c r="H2768" s="42">
        <v>0</v>
      </c>
      <c r="I2768" s="42"/>
      <c r="J2768" s="42"/>
      <c r="K2768" s="42">
        <v>0</v>
      </c>
      <c r="L2768" s="46">
        <v>0.35004450000000004</v>
      </c>
      <c r="M2768" s="42">
        <v>0</v>
      </c>
      <c r="N2768" s="48">
        <v>0</v>
      </c>
      <c r="O2768" s="42"/>
      <c r="P2768" s="42"/>
      <c r="Q2768" s="42">
        <v>0</v>
      </c>
      <c r="R2768" s="47">
        <v>840.10680000000002</v>
      </c>
      <c r="S2768" s="42">
        <v>894.66258234775853</v>
      </c>
      <c r="T2768" s="73">
        <v>0.30914394690662006</v>
      </c>
      <c r="U2768" s="48">
        <v>0.35004450000000004</v>
      </c>
      <c r="V2768" s="49">
        <v>0.12095525224602627</v>
      </c>
    </row>
    <row r="2769" spans="1:22" x14ac:dyDescent="0.35">
      <c r="A2769" s="1" t="s">
        <v>29</v>
      </c>
      <c r="B2769" s="44" t="s">
        <v>2763</v>
      </c>
      <c r="C2769" s="25" t="s">
        <v>2823</v>
      </c>
      <c r="D2769" s="25" t="s">
        <v>32</v>
      </c>
      <c r="E2769" s="50">
        <v>4195</v>
      </c>
      <c r="F2769" s="41">
        <v>1164.8699999999999</v>
      </c>
      <c r="G2769" s="42">
        <v>0</v>
      </c>
      <c r="H2769" s="42">
        <v>0</v>
      </c>
      <c r="I2769" s="42"/>
      <c r="J2769" s="42"/>
      <c r="K2769" s="42">
        <v>0</v>
      </c>
      <c r="L2769" s="46">
        <v>0.48536250000000003</v>
      </c>
      <c r="M2769" s="42">
        <v>0</v>
      </c>
      <c r="N2769" s="48">
        <v>0</v>
      </c>
      <c r="O2769" s="42"/>
      <c r="P2769" s="42"/>
      <c r="Q2769" s="42">
        <v>0</v>
      </c>
      <c r="R2769" s="47">
        <v>1164.8699999999999</v>
      </c>
      <c r="S2769" s="42">
        <v>1240.5156133713397</v>
      </c>
      <c r="T2769" s="73">
        <v>0.29571289949257201</v>
      </c>
      <c r="U2769" s="48">
        <v>0.48536250000000003</v>
      </c>
      <c r="V2769" s="49">
        <v>0.11570023837902264</v>
      </c>
    </row>
    <row r="2770" spans="1:22" x14ac:dyDescent="0.35">
      <c r="A2770" s="1" t="s">
        <v>29</v>
      </c>
      <c r="B2770" s="44" t="s">
        <v>2763</v>
      </c>
      <c r="C2770" s="25" t="s">
        <v>2824</v>
      </c>
      <c r="D2770" s="25" t="s">
        <v>32</v>
      </c>
      <c r="E2770" s="50">
        <v>4321</v>
      </c>
      <c r="F2770" s="41">
        <v>1493.5103999999999</v>
      </c>
      <c r="G2770" s="42">
        <v>0</v>
      </c>
      <c r="H2770" s="42">
        <v>0</v>
      </c>
      <c r="I2770" s="42"/>
      <c r="J2770" s="42"/>
      <c r="K2770" s="42">
        <v>0</v>
      </c>
      <c r="L2770" s="46">
        <v>0.62229600000000007</v>
      </c>
      <c r="M2770" s="42">
        <v>0</v>
      </c>
      <c r="N2770" s="48">
        <v>0</v>
      </c>
      <c r="O2770" s="42"/>
      <c r="P2770" s="42"/>
      <c r="Q2770" s="42">
        <v>0</v>
      </c>
      <c r="R2770" s="47">
        <v>1493.5103999999999</v>
      </c>
      <c r="S2770" s="42">
        <v>1590.4976262866026</v>
      </c>
      <c r="T2770" s="73">
        <v>0.36808554183906561</v>
      </c>
      <c r="U2770" s="48">
        <v>0.62229600000000007</v>
      </c>
      <c r="V2770" s="49">
        <v>0.14401666280953485</v>
      </c>
    </row>
    <row r="2771" spans="1:22" x14ac:dyDescent="0.35">
      <c r="A2771" s="1" t="s">
        <v>29</v>
      </c>
      <c r="B2771" s="44" t="s">
        <v>2825</v>
      </c>
      <c r="C2771" s="25" t="s">
        <v>2826</v>
      </c>
      <c r="D2771" s="25" t="s">
        <v>32</v>
      </c>
      <c r="E2771" s="50">
        <v>1838</v>
      </c>
      <c r="F2771" s="41">
        <v>843.78599999999994</v>
      </c>
      <c r="G2771" s="42">
        <v>0</v>
      </c>
      <c r="H2771" s="42">
        <v>0</v>
      </c>
      <c r="I2771" s="42"/>
      <c r="J2771" s="42"/>
      <c r="K2771" s="42">
        <v>0</v>
      </c>
      <c r="L2771" s="46">
        <v>0.35157749999999999</v>
      </c>
      <c r="M2771" s="42">
        <v>0</v>
      </c>
      <c r="N2771" s="48">
        <v>0</v>
      </c>
      <c r="O2771" s="42"/>
      <c r="P2771" s="42"/>
      <c r="Q2771" s="42">
        <v>0</v>
      </c>
      <c r="R2771" s="47">
        <v>843.78599999999994</v>
      </c>
      <c r="S2771" s="42">
        <v>898.58070629696806</v>
      </c>
      <c r="T2771" s="73">
        <v>0.48889048220727316</v>
      </c>
      <c r="U2771" s="48">
        <v>0.35157749999999999</v>
      </c>
      <c r="V2771" s="49">
        <v>0.19128264417845484</v>
      </c>
    </row>
    <row r="2772" spans="1:22" x14ac:dyDescent="0.35">
      <c r="A2772" s="1" t="s">
        <v>29</v>
      </c>
      <c r="B2772" s="44" t="s">
        <v>2825</v>
      </c>
      <c r="C2772" s="25" t="s">
        <v>2827</v>
      </c>
      <c r="D2772" s="25" t="s">
        <v>32</v>
      </c>
      <c r="E2772" s="50">
        <v>3340</v>
      </c>
      <c r="F2772" s="41">
        <v>1687.3524</v>
      </c>
      <c r="G2772" s="42">
        <v>0</v>
      </c>
      <c r="H2772" s="42">
        <v>0</v>
      </c>
      <c r="I2772" s="42"/>
      <c r="J2772" s="42"/>
      <c r="K2772" s="42">
        <v>0</v>
      </c>
      <c r="L2772" s="46">
        <v>0.70306349999999995</v>
      </c>
      <c r="M2772" s="42">
        <v>0</v>
      </c>
      <c r="N2772" s="48">
        <v>0</v>
      </c>
      <c r="O2772" s="42"/>
      <c r="P2772" s="42"/>
      <c r="Q2772" s="42">
        <v>0</v>
      </c>
      <c r="R2772" s="47">
        <v>1687.3524</v>
      </c>
      <c r="S2772" s="42">
        <v>1796.9275519668308</v>
      </c>
      <c r="T2772" s="73">
        <v>0.53800226106791338</v>
      </c>
      <c r="U2772" s="48">
        <v>0.70306349999999995</v>
      </c>
      <c r="V2772" s="49">
        <v>0.21049805389221557</v>
      </c>
    </row>
    <row r="2773" spans="1:22" x14ac:dyDescent="0.35">
      <c r="A2773" s="1" t="s">
        <v>29</v>
      </c>
      <c r="B2773" s="44" t="s">
        <v>2825</v>
      </c>
      <c r="C2773" s="25" t="s">
        <v>2828</v>
      </c>
      <c r="D2773" s="25" t="s">
        <v>32</v>
      </c>
      <c r="E2773" s="50">
        <v>1357</v>
      </c>
      <c r="F2773" s="41">
        <v>573.87959999999998</v>
      </c>
      <c r="G2773" s="42">
        <v>0</v>
      </c>
      <c r="H2773" s="42">
        <v>0</v>
      </c>
      <c r="I2773" s="42"/>
      <c r="J2773" s="42"/>
      <c r="K2773" s="42">
        <v>0</v>
      </c>
      <c r="L2773" s="46">
        <v>0.23911650000000001</v>
      </c>
      <c r="M2773" s="42">
        <v>0</v>
      </c>
      <c r="N2773" s="48">
        <v>0</v>
      </c>
      <c r="O2773" s="42"/>
      <c r="P2773" s="42"/>
      <c r="Q2773" s="42">
        <v>0</v>
      </c>
      <c r="R2773" s="47">
        <v>573.87959999999998</v>
      </c>
      <c r="S2773" s="42">
        <v>611.14682668048715</v>
      </c>
      <c r="T2773" s="73">
        <v>0.45036612135629117</v>
      </c>
      <c r="U2773" s="48">
        <v>0.23911650000000001</v>
      </c>
      <c r="V2773" s="49">
        <v>0.1762096536477524</v>
      </c>
    </row>
    <row r="2774" spans="1:22" x14ac:dyDescent="0.35">
      <c r="A2774" s="1" t="s">
        <v>29</v>
      </c>
      <c r="B2774" s="44" t="s">
        <v>2825</v>
      </c>
      <c r="C2774" s="25" t="s">
        <v>2829</v>
      </c>
      <c r="D2774" s="25" t="s">
        <v>32</v>
      </c>
      <c r="E2774" s="50">
        <v>3620</v>
      </c>
      <c r="F2774" s="41">
        <v>1056.8448000000001</v>
      </c>
      <c r="G2774" s="42">
        <v>808.95150000000001</v>
      </c>
      <c r="H2774" s="42">
        <v>0</v>
      </c>
      <c r="I2774" s="42"/>
      <c r="J2774" s="42"/>
      <c r="K2774" s="42">
        <v>0</v>
      </c>
      <c r="L2774" s="46">
        <v>0.44035200000000002</v>
      </c>
      <c r="M2774" s="48">
        <v>41.362529250000001</v>
      </c>
      <c r="N2774" s="48">
        <v>0</v>
      </c>
      <c r="O2774" s="42"/>
      <c r="P2774" s="42"/>
      <c r="Q2774" s="42">
        <v>0</v>
      </c>
      <c r="R2774" s="47">
        <v>1865.7963</v>
      </c>
      <c r="S2774" s="42">
        <v>1986.9594388390774</v>
      </c>
      <c r="T2774" s="73">
        <v>0.54888382288372306</v>
      </c>
      <c r="U2774" s="48">
        <v>41.802881249999999</v>
      </c>
      <c r="V2774" s="49">
        <v>11.547757251381215</v>
      </c>
    </row>
    <row r="2775" spans="1:22" x14ac:dyDescent="0.35">
      <c r="A2775" s="1" t="s">
        <v>29</v>
      </c>
      <c r="B2775" s="44" t="s">
        <v>2825</v>
      </c>
      <c r="C2775" s="25" t="s">
        <v>2830</v>
      </c>
      <c r="D2775" s="25" t="s">
        <v>32</v>
      </c>
      <c r="E2775" s="50">
        <v>3688</v>
      </c>
      <c r="F2775" s="41">
        <v>588.63959999999997</v>
      </c>
      <c r="G2775" s="42">
        <v>1714.9014</v>
      </c>
      <c r="H2775" s="42">
        <v>0</v>
      </c>
      <c r="I2775" s="42"/>
      <c r="J2775" s="42"/>
      <c r="K2775" s="42">
        <v>0</v>
      </c>
      <c r="L2775" s="46">
        <v>0.2452665</v>
      </c>
      <c r="M2775" s="48">
        <v>87.684687299999993</v>
      </c>
      <c r="N2775" s="48">
        <v>0</v>
      </c>
      <c r="O2775" s="42"/>
      <c r="P2775" s="42"/>
      <c r="Q2775" s="42">
        <v>0</v>
      </c>
      <c r="R2775" s="47">
        <v>2303.5410000000002</v>
      </c>
      <c r="S2775" s="42">
        <v>2453.1308871728429</v>
      </c>
      <c r="T2775" s="73">
        <v>0.66516564185814608</v>
      </c>
      <c r="U2775" s="48">
        <v>87.929953799999993</v>
      </c>
      <c r="V2775" s="49">
        <v>23.842178362255961</v>
      </c>
    </row>
    <row r="2776" spans="1:22" x14ac:dyDescent="0.35">
      <c r="A2776" s="1" t="s">
        <v>29</v>
      </c>
      <c r="B2776" s="44" t="s">
        <v>2825</v>
      </c>
      <c r="C2776" s="25" t="s">
        <v>2831</v>
      </c>
      <c r="D2776" s="25" t="s">
        <v>32</v>
      </c>
      <c r="E2776" s="50">
        <v>2891</v>
      </c>
      <c r="F2776" s="41">
        <v>1432.2095999999999</v>
      </c>
      <c r="G2776" s="42">
        <v>0</v>
      </c>
      <c r="H2776" s="42">
        <v>0</v>
      </c>
      <c r="I2776" s="42"/>
      <c r="J2776" s="42"/>
      <c r="K2776" s="42">
        <v>0</v>
      </c>
      <c r="L2776" s="46">
        <v>0.59675400000000001</v>
      </c>
      <c r="M2776" s="42">
        <v>0</v>
      </c>
      <c r="N2776" s="48">
        <v>0</v>
      </c>
      <c r="O2776" s="42"/>
      <c r="P2776" s="42"/>
      <c r="Q2776" s="42">
        <v>0</v>
      </c>
      <c r="R2776" s="47">
        <v>1432.2095999999999</v>
      </c>
      <c r="S2776" s="42">
        <v>1525.2160072972272</v>
      </c>
      <c r="T2776" s="73">
        <v>0.52757385240305332</v>
      </c>
      <c r="U2776" s="48">
        <v>0.59675400000000001</v>
      </c>
      <c r="V2776" s="49">
        <v>0.20641784849533035</v>
      </c>
    </row>
    <row r="2777" spans="1:22" x14ac:dyDescent="0.35">
      <c r="A2777" s="1" t="s">
        <v>29</v>
      </c>
      <c r="B2777" s="44" t="s">
        <v>2825</v>
      </c>
      <c r="C2777" s="25" t="s">
        <v>2832</v>
      </c>
      <c r="D2777" s="25" t="s">
        <v>32</v>
      </c>
      <c r="E2777" s="50">
        <v>2153</v>
      </c>
      <c r="F2777" s="41">
        <v>1218.5640000000001</v>
      </c>
      <c r="G2777" s="42">
        <v>0</v>
      </c>
      <c r="H2777" s="42">
        <v>0</v>
      </c>
      <c r="I2777" s="42"/>
      <c r="J2777" s="42"/>
      <c r="K2777" s="42">
        <v>0</v>
      </c>
      <c r="L2777" s="46">
        <v>0.50773500000000005</v>
      </c>
      <c r="M2777" s="42">
        <v>0</v>
      </c>
      <c r="N2777" s="48">
        <v>0</v>
      </c>
      <c r="O2777" s="42"/>
      <c r="P2777" s="42"/>
      <c r="Q2777" s="42">
        <v>0</v>
      </c>
      <c r="R2777" s="47">
        <v>1249.0640000000001</v>
      </c>
      <c r="S2777" s="42">
        <v>1330.1770962425499</v>
      </c>
      <c r="T2777" s="73">
        <v>0.617824940196261</v>
      </c>
      <c r="U2777" s="48">
        <v>1.960163015162077</v>
      </c>
      <c r="V2777" s="49">
        <v>0.91043335585790852</v>
      </c>
    </row>
    <row r="2778" spans="1:22" x14ac:dyDescent="0.35">
      <c r="A2778" s="1" t="s">
        <v>29</v>
      </c>
      <c r="B2778" s="44" t="s">
        <v>2825</v>
      </c>
      <c r="C2778" s="25" t="s">
        <v>2833</v>
      </c>
      <c r="D2778" s="25" t="s">
        <v>32</v>
      </c>
      <c r="E2778" s="50">
        <v>2590</v>
      </c>
      <c r="F2778" s="41">
        <v>1235.8188</v>
      </c>
      <c r="G2778" s="42">
        <v>0</v>
      </c>
      <c r="H2778" s="42">
        <v>0</v>
      </c>
      <c r="I2778" s="42"/>
      <c r="J2778" s="42"/>
      <c r="K2778" s="42">
        <v>0</v>
      </c>
      <c r="L2778" s="46">
        <v>0.51492450000000001</v>
      </c>
      <c r="M2778" s="42">
        <v>0</v>
      </c>
      <c r="N2778" s="48">
        <v>0</v>
      </c>
      <c r="O2778" s="42"/>
      <c r="P2778" s="42"/>
      <c r="Q2778" s="42">
        <v>0</v>
      </c>
      <c r="R2778" s="47">
        <v>1235.8188</v>
      </c>
      <c r="S2778" s="42">
        <v>1316.0717648302668</v>
      </c>
      <c r="T2778" s="73">
        <v>0.50813581653678253</v>
      </c>
      <c r="U2778" s="48">
        <v>0.51492450000000001</v>
      </c>
      <c r="V2778" s="49">
        <v>0.19881254826254824</v>
      </c>
    </row>
    <row r="2779" spans="1:22" x14ac:dyDescent="0.35">
      <c r="A2779" s="1" t="s">
        <v>29</v>
      </c>
      <c r="B2779" s="44" t="s">
        <v>2825</v>
      </c>
      <c r="C2779" s="25" t="s">
        <v>2834</v>
      </c>
      <c r="D2779" s="25" t="s">
        <v>32</v>
      </c>
      <c r="E2779" s="50">
        <v>1541</v>
      </c>
      <c r="F2779" s="41">
        <v>1145.952</v>
      </c>
      <c r="G2779" s="42">
        <v>0</v>
      </c>
      <c r="H2779" s="42">
        <v>0</v>
      </c>
      <c r="I2779" s="42"/>
      <c r="J2779" s="42"/>
      <c r="K2779" s="42">
        <v>0</v>
      </c>
      <c r="L2779" s="46">
        <v>0.47748000000000002</v>
      </c>
      <c r="M2779" s="42">
        <v>0</v>
      </c>
      <c r="N2779" s="48">
        <v>0</v>
      </c>
      <c r="O2779" s="42"/>
      <c r="P2779" s="42"/>
      <c r="Q2779" s="42">
        <v>0</v>
      </c>
      <c r="R2779" s="47">
        <v>1145.952</v>
      </c>
      <c r="S2779" s="42">
        <v>1220.3690954133194</v>
      </c>
      <c r="T2779" s="73">
        <v>0.79193322220202433</v>
      </c>
      <c r="U2779" s="48">
        <v>0.47748000000000002</v>
      </c>
      <c r="V2779" s="49">
        <v>0.30985074626865672</v>
      </c>
    </row>
    <row r="2780" spans="1:22" x14ac:dyDescent="0.35">
      <c r="A2780" s="1" t="s">
        <v>29</v>
      </c>
      <c r="B2780" s="44" t="s">
        <v>2825</v>
      </c>
      <c r="C2780" s="25" t="s">
        <v>2835</v>
      </c>
      <c r="D2780" s="25" t="s">
        <v>32</v>
      </c>
      <c r="E2780" s="50">
        <v>1601</v>
      </c>
      <c r="F2780" s="41">
        <v>748.59839999999997</v>
      </c>
      <c r="G2780" s="42">
        <v>0</v>
      </c>
      <c r="H2780" s="42">
        <v>0</v>
      </c>
      <c r="I2780" s="42"/>
      <c r="J2780" s="42"/>
      <c r="K2780" s="42">
        <v>0</v>
      </c>
      <c r="L2780" s="46">
        <v>0.31191599999999997</v>
      </c>
      <c r="M2780" s="42">
        <v>0</v>
      </c>
      <c r="N2780" s="48">
        <v>0</v>
      </c>
      <c r="O2780" s="42"/>
      <c r="P2780" s="42"/>
      <c r="Q2780" s="42">
        <v>0</v>
      </c>
      <c r="R2780" s="47">
        <v>748.59839999999997</v>
      </c>
      <c r="S2780" s="42">
        <v>797.21170889867835</v>
      </c>
      <c r="T2780" s="73">
        <v>0.4979461017480814</v>
      </c>
      <c r="U2780" s="48">
        <v>0.31191599999999997</v>
      </c>
      <c r="V2780" s="49">
        <v>0.19482573391630231</v>
      </c>
    </row>
    <row r="2781" spans="1:22" x14ac:dyDescent="0.35">
      <c r="A2781" s="1" t="s">
        <v>29</v>
      </c>
      <c r="B2781" s="44" t="s">
        <v>2825</v>
      </c>
      <c r="C2781" s="25" t="s">
        <v>2836</v>
      </c>
      <c r="D2781" s="25" t="s">
        <v>32</v>
      </c>
      <c r="E2781" s="50">
        <v>1844</v>
      </c>
      <c r="F2781" s="41">
        <v>920.6712</v>
      </c>
      <c r="G2781" s="42">
        <v>0</v>
      </c>
      <c r="H2781" s="42">
        <v>0</v>
      </c>
      <c r="I2781" s="42"/>
      <c r="J2781" s="42"/>
      <c r="K2781" s="42">
        <v>0</v>
      </c>
      <c r="L2781" s="46">
        <v>0.38361299999999998</v>
      </c>
      <c r="M2781" s="42">
        <v>0</v>
      </c>
      <c r="N2781" s="48">
        <v>0</v>
      </c>
      <c r="O2781" s="42"/>
      <c r="P2781" s="42"/>
      <c r="Q2781" s="42">
        <v>0</v>
      </c>
      <c r="R2781" s="47">
        <v>920.6712</v>
      </c>
      <c r="S2781" s="42">
        <v>980.45876224928736</v>
      </c>
      <c r="T2781" s="73">
        <v>0.53170214872521004</v>
      </c>
      <c r="U2781" s="48">
        <v>0.38361299999999998</v>
      </c>
      <c r="V2781" s="49">
        <v>0.20803308026030368</v>
      </c>
    </row>
    <row r="2782" spans="1:22" x14ac:dyDescent="0.35">
      <c r="A2782" s="1" t="s">
        <v>29</v>
      </c>
      <c r="B2782" s="44" t="s">
        <v>2825</v>
      </c>
      <c r="C2782" s="25" t="s">
        <v>2837</v>
      </c>
      <c r="D2782" s="25" t="s">
        <v>32</v>
      </c>
      <c r="E2782" s="50">
        <v>2640</v>
      </c>
      <c r="F2782" s="41">
        <v>1389.7008000000001</v>
      </c>
      <c r="G2782" s="42">
        <v>0</v>
      </c>
      <c r="H2782" s="42">
        <v>0</v>
      </c>
      <c r="I2782" s="42"/>
      <c r="J2782" s="42"/>
      <c r="K2782" s="42">
        <v>0</v>
      </c>
      <c r="L2782" s="46">
        <v>0.57904200000000006</v>
      </c>
      <c r="M2782" s="42">
        <v>0</v>
      </c>
      <c r="N2782" s="48">
        <v>0</v>
      </c>
      <c r="O2782" s="42"/>
      <c r="P2782" s="42"/>
      <c r="Q2782" s="42">
        <v>0</v>
      </c>
      <c r="R2782" s="47">
        <v>1389.7008000000001</v>
      </c>
      <c r="S2782" s="42">
        <v>1479.9467239388443</v>
      </c>
      <c r="T2782" s="73">
        <v>0.56058588027986533</v>
      </c>
      <c r="U2782" s="48">
        <v>0.57904200000000006</v>
      </c>
      <c r="V2782" s="49">
        <v>0.21933409090909092</v>
      </c>
    </row>
    <row r="2783" spans="1:22" x14ac:dyDescent="0.35">
      <c r="A2783" s="1" t="s">
        <v>29</v>
      </c>
      <c r="B2783" s="44" t="s">
        <v>2825</v>
      </c>
      <c r="C2783" s="25" t="s">
        <v>2838</v>
      </c>
      <c r="D2783" s="25" t="s">
        <v>32</v>
      </c>
      <c r="E2783" s="50">
        <v>4926</v>
      </c>
      <c r="F2783" s="41">
        <v>2678.2271999999998</v>
      </c>
      <c r="G2783" s="42">
        <v>0</v>
      </c>
      <c r="H2783" s="42">
        <v>0</v>
      </c>
      <c r="I2783" s="42"/>
      <c r="J2783" s="42"/>
      <c r="K2783" s="42">
        <v>0</v>
      </c>
      <c r="L2783" s="46">
        <v>1.115928</v>
      </c>
      <c r="M2783" s="42">
        <v>0</v>
      </c>
      <c r="N2783" s="48">
        <v>0</v>
      </c>
      <c r="O2783" s="42"/>
      <c r="P2783" s="42"/>
      <c r="Q2783" s="42">
        <v>0</v>
      </c>
      <c r="R2783" s="47">
        <v>2678.2271999999998</v>
      </c>
      <c r="S2783" s="42">
        <v>2852.1488730551955</v>
      </c>
      <c r="T2783" s="73">
        <v>0.57899895920730726</v>
      </c>
      <c r="U2783" s="48">
        <v>1.115928</v>
      </c>
      <c r="V2783" s="49">
        <v>0.22653836784409259</v>
      </c>
    </row>
    <row r="2784" spans="1:22" x14ac:dyDescent="0.35">
      <c r="A2784" s="1" t="s">
        <v>29</v>
      </c>
      <c r="B2784" s="44" t="s">
        <v>2825</v>
      </c>
      <c r="C2784" s="25" t="s">
        <v>2839</v>
      </c>
      <c r="D2784" s="25" t="s">
        <v>32</v>
      </c>
      <c r="E2784" s="50">
        <v>1770</v>
      </c>
      <c r="F2784" s="41">
        <v>871.08119999999997</v>
      </c>
      <c r="G2784" s="42">
        <v>0</v>
      </c>
      <c r="H2784" s="42">
        <v>0</v>
      </c>
      <c r="I2784" s="42"/>
      <c r="J2784" s="42"/>
      <c r="K2784" s="42">
        <v>0</v>
      </c>
      <c r="L2784" s="46">
        <v>0.36295050000000001</v>
      </c>
      <c r="M2784" s="42">
        <v>0</v>
      </c>
      <c r="N2784" s="48">
        <v>0</v>
      </c>
      <c r="O2784" s="42"/>
      <c r="P2784" s="42"/>
      <c r="Q2784" s="42">
        <v>0</v>
      </c>
      <c r="R2784" s="47">
        <v>871.08119999999997</v>
      </c>
      <c r="S2784" s="42">
        <v>927.64843211194602</v>
      </c>
      <c r="T2784" s="73">
        <v>0.52409515938528028</v>
      </c>
      <c r="U2784" s="48">
        <v>0.36295050000000001</v>
      </c>
      <c r="V2784" s="49">
        <v>0.20505677966101696</v>
      </c>
    </row>
    <row r="2785" spans="1:22" x14ac:dyDescent="0.35">
      <c r="A2785" s="1" t="s">
        <v>29</v>
      </c>
      <c r="B2785" s="44" t="s">
        <v>2825</v>
      </c>
      <c r="C2785" s="25" t="s">
        <v>2840</v>
      </c>
      <c r="D2785" s="25" t="s">
        <v>32</v>
      </c>
      <c r="E2785" s="50">
        <v>1524</v>
      </c>
      <c r="F2785" s="41">
        <v>583.49879999999996</v>
      </c>
      <c r="G2785" s="42">
        <v>0</v>
      </c>
      <c r="H2785" s="42">
        <v>0</v>
      </c>
      <c r="I2785" s="42"/>
      <c r="J2785" s="42"/>
      <c r="K2785" s="42">
        <v>0</v>
      </c>
      <c r="L2785" s="46">
        <v>0.24312450000000002</v>
      </c>
      <c r="M2785" s="42">
        <v>0</v>
      </c>
      <c r="N2785" s="48">
        <v>0</v>
      </c>
      <c r="O2785" s="42"/>
      <c r="P2785" s="42"/>
      <c r="Q2785" s="42">
        <v>0</v>
      </c>
      <c r="R2785" s="47">
        <v>583.49879999999996</v>
      </c>
      <c r="S2785" s="42">
        <v>621.39068890386102</v>
      </c>
      <c r="T2785" s="73">
        <v>0.40773667250909518</v>
      </c>
      <c r="U2785" s="48">
        <v>0.24312450000000002</v>
      </c>
      <c r="V2785" s="49">
        <v>0.15953051181102362</v>
      </c>
    </row>
    <row r="2786" spans="1:22" x14ac:dyDescent="0.35">
      <c r="A2786" s="1" t="s">
        <v>29</v>
      </c>
      <c r="B2786" s="44" t="s">
        <v>2825</v>
      </c>
      <c r="C2786" s="25" t="s">
        <v>2841</v>
      </c>
      <c r="D2786" s="25" t="s">
        <v>32</v>
      </c>
      <c r="E2786" s="50">
        <v>985</v>
      </c>
      <c r="F2786" s="41">
        <v>437.69159999999999</v>
      </c>
      <c r="G2786" s="42">
        <v>0</v>
      </c>
      <c r="H2786" s="42">
        <v>0</v>
      </c>
      <c r="I2786" s="42"/>
      <c r="J2786" s="42"/>
      <c r="K2786" s="42">
        <v>0</v>
      </c>
      <c r="L2786" s="46">
        <v>0.18237149999999999</v>
      </c>
      <c r="M2786" s="42">
        <v>0</v>
      </c>
      <c r="N2786" s="48">
        <v>0</v>
      </c>
      <c r="O2786" s="42"/>
      <c r="P2786" s="42"/>
      <c r="Q2786" s="42">
        <v>0</v>
      </c>
      <c r="R2786" s="47">
        <v>437.69159999999999</v>
      </c>
      <c r="S2786" s="42">
        <v>466.11490006737495</v>
      </c>
      <c r="T2786" s="73">
        <v>0.47321309651510146</v>
      </c>
      <c r="U2786" s="48">
        <v>0.18237149999999999</v>
      </c>
      <c r="V2786" s="49">
        <v>0.18514873096446699</v>
      </c>
    </row>
    <row r="2787" spans="1:22" x14ac:dyDescent="0.35">
      <c r="A2787" s="1" t="s">
        <v>29</v>
      </c>
      <c r="B2787" s="44" t="s">
        <v>2825</v>
      </c>
      <c r="C2787" s="25" t="s">
        <v>2842</v>
      </c>
      <c r="D2787" s="25" t="s">
        <v>32</v>
      </c>
      <c r="E2787" s="50">
        <v>1943</v>
      </c>
      <c r="F2787" s="41">
        <v>730.8</v>
      </c>
      <c r="G2787" s="42">
        <v>0</v>
      </c>
      <c r="H2787" s="42">
        <v>0</v>
      </c>
      <c r="I2787" s="42"/>
      <c r="J2787" s="42"/>
      <c r="K2787" s="42">
        <v>0</v>
      </c>
      <c r="L2787" s="46">
        <v>0.30449999999999999</v>
      </c>
      <c r="M2787" s="42">
        <v>0</v>
      </c>
      <c r="N2787" s="48">
        <v>0</v>
      </c>
      <c r="O2787" s="42"/>
      <c r="P2787" s="42"/>
      <c r="Q2787" s="42">
        <v>0</v>
      </c>
      <c r="R2787" s="47">
        <v>730.8</v>
      </c>
      <c r="S2787" s="42">
        <v>778.25749676081875</v>
      </c>
      <c r="T2787" s="73">
        <v>0.40054425978426084</v>
      </c>
      <c r="U2787" s="48">
        <v>0.30449999999999999</v>
      </c>
      <c r="V2787" s="49">
        <v>0.15671641791044777</v>
      </c>
    </row>
    <row r="2788" spans="1:22" x14ac:dyDescent="0.35">
      <c r="A2788" s="1" t="s">
        <v>29</v>
      </c>
      <c r="B2788" s="44" t="s">
        <v>2825</v>
      </c>
      <c r="C2788" s="25" t="s">
        <v>2843</v>
      </c>
      <c r="D2788" s="25" t="s">
        <v>32</v>
      </c>
      <c r="E2788" s="50">
        <v>2692</v>
      </c>
      <c r="F2788" s="41">
        <v>1040.8176000000001</v>
      </c>
      <c r="G2788" s="42">
        <v>0</v>
      </c>
      <c r="H2788" s="42">
        <v>0</v>
      </c>
      <c r="I2788" s="42"/>
      <c r="J2788" s="42"/>
      <c r="K2788" s="42">
        <v>0</v>
      </c>
      <c r="L2788" s="46">
        <v>0.43367400000000006</v>
      </c>
      <c r="M2788" s="42">
        <v>0</v>
      </c>
      <c r="N2788" s="48">
        <v>0</v>
      </c>
      <c r="O2788" s="42"/>
      <c r="P2788" s="42"/>
      <c r="Q2788" s="42">
        <v>0</v>
      </c>
      <c r="R2788" s="47">
        <v>1040.8176000000001</v>
      </c>
      <c r="S2788" s="42">
        <v>1108.4073617413837</v>
      </c>
      <c r="T2788" s="73">
        <v>0.41174121907183647</v>
      </c>
      <c r="U2788" s="48">
        <v>0.43367400000000006</v>
      </c>
      <c r="V2788" s="49">
        <v>0.16109732540861815</v>
      </c>
    </row>
    <row r="2789" spans="1:22" x14ac:dyDescent="0.35">
      <c r="A2789" s="1" t="s">
        <v>29</v>
      </c>
      <c r="B2789" s="44" t="s">
        <v>2825</v>
      </c>
      <c r="C2789" s="25" t="s">
        <v>2844</v>
      </c>
      <c r="D2789" s="25" t="s">
        <v>32</v>
      </c>
      <c r="E2789" s="50">
        <v>1472</v>
      </c>
      <c r="F2789" s="41">
        <v>275.76</v>
      </c>
      <c r="G2789" s="42">
        <v>492.57</v>
      </c>
      <c r="H2789" s="42">
        <v>0</v>
      </c>
      <c r="I2789" s="42"/>
      <c r="J2789" s="42"/>
      <c r="K2789" s="42">
        <v>0</v>
      </c>
      <c r="L2789" s="46">
        <v>0.1149</v>
      </c>
      <c r="M2789" s="48">
        <v>25.185614999999999</v>
      </c>
      <c r="N2789" s="48">
        <v>0</v>
      </c>
      <c r="O2789" s="42"/>
      <c r="P2789" s="42"/>
      <c r="Q2789" s="42">
        <v>0</v>
      </c>
      <c r="R2789" s="47">
        <v>768.32999999999993</v>
      </c>
      <c r="S2789" s="42">
        <v>818.22466131122042</v>
      </c>
      <c r="T2789" s="73">
        <v>0.55585914491251387</v>
      </c>
      <c r="U2789" s="48">
        <v>25.300514999999997</v>
      </c>
      <c r="V2789" s="49">
        <v>17.187849864130431</v>
      </c>
    </row>
    <row r="2790" spans="1:22" x14ac:dyDescent="0.35">
      <c r="A2790" s="1" t="s">
        <v>29</v>
      </c>
      <c r="B2790" s="44" t="s">
        <v>2825</v>
      </c>
      <c r="C2790" s="25" t="s">
        <v>2845</v>
      </c>
      <c r="D2790" s="25" t="s">
        <v>32</v>
      </c>
      <c r="E2790" s="50">
        <v>2317</v>
      </c>
      <c r="F2790" s="41">
        <v>377.91359999999997</v>
      </c>
      <c r="G2790" s="42">
        <v>1096.1577</v>
      </c>
      <c r="H2790" s="42">
        <v>0</v>
      </c>
      <c r="I2790" s="42"/>
      <c r="J2790" s="42"/>
      <c r="K2790" s="42">
        <v>0</v>
      </c>
      <c r="L2790" s="46">
        <v>0.15746399999999999</v>
      </c>
      <c r="M2790" s="48">
        <v>56.047680149999998</v>
      </c>
      <c r="N2790" s="48">
        <v>0</v>
      </c>
      <c r="O2790" s="42"/>
      <c r="P2790" s="42"/>
      <c r="Q2790" s="42">
        <v>0</v>
      </c>
      <c r="R2790" s="47">
        <v>1474.0713000000001</v>
      </c>
      <c r="S2790" s="42">
        <v>1569.7961685618036</v>
      </c>
      <c r="T2790" s="73">
        <v>0.67751237313845647</v>
      </c>
      <c r="U2790" s="48">
        <v>56.205144149999995</v>
      </c>
      <c r="V2790" s="49">
        <v>24.257722982304703</v>
      </c>
    </row>
    <row r="2791" spans="1:22" x14ac:dyDescent="0.35">
      <c r="A2791" s="1" t="s">
        <v>29</v>
      </c>
      <c r="B2791" s="44" t="s">
        <v>2825</v>
      </c>
      <c r="C2791" s="25" t="s">
        <v>2846</v>
      </c>
      <c r="D2791" s="25" t="s">
        <v>32</v>
      </c>
      <c r="E2791" s="50">
        <v>1060</v>
      </c>
      <c r="F2791" s="41">
        <v>476.30520000000001</v>
      </c>
      <c r="G2791" s="42">
        <v>0</v>
      </c>
      <c r="H2791" s="42">
        <v>0</v>
      </c>
      <c r="I2791" s="42"/>
      <c r="J2791" s="42"/>
      <c r="K2791" s="42">
        <v>0</v>
      </c>
      <c r="L2791" s="46">
        <v>0.19846049999999998</v>
      </c>
      <c r="M2791" s="42">
        <v>0</v>
      </c>
      <c r="N2791" s="48">
        <v>0</v>
      </c>
      <c r="O2791" s="42"/>
      <c r="P2791" s="42"/>
      <c r="Q2791" s="42">
        <v>0</v>
      </c>
      <c r="R2791" s="47">
        <v>476.30520000000001</v>
      </c>
      <c r="S2791" s="42">
        <v>507.23603263021511</v>
      </c>
      <c r="T2791" s="73">
        <v>0.4785245590851086</v>
      </c>
      <c r="U2791" s="48">
        <v>0.19846049999999998</v>
      </c>
      <c r="V2791" s="49">
        <v>0.18722688679245283</v>
      </c>
    </row>
    <row r="2792" spans="1:22" x14ac:dyDescent="0.35">
      <c r="A2792" s="1" t="s">
        <v>29</v>
      </c>
      <c r="B2792" s="44" t="s">
        <v>2825</v>
      </c>
      <c r="C2792" s="25" t="s">
        <v>2847</v>
      </c>
      <c r="D2792" s="25" t="s">
        <v>32</v>
      </c>
      <c r="E2792" s="50">
        <v>2568</v>
      </c>
      <c r="F2792" s="41">
        <v>387.76319999999998</v>
      </c>
      <c r="G2792" s="42">
        <v>1404.5823</v>
      </c>
      <c r="H2792" s="42">
        <v>0</v>
      </c>
      <c r="I2792" s="42"/>
      <c r="J2792" s="42"/>
      <c r="K2792" s="42">
        <v>0</v>
      </c>
      <c r="L2792" s="46">
        <v>0.16156800000000002</v>
      </c>
      <c r="M2792" s="48">
        <v>71.817749849999998</v>
      </c>
      <c r="N2792" s="48">
        <v>0</v>
      </c>
      <c r="O2792" s="42"/>
      <c r="P2792" s="42"/>
      <c r="Q2792" s="42">
        <v>0</v>
      </c>
      <c r="R2792" s="47">
        <v>1792.3454999999999</v>
      </c>
      <c r="S2792" s="42">
        <v>1908.7388097434566</v>
      </c>
      <c r="T2792" s="73">
        <v>0.74327835270383824</v>
      </c>
      <c r="U2792" s="48">
        <v>71.979317850000001</v>
      </c>
      <c r="V2792" s="49">
        <v>28.029329380841123</v>
      </c>
    </row>
    <row r="2793" spans="1:22" x14ac:dyDescent="0.35">
      <c r="A2793" s="1" t="s">
        <v>29</v>
      </c>
      <c r="B2793" s="44" t="s">
        <v>2825</v>
      </c>
      <c r="C2793" s="25" t="s">
        <v>2848</v>
      </c>
      <c r="D2793" s="25" t="s">
        <v>32</v>
      </c>
      <c r="E2793" s="50">
        <v>2847</v>
      </c>
      <c r="F2793" s="41">
        <v>759.40199999999993</v>
      </c>
      <c r="G2793" s="42">
        <v>604.34550000000002</v>
      </c>
      <c r="H2793" s="42">
        <v>0</v>
      </c>
      <c r="I2793" s="42"/>
      <c r="J2793" s="42"/>
      <c r="K2793" s="42">
        <v>0</v>
      </c>
      <c r="L2793" s="46">
        <v>0.31641750000000002</v>
      </c>
      <c r="M2793" s="48">
        <v>30.900812249999998</v>
      </c>
      <c r="N2793" s="48">
        <v>0</v>
      </c>
      <c r="O2793" s="42"/>
      <c r="P2793" s="42"/>
      <c r="Q2793" s="42">
        <v>0</v>
      </c>
      <c r="R2793" s="47">
        <v>1363.7474999999999</v>
      </c>
      <c r="S2793" s="42">
        <v>1452.3080399067114</v>
      </c>
      <c r="T2793" s="73">
        <v>0.510118735478297</v>
      </c>
      <c r="U2793" s="48">
        <v>31.217229749999998</v>
      </c>
      <c r="V2793" s="49">
        <v>10.964956006322444</v>
      </c>
    </row>
    <row r="2794" spans="1:22" x14ac:dyDescent="0.35">
      <c r="A2794" s="1" t="s">
        <v>29</v>
      </c>
      <c r="B2794" s="44" t="s">
        <v>2825</v>
      </c>
      <c r="C2794" s="25" t="s">
        <v>2849</v>
      </c>
      <c r="D2794" s="25" t="s">
        <v>32</v>
      </c>
      <c r="E2794" s="50">
        <v>1483</v>
      </c>
      <c r="F2794" s="41">
        <v>149.5008</v>
      </c>
      <c r="G2794" s="42">
        <v>840.40020000000004</v>
      </c>
      <c r="H2794" s="42">
        <v>0</v>
      </c>
      <c r="I2794" s="42"/>
      <c r="J2794" s="42"/>
      <c r="K2794" s="42">
        <v>0</v>
      </c>
      <c r="L2794" s="46">
        <v>6.2292E-2</v>
      </c>
      <c r="M2794" s="48">
        <v>42.9705339</v>
      </c>
      <c r="N2794" s="48">
        <v>0</v>
      </c>
      <c r="O2794" s="42"/>
      <c r="P2794" s="42"/>
      <c r="Q2794" s="42">
        <v>0</v>
      </c>
      <c r="R2794" s="47">
        <v>989.90100000000007</v>
      </c>
      <c r="S2794" s="42">
        <v>1054.1842833894791</v>
      </c>
      <c r="T2794" s="73">
        <v>0.71084577436916996</v>
      </c>
      <c r="U2794" s="48">
        <v>43.032825899999999</v>
      </c>
      <c r="V2794" s="49">
        <v>29.017414632501684</v>
      </c>
    </row>
    <row r="2795" spans="1:22" x14ac:dyDescent="0.35">
      <c r="A2795" s="1" t="s">
        <v>29</v>
      </c>
      <c r="B2795" s="44" t="s">
        <v>2825</v>
      </c>
      <c r="C2795" s="25" t="s">
        <v>2850</v>
      </c>
      <c r="D2795" s="25" t="s">
        <v>32</v>
      </c>
      <c r="E2795" s="50">
        <v>2184</v>
      </c>
      <c r="F2795" s="41">
        <v>374.9436</v>
      </c>
      <c r="G2795" s="42">
        <v>1129.1220000000001</v>
      </c>
      <c r="H2795" s="42">
        <v>0</v>
      </c>
      <c r="I2795" s="42"/>
      <c r="J2795" s="42"/>
      <c r="K2795" s="42">
        <v>0</v>
      </c>
      <c r="L2795" s="46">
        <v>0.15622650000000002</v>
      </c>
      <c r="M2795" s="48">
        <v>57.733179</v>
      </c>
      <c r="N2795" s="48">
        <v>0</v>
      </c>
      <c r="O2795" s="42"/>
      <c r="P2795" s="42"/>
      <c r="Q2795" s="42">
        <v>0</v>
      </c>
      <c r="R2795" s="47">
        <v>1504.0656000000001</v>
      </c>
      <c r="S2795" s="42">
        <v>1601.7382715107542</v>
      </c>
      <c r="T2795" s="73">
        <v>0.73339664446463104</v>
      </c>
      <c r="U2795" s="48">
        <v>57.889405500000002</v>
      </c>
      <c r="V2795" s="49">
        <v>26.506138049450549</v>
      </c>
    </row>
    <row r="2796" spans="1:22" x14ac:dyDescent="0.35">
      <c r="A2796" s="1" t="s">
        <v>29</v>
      </c>
      <c r="B2796" s="44" t="s">
        <v>2825</v>
      </c>
      <c r="C2796" s="25" t="s">
        <v>2851</v>
      </c>
      <c r="D2796" s="25" t="s">
        <v>32</v>
      </c>
      <c r="E2796" s="50">
        <v>2771</v>
      </c>
      <c r="F2796" s="41">
        <v>445.47839999999997</v>
      </c>
      <c r="G2796" s="42">
        <v>1392.8363999999999</v>
      </c>
      <c r="H2796" s="42">
        <v>0</v>
      </c>
      <c r="I2796" s="42"/>
      <c r="J2796" s="42"/>
      <c r="K2796" s="42">
        <v>0</v>
      </c>
      <c r="L2796" s="46">
        <v>0.185616</v>
      </c>
      <c r="M2796" s="48">
        <v>71.217169800000008</v>
      </c>
      <c r="N2796" s="48">
        <v>0</v>
      </c>
      <c r="O2796" s="42"/>
      <c r="P2796" s="42"/>
      <c r="Q2796" s="42">
        <v>0</v>
      </c>
      <c r="R2796" s="47">
        <v>1838.3147999999999</v>
      </c>
      <c r="S2796" s="42">
        <v>1957.6933148691369</v>
      </c>
      <c r="T2796" s="73">
        <v>0.70649343733999892</v>
      </c>
      <c r="U2796" s="48">
        <v>71.402785800000004</v>
      </c>
      <c r="V2796" s="49">
        <v>25.767876506676288</v>
      </c>
    </row>
    <row r="2797" spans="1:22" x14ac:dyDescent="0.35">
      <c r="A2797" s="1" t="s">
        <v>29</v>
      </c>
      <c r="B2797" s="44" t="s">
        <v>2825</v>
      </c>
      <c r="C2797" s="25" t="s">
        <v>2852</v>
      </c>
      <c r="D2797" s="25" t="s">
        <v>32</v>
      </c>
      <c r="E2797" s="50">
        <v>2996</v>
      </c>
      <c r="F2797" s="41">
        <v>679.19399999999996</v>
      </c>
      <c r="G2797" s="42">
        <v>1237.1085</v>
      </c>
      <c r="H2797" s="42">
        <v>0</v>
      </c>
      <c r="I2797" s="42"/>
      <c r="J2797" s="42"/>
      <c r="K2797" s="42">
        <v>0</v>
      </c>
      <c r="L2797" s="46">
        <v>0.28299750000000001</v>
      </c>
      <c r="M2797" s="48">
        <v>63.25464075</v>
      </c>
      <c r="N2797" s="48">
        <v>0</v>
      </c>
      <c r="O2797" s="42"/>
      <c r="P2797" s="42"/>
      <c r="Q2797" s="42">
        <v>0</v>
      </c>
      <c r="R2797" s="47">
        <v>1916.3025</v>
      </c>
      <c r="S2797" s="42">
        <v>2040.7454661829488</v>
      </c>
      <c r="T2797" s="73">
        <v>0.68115669765786013</v>
      </c>
      <c r="U2797" s="48">
        <v>63.537638250000001</v>
      </c>
      <c r="V2797" s="49">
        <v>21.207489402536716</v>
      </c>
    </row>
    <row r="2798" spans="1:22" x14ac:dyDescent="0.35">
      <c r="A2798" s="1" t="s">
        <v>29</v>
      </c>
      <c r="B2798" s="44" t="s">
        <v>2825</v>
      </c>
      <c r="C2798" s="25" t="s">
        <v>2853</v>
      </c>
      <c r="D2798" s="25" t="s">
        <v>32</v>
      </c>
      <c r="E2798" s="50">
        <v>2974</v>
      </c>
      <c r="F2798" s="41">
        <v>2811.5423999999998</v>
      </c>
      <c r="G2798" s="42">
        <v>0</v>
      </c>
      <c r="H2798" s="42">
        <v>0</v>
      </c>
      <c r="I2798" s="42"/>
      <c r="J2798" s="42"/>
      <c r="K2798" s="42">
        <v>0</v>
      </c>
      <c r="L2798" s="46">
        <v>1.1714760000000002</v>
      </c>
      <c r="M2798" s="42">
        <v>0</v>
      </c>
      <c r="N2798" s="48">
        <v>0</v>
      </c>
      <c r="O2798" s="42"/>
      <c r="P2798" s="42"/>
      <c r="Q2798" s="42">
        <v>0</v>
      </c>
      <c r="R2798" s="47">
        <v>2811.5423999999998</v>
      </c>
      <c r="S2798" s="42">
        <v>2994.1214426120755</v>
      </c>
      <c r="T2798" s="73">
        <v>1.0067657843349278</v>
      </c>
      <c r="U2798" s="48">
        <v>1.1714760000000002</v>
      </c>
      <c r="V2798" s="49">
        <v>0.39390585070611972</v>
      </c>
    </row>
    <row r="2799" spans="1:22" x14ac:dyDescent="0.35">
      <c r="A2799" s="1" t="s">
        <v>29</v>
      </c>
      <c r="B2799" s="44" t="s">
        <v>2825</v>
      </c>
      <c r="C2799" s="25" t="s">
        <v>2854</v>
      </c>
      <c r="D2799" s="25" t="s">
        <v>32</v>
      </c>
      <c r="E2799" s="50">
        <v>16708</v>
      </c>
      <c r="F2799" s="41">
        <v>8206.92</v>
      </c>
      <c r="G2799" s="42">
        <v>7475.3181000000004</v>
      </c>
      <c r="H2799" s="42">
        <v>0</v>
      </c>
      <c r="I2799" s="42"/>
      <c r="J2799" s="42"/>
      <c r="K2799" s="42">
        <v>0</v>
      </c>
      <c r="L2799" s="46">
        <v>3.4195500000000001</v>
      </c>
      <c r="M2799" s="42">
        <v>382.22076794999998</v>
      </c>
      <c r="N2799" s="48">
        <v>0</v>
      </c>
      <c r="O2799" s="42"/>
      <c r="P2799" s="42"/>
      <c r="Q2799" s="42">
        <v>0</v>
      </c>
      <c r="R2799" s="47">
        <v>15682.2381</v>
      </c>
      <c r="S2799" s="42">
        <v>16700.628581435605</v>
      </c>
      <c r="T2799" s="73">
        <v>0.99955880903971783</v>
      </c>
      <c r="U2799" s="48">
        <v>385.64031795</v>
      </c>
      <c r="V2799" s="49">
        <v>23.08117775616471</v>
      </c>
    </row>
    <row r="2800" spans="1:22" x14ac:dyDescent="0.35">
      <c r="A2800" s="1" t="s">
        <v>29</v>
      </c>
      <c r="B2800" s="44" t="s">
        <v>2825</v>
      </c>
      <c r="C2800" s="25" t="s">
        <v>2855</v>
      </c>
      <c r="D2800" s="25" t="s">
        <v>32</v>
      </c>
      <c r="E2800" s="50">
        <v>3654</v>
      </c>
      <c r="F2800" s="41">
        <v>2032.9343999999999</v>
      </c>
      <c r="G2800" s="42">
        <v>0</v>
      </c>
      <c r="H2800" s="42">
        <v>0</v>
      </c>
      <c r="I2800" s="42"/>
      <c r="J2800" s="42"/>
      <c r="K2800" s="42">
        <v>6.07</v>
      </c>
      <c r="L2800" s="46">
        <v>0.84705600000000003</v>
      </c>
      <c r="M2800" s="42">
        <v>0</v>
      </c>
      <c r="N2800" s="48">
        <v>0</v>
      </c>
      <c r="O2800" s="42"/>
      <c r="P2800" s="42"/>
      <c r="Q2800" s="48">
        <v>0.37075962430939224</v>
      </c>
      <c r="R2800" s="47">
        <v>2039.0043999999998</v>
      </c>
      <c r="S2800" s="42">
        <v>2171.4155175537703</v>
      </c>
      <c r="T2800" s="73">
        <v>0.59425712029386157</v>
      </c>
      <c r="U2800" s="48">
        <v>1.2178156243093923</v>
      </c>
      <c r="V2800" s="49">
        <v>0.33328287474258134</v>
      </c>
    </row>
    <row r="2801" spans="1:22" x14ac:dyDescent="0.35">
      <c r="A2801" s="1" t="s">
        <v>29</v>
      </c>
      <c r="B2801" s="44" t="s">
        <v>2825</v>
      </c>
      <c r="C2801" s="25" t="s">
        <v>2856</v>
      </c>
      <c r="D2801" s="25" t="s">
        <v>32</v>
      </c>
      <c r="E2801" s="50">
        <v>2250</v>
      </c>
      <c r="F2801" s="41">
        <v>1294.4880000000001</v>
      </c>
      <c r="G2801" s="42">
        <v>0</v>
      </c>
      <c r="H2801" s="42">
        <v>0</v>
      </c>
      <c r="I2801" s="42"/>
      <c r="J2801" s="42"/>
      <c r="K2801" s="42">
        <v>0</v>
      </c>
      <c r="L2801" s="46">
        <v>0.53937000000000002</v>
      </c>
      <c r="M2801" s="42">
        <v>0</v>
      </c>
      <c r="N2801" s="48">
        <v>0</v>
      </c>
      <c r="O2801" s="42"/>
      <c r="P2801" s="42"/>
      <c r="Q2801" s="42">
        <v>0</v>
      </c>
      <c r="R2801" s="47">
        <v>1294.4880000000001</v>
      </c>
      <c r="S2801" s="42">
        <v>1378.550890075149</v>
      </c>
      <c r="T2801" s="73">
        <v>0.61268928447784399</v>
      </c>
      <c r="U2801" s="48">
        <v>0.53937000000000002</v>
      </c>
      <c r="V2801" s="49">
        <v>0.23971999999999999</v>
      </c>
    </row>
    <row r="2802" spans="1:22" x14ac:dyDescent="0.35">
      <c r="A2802" s="1" t="s">
        <v>29</v>
      </c>
      <c r="B2802" s="44" t="s">
        <v>2825</v>
      </c>
      <c r="C2802" s="25" t="s">
        <v>2857</v>
      </c>
      <c r="D2802" s="25" t="s">
        <v>32</v>
      </c>
      <c r="E2802" s="50">
        <v>9724</v>
      </c>
      <c r="F2802" s="41">
        <v>1331.5463999999999</v>
      </c>
      <c r="G2802" s="42">
        <v>4200.1064999999999</v>
      </c>
      <c r="H2802" s="42">
        <v>0</v>
      </c>
      <c r="I2802" s="42"/>
      <c r="J2802" s="42"/>
      <c r="K2802" s="42">
        <v>0</v>
      </c>
      <c r="L2802" s="46">
        <v>0.55481100000000005</v>
      </c>
      <c r="M2802" s="42">
        <v>214.75580174999999</v>
      </c>
      <c r="N2802" s="48">
        <v>0</v>
      </c>
      <c r="O2802" s="42"/>
      <c r="P2802" s="42"/>
      <c r="Q2802" s="42">
        <v>0</v>
      </c>
      <c r="R2802" s="47">
        <v>5531.6529</v>
      </c>
      <c r="S2802" s="42">
        <v>5890.8734796164808</v>
      </c>
      <c r="T2802" s="73">
        <v>0.60580763879231603</v>
      </c>
      <c r="U2802" s="48">
        <v>215.31061274999999</v>
      </c>
      <c r="V2802" s="49">
        <v>22.142185597490744</v>
      </c>
    </row>
    <row r="2803" spans="1:22" x14ac:dyDescent="0.35">
      <c r="A2803" s="1" t="s">
        <v>29</v>
      </c>
      <c r="B2803" s="44" t="s">
        <v>2825</v>
      </c>
      <c r="C2803" s="25" t="s">
        <v>2858</v>
      </c>
      <c r="D2803" s="25" t="s">
        <v>32</v>
      </c>
      <c r="E2803" s="50">
        <v>23782</v>
      </c>
      <c r="F2803" s="41">
        <v>11475.712799999999</v>
      </c>
      <c r="G2803" s="42">
        <v>9040.5540000000001</v>
      </c>
      <c r="H2803" s="42">
        <v>0</v>
      </c>
      <c r="I2803" s="42"/>
      <c r="J2803" s="42"/>
      <c r="K2803" s="42">
        <v>0</v>
      </c>
      <c r="L2803" s="46">
        <v>4.7815470000000007</v>
      </c>
      <c r="M2803" s="42">
        <v>462.252903</v>
      </c>
      <c r="N2803" s="48">
        <v>0</v>
      </c>
      <c r="O2803" s="42"/>
      <c r="P2803" s="42"/>
      <c r="Q2803" s="42">
        <v>0</v>
      </c>
      <c r="R2803" s="47">
        <v>20516.266799999998</v>
      </c>
      <c r="S2803" s="42">
        <v>21848.574770997664</v>
      </c>
      <c r="T2803" s="73">
        <v>0.91870216007895311</v>
      </c>
      <c r="U2803" s="48">
        <v>467.03444999999999</v>
      </c>
      <c r="V2803" s="49">
        <v>19.638148599781349</v>
      </c>
    </row>
    <row r="2804" spans="1:22" x14ac:dyDescent="0.35">
      <c r="A2804" s="1" t="s">
        <v>29</v>
      </c>
      <c r="B2804" s="44" t="s">
        <v>2825</v>
      </c>
      <c r="C2804" s="25" t="s">
        <v>2859</v>
      </c>
      <c r="D2804" s="25" t="s">
        <v>32</v>
      </c>
      <c r="E2804" s="50">
        <v>11961</v>
      </c>
      <c r="F2804" s="41">
        <v>4812.0479999999998</v>
      </c>
      <c r="G2804" s="42">
        <v>0</v>
      </c>
      <c r="H2804" s="42">
        <v>0</v>
      </c>
      <c r="I2804" s="42"/>
      <c r="J2804" s="42"/>
      <c r="K2804" s="42">
        <v>878.98</v>
      </c>
      <c r="L2804" s="46">
        <v>2.00502</v>
      </c>
      <c r="M2804" s="42">
        <v>0</v>
      </c>
      <c r="N2804" s="48">
        <v>0</v>
      </c>
      <c r="O2804" s="42"/>
      <c r="P2804" s="42"/>
      <c r="Q2804" s="42">
        <v>53.688681149171266</v>
      </c>
      <c r="R2804" s="47">
        <v>5691.0280000000002</v>
      </c>
      <c r="S2804" s="42">
        <v>6060.5982557139159</v>
      </c>
      <c r="T2804" s="73">
        <v>0.50669661865345006</v>
      </c>
      <c r="U2804" s="48">
        <v>55.693701149171268</v>
      </c>
      <c r="V2804" s="49">
        <v>4.6562746550598835</v>
      </c>
    </row>
    <row r="2805" spans="1:22" x14ac:dyDescent="0.35">
      <c r="A2805" s="1" t="s">
        <v>29</v>
      </c>
      <c r="B2805" s="44" t="s">
        <v>2825</v>
      </c>
      <c r="C2805" s="25" t="s">
        <v>2860</v>
      </c>
      <c r="D2805" s="25" t="s">
        <v>32</v>
      </c>
      <c r="E2805" s="50">
        <v>2212</v>
      </c>
      <c r="F2805" s="41">
        <v>164.2176</v>
      </c>
      <c r="G2805" s="42">
        <v>1617.5241000000001</v>
      </c>
      <c r="H2805" s="42">
        <v>0</v>
      </c>
      <c r="I2805" s="42"/>
      <c r="J2805" s="42"/>
      <c r="K2805" s="42">
        <v>0</v>
      </c>
      <c r="L2805" s="46">
        <v>6.8424000000000013E-2</v>
      </c>
      <c r="M2805" s="48">
        <v>82.705684949999991</v>
      </c>
      <c r="N2805" s="48">
        <v>0</v>
      </c>
      <c r="O2805" s="42"/>
      <c r="P2805" s="42"/>
      <c r="Q2805" s="42">
        <v>0</v>
      </c>
      <c r="R2805" s="47">
        <v>1781.7417</v>
      </c>
      <c r="S2805" s="42">
        <v>1897.4464084788806</v>
      </c>
      <c r="T2805" s="73">
        <v>0.85779674886025348</v>
      </c>
      <c r="U2805" s="48">
        <v>82.774108949999984</v>
      </c>
      <c r="V2805" s="49">
        <v>37.420483250452072</v>
      </c>
    </row>
    <row r="2806" spans="1:22" x14ac:dyDescent="0.35">
      <c r="A2806" s="1" t="s">
        <v>29</v>
      </c>
      <c r="B2806" s="44" t="s">
        <v>2825</v>
      </c>
      <c r="C2806" s="25" t="s">
        <v>2861</v>
      </c>
      <c r="D2806" s="25" t="s">
        <v>32</v>
      </c>
      <c r="E2806" s="50">
        <v>1060</v>
      </c>
      <c r="F2806" s="41">
        <v>557.23320000000001</v>
      </c>
      <c r="G2806" s="42">
        <v>0</v>
      </c>
      <c r="H2806" s="42">
        <v>0</v>
      </c>
      <c r="I2806" s="42"/>
      <c r="J2806" s="42"/>
      <c r="K2806" s="42">
        <v>0</v>
      </c>
      <c r="L2806" s="46">
        <v>0.23218049999999998</v>
      </c>
      <c r="M2806" s="42">
        <v>0</v>
      </c>
      <c r="N2806" s="48">
        <v>0</v>
      </c>
      <c r="O2806" s="42"/>
      <c r="P2806" s="42"/>
      <c r="Q2806" s="42">
        <v>0</v>
      </c>
      <c r="R2806" s="47">
        <v>557.23320000000001</v>
      </c>
      <c r="S2806" s="42">
        <v>593.41942438973831</v>
      </c>
      <c r="T2806" s="73">
        <v>0.55982964565069648</v>
      </c>
      <c r="U2806" s="48">
        <v>0.23218049999999998</v>
      </c>
      <c r="V2806" s="49">
        <v>0.21903820754716979</v>
      </c>
    </row>
    <row r="2807" spans="1:22" x14ac:dyDescent="0.35">
      <c r="A2807" s="1" t="s">
        <v>29</v>
      </c>
      <c r="B2807" s="44" t="s">
        <v>2825</v>
      </c>
      <c r="C2807" s="25" t="s">
        <v>2862</v>
      </c>
      <c r="D2807" s="25" t="s">
        <v>32</v>
      </c>
      <c r="E2807" s="50">
        <v>5201</v>
      </c>
      <c r="F2807" s="41">
        <v>1122.336</v>
      </c>
      <c r="G2807" s="42">
        <v>2134.3436999999999</v>
      </c>
      <c r="H2807" s="42">
        <v>0</v>
      </c>
      <c r="I2807" s="42"/>
      <c r="J2807" s="42"/>
      <c r="K2807" s="42">
        <v>0</v>
      </c>
      <c r="L2807" s="46">
        <v>0.46764</v>
      </c>
      <c r="M2807" s="42">
        <v>109.13120715000001</v>
      </c>
      <c r="N2807" s="48">
        <v>0</v>
      </c>
      <c r="O2807" s="42"/>
      <c r="P2807" s="42"/>
      <c r="Q2807" s="42">
        <v>0</v>
      </c>
      <c r="R2807" s="47">
        <v>3256.6796999999997</v>
      </c>
      <c r="S2807" s="42">
        <v>3468.1655597615959</v>
      </c>
      <c r="T2807" s="73">
        <v>0.6668266794388763</v>
      </c>
      <c r="U2807" s="48">
        <v>109.59884715000001</v>
      </c>
      <c r="V2807" s="49">
        <v>21.072648942511059</v>
      </c>
    </row>
    <row r="2808" spans="1:22" x14ac:dyDescent="0.35">
      <c r="A2808" s="1" t="s">
        <v>29</v>
      </c>
      <c r="B2808" s="44" t="s">
        <v>2825</v>
      </c>
      <c r="C2808" s="25" t="s">
        <v>2863</v>
      </c>
      <c r="D2808" s="25" t="s">
        <v>32</v>
      </c>
      <c r="E2808" s="50">
        <v>6730</v>
      </c>
      <c r="F2808" s="41">
        <v>1203.9911999999999</v>
      </c>
      <c r="G2808" s="42">
        <v>2746.6460999999999</v>
      </c>
      <c r="H2808" s="42">
        <v>0</v>
      </c>
      <c r="I2808" s="42"/>
      <c r="J2808" s="42"/>
      <c r="K2808" s="42">
        <v>0</v>
      </c>
      <c r="L2808" s="46">
        <v>0.50166299999999997</v>
      </c>
      <c r="M2808" s="42">
        <v>140.43886395000001</v>
      </c>
      <c r="N2808" s="48">
        <v>0</v>
      </c>
      <c r="O2808" s="42"/>
      <c r="P2808" s="42"/>
      <c r="Q2808" s="42">
        <v>0</v>
      </c>
      <c r="R2808" s="47">
        <v>3950.6372999999999</v>
      </c>
      <c r="S2808" s="42">
        <v>4207.1881440995076</v>
      </c>
      <c r="T2808" s="73">
        <v>0.6251393973401943</v>
      </c>
      <c r="U2808" s="48">
        <v>140.94052695000002</v>
      </c>
      <c r="V2808" s="49">
        <v>20.942128818722143</v>
      </c>
    </row>
    <row r="2809" spans="1:22" x14ac:dyDescent="0.35">
      <c r="A2809" s="1" t="s">
        <v>29</v>
      </c>
      <c r="B2809" s="44" t="s">
        <v>2825</v>
      </c>
      <c r="C2809" s="25" t="s">
        <v>2864</v>
      </c>
      <c r="D2809" s="25" t="s">
        <v>32</v>
      </c>
      <c r="E2809" s="50">
        <v>670</v>
      </c>
      <c r="F2809" s="41">
        <v>130.8672</v>
      </c>
      <c r="G2809" s="42">
        <v>278.87040000000002</v>
      </c>
      <c r="H2809" s="42">
        <v>0</v>
      </c>
      <c r="I2809" s="42"/>
      <c r="J2809" s="42"/>
      <c r="K2809" s="42">
        <v>0</v>
      </c>
      <c r="L2809" s="46">
        <v>5.4528E-2</v>
      </c>
      <c r="M2809" s="48">
        <v>14.258932799999998</v>
      </c>
      <c r="N2809" s="48">
        <v>0</v>
      </c>
      <c r="O2809" s="42"/>
      <c r="P2809" s="42"/>
      <c r="Q2809" s="42">
        <v>0</v>
      </c>
      <c r="R2809" s="47">
        <v>409.73760000000004</v>
      </c>
      <c r="S2809" s="42">
        <v>436.34559237108061</v>
      </c>
      <c r="T2809" s="73">
        <v>0.65126207816579196</v>
      </c>
      <c r="U2809" s="48">
        <v>14.313460799999998</v>
      </c>
      <c r="V2809" s="49">
        <v>21.363374328358205</v>
      </c>
    </row>
    <row r="2810" spans="1:22" x14ac:dyDescent="0.35">
      <c r="A2810" s="1" t="s">
        <v>29</v>
      </c>
      <c r="B2810" s="44" t="s">
        <v>2825</v>
      </c>
      <c r="C2810" s="25" t="s">
        <v>2854</v>
      </c>
      <c r="D2810" s="25" t="s">
        <v>32</v>
      </c>
      <c r="E2810" s="50">
        <v>394</v>
      </c>
      <c r="F2810" s="41">
        <v>0</v>
      </c>
      <c r="G2810" s="42">
        <v>391.40370000000001</v>
      </c>
      <c r="H2810" s="42">
        <v>0</v>
      </c>
      <c r="I2810" s="42"/>
      <c r="J2810" s="42"/>
      <c r="K2810" s="42">
        <v>0</v>
      </c>
      <c r="L2810" s="46">
        <v>0</v>
      </c>
      <c r="M2810" s="48">
        <v>20.012877150000001</v>
      </c>
      <c r="N2810" s="48">
        <v>0</v>
      </c>
      <c r="O2810" s="42"/>
      <c r="P2810" s="42"/>
      <c r="Q2810" s="42">
        <v>0</v>
      </c>
      <c r="R2810" s="47">
        <v>391.40370000000001</v>
      </c>
      <c r="S2810" s="42">
        <v>416.82110534335322</v>
      </c>
      <c r="T2810" s="73">
        <v>1.0579215871658711</v>
      </c>
      <c r="U2810" s="48">
        <v>20.012877150000001</v>
      </c>
      <c r="V2810" s="49">
        <v>50.794104441624363</v>
      </c>
    </row>
    <row r="2811" spans="1:22" x14ac:dyDescent="0.35">
      <c r="A2811" s="1" t="s">
        <v>29</v>
      </c>
      <c r="B2811" s="44" t="s">
        <v>2825</v>
      </c>
      <c r="C2811" s="25" t="s">
        <v>2854</v>
      </c>
      <c r="D2811" s="25" t="s">
        <v>32</v>
      </c>
      <c r="E2811" s="50">
        <v>1014</v>
      </c>
      <c r="F2811" s="41">
        <v>590.45759999999996</v>
      </c>
      <c r="G2811" s="42">
        <v>2399.9526000000001</v>
      </c>
      <c r="H2811" s="42">
        <v>0</v>
      </c>
      <c r="I2811" s="42"/>
      <c r="J2811" s="42"/>
      <c r="K2811" s="42">
        <v>0</v>
      </c>
      <c r="L2811" s="46">
        <v>0.24602399999999999</v>
      </c>
      <c r="M2811" s="42">
        <v>122.7120657</v>
      </c>
      <c r="N2811" s="48">
        <v>0</v>
      </c>
      <c r="O2811" s="42"/>
      <c r="P2811" s="42"/>
      <c r="Q2811" s="42">
        <v>0</v>
      </c>
      <c r="R2811" s="47">
        <v>2990.4102000000003</v>
      </c>
      <c r="S2811" s="42">
        <v>3184.6047571702516</v>
      </c>
      <c r="T2811" s="73">
        <v>3.1406358551974867</v>
      </c>
      <c r="U2811" s="48">
        <v>122.9580897</v>
      </c>
      <c r="V2811" s="49">
        <v>121.26044349112426</v>
      </c>
    </row>
    <row r="2812" spans="1:22" x14ac:dyDescent="0.35">
      <c r="A2812" s="1" t="s">
        <v>29</v>
      </c>
      <c r="B2812" s="44" t="s">
        <v>2865</v>
      </c>
      <c r="C2812" s="25" t="s">
        <v>2866</v>
      </c>
      <c r="D2812" s="25" t="s">
        <v>32</v>
      </c>
      <c r="E2812" s="50">
        <v>3870</v>
      </c>
      <c r="F2812" s="41">
        <v>517.11479999999995</v>
      </c>
      <c r="G2812" s="42">
        <v>961.64819999999997</v>
      </c>
      <c r="H2812" s="42">
        <v>0</v>
      </c>
      <c r="I2812" s="42"/>
      <c r="J2812" s="42"/>
      <c r="K2812" s="42">
        <v>0</v>
      </c>
      <c r="L2812" s="46">
        <v>0.2154645</v>
      </c>
      <c r="M2812" s="48">
        <v>49.170069899999994</v>
      </c>
      <c r="N2812" s="48">
        <v>0</v>
      </c>
      <c r="O2812" s="42"/>
      <c r="P2812" s="42"/>
      <c r="Q2812" s="42">
        <v>0</v>
      </c>
      <c r="R2812" s="47">
        <v>1478.7629999999999</v>
      </c>
      <c r="S2812" s="42">
        <v>1574.7925433532002</v>
      </c>
      <c r="T2812" s="73">
        <v>0.40692313781736439</v>
      </c>
      <c r="U2812" s="48">
        <v>49.385534399999997</v>
      </c>
      <c r="V2812" s="49">
        <v>12.76112</v>
      </c>
    </row>
    <row r="2813" spans="1:22" x14ac:dyDescent="0.35">
      <c r="A2813" s="1" t="s">
        <v>29</v>
      </c>
      <c r="B2813" s="44" t="s">
        <v>2865</v>
      </c>
      <c r="C2813" s="25" t="s">
        <v>2867</v>
      </c>
      <c r="D2813" s="25" t="s">
        <v>32</v>
      </c>
      <c r="E2813" s="50">
        <v>1575</v>
      </c>
      <c r="F2813" s="41">
        <v>927.74159999999995</v>
      </c>
      <c r="G2813" s="42">
        <v>0</v>
      </c>
      <c r="H2813" s="42">
        <v>854.7639999999999</v>
      </c>
      <c r="I2813" s="42"/>
      <c r="J2813" s="42"/>
      <c r="K2813" s="42">
        <v>0</v>
      </c>
      <c r="L2813" s="46">
        <v>0.38655900000000004</v>
      </c>
      <c r="M2813" s="42">
        <v>0</v>
      </c>
      <c r="N2813" s="48">
        <v>60.866422639999996</v>
      </c>
      <c r="O2813" s="42"/>
      <c r="P2813" s="42"/>
      <c r="Q2813" s="42">
        <v>0</v>
      </c>
      <c r="R2813" s="47">
        <v>1782.5056</v>
      </c>
      <c r="S2813" s="42">
        <v>1898.2599154599636</v>
      </c>
      <c r="T2813" s="73">
        <v>1.2052443907682309</v>
      </c>
      <c r="U2813" s="48">
        <v>61.252981639999994</v>
      </c>
      <c r="V2813" s="49">
        <v>38.890781993650791</v>
      </c>
    </row>
    <row r="2814" spans="1:22" x14ac:dyDescent="0.35">
      <c r="A2814" s="1" t="s">
        <v>29</v>
      </c>
      <c r="B2814" s="44" t="s">
        <v>2865</v>
      </c>
      <c r="C2814" s="25" t="s">
        <v>2868</v>
      </c>
      <c r="D2814" s="25" t="s">
        <v>32</v>
      </c>
      <c r="E2814" s="50">
        <v>580</v>
      </c>
      <c r="F2814" s="41">
        <v>127.4076</v>
      </c>
      <c r="G2814" s="42">
        <v>239.84370000000001</v>
      </c>
      <c r="H2814" s="42">
        <v>0</v>
      </c>
      <c r="I2814" s="42"/>
      <c r="J2814" s="42"/>
      <c r="K2814" s="42">
        <v>0</v>
      </c>
      <c r="L2814" s="46">
        <v>5.3086500000000002E-2</v>
      </c>
      <c r="M2814" s="48">
        <v>12.263457150000001</v>
      </c>
      <c r="N2814" s="48">
        <v>0</v>
      </c>
      <c r="O2814" s="42"/>
      <c r="P2814" s="42"/>
      <c r="Q2814" s="42">
        <v>0</v>
      </c>
      <c r="R2814" s="47">
        <v>367.25130000000001</v>
      </c>
      <c r="S2814" s="42">
        <v>391.10027014252398</v>
      </c>
      <c r="T2814" s="73">
        <v>0.67431081059055864</v>
      </c>
      <c r="U2814" s="48">
        <v>12.31654365</v>
      </c>
      <c r="V2814" s="49">
        <v>21.235420086206897</v>
      </c>
    </row>
    <row r="2815" spans="1:22" x14ac:dyDescent="0.35">
      <c r="A2815" s="1" t="s">
        <v>29</v>
      </c>
      <c r="B2815" s="44" t="s">
        <v>2865</v>
      </c>
      <c r="C2815" s="25" t="s">
        <v>2869</v>
      </c>
      <c r="D2815" s="25" t="s">
        <v>32</v>
      </c>
      <c r="E2815" s="50">
        <v>1093</v>
      </c>
      <c r="F2815" s="41">
        <v>165.0924</v>
      </c>
      <c r="G2815" s="42">
        <v>0</v>
      </c>
      <c r="H2815" s="42">
        <v>415.93599999999992</v>
      </c>
      <c r="I2815" s="42"/>
      <c r="J2815" s="42"/>
      <c r="K2815" s="42">
        <v>0</v>
      </c>
      <c r="L2815" s="46">
        <v>6.8788500000000002E-2</v>
      </c>
      <c r="M2815" s="42">
        <v>0</v>
      </c>
      <c r="N2815" s="48">
        <v>29.618159359999996</v>
      </c>
      <c r="O2815" s="42"/>
      <c r="P2815" s="42"/>
      <c r="Q2815" s="42">
        <v>0</v>
      </c>
      <c r="R2815" s="47">
        <v>581.02839999999992</v>
      </c>
      <c r="S2815" s="42">
        <v>618.75986334283482</v>
      </c>
      <c r="T2815" s="73">
        <v>0.56611149436672903</v>
      </c>
      <c r="U2815" s="48">
        <v>29.686947859999997</v>
      </c>
      <c r="V2815" s="49">
        <v>27.160976999085083</v>
      </c>
    </row>
    <row r="2816" spans="1:22" x14ac:dyDescent="0.35">
      <c r="A2816" s="1" t="s">
        <v>29</v>
      </c>
      <c r="B2816" s="44" t="s">
        <v>2865</v>
      </c>
      <c r="C2816" s="25" t="s">
        <v>2870</v>
      </c>
      <c r="D2816" s="25" t="s">
        <v>32</v>
      </c>
      <c r="E2816" s="50">
        <v>3867</v>
      </c>
      <c r="F2816" s="41">
        <v>960.33600000000001</v>
      </c>
      <c r="G2816" s="42">
        <v>1276.893</v>
      </c>
      <c r="H2816" s="42">
        <v>0</v>
      </c>
      <c r="I2816" s="42"/>
      <c r="J2816" s="42"/>
      <c r="K2816" s="42">
        <v>0</v>
      </c>
      <c r="L2816" s="46">
        <v>0.40014</v>
      </c>
      <c r="M2816" s="48">
        <v>65.288863500000005</v>
      </c>
      <c r="N2816" s="48">
        <v>0</v>
      </c>
      <c r="O2816" s="42"/>
      <c r="P2816" s="42"/>
      <c r="Q2816" s="42">
        <v>0</v>
      </c>
      <c r="R2816" s="47">
        <v>2237.2290000000003</v>
      </c>
      <c r="S2816" s="42">
        <v>2382.5126453485359</v>
      </c>
      <c r="T2816" s="73">
        <v>0.6161139501806403</v>
      </c>
      <c r="U2816" s="48">
        <v>65.689003499999998</v>
      </c>
      <c r="V2816" s="49">
        <v>16.987070985259891</v>
      </c>
    </row>
    <row r="2817" spans="1:22" x14ac:dyDescent="0.35">
      <c r="A2817" s="1" t="s">
        <v>29</v>
      </c>
      <c r="B2817" s="44" t="s">
        <v>2865</v>
      </c>
      <c r="C2817" s="25" t="s">
        <v>2871</v>
      </c>
      <c r="D2817" s="25" t="s">
        <v>32</v>
      </c>
      <c r="E2817" s="50">
        <v>2423</v>
      </c>
      <c r="F2817" s="41">
        <v>609.37919999999997</v>
      </c>
      <c r="G2817" s="42">
        <v>855.93510000000003</v>
      </c>
      <c r="H2817" s="42">
        <v>0</v>
      </c>
      <c r="I2817" s="42"/>
      <c r="J2817" s="42"/>
      <c r="K2817" s="42">
        <v>0</v>
      </c>
      <c r="L2817" s="46">
        <v>0.25390800000000002</v>
      </c>
      <c r="M2817" s="48">
        <v>43.76484945</v>
      </c>
      <c r="N2817" s="48">
        <v>0</v>
      </c>
      <c r="O2817" s="42"/>
      <c r="P2817" s="42"/>
      <c r="Q2817" s="42">
        <v>0</v>
      </c>
      <c r="R2817" s="47">
        <v>1465.3143</v>
      </c>
      <c r="S2817" s="42">
        <v>1560.4704968333765</v>
      </c>
      <c r="T2817" s="73">
        <v>0.64402414231670513</v>
      </c>
      <c r="U2817" s="48">
        <v>44.018757450000003</v>
      </c>
      <c r="V2817" s="49">
        <v>18.167048060255883</v>
      </c>
    </row>
    <row r="2818" spans="1:22" x14ac:dyDescent="0.35">
      <c r="A2818" s="1" t="s">
        <v>29</v>
      </c>
      <c r="B2818" s="44" t="s">
        <v>2865</v>
      </c>
      <c r="C2818" s="25" t="s">
        <v>2872</v>
      </c>
      <c r="D2818" s="25" t="s">
        <v>32</v>
      </c>
      <c r="E2818" s="50">
        <v>643</v>
      </c>
      <c r="F2818" s="41">
        <v>280.0908</v>
      </c>
      <c r="G2818" s="42">
        <v>0</v>
      </c>
      <c r="H2818" s="42">
        <v>0</v>
      </c>
      <c r="I2818" s="42"/>
      <c r="J2818" s="42"/>
      <c r="K2818" s="42">
        <v>10</v>
      </c>
      <c r="L2818" s="46">
        <v>0.1167045</v>
      </c>
      <c r="M2818" s="42">
        <v>0</v>
      </c>
      <c r="N2818" s="48">
        <v>0</v>
      </c>
      <c r="O2818" s="42"/>
      <c r="P2818" s="42"/>
      <c r="Q2818" s="48">
        <v>0.61080662983425404</v>
      </c>
      <c r="R2818" s="47">
        <v>290.0908</v>
      </c>
      <c r="S2818" s="42">
        <v>308.92903645504015</v>
      </c>
      <c r="T2818" s="73">
        <v>0.48044951237175759</v>
      </c>
      <c r="U2818" s="48">
        <v>0.72751112983425403</v>
      </c>
      <c r="V2818" s="49">
        <v>1.1314325502865537</v>
      </c>
    </row>
    <row r="2819" spans="1:22" x14ac:dyDescent="0.35">
      <c r="A2819" s="1" t="s">
        <v>29</v>
      </c>
      <c r="B2819" s="44" t="s">
        <v>2865</v>
      </c>
      <c r="C2819" s="25" t="s">
        <v>2873</v>
      </c>
      <c r="D2819" s="25" t="s">
        <v>32</v>
      </c>
      <c r="E2819" s="50">
        <v>1543</v>
      </c>
      <c r="F2819" s="41">
        <v>119.1168</v>
      </c>
      <c r="G2819" s="42">
        <v>0</v>
      </c>
      <c r="H2819" s="42">
        <v>536.21599999999989</v>
      </c>
      <c r="I2819" s="42"/>
      <c r="J2819" s="42"/>
      <c r="K2819" s="42">
        <v>0</v>
      </c>
      <c r="L2819" s="46">
        <v>4.9631999999999996E-2</v>
      </c>
      <c r="M2819" s="42">
        <v>0</v>
      </c>
      <c r="N2819" s="48">
        <v>38.18311216</v>
      </c>
      <c r="O2819" s="42"/>
      <c r="P2819" s="42"/>
      <c r="Q2819" s="42">
        <v>0</v>
      </c>
      <c r="R2819" s="47">
        <v>655.33279999999991</v>
      </c>
      <c r="S2819" s="42">
        <v>697.88952445711311</v>
      </c>
      <c r="T2819" s="73">
        <v>0.45229392382184908</v>
      </c>
      <c r="U2819" s="48">
        <v>38.232744160000003</v>
      </c>
      <c r="V2819" s="49">
        <v>24.778188049254698</v>
      </c>
    </row>
    <row r="2820" spans="1:22" x14ac:dyDescent="0.35">
      <c r="A2820" s="1" t="s">
        <v>29</v>
      </c>
      <c r="B2820" s="44" t="s">
        <v>2865</v>
      </c>
      <c r="C2820" s="25" t="s">
        <v>2874</v>
      </c>
      <c r="D2820" s="25" t="s">
        <v>32</v>
      </c>
      <c r="E2820" s="50">
        <v>968</v>
      </c>
      <c r="F2820" s="41">
        <v>100.386</v>
      </c>
      <c r="G2820" s="42">
        <v>0</v>
      </c>
      <c r="H2820" s="42">
        <v>319.32399999999996</v>
      </c>
      <c r="I2820" s="42"/>
      <c r="J2820" s="42"/>
      <c r="K2820" s="42">
        <v>0</v>
      </c>
      <c r="L2820" s="46">
        <v>4.1827500000000004E-2</v>
      </c>
      <c r="M2820" s="42">
        <v>0</v>
      </c>
      <c r="N2820" s="48">
        <v>22.738568239999996</v>
      </c>
      <c r="O2820" s="42"/>
      <c r="P2820" s="42"/>
      <c r="Q2820" s="42">
        <v>0</v>
      </c>
      <c r="R2820" s="47">
        <v>419.70999999999992</v>
      </c>
      <c r="S2820" s="42">
        <v>446.96559108577344</v>
      </c>
      <c r="T2820" s="73">
        <v>0.46174131310513783</v>
      </c>
      <c r="U2820" s="48">
        <v>22.780395739999996</v>
      </c>
      <c r="V2820" s="49">
        <v>23.533466673553715</v>
      </c>
    </row>
    <row r="2821" spans="1:22" x14ac:dyDescent="0.35">
      <c r="A2821" s="1" t="s">
        <v>29</v>
      </c>
      <c r="B2821" s="44" t="s">
        <v>2865</v>
      </c>
      <c r="C2821" s="25" t="s">
        <v>2875</v>
      </c>
      <c r="D2821" s="25" t="s">
        <v>32</v>
      </c>
      <c r="E2821" s="50">
        <v>1438</v>
      </c>
      <c r="F2821" s="41">
        <v>263.46600000000001</v>
      </c>
      <c r="G2821" s="42">
        <v>0</v>
      </c>
      <c r="H2821" s="42">
        <v>334.45599999999996</v>
      </c>
      <c r="I2821" s="42"/>
      <c r="J2821" s="42"/>
      <c r="K2821" s="42">
        <v>0</v>
      </c>
      <c r="L2821" s="46">
        <v>0.1097775</v>
      </c>
      <c r="M2821" s="42">
        <v>0</v>
      </c>
      <c r="N2821" s="48">
        <v>23.816094559999996</v>
      </c>
      <c r="O2821" s="42"/>
      <c r="P2821" s="42"/>
      <c r="Q2821" s="42">
        <v>0</v>
      </c>
      <c r="R2821" s="47">
        <v>597.92200000000003</v>
      </c>
      <c r="S2821" s="42">
        <v>636.75051857994299</v>
      </c>
      <c r="T2821" s="73">
        <v>0.44280286410288106</v>
      </c>
      <c r="U2821" s="48">
        <v>23.925872059999996</v>
      </c>
      <c r="V2821" s="49">
        <v>16.638297677329621</v>
      </c>
    </row>
    <row r="2822" spans="1:22" x14ac:dyDescent="0.35">
      <c r="A2822" s="1" t="s">
        <v>29</v>
      </c>
      <c r="B2822" s="44" t="s">
        <v>2865</v>
      </c>
      <c r="C2822" s="25" t="s">
        <v>2876</v>
      </c>
      <c r="D2822" s="25" t="s">
        <v>32</v>
      </c>
      <c r="E2822" s="50">
        <v>1195</v>
      </c>
      <c r="F2822" s="41">
        <v>380.87279999999998</v>
      </c>
      <c r="G2822" s="42">
        <v>0</v>
      </c>
      <c r="H2822" s="42">
        <v>0</v>
      </c>
      <c r="I2822" s="42"/>
      <c r="J2822" s="42"/>
      <c r="K2822" s="42">
        <v>10</v>
      </c>
      <c r="L2822" s="46">
        <v>0.158697</v>
      </c>
      <c r="M2822" s="42">
        <v>0</v>
      </c>
      <c r="N2822" s="48">
        <v>0</v>
      </c>
      <c r="O2822" s="42"/>
      <c r="P2822" s="42"/>
      <c r="Q2822" s="48">
        <v>0.61080662983425404</v>
      </c>
      <c r="R2822" s="47">
        <v>390.87279999999998</v>
      </c>
      <c r="S2822" s="42">
        <v>416.25572917336092</v>
      </c>
      <c r="T2822" s="73">
        <v>0.34833115411996729</v>
      </c>
      <c r="U2822" s="48">
        <v>0.76950362983425402</v>
      </c>
      <c r="V2822" s="49">
        <v>0.64393609191150969</v>
      </c>
    </row>
    <row r="2823" spans="1:22" x14ac:dyDescent="0.35">
      <c r="A2823" s="1" t="s">
        <v>29</v>
      </c>
      <c r="B2823" s="44" t="s">
        <v>2865</v>
      </c>
      <c r="C2823" s="25" t="s">
        <v>2877</v>
      </c>
      <c r="D2823" s="25" t="s">
        <v>32</v>
      </c>
      <c r="E2823" s="50">
        <v>14101</v>
      </c>
      <c r="F2823" s="41">
        <v>4522.4351999999999</v>
      </c>
      <c r="G2823" s="42">
        <v>3199.0527000000002</v>
      </c>
      <c r="H2823" s="42">
        <v>0</v>
      </c>
      <c r="I2823" s="42"/>
      <c r="J2823" s="42"/>
      <c r="K2823" s="42">
        <v>0</v>
      </c>
      <c r="L2823" s="46">
        <v>1.8843479999999999</v>
      </c>
      <c r="M2823" s="42">
        <v>163.57088264999999</v>
      </c>
      <c r="N2823" s="48">
        <v>0</v>
      </c>
      <c r="O2823" s="42"/>
      <c r="P2823" s="42"/>
      <c r="Q2823" s="42">
        <v>0</v>
      </c>
      <c r="R2823" s="47">
        <v>7721.4879000000001</v>
      </c>
      <c r="S2823" s="42">
        <v>8222.9144010987293</v>
      </c>
      <c r="T2823" s="73">
        <v>0.5831440607828331</v>
      </c>
      <c r="U2823" s="48">
        <v>165.45523064999998</v>
      </c>
      <c r="V2823" s="49">
        <v>11.733581352386354</v>
      </c>
    </row>
    <row r="2824" spans="1:22" x14ac:dyDescent="0.35">
      <c r="A2824" s="1" t="s">
        <v>29</v>
      </c>
      <c r="B2824" s="44" t="s">
        <v>2865</v>
      </c>
      <c r="C2824" s="25" t="s">
        <v>2878</v>
      </c>
      <c r="D2824" s="25" t="s">
        <v>32</v>
      </c>
      <c r="E2824" s="50">
        <v>1162</v>
      </c>
      <c r="F2824" s="41">
        <v>195.35040000000001</v>
      </c>
      <c r="G2824" s="42">
        <v>0</v>
      </c>
      <c r="H2824" s="42">
        <v>292.93999999999994</v>
      </c>
      <c r="I2824" s="42"/>
      <c r="J2824" s="42"/>
      <c r="K2824" s="42">
        <v>0</v>
      </c>
      <c r="L2824" s="46">
        <v>8.1395999999999996E-2</v>
      </c>
      <c r="M2824" s="42">
        <v>0</v>
      </c>
      <c r="N2824" s="48">
        <v>20.859804399999998</v>
      </c>
      <c r="O2824" s="42"/>
      <c r="P2824" s="42"/>
      <c r="Q2824" s="42">
        <v>0</v>
      </c>
      <c r="R2824" s="47">
        <v>488.29039999999998</v>
      </c>
      <c r="S2824" s="42">
        <v>519.99954077222071</v>
      </c>
      <c r="T2824" s="73">
        <v>0.44750390772136034</v>
      </c>
      <c r="U2824" s="48">
        <v>20.9412004</v>
      </c>
      <c r="V2824" s="49">
        <v>18.021687091222031</v>
      </c>
    </row>
    <row r="2825" spans="1:22" x14ac:dyDescent="0.35">
      <c r="A2825" s="1" t="s">
        <v>29</v>
      </c>
      <c r="B2825" s="44" t="s">
        <v>2865</v>
      </c>
      <c r="C2825" s="25" t="s">
        <v>2879</v>
      </c>
      <c r="D2825" s="25" t="s">
        <v>32</v>
      </c>
      <c r="E2825" s="50">
        <v>1607</v>
      </c>
      <c r="F2825" s="41">
        <v>187.14599999999999</v>
      </c>
      <c r="G2825" s="42">
        <v>0</v>
      </c>
      <c r="H2825" s="42">
        <v>484.99999999999994</v>
      </c>
      <c r="I2825" s="42"/>
      <c r="J2825" s="42"/>
      <c r="K2825" s="42">
        <v>0</v>
      </c>
      <c r="L2825" s="46">
        <v>7.7977500000000005E-2</v>
      </c>
      <c r="M2825" s="42">
        <v>0</v>
      </c>
      <c r="N2825" s="48">
        <v>34.536099999999998</v>
      </c>
      <c r="O2825" s="42"/>
      <c r="P2825" s="42"/>
      <c r="Q2825" s="42">
        <v>0</v>
      </c>
      <c r="R2825" s="47">
        <v>672.14599999999996</v>
      </c>
      <c r="S2825" s="42">
        <v>715.79455859030827</v>
      </c>
      <c r="T2825" s="73">
        <v>0.44542287404499581</v>
      </c>
      <c r="U2825" s="48">
        <v>34.6140775</v>
      </c>
      <c r="V2825" s="49">
        <v>21.539562850031114</v>
      </c>
    </row>
    <row r="2826" spans="1:22" x14ac:dyDescent="0.35">
      <c r="A2826" s="1" t="s">
        <v>29</v>
      </c>
      <c r="B2826" s="44" t="s">
        <v>2865</v>
      </c>
      <c r="C2826" s="25" t="s">
        <v>2880</v>
      </c>
      <c r="D2826" s="25" t="s">
        <v>32</v>
      </c>
      <c r="E2826" s="50">
        <v>4402</v>
      </c>
      <c r="F2826" s="41">
        <v>1895.0111999999999</v>
      </c>
      <c r="G2826" s="42">
        <v>0</v>
      </c>
      <c r="H2826" s="42">
        <v>0</v>
      </c>
      <c r="I2826" s="42"/>
      <c r="J2826" s="42"/>
      <c r="K2826" s="42">
        <v>37</v>
      </c>
      <c r="L2826" s="46">
        <v>0.78958799999999996</v>
      </c>
      <c r="M2826" s="42">
        <v>0</v>
      </c>
      <c r="N2826" s="48">
        <v>0</v>
      </c>
      <c r="O2826" s="42"/>
      <c r="P2826" s="42"/>
      <c r="Q2826" s="48">
        <v>2.2599845303867401</v>
      </c>
      <c r="R2826" s="47">
        <v>1932.0111999999999</v>
      </c>
      <c r="S2826" s="42">
        <v>2057.4742750764444</v>
      </c>
      <c r="T2826" s="73">
        <v>0.46739533736402644</v>
      </c>
      <c r="U2826" s="48">
        <v>3.0495725303867403</v>
      </c>
      <c r="V2826" s="49">
        <v>0.69276977064669243</v>
      </c>
    </row>
    <row r="2827" spans="1:22" x14ac:dyDescent="0.35">
      <c r="A2827" s="1" t="s">
        <v>29</v>
      </c>
      <c r="B2827" s="44" t="s">
        <v>2865</v>
      </c>
      <c r="C2827" s="25" t="s">
        <v>2881</v>
      </c>
      <c r="D2827" s="25" t="s">
        <v>32</v>
      </c>
      <c r="E2827" s="50">
        <v>665</v>
      </c>
      <c r="F2827" s="41">
        <v>881.23680000000002</v>
      </c>
      <c r="G2827" s="42">
        <v>0</v>
      </c>
      <c r="H2827" s="42">
        <v>0</v>
      </c>
      <c r="I2827" s="42"/>
      <c r="J2827" s="42"/>
      <c r="K2827" s="42">
        <v>0</v>
      </c>
      <c r="L2827" s="46">
        <v>0.36718200000000001</v>
      </c>
      <c r="M2827" s="42">
        <v>0</v>
      </c>
      <c r="N2827" s="48">
        <v>0</v>
      </c>
      <c r="O2827" s="42"/>
      <c r="P2827" s="42"/>
      <c r="Q2827" s="42">
        <v>0</v>
      </c>
      <c r="R2827" s="47">
        <v>881.23680000000002</v>
      </c>
      <c r="S2827" s="42">
        <v>938.46352767038093</v>
      </c>
      <c r="T2827" s="73">
        <v>1.411223349880272</v>
      </c>
      <c r="U2827" s="48">
        <v>0.36718200000000001</v>
      </c>
      <c r="V2827" s="49">
        <v>0.55215338345864662</v>
      </c>
    </row>
    <row r="2828" spans="1:22" x14ac:dyDescent="0.35">
      <c r="A2828" s="1" t="s">
        <v>29</v>
      </c>
      <c r="B2828" s="44" t="s">
        <v>2865</v>
      </c>
      <c r="C2828" s="25" t="s">
        <v>2882</v>
      </c>
      <c r="D2828" s="25" t="s">
        <v>32</v>
      </c>
      <c r="E2828" s="50">
        <v>605</v>
      </c>
      <c r="F2828" s="60">
        <v>29.246399999999998</v>
      </c>
      <c r="G2828" s="42">
        <v>0</v>
      </c>
      <c r="H2828" s="42">
        <v>118.72799999999998</v>
      </c>
      <c r="I2828" s="42"/>
      <c r="J2828" s="42"/>
      <c r="K2828" s="42">
        <v>0</v>
      </c>
      <c r="L2828" s="46">
        <v>1.2186000000000001E-2</v>
      </c>
      <c r="M2828" s="42">
        <v>0</v>
      </c>
      <c r="N2828" s="48">
        <v>8.4544372800000005</v>
      </c>
      <c r="O2828" s="42"/>
      <c r="P2828" s="42"/>
      <c r="Q2828" s="42">
        <v>0</v>
      </c>
      <c r="R2828" s="47">
        <v>147.97439999999997</v>
      </c>
      <c r="S2828" s="42">
        <v>157.58372486136301</v>
      </c>
      <c r="T2828" s="73">
        <v>0.26046896671299669</v>
      </c>
      <c r="U2828" s="48">
        <v>8.4666232800000003</v>
      </c>
      <c r="V2828" s="49">
        <v>13.994418644628098</v>
      </c>
    </row>
    <row r="2829" spans="1:22" x14ac:dyDescent="0.35">
      <c r="A2829" s="1" t="s">
        <v>29</v>
      </c>
      <c r="B2829" s="44" t="s">
        <v>2865</v>
      </c>
      <c r="C2829" s="25" t="s">
        <v>2883</v>
      </c>
      <c r="D2829" s="25" t="s">
        <v>32</v>
      </c>
      <c r="E2829" s="50">
        <v>901</v>
      </c>
      <c r="F2829" s="41">
        <v>434.88</v>
      </c>
      <c r="G2829" s="42">
        <v>0</v>
      </c>
      <c r="H2829" s="42">
        <v>0</v>
      </c>
      <c r="I2829" s="42"/>
      <c r="J2829" s="42"/>
      <c r="K2829" s="42">
        <v>0</v>
      </c>
      <c r="L2829" s="46">
        <v>0.18120000000000003</v>
      </c>
      <c r="M2829" s="42">
        <v>0</v>
      </c>
      <c r="N2829" s="48">
        <v>0</v>
      </c>
      <c r="O2829" s="42"/>
      <c r="P2829" s="42"/>
      <c r="Q2829" s="42">
        <v>0</v>
      </c>
      <c r="R2829" s="47">
        <v>434.88</v>
      </c>
      <c r="S2829" s="42">
        <v>463.12071728427054</v>
      </c>
      <c r="T2829" s="73">
        <v>0.51400745536545012</v>
      </c>
      <c r="U2829" s="48">
        <v>0.18120000000000003</v>
      </c>
      <c r="V2829" s="49">
        <v>0.20110987791342955</v>
      </c>
    </row>
    <row r="2830" spans="1:22" x14ac:dyDescent="0.35">
      <c r="A2830" s="1" t="s">
        <v>29</v>
      </c>
      <c r="B2830" s="44" t="s">
        <v>2865</v>
      </c>
      <c r="C2830" s="25" t="s">
        <v>2884</v>
      </c>
      <c r="D2830" s="25" t="s">
        <v>32</v>
      </c>
      <c r="E2830" s="50">
        <v>3885</v>
      </c>
      <c r="F2830" s="41">
        <v>1977.588</v>
      </c>
      <c r="G2830" s="42">
        <v>0</v>
      </c>
      <c r="H2830" s="42">
        <v>0</v>
      </c>
      <c r="I2830" s="42"/>
      <c r="J2830" s="42"/>
      <c r="K2830" s="42">
        <v>36</v>
      </c>
      <c r="L2830" s="46">
        <v>0.82399500000000003</v>
      </c>
      <c r="M2830" s="42">
        <v>0</v>
      </c>
      <c r="N2830" s="48">
        <v>0</v>
      </c>
      <c r="O2830" s="42"/>
      <c r="P2830" s="42"/>
      <c r="Q2830" s="48">
        <v>2.1989038674033146</v>
      </c>
      <c r="R2830" s="47">
        <v>2013.588</v>
      </c>
      <c r="S2830" s="42">
        <v>2144.3485993262502</v>
      </c>
      <c r="T2830" s="73">
        <v>0.55195588142245822</v>
      </c>
      <c r="U2830" s="48">
        <v>3.0228988674033146</v>
      </c>
      <c r="V2830" s="49">
        <v>0.77809494656455969</v>
      </c>
    </row>
    <row r="2831" spans="1:22" x14ac:dyDescent="0.35">
      <c r="A2831" s="1" t="s">
        <v>29</v>
      </c>
      <c r="B2831" s="44" t="s">
        <v>2865</v>
      </c>
      <c r="C2831" s="25" t="s">
        <v>2885</v>
      </c>
      <c r="D2831" s="25" t="s">
        <v>32</v>
      </c>
      <c r="E2831" s="50">
        <v>1596</v>
      </c>
      <c r="F2831" s="41">
        <v>499.392</v>
      </c>
      <c r="G2831" s="42">
        <v>0</v>
      </c>
      <c r="H2831" s="42">
        <v>0</v>
      </c>
      <c r="I2831" s="42"/>
      <c r="J2831" s="42"/>
      <c r="K2831" s="42">
        <v>54</v>
      </c>
      <c r="L2831" s="46">
        <v>0.20808000000000001</v>
      </c>
      <c r="M2831" s="42">
        <v>0</v>
      </c>
      <c r="N2831" s="48">
        <v>0</v>
      </c>
      <c r="O2831" s="42"/>
      <c r="P2831" s="42"/>
      <c r="Q2831" s="48">
        <v>3.2983558011049716</v>
      </c>
      <c r="R2831" s="47">
        <v>553.39200000000005</v>
      </c>
      <c r="S2831" s="42">
        <v>589.32878030577876</v>
      </c>
      <c r="T2831" s="73">
        <v>0.36925362174547544</v>
      </c>
      <c r="U2831" s="48">
        <v>3.5064358011049714</v>
      </c>
      <c r="V2831" s="49">
        <v>2.1970149129730396</v>
      </c>
    </row>
    <row r="2832" spans="1:22" x14ac:dyDescent="0.35">
      <c r="A2832" s="1" t="s">
        <v>29</v>
      </c>
      <c r="B2832" s="44" t="s">
        <v>2865</v>
      </c>
      <c r="C2832" s="25" t="s">
        <v>2886</v>
      </c>
      <c r="D2832" s="25" t="s">
        <v>32</v>
      </c>
      <c r="E2832" s="50">
        <v>3106</v>
      </c>
      <c r="F2832" s="41">
        <v>1382.8319999999999</v>
      </c>
      <c r="G2832" s="42">
        <v>0</v>
      </c>
      <c r="H2832" s="42">
        <v>0</v>
      </c>
      <c r="I2832" s="42"/>
      <c r="J2832" s="42"/>
      <c r="K2832" s="42">
        <v>0</v>
      </c>
      <c r="L2832" s="46">
        <v>0.57618000000000003</v>
      </c>
      <c r="M2832" s="42">
        <v>0</v>
      </c>
      <c r="N2832" s="48">
        <v>0</v>
      </c>
      <c r="O2832" s="42"/>
      <c r="P2832" s="42"/>
      <c r="Q2832" s="42">
        <v>0</v>
      </c>
      <c r="R2832" s="47">
        <v>1382.8319999999999</v>
      </c>
      <c r="S2832" s="42">
        <v>1472.6318702254468</v>
      </c>
      <c r="T2832" s="73">
        <v>0.47412487772873368</v>
      </c>
      <c r="U2832" s="48">
        <v>0.57618000000000003</v>
      </c>
      <c r="V2832" s="49">
        <v>0.18550547327752739</v>
      </c>
    </row>
    <row r="2833" spans="1:22" x14ac:dyDescent="0.35">
      <c r="A2833" s="1" t="s">
        <v>29</v>
      </c>
      <c r="B2833" s="44" t="s">
        <v>2865</v>
      </c>
      <c r="C2833" s="25" t="s">
        <v>2887</v>
      </c>
      <c r="D2833" s="25" t="s">
        <v>32</v>
      </c>
      <c r="E2833" s="50">
        <v>3708</v>
      </c>
      <c r="F2833" s="41">
        <v>839.75040000000001</v>
      </c>
      <c r="G2833" s="42">
        <v>1588.3488</v>
      </c>
      <c r="H2833" s="42">
        <v>0</v>
      </c>
      <c r="I2833" s="42"/>
      <c r="J2833" s="42"/>
      <c r="K2833" s="42">
        <v>0</v>
      </c>
      <c r="L2833" s="46">
        <v>0.34989600000000004</v>
      </c>
      <c r="M2833" s="48">
        <v>81.213921600000006</v>
      </c>
      <c r="N2833" s="48">
        <v>0</v>
      </c>
      <c r="O2833" s="42"/>
      <c r="P2833" s="42"/>
      <c r="Q2833" s="42">
        <v>0</v>
      </c>
      <c r="R2833" s="47">
        <v>2428.0992000000001</v>
      </c>
      <c r="S2833" s="42">
        <v>2585.7777850012958</v>
      </c>
      <c r="T2833" s="73">
        <v>0.69735107470369362</v>
      </c>
      <c r="U2833" s="48">
        <v>81.563817600000007</v>
      </c>
      <c r="V2833" s="49">
        <v>21.996714563106799</v>
      </c>
    </row>
    <row r="2834" spans="1:22" x14ac:dyDescent="0.35">
      <c r="A2834" s="1" t="s">
        <v>29</v>
      </c>
      <c r="B2834" s="44" t="s">
        <v>2865</v>
      </c>
      <c r="C2834" s="25" t="s">
        <v>2888</v>
      </c>
      <c r="D2834" s="25" t="s">
        <v>32</v>
      </c>
      <c r="E2834" s="50">
        <v>4239</v>
      </c>
      <c r="F2834" s="41">
        <v>616.60799999999995</v>
      </c>
      <c r="G2834" s="42">
        <v>1811.5209</v>
      </c>
      <c r="H2834" s="42">
        <v>0</v>
      </c>
      <c r="I2834" s="42"/>
      <c r="J2834" s="42"/>
      <c r="K2834" s="42">
        <v>0</v>
      </c>
      <c r="L2834" s="46">
        <v>0.25692000000000004</v>
      </c>
      <c r="M2834" s="48">
        <v>92.624942549999986</v>
      </c>
      <c r="N2834" s="48">
        <v>0</v>
      </c>
      <c r="O2834" s="42"/>
      <c r="P2834" s="42"/>
      <c r="Q2834" s="42">
        <v>0</v>
      </c>
      <c r="R2834" s="47">
        <v>2428.1288999999997</v>
      </c>
      <c r="S2834" s="42">
        <v>2585.8094136926661</v>
      </c>
      <c r="T2834" s="73">
        <v>0.61000457978123757</v>
      </c>
      <c r="U2834" s="48">
        <v>92.88186254999998</v>
      </c>
      <c r="V2834" s="49">
        <v>21.911267409766449</v>
      </c>
    </row>
    <row r="2835" spans="1:22" x14ac:dyDescent="0.35">
      <c r="A2835" s="1" t="s">
        <v>29</v>
      </c>
      <c r="B2835" s="44" t="s">
        <v>2865</v>
      </c>
      <c r="C2835" s="25" t="s">
        <v>2889</v>
      </c>
      <c r="D2835" s="25" t="s">
        <v>32</v>
      </c>
      <c r="E2835" s="50">
        <v>3600</v>
      </c>
      <c r="F2835" s="41">
        <v>973.81439999999998</v>
      </c>
      <c r="G2835" s="42">
        <v>0</v>
      </c>
      <c r="H2835" s="42">
        <v>1037.1239999999998</v>
      </c>
      <c r="I2835" s="42"/>
      <c r="J2835" s="42"/>
      <c r="K2835" s="42">
        <v>0</v>
      </c>
      <c r="L2835" s="46">
        <v>0.40575600000000001</v>
      </c>
      <c r="M2835" s="42">
        <v>0</v>
      </c>
      <c r="N2835" s="48">
        <v>73.851996239999991</v>
      </c>
      <c r="O2835" s="42"/>
      <c r="P2835" s="42"/>
      <c r="Q2835" s="42">
        <v>0</v>
      </c>
      <c r="R2835" s="47">
        <v>2010.9383999999998</v>
      </c>
      <c r="S2835" s="42">
        <v>2141.5269366778957</v>
      </c>
      <c r="T2835" s="73">
        <v>0.59486859352163768</v>
      </c>
      <c r="U2835" s="48">
        <v>74.257752239999988</v>
      </c>
      <c r="V2835" s="49">
        <v>20.627153399999997</v>
      </c>
    </row>
    <row r="2836" spans="1:22" x14ac:dyDescent="0.35">
      <c r="A2836" s="1" t="s">
        <v>29</v>
      </c>
      <c r="B2836" s="44" t="s">
        <v>2865</v>
      </c>
      <c r="C2836" s="25" t="s">
        <v>2890</v>
      </c>
      <c r="D2836" s="25" t="s">
        <v>32</v>
      </c>
      <c r="E2836" s="50">
        <v>4201</v>
      </c>
      <c r="F2836" s="41">
        <v>1885.5072</v>
      </c>
      <c r="G2836" s="42">
        <v>0</v>
      </c>
      <c r="H2836" s="42">
        <v>0</v>
      </c>
      <c r="I2836" s="42"/>
      <c r="J2836" s="42"/>
      <c r="K2836" s="42">
        <v>43</v>
      </c>
      <c r="L2836" s="46">
        <v>0.78562799999999999</v>
      </c>
      <c r="M2836" s="42">
        <v>0</v>
      </c>
      <c r="N2836" s="48">
        <v>0</v>
      </c>
      <c r="O2836" s="42"/>
      <c r="P2836" s="42"/>
      <c r="Q2836" s="48">
        <v>2.6264685082872923</v>
      </c>
      <c r="R2836" s="47">
        <v>1928.5072</v>
      </c>
      <c r="S2836" s="42">
        <v>2053.7427284581499</v>
      </c>
      <c r="T2836" s="73">
        <v>0.4888699663075815</v>
      </c>
      <c r="U2836" s="48">
        <v>3.4120965082872923</v>
      </c>
      <c r="V2836" s="49">
        <v>0.81221054708100271</v>
      </c>
    </row>
    <row r="2837" spans="1:22" x14ac:dyDescent="0.35">
      <c r="A2837" s="1" t="s">
        <v>29</v>
      </c>
      <c r="B2837" s="44" t="s">
        <v>2865</v>
      </c>
      <c r="C2837" s="25" t="s">
        <v>2891</v>
      </c>
      <c r="D2837" s="25" t="s">
        <v>32</v>
      </c>
      <c r="E2837" s="50">
        <v>3067</v>
      </c>
      <c r="F2837" s="41">
        <v>412.84440000000001</v>
      </c>
      <c r="G2837" s="42">
        <v>1875.5550000000001</v>
      </c>
      <c r="H2837" s="42">
        <v>0</v>
      </c>
      <c r="I2837" s="42"/>
      <c r="J2837" s="42"/>
      <c r="K2837" s="42">
        <v>0</v>
      </c>
      <c r="L2837" s="46">
        <v>0.17201850000000002</v>
      </c>
      <c r="M2837" s="48">
        <v>95.899072499999988</v>
      </c>
      <c r="N2837" s="48">
        <v>0</v>
      </c>
      <c r="O2837" s="42"/>
      <c r="P2837" s="42"/>
      <c r="Q2837" s="42">
        <v>0</v>
      </c>
      <c r="R2837" s="47">
        <v>2288.3994000000002</v>
      </c>
      <c r="S2837" s="42">
        <v>2437.0060052448821</v>
      </c>
      <c r="T2837" s="73">
        <v>0.79458950285128205</v>
      </c>
      <c r="U2837" s="48">
        <v>96.071090999999981</v>
      </c>
      <c r="V2837" s="49">
        <v>31.324124877730675</v>
      </c>
    </row>
    <row r="2838" spans="1:22" x14ac:dyDescent="0.35">
      <c r="A2838" s="1" t="s">
        <v>29</v>
      </c>
      <c r="B2838" s="44" t="s">
        <v>2865</v>
      </c>
      <c r="C2838" s="25" t="s">
        <v>2892</v>
      </c>
      <c r="D2838" s="25" t="s">
        <v>32</v>
      </c>
      <c r="E2838" s="50">
        <v>4566</v>
      </c>
      <c r="F2838" s="41">
        <v>846.67319999999995</v>
      </c>
      <c r="G2838" s="42">
        <v>1891.4688000000001</v>
      </c>
      <c r="H2838" s="42">
        <v>0</v>
      </c>
      <c r="I2838" s="42"/>
      <c r="J2838" s="42"/>
      <c r="K2838" s="42">
        <v>0</v>
      </c>
      <c r="L2838" s="46">
        <v>0.3527805</v>
      </c>
      <c r="M2838" s="48">
        <v>96.712761599999993</v>
      </c>
      <c r="N2838" s="48">
        <v>0</v>
      </c>
      <c r="O2838" s="42"/>
      <c r="P2838" s="42"/>
      <c r="Q2838" s="42">
        <v>0</v>
      </c>
      <c r="R2838" s="47">
        <v>2738.1419999999998</v>
      </c>
      <c r="S2838" s="42">
        <v>2915.9544864472659</v>
      </c>
      <c r="T2838" s="73">
        <v>0.63862340920877481</v>
      </c>
      <c r="U2838" s="48">
        <v>97.065542099999988</v>
      </c>
      <c r="V2838" s="49">
        <v>21.258331603153742</v>
      </c>
    </row>
    <row r="2839" spans="1:22" x14ac:dyDescent="0.35">
      <c r="A2839" s="1" t="s">
        <v>29</v>
      </c>
      <c r="B2839" s="44" t="s">
        <v>2865</v>
      </c>
      <c r="C2839" s="25" t="s">
        <v>2893</v>
      </c>
      <c r="D2839" s="25" t="s">
        <v>32</v>
      </c>
      <c r="E2839" s="50">
        <v>3516</v>
      </c>
      <c r="F2839" s="41">
        <v>1777.3704</v>
      </c>
      <c r="G2839" s="42">
        <v>0</v>
      </c>
      <c r="H2839" s="42">
        <v>0</v>
      </c>
      <c r="I2839" s="42"/>
      <c r="J2839" s="42"/>
      <c r="K2839" s="42">
        <v>81</v>
      </c>
      <c r="L2839" s="46">
        <v>0.74057099999999998</v>
      </c>
      <c r="M2839" s="42">
        <v>0</v>
      </c>
      <c r="N2839" s="48">
        <v>0</v>
      </c>
      <c r="O2839" s="42"/>
      <c r="P2839" s="42"/>
      <c r="Q2839" s="42">
        <v>4.9475337016574574</v>
      </c>
      <c r="R2839" s="47">
        <v>1858.3704</v>
      </c>
      <c r="S2839" s="42">
        <v>1979.051307551179</v>
      </c>
      <c r="T2839" s="73">
        <v>0.56287011022502242</v>
      </c>
      <c r="U2839" s="48">
        <v>5.6881047016574575</v>
      </c>
      <c r="V2839" s="49">
        <v>1.6177772189014383</v>
      </c>
    </row>
    <row r="2840" spans="1:22" x14ac:dyDescent="0.35">
      <c r="A2840" s="1" t="s">
        <v>29</v>
      </c>
      <c r="B2840" s="44" t="s">
        <v>2865</v>
      </c>
      <c r="C2840" s="25" t="s">
        <v>2894</v>
      </c>
      <c r="D2840" s="25" t="s">
        <v>32</v>
      </c>
      <c r="E2840" s="50">
        <v>3328</v>
      </c>
      <c r="F2840" s="41">
        <v>943.66079999999999</v>
      </c>
      <c r="G2840" s="42">
        <v>0</v>
      </c>
      <c r="H2840" s="42">
        <v>807.81599999999992</v>
      </c>
      <c r="I2840" s="42"/>
      <c r="J2840" s="42"/>
      <c r="K2840" s="42">
        <v>0</v>
      </c>
      <c r="L2840" s="46">
        <v>0.39319199999999999</v>
      </c>
      <c r="M2840" s="42">
        <v>0</v>
      </c>
      <c r="N2840" s="48">
        <v>57.523328159999998</v>
      </c>
      <c r="O2840" s="42"/>
      <c r="P2840" s="42"/>
      <c r="Q2840" s="42">
        <v>0</v>
      </c>
      <c r="R2840" s="47">
        <v>1751.4767999999999</v>
      </c>
      <c r="S2840" s="42">
        <v>1865.2161330085512</v>
      </c>
      <c r="T2840" s="73">
        <v>0.56046157842805022</v>
      </c>
      <c r="U2840" s="48">
        <v>57.916520159999997</v>
      </c>
      <c r="V2840" s="49">
        <v>17.402800528846154</v>
      </c>
    </row>
    <row r="2841" spans="1:22" x14ac:dyDescent="0.35">
      <c r="A2841" s="1" t="s">
        <v>29</v>
      </c>
      <c r="B2841" s="44" t="s">
        <v>2865</v>
      </c>
      <c r="C2841" s="25" t="s">
        <v>2895</v>
      </c>
      <c r="D2841" s="25" t="s">
        <v>32</v>
      </c>
      <c r="E2841" s="50">
        <v>3931</v>
      </c>
      <c r="F2841" s="41">
        <v>722.70719999999994</v>
      </c>
      <c r="G2841" s="42">
        <v>1593.2745</v>
      </c>
      <c r="H2841" s="42">
        <v>0</v>
      </c>
      <c r="I2841" s="42"/>
      <c r="J2841" s="42"/>
      <c r="K2841" s="42">
        <v>0</v>
      </c>
      <c r="L2841" s="46">
        <v>0.30112800000000001</v>
      </c>
      <c r="M2841" s="48">
        <v>81.465777750000001</v>
      </c>
      <c r="N2841" s="48">
        <v>0</v>
      </c>
      <c r="O2841" s="42"/>
      <c r="P2841" s="42"/>
      <c r="Q2841" s="42">
        <v>0</v>
      </c>
      <c r="R2841" s="47">
        <v>2315.9816999999998</v>
      </c>
      <c r="S2841" s="42">
        <v>2466.3794750764446</v>
      </c>
      <c r="T2841" s="73">
        <v>0.62741782627230847</v>
      </c>
      <c r="U2841" s="48">
        <v>81.766905750000006</v>
      </c>
      <c r="V2841" s="49">
        <v>20.800535677944545</v>
      </c>
    </row>
    <row r="2842" spans="1:22" x14ac:dyDescent="0.35">
      <c r="A2842" s="1" t="s">
        <v>29</v>
      </c>
      <c r="B2842" s="44" t="s">
        <v>2865</v>
      </c>
      <c r="C2842" s="25" t="s">
        <v>2896</v>
      </c>
      <c r="D2842" s="25" t="s">
        <v>32</v>
      </c>
      <c r="E2842" s="50">
        <v>4380</v>
      </c>
      <c r="F2842" s="41">
        <v>1624.2372</v>
      </c>
      <c r="G2842" s="42">
        <v>0</v>
      </c>
      <c r="H2842" s="42">
        <v>0</v>
      </c>
      <c r="I2842" s="42"/>
      <c r="J2842" s="42"/>
      <c r="K2842" s="42">
        <v>0</v>
      </c>
      <c r="L2842" s="46">
        <v>0.67676550000000002</v>
      </c>
      <c r="M2842" s="42">
        <v>0</v>
      </c>
      <c r="N2842" s="48">
        <v>0</v>
      </c>
      <c r="O2842" s="42"/>
      <c r="P2842" s="42"/>
      <c r="Q2842" s="42">
        <v>0</v>
      </c>
      <c r="R2842" s="47">
        <v>1624.2372</v>
      </c>
      <c r="S2842" s="42">
        <v>1729.713707468256</v>
      </c>
      <c r="T2842" s="73">
        <v>0.39491180535804932</v>
      </c>
      <c r="U2842" s="48">
        <v>0.67676550000000002</v>
      </c>
      <c r="V2842" s="49">
        <v>0.15451267123287671</v>
      </c>
    </row>
    <row r="2843" spans="1:22" x14ac:dyDescent="0.35">
      <c r="A2843" s="1" t="s">
        <v>29</v>
      </c>
      <c r="B2843" s="44" t="s">
        <v>2865</v>
      </c>
      <c r="C2843" s="25" t="s">
        <v>2868</v>
      </c>
      <c r="D2843" s="25" t="s">
        <v>32</v>
      </c>
      <c r="E2843" s="50">
        <v>14145</v>
      </c>
      <c r="F2843" s="41">
        <v>2516.8319999999999</v>
      </c>
      <c r="G2843" s="42">
        <v>7689.7754999999997</v>
      </c>
      <c r="H2843" s="42">
        <v>0</v>
      </c>
      <c r="I2843" s="42"/>
      <c r="J2843" s="42"/>
      <c r="K2843" s="42">
        <v>0</v>
      </c>
      <c r="L2843" s="46">
        <v>1.0486800000000001</v>
      </c>
      <c r="M2843" s="42">
        <v>393.18619724999996</v>
      </c>
      <c r="N2843" s="48">
        <v>0</v>
      </c>
      <c r="O2843" s="42"/>
      <c r="P2843" s="42"/>
      <c r="Q2843" s="42">
        <v>0</v>
      </c>
      <c r="R2843" s="47">
        <v>10206.6075</v>
      </c>
      <c r="S2843" s="42">
        <v>10869.41543975123</v>
      </c>
      <c r="T2843" s="73">
        <v>0.76842809754338848</v>
      </c>
      <c r="U2843" s="48">
        <v>394.23487724999995</v>
      </c>
      <c r="V2843" s="49">
        <v>27.870970466595967</v>
      </c>
    </row>
    <row r="2844" spans="1:22" x14ac:dyDescent="0.35">
      <c r="A2844" s="1" t="s">
        <v>29</v>
      </c>
      <c r="B2844" s="44" t="s">
        <v>2865</v>
      </c>
      <c r="C2844" s="25" t="s">
        <v>2868</v>
      </c>
      <c r="D2844" s="25" t="s">
        <v>32</v>
      </c>
      <c r="E2844" s="50">
        <v>7119</v>
      </c>
      <c r="F2844" s="41">
        <v>1284.0119999999999</v>
      </c>
      <c r="G2844" s="42">
        <v>1992.6351</v>
      </c>
      <c r="H2844" s="42">
        <v>0</v>
      </c>
      <c r="I2844" s="42"/>
      <c r="J2844" s="42"/>
      <c r="K2844" s="42">
        <v>0</v>
      </c>
      <c r="L2844" s="46">
        <v>0.53500499999999995</v>
      </c>
      <c r="M2844" s="42">
        <v>101.88549945</v>
      </c>
      <c r="N2844" s="48">
        <v>0</v>
      </c>
      <c r="O2844" s="42"/>
      <c r="P2844" s="42"/>
      <c r="Q2844" s="42">
        <v>0</v>
      </c>
      <c r="R2844" s="47">
        <v>3276.6471000000001</v>
      </c>
      <c r="S2844" s="42">
        <v>3489.4296248147189</v>
      </c>
      <c r="T2844" s="73">
        <v>0.49015727276509607</v>
      </c>
      <c r="U2844" s="48">
        <v>102.42050445</v>
      </c>
      <c r="V2844" s="49">
        <v>14.386922945638432</v>
      </c>
    </row>
    <row r="2845" spans="1:22" x14ac:dyDescent="0.35">
      <c r="A2845" s="1" t="s">
        <v>29</v>
      </c>
      <c r="B2845" s="44" t="s">
        <v>2865</v>
      </c>
      <c r="C2845" s="25" t="s">
        <v>2897</v>
      </c>
      <c r="D2845" s="25" t="s">
        <v>32</v>
      </c>
      <c r="E2845" s="50">
        <v>1302</v>
      </c>
      <c r="F2845" s="41">
        <v>1840.8311999999999</v>
      </c>
      <c r="G2845" s="42">
        <v>0</v>
      </c>
      <c r="H2845" s="42">
        <v>0</v>
      </c>
      <c r="I2845" s="42"/>
      <c r="J2845" s="42"/>
      <c r="K2845" s="42">
        <v>0</v>
      </c>
      <c r="L2845" s="46">
        <v>0.76701300000000006</v>
      </c>
      <c r="M2845" s="42">
        <v>0</v>
      </c>
      <c r="N2845" s="48">
        <v>0</v>
      </c>
      <c r="O2845" s="42"/>
      <c r="P2845" s="42"/>
      <c r="Q2845" s="42">
        <v>0</v>
      </c>
      <c r="R2845" s="47">
        <v>1840.8311999999999</v>
      </c>
      <c r="S2845" s="42">
        <v>1960.3731276289193</v>
      </c>
      <c r="T2845" s="73">
        <v>1.5056629244461746</v>
      </c>
      <c r="U2845" s="48">
        <v>0.76701300000000006</v>
      </c>
      <c r="V2845" s="49">
        <v>0.5891036866359447</v>
      </c>
    </row>
    <row r="2846" spans="1:22" x14ac:dyDescent="0.35">
      <c r="A2846" s="1" t="s">
        <v>29</v>
      </c>
      <c r="B2846" s="44" t="s">
        <v>2865</v>
      </c>
      <c r="C2846" s="25" t="s">
        <v>2868</v>
      </c>
      <c r="D2846" s="25" t="s">
        <v>32</v>
      </c>
      <c r="E2846" s="50">
        <v>15710</v>
      </c>
      <c r="F2846" s="41">
        <v>10502.9424</v>
      </c>
      <c r="G2846" s="42">
        <v>6919.4718000000003</v>
      </c>
      <c r="H2846" s="42">
        <v>0</v>
      </c>
      <c r="I2846" s="42"/>
      <c r="J2846" s="42"/>
      <c r="K2846" s="42">
        <v>0</v>
      </c>
      <c r="L2846" s="46">
        <v>4.3762259999999999</v>
      </c>
      <c r="M2846" s="42">
        <v>353.79977009999999</v>
      </c>
      <c r="N2846" s="48">
        <v>0</v>
      </c>
      <c r="O2846" s="42"/>
      <c r="P2846" s="42"/>
      <c r="Q2846" s="42">
        <v>0</v>
      </c>
      <c r="R2846" s="47">
        <v>17422.414199999999</v>
      </c>
      <c r="S2846" s="42">
        <v>18553.810157118423</v>
      </c>
      <c r="T2846" s="73">
        <v>1.1810191061182955</v>
      </c>
      <c r="U2846" s="48">
        <v>358.17599609999996</v>
      </c>
      <c r="V2846" s="49">
        <v>22.799235907065562</v>
      </c>
    </row>
    <row r="2847" spans="1:22" x14ac:dyDescent="0.35">
      <c r="A2847" s="1" t="s">
        <v>29</v>
      </c>
      <c r="B2847" s="44" t="s">
        <v>2865</v>
      </c>
      <c r="C2847" s="25" t="s">
        <v>2898</v>
      </c>
      <c r="D2847" s="25" t="s">
        <v>32</v>
      </c>
      <c r="E2847" s="50">
        <v>14786</v>
      </c>
      <c r="F2847" s="41">
        <v>5189.1840000000002</v>
      </c>
      <c r="G2847" s="42">
        <v>2623.5036</v>
      </c>
      <c r="H2847" s="42">
        <v>0</v>
      </c>
      <c r="I2847" s="42"/>
      <c r="J2847" s="42"/>
      <c r="K2847" s="42">
        <v>0</v>
      </c>
      <c r="L2847" s="46">
        <v>2.1621599999999996</v>
      </c>
      <c r="M2847" s="42">
        <v>134.14246019999999</v>
      </c>
      <c r="N2847" s="48">
        <v>0</v>
      </c>
      <c r="O2847" s="42"/>
      <c r="P2847" s="42"/>
      <c r="Q2847" s="42">
        <v>0</v>
      </c>
      <c r="R2847" s="47">
        <v>7812.6876000000002</v>
      </c>
      <c r="S2847" s="42">
        <v>8320.0365278465924</v>
      </c>
      <c r="T2847" s="73">
        <v>0.56269691112177689</v>
      </c>
      <c r="U2847" s="48">
        <v>136.30462019999999</v>
      </c>
      <c r="V2847" s="49">
        <v>9.2184918301095617</v>
      </c>
    </row>
    <row r="2848" spans="1:22" x14ac:dyDescent="0.35">
      <c r="A2848" s="1" t="s">
        <v>29</v>
      </c>
      <c r="B2848" s="44" t="s">
        <v>2865</v>
      </c>
      <c r="C2848" s="25" t="s">
        <v>2868</v>
      </c>
      <c r="D2848" s="25" t="s">
        <v>32</v>
      </c>
      <c r="E2848" s="50">
        <v>4277</v>
      </c>
      <c r="F2848" s="41">
        <v>1598.9328</v>
      </c>
      <c r="G2848" s="42">
        <v>0</v>
      </c>
      <c r="H2848" s="42">
        <v>0</v>
      </c>
      <c r="I2848" s="42"/>
      <c r="J2848" s="42"/>
      <c r="K2848" s="42">
        <v>0</v>
      </c>
      <c r="L2848" s="46">
        <v>0.66622199999999998</v>
      </c>
      <c r="M2848" s="42">
        <v>0</v>
      </c>
      <c r="N2848" s="48">
        <v>0</v>
      </c>
      <c r="O2848" s="42"/>
      <c r="P2848" s="42"/>
      <c r="Q2848" s="42">
        <v>0</v>
      </c>
      <c r="R2848" s="47">
        <v>1598.9328</v>
      </c>
      <c r="S2848" s="42">
        <v>1702.7660624203161</v>
      </c>
      <c r="T2848" s="73">
        <v>0.39812159514152817</v>
      </c>
      <c r="U2848" s="48">
        <v>0.66622199999999998</v>
      </c>
      <c r="V2848" s="49">
        <v>0.15576852934299742</v>
      </c>
    </row>
    <row r="2849" spans="1:22" x14ac:dyDescent="0.35">
      <c r="A2849" s="1" t="s">
        <v>29</v>
      </c>
      <c r="B2849" s="44" t="s">
        <v>2865</v>
      </c>
      <c r="C2849" s="25" t="s">
        <v>2899</v>
      </c>
      <c r="D2849" s="25" t="s">
        <v>32</v>
      </c>
      <c r="E2849" s="50">
        <v>4885</v>
      </c>
      <c r="F2849" s="41">
        <v>1615.7664</v>
      </c>
      <c r="G2849" s="42">
        <v>0</v>
      </c>
      <c r="H2849" s="42">
        <v>0</v>
      </c>
      <c r="I2849" s="42"/>
      <c r="J2849" s="42"/>
      <c r="K2849" s="42">
        <v>0</v>
      </c>
      <c r="L2849" s="46">
        <v>0.67323599999999995</v>
      </c>
      <c r="M2849" s="42">
        <v>0</v>
      </c>
      <c r="N2849" s="48">
        <v>0</v>
      </c>
      <c r="O2849" s="42"/>
      <c r="P2849" s="42"/>
      <c r="Q2849" s="42">
        <v>0</v>
      </c>
      <c r="R2849" s="47">
        <v>1615.7664</v>
      </c>
      <c r="S2849" s="42">
        <v>1720.6928213112205</v>
      </c>
      <c r="T2849" s="73">
        <v>0.35224008624589981</v>
      </c>
      <c r="U2849" s="48">
        <v>0.67323599999999995</v>
      </c>
      <c r="V2849" s="49">
        <v>0.13781699078812693</v>
      </c>
    </row>
    <row r="2850" spans="1:22" x14ac:dyDescent="0.35">
      <c r="A2850" s="1" t="s">
        <v>29</v>
      </c>
      <c r="B2850" s="44" t="s">
        <v>2865</v>
      </c>
      <c r="C2850" s="25" t="s">
        <v>2900</v>
      </c>
      <c r="D2850" s="25" t="s">
        <v>32</v>
      </c>
      <c r="E2850" s="50">
        <v>4283</v>
      </c>
      <c r="F2850" s="41">
        <v>1793.43</v>
      </c>
      <c r="G2850" s="42">
        <v>0</v>
      </c>
      <c r="H2850" s="42">
        <v>0</v>
      </c>
      <c r="I2850" s="42"/>
      <c r="J2850" s="42"/>
      <c r="K2850" s="42">
        <v>0</v>
      </c>
      <c r="L2850" s="46">
        <v>0.74726250000000005</v>
      </c>
      <c r="M2850" s="42">
        <v>0</v>
      </c>
      <c r="N2850" s="48">
        <v>0</v>
      </c>
      <c r="O2850" s="42"/>
      <c r="P2850" s="42"/>
      <c r="Q2850" s="42">
        <v>0</v>
      </c>
      <c r="R2850" s="47">
        <v>1793.43</v>
      </c>
      <c r="S2850" s="42">
        <v>1909.8937362010884</v>
      </c>
      <c r="T2850" s="73">
        <v>0.4459242904975691</v>
      </c>
      <c r="U2850" s="48">
        <v>0.74726250000000005</v>
      </c>
      <c r="V2850" s="49">
        <v>0.17447174877422369</v>
      </c>
    </row>
    <row r="2851" spans="1:22" x14ac:dyDescent="0.35">
      <c r="A2851" s="1" t="s">
        <v>29</v>
      </c>
      <c r="B2851" s="44" t="s">
        <v>2865</v>
      </c>
      <c r="C2851" s="25" t="s">
        <v>2868</v>
      </c>
      <c r="D2851" s="25" t="s">
        <v>32</v>
      </c>
      <c r="E2851" s="50">
        <v>17717</v>
      </c>
      <c r="F2851" s="41">
        <v>0</v>
      </c>
      <c r="G2851" s="42">
        <v>3371.0733</v>
      </c>
      <c r="H2851" s="42">
        <v>0</v>
      </c>
      <c r="I2851" s="42"/>
      <c r="J2851" s="42"/>
      <c r="K2851" s="42">
        <v>0</v>
      </c>
      <c r="L2851" s="46">
        <v>0</v>
      </c>
      <c r="M2851" s="42">
        <v>172.36647435</v>
      </c>
      <c r="N2851" s="48">
        <v>0</v>
      </c>
      <c r="O2851" s="42"/>
      <c r="P2851" s="42"/>
      <c r="Q2851" s="42">
        <v>0</v>
      </c>
      <c r="R2851" s="47">
        <v>3371.0733</v>
      </c>
      <c r="S2851" s="42">
        <v>3589.9877775796836</v>
      </c>
      <c r="T2851" s="73">
        <v>0.20262955227068261</v>
      </c>
      <c r="U2851" s="48">
        <v>172.36647435</v>
      </c>
      <c r="V2851" s="49">
        <v>9.7288747728170684</v>
      </c>
    </row>
    <row r="2852" spans="1:22" x14ac:dyDescent="0.35">
      <c r="A2852" s="1" t="s">
        <v>29</v>
      </c>
      <c r="B2852" s="44" t="s">
        <v>2865</v>
      </c>
      <c r="C2852" s="25" t="s">
        <v>2901</v>
      </c>
      <c r="D2852" s="25" t="s">
        <v>32</v>
      </c>
      <c r="E2852" s="50">
        <v>1664</v>
      </c>
      <c r="F2852" s="41">
        <v>798.44759999999997</v>
      </c>
      <c r="G2852" s="42">
        <v>0</v>
      </c>
      <c r="H2852" s="42">
        <v>0</v>
      </c>
      <c r="I2852" s="42"/>
      <c r="J2852" s="42"/>
      <c r="K2852" s="48">
        <v>0.5</v>
      </c>
      <c r="L2852" s="46">
        <v>0.3326865</v>
      </c>
      <c r="M2852" s="42">
        <v>0</v>
      </c>
      <c r="N2852" s="48">
        <v>0</v>
      </c>
      <c r="O2852" s="42"/>
      <c r="P2852" s="42"/>
      <c r="Q2852" s="48">
        <v>3.0540331491712702E-2</v>
      </c>
      <c r="R2852" s="47">
        <v>798.94759999999997</v>
      </c>
      <c r="S2852" s="42">
        <v>850.83054080331681</v>
      </c>
      <c r="T2852" s="73">
        <v>0.51131643077122402</v>
      </c>
      <c r="U2852" s="48">
        <v>0.3632268314917127</v>
      </c>
      <c r="V2852" s="49">
        <v>0.21828535546376965</v>
      </c>
    </row>
    <row r="2853" spans="1:22" x14ac:dyDescent="0.35">
      <c r="A2853" s="1" t="s">
        <v>29</v>
      </c>
      <c r="B2853" s="44" t="s">
        <v>2865</v>
      </c>
      <c r="C2853" s="25" t="s">
        <v>2902</v>
      </c>
      <c r="D2853" s="25" t="s">
        <v>32</v>
      </c>
      <c r="E2853" s="50">
        <v>4374</v>
      </c>
      <c r="F2853" s="41">
        <v>1353.816</v>
      </c>
      <c r="G2853" s="42">
        <v>1373.5125</v>
      </c>
      <c r="H2853" s="42">
        <v>0</v>
      </c>
      <c r="I2853" s="42"/>
      <c r="J2853" s="42"/>
      <c r="K2853" s="42">
        <v>0</v>
      </c>
      <c r="L2853" s="46">
        <v>0.56408999999999998</v>
      </c>
      <c r="M2853" s="48">
        <v>70.229118749999998</v>
      </c>
      <c r="N2853" s="48">
        <v>0</v>
      </c>
      <c r="O2853" s="42"/>
      <c r="P2853" s="42"/>
      <c r="Q2853" s="42">
        <v>0</v>
      </c>
      <c r="R2853" s="47">
        <v>2727.3285000000001</v>
      </c>
      <c r="S2853" s="42">
        <v>2904.4387674527079</v>
      </c>
      <c r="T2853" s="73">
        <v>0.66402349507377867</v>
      </c>
      <c r="U2853" s="48">
        <v>70.793208749999991</v>
      </c>
      <c r="V2853" s="49">
        <v>16.185004286694099</v>
      </c>
    </row>
    <row r="2854" spans="1:22" x14ac:dyDescent="0.35">
      <c r="A2854" s="1" t="s">
        <v>29</v>
      </c>
      <c r="B2854" s="44" t="s">
        <v>2865</v>
      </c>
      <c r="C2854" s="25" t="s">
        <v>2868</v>
      </c>
      <c r="D2854" s="25" t="s">
        <v>32</v>
      </c>
      <c r="E2854" s="50">
        <v>2096</v>
      </c>
      <c r="F2854" s="41">
        <v>2078.5463999999997</v>
      </c>
      <c r="G2854" s="42">
        <v>1103.3568</v>
      </c>
      <c r="H2854" s="42">
        <v>0</v>
      </c>
      <c r="I2854" s="42"/>
      <c r="J2854" s="42"/>
      <c r="K2854" s="42">
        <v>0</v>
      </c>
      <c r="L2854" s="46">
        <v>0.86606100000000008</v>
      </c>
      <c r="M2854" s="48">
        <v>56.415777599999998</v>
      </c>
      <c r="N2854" s="48">
        <v>0</v>
      </c>
      <c r="O2854" s="42"/>
      <c r="P2854" s="42"/>
      <c r="Q2854" s="42">
        <v>0</v>
      </c>
      <c r="R2854" s="47">
        <v>3181.9031999999997</v>
      </c>
      <c r="S2854" s="42">
        <v>3388.5331408966049</v>
      </c>
      <c r="T2854" s="73">
        <v>1.6166665748552504</v>
      </c>
      <c r="U2854" s="48">
        <v>57.2818386</v>
      </c>
      <c r="V2854" s="49">
        <v>27.329121469465651</v>
      </c>
    </row>
    <row r="2855" spans="1:22" x14ac:dyDescent="0.35">
      <c r="A2855" s="1" t="s">
        <v>29</v>
      </c>
      <c r="B2855" s="44" t="s">
        <v>2865</v>
      </c>
      <c r="C2855" s="25" t="s">
        <v>2903</v>
      </c>
      <c r="D2855" s="25" t="s">
        <v>32</v>
      </c>
      <c r="E2855" s="50">
        <v>3502</v>
      </c>
      <c r="F2855" s="41">
        <v>816.48</v>
      </c>
      <c r="G2855" s="42">
        <v>1025.6822999999999</v>
      </c>
      <c r="H2855" s="42">
        <v>0</v>
      </c>
      <c r="I2855" s="42"/>
      <c r="J2855" s="42"/>
      <c r="K2855" s="42">
        <v>0</v>
      </c>
      <c r="L2855" s="46">
        <v>0.3402</v>
      </c>
      <c r="M2855" s="48">
        <v>52.444199849999997</v>
      </c>
      <c r="N2855" s="48">
        <v>0</v>
      </c>
      <c r="O2855" s="42"/>
      <c r="P2855" s="42"/>
      <c r="Q2855" s="42">
        <v>0</v>
      </c>
      <c r="R2855" s="47">
        <v>1842.1623</v>
      </c>
      <c r="S2855" s="42">
        <v>1961.790668069448</v>
      </c>
      <c r="T2855" s="73">
        <v>0.56019151001411993</v>
      </c>
      <c r="U2855" s="48">
        <v>52.78439985</v>
      </c>
      <c r="V2855" s="49">
        <v>15.072644160479726</v>
      </c>
    </row>
    <row r="2856" spans="1:22" x14ac:dyDescent="0.35">
      <c r="A2856" s="1" t="s">
        <v>29</v>
      </c>
      <c r="B2856" s="44" t="s">
        <v>2865</v>
      </c>
      <c r="C2856" s="25" t="s">
        <v>2904</v>
      </c>
      <c r="D2856" s="25" t="s">
        <v>32</v>
      </c>
      <c r="E2856" s="50">
        <v>3437</v>
      </c>
      <c r="F2856" s="41">
        <v>1699.056</v>
      </c>
      <c r="G2856" s="42">
        <v>0</v>
      </c>
      <c r="H2856" s="42">
        <v>0</v>
      </c>
      <c r="I2856" s="42"/>
      <c r="J2856" s="42"/>
      <c r="K2856" s="42">
        <v>0</v>
      </c>
      <c r="L2856" s="46">
        <v>0.70794000000000001</v>
      </c>
      <c r="M2856" s="42">
        <v>0</v>
      </c>
      <c r="N2856" s="48">
        <v>0</v>
      </c>
      <c r="O2856" s="42"/>
      <c r="P2856" s="42"/>
      <c r="Q2856" s="42">
        <v>0</v>
      </c>
      <c r="R2856" s="47">
        <v>1699.056</v>
      </c>
      <c r="S2856" s="42">
        <v>1809.3911732573206</v>
      </c>
      <c r="T2856" s="73">
        <v>0.52644491511705571</v>
      </c>
      <c r="U2856" s="48">
        <v>0.70794000000000001</v>
      </c>
      <c r="V2856" s="49">
        <v>0.20597614198428865</v>
      </c>
    </row>
    <row r="2857" spans="1:22" x14ac:dyDescent="0.35">
      <c r="A2857" s="1" t="s">
        <v>29</v>
      </c>
      <c r="B2857" s="44" t="s">
        <v>2905</v>
      </c>
      <c r="C2857" s="25" t="s">
        <v>2906</v>
      </c>
      <c r="D2857" s="25" t="s">
        <v>32</v>
      </c>
      <c r="E2857" s="50">
        <v>1134</v>
      </c>
      <c r="F2857" s="41">
        <v>447.33959999999996</v>
      </c>
      <c r="G2857" s="42">
        <v>0</v>
      </c>
      <c r="H2857" s="48">
        <v>13.967999999999998</v>
      </c>
      <c r="I2857" s="42"/>
      <c r="J2857" s="42"/>
      <c r="K2857" s="42">
        <v>0</v>
      </c>
      <c r="L2857" s="46">
        <v>0.18639150000000002</v>
      </c>
      <c r="M2857" s="42">
        <v>0</v>
      </c>
      <c r="N2857" s="48">
        <v>0.99463967999999991</v>
      </c>
      <c r="O2857" s="42"/>
      <c r="P2857" s="42"/>
      <c r="Q2857" s="42">
        <v>0</v>
      </c>
      <c r="R2857" s="47">
        <v>461.30759999999998</v>
      </c>
      <c r="S2857" s="42">
        <v>491.26450193314326</v>
      </c>
      <c r="T2857" s="73">
        <v>0.43321384650188999</v>
      </c>
      <c r="U2857" s="48">
        <v>1.18103118</v>
      </c>
      <c r="V2857" s="49">
        <v>1.0414737037037036</v>
      </c>
    </row>
    <row r="2858" spans="1:22" x14ac:dyDescent="0.35">
      <c r="A2858" s="1" t="s">
        <v>29</v>
      </c>
      <c r="B2858" s="44" t="s">
        <v>2905</v>
      </c>
      <c r="C2858" s="25" t="s">
        <v>2907</v>
      </c>
      <c r="D2858" s="25" t="s">
        <v>32</v>
      </c>
      <c r="E2858" s="50">
        <v>1855</v>
      </c>
      <c r="F2858" s="41">
        <v>769.90319999999997</v>
      </c>
      <c r="G2858" s="42">
        <v>0</v>
      </c>
      <c r="H2858" s="42">
        <v>0</v>
      </c>
      <c r="I2858" s="42"/>
      <c r="J2858" s="42"/>
      <c r="K2858" s="42">
        <v>0</v>
      </c>
      <c r="L2858" s="46">
        <v>0.32079299999999999</v>
      </c>
      <c r="M2858" s="42">
        <v>0</v>
      </c>
      <c r="N2858" s="48">
        <v>0</v>
      </c>
      <c r="O2858" s="42"/>
      <c r="P2858" s="42"/>
      <c r="Q2858" s="42">
        <v>0</v>
      </c>
      <c r="R2858" s="47">
        <v>769.90319999999997</v>
      </c>
      <c r="S2858" s="42">
        <v>819.90002350868099</v>
      </c>
      <c r="T2858" s="73">
        <v>0.44199462183756388</v>
      </c>
      <c r="U2858" s="48">
        <v>0.32079299999999999</v>
      </c>
      <c r="V2858" s="49">
        <v>0.17293423180592993</v>
      </c>
    </row>
    <row r="2859" spans="1:22" x14ac:dyDescent="0.35">
      <c r="A2859" s="1" t="s">
        <v>29</v>
      </c>
      <c r="B2859" s="44" t="s">
        <v>2905</v>
      </c>
      <c r="C2859" s="25" t="s">
        <v>2908</v>
      </c>
      <c r="D2859" s="25" t="s">
        <v>32</v>
      </c>
      <c r="E2859" s="50">
        <v>916</v>
      </c>
      <c r="F2859" s="41">
        <v>359.68680000000001</v>
      </c>
      <c r="G2859" s="42">
        <v>0</v>
      </c>
      <c r="H2859" s="42">
        <v>0</v>
      </c>
      <c r="I2859" s="42"/>
      <c r="J2859" s="42"/>
      <c r="K2859" s="42">
        <v>0</v>
      </c>
      <c r="L2859" s="46">
        <v>0.14986950000000002</v>
      </c>
      <c r="M2859" s="42">
        <v>0</v>
      </c>
      <c r="N2859" s="48">
        <v>0</v>
      </c>
      <c r="O2859" s="42"/>
      <c r="P2859" s="42"/>
      <c r="Q2859" s="42">
        <v>0</v>
      </c>
      <c r="R2859" s="47">
        <v>359.68680000000001</v>
      </c>
      <c r="S2859" s="42">
        <v>383.04453829489506</v>
      </c>
      <c r="T2859" s="73">
        <v>0.41817089333503826</v>
      </c>
      <c r="U2859" s="48">
        <v>0.14986950000000002</v>
      </c>
      <c r="V2859" s="49">
        <v>0.16361299126637557</v>
      </c>
    </row>
    <row r="2860" spans="1:22" x14ac:dyDescent="0.35">
      <c r="A2860" s="1" t="s">
        <v>29</v>
      </c>
      <c r="B2860" s="44" t="s">
        <v>2905</v>
      </c>
      <c r="C2860" s="25" t="s">
        <v>2909</v>
      </c>
      <c r="D2860" s="25" t="s">
        <v>32</v>
      </c>
      <c r="E2860" s="50">
        <v>1575</v>
      </c>
      <c r="F2860" s="41">
        <v>636.66</v>
      </c>
      <c r="G2860" s="42">
        <v>0</v>
      </c>
      <c r="H2860" s="42">
        <v>0</v>
      </c>
      <c r="I2860" s="42"/>
      <c r="J2860" s="42"/>
      <c r="K2860" s="42">
        <v>0</v>
      </c>
      <c r="L2860" s="46">
        <v>0.26527499999999998</v>
      </c>
      <c r="M2860" s="42">
        <v>0</v>
      </c>
      <c r="N2860" s="48">
        <v>0</v>
      </c>
      <c r="O2860" s="42"/>
      <c r="P2860" s="42"/>
      <c r="Q2860" s="42">
        <v>0</v>
      </c>
      <c r="R2860" s="47">
        <v>637.92999999999995</v>
      </c>
      <c r="S2860" s="42">
        <v>679.35660222855654</v>
      </c>
      <c r="T2860" s="73">
        <v>0.43133752522448032</v>
      </c>
      <c r="U2860" s="48">
        <v>0.32575315013953565</v>
      </c>
      <c r="V2860" s="49">
        <v>0.20682739691399088</v>
      </c>
    </row>
    <row r="2861" spans="1:22" x14ac:dyDescent="0.35">
      <c r="A2861" s="1" t="s">
        <v>29</v>
      </c>
      <c r="B2861" s="44" t="s">
        <v>2905</v>
      </c>
      <c r="C2861" s="25" t="s">
        <v>2910</v>
      </c>
      <c r="D2861" s="25" t="s">
        <v>32</v>
      </c>
      <c r="E2861" s="50">
        <v>1417</v>
      </c>
      <c r="F2861" s="41">
        <v>456.7176</v>
      </c>
      <c r="G2861" s="42">
        <v>0</v>
      </c>
      <c r="H2861" s="42">
        <v>0</v>
      </c>
      <c r="I2861" s="42"/>
      <c r="J2861" s="42"/>
      <c r="K2861" s="42">
        <v>0</v>
      </c>
      <c r="L2861" s="46">
        <v>0.190299</v>
      </c>
      <c r="M2861" s="42">
        <v>0</v>
      </c>
      <c r="N2861" s="48">
        <v>0</v>
      </c>
      <c r="O2861" s="42"/>
      <c r="P2861" s="42"/>
      <c r="Q2861" s="42">
        <v>0</v>
      </c>
      <c r="R2861" s="47">
        <v>456.7176</v>
      </c>
      <c r="S2861" s="42">
        <v>486.37643144856179</v>
      </c>
      <c r="T2861" s="73">
        <v>0.34324377660448963</v>
      </c>
      <c r="U2861" s="48">
        <v>0.190299</v>
      </c>
      <c r="V2861" s="49">
        <v>0.1342971065631616</v>
      </c>
    </row>
    <row r="2862" spans="1:22" x14ac:dyDescent="0.35">
      <c r="A2862" s="1" t="s">
        <v>29</v>
      </c>
      <c r="B2862" s="44" t="s">
        <v>2905</v>
      </c>
      <c r="C2862" s="25" t="s">
        <v>2911</v>
      </c>
      <c r="D2862" s="25" t="s">
        <v>32</v>
      </c>
      <c r="E2862" s="50">
        <v>1678</v>
      </c>
      <c r="F2862" s="41">
        <v>544.35599999999999</v>
      </c>
      <c r="G2862" s="42">
        <v>0</v>
      </c>
      <c r="H2862" s="48">
        <v>10.087999999999999</v>
      </c>
      <c r="I2862" s="42"/>
      <c r="J2862" s="42"/>
      <c r="K2862" s="42">
        <v>0</v>
      </c>
      <c r="L2862" s="46">
        <v>0.22681499999999999</v>
      </c>
      <c r="M2862" s="42">
        <v>0</v>
      </c>
      <c r="N2862" s="48">
        <v>0.71835087999999991</v>
      </c>
      <c r="O2862" s="42"/>
      <c r="P2862" s="42"/>
      <c r="Q2862" s="42">
        <v>0</v>
      </c>
      <c r="R2862" s="47">
        <v>554.44399999999996</v>
      </c>
      <c r="S2862" s="42">
        <v>590.44909624254979</v>
      </c>
      <c r="T2862" s="73">
        <v>0.35187669621129308</v>
      </c>
      <c r="U2862" s="48">
        <v>0.9451658799999999</v>
      </c>
      <c r="V2862" s="49">
        <v>0.56326929678188309</v>
      </c>
    </row>
    <row r="2863" spans="1:22" x14ac:dyDescent="0.35">
      <c r="A2863" s="1" t="s">
        <v>29</v>
      </c>
      <c r="B2863" s="44" t="s">
        <v>2905</v>
      </c>
      <c r="C2863" s="25" t="s">
        <v>2912</v>
      </c>
      <c r="D2863" s="25" t="s">
        <v>32</v>
      </c>
      <c r="E2863" s="50">
        <v>2145</v>
      </c>
      <c r="F2863" s="41">
        <v>775.87199999999996</v>
      </c>
      <c r="G2863" s="42">
        <v>0</v>
      </c>
      <c r="H2863" s="42">
        <v>0</v>
      </c>
      <c r="I2863" s="42"/>
      <c r="J2863" s="42"/>
      <c r="K2863" s="42">
        <v>0</v>
      </c>
      <c r="L2863" s="46">
        <v>0.32328000000000001</v>
      </c>
      <c r="M2863" s="42">
        <v>0</v>
      </c>
      <c r="N2863" s="48">
        <v>0</v>
      </c>
      <c r="O2863" s="42"/>
      <c r="P2863" s="42"/>
      <c r="Q2863" s="42">
        <v>0</v>
      </c>
      <c r="R2863" s="47">
        <v>775.87199999999996</v>
      </c>
      <c r="S2863" s="42">
        <v>826.25643202902302</v>
      </c>
      <c r="T2863" s="73">
        <v>0.38520113381306437</v>
      </c>
      <c r="U2863" s="48">
        <v>0.32328000000000001</v>
      </c>
      <c r="V2863" s="49">
        <v>0.15071328671328674</v>
      </c>
    </row>
    <row r="2864" spans="1:22" x14ac:dyDescent="0.35">
      <c r="A2864" s="1" t="s">
        <v>29</v>
      </c>
      <c r="B2864" s="44" t="s">
        <v>2905</v>
      </c>
      <c r="C2864" s="25" t="s">
        <v>2913</v>
      </c>
      <c r="D2864" s="25" t="s">
        <v>32</v>
      </c>
      <c r="E2864" s="50">
        <v>2204</v>
      </c>
      <c r="F2864" s="41">
        <v>713.69999999999993</v>
      </c>
      <c r="G2864" s="42">
        <v>0</v>
      </c>
      <c r="H2864" s="42">
        <v>0</v>
      </c>
      <c r="I2864" s="42"/>
      <c r="J2864" s="42"/>
      <c r="K2864" s="42">
        <v>0</v>
      </c>
      <c r="L2864" s="46">
        <v>0.297375</v>
      </c>
      <c r="M2864" s="42">
        <v>0</v>
      </c>
      <c r="N2864" s="48">
        <v>0</v>
      </c>
      <c r="O2864" s="42"/>
      <c r="P2864" s="42"/>
      <c r="Q2864" s="42">
        <v>0</v>
      </c>
      <c r="R2864" s="47">
        <v>713.69999999999993</v>
      </c>
      <c r="S2864" s="42">
        <v>760.04703809277009</v>
      </c>
      <c r="T2864" s="73">
        <v>0.34484892835425141</v>
      </c>
      <c r="U2864" s="48">
        <v>0.297375</v>
      </c>
      <c r="V2864" s="49">
        <v>0.13492513611615245</v>
      </c>
    </row>
    <row r="2865" spans="1:22" x14ac:dyDescent="0.35">
      <c r="A2865" s="1" t="s">
        <v>29</v>
      </c>
      <c r="B2865" s="44" t="s">
        <v>2905</v>
      </c>
      <c r="C2865" s="25" t="s">
        <v>2914</v>
      </c>
      <c r="D2865" s="25" t="s">
        <v>32</v>
      </c>
      <c r="E2865" s="50">
        <v>5482</v>
      </c>
      <c r="F2865" s="41">
        <v>0</v>
      </c>
      <c r="G2865" s="42">
        <v>1971.7955999999999</v>
      </c>
      <c r="H2865" s="42">
        <v>0</v>
      </c>
      <c r="I2865" s="42"/>
      <c r="J2865" s="42"/>
      <c r="K2865" s="42">
        <v>0</v>
      </c>
      <c r="L2865" s="46">
        <v>0</v>
      </c>
      <c r="M2865" s="42">
        <v>100.8199542</v>
      </c>
      <c r="N2865" s="48">
        <v>0</v>
      </c>
      <c r="O2865" s="42"/>
      <c r="P2865" s="42"/>
      <c r="Q2865" s="42">
        <v>0</v>
      </c>
      <c r="R2865" s="47">
        <v>1971.7955999999999</v>
      </c>
      <c r="S2865" s="42">
        <v>2099.8422383415391</v>
      </c>
      <c r="T2865" s="73">
        <v>0.3830430934588725</v>
      </c>
      <c r="U2865" s="48">
        <v>100.8199542</v>
      </c>
      <c r="V2865" s="49">
        <v>18.39108978475009</v>
      </c>
    </row>
    <row r="2866" spans="1:22" x14ac:dyDescent="0.35">
      <c r="A2866" s="1" t="s">
        <v>29</v>
      </c>
      <c r="B2866" s="44" t="s">
        <v>2905</v>
      </c>
      <c r="C2866" s="25" t="s">
        <v>2915</v>
      </c>
      <c r="D2866" s="25" t="s">
        <v>32</v>
      </c>
      <c r="E2866" s="50">
        <v>1742</v>
      </c>
      <c r="F2866" s="41">
        <v>665.04959999999994</v>
      </c>
      <c r="G2866" s="42">
        <v>0</v>
      </c>
      <c r="H2866" s="42">
        <v>0</v>
      </c>
      <c r="I2866" s="42"/>
      <c r="J2866" s="42"/>
      <c r="K2866" s="42">
        <v>0</v>
      </c>
      <c r="L2866" s="46">
        <v>0.27710399999999996</v>
      </c>
      <c r="M2866" s="42">
        <v>0</v>
      </c>
      <c r="N2866" s="48">
        <v>0</v>
      </c>
      <c r="O2866" s="42"/>
      <c r="P2866" s="42"/>
      <c r="Q2866" s="42">
        <v>0</v>
      </c>
      <c r="R2866" s="47">
        <v>665.04959999999994</v>
      </c>
      <c r="S2866" s="42">
        <v>708.23732473697839</v>
      </c>
      <c r="T2866" s="73">
        <v>0.4065656284368418</v>
      </c>
      <c r="U2866" s="48">
        <v>0.27710399999999996</v>
      </c>
      <c r="V2866" s="49">
        <v>0.1590723306544202</v>
      </c>
    </row>
    <row r="2867" spans="1:22" x14ac:dyDescent="0.35">
      <c r="A2867" s="1" t="s">
        <v>29</v>
      </c>
      <c r="B2867" s="44" t="s">
        <v>2905</v>
      </c>
      <c r="C2867" s="25" t="s">
        <v>2916</v>
      </c>
      <c r="D2867" s="25" t="s">
        <v>32</v>
      </c>
      <c r="E2867" s="50">
        <v>3740</v>
      </c>
      <c r="F2867" s="41">
        <v>1188.864</v>
      </c>
      <c r="G2867" s="42">
        <v>0</v>
      </c>
      <c r="H2867" s="48">
        <v>60.527999999999992</v>
      </c>
      <c r="I2867" s="42"/>
      <c r="J2867" s="42"/>
      <c r="K2867" s="42">
        <v>0</v>
      </c>
      <c r="L2867" s="46">
        <v>0.49536000000000002</v>
      </c>
      <c r="M2867" s="42">
        <v>0</v>
      </c>
      <c r="N2867" s="48">
        <v>4.3101052800000001</v>
      </c>
      <c r="O2867" s="42"/>
      <c r="P2867" s="42"/>
      <c r="Q2867" s="42">
        <v>0</v>
      </c>
      <c r="R2867" s="47">
        <v>1249.3920000000001</v>
      </c>
      <c r="S2867" s="42">
        <v>1330.5263962684633</v>
      </c>
      <c r="T2867" s="73">
        <v>0.3557557209273966</v>
      </c>
      <c r="U2867" s="48">
        <v>4.80546528</v>
      </c>
      <c r="V2867" s="49">
        <v>1.2848837647058824</v>
      </c>
    </row>
    <row r="2868" spans="1:22" x14ac:dyDescent="0.35">
      <c r="A2868" s="1" t="s">
        <v>29</v>
      </c>
      <c r="B2868" s="44" t="s">
        <v>2905</v>
      </c>
      <c r="C2868" s="25" t="s">
        <v>2917</v>
      </c>
      <c r="D2868" s="25" t="s">
        <v>32</v>
      </c>
      <c r="E2868" s="50">
        <v>1554</v>
      </c>
      <c r="F2868" s="41">
        <v>606.82319999999993</v>
      </c>
      <c r="G2868" s="42">
        <v>0</v>
      </c>
      <c r="H2868" s="42">
        <v>150.15599999999998</v>
      </c>
      <c r="I2868" s="42"/>
      <c r="J2868" s="42"/>
      <c r="K2868" s="42">
        <v>0</v>
      </c>
      <c r="L2868" s="46">
        <v>0.25284300000000004</v>
      </c>
      <c r="M2868" s="42">
        <v>0</v>
      </c>
      <c r="N2868" s="48">
        <v>10.69237656</v>
      </c>
      <c r="O2868" s="42"/>
      <c r="P2868" s="42"/>
      <c r="Q2868" s="42">
        <v>0</v>
      </c>
      <c r="R2868" s="47">
        <v>756.97919999999988</v>
      </c>
      <c r="S2868" s="42">
        <v>806.13675053640827</v>
      </c>
      <c r="T2868" s="73">
        <v>0.51874951771969646</v>
      </c>
      <c r="U2868" s="48">
        <v>10.94521956</v>
      </c>
      <c r="V2868" s="49">
        <v>7.0432558301158297</v>
      </c>
    </row>
    <row r="2869" spans="1:22" x14ac:dyDescent="0.35">
      <c r="A2869" s="1" t="s">
        <v>29</v>
      </c>
      <c r="B2869" s="44" t="s">
        <v>2905</v>
      </c>
      <c r="C2869" s="25" t="s">
        <v>2918</v>
      </c>
      <c r="D2869" s="25" t="s">
        <v>32</v>
      </c>
      <c r="E2869" s="50">
        <v>3249</v>
      </c>
      <c r="F2869" s="41">
        <v>1826.1504</v>
      </c>
      <c r="G2869" s="42">
        <v>0</v>
      </c>
      <c r="H2869" s="42">
        <v>0</v>
      </c>
      <c r="I2869" s="42"/>
      <c r="J2869" s="42"/>
      <c r="K2869" s="42">
        <v>0</v>
      </c>
      <c r="L2869" s="46">
        <v>0.76089600000000002</v>
      </c>
      <c r="M2869" s="42">
        <v>0</v>
      </c>
      <c r="N2869" s="48">
        <v>0</v>
      </c>
      <c r="O2869" s="42"/>
      <c r="P2869" s="42"/>
      <c r="Q2869" s="42">
        <v>0</v>
      </c>
      <c r="R2869" s="47">
        <v>1826.1504</v>
      </c>
      <c r="S2869" s="42">
        <v>1944.7389696398029</v>
      </c>
      <c r="T2869" s="73">
        <v>0.59856539539544562</v>
      </c>
      <c r="U2869" s="48">
        <v>0.76089600000000002</v>
      </c>
      <c r="V2869" s="49">
        <v>0.23419390581717453</v>
      </c>
    </row>
    <row r="2870" spans="1:22" x14ac:dyDescent="0.35">
      <c r="A2870" s="1" t="s">
        <v>29</v>
      </c>
      <c r="B2870" s="44" t="s">
        <v>2905</v>
      </c>
      <c r="C2870" s="25" t="s">
        <v>2919</v>
      </c>
      <c r="D2870" s="25" t="s">
        <v>32</v>
      </c>
      <c r="E2870" s="50">
        <v>760</v>
      </c>
      <c r="F2870" s="41">
        <v>404.24399999999997</v>
      </c>
      <c r="G2870" s="42">
        <v>0</v>
      </c>
      <c r="H2870" s="42">
        <v>0</v>
      </c>
      <c r="I2870" s="42"/>
      <c r="J2870" s="42"/>
      <c r="K2870" s="42">
        <v>0</v>
      </c>
      <c r="L2870" s="46">
        <v>0.168435</v>
      </c>
      <c r="M2870" s="42">
        <v>0</v>
      </c>
      <c r="N2870" s="48">
        <v>0</v>
      </c>
      <c r="O2870" s="42"/>
      <c r="P2870" s="42"/>
      <c r="Q2870" s="42">
        <v>0</v>
      </c>
      <c r="R2870" s="47">
        <v>404.24399999999997</v>
      </c>
      <c r="S2870" s="42">
        <v>430.49524291267164</v>
      </c>
      <c r="T2870" s="73">
        <v>0.56644110909562062</v>
      </c>
      <c r="U2870" s="48">
        <v>0.168435</v>
      </c>
      <c r="V2870" s="49">
        <v>0.22162500000000002</v>
      </c>
    </row>
    <row r="2871" spans="1:22" x14ac:dyDescent="0.35">
      <c r="A2871" s="1" t="s">
        <v>29</v>
      </c>
      <c r="B2871" s="44" t="s">
        <v>2905</v>
      </c>
      <c r="C2871" s="25" t="s">
        <v>2920</v>
      </c>
      <c r="D2871" s="25" t="s">
        <v>32</v>
      </c>
      <c r="E2871" s="50">
        <v>2666</v>
      </c>
      <c r="F2871" s="41">
        <v>1011.3084</v>
      </c>
      <c r="G2871" s="42">
        <v>0</v>
      </c>
      <c r="H2871" s="48">
        <v>2.7935999999999996</v>
      </c>
      <c r="I2871" s="42"/>
      <c r="J2871" s="42"/>
      <c r="K2871" s="42">
        <v>0</v>
      </c>
      <c r="L2871" s="46">
        <v>0.42137850000000004</v>
      </c>
      <c r="M2871" s="42">
        <v>0</v>
      </c>
      <c r="N2871" s="48">
        <v>0.198927936</v>
      </c>
      <c r="O2871" s="42"/>
      <c r="P2871" s="42"/>
      <c r="Q2871" s="42">
        <v>0</v>
      </c>
      <c r="R2871" s="47">
        <v>1014.102</v>
      </c>
      <c r="S2871" s="42">
        <v>1079.9568746307332</v>
      </c>
      <c r="T2871" s="73">
        <v>0.40508509926134029</v>
      </c>
      <c r="U2871" s="48">
        <v>0.62030643600000002</v>
      </c>
      <c r="V2871" s="49">
        <v>0.2326730817704426</v>
      </c>
    </row>
    <row r="2872" spans="1:22" x14ac:dyDescent="0.35">
      <c r="A2872" s="1" t="s">
        <v>29</v>
      </c>
      <c r="B2872" s="44" t="s">
        <v>2905</v>
      </c>
      <c r="C2872" s="25" t="s">
        <v>2921</v>
      </c>
      <c r="D2872" s="25" t="s">
        <v>32</v>
      </c>
      <c r="E2872" s="50">
        <v>868</v>
      </c>
      <c r="F2872" s="41">
        <v>221.1156</v>
      </c>
      <c r="G2872" s="42">
        <v>0</v>
      </c>
      <c r="H2872" s="42">
        <v>0</v>
      </c>
      <c r="I2872" s="42"/>
      <c r="J2872" s="42"/>
      <c r="K2872" s="42">
        <v>0</v>
      </c>
      <c r="L2872" s="46">
        <v>9.2131500000000005E-2</v>
      </c>
      <c r="M2872" s="42">
        <v>0</v>
      </c>
      <c r="N2872" s="48">
        <v>0</v>
      </c>
      <c r="O2872" s="42"/>
      <c r="P2872" s="42"/>
      <c r="Q2872" s="42">
        <v>0</v>
      </c>
      <c r="R2872" s="47">
        <v>221.1156</v>
      </c>
      <c r="S2872" s="42">
        <v>235.47464881057269</v>
      </c>
      <c r="T2872" s="73">
        <v>0.27128415761586716</v>
      </c>
      <c r="U2872" s="48">
        <v>9.2131500000000005E-2</v>
      </c>
      <c r="V2872" s="49">
        <v>0.10614228110599079</v>
      </c>
    </row>
    <row r="2873" spans="1:22" x14ac:dyDescent="0.35">
      <c r="A2873" s="1" t="s">
        <v>29</v>
      </c>
      <c r="B2873" s="44" t="s">
        <v>2905</v>
      </c>
      <c r="C2873" s="25" t="s">
        <v>2922</v>
      </c>
      <c r="D2873" s="25" t="s">
        <v>32</v>
      </c>
      <c r="E2873" s="50">
        <v>2039</v>
      </c>
      <c r="F2873" s="41">
        <v>848.55599999999993</v>
      </c>
      <c r="G2873" s="42">
        <v>0</v>
      </c>
      <c r="H2873" s="48">
        <v>45.783999999999992</v>
      </c>
      <c r="I2873" s="42"/>
      <c r="J2873" s="42"/>
      <c r="K2873" s="42">
        <v>0</v>
      </c>
      <c r="L2873" s="46">
        <v>0.35356500000000002</v>
      </c>
      <c r="M2873" s="42">
        <v>0</v>
      </c>
      <c r="N2873" s="48">
        <v>3.2602078399999996</v>
      </c>
      <c r="O2873" s="42"/>
      <c r="P2873" s="42"/>
      <c r="Q2873" s="42">
        <v>0</v>
      </c>
      <c r="R2873" s="47">
        <v>894.33999999999992</v>
      </c>
      <c r="S2873" s="42">
        <v>952.41763772998172</v>
      </c>
      <c r="T2873" s="73">
        <v>0.46710036180970166</v>
      </c>
      <c r="U2873" s="48">
        <v>3.6137728399999998</v>
      </c>
      <c r="V2873" s="49">
        <v>1.7723260617949974</v>
      </c>
    </row>
    <row r="2874" spans="1:22" x14ac:dyDescent="0.35">
      <c r="A2874" s="1" t="s">
        <v>29</v>
      </c>
      <c r="B2874" s="44" t="s">
        <v>2905</v>
      </c>
      <c r="C2874" s="25" t="s">
        <v>2923</v>
      </c>
      <c r="D2874" s="25" t="s">
        <v>32</v>
      </c>
      <c r="E2874" s="50">
        <v>1741</v>
      </c>
      <c r="F2874" s="41">
        <v>693.14400000000001</v>
      </c>
      <c r="G2874" s="42">
        <v>0</v>
      </c>
      <c r="H2874" s="48">
        <v>5.4319999999999995</v>
      </c>
      <c r="I2874" s="42"/>
      <c r="J2874" s="42"/>
      <c r="K2874" s="42">
        <v>0</v>
      </c>
      <c r="L2874" s="46">
        <v>0.28881000000000001</v>
      </c>
      <c r="M2874" s="42">
        <v>0</v>
      </c>
      <c r="N2874" s="48">
        <v>0.38680431999999998</v>
      </c>
      <c r="O2874" s="42"/>
      <c r="P2874" s="42"/>
      <c r="Q2874" s="42">
        <v>0</v>
      </c>
      <c r="R2874" s="47">
        <v>698.57600000000002</v>
      </c>
      <c r="S2874" s="42">
        <v>743.94089909302932</v>
      </c>
      <c r="T2874" s="73">
        <v>0.42730666231650161</v>
      </c>
      <c r="U2874" s="48">
        <v>0.67561431999999999</v>
      </c>
      <c r="V2874" s="49">
        <v>0.3880610683515221</v>
      </c>
    </row>
    <row r="2875" spans="1:22" x14ac:dyDescent="0.35">
      <c r="A2875" s="1" t="s">
        <v>29</v>
      </c>
      <c r="B2875" s="44" t="s">
        <v>2905</v>
      </c>
      <c r="C2875" s="25" t="s">
        <v>2924</v>
      </c>
      <c r="D2875" s="25" t="s">
        <v>32</v>
      </c>
      <c r="E2875" s="50">
        <v>2174</v>
      </c>
      <c r="F2875" s="41">
        <v>989.77679999999998</v>
      </c>
      <c r="G2875" s="42">
        <v>0</v>
      </c>
      <c r="H2875" s="42">
        <v>0</v>
      </c>
      <c r="I2875" s="42"/>
      <c r="J2875" s="42"/>
      <c r="K2875" s="42">
        <v>0</v>
      </c>
      <c r="L2875" s="46">
        <v>0.41240699999999997</v>
      </c>
      <c r="M2875" s="42">
        <v>0</v>
      </c>
      <c r="N2875" s="48">
        <v>0</v>
      </c>
      <c r="O2875" s="42"/>
      <c r="P2875" s="42"/>
      <c r="Q2875" s="42">
        <v>0</v>
      </c>
      <c r="R2875" s="47">
        <v>989.77679999999998</v>
      </c>
      <c r="S2875" s="42">
        <v>1054.0520179528376</v>
      </c>
      <c r="T2875" s="73">
        <v>0.48484453447692621</v>
      </c>
      <c r="U2875" s="48">
        <v>0.41240699999999997</v>
      </c>
      <c r="V2875" s="49">
        <v>0.1896996320147194</v>
      </c>
    </row>
    <row r="2876" spans="1:22" x14ac:dyDescent="0.35">
      <c r="A2876" s="1" t="s">
        <v>29</v>
      </c>
      <c r="B2876" s="44" t="s">
        <v>2905</v>
      </c>
      <c r="C2876" s="25" t="s">
        <v>2925</v>
      </c>
      <c r="D2876" s="25" t="s">
        <v>32</v>
      </c>
      <c r="E2876" s="50">
        <v>1864</v>
      </c>
      <c r="F2876" s="41">
        <v>605.01599999999996</v>
      </c>
      <c r="G2876" s="42">
        <v>0</v>
      </c>
      <c r="H2876" s="48">
        <v>1.1639999999999999</v>
      </c>
      <c r="I2876" s="42"/>
      <c r="J2876" s="42"/>
      <c r="K2876" s="42">
        <v>0</v>
      </c>
      <c r="L2876" s="46">
        <v>0.25208999999999998</v>
      </c>
      <c r="M2876" s="42">
        <v>0</v>
      </c>
      <c r="N2876" s="48">
        <v>8.2886639999999998E-2</v>
      </c>
      <c r="O2876" s="42"/>
      <c r="P2876" s="42"/>
      <c r="Q2876" s="42">
        <v>0</v>
      </c>
      <c r="R2876" s="47">
        <v>606.17999999999995</v>
      </c>
      <c r="S2876" s="42">
        <v>645.544785695776</v>
      </c>
      <c r="T2876" s="73">
        <v>0.34632230992262664</v>
      </c>
      <c r="U2876" s="48">
        <v>0.33497663999999999</v>
      </c>
      <c r="V2876" s="49">
        <v>0.17970849785407725</v>
      </c>
    </row>
    <row r="2877" spans="1:22" x14ac:dyDescent="0.35">
      <c r="A2877" s="1" t="s">
        <v>29</v>
      </c>
      <c r="B2877" s="44" t="s">
        <v>2905</v>
      </c>
      <c r="C2877" s="25" t="s">
        <v>2926</v>
      </c>
      <c r="D2877" s="25" t="s">
        <v>32</v>
      </c>
      <c r="E2877" s="50">
        <v>1838</v>
      </c>
      <c r="F2877" s="41">
        <v>170.85599999999999</v>
      </c>
      <c r="G2877" s="42">
        <v>0</v>
      </c>
      <c r="H2877" s="42">
        <v>637.48399999999992</v>
      </c>
      <c r="I2877" s="42"/>
      <c r="J2877" s="42"/>
      <c r="K2877" s="42">
        <v>0</v>
      </c>
      <c r="L2877" s="46">
        <v>7.1190000000000003E-2</v>
      </c>
      <c r="M2877" s="42">
        <v>0</v>
      </c>
      <c r="N2877" s="48">
        <v>45.394249839999993</v>
      </c>
      <c r="O2877" s="42"/>
      <c r="P2877" s="42"/>
      <c r="Q2877" s="42">
        <v>0</v>
      </c>
      <c r="R2877" s="47">
        <v>808.33999999999992</v>
      </c>
      <c r="S2877" s="42">
        <v>860.83287483804088</v>
      </c>
      <c r="T2877" s="73">
        <v>0.46835303310013104</v>
      </c>
      <c r="U2877" s="48">
        <v>45.465439839999995</v>
      </c>
      <c r="V2877" s="49">
        <v>24.736365527747548</v>
      </c>
    </row>
    <row r="2878" spans="1:22" x14ac:dyDescent="0.35">
      <c r="A2878" s="1" t="s">
        <v>29</v>
      </c>
      <c r="B2878" s="44" t="s">
        <v>2905</v>
      </c>
      <c r="C2878" s="25" t="s">
        <v>2927</v>
      </c>
      <c r="D2878" s="25" t="s">
        <v>32</v>
      </c>
      <c r="E2878" s="50">
        <v>3740</v>
      </c>
      <c r="F2878" s="41">
        <v>1733.1443999999999</v>
      </c>
      <c r="G2878" s="42">
        <v>0</v>
      </c>
      <c r="H2878" s="42">
        <v>0</v>
      </c>
      <c r="I2878" s="42"/>
      <c r="J2878" s="42"/>
      <c r="K2878" s="42">
        <v>0</v>
      </c>
      <c r="L2878" s="46">
        <v>0.72214350000000005</v>
      </c>
      <c r="M2878" s="42">
        <v>0</v>
      </c>
      <c r="N2878" s="48">
        <v>0</v>
      </c>
      <c r="O2878" s="42"/>
      <c r="P2878" s="42"/>
      <c r="Q2878" s="42">
        <v>0</v>
      </c>
      <c r="R2878" s="47">
        <v>1825.3943999999999</v>
      </c>
      <c r="S2878" s="42">
        <v>1943.9338756776365</v>
      </c>
      <c r="T2878" s="73">
        <v>0.51976841595658729</v>
      </c>
      <c r="U2878" s="48">
        <v>5.1151429884820203</v>
      </c>
      <c r="V2878" s="49">
        <v>1.3676852910379733</v>
      </c>
    </row>
    <row r="2879" spans="1:22" x14ac:dyDescent="0.35">
      <c r="A2879" s="1" t="s">
        <v>29</v>
      </c>
      <c r="B2879" s="44" t="s">
        <v>2905</v>
      </c>
      <c r="C2879" s="25" t="s">
        <v>2928</v>
      </c>
      <c r="D2879" s="25" t="s">
        <v>32</v>
      </c>
      <c r="E2879" s="50">
        <v>1573</v>
      </c>
      <c r="F2879" s="41">
        <v>593.56799999999998</v>
      </c>
      <c r="G2879" s="42">
        <v>0</v>
      </c>
      <c r="H2879" s="42">
        <v>0</v>
      </c>
      <c r="I2879" s="42"/>
      <c r="J2879" s="42"/>
      <c r="K2879" s="42">
        <v>0</v>
      </c>
      <c r="L2879" s="46">
        <v>0.24731999999999998</v>
      </c>
      <c r="M2879" s="42">
        <v>0</v>
      </c>
      <c r="N2879" s="48">
        <v>0</v>
      </c>
      <c r="O2879" s="42"/>
      <c r="P2879" s="42"/>
      <c r="Q2879" s="42">
        <v>0</v>
      </c>
      <c r="R2879" s="47">
        <v>593.56799999999998</v>
      </c>
      <c r="S2879" s="42">
        <v>632.11377372376262</v>
      </c>
      <c r="T2879" s="73">
        <v>0.40185236727511925</v>
      </c>
      <c r="U2879" s="48">
        <v>0.24731999999999998</v>
      </c>
      <c r="V2879" s="49">
        <v>0.15722822631913541</v>
      </c>
    </row>
    <row r="2880" spans="1:22" x14ac:dyDescent="0.35">
      <c r="A2880" s="1" t="s">
        <v>29</v>
      </c>
      <c r="B2880" s="44" t="s">
        <v>2905</v>
      </c>
      <c r="C2880" s="25" t="s">
        <v>2929</v>
      </c>
      <c r="D2880" s="25" t="s">
        <v>32</v>
      </c>
      <c r="E2880" s="50">
        <v>2226</v>
      </c>
      <c r="F2880" s="41">
        <v>1022.6627999999999</v>
      </c>
      <c r="G2880" s="42">
        <v>0</v>
      </c>
      <c r="H2880" s="42">
        <v>0</v>
      </c>
      <c r="I2880" s="42"/>
      <c r="J2880" s="42"/>
      <c r="K2880" s="42">
        <v>0</v>
      </c>
      <c r="L2880" s="46">
        <v>0.42610950000000003</v>
      </c>
      <c r="M2880" s="42">
        <v>0</v>
      </c>
      <c r="N2880" s="48">
        <v>0</v>
      </c>
      <c r="O2880" s="42"/>
      <c r="P2880" s="42"/>
      <c r="Q2880" s="42">
        <v>0</v>
      </c>
      <c r="R2880" s="47">
        <v>1022.6627999999999</v>
      </c>
      <c r="S2880" s="42">
        <v>1089.0736053070743</v>
      </c>
      <c r="T2880" s="73">
        <v>0.48925139501665516</v>
      </c>
      <c r="U2880" s="48">
        <v>0.42610950000000003</v>
      </c>
      <c r="V2880" s="49">
        <v>0.19142385444743937</v>
      </c>
    </row>
    <row r="2881" spans="1:22" x14ac:dyDescent="0.35">
      <c r="A2881" s="1" t="s">
        <v>29</v>
      </c>
      <c r="B2881" s="44" t="s">
        <v>2905</v>
      </c>
      <c r="C2881" s="25" t="s">
        <v>2930</v>
      </c>
      <c r="D2881" s="25" t="s">
        <v>32</v>
      </c>
      <c r="E2881" s="50">
        <v>2054</v>
      </c>
      <c r="F2881" s="41">
        <v>1001.2572</v>
      </c>
      <c r="G2881" s="42">
        <v>0</v>
      </c>
      <c r="H2881" s="48">
        <v>12.415999999999999</v>
      </c>
      <c r="I2881" s="42"/>
      <c r="J2881" s="42"/>
      <c r="K2881" s="42">
        <v>0</v>
      </c>
      <c r="L2881" s="46">
        <v>0.41719049999999996</v>
      </c>
      <c r="M2881" s="42">
        <v>0</v>
      </c>
      <c r="N2881" s="48">
        <v>0.88412415999999994</v>
      </c>
      <c r="O2881" s="42"/>
      <c r="P2881" s="42"/>
      <c r="Q2881" s="42">
        <v>0</v>
      </c>
      <c r="R2881" s="47">
        <v>1013.6732000000001</v>
      </c>
      <c r="S2881" s="42">
        <v>1079.5002287431978</v>
      </c>
      <c r="T2881" s="73">
        <v>0.52555999451957047</v>
      </c>
      <c r="U2881" s="48">
        <v>1.3013146599999998</v>
      </c>
      <c r="V2881" s="49">
        <v>0.63355144109055495</v>
      </c>
    </row>
    <row r="2882" spans="1:22" x14ac:dyDescent="0.35">
      <c r="A2882" s="1" t="s">
        <v>29</v>
      </c>
      <c r="B2882" s="44" t="s">
        <v>2905</v>
      </c>
      <c r="C2882" s="25" t="s">
        <v>2931</v>
      </c>
      <c r="D2882" s="25" t="s">
        <v>32</v>
      </c>
      <c r="E2882" s="50">
        <v>30833</v>
      </c>
      <c r="F2882" s="41">
        <v>8629.1999999999989</v>
      </c>
      <c r="G2882" s="42">
        <v>13049.6949</v>
      </c>
      <c r="H2882" s="42">
        <v>0</v>
      </c>
      <c r="I2882" s="42"/>
      <c r="J2882" s="42"/>
      <c r="K2882" s="42">
        <v>0</v>
      </c>
      <c r="L2882" s="46">
        <v>3.5954999999999999</v>
      </c>
      <c r="M2882" s="42">
        <v>667.24443554999993</v>
      </c>
      <c r="N2882" s="48">
        <v>0</v>
      </c>
      <c r="O2882" s="42"/>
      <c r="P2882" s="42"/>
      <c r="Q2882" s="42">
        <v>0</v>
      </c>
      <c r="R2882" s="47">
        <v>21678.894899999999</v>
      </c>
      <c r="S2882" s="42">
        <v>23086.702897393105</v>
      </c>
      <c r="T2882" s="73">
        <v>0.74876602657519875</v>
      </c>
      <c r="U2882" s="48">
        <v>670.83993554999995</v>
      </c>
      <c r="V2882" s="49">
        <v>21.757206095741573</v>
      </c>
    </row>
    <row r="2883" spans="1:22" x14ac:dyDescent="0.35">
      <c r="A2883" s="1" t="s">
        <v>29</v>
      </c>
      <c r="B2883" s="44" t="s">
        <v>2905</v>
      </c>
      <c r="C2883" s="25" t="s">
        <v>2932</v>
      </c>
      <c r="D2883" s="25" t="s">
        <v>32</v>
      </c>
      <c r="E2883" s="50">
        <v>14700</v>
      </c>
      <c r="F2883" s="41">
        <v>5365.44</v>
      </c>
      <c r="G2883" s="42">
        <v>0</v>
      </c>
      <c r="H2883" s="42">
        <v>0</v>
      </c>
      <c r="I2883" s="42"/>
      <c r="J2883" s="42"/>
      <c r="K2883" s="42">
        <v>0</v>
      </c>
      <c r="L2883" s="46">
        <v>2.2355999999999998</v>
      </c>
      <c r="M2883" s="42">
        <v>0</v>
      </c>
      <c r="N2883" s="48">
        <v>0</v>
      </c>
      <c r="O2883" s="42"/>
      <c r="P2883" s="42"/>
      <c r="Q2883" s="42">
        <v>0</v>
      </c>
      <c r="R2883" s="47">
        <v>7771.8099999999995</v>
      </c>
      <c r="S2883" s="42">
        <v>8276.5043731536662</v>
      </c>
      <c r="T2883" s="73">
        <v>0.56302750837780047</v>
      </c>
      <c r="U2883" s="48">
        <v>116.828360749035</v>
      </c>
      <c r="V2883" s="49">
        <v>7.9475075339479586</v>
      </c>
    </row>
    <row r="2884" spans="1:22" x14ac:dyDescent="0.35">
      <c r="A2884" s="1" t="s">
        <v>29</v>
      </c>
      <c r="B2884" s="44" t="s">
        <v>2905</v>
      </c>
      <c r="C2884" s="25" t="s">
        <v>2933</v>
      </c>
      <c r="D2884" s="25" t="s">
        <v>32</v>
      </c>
      <c r="E2884" s="50">
        <v>10174</v>
      </c>
      <c r="F2884" s="41">
        <v>5209.92</v>
      </c>
      <c r="G2884" s="42">
        <v>0</v>
      </c>
      <c r="H2884" s="42">
        <v>971.55199999999991</v>
      </c>
      <c r="I2884" s="42"/>
      <c r="J2884" s="42"/>
      <c r="K2884" s="42">
        <v>0</v>
      </c>
      <c r="L2884" s="46">
        <v>2.1708000000000003</v>
      </c>
      <c r="M2884" s="42">
        <v>0</v>
      </c>
      <c r="N2884" s="48">
        <v>69.182715520000002</v>
      </c>
      <c r="O2884" s="42"/>
      <c r="P2884" s="42"/>
      <c r="Q2884" s="42">
        <v>0</v>
      </c>
      <c r="R2884" s="47">
        <v>6181.4719999999998</v>
      </c>
      <c r="S2884" s="42">
        <v>6582.8912493392063</v>
      </c>
      <c r="T2884" s="73">
        <v>0.64703078920180912</v>
      </c>
      <c r="U2884" s="48">
        <v>71.353515520000002</v>
      </c>
      <c r="V2884" s="49">
        <v>7.0133197876941225</v>
      </c>
    </row>
    <row r="2885" spans="1:22" x14ac:dyDescent="0.35">
      <c r="A2885" s="1" t="s">
        <v>29</v>
      </c>
      <c r="B2885" s="44" t="s">
        <v>2905</v>
      </c>
      <c r="C2885" s="25" t="s">
        <v>2934</v>
      </c>
      <c r="D2885" s="25" t="s">
        <v>32</v>
      </c>
      <c r="E2885" s="50">
        <v>1887</v>
      </c>
      <c r="F2885" s="41">
        <v>949.96799999999996</v>
      </c>
      <c r="G2885" s="42">
        <v>0</v>
      </c>
      <c r="H2885" s="42">
        <v>0</v>
      </c>
      <c r="I2885" s="42"/>
      <c r="J2885" s="42"/>
      <c r="K2885" s="42">
        <v>0</v>
      </c>
      <c r="L2885" s="46">
        <v>0.39582000000000001</v>
      </c>
      <c r="M2885" s="42">
        <v>0</v>
      </c>
      <c r="N2885" s="48">
        <v>0</v>
      </c>
      <c r="O2885" s="42"/>
      <c r="P2885" s="42"/>
      <c r="Q2885" s="42">
        <v>0</v>
      </c>
      <c r="R2885" s="47">
        <v>949.96799999999996</v>
      </c>
      <c r="S2885" s="42">
        <v>1011.65807017362</v>
      </c>
      <c r="T2885" s="73">
        <v>0.53611980401357706</v>
      </c>
      <c r="U2885" s="48">
        <v>0.39582000000000001</v>
      </c>
      <c r="V2885" s="49">
        <v>0.20976152623211447</v>
      </c>
    </row>
    <row r="2886" spans="1:22" x14ac:dyDescent="0.35">
      <c r="A2886" s="1" t="s">
        <v>29</v>
      </c>
      <c r="B2886" s="44" t="s">
        <v>2905</v>
      </c>
      <c r="C2886" s="25" t="s">
        <v>2935</v>
      </c>
      <c r="D2886" s="25" t="s">
        <v>32</v>
      </c>
      <c r="E2886" s="50">
        <v>1267</v>
      </c>
      <c r="F2886" s="41">
        <v>1057.3848</v>
      </c>
      <c r="G2886" s="42">
        <v>389.88810000000001</v>
      </c>
      <c r="H2886" s="42">
        <v>0</v>
      </c>
      <c r="I2886" s="42"/>
      <c r="J2886" s="42"/>
      <c r="K2886" s="42">
        <v>0</v>
      </c>
      <c r="L2886" s="46">
        <v>0.440577</v>
      </c>
      <c r="M2886" s="48">
        <v>19.935382949999997</v>
      </c>
      <c r="N2886" s="48">
        <v>0</v>
      </c>
      <c r="O2886" s="42"/>
      <c r="P2886" s="42"/>
      <c r="Q2886" s="42">
        <v>0</v>
      </c>
      <c r="R2886" s="47">
        <v>1447.2728999999999</v>
      </c>
      <c r="S2886" s="42">
        <v>1541.2575044933919</v>
      </c>
      <c r="T2886" s="73">
        <v>1.2164621187793148</v>
      </c>
      <c r="U2886" s="48">
        <v>20.375959949999999</v>
      </c>
      <c r="V2886" s="49">
        <v>16.082052052091555</v>
      </c>
    </row>
    <row r="2887" spans="1:22" x14ac:dyDescent="0.35">
      <c r="A2887" s="1" t="s">
        <v>29</v>
      </c>
      <c r="B2887" s="44" t="s">
        <v>2905</v>
      </c>
      <c r="C2887" s="25" t="s">
        <v>2936</v>
      </c>
      <c r="D2887" s="25" t="s">
        <v>32</v>
      </c>
      <c r="E2887" s="50">
        <v>1126</v>
      </c>
      <c r="F2887" s="41">
        <v>511.27199999999999</v>
      </c>
      <c r="G2887" s="42">
        <v>0</v>
      </c>
      <c r="H2887" s="42">
        <v>0</v>
      </c>
      <c r="I2887" s="42"/>
      <c r="J2887" s="42"/>
      <c r="K2887" s="42">
        <v>0</v>
      </c>
      <c r="L2887" s="46">
        <v>0.21303</v>
      </c>
      <c r="M2887" s="42">
        <v>0</v>
      </c>
      <c r="N2887" s="48">
        <v>0</v>
      </c>
      <c r="O2887" s="42"/>
      <c r="P2887" s="42"/>
      <c r="Q2887" s="42">
        <v>0</v>
      </c>
      <c r="R2887" s="47">
        <v>511.27199999999999</v>
      </c>
      <c r="S2887" s="42">
        <v>544.47354527079551</v>
      </c>
      <c r="T2887" s="73">
        <v>0.48354666542699426</v>
      </c>
      <c r="U2887" s="48">
        <v>0.21303</v>
      </c>
      <c r="V2887" s="49">
        <v>0.18919182948490232</v>
      </c>
    </row>
    <row r="2888" spans="1:22" x14ac:dyDescent="0.35">
      <c r="A2888" s="1" t="s">
        <v>29</v>
      </c>
      <c r="B2888" s="44" t="s">
        <v>2937</v>
      </c>
      <c r="C2888" s="25" t="s">
        <v>2938</v>
      </c>
      <c r="D2888" s="25" t="s">
        <v>32</v>
      </c>
      <c r="E2888" s="50">
        <v>2989</v>
      </c>
      <c r="F2888" s="41">
        <v>1332.864</v>
      </c>
      <c r="G2888" s="42">
        <v>1099.9467</v>
      </c>
      <c r="H2888" s="42">
        <v>0</v>
      </c>
      <c r="I2888" s="42"/>
      <c r="J2888" s="42"/>
      <c r="K2888" s="42">
        <v>0</v>
      </c>
      <c r="L2888" s="46">
        <v>0.55535999999999996</v>
      </c>
      <c r="M2888" s="48">
        <v>56.241415649999993</v>
      </c>
      <c r="N2888" s="48">
        <v>0</v>
      </c>
      <c r="O2888" s="42"/>
      <c r="P2888" s="42"/>
      <c r="Q2888" s="42">
        <v>0</v>
      </c>
      <c r="R2888" s="47">
        <v>2432.8107</v>
      </c>
      <c r="S2888" s="42">
        <v>2590.7952455869395</v>
      </c>
      <c r="T2888" s="73">
        <v>0.86677659604782187</v>
      </c>
      <c r="U2888" s="48">
        <v>56.796775649999994</v>
      </c>
      <c r="V2888" s="49">
        <v>19.001932301773167</v>
      </c>
    </row>
    <row r="2889" spans="1:22" x14ac:dyDescent="0.35">
      <c r="A2889" s="1" t="s">
        <v>29</v>
      </c>
      <c r="B2889" s="44" t="s">
        <v>2937</v>
      </c>
      <c r="C2889" s="25" t="s">
        <v>2939</v>
      </c>
      <c r="D2889" s="25" t="s">
        <v>32</v>
      </c>
      <c r="E2889" s="50">
        <v>6493</v>
      </c>
      <c r="F2889" s="41">
        <v>1934.9279999999999</v>
      </c>
      <c r="G2889" s="42">
        <v>685.43010000000004</v>
      </c>
      <c r="H2889" s="42">
        <v>0</v>
      </c>
      <c r="I2889" s="42"/>
      <c r="J2889" s="42"/>
      <c r="K2889" s="42">
        <v>0</v>
      </c>
      <c r="L2889" s="46">
        <v>0.80622000000000005</v>
      </c>
      <c r="M2889" s="48">
        <v>35.046751950000001</v>
      </c>
      <c r="N2889" s="48">
        <v>0</v>
      </c>
      <c r="O2889" s="42"/>
      <c r="P2889" s="42"/>
      <c r="Q2889" s="42">
        <v>0</v>
      </c>
      <c r="R2889" s="47">
        <v>2620.3580999999999</v>
      </c>
      <c r="S2889" s="42">
        <v>2790.5218055869395</v>
      </c>
      <c r="T2889" s="73">
        <v>0.42977388042306169</v>
      </c>
      <c r="U2889" s="48">
        <v>35.852971950000004</v>
      </c>
      <c r="V2889" s="49">
        <v>5.5217883797936249</v>
      </c>
    </row>
    <row r="2890" spans="1:22" x14ac:dyDescent="0.35">
      <c r="A2890" s="1" t="s">
        <v>29</v>
      </c>
      <c r="B2890" s="44" t="s">
        <v>2937</v>
      </c>
      <c r="C2890" s="25" t="s">
        <v>2940</v>
      </c>
      <c r="D2890" s="25" t="s">
        <v>32</v>
      </c>
      <c r="E2890" s="50">
        <v>586</v>
      </c>
      <c r="F2890" s="60">
        <v>93.567599999999999</v>
      </c>
      <c r="G2890" s="42">
        <v>175.80959999999999</v>
      </c>
      <c r="H2890" s="42">
        <v>0</v>
      </c>
      <c r="I2890" s="42"/>
      <c r="J2890" s="42"/>
      <c r="K2890" s="42">
        <v>0</v>
      </c>
      <c r="L2890" s="46">
        <v>3.89865E-2</v>
      </c>
      <c r="M2890" s="48">
        <v>8.9893272</v>
      </c>
      <c r="N2890" s="48">
        <v>0</v>
      </c>
      <c r="O2890" s="42"/>
      <c r="P2890" s="42"/>
      <c r="Q2890" s="42">
        <v>0</v>
      </c>
      <c r="R2890" s="47">
        <v>269.37720000000002</v>
      </c>
      <c r="S2890" s="42">
        <v>286.87031384296449</v>
      </c>
      <c r="T2890" s="73">
        <v>0.48953978471495646</v>
      </c>
      <c r="U2890" s="48">
        <v>9.0283137</v>
      </c>
      <c r="V2890" s="49">
        <v>15.40667866894198</v>
      </c>
    </row>
    <row r="2891" spans="1:22" x14ac:dyDescent="0.35">
      <c r="A2891" s="1" t="s">
        <v>29</v>
      </c>
      <c r="B2891" s="44" t="s">
        <v>2937</v>
      </c>
      <c r="C2891" s="25" t="s">
        <v>2941</v>
      </c>
      <c r="D2891" s="25" t="s">
        <v>32</v>
      </c>
      <c r="E2891" s="50">
        <v>5303</v>
      </c>
      <c r="F2891" s="41">
        <v>690.76800000000003</v>
      </c>
      <c r="G2891" s="42">
        <v>1860.3990000000001</v>
      </c>
      <c r="H2891" s="42">
        <v>0</v>
      </c>
      <c r="I2891" s="42"/>
      <c r="J2891" s="42"/>
      <c r="K2891" s="42">
        <v>0</v>
      </c>
      <c r="L2891" s="46">
        <v>0.28782000000000002</v>
      </c>
      <c r="M2891" s="48">
        <v>95.124130499999993</v>
      </c>
      <c r="N2891" s="48">
        <v>0</v>
      </c>
      <c r="O2891" s="42"/>
      <c r="P2891" s="42"/>
      <c r="Q2891" s="42">
        <v>0</v>
      </c>
      <c r="R2891" s="47">
        <v>2551.1670000000004</v>
      </c>
      <c r="S2891" s="42">
        <v>2716.8374975900497</v>
      </c>
      <c r="T2891" s="73">
        <v>0.5123208556647274</v>
      </c>
      <c r="U2891" s="48">
        <v>95.411950499999989</v>
      </c>
      <c r="V2891" s="49">
        <v>17.992070620403542</v>
      </c>
    </row>
    <row r="2892" spans="1:22" x14ac:dyDescent="0.35">
      <c r="A2892" s="1" t="s">
        <v>29</v>
      </c>
      <c r="B2892" s="44" t="s">
        <v>2937</v>
      </c>
      <c r="C2892" s="25" t="s">
        <v>2942</v>
      </c>
      <c r="D2892" s="25" t="s">
        <v>32</v>
      </c>
      <c r="E2892" s="50">
        <v>2201</v>
      </c>
      <c r="F2892" s="41">
        <v>226.26</v>
      </c>
      <c r="G2892" s="42">
        <v>685.80899999999997</v>
      </c>
      <c r="H2892" s="42">
        <v>0</v>
      </c>
      <c r="I2892" s="42"/>
      <c r="J2892" s="42"/>
      <c r="K2892" s="42">
        <v>0</v>
      </c>
      <c r="L2892" s="46">
        <v>9.4275000000000012E-2</v>
      </c>
      <c r="M2892" s="48">
        <v>35.066125500000005</v>
      </c>
      <c r="N2892" s="48">
        <v>0</v>
      </c>
      <c r="O2892" s="42"/>
      <c r="P2892" s="42"/>
      <c r="Q2892" s="42">
        <v>0</v>
      </c>
      <c r="R2892" s="47">
        <v>912.06899999999996</v>
      </c>
      <c r="S2892" s="42">
        <v>971.29794309406577</v>
      </c>
      <c r="T2892" s="73">
        <v>0.44129847482692675</v>
      </c>
      <c r="U2892" s="48">
        <v>35.160400500000009</v>
      </c>
      <c r="V2892" s="49">
        <v>15.974738982280787</v>
      </c>
    </row>
    <row r="2893" spans="1:22" x14ac:dyDescent="0.35">
      <c r="A2893" s="1" t="s">
        <v>29</v>
      </c>
      <c r="B2893" s="44" t="s">
        <v>2937</v>
      </c>
      <c r="C2893" s="25" t="s">
        <v>2943</v>
      </c>
      <c r="D2893" s="25" t="s">
        <v>32</v>
      </c>
      <c r="E2893" s="50">
        <v>593</v>
      </c>
      <c r="F2893" s="41">
        <v>391.30919999999998</v>
      </c>
      <c r="G2893" s="42">
        <v>0</v>
      </c>
      <c r="H2893" s="42">
        <v>0</v>
      </c>
      <c r="I2893" s="42"/>
      <c r="J2893" s="42"/>
      <c r="K2893" s="42">
        <v>0</v>
      </c>
      <c r="L2893" s="46">
        <v>0.16304550000000001</v>
      </c>
      <c r="M2893" s="42">
        <v>0</v>
      </c>
      <c r="N2893" s="48">
        <v>0</v>
      </c>
      <c r="O2893" s="42"/>
      <c r="P2893" s="42"/>
      <c r="Q2893" s="42">
        <v>0</v>
      </c>
      <c r="R2893" s="47">
        <v>503.02919999999995</v>
      </c>
      <c r="S2893" s="42">
        <v>535.69546522933399</v>
      </c>
      <c r="T2893" s="73">
        <v>0.90336503411354807</v>
      </c>
      <c r="U2893" s="48">
        <v>5.4832178886526961</v>
      </c>
      <c r="V2893" s="49">
        <v>9.2465731680483909</v>
      </c>
    </row>
    <row r="2894" spans="1:22" x14ac:dyDescent="0.35">
      <c r="A2894" s="1" t="s">
        <v>29</v>
      </c>
      <c r="B2894" s="44" t="s">
        <v>2937</v>
      </c>
      <c r="C2894" s="25" t="s">
        <v>2944</v>
      </c>
      <c r="D2894" s="25" t="s">
        <v>32</v>
      </c>
      <c r="E2894" s="50">
        <v>2289</v>
      </c>
      <c r="F2894" s="41">
        <v>192.88800000000001</v>
      </c>
      <c r="G2894" s="42">
        <v>740.74950000000001</v>
      </c>
      <c r="H2894" s="42">
        <v>0</v>
      </c>
      <c r="I2894" s="42"/>
      <c r="J2894" s="42"/>
      <c r="K2894" s="42">
        <v>0</v>
      </c>
      <c r="L2894" s="46">
        <v>8.0370000000000011E-2</v>
      </c>
      <c r="M2894" s="48">
        <v>37.875290249999999</v>
      </c>
      <c r="N2894" s="48">
        <v>0</v>
      </c>
      <c r="O2894" s="42"/>
      <c r="P2894" s="42"/>
      <c r="Q2894" s="42">
        <v>0</v>
      </c>
      <c r="R2894" s="47">
        <v>933.63750000000005</v>
      </c>
      <c r="S2894" s="42">
        <v>994.26708214563359</v>
      </c>
      <c r="T2894" s="73">
        <v>0.4343674452361877</v>
      </c>
      <c r="U2894" s="48">
        <v>37.955660250000001</v>
      </c>
      <c r="V2894" s="49">
        <v>16.581765072083879</v>
      </c>
    </row>
    <row r="2895" spans="1:22" x14ac:dyDescent="0.35">
      <c r="A2895" s="1" t="s">
        <v>29</v>
      </c>
      <c r="B2895" s="44" t="s">
        <v>2937</v>
      </c>
      <c r="C2895" s="25" t="s">
        <v>2945</v>
      </c>
      <c r="D2895" s="25" t="s">
        <v>32</v>
      </c>
      <c r="E2895" s="50">
        <v>817</v>
      </c>
      <c r="F2895" s="41">
        <v>210.06360000000001</v>
      </c>
      <c r="G2895" s="42">
        <v>147.01320000000001</v>
      </c>
      <c r="H2895" s="42">
        <v>0</v>
      </c>
      <c r="I2895" s="42"/>
      <c r="J2895" s="42"/>
      <c r="K2895" s="42">
        <v>0</v>
      </c>
      <c r="L2895" s="46">
        <v>8.7526499999999993E-2</v>
      </c>
      <c r="M2895" s="48">
        <v>7.5169373999999998</v>
      </c>
      <c r="N2895" s="48">
        <v>0</v>
      </c>
      <c r="O2895" s="42"/>
      <c r="P2895" s="42"/>
      <c r="Q2895" s="42">
        <v>0</v>
      </c>
      <c r="R2895" s="47">
        <v>357.07680000000005</v>
      </c>
      <c r="S2895" s="42">
        <v>380.26504723503501</v>
      </c>
      <c r="T2895" s="73">
        <v>0.46544069429012852</v>
      </c>
      <c r="U2895" s="48">
        <v>7.6044638999999998</v>
      </c>
      <c r="V2895" s="49">
        <v>9.307789351285189</v>
      </c>
    </row>
    <row r="2896" spans="1:22" x14ac:dyDescent="0.35">
      <c r="A2896" s="1" t="s">
        <v>29</v>
      </c>
      <c r="B2896" s="44" t="s">
        <v>2937</v>
      </c>
      <c r="C2896" s="25" t="s">
        <v>2946</v>
      </c>
      <c r="D2896" s="25" t="s">
        <v>32</v>
      </c>
      <c r="E2896" s="50">
        <v>2507</v>
      </c>
      <c r="F2896" s="41">
        <v>217.18799999999999</v>
      </c>
      <c r="G2896" s="42">
        <v>0</v>
      </c>
      <c r="H2896" s="42">
        <v>965.34399999999982</v>
      </c>
      <c r="I2896" s="42"/>
      <c r="J2896" s="42"/>
      <c r="K2896" s="42">
        <v>0</v>
      </c>
      <c r="L2896" s="46">
        <v>9.0495000000000006E-2</v>
      </c>
      <c r="M2896" s="42">
        <v>0</v>
      </c>
      <c r="N2896" s="48">
        <v>68.740653439999988</v>
      </c>
      <c r="O2896" s="42"/>
      <c r="P2896" s="42"/>
      <c r="Q2896" s="42">
        <v>0</v>
      </c>
      <c r="R2896" s="47">
        <v>1182.5319999999997</v>
      </c>
      <c r="S2896" s="42">
        <v>1259.3245678154958</v>
      </c>
      <c r="T2896" s="73">
        <v>0.5023233218250881</v>
      </c>
      <c r="U2896" s="48">
        <v>68.831148439999993</v>
      </c>
      <c r="V2896" s="49">
        <v>27.455583741523728</v>
      </c>
    </row>
    <row r="2897" spans="1:22" x14ac:dyDescent="0.35">
      <c r="A2897" s="1" t="s">
        <v>29</v>
      </c>
      <c r="B2897" s="44" t="s">
        <v>2937</v>
      </c>
      <c r="C2897" s="25" t="s">
        <v>2947</v>
      </c>
      <c r="D2897" s="25" t="s">
        <v>32</v>
      </c>
      <c r="E2897" s="50">
        <v>2343</v>
      </c>
      <c r="F2897" s="41">
        <v>177.8544</v>
      </c>
      <c r="G2897" s="42">
        <v>0</v>
      </c>
      <c r="H2897" s="42">
        <v>769.79199999999992</v>
      </c>
      <c r="I2897" s="42"/>
      <c r="J2897" s="42"/>
      <c r="K2897" s="42">
        <v>0</v>
      </c>
      <c r="L2897" s="46">
        <v>7.4105999999999991E-2</v>
      </c>
      <c r="M2897" s="42">
        <v>0</v>
      </c>
      <c r="N2897" s="48">
        <v>54.815697919999998</v>
      </c>
      <c r="O2897" s="42"/>
      <c r="P2897" s="42"/>
      <c r="Q2897" s="42">
        <v>0</v>
      </c>
      <c r="R2897" s="47">
        <v>947.64639999999986</v>
      </c>
      <c r="S2897" s="42">
        <v>1009.1857075511789</v>
      </c>
      <c r="T2897" s="73">
        <v>0.43072373348321763</v>
      </c>
      <c r="U2897" s="48">
        <v>54.889803919999999</v>
      </c>
      <c r="V2897" s="49">
        <v>23.427146359368329</v>
      </c>
    </row>
    <row r="2898" spans="1:22" x14ac:dyDescent="0.35">
      <c r="A2898" s="1" t="s">
        <v>29</v>
      </c>
      <c r="B2898" s="44" t="s">
        <v>2937</v>
      </c>
      <c r="C2898" s="25" t="s">
        <v>2948</v>
      </c>
      <c r="D2898" s="25" t="s">
        <v>32</v>
      </c>
      <c r="E2898" s="50">
        <v>3136</v>
      </c>
      <c r="F2898" s="41">
        <v>373.24799999999999</v>
      </c>
      <c r="G2898" s="42">
        <v>661.93830000000003</v>
      </c>
      <c r="H2898" s="42">
        <v>0</v>
      </c>
      <c r="I2898" s="42"/>
      <c r="J2898" s="42"/>
      <c r="K2898" s="42">
        <v>0</v>
      </c>
      <c r="L2898" s="46">
        <v>0.15552000000000002</v>
      </c>
      <c r="M2898" s="48">
        <v>33.845591849999998</v>
      </c>
      <c r="N2898" s="48">
        <v>0</v>
      </c>
      <c r="O2898" s="42"/>
      <c r="P2898" s="42"/>
      <c r="Q2898" s="42">
        <v>0</v>
      </c>
      <c r="R2898" s="47">
        <v>1035.1863000000001</v>
      </c>
      <c r="S2898" s="42">
        <v>1102.4103701684376</v>
      </c>
      <c r="T2898" s="73">
        <v>0.35153391905881298</v>
      </c>
      <c r="U2898" s="48">
        <v>34.001111850000001</v>
      </c>
      <c r="V2898" s="49">
        <v>10.84219127869898</v>
      </c>
    </row>
    <row r="2899" spans="1:22" x14ac:dyDescent="0.35">
      <c r="A2899" s="1" t="s">
        <v>29</v>
      </c>
      <c r="B2899" s="44" t="s">
        <v>2937</v>
      </c>
      <c r="C2899" s="25" t="s">
        <v>2949</v>
      </c>
      <c r="D2899" s="25" t="s">
        <v>32</v>
      </c>
      <c r="E2899" s="50">
        <v>3000</v>
      </c>
      <c r="F2899" s="41">
        <v>370.36799999999999</v>
      </c>
      <c r="G2899" s="42">
        <v>614.9547</v>
      </c>
      <c r="H2899" s="42">
        <v>0</v>
      </c>
      <c r="I2899" s="42"/>
      <c r="J2899" s="42"/>
      <c r="K2899" s="42">
        <v>0</v>
      </c>
      <c r="L2899" s="46">
        <v>0.15431999999999998</v>
      </c>
      <c r="M2899" s="48">
        <v>31.44327165</v>
      </c>
      <c r="N2899" s="48">
        <v>0</v>
      </c>
      <c r="O2899" s="42"/>
      <c r="P2899" s="42"/>
      <c r="Q2899" s="42">
        <v>0</v>
      </c>
      <c r="R2899" s="47">
        <v>985.32269999999994</v>
      </c>
      <c r="S2899" s="42">
        <v>1049.3086726924073</v>
      </c>
      <c r="T2899" s="73">
        <v>0.34976955756413575</v>
      </c>
      <c r="U2899" s="48">
        <v>31.597591649999998</v>
      </c>
      <c r="V2899" s="49">
        <v>10.532530549999999</v>
      </c>
    </row>
    <row r="2900" spans="1:22" x14ac:dyDescent="0.35">
      <c r="A2900" s="1" t="s">
        <v>29</v>
      </c>
      <c r="B2900" s="44" t="s">
        <v>2937</v>
      </c>
      <c r="C2900" s="25" t="s">
        <v>2950</v>
      </c>
      <c r="D2900" s="25" t="s">
        <v>32</v>
      </c>
      <c r="E2900" s="50">
        <v>1697</v>
      </c>
      <c r="F2900" s="41">
        <v>266.76</v>
      </c>
      <c r="G2900" s="42">
        <v>439.14510000000001</v>
      </c>
      <c r="H2900" s="42">
        <v>0</v>
      </c>
      <c r="I2900" s="42"/>
      <c r="J2900" s="42"/>
      <c r="K2900" s="42">
        <v>0</v>
      </c>
      <c r="L2900" s="46">
        <v>0.11115</v>
      </c>
      <c r="M2900" s="48">
        <v>22.453944449999998</v>
      </c>
      <c r="N2900" s="48">
        <v>0</v>
      </c>
      <c r="O2900" s="42"/>
      <c r="P2900" s="42"/>
      <c r="Q2900" s="42">
        <v>0</v>
      </c>
      <c r="R2900" s="47">
        <v>705.90509999999995</v>
      </c>
      <c r="S2900" s="42">
        <v>751.74594427571901</v>
      </c>
      <c r="T2900" s="73">
        <v>0.44298523528327577</v>
      </c>
      <c r="U2900" s="48">
        <v>22.565094449999997</v>
      </c>
      <c r="V2900" s="49">
        <v>13.297050353565114</v>
      </c>
    </row>
    <row r="2901" spans="1:22" x14ac:dyDescent="0.35">
      <c r="A2901" s="1" t="s">
        <v>29</v>
      </c>
      <c r="B2901" s="44" t="s">
        <v>2937</v>
      </c>
      <c r="C2901" s="25" t="s">
        <v>2951</v>
      </c>
      <c r="D2901" s="25" t="s">
        <v>32</v>
      </c>
      <c r="E2901" s="50">
        <v>5240</v>
      </c>
      <c r="F2901" s="41">
        <v>2660.1480000000001</v>
      </c>
      <c r="G2901" s="42">
        <v>301.98329999999999</v>
      </c>
      <c r="H2901" s="42">
        <v>0</v>
      </c>
      <c r="I2901" s="42"/>
      <c r="J2901" s="42"/>
      <c r="K2901" s="42">
        <v>0</v>
      </c>
      <c r="L2901" s="46">
        <v>1.108395</v>
      </c>
      <c r="M2901" s="48">
        <v>15.44071935</v>
      </c>
      <c r="N2901" s="48">
        <v>0</v>
      </c>
      <c r="O2901" s="42"/>
      <c r="P2901" s="42"/>
      <c r="Q2901" s="42">
        <v>0</v>
      </c>
      <c r="R2901" s="47">
        <v>2962.1313</v>
      </c>
      <c r="S2901" s="42">
        <v>3154.4894507592639</v>
      </c>
      <c r="T2901" s="73">
        <v>0.60200180358001221</v>
      </c>
      <c r="U2901" s="48">
        <v>16.54911435</v>
      </c>
      <c r="V2901" s="49">
        <v>3.1582279293893127</v>
      </c>
    </row>
    <row r="2902" spans="1:22" x14ac:dyDescent="0.35">
      <c r="A2902" s="1" t="s">
        <v>29</v>
      </c>
      <c r="B2902" s="44" t="s">
        <v>2937</v>
      </c>
      <c r="C2902" s="25" t="s">
        <v>2952</v>
      </c>
      <c r="D2902" s="25" t="s">
        <v>32</v>
      </c>
      <c r="E2902" s="50">
        <v>3021</v>
      </c>
      <c r="F2902" s="41">
        <v>556.63199999999995</v>
      </c>
      <c r="G2902" s="42">
        <v>667.24289999999996</v>
      </c>
      <c r="H2902" s="42">
        <v>0</v>
      </c>
      <c r="I2902" s="42"/>
      <c r="J2902" s="42"/>
      <c r="K2902" s="42">
        <v>0</v>
      </c>
      <c r="L2902" s="46">
        <v>0.23193</v>
      </c>
      <c r="M2902" s="48">
        <v>34.116821549999997</v>
      </c>
      <c r="N2902" s="48">
        <v>0</v>
      </c>
      <c r="O2902" s="42"/>
      <c r="P2902" s="42"/>
      <c r="Q2902" s="42">
        <v>0</v>
      </c>
      <c r="R2902" s="47">
        <v>1223.8748999999998</v>
      </c>
      <c r="S2902" s="42">
        <v>1303.3522386732311</v>
      </c>
      <c r="T2902" s="73">
        <v>0.43143073110666375</v>
      </c>
      <c r="U2902" s="48">
        <v>34.348751549999996</v>
      </c>
      <c r="V2902" s="49">
        <v>11.369993892750742</v>
      </c>
    </row>
    <row r="2903" spans="1:22" x14ac:dyDescent="0.35">
      <c r="A2903" s="1" t="s">
        <v>29</v>
      </c>
      <c r="B2903" s="44" t="s">
        <v>2937</v>
      </c>
      <c r="C2903" s="25" t="s">
        <v>2953</v>
      </c>
      <c r="D2903" s="25" t="s">
        <v>32</v>
      </c>
      <c r="E2903" s="50">
        <v>2730</v>
      </c>
      <c r="F2903" s="41">
        <v>340.99200000000002</v>
      </c>
      <c r="G2903" s="42">
        <v>0</v>
      </c>
      <c r="H2903" s="42">
        <v>561.82399999999996</v>
      </c>
      <c r="I2903" s="42"/>
      <c r="J2903" s="42"/>
      <c r="K2903" s="42">
        <v>0</v>
      </c>
      <c r="L2903" s="46">
        <v>0.14208000000000001</v>
      </c>
      <c r="M2903" s="42">
        <v>0</v>
      </c>
      <c r="N2903" s="48">
        <v>40.006618239999995</v>
      </c>
      <c r="O2903" s="42"/>
      <c r="P2903" s="42"/>
      <c r="Q2903" s="42">
        <v>0</v>
      </c>
      <c r="R2903" s="47">
        <v>902.81600000000003</v>
      </c>
      <c r="S2903" s="42">
        <v>961.44406157035507</v>
      </c>
      <c r="T2903" s="73">
        <v>0.35217731193053298</v>
      </c>
      <c r="U2903" s="48">
        <v>40.148698239999995</v>
      </c>
      <c r="V2903" s="49">
        <v>14.70648287179487</v>
      </c>
    </row>
    <row r="2904" spans="1:22" x14ac:dyDescent="0.35">
      <c r="A2904" s="1" t="s">
        <v>29</v>
      </c>
      <c r="B2904" s="44" t="s">
        <v>2937</v>
      </c>
      <c r="C2904" s="25" t="s">
        <v>2954</v>
      </c>
      <c r="D2904" s="25" t="s">
        <v>32</v>
      </c>
      <c r="E2904" s="50">
        <v>2349</v>
      </c>
      <c r="F2904" s="41">
        <v>234.35999999999999</v>
      </c>
      <c r="G2904" s="42">
        <v>714.98429999999996</v>
      </c>
      <c r="H2904" s="42">
        <v>0</v>
      </c>
      <c r="I2904" s="42"/>
      <c r="J2904" s="42"/>
      <c r="K2904" s="42">
        <v>0</v>
      </c>
      <c r="L2904" s="46">
        <v>9.7650000000000001E-2</v>
      </c>
      <c r="M2904" s="48">
        <v>36.557888849999998</v>
      </c>
      <c r="N2904" s="48">
        <v>0</v>
      </c>
      <c r="O2904" s="42"/>
      <c r="P2904" s="42"/>
      <c r="Q2904" s="42">
        <v>0</v>
      </c>
      <c r="R2904" s="47">
        <v>949.34429999999998</v>
      </c>
      <c r="S2904" s="42">
        <v>1010.9938676548328</v>
      </c>
      <c r="T2904" s="73">
        <v>0.43039330253505015</v>
      </c>
      <c r="U2904" s="48">
        <v>36.655538849999999</v>
      </c>
      <c r="V2904" s="49">
        <v>15.604741954022987</v>
      </c>
    </row>
    <row r="2905" spans="1:22" x14ac:dyDescent="0.35">
      <c r="A2905" s="1" t="s">
        <v>29</v>
      </c>
      <c r="B2905" s="44" t="s">
        <v>2937</v>
      </c>
      <c r="C2905" s="25" t="s">
        <v>2955</v>
      </c>
      <c r="D2905" s="25" t="s">
        <v>32</v>
      </c>
      <c r="E2905" s="50">
        <v>2201</v>
      </c>
      <c r="F2905" s="41">
        <v>226.15199999999999</v>
      </c>
      <c r="G2905" s="42">
        <v>0</v>
      </c>
      <c r="H2905" s="42">
        <v>801.21999999999991</v>
      </c>
      <c r="I2905" s="42"/>
      <c r="J2905" s="42"/>
      <c r="K2905" s="42">
        <v>0</v>
      </c>
      <c r="L2905" s="46">
        <v>9.4230000000000008E-2</v>
      </c>
      <c r="M2905" s="42">
        <v>0</v>
      </c>
      <c r="N2905" s="48">
        <v>57.053637199999997</v>
      </c>
      <c r="O2905" s="42"/>
      <c r="P2905" s="42"/>
      <c r="Q2905" s="42">
        <v>0</v>
      </c>
      <c r="R2905" s="47">
        <v>1027.3719999999998</v>
      </c>
      <c r="S2905" s="42">
        <v>1094.0886165327804</v>
      </c>
      <c r="T2905" s="73">
        <v>0.49708705885178572</v>
      </c>
      <c r="U2905" s="48">
        <v>57.1478672</v>
      </c>
      <c r="V2905" s="49">
        <v>25.964501226715129</v>
      </c>
    </row>
    <row r="2906" spans="1:22" x14ac:dyDescent="0.35">
      <c r="A2906" s="1" t="s">
        <v>29</v>
      </c>
      <c r="B2906" s="44" t="s">
        <v>2937</v>
      </c>
      <c r="C2906" s="25" t="s">
        <v>2956</v>
      </c>
      <c r="D2906" s="25" t="s">
        <v>32</v>
      </c>
      <c r="E2906" s="50">
        <v>2197</v>
      </c>
      <c r="F2906" s="41">
        <v>323.27280000000002</v>
      </c>
      <c r="G2906" s="42">
        <v>1540.9863</v>
      </c>
      <c r="H2906" s="42">
        <v>0</v>
      </c>
      <c r="I2906" s="42"/>
      <c r="J2906" s="42"/>
      <c r="K2906" s="42">
        <v>0</v>
      </c>
      <c r="L2906" s="46">
        <v>0.13469700000000001</v>
      </c>
      <c r="M2906" s="48">
        <v>78.792227849999989</v>
      </c>
      <c r="N2906" s="48">
        <v>0</v>
      </c>
      <c r="O2906" s="42"/>
      <c r="P2906" s="42"/>
      <c r="Q2906" s="42">
        <v>0</v>
      </c>
      <c r="R2906" s="47">
        <v>1864.2591</v>
      </c>
      <c r="S2906" s="42">
        <v>1985.3224144493392</v>
      </c>
      <c r="T2906" s="73">
        <v>0.90365153138340426</v>
      </c>
      <c r="U2906" s="48">
        <v>78.926924849999992</v>
      </c>
      <c r="V2906" s="49">
        <v>35.924863381884386</v>
      </c>
    </row>
    <row r="2907" spans="1:22" x14ac:dyDescent="0.35">
      <c r="A2907" s="1" t="s">
        <v>29</v>
      </c>
      <c r="B2907" s="44" t="s">
        <v>2937</v>
      </c>
      <c r="C2907" s="25" t="s">
        <v>2957</v>
      </c>
      <c r="D2907" s="25" t="s">
        <v>32</v>
      </c>
      <c r="E2907" s="50">
        <v>3578</v>
      </c>
      <c r="F2907" s="41">
        <v>293.21999999999997</v>
      </c>
      <c r="G2907" s="42">
        <v>1273.104</v>
      </c>
      <c r="H2907" s="42">
        <v>0</v>
      </c>
      <c r="I2907" s="42"/>
      <c r="J2907" s="42"/>
      <c r="K2907" s="42">
        <v>0</v>
      </c>
      <c r="L2907" s="46">
        <v>0.12217499999999999</v>
      </c>
      <c r="M2907" s="48">
        <v>65.095128000000003</v>
      </c>
      <c r="N2907" s="48">
        <v>0</v>
      </c>
      <c r="O2907" s="42"/>
      <c r="P2907" s="42"/>
      <c r="Q2907" s="42">
        <v>0</v>
      </c>
      <c r="R2907" s="47">
        <v>1566.3240000000001</v>
      </c>
      <c r="S2907" s="42">
        <v>1668.0396761855404</v>
      </c>
      <c r="T2907" s="73">
        <v>0.46619331363486316</v>
      </c>
      <c r="U2907" s="48">
        <v>65.217303000000001</v>
      </c>
      <c r="V2907" s="49">
        <v>18.22730659586361</v>
      </c>
    </row>
    <row r="2908" spans="1:22" x14ac:dyDescent="0.35">
      <c r="A2908" s="1" t="s">
        <v>29</v>
      </c>
      <c r="B2908" s="44" t="s">
        <v>2937</v>
      </c>
      <c r="C2908" s="25" t="s">
        <v>2958</v>
      </c>
      <c r="D2908" s="25" t="s">
        <v>32</v>
      </c>
      <c r="E2908" s="50">
        <v>3185</v>
      </c>
      <c r="F2908" s="41">
        <v>1208.1959999999999</v>
      </c>
      <c r="G2908" s="42">
        <v>244.76939999999999</v>
      </c>
      <c r="H2908" s="42">
        <v>0</v>
      </c>
      <c r="I2908" s="42"/>
      <c r="J2908" s="42"/>
      <c r="K2908" s="42">
        <v>0</v>
      </c>
      <c r="L2908" s="46">
        <v>0.50341500000000006</v>
      </c>
      <c r="M2908" s="48">
        <v>12.515313299999999</v>
      </c>
      <c r="N2908" s="48">
        <v>0</v>
      </c>
      <c r="O2908" s="42"/>
      <c r="P2908" s="42"/>
      <c r="Q2908" s="42">
        <v>0</v>
      </c>
      <c r="R2908" s="47">
        <v>1452.9653999999998</v>
      </c>
      <c r="S2908" s="42">
        <v>1547.319670339466</v>
      </c>
      <c r="T2908" s="73">
        <v>0.48581465316780725</v>
      </c>
      <c r="U2908" s="48">
        <v>13.018728299999999</v>
      </c>
      <c r="V2908" s="49">
        <v>4.0875128100470954</v>
      </c>
    </row>
    <row r="2909" spans="1:22" x14ac:dyDescent="0.35">
      <c r="A2909" s="1" t="s">
        <v>29</v>
      </c>
      <c r="B2909" s="44" t="s">
        <v>2937</v>
      </c>
      <c r="C2909" s="25" t="s">
        <v>2959</v>
      </c>
      <c r="D2909" s="25" t="s">
        <v>32</v>
      </c>
      <c r="E2909" s="50">
        <v>5260</v>
      </c>
      <c r="F2909" s="41">
        <v>1433.808</v>
      </c>
      <c r="G2909" s="42">
        <v>251.2107</v>
      </c>
      <c r="H2909" s="42">
        <v>0</v>
      </c>
      <c r="I2909" s="42"/>
      <c r="J2909" s="42"/>
      <c r="K2909" s="42">
        <v>0</v>
      </c>
      <c r="L2909" s="46">
        <v>0.59741999999999995</v>
      </c>
      <c r="M2909" s="48">
        <v>12.844663650000001</v>
      </c>
      <c r="N2909" s="48">
        <v>0</v>
      </c>
      <c r="O2909" s="42"/>
      <c r="P2909" s="42"/>
      <c r="Q2909" s="42">
        <v>0</v>
      </c>
      <c r="R2909" s="47">
        <v>1685.0187000000001</v>
      </c>
      <c r="S2909" s="42">
        <v>1794.4423035812388</v>
      </c>
      <c r="T2909" s="73">
        <v>0.34114872691658532</v>
      </c>
      <c r="U2909" s="48">
        <v>13.442083650000001</v>
      </c>
      <c r="V2909" s="49">
        <v>2.5555292110266161</v>
      </c>
    </row>
    <row r="2910" spans="1:22" x14ac:dyDescent="0.35">
      <c r="A2910" s="1" t="s">
        <v>29</v>
      </c>
      <c r="B2910" s="44" t="s">
        <v>2937</v>
      </c>
      <c r="C2910" s="25" t="s">
        <v>2960</v>
      </c>
      <c r="D2910" s="25" t="s">
        <v>32</v>
      </c>
      <c r="E2910" s="50">
        <v>1546</v>
      </c>
      <c r="F2910" s="41">
        <v>127.008</v>
      </c>
      <c r="G2910" s="42">
        <v>0</v>
      </c>
      <c r="H2910" s="42">
        <v>388.77599999999995</v>
      </c>
      <c r="I2910" s="42"/>
      <c r="J2910" s="42"/>
      <c r="K2910" s="42">
        <v>0</v>
      </c>
      <c r="L2910" s="46">
        <v>5.2920000000000002E-2</v>
      </c>
      <c r="M2910" s="42">
        <v>0</v>
      </c>
      <c r="N2910" s="48">
        <v>27.684137759999999</v>
      </c>
      <c r="O2910" s="42"/>
      <c r="P2910" s="42"/>
      <c r="Q2910" s="42">
        <v>0</v>
      </c>
      <c r="R2910" s="47">
        <v>515.78399999999999</v>
      </c>
      <c r="S2910" s="42">
        <v>549.27855050531218</v>
      </c>
      <c r="T2910" s="73">
        <v>0.3552901361612627</v>
      </c>
      <c r="U2910" s="48">
        <v>27.737057759999999</v>
      </c>
      <c r="V2910" s="49">
        <v>17.941175782664942</v>
      </c>
    </row>
    <row r="2911" spans="1:22" x14ac:dyDescent="0.35">
      <c r="A2911" s="1" t="s">
        <v>29</v>
      </c>
      <c r="B2911" s="44" t="s">
        <v>2937</v>
      </c>
      <c r="C2911" s="25" t="s">
        <v>2961</v>
      </c>
      <c r="D2911" s="25" t="s">
        <v>32</v>
      </c>
      <c r="E2911" s="50">
        <v>605</v>
      </c>
      <c r="F2911" s="60">
        <v>73.872</v>
      </c>
      <c r="G2911" s="42">
        <v>0</v>
      </c>
      <c r="H2911" s="42">
        <v>193.61199999999997</v>
      </c>
      <c r="I2911" s="42"/>
      <c r="J2911" s="42"/>
      <c r="K2911" s="42">
        <v>0</v>
      </c>
      <c r="L2911" s="46">
        <v>3.0780000000000002E-2</v>
      </c>
      <c r="M2911" s="42">
        <v>0</v>
      </c>
      <c r="N2911" s="48">
        <v>13.786811119999998</v>
      </c>
      <c r="O2911" s="42"/>
      <c r="P2911" s="42"/>
      <c r="Q2911" s="42">
        <v>0</v>
      </c>
      <c r="R2911" s="47">
        <v>267.48399999999998</v>
      </c>
      <c r="S2911" s="42">
        <v>284.85417113241772</v>
      </c>
      <c r="T2911" s="73">
        <v>0.47083334071474003</v>
      </c>
      <c r="U2911" s="48">
        <v>13.817591119999998</v>
      </c>
      <c r="V2911" s="49">
        <v>22.838993586776855</v>
      </c>
    </row>
    <row r="2912" spans="1:22" x14ac:dyDescent="0.35">
      <c r="A2912" s="1" t="s">
        <v>29</v>
      </c>
      <c r="B2912" s="44" t="s">
        <v>2937</v>
      </c>
      <c r="C2912" s="25" t="s">
        <v>2962</v>
      </c>
      <c r="D2912" s="25" t="s">
        <v>32</v>
      </c>
      <c r="E2912" s="50">
        <v>7262</v>
      </c>
      <c r="F2912" s="41">
        <v>2020.4639999999999</v>
      </c>
      <c r="G2912" s="42">
        <v>628.97400000000005</v>
      </c>
      <c r="H2912" s="42">
        <v>0</v>
      </c>
      <c r="I2912" s="42"/>
      <c r="J2912" s="42"/>
      <c r="K2912" s="42">
        <v>0</v>
      </c>
      <c r="L2912" s="46">
        <v>0.84186000000000005</v>
      </c>
      <c r="M2912" s="48">
        <v>32.160093000000003</v>
      </c>
      <c r="N2912" s="48">
        <v>0</v>
      </c>
      <c r="O2912" s="42"/>
      <c r="P2912" s="42"/>
      <c r="Q2912" s="42">
        <v>0</v>
      </c>
      <c r="R2912" s="47">
        <v>2649.4380000000001</v>
      </c>
      <c r="S2912" s="42">
        <v>2821.4901282197461</v>
      </c>
      <c r="T2912" s="73">
        <v>0.38852797138801243</v>
      </c>
      <c r="U2912" s="48">
        <v>33.001953</v>
      </c>
      <c r="V2912" s="49">
        <v>4.5444716331589099</v>
      </c>
    </row>
    <row r="2913" spans="1:22" x14ac:dyDescent="0.35">
      <c r="A2913" s="1" t="s">
        <v>29</v>
      </c>
      <c r="B2913" s="44" t="s">
        <v>2937</v>
      </c>
      <c r="C2913" s="25" t="s">
        <v>2963</v>
      </c>
      <c r="D2913" s="25" t="s">
        <v>32</v>
      </c>
      <c r="E2913" s="50">
        <v>3614</v>
      </c>
      <c r="F2913" s="41">
        <v>1221.6959999999999</v>
      </c>
      <c r="G2913" s="42">
        <v>0</v>
      </c>
      <c r="H2913" s="42">
        <v>355.01999999999992</v>
      </c>
      <c r="I2913" s="42"/>
      <c r="J2913" s="42"/>
      <c r="K2913" s="42">
        <v>0</v>
      </c>
      <c r="L2913" s="46">
        <v>0.50904000000000005</v>
      </c>
      <c r="M2913" s="42">
        <v>0</v>
      </c>
      <c r="N2913" s="48">
        <v>25.280425199999996</v>
      </c>
      <c r="O2913" s="42"/>
      <c r="P2913" s="42"/>
      <c r="Q2913" s="42">
        <v>0</v>
      </c>
      <c r="R2913" s="47">
        <v>1576.7159999999999</v>
      </c>
      <c r="S2913" s="42">
        <v>1679.1065233480174</v>
      </c>
      <c r="T2913" s="73">
        <v>0.46461165560266116</v>
      </c>
      <c r="U2913" s="48">
        <v>25.789465199999995</v>
      </c>
      <c r="V2913" s="49">
        <v>7.1359892639734355</v>
      </c>
    </row>
    <row r="2914" spans="1:22" x14ac:dyDescent="0.35">
      <c r="A2914" s="1" t="s">
        <v>29</v>
      </c>
      <c r="B2914" s="44" t="s">
        <v>2937</v>
      </c>
      <c r="C2914" s="25" t="s">
        <v>2964</v>
      </c>
      <c r="D2914" s="25" t="s">
        <v>32</v>
      </c>
      <c r="E2914" s="50">
        <v>2196</v>
      </c>
      <c r="F2914" s="41">
        <v>575.95679999999993</v>
      </c>
      <c r="G2914" s="42">
        <v>0</v>
      </c>
      <c r="H2914" s="42">
        <v>659.98799999999994</v>
      </c>
      <c r="I2914" s="42"/>
      <c r="J2914" s="42"/>
      <c r="K2914" s="42">
        <v>0</v>
      </c>
      <c r="L2914" s="46">
        <v>0.239982</v>
      </c>
      <c r="M2914" s="42">
        <v>0</v>
      </c>
      <c r="N2914" s="48">
        <v>46.996724879999995</v>
      </c>
      <c r="O2914" s="42"/>
      <c r="P2914" s="42"/>
      <c r="Q2914" s="42">
        <v>0</v>
      </c>
      <c r="R2914" s="47">
        <v>1235.9447999999998</v>
      </c>
      <c r="S2914" s="42">
        <v>1316.2059471572943</v>
      </c>
      <c r="T2914" s="73">
        <v>0.59936518540860395</v>
      </c>
      <c r="U2914" s="48">
        <v>47.236706879999993</v>
      </c>
      <c r="V2914" s="49">
        <v>21.510340109289615</v>
      </c>
    </row>
    <row r="2915" spans="1:22" x14ac:dyDescent="0.35">
      <c r="A2915" s="1" t="s">
        <v>29</v>
      </c>
      <c r="B2915" s="44" t="s">
        <v>2937</v>
      </c>
      <c r="C2915" s="25" t="s">
        <v>2965</v>
      </c>
      <c r="D2915" s="25" t="s">
        <v>32</v>
      </c>
      <c r="E2915" s="50">
        <v>2414</v>
      </c>
      <c r="F2915" s="41">
        <v>192.88800000000001</v>
      </c>
      <c r="G2915" s="42">
        <v>0</v>
      </c>
      <c r="H2915" s="42">
        <v>631.66399999999999</v>
      </c>
      <c r="I2915" s="42"/>
      <c r="J2915" s="42"/>
      <c r="K2915" s="42">
        <v>0</v>
      </c>
      <c r="L2915" s="46">
        <v>8.0370000000000011E-2</v>
      </c>
      <c r="M2915" s="42">
        <v>0</v>
      </c>
      <c r="N2915" s="48">
        <v>44.979816640000003</v>
      </c>
      <c r="O2915" s="42"/>
      <c r="P2915" s="42"/>
      <c r="Q2915" s="42">
        <v>0</v>
      </c>
      <c r="R2915" s="47">
        <v>824.55200000000002</v>
      </c>
      <c r="S2915" s="42">
        <v>878.09766758227522</v>
      </c>
      <c r="T2915" s="73">
        <v>0.36375214067202782</v>
      </c>
      <c r="U2915" s="48">
        <v>45.060186640000005</v>
      </c>
      <c r="V2915" s="49">
        <v>18.666191648715827</v>
      </c>
    </row>
    <row r="2916" spans="1:22" x14ac:dyDescent="0.35">
      <c r="A2916" s="1" t="s">
        <v>29</v>
      </c>
      <c r="B2916" s="44" t="s">
        <v>2937</v>
      </c>
      <c r="C2916" s="25" t="s">
        <v>2966</v>
      </c>
      <c r="D2916" s="25" t="s">
        <v>32</v>
      </c>
      <c r="E2916" s="50">
        <v>1638</v>
      </c>
      <c r="F2916" s="41">
        <v>164.88</v>
      </c>
      <c r="G2916" s="42">
        <v>0</v>
      </c>
      <c r="H2916" s="42">
        <v>609.93599999999992</v>
      </c>
      <c r="I2916" s="42"/>
      <c r="J2916" s="42"/>
      <c r="K2916" s="42">
        <v>0</v>
      </c>
      <c r="L2916" s="46">
        <v>6.8699999999999997E-2</v>
      </c>
      <c r="M2916" s="42">
        <v>0</v>
      </c>
      <c r="N2916" s="48">
        <v>43.432599359999998</v>
      </c>
      <c r="O2916" s="42"/>
      <c r="P2916" s="42"/>
      <c r="Q2916" s="42">
        <v>0</v>
      </c>
      <c r="R2916" s="47">
        <v>774.81599999999992</v>
      </c>
      <c r="S2916" s="42">
        <v>825.13185633583817</v>
      </c>
      <c r="T2916" s="73">
        <v>0.50374350203653129</v>
      </c>
      <c r="U2916" s="48">
        <v>43.501299359999997</v>
      </c>
      <c r="V2916" s="49">
        <v>26.557569816849814</v>
      </c>
    </row>
    <row r="2917" spans="1:22" x14ac:dyDescent="0.35">
      <c r="A2917" s="1" t="s">
        <v>29</v>
      </c>
      <c r="B2917" s="44" t="s">
        <v>2937</v>
      </c>
      <c r="C2917" s="25" t="s">
        <v>2967</v>
      </c>
      <c r="D2917" s="25" t="s">
        <v>32</v>
      </c>
      <c r="E2917" s="50">
        <v>1942</v>
      </c>
      <c r="F2917" s="41">
        <v>267.98399999999998</v>
      </c>
      <c r="G2917" s="42">
        <v>0</v>
      </c>
      <c r="H2917" s="42">
        <v>754.27199999999993</v>
      </c>
      <c r="I2917" s="42"/>
      <c r="J2917" s="42"/>
      <c r="K2917" s="42">
        <v>0</v>
      </c>
      <c r="L2917" s="46">
        <v>0.11166</v>
      </c>
      <c r="M2917" s="42">
        <v>0</v>
      </c>
      <c r="N2917" s="48">
        <v>53.710542719999999</v>
      </c>
      <c r="O2917" s="42"/>
      <c r="P2917" s="42"/>
      <c r="Q2917" s="42">
        <v>0</v>
      </c>
      <c r="R2917" s="47">
        <v>1022.2559999999999</v>
      </c>
      <c r="S2917" s="42">
        <v>1088.6403880798132</v>
      </c>
      <c r="T2917" s="73">
        <v>0.56057692486087185</v>
      </c>
      <c r="U2917" s="48">
        <v>53.82220272</v>
      </c>
      <c r="V2917" s="49">
        <v>27.71483147270855</v>
      </c>
    </row>
    <row r="2918" spans="1:22" x14ac:dyDescent="0.35">
      <c r="A2918" s="1" t="s">
        <v>29</v>
      </c>
      <c r="B2918" s="44" t="s">
        <v>2937</v>
      </c>
      <c r="C2918" s="25" t="s">
        <v>2968</v>
      </c>
      <c r="D2918" s="25" t="s">
        <v>32</v>
      </c>
      <c r="E2918" s="50">
        <v>2118</v>
      </c>
      <c r="F2918" s="41">
        <v>218.59199999999998</v>
      </c>
      <c r="G2918" s="42">
        <v>0</v>
      </c>
      <c r="H2918" s="42">
        <v>493.53599999999994</v>
      </c>
      <c r="I2918" s="42"/>
      <c r="J2918" s="42"/>
      <c r="K2918" s="42">
        <v>0</v>
      </c>
      <c r="L2918" s="46">
        <v>9.1079999999999994E-2</v>
      </c>
      <c r="M2918" s="42">
        <v>0</v>
      </c>
      <c r="N2918" s="48">
        <v>35.143935359999993</v>
      </c>
      <c r="O2918" s="42"/>
      <c r="P2918" s="42"/>
      <c r="Q2918" s="42">
        <v>0</v>
      </c>
      <c r="R2918" s="47">
        <v>712.12799999999993</v>
      </c>
      <c r="S2918" s="42">
        <v>758.37295382223363</v>
      </c>
      <c r="T2918" s="73">
        <v>0.35806088471304703</v>
      </c>
      <c r="U2918" s="48">
        <v>35.235015359999991</v>
      </c>
      <c r="V2918" s="49">
        <v>16.635984589235122</v>
      </c>
    </row>
    <row r="2919" spans="1:22" x14ac:dyDescent="0.35">
      <c r="A2919" s="1" t="s">
        <v>29</v>
      </c>
      <c r="B2919" s="44" t="s">
        <v>2937</v>
      </c>
      <c r="C2919" s="25" t="s">
        <v>2969</v>
      </c>
      <c r="D2919" s="25" t="s">
        <v>32</v>
      </c>
      <c r="E2919" s="50">
        <v>1064</v>
      </c>
      <c r="F2919" s="41">
        <v>132.47999999999999</v>
      </c>
      <c r="G2919" s="42">
        <v>422.85239999999999</v>
      </c>
      <c r="H2919" s="42">
        <v>0</v>
      </c>
      <c r="I2919" s="42"/>
      <c r="J2919" s="42"/>
      <c r="K2919" s="42">
        <v>0</v>
      </c>
      <c r="L2919" s="46">
        <v>5.5200000000000006E-2</v>
      </c>
      <c r="M2919" s="48">
        <v>21.620881799999999</v>
      </c>
      <c r="N2919" s="48">
        <v>0</v>
      </c>
      <c r="O2919" s="42"/>
      <c r="P2919" s="42"/>
      <c r="Q2919" s="42">
        <v>0</v>
      </c>
      <c r="R2919" s="47">
        <v>555.33240000000001</v>
      </c>
      <c r="S2919" s="42">
        <v>591.39518814200574</v>
      </c>
      <c r="T2919" s="73">
        <v>0.55582254524624597</v>
      </c>
      <c r="U2919" s="48">
        <v>21.676081799999999</v>
      </c>
      <c r="V2919" s="49">
        <v>20.372257330827068</v>
      </c>
    </row>
    <row r="2920" spans="1:22" x14ac:dyDescent="0.35">
      <c r="A2920" s="1" t="s">
        <v>29</v>
      </c>
      <c r="B2920" s="44" t="s">
        <v>2937</v>
      </c>
      <c r="C2920" s="25" t="s">
        <v>2970</v>
      </c>
      <c r="D2920" s="25" t="s">
        <v>32</v>
      </c>
      <c r="E2920" s="50">
        <v>1664</v>
      </c>
      <c r="F2920" s="41">
        <v>200.35079999999999</v>
      </c>
      <c r="G2920" s="42">
        <v>0</v>
      </c>
      <c r="H2920" s="42">
        <v>486.55199999999991</v>
      </c>
      <c r="I2920" s="42"/>
      <c r="J2920" s="42"/>
      <c r="K2920" s="42">
        <v>0</v>
      </c>
      <c r="L2920" s="46">
        <v>8.3479499999999998E-2</v>
      </c>
      <c r="M2920" s="42">
        <v>0</v>
      </c>
      <c r="N2920" s="48">
        <v>34.646615519999997</v>
      </c>
      <c r="O2920" s="42"/>
      <c r="P2920" s="42"/>
      <c r="Q2920" s="42">
        <v>0</v>
      </c>
      <c r="R2920" s="47">
        <v>686.90279999999984</v>
      </c>
      <c r="S2920" s="42">
        <v>731.50965195128254</v>
      </c>
      <c r="T2920" s="73">
        <v>0.43960916583610732</v>
      </c>
      <c r="U2920" s="48">
        <v>34.73009502</v>
      </c>
      <c r="V2920" s="49">
        <v>20.871451334134616</v>
      </c>
    </row>
    <row r="2921" spans="1:22" x14ac:dyDescent="0.35">
      <c r="A2921" s="1" t="s">
        <v>29</v>
      </c>
      <c r="B2921" s="44" t="s">
        <v>2937</v>
      </c>
      <c r="C2921" s="25" t="s">
        <v>2971</v>
      </c>
      <c r="D2921" s="25" t="s">
        <v>32</v>
      </c>
      <c r="E2921" s="50">
        <v>1830</v>
      </c>
      <c r="F2921" s="41">
        <v>203.04</v>
      </c>
      <c r="G2921" s="42">
        <v>0</v>
      </c>
      <c r="H2921" s="42">
        <v>533.49999999999989</v>
      </c>
      <c r="I2921" s="42"/>
      <c r="J2921" s="42"/>
      <c r="K2921" s="42">
        <v>0</v>
      </c>
      <c r="L2921" s="46">
        <v>8.4600000000000009E-2</v>
      </c>
      <c r="M2921" s="42">
        <v>0</v>
      </c>
      <c r="N2921" s="48">
        <v>37.989710000000002</v>
      </c>
      <c r="O2921" s="42"/>
      <c r="P2921" s="42"/>
      <c r="Q2921" s="42">
        <v>0</v>
      </c>
      <c r="R2921" s="47">
        <v>736.53999999999985</v>
      </c>
      <c r="S2921" s="42">
        <v>784.37024721430407</v>
      </c>
      <c r="T2921" s="73">
        <v>0.42861762142858145</v>
      </c>
      <c r="U2921" s="48">
        <v>38.074310000000004</v>
      </c>
      <c r="V2921" s="49">
        <v>20.805633879781425</v>
      </c>
    </row>
    <row r="2922" spans="1:22" x14ac:dyDescent="0.35">
      <c r="A2922" s="1" t="s">
        <v>29</v>
      </c>
      <c r="B2922" s="44" t="s">
        <v>2937</v>
      </c>
      <c r="C2922" s="25" t="s">
        <v>2972</v>
      </c>
      <c r="D2922" s="25" t="s">
        <v>32</v>
      </c>
      <c r="E2922" s="50">
        <v>1174</v>
      </c>
      <c r="F2922" s="41">
        <v>174.52799999999999</v>
      </c>
      <c r="G2922" s="42">
        <v>386.47800000000001</v>
      </c>
      <c r="H2922" s="42">
        <v>0</v>
      </c>
      <c r="I2922" s="42"/>
      <c r="J2922" s="42"/>
      <c r="K2922" s="42">
        <v>0</v>
      </c>
      <c r="L2922" s="46">
        <v>7.2719999999999993E-2</v>
      </c>
      <c r="M2922" s="48">
        <v>19.761021</v>
      </c>
      <c r="N2922" s="48">
        <v>0</v>
      </c>
      <c r="O2922" s="42"/>
      <c r="P2922" s="42"/>
      <c r="Q2922" s="42">
        <v>0</v>
      </c>
      <c r="R2922" s="47">
        <v>561.00599999999997</v>
      </c>
      <c r="S2922" s="42">
        <v>597.43722663902565</v>
      </c>
      <c r="T2922" s="73">
        <v>0.50889031229899973</v>
      </c>
      <c r="U2922" s="48">
        <v>19.833741</v>
      </c>
      <c r="V2922" s="49">
        <v>16.894157580919931</v>
      </c>
    </row>
    <row r="2923" spans="1:22" x14ac:dyDescent="0.35">
      <c r="A2923" s="1" t="s">
        <v>29</v>
      </c>
      <c r="B2923" s="44" t="s">
        <v>2937</v>
      </c>
      <c r="C2923" s="25" t="s">
        <v>2973</v>
      </c>
      <c r="D2923" s="25" t="s">
        <v>32</v>
      </c>
      <c r="E2923" s="50">
        <v>1897</v>
      </c>
      <c r="F2923" s="41">
        <v>120.744</v>
      </c>
      <c r="G2923" s="42">
        <v>0</v>
      </c>
      <c r="H2923" s="42">
        <v>489.26799999999992</v>
      </c>
      <c r="I2923" s="42"/>
      <c r="J2923" s="42"/>
      <c r="K2923" s="42">
        <v>0</v>
      </c>
      <c r="L2923" s="46">
        <v>5.0310000000000001E-2</v>
      </c>
      <c r="M2923" s="42">
        <v>0</v>
      </c>
      <c r="N2923" s="48">
        <v>34.840017679999995</v>
      </c>
      <c r="O2923" s="42"/>
      <c r="P2923" s="42"/>
      <c r="Q2923" s="42">
        <v>0</v>
      </c>
      <c r="R2923" s="47">
        <v>610.01199999999994</v>
      </c>
      <c r="S2923" s="42">
        <v>649.62563233998435</v>
      </c>
      <c r="T2923" s="73">
        <v>0.34244893639429858</v>
      </c>
      <c r="U2923" s="48">
        <v>34.890327679999999</v>
      </c>
      <c r="V2923" s="49">
        <v>18.39237094359515</v>
      </c>
    </row>
    <row r="2924" spans="1:22" x14ac:dyDescent="0.35">
      <c r="A2924" s="1" t="s">
        <v>29</v>
      </c>
      <c r="B2924" s="44" t="s">
        <v>2937</v>
      </c>
      <c r="C2924" s="25" t="s">
        <v>2974</v>
      </c>
      <c r="D2924" s="25" t="s">
        <v>32</v>
      </c>
      <c r="E2924" s="50">
        <v>2896</v>
      </c>
      <c r="F2924" s="41">
        <v>219.672</v>
      </c>
      <c r="G2924" s="42">
        <v>861.99749999999995</v>
      </c>
      <c r="H2924" s="42">
        <v>0</v>
      </c>
      <c r="I2924" s="42"/>
      <c r="J2924" s="42"/>
      <c r="K2924" s="42">
        <v>0</v>
      </c>
      <c r="L2924" s="46">
        <v>9.153E-2</v>
      </c>
      <c r="M2924" s="48">
        <v>44.074826250000001</v>
      </c>
      <c r="N2924" s="48">
        <v>0</v>
      </c>
      <c r="O2924" s="42"/>
      <c r="P2924" s="42"/>
      <c r="Q2924" s="42">
        <v>0</v>
      </c>
      <c r="R2924" s="47">
        <v>1081.6695</v>
      </c>
      <c r="S2924" s="42">
        <v>1151.9121474993522</v>
      </c>
      <c r="T2924" s="73">
        <v>0.39775971944038402</v>
      </c>
      <c r="U2924" s="48">
        <v>44.16635625</v>
      </c>
      <c r="V2924" s="49">
        <v>15.250813622237567</v>
      </c>
    </row>
    <row r="2925" spans="1:22" x14ac:dyDescent="0.35">
      <c r="A2925" s="1" t="s">
        <v>29</v>
      </c>
      <c r="B2925" s="44" t="s">
        <v>2937</v>
      </c>
      <c r="C2925" s="25" t="s">
        <v>2975</v>
      </c>
      <c r="D2925" s="25" t="s">
        <v>32</v>
      </c>
      <c r="E2925" s="50">
        <v>752</v>
      </c>
      <c r="F2925" s="60">
        <v>93.86999999999999</v>
      </c>
      <c r="G2925" s="42">
        <v>0</v>
      </c>
      <c r="H2925" s="42">
        <v>334.84399999999994</v>
      </c>
      <c r="I2925" s="42"/>
      <c r="J2925" s="42"/>
      <c r="K2925" s="42">
        <v>0</v>
      </c>
      <c r="L2925" s="46">
        <v>3.9112500000000001E-2</v>
      </c>
      <c r="M2925" s="42">
        <v>0</v>
      </c>
      <c r="N2925" s="48">
        <v>23.843723439999998</v>
      </c>
      <c r="O2925" s="42"/>
      <c r="P2925" s="42"/>
      <c r="Q2925" s="42">
        <v>0</v>
      </c>
      <c r="R2925" s="47">
        <v>428.71399999999994</v>
      </c>
      <c r="S2925" s="42">
        <v>456.55430277273899</v>
      </c>
      <c r="T2925" s="73">
        <v>0.60712008347438695</v>
      </c>
      <c r="U2925" s="48">
        <v>23.88283594</v>
      </c>
      <c r="V2925" s="49">
        <v>31.759090345744681</v>
      </c>
    </row>
    <row r="2926" spans="1:22" x14ac:dyDescent="0.35">
      <c r="A2926" s="1" t="s">
        <v>29</v>
      </c>
      <c r="B2926" s="44" t="s">
        <v>2937</v>
      </c>
      <c r="C2926" s="25" t="s">
        <v>2976</v>
      </c>
      <c r="D2926" s="25" t="s">
        <v>32</v>
      </c>
      <c r="E2926" s="50">
        <v>1203</v>
      </c>
      <c r="F2926" s="41">
        <v>140.1336</v>
      </c>
      <c r="G2926" s="42">
        <v>0</v>
      </c>
      <c r="H2926" s="42">
        <v>497.41599999999994</v>
      </c>
      <c r="I2926" s="42"/>
      <c r="J2926" s="42"/>
      <c r="K2926" s="42">
        <v>0</v>
      </c>
      <c r="L2926" s="46">
        <v>5.8389000000000003E-2</v>
      </c>
      <c r="M2926" s="42">
        <v>0</v>
      </c>
      <c r="N2926" s="48">
        <v>35.420224159999997</v>
      </c>
      <c r="O2926" s="42"/>
      <c r="P2926" s="42"/>
      <c r="Q2926" s="42">
        <v>0</v>
      </c>
      <c r="R2926" s="47">
        <v>637.54959999999994</v>
      </c>
      <c r="S2926" s="42">
        <v>678.95149939362523</v>
      </c>
      <c r="T2926" s="73">
        <v>0.56438196125820883</v>
      </c>
      <c r="U2926" s="48">
        <v>35.478613159999995</v>
      </c>
      <c r="V2926" s="49">
        <v>29.491781512884451</v>
      </c>
    </row>
    <row r="2927" spans="1:22" x14ac:dyDescent="0.35">
      <c r="A2927" s="1" t="s">
        <v>29</v>
      </c>
      <c r="B2927" s="44" t="s">
        <v>2937</v>
      </c>
      <c r="C2927" s="25" t="s">
        <v>2977</v>
      </c>
      <c r="D2927" s="25" t="s">
        <v>32</v>
      </c>
      <c r="E2927" s="50">
        <v>1543</v>
      </c>
      <c r="F2927" s="41">
        <v>116.85599999999999</v>
      </c>
      <c r="G2927" s="42">
        <v>0</v>
      </c>
      <c r="H2927" s="42">
        <v>505.17599999999993</v>
      </c>
      <c r="I2927" s="42"/>
      <c r="J2927" s="42"/>
      <c r="K2927" s="42">
        <v>0</v>
      </c>
      <c r="L2927" s="46">
        <v>4.8689999999999997E-2</v>
      </c>
      <c r="M2927" s="42">
        <v>0</v>
      </c>
      <c r="N2927" s="48">
        <v>35.972801759999996</v>
      </c>
      <c r="O2927" s="42"/>
      <c r="P2927" s="42"/>
      <c r="Q2927" s="42">
        <v>0</v>
      </c>
      <c r="R2927" s="47">
        <v>622.03199999999993</v>
      </c>
      <c r="S2927" s="42">
        <v>662.42620036278822</v>
      </c>
      <c r="T2927" s="73">
        <v>0.42931056407180052</v>
      </c>
      <c r="U2927" s="48">
        <v>36.021491759999996</v>
      </c>
      <c r="V2927" s="49">
        <v>23.345101594296821</v>
      </c>
    </row>
    <row r="2928" spans="1:22" x14ac:dyDescent="0.35">
      <c r="A2928" s="1" t="s">
        <v>29</v>
      </c>
      <c r="B2928" s="44" t="s">
        <v>2937</v>
      </c>
      <c r="C2928" s="25" t="s">
        <v>2978</v>
      </c>
      <c r="D2928" s="25" t="s">
        <v>32</v>
      </c>
      <c r="E2928" s="50">
        <v>2138</v>
      </c>
      <c r="F2928" s="41">
        <v>186.732</v>
      </c>
      <c r="G2928" s="42">
        <v>0</v>
      </c>
      <c r="H2928" s="42">
        <v>777.16399999999987</v>
      </c>
      <c r="I2928" s="42"/>
      <c r="J2928" s="42"/>
      <c r="K2928" s="42">
        <v>0</v>
      </c>
      <c r="L2928" s="46">
        <v>7.7805000000000013E-2</v>
      </c>
      <c r="M2928" s="42">
        <v>0</v>
      </c>
      <c r="N2928" s="48">
        <v>55.340646639999996</v>
      </c>
      <c r="O2928" s="42"/>
      <c r="P2928" s="42"/>
      <c r="Q2928" s="42">
        <v>0</v>
      </c>
      <c r="R2928" s="47">
        <v>963.89599999999984</v>
      </c>
      <c r="S2928" s="42">
        <v>1026.4905420057007</v>
      </c>
      <c r="T2928" s="73">
        <v>0.48011718522249802</v>
      </c>
      <c r="U2928" s="48">
        <v>55.418451639999994</v>
      </c>
      <c r="V2928" s="49">
        <v>25.920697680074834</v>
      </c>
    </row>
    <row r="2929" spans="1:22" x14ac:dyDescent="0.35">
      <c r="A2929" s="1" t="s">
        <v>29</v>
      </c>
      <c r="B2929" s="44" t="s">
        <v>2937</v>
      </c>
      <c r="C2929" s="25" t="s">
        <v>2979</v>
      </c>
      <c r="D2929" s="25" t="s">
        <v>32</v>
      </c>
      <c r="E2929" s="50">
        <v>11513</v>
      </c>
      <c r="F2929" s="41">
        <v>4931.7119999999995</v>
      </c>
      <c r="G2929" s="42">
        <v>3228.6069000000002</v>
      </c>
      <c r="H2929" s="42">
        <v>0</v>
      </c>
      <c r="I2929" s="42"/>
      <c r="J2929" s="42"/>
      <c r="K2929" s="42">
        <v>0</v>
      </c>
      <c r="L2929" s="46">
        <v>2.0548800000000003</v>
      </c>
      <c r="M2929" s="42">
        <v>165.08201954999998</v>
      </c>
      <c r="N2929" s="48">
        <v>0</v>
      </c>
      <c r="O2929" s="42"/>
      <c r="P2929" s="42"/>
      <c r="Q2929" s="42">
        <v>0</v>
      </c>
      <c r="R2929" s="47">
        <v>8160.3189000000002</v>
      </c>
      <c r="S2929" s="42">
        <v>8690.2426927805136</v>
      </c>
      <c r="T2929" s="73">
        <v>0.75482000284726081</v>
      </c>
      <c r="U2929" s="48">
        <v>167.13689954999998</v>
      </c>
      <c r="V2929" s="49">
        <v>14.517232654390686</v>
      </c>
    </row>
    <row r="2930" spans="1:22" x14ac:dyDescent="0.35">
      <c r="A2930" s="1" t="s">
        <v>29</v>
      </c>
      <c r="B2930" s="44" t="s">
        <v>2937</v>
      </c>
      <c r="C2930" s="25" t="s">
        <v>2980</v>
      </c>
      <c r="D2930" s="25" t="s">
        <v>32</v>
      </c>
      <c r="E2930" s="50">
        <v>2383</v>
      </c>
      <c r="F2930" s="41">
        <v>420.47999999999996</v>
      </c>
      <c r="G2930" s="42">
        <v>572.13900000000001</v>
      </c>
      <c r="H2930" s="42">
        <v>0</v>
      </c>
      <c r="I2930" s="42"/>
      <c r="J2930" s="42"/>
      <c r="K2930" s="42">
        <v>0</v>
      </c>
      <c r="L2930" s="46">
        <v>0.17520000000000002</v>
      </c>
      <c r="M2930" s="48">
        <v>29.254060500000001</v>
      </c>
      <c r="N2930" s="48">
        <v>0</v>
      </c>
      <c r="O2930" s="42"/>
      <c r="P2930" s="42"/>
      <c r="Q2930" s="42">
        <v>0</v>
      </c>
      <c r="R2930" s="47">
        <v>992.61899999999991</v>
      </c>
      <c r="S2930" s="42">
        <v>1057.0787878725057</v>
      </c>
      <c r="T2930" s="73">
        <v>0.44359160212862175</v>
      </c>
      <c r="U2930" s="48">
        <v>29.429260500000002</v>
      </c>
      <c r="V2930" s="49">
        <v>12.349668694922366</v>
      </c>
    </row>
    <row r="2931" spans="1:22" x14ac:dyDescent="0.35">
      <c r="A2931" s="1" t="s">
        <v>29</v>
      </c>
      <c r="B2931" s="44" t="s">
        <v>2937</v>
      </c>
      <c r="C2931" s="25" t="s">
        <v>2981</v>
      </c>
      <c r="D2931" s="25" t="s">
        <v>32</v>
      </c>
      <c r="E2931" s="50">
        <v>3258</v>
      </c>
      <c r="F2931" s="41">
        <v>341.928</v>
      </c>
      <c r="G2931" s="42">
        <v>881.32140000000004</v>
      </c>
      <c r="H2931" s="42">
        <v>0</v>
      </c>
      <c r="I2931" s="42"/>
      <c r="J2931" s="42"/>
      <c r="K2931" s="42">
        <v>0</v>
      </c>
      <c r="L2931" s="46">
        <v>0.14246999999999999</v>
      </c>
      <c r="M2931" s="48">
        <v>45.062877299999997</v>
      </c>
      <c r="N2931" s="48">
        <v>0</v>
      </c>
      <c r="O2931" s="42"/>
      <c r="P2931" s="42"/>
      <c r="Q2931" s="42">
        <v>0</v>
      </c>
      <c r="R2931" s="47">
        <v>1223.2494000000002</v>
      </c>
      <c r="S2931" s="42">
        <v>1302.6861192640581</v>
      </c>
      <c r="T2931" s="73">
        <v>0.39984227110621795</v>
      </c>
      <c r="U2931" s="48">
        <v>45.2053473</v>
      </c>
      <c r="V2931" s="49">
        <v>13.875183333333334</v>
      </c>
    </row>
    <row r="2932" spans="1:22" x14ac:dyDescent="0.35">
      <c r="A2932" s="1" t="s">
        <v>29</v>
      </c>
      <c r="B2932" s="44" t="s">
        <v>2937</v>
      </c>
      <c r="C2932" s="25" t="s">
        <v>2982</v>
      </c>
      <c r="D2932" s="25" t="s">
        <v>32</v>
      </c>
      <c r="E2932" s="50">
        <v>1942</v>
      </c>
      <c r="F2932" s="41">
        <v>241.63200000000001</v>
      </c>
      <c r="G2932" s="42">
        <v>0</v>
      </c>
      <c r="H2932" s="42">
        <v>0</v>
      </c>
      <c r="I2932" s="42"/>
      <c r="J2932" s="42"/>
      <c r="K2932" s="42">
        <v>0</v>
      </c>
      <c r="L2932" s="46">
        <v>0.10068000000000001</v>
      </c>
      <c r="M2932" s="42">
        <v>0</v>
      </c>
      <c r="N2932" s="48">
        <v>0</v>
      </c>
      <c r="O2932" s="42"/>
      <c r="P2932" s="42"/>
      <c r="Q2932" s="42">
        <v>0</v>
      </c>
      <c r="R2932" s="47">
        <v>634.74199999999996</v>
      </c>
      <c r="S2932" s="42">
        <v>675.96157636693442</v>
      </c>
      <c r="T2932" s="73">
        <v>0.34807496208390032</v>
      </c>
      <c r="U2932" s="48">
        <v>18.820810394766035</v>
      </c>
      <c r="V2932" s="49">
        <v>9.6914574638342099</v>
      </c>
    </row>
    <row r="2933" spans="1:22" x14ac:dyDescent="0.35">
      <c r="A2933" s="1" t="s">
        <v>29</v>
      </c>
      <c r="B2933" s="44" t="s">
        <v>2937</v>
      </c>
      <c r="C2933" s="25" t="s">
        <v>2983</v>
      </c>
      <c r="D2933" s="25" t="s">
        <v>32</v>
      </c>
      <c r="E2933" s="50">
        <v>1598</v>
      </c>
      <c r="F2933" s="41">
        <v>179.28</v>
      </c>
      <c r="G2933" s="42">
        <v>394.43490000000003</v>
      </c>
      <c r="H2933" s="42">
        <v>0</v>
      </c>
      <c r="I2933" s="42"/>
      <c r="J2933" s="42"/>
      <c r="K2933" s="42">
        <v>0</v>
      </c>
      <c r="L2933" s="46">
        <v>7.4700000000000003E-2</v>
      </c>
      <c r="M2933" s="48">
        <v>20.167865549999998</v>
      </c>
      <c r="N2933" s="48">
        <v>0</v>
      </c>
      <c r="O2933" s="42"/>
      <c r="P2933" s="42"/>
      <c r="Q2933" s="42">
        <v>0</v>
      </c>
      <c r="R2933" s="47">
        <v>573.71490000000006</v>
      </c>
      <c r="S2933" s="42">
        <v>610.97143121015813</v>
      </c>
      <c r="T2933" s="73">
        <v>0.38233506333551825</v>
      </c>
      <c r="U2933" s="48">
        <v>20.242565549999998</v>
      </c>
      <c r="V2933" s="49">
        <v>12.667437765957446</v>
      </c>
    </row>
    <row r="2934" spans="1:22" x14ac:dyDescent="0.35">
      <c r="A2934" s="1" t="s">
        <v>29</v>
      </c>
      <c r="B2934" s="44" t="s">
        <v>2937</v>
      </c>
      <c r="C2934" s="25" t="s">
        <v>2984</v>
      </c>
      <c r="D2934" s="25" t="s">
        <v>32</v>
      </c>
      <c r="E2934" s="50">
        <v>2966</v>
      </c>
      <c r="F2934" s="41">
        <v>1267.92</v>
      </c>
      <c r="G2934" s="42">
        <v>516.06179999999995</v>
      </c>
      <c r="H2934" s="42">
        <v>0</v>
      </c>
      <c r="I2934" s="42"/>
      <c r="J2934" s="42"/>
      <c r="K2934" s="42">
        <v>0</v>
      </c>
      <c r="L2934" s="46">
        <v>0.52829999999999999</v>
      </c>
      <c r="M2934" s="48">
        <v>26.386775099999998</v>
      </c>
      <c r="N2934" s="48">
        <v>0</v>
      </c>
      <c r="O2934" s="42"/>
      <c r="P2934" s="42"/>
      <c r="Q2934" s="42">
        <v>0</v>
      </c>
      <c r="R2934" s="47">
        <v>1783.9818</v>
      </c>
      <c r="S2934" s="42">
        <v>1899.8319785643948</v>
      </c>
      <c r="T2934" s="73">
        <v>0.64053674260431381</v>
      </c>
      <c r="U2934" s="48">
        <v>26.915075099999999</v>
      </c>
      <c r="V2934" s="49">
        <v>9.0745364463924467</v>
      </c>
    </row>
    <row r="2935" spans="1:22" x14ac:dyDescent="0.35">
      <c r="A2935" s="1" t="s">
        <v>29</v>
      </c>
      <c r="B2935" s="44" t="s">
        <v>2937</v>
      </c>
      <c r="C2935" s="25" t="s">
        <v>2985</v>
      </c>
      <c r="D2935" s="25" t="s">
        <v>32</v>
      </c>
      <c r="E2935" s="50">
        <v>8281</v>
      </c>
      <c r="F2935" s="41">
        <v>1722.2544</v>
      </c>
      <c r="G2935" s="42">
        <v>2853.1170000000002</v>
      </c>
      <c r="H2935" s="42">
        <v>0</v>
      </c>
      <c r="I2935" s="42"/>
      <c r="J2935" s="42"/>
      <c r="K2935" s="42">
        <v>0</v>
      </c>
      <c r="L2935" s="46">
        <v>0.71760599999999997</v>
      </c>
      <c r="M2935" s="42">
        <v>145.88283150000001</v>
      </c>
      <c r="N2935" s="48">
        <v>0</v>
      </c>
      <c r="O2935" s="42"/>
      <c r="P2935" s="42"/>
      <c r="Q2935" s="42">
        <v>0</v>
      </c>
      <c r="R2935" s="47">
        <v>4575.3714</v>
      </c>
      <c r="S2935" s="42">
        <v>4872.4919164135781</v>
      </c>
      <c r="T2935" s="73">
        <v>0.5883941452014948</v>
      </c>
      <c r="U2935" s="48">
        <v>146.6004375</v>
      </c>
      <c r="V2935" s="49">
        <v>17.703228776717786</v>
      </c>
    </row>
    <row r="2936" spans="1:22" x14ac:dyDescent="0.35">
      <c r="A2936" s="1" t="s">
        <v>29</v>
      </c>
      <c r="B2936" s="44" t="s">
        <v>2937</v>
      </c>
      <c r="C2936" s="25" t="s">
        <v>2959</v>
      </c>
      <c r="D2936" s="25" t="s">
        <v>32</v>
      </c>
      <c r="E2936" s="50">
        <v>42409</v>
      </c>
      <c r="F2936" s="41">
        <v>18563.299200000001</v>
      </c>
      <c r="G2936" s="42">
        <v>6105.9735000000001</v>
      </c>
      <c r="H2936" s="42">
        <v>0</v>
      </c>
      <c r="I2936" s="42"/>
      <c r="J2936" s="42"/>
      <c r="K2936" s="42">
        <v>0</v>
      </c>
      <c r="L2936" s="46">
        <v>7.7347080000000004</v>
      </c>
      <c r="M2936" s="42">
        <v>312.20475825</v>
      </c>
      <c r="N2936" s="48">
        <v>0</v>
      </c>
      <c r="O2936" s="42"/>
      <c r="P2936" s="42"/>
      <c r="Q2936" s="42">
        <v>0</v>
      </c>
      <c r="R2936" s="47">
        <v>24669.272700000001</v>
      </c>
      <c r="S2936" s="42">
        <v>26271.27315053641</v>
      </c>
      <c r="T2936" s="73">
        <v>0.61947400670934027</v>
      </c>
      <c r="U2936" s="48">
        <v>319.93946625000001</v>
      </c>
      <c r="V2936" s="49">
        <v>7.5441407779009175</v>
      </c>
    </row>
    <row r="2937" spans="1:22" x14ac:dyDescent="0.35">
      <c r="A2937" s="1" t="s">
        <v>29</v>
      </c>
      <c r="B2937" s="44" t="s">
        <v>2937</v>
      </c>
      <c r="C2937" s="25" t="s">
        <v>2986</v>
      </c>
      <c r="D2937" s="25" t="s">
        <v>32</v>
      </c>
      <c r="E2937" s="50">
        <v>8262</v>
      </c>
      <c r="F2937" s="41">
        <v>4427.1359999999995</v>
      </c>
      <c r="G2937" s="42">
        <v>1084.4118000000001</v>
      </c>
      <c r="H2937" s="42">
        <v>0</v>
      </c>
      <c r="I2937" s="42"/>
      <c r="J2937" s="42"/>
      <c r="K2937" s="42">
        <v>0</v>
      </c>
      <c r="L2937" s="46">
        <v>1.8446400000000001</v>
      </c>
      <c r="M2937" s="48">
        <v>55.447100099999993</v>
      </c>
      <c r="N2937" s="48">
        <v>0</v>
      </c>
      <c r="O2937" s="42"/>
      <c r="P2937" s="42"/>
      <c r="Q2937" s="42">
        <v>0</v>
      </c>
      <c r="R2937" s="47">
        <v>5511.5477999999994</v>
      </c>
      <c r="S2937" s="42">
        <v>5869.46277244882</v>
      </c>
      <c r="T2937" s="73">
        <v>0.71041669964280074</v>
      </c>
      <c r="U2937" s="48">
        <v>57.291740099999991</v>
      </c>
      <c r="V2937" s="49">
        <v>6.9343669934640513</v>
      </c>
    </row>
    <row r="2938" spans="1:22" x14ac:dyDescent="0.35">
      <c r="A2938" s="1" t="s">
        <v>29</v>
      </c>
      <c r="B2938" s="44" t="s">
        <v>2937</v>
      </c>
      <c r="C2938" s="25" t="s">
        <v>2987</v>
      </c>
      <c r="D2938" s="25" t="s">
        <v>32</v>
      </c>
      <c r="E2938" s="50">
        <v>25535</v>
      </c>
      <c r="F2938" s="41">
        <v>8133.6959999999999</v>
      </c>
      <c r="G2938" s="42">
        <v>4970.0312999999996</v>
      </c>
      <c r="H2938" s="42">
        <v>0</v>
      </c>
      <c r="I2938" s="42"/>
      <c r="J2938" s="42"/>
      <c r="K2938" s="42">
        <v>0</v>
      </c>
      <c r="L2938" s="46">
        <v>3.3890400000000001</v>
      </c>
      <c r="M2938" s="42">
        <v>254.12285535000001</v>
      </c>
      <c r="N2938" s="48">
        <v>0</v>
      </c>
      <c r="O2938" s="42"/>
      <c r="P2938" s="42"/>
      <c r="Q2938" s="42">
        <v>0</v>
      </c>
      <c r="R2938" s="47">
        <v>13103.727299999999</v>
      </c>
      <c r="S2938" s="42">
        <v>13954.671601990151</v>
      </c>
      <c r="T2938" s="73">
        <v>0.54649193663560414</v>
      </c>
      <c r="U2938" s="48">
        <v>257.51189535000003</v>
      </c>
      <c r="V2938" s="49">
        <v>10.084664004307815</v>
      </c>
    </row>
    <row r="2939" spans="1:22" x14ac:dyDescent="0.35">
      <c r="A2939" s="1" t="s">
        <v>29</v>
      </c>
      <c r="B2939" s="44" t="s">
        <v>2937</v>
      </c>
      <c r="C2939" s="25" t="s">
        <v>2988</v>
      </c>
      <c r="D2939" s="25" t="s">
        <v>32</v>
      </c>
      <c r="E2939" s="50">
        <v>6755</v>
      </c>
      <c r="F2939" s="41">
        <v>2114.2080000000001</v>
      </c>
      <c r="G2939" s="42">
        <v>1386.7740000000001</v>
      </c>
      <c r="H2939" s="42">
        <v>0</v>
      </c>
      <c r="I2939" s="42"/>
      <c r="J2939" s="42"/>
      <c r="K2939" s="42">
        <v>0</v>
      </c>
      <c r="L2939" s="46">
        <v>0.88092000000000004</v>
      </c>
      <c r="M2939" s="48">
        <v>70.907192999999992</v>
      </c>
      <c r="N2939" s="48">
        <v>0</v>
      </c>
      <c r="O2939" s="42"/>
      <c r="P2939" s="42"/>
      <c r="Q2939" s="42">
        <v>0</v>
      </c>
      <c r="R2939" s="47">
        <v>3500.982</v>
      </c>
      <c r="S2939" s="42">
        <v>3728.3326320808496</v>
      </c>
      <c r="T2939" s="73">
        <v>0.55193673309857139</v>
      </c>
      <c r="U2939" s="48">
        <v>71.788112999999996</v>
      </c>
      <c r="V2939" s="49">
        <v>10.627403849000739</v>
      </c>
    </row>
    <row r="2940" spans="1:22" x14ac:dyDescent="0.35">
      <c r="A2940" s="1" t="s">
        <v>29</v>
      </c>
      <c r="B2940" s="44" t="s">
        <v>2937</v>
      </c>
      <c r="C2940" s="25" t="s">
        <v>2989</v>
      </c>
      <c r="D2940" s="25" t="s">
        <v>32</v>
      </c>
      <c r="E2940" s="50">
        <v>3188</v>
      </c>
      <c r="F2940" s="41">
        <v>964.22399999999993</v>
      </c>
      <c r="G2940" s="42">
        <v>0</v>
      </c>
      <c r="H2940" s="42">
        <v>0</v>
      </c>
      <c r="I2940" s="42"/>
      <c r="J2940" s="42"/>
      <c r="K2940" s="42">
        <v>0</v>
      </c>
      <c r="L2940" s="46">
        <v>0.40176000000000001</v>
      </c>
      <c r="M2940" s="42">
        <v>0</v>
      </c>
      <c r="N2940" s="48">
        <v>0</v>
      </c>
      <c r="O2940" s="42"/>
      <c r="P2940" s="42"/>
      <c r="Q2940" s="42">
        <v>0</v>
      </c>
      <c r="R2940" s="47">
        <v>1466.3539999999998</v>
      </c>
      <c r="S2940" s="42">
        <v>1561.5777140191758</v>
      </c>
      <c r="T2940" s="73">
        <v>0.48982989774754576</v>
      </c>
      <c r="U2940" s="48">
        <v>24.313487188633893</v>
      </c>
      <c r="V2940" s="49">
        <v>7.6265643628086233</v>
      </c>
    </row>
    <row r="2941" spans="1:22" x14ac:dyDescent="0.35">
      <c r="A2941" s="1" t="s">
        <v>29</v>
      </c>
      <c r="B2941" s="44" t="s">
        <v>2937</v>
      </c>
      <c r="C2941" s="25" t="s">
        <v>2959</v>
      </c>
      <c r="D2941" s="25" t="s">
        <v>32</v>
      </c>
      <c r="E2941" s="50">
        <v>2570</v>
      </c>
      <c r="F2941" s="41">
        <v>0</v>
      </c>
      <c r="G2941" s="42">
        <v>560.77200000000005</v>
      </c>
      <c r="H2941" s="42">
        <v>0</v>
      </c>
      <c r="I2941" s="42"/>
      <c r="J2941" s="42"/>
      <c r="K2941" s="42">
        <v>0</v>
      </c>
      <c r="L2941" s="46">
        <v>0</v>
      </c>
      <c r="M2941" s="48">
        <v>28.672854000000001</v>
      </c>
      <c r="N2941" s="48">
        <v>0</v>
      </c>
      <c r="O2941" s="42"/>
      <c r="P2941" s="42"/>
      <c r="Q2941" s="42">
        <v>0</v>
      </c>
      <c r="R2941" s="47">
        <v>560.77200000000005</v>
      </c>
      <c r="S2941" s="42">
        <v>597.18803088883135</v>
      </c>
      <c r="T2941" s="73">
        <v>0.23236888361433125</v>
      </c>
      <c r="U2941" s="48">
        <v>28.672854000000001</v>
      </c>
      <c r="V2941" s="49">
        <v>11.15675252918288</v>
      </c>
    </row>
    <row r="2942" spans="1:22" x14ac:dyDescent="0.35">
      <c r="A2942" s="1" t="s">
        <v>29</v>
      </c>
      <c r="B2942" s="44" t="s">
        <v>2990</v>
      </c>
      <c r="C2942" s="25" t="s">
        <v>2991</v>
      </c>
      <c r="D2942" s="25" t="s">
        <v>32</v>
      </c>
      <c r="E2942" s="50">
        <v>1169</v>
      </c>
      <c r="F2942" s="41">
        <v>114.9876</v>
      </c>
      <c r="G2942" s="42">
        <v>0</v>
      </c>
      <c r="H2942" s="42">
        <v>685.20799999999986</v>
      </c>
      <c r="I2942" s="42"/>
      <c r="J2942" s="42"/>
      <c r="K2942" s="42">
        <v>0</v>
      </c>
      <c r="L2942" s="46">
        <v>4.7911500000000003E-2</v>
      </c>
      <c r="M2942" s="42">
        <v>0</v>
      </c>
      <c r="N2942" s="48">
        <v>48.792602079999995</v>
      </c>
      <c r="O2942" s="42"/>
      <c r="P2942" s="42"/>
      <c r="Q2942" s="42">
        <v>0</v>
      </c>
      <c r="R2942" s="47">
        <v>800.1955999999999</v>
      </c>
      <c r="S2942" s="42">
        <v>852.15958480435336</v>
      </c>
      <c r="T2942" s="73">
        <v>0.72896457211664101</v>
      </c>
      <c r="U2942" s="48">
        <v>48.840513579999993</v>
      </c>
      <c r="V2942" s="49">
        <v>41.77973787852865</v>
      </c>
    </row>
    <row r="2943" spans="1:22" x14ac:dyDescent="0.35">
      <c r="A2943" s="1" t="s">
        <v>29</v>
      </c>
      <c r="B2943" s="44" t="s">
        <v>2990</v>
      </c>
      <c r="C2943" s="25" t="s">
        <v>2992</v>
      </c>
      <c r="D2943" s="25" t="s">
        <v>32</v>
      </c>
      <c r="E2943" s="50">
        <v>1140</v>
      </c>
      <c r="F2943" s="41">
        <v>115.3296</v>
      </c>
      <c r="G2943" s="42">
        <v>0</v>
      </c>
      <c r="H2943" s="42">
        <v>436.88799999999992</v>
      </c>
      <c r="I2943" s="42"/>
      <c r="J2943" s="42"/>
      <c r="K2943" s="42">
        <v>0</v>
      </c>
      <c r="L2943" s="46">
        <v>4.8053999999999999E-2</v>
      </c>
      <c r="M2943" s="42">
        <v>0</v>
      </c>
      <c r="N2943" s="48">
        <v>31.110118879999998</v>
      </c>
      <c r="O2943" s="42"/>
      <c r="P2943" s="42"/>
      <c r="Q2943" s="42">
        <v>0</v>
      </c>
      <c r="R2943" s="47">
        <v>552.21759999999995</v>
      </c>
      <c r="S2943" s="42">
        <v>588.0781158227519</v>
      </c>
      <c r="T2943" s="73">
        <v>0.51585799633574725</v>
      </c>
      <c r="U2943" s="48">
        <v>31.158172879999999</v>
      </c>
      <c r="V2943" s="49">
        <v>27.331730596491226</v>
      </c>
    </row>
    <row r="2944" spans="1:22" x14ac:dyDescent="0.35">
      <c r="A2944" s="1" t="s">
        <v>29</v>
      </c>
      <c r="B2944" s="44" t="s">
        <v>2990</v>
      </c>
      <c r="C2944" s="25" t="s">
        <v>2993</v>
      </c>
      <c r="D2944" s="25" t="s">
        <v>32</v>
      </c>
      <c r="E2944" s="50">
        <v>662</v>
      </c>
      <c r="F2944" s="60">
        <v>47.271599999999999</v>
      </c>
      <c r="G2944" s="42">
        <v>0</v>
      </c>
      <c r="H2944" s="42">
        <v>0</v>
      </c>
      <c r="I2944" s="42"/>
      <c r="J2944" s="42"/>
      <c r="K2944" s="42">
        <v>0</v>
      </c>
      <c r="L2944" s="46">
        <v>1.9696499999999999E-2</v>
      </c>
      <c r="M2944" s="42">
        <v>0</v>
      </c>
      <c r="N2944" s="48">
        <v>0</v>
      </c>
      <c r="O2944" s="42"/>
      <c r="P2944" s="42"/>
      <c r="Q2944" s="42">
        <v>0</v>
      </c>
      <c r="R2944" s="62">
        <v>47.271599999999999</v>
      </c>
      <c r="S2944" s="48">
        <v>50.341375320031091</v>
      </c>
      <c r="T2944" s="73">
        <v>7.6044373595213127E-2</v>
      </c>
      <c r="U2944" s="48">
        <v>1.9696499999999999E-2</v>
      </c>
      <c r="V2944" s="49">
        <v>2.9753021148036254E-2</v>
      </c>
    </row>
    <row r="2945" spans="1:22" x14ac:dyDescent="0.35">
      <c r="A2945" s="1" t="s">
        <v>29</v>
      </c>
      <c r="B2945" s="44" t="s">
        <v>2990</v>
      </c>
      <c r="C2945" s="25" t="s">
        <v>2994</v>
      </c>
      <c r="D2945" s="25" t="s">
        <v>32</v>
      </c>
      <c r="E2945" s="50">
        <v>1134</v>
      </c>
      <c r="F2945" s="41">
        <v>323.59319999999997</v>
      </c>
      <c r="G2945" s="42">
        <v>392.16149999999999</v>
      </c>
      <c r="H2945" s="42">
        <v>0</v>
      </c>
      <c r="I2945" s="42"/>
      <c r="J2945" s="42"/>
      <c r="K2945" s="42">
        <v>0</v>
      </c>
      <c r="L2945" s="46">
        <v>0.13483049999999999</v>
      </c>
      <c r="M2945" s="48">
        <v>20.05162425</v>
      </c>
      <c r="N2945" s="48">
        <v>0</v>
      </c>
      <c r="O2945" s="42"/>
      <c r="P2945" s="42"/>
      <c r="Q2945" s="42">
        <v>0</v>
      </c>
      <c r="R2945" s="47">
        <v>715.75469999999996</v>
      </c>
      <c r="S2945" s="42">
        <v>762.2351684685151</v>
      </c>
      <c r="T2945" s="73">
        <v>0.6721650515595371</v>
      </c>
      <c r="U2945" s="48">
        <v>20.186454749999999</v>
      </c>
      <c r="V2945" s="49">
        <v>17.801106481481483</v>
      </c>
    </row>
    <row r="2946" spans="1:22" x14ac:dyDescent="0.35">
      <c r="A2946" s="1" t="s">
        <v>29</v>
      </c>
      <c r="B2946" s="44" t="s">
        <v>2990</v>
      </c>
      <c r="C2946" s="25" t="s">
        <v>2995</v>
      </c>
      <c r="D2946" s="25" t="s">
        <v>32</v>
      </c>
      <c r="E2946" s="50">
        <v>4360</v>
      </c>
      <c r="F2946" s="41">
        <v>1561.5935999999999</v>
      </c>
      <c r="G2946" s="42">
        <v>0</v>
      </c>
      <c r="H2946" s="42">
        <v>0</v>
      </c>
      <c r="I2946" s="42"/>
      <c r="J2946" s="42"/>
      <c r="K2946" s="42">
        <v>0</v>
      </c>
      <c r="L2946" s="46">
        <v>0.65066400000000002</v>
      </c>
      <c r="M2946" s="42">
        <v>0</v>
      </c>
      <c r="N2946" s="48">
        <v>0</v>
      </c>
      <c r="O2946" s="42"/>
      <c r="P2946" s="42"/>
      <c r="Q2946" s="42">
        <v>0</v>
      </c>
      <c r="R2946" s="47">
        <v>1561.5935999999999</v>
      </c>
      <c r="S2946" s="42">
        <v>1663.002088250842</v>
      </c>
      <c r="T2946" s="73">
        <v>0.38142249730523897</v>
      </c>
      <c r="U2946" s="48">
        <v>0.65066400000000002</v>
      </c>
      <c r="V2946" s="49">
        <v>0.1492348623853211</v>
      </c>
    </row>
    <row r="2947" spans="1:22" x14ac:dyDescent="0.35">
      <c r="A2947" s="1" t="s">
        <v>29</v>
      </c>
      <c r="B2947" s="44" t="s">
        <v>2990</v>
      </c>
      <c r="C2947" s="25" t="s">
        <v>2996</v>
      </c>
      <c r="D2947" s="25" t="s">
        <v>32</v>
      </c>
      <c r="E2947" s="50">
        <v>136</v>
      </c>
      <c r="F2947" s="41">
        <v>170.79480000000001</v>
      </c>
      <c r="G2947" s="42">
        <v>0</v>
      </c>
      <c r="H2947" s="42">
        <v>0</v>
      </c>
      <c r="I2947" s="42"/>
      <c r="J2947" s="42"/>
      <c r="K2947" s="42">
        <v>0</v>
      </c>
      <c r="L2947" s="46">
        <v>7.1164500000000006E-2</v>
      </c>
      <c r="M2947" s="42">
        <v>0</v>
      </c>
      <c r="N2947" s="48">
        <v>0</v>
      </c>
      <c r="O2947" s="42"/>
      <c r="P2947" s="42"/>
      <c r="Q2947" s="42">
        <v>0</v>
      </c>
      <c r="R2947" s="47">
        <v>170.79480000000001</v>
      </c>
      <c r="S2947" s="42">
        <v>181.88606117647061</v>
      </c>
      <c r="T2947" s="73">
        <v>1.3373975086505192</v>
      </c>
      <c r="U2947" s="48">
        <v>7.1164500000000006E-2</v>
      </c>
      <c r="V2947" s="49">
        <v>0.52326838235294115</v>
      </c>
    </row>
    <row r="2948" spans="1:22" x14ac:dyDescent="0.35">
      <c r="A2948" s="1" t="s">
        <v>29</v>
      </c>
      <c r="B2948" s="44" t="s">
        <v>2990</v>
      </c>
      <c r="C2948" s="25" t="s">
        <v>2997</v>
      </c>
      <c r="D2948" s="25" t="s">
        <v>32</v>
      </c>
      <c r="E2948" s="50">
        <v>4898</v>
      </c>
      <c r="F2948" s="41">
        <v>1795.1471999999999</v>
      </c>
      <c r="G2948" s="42">
        <v>0</v>
      </c>
      <c r="H2948" s="42">
        <v>0</v>
      </c>
      <c r="I2948" s="42"/>
      <c r="J2948" s="42"/>
      <c r="K2948" s="42">
        <v>0</v>
      </c>
      <c r="L2948" s="46">
        <v>0.74797800000000003</v>
      </c>
      <c r="M2948" s="42">
        <v>0</v>
      </c>
      <c r="N2948" s="48">
        <v>0</v>
      </c>
      <c r="O2948" s="42"/>
      <c r="P2948" s="42"/>
      <c r="Q2948" s="42">
        <v>0</v>
      </c>
      <c r="R2948" s="47">
        <v>1795.1471999999999</v>
      </c>
      <c r="S2948" s="42">
        <v>1911.7224496294375</v>
      </c>
      <c r="T2948" s="73">
        <v>0.39030674757644701</v>
      </c>
      <c r="U2948" s="48">
        <v>0.74797800000000003</v>
      </c>
      <c r="V2948" s="49">
        <v>0.15271090240914661</v>
      </c>
    </row>
    <row r="2949" spans="1:22" x14ac:dyDescent="0.35">
      <c r="A2949" s="1" t="s">
        <v>29</v>
      </c>
      <c r="B2949" s="44" t="s">
        <v>2990</v>
      </c>
      <c r="C2949" s="25" t="s">
        <v>2998</v>
      </c>
      <c r="D2949" s="25" t="s">
        <v>32</v>
      </c>
      <c r="E2949" s="50">
        <v>4360</v>
      </c>
      <c r="F2949" s="41">
        <v>744.27840000000003</v>
      </c>
      <c r="G2949" s="42">
        <v>619.12260000000003</v>
      </c>
      <c r="H2949" s="42">
        <v>0</v>
      </c>
      <c r="I2949" s="42"/>
      <c r="J2949" s="42"/>
      <c r="K2949" s="42">
        <v>0</v>
      </c>
      <c r="L2949" s="46">
        <v>0.310116</v>
      </c>
      <c r="M2949" s="48">
        <v>31.656380699999996</v>
      </c>
      <c r="N2949" s="48">
        <v>0</v>
      </c>
      <c r="O2949" s="42"/>
      <c r="P2949" s="42"/>
      <c r="Q2949" s="42">
        <v>0</v>
      </c>
      <c r="R2949" s="47">
        <v>1363.4010000000001</v>
      </c>
      <c r="S2949" s="42">
        <v>1451.9390385073855</v>
      </c>
      <c r="T2949" s="73">
        <v>0.33301354094206087</v>
      </c>
      <c r="U2949" s="48">
        <v>31.966496699999997</v>
      </c>
      <c r="V2949" s="49">
        <v>7.3317652981651369</v>
      </c>
    </row>
    <row r="2950" spans="1:22" x14ac:dyDescent="0.35">
      <c r="A2950" s="1" t="s">
        <v>29</v>
      </c>
      <c r="B2950" s="44" t="s">
        <v>2990</v>
      </c>
      <c r="C2950" s="25" t="s">
        <v>2999</v>
      </c>
      <c r="D2950" s="25" t="s">
        <v>32</v>
      </c>
      <c r="E2950" s="50">
        <v>2426</v>
      </c>
      <c r="F2950" s="41">
        <v>531.42840000000001</v>
      </c>
      <c r="G2950" s="42">
        <v>857.82960000000003</v>
      </c>
      <c r="H2950" s="42">
        <v>0</v>
      </c>
      <c r="I2950" s="42"/>
      <c r="J2950" s="42"/>
      <c r="K2950" s="42">
        <v>0</v>
      </c>
      <c r="L2950" s="46">
        <v>0.2214285</v>
      </c>
      <c r="M2950" s="48">
        <v>43.861717200000001</v>
      </c>
      <c r="N2950" s="48">
        <v>0</v>
      </c>
      <c r="O2950" s="42"/>
      <c r="P2950" s="42"/>
      <c r="Q2950" s="42">
        <v>0</v>
      </c>
      <c r="R2950" s="47">
        <v>1389.258</v>
      </c>
      <c r="S2950" s="42">
        <v>1479.475168903861</v>
      </c>
      <c r="T2950" s="73">
        <v>0.6098413721780136</v>
      </c>
      <c r="U2950" s="48">
        <v>44.083145700000003</v>
      </c>
      <c r="V2950" s="49">
        <v>18.171123536685904</v>
      </c>
    </row>
    <row r="2951" spans="1:22" x14ac:dyDescent="0.35">
      <c r="A2951" s="1" t="s">
        <v>29</v>
      </c>
      <c r="B2951" s="44" t="s">
        <v>2990</v>
      </c>
      <c r="C2951" s="25" t="s">
        <v>3000</v>
      </c>
      <c r="D2951" s="25" t="s">
        <v>32</v>
      </c>
      <c r="E2951" s="50">
        <v>3236</v>
      </c>
      <c r="F2951" s="41">
        <v>1143.6155999999999</v>
      </c>
      <c r="G2951" s="42">
        <v>0</v>
      </c>
      <c r="H2951" s="42">
        <v>0</v>
      </c>
      <c r="I2951" s="42"/>
      <c r="J2951" s="42"/>
      <c r="K2951" s="42">
        <v>0</v>
      </c>
      <c r="L2951" s="46">
        <v>0.4765065</v>
      </c>
      <c r="M2951" s="42">
        <v>0</v>
      </c>
      <c r="N2951" s="48">
        <v>0</v>
      </c>
      <c r="O2951" s="42"/>
      <c r="P2951" s="42"/>
      <c r="Q2951" s="42">
        <v>0</v>
      </c>
      <c r="R2951" s="47">
        <v>1143.6155999999999</v>
      </c>
      <c r="S2951" s="42">
        <v>1217.880971692148</v>
      </c>
      <c r="T2951" s="73">
        <v>0.37635382314343263</v>
      </c>
      <c r="U2951" s="48">
        <v>0.4765065</v>
      </c>
      <c r="V2951" s="49">
        <v>0.14725169962917181</v>
      </c>
    </row>
    <row r="2952" spans="1:22" x14ac:dyDescent="0.35">
      <c r="A2952" s="1" t="s">
        <v>29</v>
      </c>
      <c r="B2952" s="44" t="s">
        <v>2990</v>
      </c>
      <c r="C2952" s="25" t="s">
        <v>3001</v>
      </c>
      <c r="D2952" s="25" t="s">
        <v>32</v>
      </c>
      <c r="E2952" s="50">
        <v>1554</v>
      </c>
      <c r="F2952" s="41">
        <v>186.3108</v>
      </c>
      <c r="G2952" s="42">
        <v>0</v>
      </c>
      <c r="H2952" s="42">
        <v>514.09999999999991</v>
      </c>
      <c r="I2952" s="42"/>
      <c r="J2952" s="42"/>
      <c r="K2952" s="42">
        <v>0</v>
      </c>
      <c r="L2952" s="46">
        <v>7.7629500000000004E-2</v>
      </c>
      <c r="M2952" s="42">
        <v>0</v>
      </c>
      <c r="N2952" s="48">
        <v>36.608265999999993</v>
      </c>
      <c r="O2952" s="42"/>
      <c r="P2952" s="42"/>
      <c r="Q2952" s="42">
        <v>0</v>
      </c>
      <c r="R2952" s="47">
        <v>700.41079999999988</v>
      </c>
      <c r="S2952" s="42">
        <v>745.89484935993767</v>
      </c>
      <c r="T2952" s="73">
        <v>0.47998381554693542</v>
      </c>
      <c r="U2952" s="48">
        <v>36.685895499999994</v>
      </c>
      <c r="V2952" s="49">
        <v>23.607397361647354</v>
      </c>
    </row>
    <row r="2953" spans="1:22" x14ac:dyDescent="0.35">
      <c r="A2953" s="1" t="s">
        <v>29</v>
      </c>
      <c r="B2953" s="44" t="s">
        <v>2990</v>
      </c>
      <c r="C2953" s="25" t="s">
        <v>3002</v>
      </c>
      <c r="D2953" s="25" t="s">
        <v>32</v>
      </c>
      <c r="E2953" s="50">
        <v>1068</v>
      </c>
      <c r="F2953" s="41">
        <v>141.24600000000001</v>
      </c>
      <c r="G2953" s="42">
        <v>540.31140000000005</v>
      </c>
      <c r="H2953" s="42">
        <v>0</v>
      </c>
      <c r="I2953" s="42"/>
      <c r="J2953" s="42"/>
      <c r="K2953" s="42">
        <v>0</v>
      </c>
      <c r="L2953" s="46">
        <v>5.8852500000000002E-2</v>
      </c>
      <c r="M2953" s="48">
        <v>27.626682299999999</v>
      </c>
      <c r="N2953" s="48">
        <v>0</v>
      </c>
      <c r="O2953" s="42"/>
      <c r="P2953" s="42"/>
      <c r="Q2953" s="42">
        <v>0</v>
      </c>
      <c r="R2953" s="47">
        <v>681.55740000000003</v>
      </c>
      <c r="S2953" s="42">
        <v>725.8171264679969</v>
      </c>
      <c r="T2953" s="73">
        <v>0.6796040509999971</v>
      </c>
      <c r="U2953" s="48">
        <v>27.685534799999999</v>
      </c>
      <c r="V2953" s="49">
        <v>25.922785393258426</v>
      </c>
    </row>
    <row r="2954" spans="1:22" x14ac:dyDescent="0.35">
      <c r="A2954" s="1" t="s">
        <v>29</v>
      </c>
      <c r="B2954" s="44" t="s">
        <v>2990</v>
      </c>
      <c r="C2954" s="25" t="s">
        <v>3003</v>
      </c>
      <c r="D2954" s="25" t="s">
        <v>32</v>
      </c>
      <c r="E2954" s="50">
        <v>608</v>
      </c>
      <c r="F2954" s="60">
        <v>62.247599999999998</v>
      </c>
      <c r="G2954" s="42">
        <v>0</v>
      </c>
      <c r="H2954" s="42">
        <v>0</v>
      </c>
      <c r="I2954" s="42"/>
      <c r="J2954" s="42"/>
      <c r="K2954" s="42">
        <v>0</v>
      </c>
      <c r="L2954" s="46">
        <v>2.5936499999999998E-2</v>
      </c>
      <c r="M2954" s="42">
        <v>0</v>
      </c>
      <c r="N2954" s="48">
        <v>0</v>
      </c>
      <c r="O2954" s="42"/>
      <c r="P2954" s="42"/>
      <c r="Q2954" s="42">
        <v>0</v>
      </c>
      <c r="R2954" s="62">
        <v>62.247599999999998</v>
      </c>
      <c r="S2954" s="48">
        <v>66.289903332469549</v>
      </c>
      <c r="T2954" s="73">
        <v>0.10902944627050913</v>
      </c>
      <c r="U2954" s="48">
        <v>2.5936499999999998E-2</v>
      </c>
      <c r="V2954" s="49">
        <v>4.2658717105263158E-2</v>
      </c>
    </row>
    <row r="2955" spans="1:22" x14ac:dyDescent="0.35">
      <c r="A2955" s="1" t="s">
        <v>29</v>
      </c>
      <c r="B2955" s="44" t="s">
        <v>2990</v>
      </c>
      <c r="C2955" s="25" t="s">
        <v>3004</v>
      </c>
      <c r="D2955" s="25" t="s">
        <v>32</v>
      </c>
      <c r="E2955" s="50">
        <v>3560</v>
      </c>
      <c r="F2955" s="41">
        <v>1264.9608000000001</v>
      </c>
      <c r="G2955" s="42">
        <v>1425.0428999999999</v>
      </c>
      <c r="H2955" s="42">
        <v>0</v>
      </c>
      <c r="I2955" s="42"/>
      <c r="J2955" s="42"/>
      <c r="K2955" s="42">
        <v>0</v>
      </c>
      <c r="L2955" s="46">
        <v>0.52706699999999995</v>
      </c>
      <c r="M2955" s="48">
        <v>72.863921550000001</v>
      </c>
      <c r="N2955" s="48">
        <v>0</v>
      </c>
      <c r="O2955" s="42"/>
      <c r="P2955" s="42"/>
      <c r="Q2955" s="42">
        <v>0</v>
      </c>
      <c r="R2955" s="47">
        <v>2690.0037000000002</v>
      </c>
      <c r="S2955" s="42">
        <v>2864.6901284063229</v>
      </c>
      <c r="T2955" s="73">
        <v>0.80468823831638281</v>
      </c>
      <c r="U2955" s="48">
        <v>73.390988550000003</v>
      </c>
      <c r="V2955" s="49">
        <v>20.615446221910116</v>
      </c>
    </row>
    <row r="2956" spans="1:22" x14ac:dyDescent="0.35">
      <c r="A2956" s="1" t="s">
        <v>29</v>
      </c>
      <c r="B2956" s="44" t="s">
        <v>2990</v>
      </c>
      <c r="C2956" s="25" t="s">
        <v>3005</v>
      </c>
      <c r="D2956" s="25" t="s">
        <v>32</v>
      </c>
      <c r="E2956" s="50">
        <v>2187</v>
      </c>
      <c r="F2956" s="41">
        <v>285.8184</v>
      </c>
      <c r="G2956" s="42">
        <v>776.36609999999996</v>
      </c>
      <c r="H2956" s="42">
        <v>0</v>
      </c>
      <c r="I2956" s="42"/>
      <c r="J2956" s="42"/>
      <c r="K2956" s="42">
        <v>0</v>
      </c>
      <c r="L2956" s="46">
        <v>0.119091</v>
      </c>
      <c r="M2956" s="48">
        <v>39.696403949999997</v>
      </c>
      <c r="N2956" s="48">
        <v>0</v>
      </c>
      <c r="O2956" s="42"/>
      <c r="P2956" s="42"/>
      <c r="Q2956" s="42">
        <v>0</v>
      </c>
      <c r="R2956" s="47">
        <v>1062.1844999999998</v>
      </c>
      <c r="S2956" s="42">
        <v>1131.161809069707</v>
      </c>
      <c r="T2956" s="73">
        <v>0.51722076317773524</v>
      </c>
      <c r="U2956" s="48">
        <v>39.815494949999994</v>
      </c>
      <c r="V2956" s="49">
        <v>18.205530384087787</v>
      </c>
    </row>
    <row r="2957" spans="1:22" x14ac:dyDescent="0.35">
      <c r="A2957" s="1" t="s">
        <v>29</v>
      </c>
      <c r="B2957" s="44" t="s">
        <v>2990</v>
      </c>
      <c r="C2957" s="25" t="s">
        <v>3006</v>
      </c>
      <c r="D2957" s="25" t="s">
        <v>32</v>
      </c>
      <c r="E2957" s="50">
        <v>2998</v>
      </c>
      <c r="F2957" s="41">
        <v>523.6848</v>
      </c>
      <c r="G2957" s="42">
        <v>647.91899999999998</v>
      </c>
      <c r="H2957" s="42">
        <v>0</v>
      </c>
      <c r="I2957" s="42"/>
      <c r="J2957" s="42"/>
      <c r="K2957" s="42">
        <v>0</v>
      </c>
      <c r="L2957" s="46">
        <v>0.21820200000000001</v>
      </c>
      <c r="M2957" s="48">
        <v>33.128770500000002</v>
      </c>
      <c r="N2957" s="48">
        <v>0</v>
      </c>
      <c r="O2957" s="42"/>
      <c r="P2957" s="42"/>
      <c r="Q2957" s="42">
        <v>0</v>
      </c>
      <c r="R2957" s="47">
        <v>1171.6037999999999</v>
      </c>
      <c r="S2957" s="42">
        <v>1247.6867003057785</v>
      </c>
      <c r="T2957" s="73">
        <v>0.41617301544555652</v>
      </c>
      <c r="U2957" s="48">
        <v>33.3469725</v>
      </c>
      <c r="V2957" s="49">
        <v>11.12307288192128</v>
      </c>
    </row>
    <row r="2958" spans="1:22" x14ac:dyDescent="0.35">
      <c r="A2958" s="1" t="s">
        <v>29</v>
      </c>
      <c r="B2958" s="44" t="s">
        <v>2990</v>
      </c>
      <c r="C2958" s="25" t="s">
        <v>3007</v>
      </c>
      <c r="D2958" s="25" t="s">
        <v>32</v>
      </c>
      <c r="E2958" s="50">
        <v>3090</v>
      </c>
      <c r="F2958" s="41">
        <v>1156.4928</v>
      </c>
      <c r="G2958" s="42">
        <v>0</v>
      </c>
      <c r="H2958" s="42">
        <v>0</v>
      </c>
      <c r="I2958" s="42"/>
      <c r="J2958" s="42"/>
      <c r="K2958" s="42">
        <v>0</v>
      </c>
      <c r="L2958" s="46">
        <v>0.48187200000000002</v>
      </c>
      <c r="M2958" s="42">
        <v>0</v>
      </c>
      <c r="N2958" s="48">
        <v>0</v>
      </c>
      <c r="O2958" s="42"/>
      <c r="P2958" s="42"/>
      <c r="Q2958" s="42">
        <v>0</v>
      </c>
      <c r="R2958" s="47">
        <v>1156.4928</v>
      </c>
      <c r="S2958" s="42">
        <v>1231.5944055143818</v>
      </c>
      <c r="T2958" s="73">
        <v>0.39857424126679025</v>
      </c>
      <c r="U2958" s="48">
        <v>0.48187200000000002</v>
      </c>
      <c r="V2958" s="49">
        <v>0.15594563106796117</v>
      </c>
    </row>
    <row r="2959" spans="1:22" x14ac:dyDescent="0.35">
      <c r="A2959" s="1" t="s">
        <v>29</v>
      </c>
      <c r="B2959" s="44" t="s">
        <v>2990</v>
      </c>
      <c r="C2959" s="25" t="s">
        <v>3008</v>
      </c>
      <c r="D2959" s="25" t="s">
        <v>32</v>
      </c>
      <c r="E2959" s="50">
        <v>2020</v>
      </c>
      <c r="F2959" s="41">
        <v>229.15799999999999</v>
      </c>
      <c r="G2959" s="42">
        <v>0</v>
      </c>
      <c r="H2959" s="42">
        <v>642.91599999999994</v>
      </c>
      <c r="I2959" s="42"/>
      <c r="J2959" s="42"/>
      <c r="K2959" s="42">
        <v>0</v>
      </c>
      <c r="L2959" s="46">
        <v>9.5482499999999998E-2</v>
      </c>
      <c r="M2959" s="42">
        <v>0</v>
      </c>
      <c r="N2959" s="48">
        <v>45.781054159999997</v>
      </c>
      <c r="O2959" s="42"/>
      <c r="P2959" s="42"/>
      <c r="Q2959" s="42">
        <v>0</v>
      </c>
      <c r="R2959" s="47">
        <v>872.07399999999996</v>
      </c>
      <c r="S2959" s="42">
        <v>928.70570365379626</v>
      </c>
      <c r="T2959" s="73">
        <v>0.45975529883851302</v>
      </c>
      <c r="U2959" s="48">
        <v>45.876536659999999</v>
      </c>
      <c r="V2959" s="49">
        <v>22.711156762376238</v>
      </c>
    </row>
    <row r="2960" spans="1:22" x14ac:dyDescent="0.35">
      <c r="A2960" s="1" t="s">
        <v>29</v>
      </c>
      <c r="B2960" s="44" t="s">
        <v>2990</v>
      </c>
      <c r="C2960" s="25" t="s">
        <v>3009</v>
      </c>
      <c r="D2960" s="25" t="s">
        <v>32</v>
      </c>
      <c r="E2960" s="50">
        <v>1103</v>
      </c>
      <c r="F2960" s="41">
        <v>139.89959999999999</v>
      </c>
      <c r="G2960" s="42">
        <v>0</v>
      </c>
      <c r="H2960" s="42">
        <v>347.25999999999993</v>
      </c>
      <c r="I2960" s="42"/>
      <c r="J2960" s="42"/>
      <c r="K2960" s="42">
        <v>0</v>
      </c>
      <c r="L2960" s="46">
        <v>5.8291499999999996E-2</v>
      </c>
      <c r="M2960" s="42">
        <v>0</v>
      </c>
      <c r="N2960" s="48">
        <v>24.727847599999997</v>
      </c>
      <c r="O2960" s="42"/>
      <c r="P2960" s="42"/>
      <c r="Q2960" s="42">
        <v>0</v>
      </c>
      <c r="R2960" s="47">
        <v>487.15959999999995</v>
      </c>
      <c r="S2960" s="42">
        <v>518.79530763410207</v>
      </c>
      <c r="T2960" s="73">
        <v>0.4703493269574815</v>
      </c>
      <c r="U2960" s="48">
        <v>24.786139099999996</v>
      </c>
      <c r="V2960" s="49">
        <v>22.471567633726199</v>
      </c>
    </row>
    <row r="2961" spans="1:22" x14ac:dyDescent="0.35">
      <c r="A2961" s="1" t="s">
        <v>29</v>
      </c>
      <c r="B2961" s="44" t="s">
        <v>2990</v>
      </c>
      <c r="C2961" s="25" t="s">
        <v>3010</v>
      </c>
      <c r="D2961" s="25" t="s">
        <v>32</v>
      </c>
      <c r="E2961" s="50">
        <v>3477</v>
      </c>
      <c r="F2961" s="41">
        <v>736.30799999999999</v>
      </c>
      <c r="G2961" s="42">
        <v>1023.7877999999999</v>
      </c>
      <c r="H2961" s="42">
        <v>0</v>
      </c>
      <c r="I2961" s="42"/>
      <c r="J2961" s="42"/>
      <c r="K2961" s="42">
        <v>0</v>
      </c>
      <c r="L2961" s="46">
        <v>0.30679500000000004</v>
      </c>
      <c r="M2961" s="48">
        <v>52.347332100000003</v>
      </c>
      <c r="N2961" s="48">
        <v>0</v>
      </c>
      <c r="O2961" s="42"/>
      <c r="P2961" s="42"/>
      <c r="Q2961" s="42">
        <v>0</v>
      </c>
      <c r="R2961" s="47">
        <v>1760.0958000000001</v>
      </c>
      <c r="S2961" s="42">
        <v>1874.39484314071</v>
      </c>
      <c r="T2961" s="73">
        <v>0.53908393532951104</v>
      </c>
      <c r="U2961" s="48">
        <v>52.654127100000004</v>
      </c>
      <c r="V2961" s="49">
        <v>15.143551078515964</v>
      </c>
    </row>
    <row r="2962" spans="1:22" x14ac:dyDescent="0.35">
      <c r="A2962" s="1" t="s">
        <v>29</v>
      </c>
      <c r="B2962" s="44" t="s">
        <v>2990</v>
      </c>
      <c r="C2962" s="25" t="s">
        <v>3011</v>
      </c>
      <c r="D2962" s="25" t="s">
        <v>32</v>
      </c>
      <c r="E2962" s="50">
        <v>4108</v>
      </c>
      <c r="F2962" s="41">
        <v>742.83119999999997</v>
      </c>
      <c r="G2962" s="42">
        <v>1381.0905</v>
      </c>
      <c r="H2962" s="42">
        <v>0</v>
      </c>
      <c r="I2962" s="42"/>
      <c r="J2962" s="42"/>
      <c r="K2962" s="42">
        <v>0</v>
      </c>
      <c r="L2962" s="46">
        <v>0.30951300000000004</v>
      </c>
      <c r="M2962" s="48">
        <v>70.616589750000003</v>
      </c>
      <c r="N2962" s="48">
        <v>0</v>
      </c>
      <c r="O2962" s="42"/>
      <c r="P2962" s="42"/>
      <c r="Q2962" s="42">
        <v>0</v>
      </c>
      <c r="R2962" s="47">
        <v>2123.9216999999999</v>
      </c>
      <c r="S2962" s="42">
        <v>2261.8472708784657</v>
      </c>
      <c r="T2962" s="73">
        <v>0.55059573293049313</v>
      </c>
      <c r="U2962" s="48">
        <v>70.926102749999998</v>
      </c>
      <c r="V2962" s="49">
        <v>17.265360942064266</v>
      </c>
    </row>
    <row r="2963" spans="1:22" x14ac:dyDescent="0.35">
      <c r="A2963" s="1" t="s">
        <v>29</v>
      </c>
      <c r="B2963" s="44" t="s">
        <v>2990</v>
      </c>
      <c r="C2963" s="25" t="s">
        <v>3012</v>
      </c>
      <c r="D2963" s="25" t="s">
        <v>32</v>
      </c>
      <c r="E2963" s="50">
        <v>2348</v>
      </c>
      <c r="F2963" s="41">
        <v>442.13759999999996</v>
      </c>
      <c r="G2963" s="42">
        <v>0</v>
      </c>
      <c r="H2963" s="42">
        <v>0</v>
      </c>
      <c r="I2963" s="42"/>
      <c r="J2963" s="42"/>
      <c r="K2963" s="42">
        <v>0</v>
      </c>
      <c r="L2963" s="46">
        <v>0.18422400000000003</v>
      </c>
      <c r="M2963" s="42">
        <v>0</v>
      </c>
      <c r="N2963" s="48">
        <v>0</v>
      </c>
      <c r="O2963" s="42"/>
      <c r="P2963" s="42"/>
      <c r="Q2963" s="42">
        <v>0</v>
      </c>
      <c r="R2963" s="47">
        <v>442.13759999999996</v>
      </c>
      <c r="S2963" s="42">
        <v>470.84961932106756</v>
      </c>
      <c r="T2963" s="73">
        <v>0.20053220584372553</v>
      </c>
      <c r="U2963" s="48">
        <v>0.18422400000000003</v>
      </c>
      <c r="V2963" s="49">
        <v>7.8459965928449754E-2</v>
      </c>
    </row>
    <row r="2964" spans="1:22" x14ac:dyDescent="0.35">
      <c r="A2964" s="1" t="s">
        <v>29</v>
      </c>
      <c r="B2964" s="44" t="s">
        <v>2990</v>
      </c>
      <c r="C2964" s="25" t="s">
        <v>3013</v>
      </c>
      <c r="D2964" s="25" t="s">
        <v>32</v>
      </c>
      <c r="E2964" s="50">
        <v>2966</v>
      </c>
      <c r="F2964" s="41">
        <v>348.16320000000002</v>
      </c>
      <c r="G2964" s="42">
        <v>892.30949999999996</v>
      </c>
      <c r="H2964" s="42">
        <v>0</v>
      </c>
      <c r="I2964" s="42"/>
      <c r="J2964" s="42"/>
      <c r="K2964" s="42">
        <v>0</v>
      </c>
      <c r="L2964" s="46">
        <v>0.145068</v>
      </c>
      <c r="M2964" s="48">
        <v>45.62471025</v>
      </c>
      <c r="N2964" s="48">
        <v>0</v>
      </c>
      <c r="O2964" s="42"/>
      <c r="P2964" s="42"/>
      <c r="Q2964" s="42">
        <v>0</v>
      </c>
      <c r="R2964" s="47">
        <v>1240.4727</v>
      </c>
      <c r="S2964" s="42">
        <v>1321.0278849235553</v>
      </c>
      <c r="T2964" s="73">
        <v>0.44539038601603348</v>
      </c>
      <c r="U2964" s="48">
        <v>45.769778250000002</v>
      </c>
      <c r="V2964" s="49">
        <v>15.431482889413353</v>
      </c>
    </row>
    <row r="2965" spans="1:22" x14ac:dyDescent="0.35">
      <c r="A2965" s="1" t="s">
        <v>29</v>
      </c>
      <c r="B2965" s="44" t="s">
        <v>2990</v>
      </c>
      <c r="C2965" s="25" t="s">
        <v>3014</v>
      </c>
      <c r="D2965" s="25" t="s">
        <v>32</v>
      </c>
      <c r="E2965" s="50">
        <v>3057</v>
      </c>
      <c r="F2965" s="41">
        <v>298.03679999999997</v>
      </c>
      <c r="G2965" s="42">
        <v>1371.9969000000001</v>
      </c>
      <c r="H2965" s="42">
        <v>0</v>
      </c>
      <c r="I2965" s="42"/>
      <c r="J2965" s="42"/>
      <c r="K2965" s="42">
        <v>0</v>
      </c>
      <c r="L2965" s="46">
        <v>0.124182</v>
      </c>
      <c r="M2965" s="48">
        <v>70.151624549999994</v>
      </c>
      <c r="N2965" s="48">
        <v>0</v>
      </c>
      <c r="O2965" s="42"/>
      <c r="P2965" s="42"/>
      <c r="Q2965" s="42">
        <v>0</v>
      </c>
      <c r="R2965" s="47">
        <v>1670.0337</v>
      </c>
      <c r="S2965" s="42">
        <v>1778.4841911168696</v>
      </c>
      <c r="T2965" s="73">
        <v>0.58177435103594033</v>
      </c>
      <c r="U2965" s="48">
        <v>70.275806549999999</v>
      </c>
      <c r="V2965" s="49">
        <v>22.988487585868498</v>
      </c>
    </row>
    <row r="2966" spans="1:22" x14ac:dyDescent="0.35">
      <c r="A2966" s="1" t="s">
        <v>29</v>
      </c>
      <c r="B2966" s="44" t="s">
        <v>2990</v>
      </c>
      <c r="C2966" s="25" t="s">
        <v>3015</v>
      </c>
      <c r="D2966" s="25" t="s">
        <v>32</v>
      </c>
      <c r="E2966" s="50">
        <v>2171</v>
      </c>
      <c r="F2966" s="41">
        <v>187.1748</v>
      </c>
      <c r="G2966" s="42">
        <v>1236.3507000000002</v>
      </c>
      <c r="H2966" s="42">
        <v>0</v>
      </c>
      <c r="I2966" s="42"/>
      <c r="J2966" s="42"/>
      <c r="K2966" s="42">
        <v>0</v>
      </c>
      <c r="L2966" s="46">
        <v>7.7989500000000003E-2</v>
      </c>
      <c r="M2966" s="48">
        <v>63.215893650000005</v>
      </c>
      <c r="N2966" s="48">
        <v>0</v>
      </c>
      <c r="O2966" s="42"/>
      <c r="P2966" s="42"/>
      <c r="Q2966" s="42">
        <v>0</v>
      </c>
      <c r="R2966" s="47">
        <v>1423.5255000000002</v>
      </c>
      <c r="S2966" s="42">
        <v>1515.9679696294379</v>
      </c>
      <c r="T2966" s="73">
        <v>0.69828096251931737</v>
      </c>
      <c r="U2966" s="48">
        <v>63.293883150000006</v>
      </c>
      <c r="V2966" s="49">
        <v>29.154252947950258</v>
      </c>
    </row>
    <row r="2967" spans="1:22" x14ac:dyDescent="0.35">
      <c r="A2967" s="1" t="s">
        <v>29</v>
      </c>
      <c r="B2967" s="44" t="s">
        <v>2990</v>
      </c>
      <c r="C2967" s="25" t="s">
        <v>3016</v>
      </c>
      <c r="D2967" s="25" t="s">
        <v>32</v>
      </c>
      <c r="E2967" s="50">
        <v>3775</v>
      </c>
      <c r="F2967" s="41">
        <v>564.99839999999995</v>
      </c>
      <c r="G2967" s="42">
        <v>2057.8058999999998</v>
      </c>
      <c r="H2967" s="42">
        <v>0</v>
      </c>
      <c r="I2967" s="42"/>
      <c r="J2967" s="42"/>
      <c r="K2967" s="42">
        <v>0</v>
      </c>
      <c r="L2967" s="46">
        <v>0.23541599999999999</v>
      </c>
      <c r="M2967" s="42">
        <v>105.21775005000001</v>
      </c>
      <c r="N2967" s="48">
        <v>0</v>
      </c>
      <c r="O2967" s="42"/>
      <c r="P2967" s="42"/>
      <c r="Q2967" s="42">
        <v>0</v>
      </c>
      <c r="R2967" s="47">
        <v>2622.8042999999998</v>
      </c>
      <c r="S2967" s="42">
        <v>2793.1268596216632</v>
      </c>
      <c r="T2967" s="73">
        <v>0.73990115486666574</v>
      </c>
      <c r="U2967" s="48">
        <v>105.45316605000001</v>
      </c>
      <c r="V2967" s="49">
        <v>27.934613523178811</v>
      </c>
    </row>
    <row r="2968" spans="1:22" x14ac:dyDescent="0.35">
      <c r="A2968" s="1" t="s">
        <v>29</v>
      </c>
      <c r="B2968" s="44" t="s">
        <v>2990</v>
      </c>
      <c r="C2968" s="25" t="s">
        <v>3017</v>
      </c>
      <c r="D2968" s="25" t="s">
        <v>32</v>
      </c>
      <c r="E2968" s="50">
        <v>6018</v>
      </c>
      <c r="F2968" s="41">
        <v>2503.5263999999997</v>
      </c>
      <c r="G2968" s="42">
        <v>1100.3255999999999</v>
      </c>
      <c r="H2968" s="42">
        <v>0</v>
      </c>
      <c r="I2968" s="42"/>
      <c r="J2968" s="42"/>
      <c r="K2968" s="42">
        <v>0</v>
      </c>
      <c r="L2968" s="46">
        <v>1.0431360000000001</v>
      </c>
      <c r="M2968" s="48">
        <v>56.260789199999998</v>
      </c>
      <c r="N2968" s="48">
        <v>0</v>
      </c>
      <c r="O2968" s="42"/>
      <c r="P2968" s="42"/>
      <c r="Q2968" s="42">
        <v>0</v>
      </c>
      <c r="R2968" s="47">
        <v>3603.8519999999999</v>
      </c>
      <c r="S2968" s="42">
        <v>3837.8829176470585</v>
      </c>
      <c r="T2968" s="73">
        <v>0.63773395108791264</v>
      </c>
      <c r="U2968" s="48">
        <v>57.303925199999995</v>
      </c>
      <c r="V2968" s="49">
        <v>9.5220879361914257</v>
      </c>
    </row>
    <row r="2969" spans="1:22" x14ac:dyDescent="0.35">
      <c r="A2969" s="1" t="s">
        <v>29</v>
      </c>
      <c r="B2969" s="44" t="s">
        <v>2990</v>
      </c>
      <c r="C2969" s="25" t="s">
        <v>3018</v>
      </c>
      <c r="D2969" s="25" t="s">
        <v>32</v>
      </c>
      <c r="E2969" s="50">
        <v>1976</v>
      </c>
      <c r="F2969" s="41">
        <v>322.84800000000001</v>
      </c>
      <c r="G2969" s="42">
        <v>864.27089999999998</v>
      </c>
      <c r="H2969" s="42">
        <v>0</v>
      </c>
      <c r="I2969" s="42"/>
      <c r="J2969" s="42"/>
      <c r="K2969" s="42">
        <v>0</v>
      </c>
      <c r="L2969" s="46">
        <v>0.13452</v>
      </c>
      <c r="M2969" s="48">
        <v>44.19106755</v>
      </c>
      <c r="N2969" s="48">
        <v>0</v>
      </c>
      <c r="O2969" s="42"/>
      <c r="P2969" s="42"/>
      <c r="Q2969" s="42">
        <v>0</v>
      </c>
      <c r="R2969" s="47">
        <v>1187.1188999999999</v>
      </c>
      <c r="S2969" s="42">
        <v>1264.2093369888571</v>
      </c>
      <c r="T2969" s="73">
        <v>0.63978205313201275</v>
      </c>
      <c r="U2969" s="48">
        <v>44.325587550000002</v>
      </c>
      <c r="V2969" s="49">
        <v>22.431977505060729</v>
      </c>
    </row>
    <row r="2970" spans="1:22" x14ac:dyDescent="0.35">
      <c r="A2970" s="1" t="s">
        <v>29</v>
      </c>
      <c r="B2970" s="44" t="s">
        <v>2990</v>
      </c>
      <c r="C2970" s="25" t="s">
        <v>3019</v>
      </c>
      <c r="D2970" s="25" t="s">
        <v>32</v>
      </c>
      <c r="E2970" s="50">
        <v>2490</v>
      </c>
      <c r="F2970" s="41">
        <v>272.15280000000001</v>
      </c>
      <c r="G2970" s="42">
        <v>674.82090000000005</v>
      </c>
      <c r="H2970" s="42">
        <v>0</v>
      </c>
      <c r="I2970" s="42"/>
      <c r="J2970" s="42"/>
      <c r="K2970" s="42">
        <v>0</v>
      </c>
      <c r="L2970" s="46">
        <v>0.11339700000000001</v>
      </c>
      <c r="M2970" s="48">
        <v>34.504292549999995</v>
      </c>
      <c r="N2970" s="48">
        <v>0</v>
      </c>
      <c r="O2970" s="42"/>
      <c r="P2970" s="42"/>
      <c r="Q2970" s="42">
        <v>0</v>
      </c>
      <c r="R2970" s="47">
        <v>946.97370000000001</v>
      </c>
      <c r="S2970" s="42">
        <v>1008.4693230163255</v>
      </c>
      <c r="T2970" s="73">
        <v>0.40500776024752028</v>
      </c>
      <c r="U2970" s="48">
        <v>34.617689549999994</v>
      </c>
      <c r="V2970" s="49">
        <v>13.902686566265059</v>
      </c>
    </row>
    <row r="2971" spans="1:22" x14ac:dyDescent="0.35">
      <c r="A2971" s="1" t="s">
        <v>29</v>
      </c>
      <c r="B2971" s="44" t="s">
        <v>2990</v>
      </c>
      <c r="C2971" s="25" t="s">
        <v>3020</v>
      </c>
      <c r="D2971" s="25" t="s">
        <v>32</v>
      </c>
      <c r="E2971" s="50">
        <v>1812</v>
      </c>
      <c r="F2971" s="41">
        <v>174.32999999999998</v>
      </c>
      <c r="G2971" s="42">
        <v>900.26639999999998</v>
      </c>
      <c r="H2971" s="42">
        <v>0</v>
      </c>
      <c r="I2971" s="42"/>
      <c r="J2971" s="42"/>
      <c r="K2971" s="42">
        <v>0</v>
      </c>
      <c r="L2971" s="46">
        <v>7.2637500000000008E-2</v>
      </c>
      <c r="M2971" s="48">
        <v>46.031554799999995</v>
      </c>
      <c r="N2971" s="48">
        <v>0</v>
      </c>
      <c r="O2971" s="42"/>
      <c r="P2971" s="42"/>
      <c r="Q2971" s="42">
        <v>0</v>
      </c>
      <c r="R2971" s="47">
        <v>1074.5963999999999</v>
      </c>
      <c r="S2971" s="42">
        <v>1144.3797267271314</v>
      </c>
      <c r="T2971" s="73">
        <v>0.63155614057788712</v>
      </c>
      <c r="U2971" s="48">
        <v>46.104192299999994</v>
      </c>
      <c r="V2971" s="49">
        <v>25.443814735099334</v>
      </c>
    </row>
    <row r="2972" spans="1:22" x14ac:dyDescent="0.35">
      <c r="A2972" s="1" t="s">
        <v>29</v>
      </c>
      <c r="B2972" s="44" t="s">
        <v>2990</v>
      </c>
      <c r="C2972" s="25" t="s">
        <v>3021</v>
      </c>
      <c r="D2972" s="25" t="s">
        <v>32</v>
      </c>
      <c r="E2972" s="50">
        <v>10644</v>
      </c>
      <c r="F2972" s="41">
        <v>2162.502</v>
      </c>
      <c r="G2972" s="42">
        <v>5356.1304</v>
      </c>
      <c r="H2972" s="42">
        <v>0</v>
      </c>
      <c r="I2972" s="42"/>
      <c r="J2972" s="42"/>
      <c r="K2972" s="42">
        <v>0</v>
      </c>
      <c r="L2972" s="46">
        <v>0.90104249999999997</v>
      </c>
      <c r="M2972" s="42">
        <v>273.86450280000003</v>
      </c>
      <c r="N2972" s="48">
        <v>0</v>
      </c>
      <c r="O2972" s="42"/>
      <c r="P2972" s="42"/>
      <c r="Q2972" s="42">
        <v>0</v>
      </c>
      <c r="R2972" s="47">
        <v>7518.6324000000004</v>
      </c>
      <c r="S2972" s="42">
        <v>8006.8856468100548</v>
      </c>
      <c r="T2972" s="73">
        <v>0.75224404799042233</v>
      </c>
      <c r="U2972" s="48">
        <v>274.76554530000004</v>
      </c>
      <c r="V2972" s="49">
        <v>25.814124887260434</v>
      </c>
    </row>
    <row r="2973" spans="1:22" x14ac:dyDescent="0.35">
      <c r="A2973" s="1" t="s">
        <v>29</v>
      </c>
      <c r="B2973" s="44" t="s">
        <v>2990</v>
      </c>
      <c r="C2973" s="25" t="s">
        <v>3022</v>
      </c>
      <c r="D2973" s="25" t="s">
        <v>32</v>
      </c>
      <c r="E2973" s="50">
        <v>2283</v>
      </c>
      <c r="F2973" s="41">
        <v>290.84039999999999</v>
      </c>
      <c r="G2973" s="42">
        <v>1186.3359</v>
      </c>
      <c r="H2973" s="42">
        <v>0</v>
      </c>
      <c r="I2973" s="42"/>
      <c r="J2973" s="42"/>
      <c r="K2973" s="42">
        <v>0</v>
      </c>
      <c r="L2973" s="46">
        <v>0.12118350000000001</v>
      </c>
      <c r="M2973" s="48">
        <v>60.658585049999999</v>
      </c>
      <c r="N2973" s="48">
        <v>0</v>
      </c>
      <c r="O2973" s="42"/>
      <c r="P2973" s="42"/>
      <c r="Q2973" s="42">
        <v>0</v>
      </c>
      <c r="R2973" s="47">
        <v>1477.1763000000001</v>
      </c>
      <c r="S2973" s="42">
        <v>1573.1028044778441</v>
      </c>
      <c r="T2973" s="73">
        <v>0.68905072469463169</v>
      </c>
      <c r="U2973" s="48">
        <v>60.77976855</v>
      </c>
      <c r="V2973" s="49">
        <v>26.622763272010513</v>
      </c>
    </row>
    <row r="2974" spans="1:22" x14ac:dyDescent="0.35">
      <c r="A2974" s="1" t="s">
        <v>29</v>
      </c>
      <c r="B2974" s="44" t="s">
        <v>2990</v>
      </c>
      <c r="C2974" s="25" t="s">
        <v>3023</v>
      </c>
      <c r="D2974" s="25" t="s">
        <v>32</v>
      </c>
      <c r="E2974" s="50">
        <v>10663</v>
      </c>
      <c r="F2974" s="41">
        <v>2000.2572</v>
      </c>
      <c r="G2974" s="42">
        <v>3284.3051999999998</v>
      </c>
      <c r="H2974" s="42">
        <v>0</v>
      </c>
      <c r="I2974" s="42"/>
      <c r="J2974" s="42"/>
      <c r="K2974" s="42">
        <v>0</v>
      </c>
      <c r="L2974" s="46">
        <v>0.83344050000000003</v>
      </c>
      <c r="M2974" s="42">
        <v>167.92993140000002</v>
      </c>
      <c r="N2974" s="48">
        <v>0</v>
      </c>
      <c r="O2974" s="42"/>
      <c r="P2974" s="42"/>
      <c r="Q2974" s="42">
        <v>0</v>
      </c>
      <c r="R2974" s="47">
        <v>5284.5623999999998</v>
      </c>
      <c r="S2974" s="42">
        <v>5627.737144089142</v>
      </c>
      <c r="T2974" s="73">
        <v>0.52778178224600414</v>
      </c>
      <c r="U2974" s="48">
        <v>168.76337190000001</v>
      </c>
      <c r="V2974" s="49">
        <v>15.82700664916065</v>
      </c>
    </row>
    <row r="2975" spans="1:22" x14ac:dyDescent="0.35">
      <c r="A2975" s="1" t="s">
        <v>29</v>
      </c>
      <c r="B2975" s="44" t="s">
        <v>2990</v>
      </c>
      <c r="C2975" s="25" t="s">
        <v>3024</v>
      </c>
      <c r="D2975" s="25" t="s">
        <v>32</v>
      </c>
      <c r="E2975" s="50">
        <v>1972</v>
      </c>
      <c r="F2975" s="41">
        <v>294.88679999999999</v>
      </c>
      <c r="G2975" s="42">
        <v>361.84949999999998</v>
      </c>
      <c r="H2975" s="42">
        <v>0</v>
      </c>
      <c r="I2975" s="42"/>
      <c r="J2975" s="42"/>
      <c r="K2975" s="42">
        <v>0</v>
      </c>
      <c r="L2975" s="46">
        <v>0.12286950000000001</v>
      </c>
      <c r="M2975" s="48">
        <v>18.501740249999997</v>
      </c>
      <c r="N2975" s="48">
        <v>0</v>
      </c>
      <c r="O2975" s="42"/>
      <c r="P2975" s="42"/>
      <c r="Q2975" s="42">
        <v>0</v>
      </c>
      <c r="R2975" s="47">
        <v>656.73630000000003</v>
      </c>
      <c r="S2975" s="42">
        <v>699.38416648872771</v>
      </c>
      <c r="T2975" s="73">
        <v>0.35465728523769152</v>
      </c>
      <c r="U2975" s="48">
        <v>18.624609749999998</v>
      </c>
      <c r="V2975" s="49">
        <v>9.4445282707910732</v>
      </c>
    </row>
    <row r="2976" spans="1:22" x14ac:dyDescent="0.35">
      <c r="A2976" s="1" t="s">
        <v>29</v>
      </c>
      <c r="B2976" s="44" t="s">
        <v>2990</v>
      </c>
      <c r="C2976" s="25" t="s">
        <v>3025</v>
      </c>
      <c r="D2976" s="25" t="s">
        <v>32</v>
      </c>
      <c r="E2976" s="50">
        <v>2551</v>
      </c>
      <c r="F2976" s="41">
        <v>370.59120000000001</v>
      </c>
      <c r="G2976" s="42">
        <v>1217.7846</v>
      </c>
      <c r="H2976" s="42">
        <v>0</v>
      </c>
      <c r="I2976" s="42"/>
      <c r="J2976" s="42"/>
      <c r="K2976" s="42">
        <v>0</v>
      </c>
      <c r="L2976" s="46">
        <v>0.15441300000000002</v>
      </c>
      <c r="M2976" s="48">
        <v>62.266589699999997</v>
      </c>
      <c r="N2976" s="48">
        <v>0</v>
      </c>
      <c r="O2976" s="42"/>
      <c r="P2976" s="42"/>
      <c r="Q2976" s="42">
        <v>0</v>
      </c>
      <c r="R2976" s="47">
        <v>1588.3758</v>
      </c>
      <c r="S2976" s="42">
        <v>1691.5235003057787</v>
      </c>
      <c r="T2976" s="73">
        <v>0.66308251677999952</v>
      </c>
      <c r="U2976" s="48">
        <v>62.421002699999995</v>
      </c>
      <c r="V2976" s="49">
        <v>24.469228812230497</v>
      </c>
    </row>
    <row r="2977" spans="1:22" x14ac:dyDescent="0.35">
      <c r="A2977" s="1" t="s">
        <v>29</v>
      </c>
      <c r="B2977" s="44" t="s">
        <v>2990</v>
      </c>
      <c r="C2977" s="25" t="s">
        <v>3026</v>
      </c>
      <c r="D2977" s="25" t="s">
        <v>32</v>
      </c>
      <c r="E2977" s="50">
        <v>2452</v>
      </c>
      <c r="F2977" s="41">
        <v>287.83080000000001</v>
      </c>
      <c r="G2977" s="42">
        <v>855.17729999999995</v>
      </c>
      <c r="H2977" s="42">
        <v>0</v>
      </c>
      <c r="I2977" s="42"/>
      <c r="J2977" s="42"/>
      <c r="K2977" s="42">
        <v>0</v>
      </c>
      <c r="L2977" s="46">
        <v>0.11992950000000001</v>
      </c>
      <c r="M2977" s="48">
        <v>43.726102349999998</v>
      </c>
      <c r="N2977" s="48">
        <v>0</v>
      </c>
      <c r="O2977" s="42"/>
      <c r="P2977" s="42"/>
      <c r="Q2977" s="42">
        <v>0</v>
      </c>
      <c r="R2977" s="47">
        <v>1143.0081</v>
      </c>
      <c r="S2977" s="42">
        <v>1217.2340211868359</v>
      </c>
      <c r="T2977" s="73">
        <v>0.49642496785760026</v>
      </c>
      <c r="U2977" s="48">
        <v>43.846031849999996</v>
      </c>
      <c r="V2977" s="49">
        <v>17.881742190048936</v>
      </c>
    </row>
    <row r="2978" spans="1:22" x14ac:dyDescent="0.35">
      <c r="A2978" s="1" t="s">
        <v>29</v>
      </c>
      <c r="B2978" s="44" t="s">
        <v>2990</v>
      </c>
      <c r="C2978" s="25" t="s">
        <v>3027</v>
      </c>
      <c r="D2978" s="25" t="s">
        <v>32</v>
      </c>
      <c r="E2978" s="50">
        <v>1623</v>
      </c>
      <c r="F2978" s="41">
        <v>205.04519999999999</v>
      </c>
      <c r="G2978" s="42">
        <v>747.56970000000001</v>
      </c>
      <c r="H2978" s="42">
        <v>0</v>
      </c>
      <c r="I2978" s="42"/>
      <c r="J2978" s="42"/>
      <c r="K2978" s="42">
        <v>0</v>
      </c>
      <c r="L2978" s="46">
        <v>8.5435500000000011E-2</v>
      </c>
      <c r="M2978" s="48">
        <v>38.224014149999995</v>
      </c>
      <c r="N2978" s="48">
        <v>0</v>
      </c>
      <c r="O2978" s="42"/>
      <c r="P2978" s="42"/>
      <c r="Q2978" s="42">
        <v>0</v>
      </c>
      <c r="R2978" s="47">
        <v>952.61490000000003</v>
      </c>
      <c r="S2978" s="42">
        <v>1014.4768574863955</v>
      </c>
      <c r="T2978" s="73">
        <v>0.62506275877165463</v>
      </c>
      <c r="U2978" s="48">
        <v>38.309449649999998</v>
      </c>
      <c r="V2978" s="49">
        <v>23.604097134935301</v>
      </c>
    </row>
    <row r="2979" spans="1:22" x14ac:dyDescent="0.35">
      <c r="A2979" s="1" t="s">
        <v>29</v>
      </c>
      <c r="B2979" s="44" t="s">
        <v>2990</v>
      </c>
      <c r="C2979" s="25" t="s">
        <v>3028</v>
      </c>
      <c r="D2979" s="25" t="s">
        <v>32</v>
      </c>
      <c r="E2979" s="50">
        <v>2703</v>
      </c>
      <c r="F2979" s="41">
        <v>327.096</v>
      </c>
      <c r="G2979" s="42">
        <v>1020.3777</v>
      </c>
      <c r="H2979" s="42">
        <v>0</v>
      </c>
      <c r="I2979" s="42"/>
      <c r="J2979" s="42"/>
      <c r="K2979" s="42">
        <v>0</v>
      </c>
      <c r="L2979" s="46">
        <v>0.13628999999999999</v>
      </c>
      <c r="M2979" s="48">
        <v>52.172970149999998</v>
      </c>
      <c r="N2979" s="48">
        <v>0</v>
      </c>
      <c r="O2979" s="42"/>
      <c r="P2979" s="42"/>
      <c r="Q2979" s="42">
        <v>0</v>
      </c>
      <c r="R2979" s="47">
        <v>1347.4737</v>
      </c>
      <c r="S2979" s="42">
        <v>1434.9774339258875</v>
      </c>
      <c r="T2979" s="73">
        <v>0.53088325339470499</v>
      </c>
      <c r="U2979" s="48">
        <v>52.30926015</v>
      </c>
      <c r="V2979" s="49">
        <v>19.352297502774697</v>
      </c>
    </row>
    <row r="2980" spans="1:22" x14ac:dyDescent="0.35">
      <c r="A2980" s="1" t="s">
        <v>29</v>
      </c>
      <c r="B2980" s="44" t="s">
        <v>2990</v>
      </c>
      <c r="C2980" s="25" t="s">
        <v>3029</v>
      </c>
      <c r="D2980" s="25" t="s">
        <v>32</v>
      </c>
      <c r="E2980" s="50">
        <v>1693</v>
      </c>
      <c r="F2980" s="41">
        <v>210.816</v>
      </c>
      <c r="G2980" s="42">
        <v>456.95339999999999</v>
      </c>
      <c r="H2980" s="42">
        <v>0</v>
      </c>
      <c r="I2980" s="42"/>
      <c r="J2980" s="42"/>
      <c r="K2980" s="42">
        <v>0</v>
      </c>
      <c r="L2980" s="46">
        <v>8.7840000000000001E-2</v>
      </c>
      <c r="M2980" s="48">
        <v>23.364501300000001</v>
      </c>
      <c r="N2980" s="48">
        <v>0</v>
      </c>
      <c r="O2980" s="42"/>
      <c r="P2980" s="42"/>
      <c r="Q2980" s="42">
        <v>0</v>
      </c>
      <c r="R2980" s="47">
        <v>667.76940000000002</v>
      </c>
      <c r="S2980" s="42">
        <v>711.13374611039126</v>
      </c>
      <c r="T2980" s="73">
        <v>0.42004355942728366</v>
      </c>
      <c r="U2980" s="48">
        <v>23.452341300000001</v>
      </c>
      <c r="V2980" s="49">
        <v>13.852534731246308</v>
      </c>
    </row>
    <row r="2981" spans="1:22" x14ac:dyDescent="0.35">
      <c r="A2981" s="1" t="s">
        <v>29</v>
      </c>
      <c r="B2981" s="44" t="s">
        <v>2990</v>
      </c>
      <c r="C2981" s="25" t="s">
        <v>3030</v>
      </c>
      <c r="D2981" s="25" t="s">
        <v>32</v>
      </c>
      <c r="E2981" s="50">
        <v>4206</v>
      </c>
      <c r="F2981" s="41">
        <v>502.02</v>
      </c>
      <c r="G2981" s="42">
        <v>1491.7293</v>
      </c>
      <c r="H2981" s="42">
        <v>0</v>
      </c>
      <c r="I2981" s="42"/>
      <c r="J2981" s="42"/>
      <c r="K2981" s="42">
        <v>0</v>
      </c>
      <c r="L2981" s="46">
        <v>0.209175</v>
      </c>
      <c r="M2981" s="48">
        <v>76.273666349999999</v>
      </c>
      <c r="N2981" s="48">
        <v>0</v>
      </c>
      <c r="O2981" s="42"/>
      <c r="P2981" s="42"/>
      <c r="Q2981" s="42">
        <v>0</v>
      </c>
      <c r="R2981" s="47">
        <v>1993.7492999999999</v>
      </c>
      <c r="S2981" s="42">
        <v>2123.2215919357345</v>
      </c>
      <c r="T2981" s="73">
        <v>0.50480779646593787</v>
      </c>
      <c r="U2981" s="48">
        <v>76.482841350000001</v>
      </c>
      <c r="V2981" s="49">
        <v>18.184222860199714</v>
      </c>
    </row>
    <row r="2982" spans="1:22" x14ac:dyDescent="0.35">
      <c r="A2982" s="1" t="s">
        <v>29</v>
      </c>
      <c r="B2982" s="44" t="s">
        <v>2990</v>
      </c>
      <c r="C2982" s="25" t="s">
        <v>3031</v>
      </c>
      <c r="D2982" s="25" t="s">
        <v>32</v>
      </c>
      <c r="E2982" s="50">
        <v>2094</v>
      </c>
      <c r="F2982" s="41">
        <v>243.4068</v>
      </c>
      <c r="G2982" s="42">
        <v>919.21140000000003</v>
      </c>
      <c r="H2982" s="42">
        <v>0</v>
      </c>
      <c r="I2982" s="42"/>
      <c r="J2982" s="42"/>
      <c r="K2982" s="42">
        <v>0</v>
      </c>
      <c r="L2982" s="46">
        <v>0.1014195</v>
      </c>
      <c r="M2982" s="48">
        <v>47.000232299999993</v>
      </c>
      <c r="N2982" s="48">
        <v>0</v>
      </c>
      <c r="O2982" s="42"/>
      <c r="P2982" s="42"/>
      <c r="Q2982" s="42">
        <v>0</v>
      </c>
      <c r="R2982" s="47">
        <v>1162.6182000000001</v>
      </c>
      <c r="S2982" s="42">
        <v>1238.1175834983158</v>
      </c>
      <c r="T2982" s="73">
        <v>0.59126914207178405</v>
      </c>
      <c r="U2982" s="48">
        <v>47.101651799999992</v>
      </c>
      <c r="V2982" s="49">
        <v>22.49362550143266</v>
      </c>
    </row>
    <row r="2983" spans="1:22" x14ac:dyDescent="0.35">
      <c r="A2983" s="1" t="s">
        <v>29</v>
      </c>
      <c r="B2983" s="44" t="s">
        <v>2990</v>
      </c>
      <c r="C2983" s="25" t="s">
        <v>3032</v>
      </c>
      <c r="D2983" s="25" t="s">
        <v>32</v>
      </c>
      <c r="E2983" s="50">
        <v>2217</v>
      </c>
      <c r="F2983" s="41">
        <v>243.53279999999998</v>
      </c>
      <c r="G2983" s="42">
        <v>854.41949999999997</v>
      </c>
      <c r="H2983" s="42">
        <v>0</v>
      </c>
      <c r="I2983" s="42"/>
      <c r="J2983" s="42"/>
      <c r="K2983" s="42">
        <v>0</v>
      </c>
      <c r="L2983" s="46">
        <v>0.10147200000000001</v>
      </c>
      <c r="M2983" s="48">
        <v>43.687355250000003</v>
      </c>
      <c r="N2983" s="48">
        <v>0</v>
      </c>
      <c r="O2983" s="42"/>
      <c r="P2983" s="42"/>
      <c r="Q2983" s="42">
        <v>0</v>
      </c>
      <c r="R2983" s="47">
        <v>1097.9522999999999</v>
      </c>
      <c r="S2983" s="42">
        <v>1169.2523379321067</v>
      </c>
      <c r="T2983" s="73">
        <v>0.52740294899959705</v>
      </c>
      <c r="U2983" s="48">
        <v>43.788827250000004</v>
      </c>
      <c r="V2983" s="49">
        <v>19.75138802435724</v>
      </c>
    </row>
    <row r="2984" spans="1:22" x14ac:dyDescent="0.35">
      <c r="A2984" s="1" t="s">
        <v>29</v>
      </c>
      <c r="B2984" s="44" t="s">
        <v>2990</v>
      </c>
      <c r="C2984" s="25" t="s">
        <v>3033</v>
      </c>
      <c r="D2984" s="25" t="s">
        <v>32</v>
      </c>
      <c r="E2984" s="50">
        <v>1835</v>
      </c>
      <c r="F2984" s="41">
        <v>297.43200000000002</v>
      </c>
      <c r="G2984" s="42">
        <v>538.41690000000006</v>
      </c>
      <c r="H2984" s="42">
        <v>0</v>
      </c>
      <c r="I2984" s="42"/>
      <c r="J2984" s="42"/>
      <c r="K2984" s="42">
        <v>0</v>
      </c>
      <c r="L2984" s="46">
        <v>0.12393000000000001</v>
      </c>
      <c r="M2984" s="48">
        <v>27.529814549999998</v>
      </c>
      <c r="N2984" s="48">
        <v>0</v>
      </c>
      <c r="O2984" s="42"/>
      <c r="P2984" s="42"/>
      <c r="Q2984" s="42">
        <v>0</v>
      </c>
      <c r="R2984" s="47">
        <v>835.84890000000007</v>
      </c>
      <c r="S2984" s="42">
        <v>890.12817813941444</v>
      </c>
      <c r="T2984" s="73">
        <v>0.48508347582529399</v>
      </c>
      <c r="U2984" s="48">
        <v>27.653744549999999</v>
      </c>
      <c r="V2984" s="49">
        <v>15.070160517711171</v>
      </c>
    </row>
    <row r="2985" spans="1:22" x14ac:dyDescent="0.35">
      <c r="A2985" s="1" t="s">
        <v>29</v>
      </c>
      <c r="B2985" s="44" t="s">
        <v>2990</v>
      </c>
      <c r="C2985" s="25" t="s">
        <v>3034</v>
      </c>
      <c r="D2985" s="25" t="s">
        <v>32</v>
      </c>
      <c r="E2985" s="50">
        <v>1207</v>
      </c>
      <c r="F2985" s="41">
        <v>159.3828</v>
      </c>
      <c r="G2985" s="42">
        <v>387.99360000000001</v>
      </c>
      <c r="H2985" s="42">
        <v>0</v>
      </c>
      <c r="I2985" s="42"/>
      <c r="J2985" s="42"/>
      <c r="K2985" s="42">
        <v>0</v>
      </c>
      <c r="L2985" s="46">
        <v>6.640950000000001E-2</v>
      </c>
      <c r="M2985" s="48">
        <v>19.838515199999996</v>
      </c>
      <c r="N2985" s="48">
        <v>0</v>
      </c>
      <c r="O2985" s="42"/>
      <c r="P2985" s="42"/>
      <c r="Q2985" s="42">
        <v>0</v>
      </c>
      <c r="R2985" s="47">
        <v>547.37639999999999</v>
      </c>
      <c r="S2985" s="42">
        <v>582.92253263539772</v>
      </c>
      <c r="T2985" s="73">
        <v>0.48295155976420689</v>
      </c>
      <c r="U2985" s="48">
        <v>19.904924699999995</v>
      </c>
      <c r="V2985" s="49">
        <v>16.491238359569177</v>
      </c>
    </row>
    <row r="2986" spans="1:22" x14ac:dyDescent="0.35">
      <c r="A2986" s="1" t="s">
        <v>29</v>
      </c>
      <c r="B2986" s="44" t="s">
        <v>2990</v>
      </c>
      <c r="C2986" s="25" t="s">
        <v>3035</v>
      </c>
      <c r="D2986" s="25" t="s">
        <v>32</v>
      </c>
      <c r="E2986" s="50">
        <v>23528</v>
      </c>
      <c r="F2986" s="41">
        <v>6930.576</v>
      </c>
      <c r="G2986" s="42">
        <v>10958.1669</v>
      </c>
      <c r="H2986" s="42">
        <v>0</v>
      </c>
      <c r="I2986" s="42"/>
      <c r="J2986" s="42"/>
      <c r="K2986" s="42">
        <v>0</v>
      </c>
      <c r="L2986" s="46">
        <v>2.8877400000000004</v>
      </c>
      <c r="M2986" s="42">
        <v>560.30243955000003</v>
      </c>
      <c r="N2986" s="48">
        <v>0</v>
      </c>
      <c r="O2986" s="42"/>
      <c r="P2986" s="42"/>
      <c r="Q2986" s="42">
        <v>0</v>
      </c>
      <c r="R2986" s="47">
        <v>17888.742900000001</v>
      </c>
      <c r="S2986" s="42">
        <v>19050.421824783622</v>
      </c>
      <c r="T2986" s="73">
        <v>0.80969150904384657</v>
      </c>
      <c r="U2986" s="48">
        <v>563.19017955000004</v>
      </c>
      <c r="V2986" s="49">
        <v>23.937018852006119</v>
      </c>
    </row>
    <row r="2987" spans="1:22" x14ac:dyDescent="0.35">
      <c r="A2987" s="1" t="s">
        <v>29</v>
      </c>
      <c r="B2987" s="44" t="s">
        <v>2990</v>
      </c>
      <c r="C2987" s="25" t="s">
        <v>3036</v>
      </c>
      <c r="D2987" s="25" t="s">
        <v>32</v>
      </c>
      <c r="E2987" s="50">
        <v>17738</v>
      </c>
      <c r="F2987" s="41">
        <v>5003.2079999999996</v>
      </c>
      <c r="G2987" s="42">
        <v>8016.3873000000003</v>
      </c>
      <c r="H2987" s="42">
        <v>0</v>
      </c>
      <c r="I2987" s="42"/>
      <c r="J2987" s="42"/>
      <c r="K2987" s="42">
        <v>0</v>
      </c>
      <c r="L2987" s="46">
        <v>2.08467</v>
      </c>
      <c r="M2987" s="42">
        <v>409.88619734999997</v>
      </c>
      <c r="N2987" s="48">
        <v>0</v>
      </c>
      <c r="O2987" s="42"/>
      <c r="P2987" s="42"/>
      <c r="Q2987" s="42">
        <v>0</v>
      </c>
      <c r="R2987" s="47">
        <v>13019.595300000001</v>
      </c>
      <c r="S2987" s="42">
        <v>13865.076145343353</v>
      </c>
      <c r="T2987" s="73">
        <v>0.7816594962985316</v>
      </c>
      <c r="U2987" s="48">
        <v>411.97086734999999</v>
      </c>
      <c r="V2987" s="49">
        <v>23.225327959747435</v>
      </c>
    </row>
    <row r="2988" spans="1:22" x14ac:dyDescent="0.35">
      <c r="A2988" s="1" t="s">
        <v>29</v>
      </c>
      <c r="B2988" s="44" t="s">
        <v>2990</v>
      </c>
      <c r="C2988" s="25" t="s">
        <v>3037</v>
      </c>
      <c r="D2988" s="25" t="s">
        <v>32</v>
      </c>
      <c r="E2988" s="50">
        <v>21002</v>
      </c>
      <c r="F2988" s="41">
        <v>5039.28</v>
      </c>
      <c r="G2988" s="42">
        <v>2115.7775999999999</v>
      </c>
      <c r="H2988" s="42">
        <v>0</v>
      </c>
      <c r="I2988" s="42"/>
      <c r="J2988" s="42"/>
      <c r="K2988" s="42">
        <v>0</v>
      </c>
      <c r="L2988" s="46">
        <v>2.0996999999999999</v>
      </c>
      <c r="M2988" s="42">
        <v>108.18190319999999</v>
      </c>
      <c r="N2988" s="48">
        <v>0</v>
      </c>
      <c r="O2988" s="42"/>
      <c r="P2988" s="42"/>
      <c r="Q2988" s="42">
        <v>0</v>
      </c>
      <c r="R2988" s="47">
        <v>7155.0576000000001</v>
      </c>
      <c r="S2988" s="42">
        <v>7619.7006252811607</v>
      </c>
      <c r="T2988" s="73">
        <v>0.36280833374350829</v>
      </c>
      <c r="U2988" s="48">
        <v>110.28160319999999</v>
      </c>
      <c r="V2988" s="49">
        <v>5.2510048185887062</v>
      </c>
    </row>
    <row r="2989" spans="1:22" x14ac:dyDescent="0.35">
      <c r="A2989" s="1" t="s">
        <v>29</v>
      </c>
      <c r="B2989" s="44" t="s">
        <v>2990</v>
      </c>
      <c r="C2989" s="25" t="s">
        <v>3011</v>
      </c>
      <c r="D2989" s="25" t="s">
        <v>32</v>
      </c>
      <c r="E2989" s="50">
        <v>580</v>
      </c>
      <c r="F2989" s="60">
        <v>51.130800000000001</v>
      </c>
      <c r="G2989" s="42">
        <v>0</v>
      </c>
      <c r="H2989" s="42">
        <v>0</v>
      </c>
      <c r="I2989" s="42"/>
      <c r="J2989" s="42"/>
      <c r="K2989" s="42">
        <v>0</v>
      </c>
      <c r="L2989" s="46">
        <v>2.1304500000000001E-2</v>
      </c>
      <c r="M2989" s="42">
        <v>0</v>
      </c>
      <c r="N2989" s="48">
        <v>0</v>
      </c>
      <c r="O2989" s="42"/>
      <c r="P2989" s="42"/>
      <c r="Q2989" s="42">
        <v>0</v>
      </c>
      <c r="R2989" s="62">
        <v>51.130800000000001</v>
      </c>
      <c r="S2989" s="48">
        <v>54.451188307851773</v>
      </c>
      <c r="T2989" s="73">
        <v>9.3881359151468571E-2</v>
      </c>
      <c r="U2989" s="48">
        <v>2.1304500000000001E-2</v>
      </c>
      <c r="V2989" s="49">
        <v>3.6731896551724139E-2</v>
      </c>
    </row>
    <row r="2990" spans="1:22" x14ac:dyDescent="0.35">
      <c r="A2990" s="1" t="s">
        <v>29</v>
      </c>
      <c r="B2990" s="44" t="s">
        <v>2990</v>
      </c>
      <c r="C2990" s="25" t="s">
        <v>3038</v>
      </c>
      <c r="D2990" s="25" t="s">
        <v>32</v>
      </c>
      <c r="E2990" s="50">
        <v>689</v>
      </c>
      <c r="F2990" s="60">
        <v>86.803200000000004</v>
      </c>
      <c r="G2990" s="42">
        <v>280.76490000000001</v>
      </c>
      <c r="H2990" s="42">
        <v>0</v>
      </c>
      <c r="I2990" s="42"/>
      <c r="J2990" s="42"/>
      <c r="K2990" s="42">
        <v>0</v>
      </c>
      <c r="L2990" s="46">
        <v>3.6167999999999999E-2</v>
      </c>
      <c r="M2990" s="48">
        <v>14.35580055</v>
      </c>
      <c r="N2990" s="48">
        <v>0</v>
      </c>
      <c r="O2990" s="42"/>
      <c r="P2990" s="42"/>
      <c r="Q2990" s="42">
        <v>0</v>
      </c>
      <c r="R2990" s="47">
        <v>367.56810000000002</v>
      </c>
      <c r="S2990" s="42">
        <v>391.43764285047939</v>
      </c>
      <c r="T2990" s="73">
        <v>0.56812430021840266</v>
      </c>
      <c r="U2990" s="48">
        <v>14.39196855</v>
      </c>
      <c r="V2990" s="49">
        <v>20.888198185776488</v>
      </c>
    </row>
    <row r="2991" spans="1:22" x14ac:dyDescent="0.35">
      <c r="A2991" s="1" t="s">
        <v>29</v>
      </c>
      <c r="B2991" s="44" t="s">
        <v>3039</v>
      </c>
      <c r="C2991" s="25" t="s">
        <v>3040</v>
      </c>
      <c r="D2991" s="25" t="s">
        <v>32</v>
      </c>
      <c r="E2991" s="50">
        <v>6399</v>
      </c>
      <c r="F2991" s="41">
        <v>689.202</v>
      </c>
      <c r="G2991" s="42">
        <v>2918.2878000000001</v>
      </c>
      <c r="H2991" s="42">
        <v>0</v>
      </c>
      <c r="I2991" s="42"/>
      <c r="J2991" s="42"/>
      <c r="K2991" s="42">
        <v>0</v>
      </c>
      <c r="L2991" s="46">
        <v>0.28716750000000002</v>
      </c>
      <c r="M2991" s="42">
        <v>149.21508209999999</v>
      </c>
      <c r="N2991" s="48">
        <v>0</v>
      </c>
      <c r="O2991" s="42"/>
      <c r="P2991" s="42"/>
      <c r="Q2991" s="42">
        <v>0</v>
      </c>
      <c r="R2991" s="47">
        <v>3607.4898000000003</v>
      </c>
      <c r="S2991" s="42">
        <v>3841.7569531173881</v>
      </c>
      <c r="T2991" s="73">
        <v>0.60036833147638502</v>
      </c>
      <c r="U2991" s="48">
        <v>149.5022496</v>
      </c>
      <c r="V2991" s="49">
        <v>23.363377027660572</v>
      </c>
    </row>
    <row r="2992" spans="1:22" x14ac:dyDescent="0.35">
      <c r="A2992" s="1" t="s">
        <v>29</v>
      </c>
      <c r="B2992" s="44" t="s">
        <v>3039</v>
      </c>
      <c r="C2992" s="25" t="s">
        <v>3041</v>
      </c>
      <c r="D2992" s="25" t="s">
        <v>32</v>
      </c>
      <c r="E2992" s="50">
        <v>6360</v>
      </c>
      <c r="F2992" s="41">
        <v>1831.0103999999999</v>
      </c>
      <c r="G2992" s="42">
        <v>2874.7143000000001</v>
      </c>
      <c r="H2992" s="42">
        <v>0</v>
      </c>
      <c r="I2992" s="42"/>
      <c r="J2992" s="42"/>
      <c r="K2992" s="42">
        <v>0</v>
      </c>
      <c r="L2992" s="46">
        <v>0.76292100000000007</v>
      </c>
      <c r="M2992" s="42">
        <v>146.98712385000002</v>
      </c>
      <c r="N2992" s="48">
        <v>0</v>
      </c>
      <c r="O2992" s="42"/>
      <c r="P2992" s="42"/>
      <c r="Q2992" s="42">
        <v>0</v>
      </c>
      <c r="R2992" s="47">
        <v>4705.7246999999998</v>
      </c>
      <c r="S2992" s="42">
        <v>5011.3102428401135</v>
      </c>
      <c r="T2992" s="73">
        <v>0.78794186208177885</v>
      </c>
      <c r="U2992" s="48">
        <v>147.75004485000002</v>
      </c>
      <c r="V2992" s="49">
        <v>23.231139127358496</v>
      </c>
    </row>
    <row r="2993" spans="1:22" x14ac:dyDescent="0.35">
      <c r="A2993" s="1" t="s">
        <v>29</v>
      </c>
      <c r="B2993" s="44" t="s">
        <v>3039</v>
      </c>
      <c r="C2993" s="25" t="s">
        <v>3042</v>
      </c>
      <c r="D2993" s="25" t="s">
        <v>32</v>
      </c>
      <c r="E2993" s="50">
        <v>3626</v>
      </c>
      <c r="F2993" s="41">
        <v>308.6712</v>
      </c>
      <c r="G2993" s="42">
        <v>1224.2259000000001</v>
      </c>
      <c r="H2993" s="42">
        <v>0</v>
      </c>
      <c r="I2993" s="42"/>
      <c r="J2993" s="42"/>
      <c r="K2993" s="42">
        <v>0</v>
      </c>
      <c r="L2993" s="46">
        <v>0.12861300000000001</v>
      </c>
      <c r="M2993" s="48">
        <v>62.595940050000003</v>
      </c>
      <c r="N2993" s="48">
        <v>0</v>
      </c>
      <c r="O2993" s="42"/>
      <c r="P2993" s="42"/>
      <c r="Q2993" s="42">
        <v>0</v>
      </c>
      <c r="R2993" s="47">
        <v>1532.8971000000001</v>
      </c>
      <c r="S2993" s="42">
        <v>1632.4420632702775</v>
      </c>
      <c r="T2993" s="73">
        <v>0.45020465065368931</v>
      </c>
      <c r="U2993" s="48">
        <v>62.724553050000004</v>
      </c>
      <c r="V2993" s="49">
        <v>17.298552964699393</v>
      </c>
    </row>
    <row r="2994" spans="1:22" x14ac:dyDescent="0.35">
      <c r="A2994" s="1" t="s">
        <v>29</v>
      </c>
      <c r="B2994" s="44" t="s">
        <v>3039</v>
      </c>
      <c r="C2994" s="25" t="s">
        <v>3043</v>
      </c>
      <c r="D2994" s="25" t="s">
        <v>32</v>
      </c>
      <c r="E2994" s="50">
        <v>8937</v>
      </c>
      <c r="F2994" s="41">
        <v>1315.6848</v>
      </c>
      <c r="G2994" s="42">
        <v>4073.5538999999999</v>
      </c>
      <c r="H2994" s="42">
        <v>0</v>
      </c>
      <c r="I2994" s="42"/>
      <c r="J2994" s="42"/>
      <c r="K2994" s="42">
        <v>0</v>
      </c>
      <c r="L2994" s="46">
        <v>0.54820199999999997</v>
      </c>
      <c r="M2994" s="42">
        <v>208.28503605</v>
      </c>
      <c r="N2994" s="48">
        <v>0</v>
      </c>
      <c r="O2994" s="42"/>
      <c r="P2994" s="42"/>
      <c r="Q2994" s="42">
        <v>0</v>
      </c>
      <c r="R2994" s="47">
        <v>5389.2386999999999</v>
      </c>
      <c r="S2994" s="42">
        <v>5739.2110291578128</v>
      </c>
      <c r="T2994" s="73">
        <v>0.64218541223652381</v>
      </c>
      <c r="U2994" s="48">
        <v>208.83323805000001</v>
      </c>
      <c r="V2994" s="49">
        <v>23.367263964417592</v>
      </c>
    </row>
    <row r="2995" spans="1:22" x14ac:dyDescent="0.35">
      <c r="A2995" s="1" t="s">
        <v>29</v>
      </c>
      <c r="B2995" s="44" t="s">
        <v>3039</v>
      </c>
      <c r="C2995" s="25" t="s">
        <v>3044</v>
      </c>
      <c r="D2995" s="25" t="s">
        <v>32</v>
      </c>
      <c r="E2995" s="50">
        <v>2671</v>
      </c>
      <c r="F2995" s="41">
        <v>311.14080000000001</v>
      </c>
      <c r="G2995" s="42">
        <v>818.04510000000005</v>
      </c>
      <c r="H2995" s="42">
        <v>0</v>
      </c>
      <c r="I2995" s="42"/>
      <c r="J2995" s="42"/>
      <c r="K2995" s="42">
        <v>0</v>
      </c>
      <c r="L2995" s="46">
        <v>0.12964200000000001</v>
      </c>
      <c r="M2995" s="48">
        <v>41.827494449999996</v>
      </c>
      <c r="N2995" s="48">
        <v>0</v>
      </c>
      <c r="O2995" s="42"/>
      <c r="P2995" s="42"/>
      <c r="Q2995" s="42">
        <v>0</v>
      </c>
      <c r="R2995" s="47">
        <v>1129.1858999999999</v>
      </c>
      <c r="S2995" s="42">
        <v>1202.5142199118941</v>
      </c>
      <c r="T2995" s="73">
        <v>0.45021123920325501</v>
      </c>
      <c r="U2995" s="48">
        <v>41.957136449999993</v>
      </c>
      <c r="V2995" s="49">
        <v>15.708400018719578</v>
      </c>
    </row>
    <row r="2996" spans="1:22" x14ac:dyDescent="0.35">
      <c r="A2996" s="1" t="s">
        <v>29</v>
      </c>
      <c r="B2996" s="44" t="s">
        <v>3039</v>
      </c>
      <c r="C2996" s="25" t="s">
        <v>3045</v>
      </c>
      <c r="D2996" s="25" t="s">
        <v>32</v>
      </c>
      <c r="E2996" s="50">
        <v>4556</v>
      </c>
      <c r="F2996" s="41">
        <v>1863.2159999999999</v>
      </c>
      <c r="G2996" s="42">
        <v>0</v>
      </c>
      <c r="H2996" s="42">
        <v>370.53999999999996</v>
      </c>
      <c r="I2996" s="42"/>
      <c r="J2996" s="42"/>
      <c r="K2996" s="42">
        <v>0</v>
      </c>
      <c r="L2996" s="46">
        <v>0.77634000000000003</v>
      </c>
      <c r="M2996" s="42">
        <v>0</v>
      </c>
      <c r="N2996" s="48">
        <v>26.385580399999998</v>
      </c>
      <c r="O2996" s="42"/>
      <c r="P2996" s="42"/>
      <c r="Q2996" s="42">
        <v>0</v>
      </c>
      <c r="R2996" s="47">
        <v>2233.7559999999999</v>
      </c>
      <c r="S2996" s="42">
        <v>2378.814111842446</v>
      </c>
      <c r="T2996" s="73">
        <v>0.52212776818315321</v>
      </c>
      <c r="U2996" s="48">
        <v>27.1619204</v>
      </c>
      <c r="V2996" s="49">
        <v>5.961791132572432</v>
      </c>
    </row>
    <row r="2997" spans="1:22" x14ac:dyDescent="0.35">
      <c r="A2997" s="1" t="s">
        <v>29</v>
      </c>
      <c r="B2997" s="44" t="s">
        <v>3039</v>
      </c>
      <c r="C2997" s="25" t="s">
        <v>3046</v>
      </c>
      <c r="D2997" s="25" t="s">
        <v>32</v>
      </c>
      <c r="E2997" s="50">
        <v>867</v>
      </c>
      <c r="F2997" s="41">
        <v>125.9928</v>
      </c>
      <c r="G2997" s="42">
        <v>0</v>
      </c>
      <c r="H2997" s="42">
        <v>183.91199999999998</v>
      </c>
      <c r="I2997" s="42"/>
      <c r="J2997" s="42"/>
      <c r="K2997" s="42">
        <v>0</v>
      </c>
      <c r="L2997" s="46">
        <v>5.2497000000000002E-2</v>
      </c>
      <c r="M2997" s="42">
        <v>0</v>
      </c>
      <c r="N2997" s="48">
        <v>13.096089119999998</v>
      </c>
      <c r="O2997" s="42"/>
      <c r="P2997" s="42"/>
      <c r="Q2997" s="42">
        <v>0</v>
      </c>
      <c r="R2997" s="47">
        <v>309.90479999999997</v>
      </c>
      <c r="S2997" s="42">
        <v>330.02973984970197</v>
      </c>
      <c r="T2997" s="73">
        <v>0.38065713938835288</v>
      </c>
      <c r="U2997" s="48">
        <v>13.148586119999999</v>
      </c>
      <c r="V2997" s="49">
        <v>15.165612595155709</v>
      </c>
    </row>
    <row r="2998" spans="1:22" x14ac:dyDescent="0.35">
      <c r="A2998" s="1" t="s">
        <v>29</v>
      </c>
      <c r="B2998" s="44" t="s">
        <v>3039</v>
      </c>
      <c r="C2998" s="25" t="s">
        <v>3047</v>
      </c>
      <c r="D2998" s="25" t="s">
        <v>32</v>
      </c>
      <c r="E2998" s="50">
        <v>1750</v>
      </c>
      <c r="F2998" s="41">
        <v>937.92239999999993</v>
      </c>
      <c r="G2998" s="42">
        <v>0</v>
      </c>
      <c r="H2998" s="42">
        <v>0</v>
      </c>
      <c r="I2998" s="42"/>
      <c r="J2998" s="42"/>
      <c r="K2998" s="42">
        <v>0</v>
      </c>
      <c r="L2998" s="46">
        <v>0.39080100000000001</v>
      </c>
      <c r="M2998" s="42">
        <v>0</v>
      </c>
      <c r="N2998" s="48">
        <v>0</v>
      </c>
      <c r="O2998" s="42"/>
      <c r="P2998" s="42"/>
      <c r="Q2998" s="42">
        <v>0</v>
      </c>
      <c r="R2998" s="47">
        <v>937.92239999999993</v>
      </c>
      <c r="S2998" s="42">
        <v>998.83023970976922</v>
      </c>
      <c r="T2998" s="73">
        <v>0.570760136977011</v>
      </c>
      <c r="U2998" s="48">
        <v>0.39080100000000001</v>
      </c>
      <c r="V2998" s="49">
        <v>0.22331485714285715</v>
      </c>
    </row>
    <row r="2999" spans="1:22" x14ac:dyDescent="0.35">
      <c r="A2999" s="1" t="s">
        <v>29</v>
      </c>
      <c r="B2999" s="44" t="s">
        <v>3039</v>
      </c>
      <c r="C2999" s="25" t="s">
        <v>3048</v>
      </c>
      <c r="D2999" s="25" t="s">
        <v>32</v>
      </c>
      <c r="E2999" s="50">
        <v>3448</v>
      </c>
      <c r="F2999" s="41">
        <v>740.44799999999998</v>
      </c>
      <c r="G2999" s="42">
        <v>1201.4919</v>
      </c>
      <c r="H2999" s="42">
        <v>0</v>
      </c>
      <c r="I2999" s="42"/>
      <c r="J2999" s="42"/>
      <c r="K2999" s="42">
        <v>0</v>
      </c>
      <c r="L2999" s="46">
        <v>0.30851999999999996</v>
      </c>
      <c r="M2999" s="48">
        <v>61.433527049999995</v>
      </c>
      <c r="N2999" s="48">
        <v>0</v>
      </c>
      <c r="O2999" s="42"/>
      <c r="P2999" s="42"/>
      <c r="Q2999" s="42">
        <v>0</v>
      </c>
      <c r="R2999" s="47">
        <v>1941.9398999999999</v>
      </c>
      <c r="S2999" s="42">
        <v>2068.0477359523188</v>
      </c>
      <c r="T2999" s="73">
        <v>0.59978182597225027</v>
      </c>
      <c r="U2999" s="48">
        <v>61.742047049999996</v>
      </c>
      <c r="V2999" s="49">
        <v>17.906626174593967</v>
      </c>
    </row>
    <row r="3000" spans="1:22" x14ac:dyDescent="0.35">
      <c r="A3000" s="1" t="s">
        <v>29</v>
      </c>
      <c r="B3000" s="44" t="s">
        <v>3039</v>
      </c>
      <c r="C3000" s="25" t="s">
        <v>3049</v>
      </c>
      <c r="D3000" s="25" t="s">
        <v>32</v>
      </c>
      <c r="E3000" s="50">
        <v>5822</v>
      </c>
      <c r="F3000" s="41">
        <v>3328.8191999999999</v>
      </c>
      <c r="G3000" s="42">
        <v>3683.2869000000001</v>
      </c>
      <c r="H3000" s="42">
        <v>0</v>
      </c>
      <c r="I3000" s="42"/>
      <c r="J3000" s="42"/>
      <c r="K3000" s="42">
        <v>0</v>
      </c>
      <c r="L3000" s="46">
        <v>1.387008</v>
      </c>
      <c r="M3000" s="42">
        <v>188.33027955</v>
      </c>
      <c r="N3000" s="48">
        <v>0</v>
      </c>
      <c r="O3000" s="42"/>
      <c r="P3000" s="42"/>
      <c r="Q3000" s="42">
        <v>0</v>
      </c>
      <c r="R3000" s="47">
        <v>7012.1061</v>
      </c>
      <c r="S3000" s="42">
        <v>7467.4659830422388</v>
      </c>
      <c r="T3000" s="73">
        <v>1.2826289905603296</v>
      </c>
      <c r="U3000" s="48">
        <v>189.71728755000001</v>
      </c>
      <c r="V3000" s="49">
        <v>32.586274055307456</v>
      </c>
    </row>
    <row r="3001" spans="1:22" x14ac:dyDescent="0.35">
      <c r="A3001" s="1" t="s">
        <v>29</v>
      </c>
      <c r="B3001" s="44" t="s">
        <v>3039</v>
      </c>
      <c r="C3001" s="25" t="s">
        <v>3050</v>
      </c>
      <c r="D3001" s="25" t="s">
        <v>32</v>
      </c>
      <c r="E3001" s="50">
        <v>528</v>
      </c>
      <c r="F3001" s="41">
        <v>389.34359999999998</v>
      </c>
      <c r="G3001" s="42">
        <v>0</v>
      </c>
      <c r="H3001" s="42">
        <v>0</v>
      </c>
      <c r="I3001" s="42"/>
      <c r="J3001" s="42"/>
      <c r="K3001" s="42">
        <v>0</v>
      </c>
      <c r="L3001" s="46">
        <v>0.16222650000000002</v>
      </c>
      <c r="M3001" s="42">
        <v>0</v>
      </c>
      <c r="N3001" s="48">
        <v>0</v>
      </c>
      <c r="O3001" s="42"/>
      <c r="P3001" s="42"/>
      <c r="Q3001" s="42">
        <v>0</v>
      </c>
      <c r="R3001" s="47">
        <v>389.34359999999998</v>
      </c>
      <c r="S3001" s="42">
        <v>414.62722429644981</v>
      </c>
      <c r="T3001" s="73">
        <v>0.78527883389479136</v>
      </c>
      <c r="U3001" s="48">
        <v>0.16222650000000002</v>
      </c>
      <c r="V3001" s="49">
        <v>0.30724715909090911</v>
      </c>
    </row>
    <row r="3002" spans="1:22" x14ac:dyDescent="0.35">
      <c r="A3002" s="1" t="s">
        <v>29</v>
      </c>
      <c r="B3002" s="44" t="s">
        <v>3039</v>
      </c>
      <c r="C3002" s="25" t="s">
        <v>3051</v>
      </c>
      <c r="D3002" s="25" t="s">
        <v>32</v>
      </c>
      <c r="E3002" s="50">
        <v>4954</v>
      </c>
      <c r="F3002" s="41">
        <v>601.72199999999998</v>
      </c>
      <c r="G3002" s="42">
        <v>1963.4598000000001</v>
      </c>
      <c r="H3002" s="42">
        <v>0</v>
      </c>
      <c r="I3002" s="42"/>
      <c r="J3002" s="42"/>
      <c r="K3002" s="42">
        <v>0</v>
      </c>
      <c r="L3002" s="46">
        <v>0.25071749999999998</v>
      </c>
      <c r="M3002" s="42">
        <v>100.3937361</v>
      </c>
      <c r="N3002" s="48">
        <v>0</v>
      </c>
      <c r="O3002" s="42"/>
      <c r="P3002" s="42"/>
      <c r="Q3002" s="42">
        <v>0</v>
      </c>
      <c r="R3002" s="47">
        <v>2565.1818000000003</v>
      </c>
      <c r="S3002" s="42">
        <v>2731.7624061363049</v>
      </c>
      <c r="T3002" s="73">
        <v>0.55142559671705793</v>
      </c>
      <c r="U3002" s="48">
        <v>100.64445359999999</v>
      </c>
      <c r="V3002" s="49">
        <v>20.315796043601129</v>
      </c>
    </row>
    <row r="3003" spans="1:22" x14ac:dyDescent="0.35">
      <c r="A3003" s="1" t="s">
        <v>29</v>
      </c>
      <c r="B3003" s="44" t="s">
        <v>3039</v>
      </c>
      <c r="C3003" s="25" t="s">
        <v>3052</v>
      </c>
      <c r="D3003" s="25" t="s">
        <v>32</v>
      </c>
      <c r="E3003" s="50">
        <v>3299</v>
      </c>
      <c r="F3003" s="41">
        <v>468.46440000000001</v>
      </c>
      <c r="G3003" s="42">
        <v>1928.9799</v>
      </c>
      <c r="H3003" s="42">
        <v>0</v>
      </c>
      <c r="I3003" s="42"/>
      <c r="J3003" s="42"/>
      <c r="K3003" s="42">
        <v>0</v>
      </c>
      <c r="L3003" s="46">
        <v>0.19519349999999999</v>
      </c>
      <c r="M3003" s="48">
        <v>98.630743049999992</v>
      </c>
      <c r="N3003" s="48">
        <v>0</v>
      </c>
      <c r="O3003" s="42"/>
      <c r="P3003" s="42"/>
      <c r="Q3003" s="42">
        <v>0</v>
      </c>
      <c r="R3003" s="47">
        <v>2397.4443000000001</v>
      </c>
      <c r="S3003" s="42">
        <v>2553.1321832806425</v>
      </c>
      <c r="T3003" s="73">
        <v>0.77391093764190433</v>
      </c>
      <c r="U3003" s="48">
        <v>98.825936549999994</v>
      </c>
      <c r="V3003" s="49">
        <v>29.956331176113974</v>
      </c>
    </row>
    <row r="3004" spans="1:22" x14ac:dyDescent="0.35">
      <c r="A3004" s="1" t="s">
        <v>29</v>
      </c>
      <c r="B3004" s="44" t="s">
        <v>3039</v>
      </c>
      <c r="C3004" s="25" t="s">
        <v>3053</v>
      </c>
      <c r="D3004" s="25" t="s">
        <v>32</v>
      </c>
      <c r="E3004" s="50">
        <v>4341</v>
      </c>
      <c r="F3004" s="41">
        <v>606.34799999999996</v>
      </c>
      <c r="G3004" s="42">
        <v>1778.9355</v>
      </c>
      <c r="H3004" s="42">
        <v>0</v>
      </c>
      <c r="I3004" s="42"/>
      <c r="J3004" s="42"/>
      <c r="K3004" s="42">
        <v>0</v>
      </c>
      <c r="L3004" s="46">
        <v>0.25264500000000001</v>
      </c>
      <c r="M3004" s="48">
        <v>90.958817249999996</v>
      </c>
      <c r="N3004" s="48">
        <v>0</v>
      </c>
      <c r="O3004" s="42"/>
      <c r="P3004" s="42"/>
      <c r="Q3004" s="42">
        <v>0</v>
      </c>
      <c r="R3004" s="47">
        <v>2385.2835</v>
      </c>
      <c r="S3004" s="42">
        <v>2540.1816718320806</v>
      </c>
      <c r="T3004" s="73">
        <v>0.58516048648516028</v>
      </c>
      <c r="U3004" s="48">
        <v>91.211462249999997</v>
      </c>
      <c r="V3004" s="49">
        <v>21.011624568071873</v>
      </c>
    </row>
    <row r="3005" spans="1:22" x14ac:dyDescent="0.35">
      <c r="A3005" s="1" t="s">
        <v>29</v>
      </c>
      <c r="B3005" s="44" t="s">
        <v>3039</v>
      </c>
      <c r="C3005" s="25" t="s">
        <v>3054</v>
      </c>
      <c r="D3005" s="25" t="s">
        <v>32</v>
      </c>
      <c r="E3005" s="50">
        <v>3284</v>
      </c>
      <c r="F3005" s="41">
        <v>719.53919999999994</v>
      </c>
      <c r="G3005" s="42">
        <v>1689.894</v>
      </c>
      <c r="H3005" s="42">
        <v>0</v>
      </c>
      <c r="I3005" s="42"/>
      <c r="J3005" s="42"/>
      <c r="K3005" s="42">
        <v>0</v>
      </c>
      <c r="L3005" s="46">
        <v>0.29980800000000002</v>
      </c>
      <c r="M3005" s="48">
        <v>86.406032999999994</v>
      </c>
      <c r="N3005" s="48">
        <v>0</v>
      </c>
      <c r="O3005" s="42"/>
      <c r="P3005" s="42"/>
      <c r="Q3005" s="42">
        <v>0</v>
      </c>
      <c r="R3005" s="47">
        <v>2409.4331999999999</v>
      </c>
      <c r="S3005" s="42">
        <v>2565.8996316973307</v>
      </c>
      <c r="T3005" s="73">
        <v>0.78133362719163546</v>
      </c>
      <c r="U3005" s="48">
        <v>86.705840999999992</v>
      </c>
      <c r="V3005" s="49">
        <v>26.402509439707668</v>
      </c>
    </row>
    <row r="3006" spans="1:22" x14ac:dyDescent="0.35">
      <c r="A3006" s="1" t="s">
        <v>29</v>
      </c>
      <c r="B3006" s="44" t="s">
        <v>3039</v>
      </c>
      <c r="C3006" s="25" t="s">
        <v>3055</v>
      </c>
      <c r="D3006" s="25" t="s">
        <v>32</v>
      </c>
      <c r="E3006" s="50">
        <v>3579</v>
      </c>
      <c r="F3006" s="41">
        <v>629.88839999999993</v>
      </c>
      <c r="G3006" s="42">
        <v>1467.4797000000001</v>
      </c>
      <c r="H3006" s="42">
        <v>0</v>
      </c>
      <c r="I3006" s="42"/>
      <c r="J3006" s="42"/>
      <c r="K3006" s="42">
        <v>0</v>
      </c>
      <c r="L3006" s="46">
        <v>0.26245350000000001</v>
      </c>
      <c r="M3006" s="48">
        <v>75.033759149999995</v>
      </c>
      <c r="N3006" s="48">
        <v>0</v>
      </c>
      <c r="O3006" s="42"/>
      <c r="P3006" s="42"/>
      <c r="Q3006" s="42">
        <v>0</v>
      </c>
      <c r="R3006" s="47">
        <v>2097.3681000000001</v>
      </c>
      <c r="S3006" s="42">
        <v>2233.5693039025655</v>
      </c>
      <c r="T3006" s="73">
        <v>0.62407636320272852</v>
      </c>
      <c r="U3006" s="48">
        <v>75.296212650000001</v>
      </c>
      <c r="V3006" s="49">
        <v>21.038338264878458</v>
      </c>
    </row>
    <row r="3007" spans="1:22" x14ac:dyDescent="0.35">
      <c r="A3007" s="1" t="s">
        <v>29</v>
      </c>
      <c r="B3007" s="44" t="s">
        <v>3039</v>
      </c>
      <c r="C3007" s="25" t="s">
        <v>3056</v>
      </c>
      <c r="D3007" s="25" t="s">
        <v>32</v>
      </c>
      <c r="E3007" s="50">
        <v>2523</v>
      </c>
      <c r="F3007" s="41">
        <v>250.5564</v>
      </c>
      <c r="G3007" s="42">
        <v>860.86080000000004</v>
      </c>
      <c r="H3007" s="42">
        <v>0</v>
      </c>
      <c r="I3007" s="42"/>
      <c r="J3007" s="42"/>
      <c r="K3007" s="42">
        <v>0</v>
      </c>
      <c r="L3007" s="46">
        <v>0.10439850000000001</v>
      </c>
      <c r="M3007" s="48">
        <v>44.016705600000002</v>
      </c>
      <c r="N3007" s="48">
        <v>0</v>
      </c>
      <c r="O3007" s="42"/>
      <c r="P3007" s="42"/>
      <c r="Q3007" s="42">
        <v>0</v>
      </c>
      <c r="R3007" s="47">
        <v>1111.4172000000001</v>
      </c>
      <c r="S3007" s="42">
        <v>1183.5916364654056</v>
      </c>
      <c r="T3007" s="73">
        <v>0.46912074374372004</v>
      </c>
      <c r="U3007" s="48">
        <v>44.121104100000004</v>
      </c>
      <c r="V3007" s="49">
        <v>17.487556123662308</v>
      </c>
    </row>
    <row r="3008" spans="1:22" x14ac:dyDescent="0.35">
      <c r="A3008" s="1" t="s">
        <v>29</v>
      </c>
      <c r="B3008" s="44" t="s">
        <v>3039</v>
      </c>
      <c r="C3008" s="25" t="s">
        <v>3057</v>
      </c>
      <c r="D3008" s="25" t="s">
        <v>32</v>
      </c>
      <c r="E3008" s="50">
        <v>5183</v>
      </c>
      <c r="F3008" s="41">
        <v>235.512</v>
      </c>
      <c r="G3008" s="42">
        <v>1544.0174999999999</v>
      </c>
      <c r="H3008" s="42">
        <v>0</v>
      </c>
      <c r="I3008" s="42"/>
      <c r="J3008" s="42"/>
      <c r="K3008" s="42">
        <v>0</v>
      </c>
      <c r="L3008" s="46">
        <v>9.8129999999999995E-2</v>
      </c>
      <c r="M3008" s="48">
        <v>78.947216249999997</v>
      </c>
      <c r="N3008" s="48">
        <v>0</v>
      </c>
      <c r="O3008" s="42"/>
      <c r="P3008" s="42"/>
      <c r="Q3008" s="42">
        <v>0</v>
      </c>
      <c r="R3008" s="47">
        <v>1779.5294999999999</v>
      </c>
      <c r="S3008" s="42">
        <v>1895.0905501943507</v>
      </c>
      <c r="T3008" s="73">
        <v>0.36563583835507441</v>
      </c>
      <c r="U3008" s="48">
        <v>79.045346249999994</v>
      </c>
      <c r="V3008" s="49">
        <v>15.250886793362914</v>
      </c>
    </row>
    <row r="3009" spans="1:22" x14ac:dyDescent="0.35">
      <c r="A3009" s="1" t="s">
        <v>29</v>
      </c>
      <c r="B3009" s="44" t="s">
        <v>3039</v>
      </c>
      <c r="C3009" s="25" t="s">
        <v>3058</v>
      </c>
      <c r="D3009" s="25" t="s">
        <v>32</v>
      </c>
      <c r="E3009" s="50">
        <v>2339</v>
      </c>
      <c r="F3009" s="41">
        <v>1359.5904</v>
      </c>
      <c r="G3009" s="42">
        <v>0</v>
      </c>
      <c r="H3009" s="42">
        <v>0</v>
      </c>
      <c r="I3009" s="42"/>
      <c r="J3009" s="42"/>
      <c r="K3009" s="42">
        <v>0</v>
      </c>
      <c r="L3009" s="46">
        <v>0.566496</v>
      </c>
      <c r="M3009" s="42">
        <v>0</v>
      </c>
      <c r="N3009" s="48">
        <v>0</v>
      </c>
      <c r="O3009" s="42"/>
      <c r="P3009" s="42"/>
      <c r="Q3009" s="42">
        <v>0</v>
      </c>
      <c r="R3009" s="47">
        <v>1381.8404</v>
      </c>
      <c r="S3009" s="42">
        <v>1471.5758766105209</v>
      </c>
      <c r="T3009" s="73">
        <v>0.6291474461780765</v>
      </c>
      <c r="U3009" s="48">
        <v>1.6260541422084005</v>
      </c>
      <c r="V3009" s="49">
        <v>0.69519202317588735</v>
      </c>
    </row>
    <row r="3010" spans="1:22" x14ac:dyDescent="0.35">
      <c r="A3010" s="1" t="s">
        <v>29</v>
      </c>
      <c r="B3010" s="44" t="s">
        <v>3039</v>
      </c>
      <c r="C3010" s="25" t="s">
        <v>3059</v>
      </c>
      <c r="D3010" s="25" t="s">
        <v>32</v>
      </c>
      <c r="E3010" s="50">
        <v>430</v>
      </c>
      <c r="F3010" s="60">
        <v>81.979199999999992</v>
      </c>
      <c r="G3010" s="42">
        <v>0</v>
      </c>
      <c r="H3010" s="42">
        <v>124.93599999999998</v>
      </c>
      <c r="I3010" s="42"/>
      <c r="J3010" s="42"/>
      <c r="K3010" s="42">
        <v>0</v>
      </c>
      <c r="L3010" s="46">
        <v>3.4158000000000001E-2</v>
      </c>
      <c r="M3010" s="42">
        <v>0</v>
      </c>
      <c r="N3010" s="48">
        <v>8.89649936</v>
      </c>
      <c r="O3010" s="42"/>
      <c r="P3010" s="42"/>
      <c r="Q3010" s="42">
        <v>0</v>
      </c>
      <c r="R3010" s="47">
        <v>206.91519999999997</v>
      </c>
      <c r="S3010" s="42">
        <v>220.35208756672711</v>
      </c>
      <c r="T3010" s="73">
        <v>0.51244671527145835</v>
      </c>
      <c r="U3010" s="48">
        <v>8.9306573599999997</v>
      </c>
      <c r="V3010" s="49">
        <v>20.768970604651162</v>
      </c>
    </row>
    <row r="3011" spans="1:22" x14ac:dyDescent="0.35">
      <c r="A3011" s="1" t="s">
        <v>29</v>
      </c>
      <c r="B3011" s="44" t="s">
        <v>3039</v>
      </c>
      <c r="C3011" s="25" t="s">
        <v>3060</v>
      </c>
      <c r="D3011" s="25" t="s">
        <v>32</v>
      </c>
      <c r="E3011" s="50">
        <v>3459</v>
      </c>
      <c r="F3011" s="41">
        <v>2646.7559999999999</v>
      </c>
      <c r="G3011" s="42">
        <v>0</v>
      </c>
      <c r="H3011" s="42">
        <v>0</v>
      </c>
      <c r="I3011" s="42"/>
      <c r="J3011" s="42"/>
      <c r="K3011" s="42">
        <v>0</v>
      </c>
      <c r="L3011" s="46">
        <v>1.1028150000000001</v>
      </c>
      <c r="M3011" s="42">
        <v>0</v>
      </c>
      <c r="N3011" s="48">
        <v>0</v>
      </c>
      <c r="O3011" s="42"/>
      <c r="P3011" s="42"/>
      <c r="Q3011" s="42">
        <v>0</v>
      </c>
      <c r="R3011" s="47">
        <v>2646.7559999999999</v>
      </c>
      <c r="S3011" s="42">
        <v>2818.6339615444413</v>
      </c>
      <c r="T3011" s="73">
        <v>0.81486960437827149</v>
      </c>
      <c r="U3011" s="48">
        <v>1.1028150000000001</v>
      </c>
      <c r="V3011" s="49">
        <v>0.31882480485689507</v>
      </c>
    </row>
    <row r="3012" spans="1:22" x14ac:dyDescent="0.35">
      <c r="A3012" s="1" t="s">
        <v>29</v>
      </c>
      <c r="B3012" s="44" t="s">
        <v>3039</v>
      </c>
      <c r="C3012" s="25" t="s">
        <v>3061</v>
      </c>
      <c r="D3012" s="25" t="s">
        <v>32</v>
      </c>
      <c r="E3012" s="50">
        <v>4313</v>
      </c>
      <c r="F3012" s="41">
        <v>295.33679999999998</v>
      </c>
      <c r="G3012" s="42">
        <v>2051.3645999999999</v>
      </c>
      <c r="H3012" s="42">
        <v>0</v>
      </c>
      <c r="I3012" s="42"/>
      <c r="J3012" s="42"/>
      <c r="K3012" s="42">
        <v>0</v>
      </c>
      <c r="L3012" s="46">
        <v>0.123057</v>
      </c>
      <c r="M3012" s="42">
        <v>104.88839969999999</v>
      </c>
      <c r="N3012" s="48">
        <v>0</v>
      </c>
      <c r="O3012" s="42"/>
      <c r="P3012" s="42"/>
      <c r="Q3012" s="42">
        <v>0</v>
      </c>
      <c r="R3012" s="47">
        <v>2346.7013999999999</v>
      </c>
      <c r="S3012" s="42">
        <v>2499.0940848509977</v>
      </c>
      <c r="T3012" s="73">
        <v>0.57943289702086664</v>
      </c>
      <c r="U3012" s="48">
        <v>105.0114567</v>
      </c>
      <c r="V3012" s="49">
        <v>24.347659795965683</v>
      </c>
    </row>
    <row r="3013" spans="1:22" x14ac:dyDescent="0.35">
      <c r="A3013" s="1" t="s">
        <v>29</v>
      </c>
      <c r="B3013" s="44" t="s">
        <v>3039</v>
      </c>
      <c r="C3013" s="25" t="s">
        <v>3062</v>
      </c>
      <c r="D3013" s="25" t="s">
        <v>32</v>
      </c>
      <c r="E3013" s="50">
        <v>1266</v>
      </c>
      <c r="F3013" s="41">
        <v>1056.7836</v>
      </c>
      <c r="G3013" s="42">
        <v>625.56389999999999</v>
      </c>
      <c r="H3013" s="42">
        <v>0</v>
      </c>
      <c r="I3013" s="42"/>
      <c r="J3013" s="42"/>
      <c r="K3013" s="42">
        <v>0</v>
      </c>
      <c r="L3013" s="46">
        <v>0.44032650000000001</v>
      </c>
      <c r="M3013" s="48">
        <v>31.985731049999998</v>
      </c>
      <c r="N3013" s="48">
        <v>0</v>
      </c>
      <c r="O3013" s="42"/>
      <c r="P3013" s="42"/>
      <c r="Q3013" s="42">
        <v>0</v>
      </c>
      <c r="R3013" s="47">
        <v>1682.3474999999999</v>
      </c>
      <c r="S3013" s="42">
        <v>1791.5976382482506</v>
      </c>
      <c r="T3013" s="73">
        <v>1.4151640112545423</v>
      </c>
      <c r="U3013" s="48">
        <v>32.426057549999996</v>
      </c>
      <c r="V3013" s="49">
        <v>25.61299964454976</v>
      </c>
    </row>
    <row r="3014" spans="1:22" x14ac:dyDescent="0.35">
      <c r="A3014" s="1" t="s">
        <v>29</v>
      </c>
      <c r="B3014" s="44" t="s">
        <v>3039</v>
      </c>
      <c r="C3014" s="25" t="s">
        <v>3063</v>
      </c>
      <c r="D3014" s="25" t="s">
        <v>32</v>
      </c>
      <c r="E3014" s="50">
        <v>336</v>
      </c>
      <c r="F3014" s="41">
        <v>274.08960000000002</v>
      </c>
      <c r="G3014" s="42">
        <v>0</v>
      </c>
      <c r="H3014" s="42">
        <v>0</v>
      </c>
      <c r="I3014" s="42"/>
      <c r="J3014" s="42"/>
      <c r="K3014" s="42">
        <v>0</v>
      </c>
      <c r="L3014" s="46">
        <v>0.11420400000000001</v>
      </c>
      <c r="M3014" s="42">
        <v>0</v>
      </c>
      <c r="N3014" s="48">
        <v>0</v>
      </c>
      <c r="O3014" s="42"/>
      <c r="P3014" s="42"/>
      <c r="Q3014" s="42">
        <v>0</v>
      </c>
      <c r="R3014" s="47">
        <v>274.08960000000002</v>
      </c>
      <c r="S3014" s="42">
        <v>291.88873287380153</v>
      </c>
      <c r="T3014" s="73">
        <v>0.8687164668863141</v>
      </c>
      <c r="U3014" s="48">
        <v>0.11420400000000001</v>
      </c>
      <c r="V3014" s="49">
        <v>0.33989285714285716</v>
      </c>
    </row>
    <row r="3015" spans="1:22" x14ac:dyDescent="0.35">
      <c r="A3015" s="1" t="s">
        <v>29</v>
      </c>
      <c r="B3015" s="44" t="s">
        <v>3039</v>
      </c>
      <c r="C3015" s="25" t="s">
        <v>3064</v>
      </c>
      <c r="D3015" s="25" t="s">
        <v>32</v>
      </c>
      <c r="E3015" s="50">
        <v>195</v>
      </c>
      <c r="F3015" s="41">
        <v>217.29599999999999</v>
      </c>
      <c r="G3015" s="42">
        <v>0</v>
      </c>
      <c r="H3015" s="42">
        <v>0</v>
      </c>
      <c r="I3015" s="42"/>
      <c r="J3015" s="42"/>
      <c r="K3015" s="42">
        <v>0</v>
      </c>
      <c r="L3015" s="46">
        <v>9.0540000000000009E-2</v>
      </c>
      <c r="M3015" s="42">
        <v>0</v>
      </c>
      <c r="N3015" s="48">
        <v>0</v>
      </c>
      <c r="O3015" s="42"/>
      <c r="P3015" s="42"/>
      <c r="Q3015" s="42">
        <v>0</v>
      </c>
      <c r="R3015" s="47">
        <v>217.29599999999999</v>
      </c>
      <c r="S3015" s="42">
        <v>231.40700741124641</v>
      </c>
      <c r="T3015" s="73">
        <v>1.186702602108956</v>
      </c>
      <c r="U3015" s="48">
        <v>9.0540000000000009E-2</v>
      </c>
      <c r="V3015" s="49">
        <v>0.46430769230769237</v>
      </c>
    </row>
    <row r="3016" spans="1:22" x14ac:dyDescent="0.35">
      <c r="A3016" s="1" t="s">
        <v>29</v>
      </c>
      <c r="B3016" s="44" t="s">
        <v>3039</v>
      </c>
      <c r="C3016" s="25" t="s">
        <v>3065</v>
      </c>
      <c r="D3016" s="25" t="s">
        <v>32</v>
      </c>
      <c r="E3016" s="50">
        <v>192</v>
      </c>
      <c r="F3016" s="41">
        <v>133.6104</v>
      </c>
      <c r="G3016" s="42">
        <v>0</v>
      </c>
      <c r="H3016" s="42">
        <v>0</v>
      </c>
      <c r="I3016" s="42"/>
      <c r="J3016" s="42"/>
      <c r="K3016" s="42">
        <v>0</v>
      </c>
      <c r="L3016" s="46">
        <v>5.5670999999999998E-2</v>
      </c>
      <c r="M3016" s="42">
        <v>0</v>
      </c>
      <c r="N3016" s="48">
        <v>0</v>
      </c>
      <c r="O3016" s="42"/>
      <c r="P3016" s="42"/>
      <c r="Q3016" s="42">
        <v>0</v>
      </c>
      <c r="R3016" s="47">
        <v>133.6104</v>
      </c>
      <c r="S3016" s="42">
        <v>142.28693958020213</v>
      </c>
      <c r="T3016" s="73">
        <v>0.7410778103135528</v>
      </c>
      <c r="U3016" s="48">
        <v>5.5670999999999998E-2</v>
      </c>
      <c r="V3016" s="49">
        <v>0.28995312499999998</v>
      </c>
    </row>
    <row r="3017" spans="1:22" x14ac:dyDescent="0.35">
      <c r="A3017" s="1" t="s">
        <v>29</v>
      </c>
      <c r="B3017" s="44" t="s">
        <v>3039</v>
      </c>
      <c r="C3017" s="25" t="s">
        <v>3066</v>
      </c>
      <c r="D3017" s="25" t="s">
        <v>32</v>
      </c>
      <c r="E3017" s="50">
        <v>192</v>
      </c>
      <c r="F3017" s="41">
        <v>153.2628</v>
      </c>
      <c r="G3017" s="42">
        <v>0</v>
      </c>
      <c r="H3017" s="42">
        <v>0</v>
      </c>
      <c r="I3017" s="42"/>
      <c r="J3017" s="42"/>
      <c r="K3017" s="42">
        <v>0</v>
      </c>
      <c r="L3017" s="46">
        <v>6.38595E-2</v>
      </c>
      <c r="M3017" s="42">
        <v>0</v>
      </c>
      <c r="N3017" s="48">
        <v>0</v>
      </c>
      <c r="O3017" s="42"/>
      <c r="P3017" s="42"/>
      <c r="Q3017" s="42">
        <v>0</v>
      </c>
      <c r="R3017" s="47">
        <v>153.2628</v>
      </c>
      <c r="S3017" s="42">
        <v>163.21554881575537</v>
      </c>
      <c r="T3017" s="73">
        <v>0.85008098341539251</v>
      </c>
      <c r="U3017" s="48">
        <v>6.38595E-2</v>
      </c>
      <c r="V3017" s="49">
        <v>0.3326015625</v>
      </c>
    </row>
    <row r="3018" spans="1:22" x14ac:dyDescent="0.35">
      <c r="A3018" s="1" t="s">
        <v>29</v>
      </c>
      <c r="B3018" s="44" t="s">
        <v>3039</v>
      </c>
      <c r="C3018" s="25" t="s">
        <v>3067</v>
      </c>
      <c r="D3018" s="25" t="s">
        <v>32</v>
      </c>
      <c r="E3018" s="50">
        <v>195</v>
      </c>
      <c r="F3018" s="41">
        <v>167.47919999999999</v>
      </c>
      <c r="G3018" s="42">
        <v>0</v>
      </c>
      <c r="H3018" s="42">
        <v>0</v>
      </c>
      <c r="I3018" s="42"/>
      <c r="J3018" s="42"/>
      <c r="K3018" s="42">
        <v>0</v>
      </c>
      <c r="L3018" s="46">
        <v>6.9782999999999998E-2</v>
      </c>
      <c r="M3018" s="42">
        <v>0</v>
      </c>
      <c r="N3018" s="48">
        <v>0</v>
      </c>
      <c r="O3018" s="42"/>
      <c r="P3018" s="42"/>
      <c r="Q3018" s="42">
        <v>0</v>
      </c>
      <c r="R3018" s="47">
        <v>167.47919999999999</v>
      </c>
      <c r="S3018" s="42">
        <v>178.35514908525522</v>
      </c>
      <c r="T3018" s="73">
        <v>0.91464179018079605</v>
      </c>
      <c r="U3018" s="48">
        <v>6.9782999999999998E-2</v>
      </c>
      <c r="V3018" s="49">
        <v>0.35786153846153845</v>
      </c>
    </row>
    <row r="3019" spans="1:22" x14ac:dyDescent="0.35">
      <c r="A3019" s="1" t="s">
        <v>29</v>
      </c>
      <c r="B3019" s="44" t="s">
        <v>3039</v>
      </c>
      <c r="C3019" s="25" t="s">
        <v>3068</v>
      </c>
      <c r="D3019" s="25" t="s">
        <v>32</v>
      </c>
      <c r="E3019" s="50">
        <v>195</v>
      </c>
      <c r="F3019" s="41">
        <v>177.56279999999998</v>
      </c>
      <c r="G3019" s="42">
        <v>0</v>
      </c>
      <c r="H3019" s="42">
        <v>0</v>
      </c>
      <c r="I3019" s="42"/>
      <c r="J3019" s="42"/>
      <c r="K3019" s="42">
        <v>0</v>
      </c>
      <c r="L3019" s="46">
        <v>7.3984499999999995E-2</v>
      </c>
      <c r="M3019" s="42">
        <v>0</v>
      </c>
      <c r="N3019" s="48">
        <v>0</v>
      </c>
      <c r="O3019" s="42"/>
      <c r="P3019" s="42"/>
      <c r="Q3019" s="42">
        <v>0</v>
      </c>
      <c r="R3019" s="47">
        <v>177.56279999999998</v>
      </c>
      <c r="S3019" s="42">
        <v>189.09356902824564</v>
      </c>
      <c r="T3019" s="73">
        <v>0.96971061040125972</v>
      </c>
      <c r="U3019" s="48">
        <v>7.3984499999999995E-2</v>
      </c>
      <c r="V3019" s="49">
        <v>0.37940769230769228</v>
      </c>
    </row>
    <row r="3020" spans="1:22" x14ac:dyDescent="0.35">
      <c r="A3020" s="1" t="s">
        <v>29</v>
      </c>
      <c r="B3020" s="44" t="s">
        <v>3039</v>
      </c>
      <c r="C3020" s="25" t="s">
        <v>3069</v>
      </c>
      <c r="D3020" s="25" t="s">
        <v>32</v>
      </c>
      <c r="E3020" s="50">
        <v>195</v>
      </c>
      <c r="F3020" s="41">
        <v>180.72719999999998</v>
      </c>
      <c r="G3020" s="42">
        <v>0</v>
      </c>
      <c r="H3020" s="42">
        <v>0</v>
      </c>
      <c r="I3020" s="42"/>
      <c r="J3020" s="42"/>
      <c r="K3020" s="42">
        <v>0</v>
      </c>
      <c r="L3020" s="46">
        <v>7.5302999999999995E-2</v>
      </c>
      <c r="M3020" s="42">
        <v>0</v>
      </c>
      <c r="N3020" s="48">
        <v>0</v>
      </c>
      <c r="O3020" s="42"/>
      <c r="P3020" s="42"/>
      <c r="Q3020" s="42">
        <v>0</v>
      </c>
      <c r="R3020" s="47">
        <v>180.72719999999998</v>
      </c>
      <c r="S3020" s="42">
        <v>192.46346232702771</v>
      </c>
      <c r="T3020" s="73">
        <v>0.98699211449757807</v>
      </c>
      <c r="U3020" s="48">
        <v>7.5302999999999995E-2</v>
      </c>
      <c r="V3020" s="49">
        <v>0.38616923076923076</v>
      </c>
    </row>
    <row r="3021" spans="1:22" x14ac:dyDescent="0.35">
      <c r="A3021" s="1" t="s">
        <v>29</v>
      </c>
      <c r="B3021" s="44" t="s">
        <v>3039</v>
      </c>
      <c r="C3021" s="25" t="s">
        <v>3070</v>
      </c>
      <c r="D3021" s="25" t="s">
        <v>32</v>
      </c>
      <c r="E3021" s="50">
        <v>192</v>
      </c>
      <c r="F3021" s="41">
        <v>163.49760000000001</v>
      </c>
      <c r="G3021" s="42">
        <v>0</v>
      </c>
      <c r="H3021" s="42">
        <v>0</v>
      </c>
      <c r="I3021" s="42"/>
      <c r="J3021" s="42"/>
      <c r="K3021" s="42">
        <v>0</v>
      </c>
      <c r="L3021" s="46">
        <v>6.812399999999999E-2</v>
      </c>
      <c r="M3021" s="42">
        <v>0</v>
      </c>
      <c r="N3021" s="48">
        <v>0</v>
      </c>
      <c r="O3021" s="42"/>
      <c r="P3021" s="42"/>
      <c r="Q3021" s="42">
        <v>0</v>
      </c>
      <c r="R3021" s="47">
        <v>163.49760000000001</v>
      </c>
      <c r="S3021" s="42">
        <v>174.11498755117907</v>
      </c>
      <c r="T3021" s="73">
        <v>0.90684889349572428</v>
      </c>
      <c r="U3021" s="48">
        <v>6.812399999999999E-2</v>
      </c>
      <c r="V3021" s="49">
        <v>0.35481249999999998</v>
      </c>
    </row>
    <row r="3022" spans="1:22" x14ac:dyDescent="0.35">
      <c r="A3022" s="1" t="s">
        <v>29</v>
      </c>
      <c r="B3022" s="44" t="s">
        <v>3039</v>
      </c>
      <c r="C3022" s="25" t="s">
        <v>3071</v>
      </c>
      <c r="D3022" s="25" t="s">
        <v>32</v>
      </c>
      <c r="E3022" s="50">
        <v>192</v>
      </c>
      <c r="F3022" s="41">
        <v>138.96</v>
      </c>
      <c r="G3022" s="42">
        <v>0</v>
      </c>
      <c r="H3022" s="42">
        <v>0</v>
      </c>
      <c r="I3022" s="42"/>
      <c r="J3022" s="42"/>
      <c r="K3022" s="42">
        <v>0</v>
      </c>
      <c r="L3022" s="46">
        <v>5.79E-2</v>
      </c>
      <c r="M3022" s="42">
        <v>0</v>
      </c>
      <c r="N3022" s="48">
        <v>0</v>
      </c>
      <c r="O3022" s="42"/>
      <c r="P3022" s="42"/>
      <c r="Q3022" s="42">
        <v>0</v>
      </c>
      <c r="R3022" s="47">
        <v>138.96</v>
      </c>
      <c r="S3022" s="42">
        <v>147.98393780772221</v>
      </c>
      <c r="T3022" s="73">
        <v>0.77074967608188649</v>
      </c>
      <c r="U3022" s="48">
        <v>5.79E-2</v>
      </c>
      <c r="V3022" s="49">
        <v>0.30156250000000001</v>
      </c>
    </row>
    <row r="3023" spans="1:22" x14ac:dyDescent="0.35">
      <c r="A3023" s="1" t="s">
        <v>29</v>
      </c>
      <c r="B3023" s="44" t="s">
        <v>3039</v>
      </c>
      <c r="C3023" s="25" t="s">
        <v>3072</v>
      </c>
      <c r="D3023" s="25" t="s">
        <v>32</v>
      </c>
      <c r="E3023" s="50">
        <v>234</v>
      </c>
      <c r="F3023" s="41">
        <v>217.6704</v>
      </c>
      <c r="G3023" s="42">
        <v>0</v>
      </c>
      <c r="H3023" s="42">
        <v>0</v>
      </c>
      <c r="I3023" s="42"/>
      <c r="J3023" s="42"/>
      <c r="K3023" s="42">
        <v>0</v>
      </c>
      <c r="L3023" s="46">
        <v>9.0695999999999999E-2</v>
      </c>
      <c r="M3023" s="42">
        <v>0</v>
      </c>
      <c r="N3023" s="48">
        <v>0</v>
      </c>
      <c r="O3023" s="42"/>
      <c r="P3023" s="42"/>
      <c r="Q3023" s="42">
        <v>0</v>
      </c>
      <c r="R3023" s="47">
        <v>217.6704</v>
      </c>
      <c r="S3023" s="42">
        <v>231.8057206115574</v>
      </c>
      <c r="T3023" s="73">
        <v>0.99062273765622821</v>
      </c>
      <c r="U3023" s="48">
        <v>9.0695999999999999E-2</v>
      </c>
      <c r="V3023" s="49">
        <v>0.38758974358974357</v>
      </c>
    </row>
    <row r="3024" spans="1:22" x14ac:dyDescent="0.35">
      <c r="A3024" s="1" t="s">
        <v>29</v>
      </c>
      <c r="B3024" s="44" t="s">
        <v>3039</v>
      </c>
      <c r="C3024" s="25" t="s">
        <v>3073</v>
      </c>
      <c r="D3024" s="25" t="s">
        <v>32</v>
      </c>
      <c r="E3024" s="50">
        <v>336</v>
      </c>
      <c r="F3024" s="41">
        <v>206.4924</v>
      </c>
      <c r="G3024" s="42">
        <v>0</v>
      </c>
      <c r="H3024" s="42">
        <v>0</v>
      </c>
      <c r="I3024" s="42"/>
      <c r="J3024" s="42"/>
      <c r="K3024" s="42">
        <v>0</v>
      </c>
      <c r="L3024" s="46">
        <v>8.6038500000000004E-2</v>
      </c>
      <c r="M3024" s="42">
        <v>0</v>
      </c>
      <c r="N3024" s="48">
        <v>0</v>
      </c>
      <c r="O3024" s="42"/>
      <c r="P3024" s="42"/>
      <c r="Q3024" s="42">
        <v>0</v>
      </c>
      <c r="R3024" s="47">
        <v>206.4924</v>
      </c>
      <c r="S3024" s="42">
        <v>219.90183131381187</v>
      </c>
      <c r="T3024" s="73">
        <v>0.65446973605301151</v>
      </c>
      <c r="U3024" s="48">
        <v>8.6038500000000004E-2</v>
      </c>
      <c r="V3024" s="49">
        <v>0.25606696428571429</v>
      </c>
    </row>
    <row r="3025" spans="1:22" x14ac:dyDescent="0.35">
      <c r="A3025" s="1" t="s">
        <v>29</v>
      </c>
      <c r="B3025" s="44" t="s">
        <v>3039</v>
      </c>
      <c r="C3025" s="25" t="s">
        <v>3074</v>
      </c>
      <c r="D3025" s="25" t="s">
        <v>32</v>
      </c>
      <c r="E3025" s="50">
        <v>195</v>
      </c>
      <c r="F3025" s="41">
        <v>169.28280000000001</v>
      </c>
      <c r="G3025" s="42">
        <v>0</v>
      </c>
      <c r="H3025" s="42">
        <v>0</v>
      </c>
      <c r="I3025" s="42"/>
      <c r="J3025" s="42"/>
      <c r="K3025" s="42">
        <v>0</v>
      </c>
      <c r="L3025" s="46">
        <v>7.0534500000000014E-2</v>
      </c>
      <c r="M3025" s="42">
        <v>0</v>
      </c>
      <c r="N3025" s="48">
        <v>0</v>
      </c>
      <c r="O3025" s="42"/>
      <c r="P3025" s="42"/>
      <c r="Q3025" s="42">
        <v>0</v>
      </c>
      <c r="R3025" s="47">
        <v>169.28280000000001</v>
      </c>
      <c r="S3025" s="42">
        <v>180.27587325213787</v>
      </c>
      <c r="T3025" s="73">
        <v>0.92449165770327113</v>
      </c>
      <c r="U3025" s="48">
        <v>7.0534500000000014E-2</v>
      </c>
      <c r="V3025" s="49">
        <v>0.36171538461538466</v>
      </c>
    </row>
    <row r="3026" spans="1:22" x14ac:dyDescent="0.35">
      <c r="A3026" s="1" t="s">
        <v>29</v>
      </c>
      <c r="B3026" s="44" t="s">
        <v>3075</v>
      </c>
      <c r="C3026" s="25" t="s">
        <v>3076</v>
      </c>
      <c r="D3026" s="25" t="s">
        <v>32</v>
      </c>
      <c r="E3026" s="50">
        <v>1136</v>
      </c>
      <c r="F3026" s="41">
        <v>581.39639999999997</v>
      </c>
      <c r="G3026" s="42">
        <v>0</v>
      </c>
      <c r="H3026" s="42">
        <v>0</v>
      </c>
      <c r="I3026" s="42"/>
      <c r="J3026" s="42"/>
      <c r="K3026" s="42">
        <v>0</v>
      </c>
      <c r="L3026" s="46">
        <v>0.24224850000000001</v>
      </c>
      <c r="M3026" s="42">
        <v>0</v>
      </c>
      <c r="N3026" s="48">
        <v>0</v>
      </c>
      <c r="O3026" s="42"/>
      <c r="P3026" s="42"/>
      <c r="Q3026" s="42">
        <v>0</v>
      </c>
      <c r="R3026" s="47">
        <v>581.39639999999997</v>
      </c>
      <c r="S3026" s="42">
        <v>619.15176093288414</v>
      </c>
      <c r="T3026" s="73">
        <v>0.54502795856767972</v>
      </c>
      <c r="U3026" s="48">
        <v>0.24224850000000001</v>
      </c>
      <c r="V3026" s="49">
        <v>0.21324691901408452</v>
      </c>
    </row>
    <row r="3027" spans="1:22" x14ac:dyDescent="0.35">
      <c r="A3027" s="1" t="s">
        <v>29</v>
      </c>
      <c r="B3027" s="44" t="s">
        <v>3075</v>
      </c>
      <c r="C3027" s="25" t="s">
        <v>3077</v>
      </c>
      <c r="D3027" s="25" t="s">
        <v>32</v>
      </c>
      <c r="E3027" s="50">
        <v>3193</v>
      </c>
      <c r="F3027" s="41">
        <v>1622.25</v>
      </c>
      <c r="G3027" s="42">
        <v>0</v>
      </c>
      <c r="H3027" s="42">
        <v>0</v>
      </c>
      <c r="I3027" s="42"/>
      <c r="J3027" s="42"/>
      <c r="K3027" s="42">
        <v>0</v>
      </c>
      <c r="L3027" s="46">
        <v>0.67593749999999997</v>
      </c>
      <c r="M3027" s="42">
        <v>0</v>
      </c>
      <c r="N3027" s="48">
        <v>0</v>
      </c>
      <c r="O3027" s="42"/>
      <c r="P3027" s="42"/>
      <c r="Q3027" s="42">
        <v>0</v>
      </c>
      <c r="R3027" s="47">
        <v>1622.25</v>
      </c>
      <c r="S3027" s="42">
        <v>1727.5974604819901</v>
      </c>
      <c r="T3027" s="73">
        <v>0.54105777027309432</v>
      </c>
      <c r="U3027" s="48">
        <v>0.67593749999999997</v>
      </c>
      <c r="V3027" s="49">
        <v>0.21169354838709678</v>
      </c>
    </row>
    <row r="3028" spans="1:22" x14ac:dyDescent="0.35">
      <c r="A3028" s="1" t="s">
        <v>29</v>
      </c>
      <c r="B3028" s="44" t="s">
        <v>3075</v>
      </c>
      <c r="C3028" s="25" t="s">
        <v>3078</v>
      </c>
      <c r="D3028" s="25" t="s">
        <v>32</v>
      </c>
      <c r="E3028" s="50">
        <v>2110</v>
      </c>
      <c r="F3028" s="41">
        <v>807.5376</v>
      </c>
      <c r="G3028" s="42">
        <v>0</v>
      </c>
      <c r="H3028" s="42">
        <v>0</v>
      </c>
      <c r="I3028" s="42"/>
      <c r="J3028" s="42"/>
      <c r="K3028" s="42">
        <v>0</v>
      </c>
      <c r="L3028" s="46">
        <v>0.336474</v>
      </c>
      <c r="M3028" s="42">
        <v>0</v>
      </c>
      <c r="N3028" s="48">
        <v>0</v>
      </c>
      <c r="O3028" s="42"/>
      <c r="P3028" s="42"/>
      <c r="Q3028" s="42">
        <v>0</v>
      </c>
      <c r="R3028" s="47">
        <v>807.5376</v>
      </c>
      <c r="S3028" s="42">
        <v>859.97836770147705</v>
      </c>
      <c r="T3028" s="73">
        <v>0.40757268611444408</v>
      </c>
      <c r="U3028" s="48">
        <v>0.336474</v>
      </c>
      <c r="V3028" s="49">
        <v>0.15946635071090046</v>
      </c>
    </row>
    <row r="3029" spans="1:22" x14ac:dyDescent="0.35">
      <c r="A3029" s="1" t="s">
        <v>29</v>
      </c>
      <c r="B3029" s="44" t="s">
        <v>3075</v>
      </c>
      <c r="C3029" s="25" t="s">
        <v>3079</v>
      </c>
      <c r="D3029" s="25" t="s">
        <v>32</v>
      </c>
      <c r="E3029" s="50">
        <v>3317</v>
      </c>
      <c r="F3029" s="41">
        <v>2535.8939999999998</v>
      </c>
      <c r="G3029" s="42">
        <v>0</v>
      </c>
      <c r="H3029" s="42">
        <v>0</v>
      </c>
      <c r="I3029" s="42"/>
      <c r="J3029" s="42"/>
      <c r="K3029" s="42">
        <v>0</v>
      </c>
      <c r="L3029" s="46">
        <v>1.0566225</v>
      </c>
      <c r="M3029" s="42">
        <v>0</v>
      </c>
      <c r="N3029" s="48">
        <v>0</v>
      </c>
      <c r="O3029" s="42"/>
      <c r="P3029" s="42"/>
      <c r="Q3029" s="42">
        <v>0</v>
      </c>
      <c r="R3029" s="47">
        <v>2535.8939999999998</v>
      </c>
      <c r="S3029" s="42">
        <v>2700.5726826639025</v>
      </c>
      <c r="T3029" s="73">
        <v>0.81416119465297032</v>
      </c>
      <c r="U3029" s="48">
        <v>1.0566225</v>
      </c>
      <c r="V3029" s="49">
        <v>0.31854763340367803</v>
      </c>
    </row>
    <row r="3030" spans="1:22" x14ac:dyDescent="0.35">
      <c r="A3030" s="1" t="s">
        <v>29</v>
      </c>
      <c r="B3030" s="44" t="s">
        <v>3075</v>
      </c>
      <c r="C3030" s="25" t="s">
        <v>3080</v>
      </c>
      <c r="D3030" s="25" t="s">
        <v>32</v>
      </c>
      <c r="E3030" s="50">
        <v>1436</v>
      </c>
      <c r="F3030" s="41">
        <v>747.59039999999993</v>
      </c>
      <c r="G3030" s="42">
        <v>0</v>
      </c>
      <c r="H3030" s="42">
        <v>0</v>
      </c>
      <c r="I3030" s="42"/>
      <c r="J3030" s="42"/>
      <c r="K3030" s="42">
        <v>0</v>
      </c>
      <c r="L3030" s="46">
        <v>0.311496</v>
      </c>
      <c r="M3030" s="42">
        <v>0</v>
      </c>
      <c r="N3030" s="48">
        <v>0</v>
      </c>
      <c r="O3030" s="42"/>
      <c r="P3030" s="42"/>
      <c r="Q3030" s="42">
        <v>0</v>
      </c>
      <c r="R3030" s="47">
        <v>747.59039999999993</v>
      </c>
      <c r="S3030" s="42">
        <v>796.13825028245651</v>
      </c>
      <c r="T3030" s="73">
        <v>0.55441382331647393</v>
      </c>
      <c r="U3030" s="48">
        <v>0.311496</v>
      </c>
      <c r="V3030" s="49">
        <v>0.21691922005571029</v>
      </c>
    </row>
    <row r="3031" spans="1:22" x14ac:dyDescent="0.35">
      <c r="A3031" s="1" t="s">
        <v>29</v>
      </c>
      <c r="B3031" s="44" t="s">
        <v>3075</v>
      </c>
      <c r="C3031" s="25" t="s">
        <v>3081</v>
      </c>
      <c r="D3031" s="25" t="s">
        <v>32</v>
      </c>
      <c r="E3031" s="50">
        <v>1685</v>
      </c>
      <c r="F3031" s="41">
        <v>1158.0011999999999</v>
      </c>
      <c r="G3031" s="42">
        <v>0</v>
      </c>
      <c r="H3031" s="42">
        <v>0</v>
      </c>
      <c r="I3031" s="42"/>
      <c r="J3031" s="42"/>
      <c r="K3031" s="42">
        <v>0</v>
      </c>
      <c r="L3031" s="46">
        <v>0.4825005</v>
      </c>
      <c r="M3031" s="42">
        <v>0</v>
      </c>
      <c r="N3031" s="48">
        <v>0</v>
      </c>
      <c r="O3031" s="42"/>
      <c r="P3031" s="42"/>
      <c r="Q3031" s="42">
        <v>0</v>
      </c>
      <c r="R3031" s="47">
        <v>1158.0011999999999</v>
      </c>
      <c r="S3031" s="42">
        <v>1233.2007596579424</v>
      </c>
      <c r="T3031" s="73">
        <v>0.73186988703735456</v>
      </c>
      <c r="U3031" s="48">
        <v>0.4825005</v>
      </c>
      <c r="V3031" s="49">
        <v>0.28635044510385754</v>
      </c>
    </row>
    <row r="3032" spans="1:22" x14ac:dyDescent="0.35">
      <c r="A3032" s="1" t="s">
        <v>29</v>
      </c>
      <c r="B3032" s="44" t="s">
        <v>3075</v>
      </c>
      <c r="C3032" s="25" t="s">
        <v>3082</v>
      </c>
      <c r="D3032" s="25" t="s">
        <v>32</v>
      </c>
      <c r="E3032" s="50">
        <v>487</v>
      </c>
      <c r="F3032" s="60">
        <v>17.366399999999999</v>
      </c>
      <c r="G3032" s="42">
        <v>0</v>
      </c>
      <c r="H3032" s="42">
        <v>0</v>
      </c>
      <c r="I3032" s="42"/>
      <c r="J3032" s="42"/>
      <c r="K3032" s="42">
        <v>0</v>
      </c>
      <c r="L3032" s="46">
        <v>7.2359999999999994E-3</v>
      </c>
      <c r="M3032" s="42">
        <v>0</v>
      </c>
      <c r="N3032" s="48">
        <v>0</v>
      </c>
      <c r="O3032" s="42"/>
      <c r="P3032" s="42"/>
      <c r="Q3032" s="42">
        <v>0</v>
      </c>
      <c r="R3032" s="62">
        <v>17.366399999999999</v>
      </c>
      <c r="S3032" s="48">
        <v>18.494158445193055</v>
      </c>
      <c r="T3032" s="73">
        <v>3.7975684692388205E-2</v>
      </c>
      <c r="U3032" s="48">
        <v>7.2359999999999994E-3</v>
      </c>
      <c r="V3032" s="49">
        <v>1.4858316221765913E-2</v>
      </c>
    </row>
    <row r="3033" spans="1:22" x14ac:dyDescent="0.35">
      <c r="A3033" s="1" t="s">
        <v>29</v>
      </c>
      <c r="B3033" s="44" t="s">
        <v>3075</v>
      </c>
      <c r="C3033" s="25" t="s">
        <v>3083</v>
      </c>
      <c r="D3033" s="25" t="s">
        <v>32</v>
      </c>
      <c r="E3033" s="50">
        <v>1313</v>
      </c>
      <c r="F3033" s="41">
        <v>388.4076</v>
      </c>
      <c r="G3033" s="42">
        <v>0</v>
      </c>
      <c r="H3033" s="42">
        <v>0</v>
      </c>
      <c r="I3033" s="42"/>
      <c r="J3033" s="42"/>
      <c r="K3033" s="42">
        <v>0</v>
      </c>
      <c r="L3033" s="46">
        <v>0.16183649999999999</v>
      </c>
      <c r="M3033" s="42">
        <v>0</v>
      </c>
      <c r="N3033" s="48">
        <v>0</v>
      </c>
      <c r="O3033" s="42"/>
      <c r="P3033" s="42"/>
      <c r="Q3033" s="42">
        <v>0</v>
      </c>
      <c r="R3033" s="47">
        <v>388.4076</v>
      </c>
      <c r="S3033" s="42">
        <v>413.63044129567243</v>
      </c>
      <c r="T3033" s="73">
        <v>0.31502699260904221</v>
      </c>
      <c r="U3033" s="48">
        <v>0.16183649999999999</v>
      </c>
      <c r="V3033" s="49">
        <v>0.12325704493526275</v>
      </c>
    </row>
    <row r="3034" spans="1:22" x14ac:dyDescent="0.35">
      <c r="A3034" s="1" t="s">
        <v>29</v>
      </c>
      <c r="B3034" s="44" t="s">
        <v>3075</v>
      </c>
      <c r="C3034" s="25" t="s">
        <v>3084</v>
      </c>
      <c r="D3034" s="25" t="s">
        <v>32</v>
      </c>
      <c r="E3034" s="50">
        <v>673</v>
      </c>
      <c r="F3034" s="41">
        <v>398.55959999999999</v>
      </c>
      <c r="G3034" s="42">
        <v>0</v>
      </c>
      <c r="H3034" s="42">
        <v>0</v>
      </c>
      <c r="I3034" s="42"/>
      <c r="J3034" s="42"/>
      <c r="K3034" s="42">
        <v>0</v>
      </c>
      <c r="L3034" s="46">
        <v>0.16606649999999998</v>
      </c>
      <c r="M3034" s="42">
        <v>0</v>
      </c>
      <c r="N3034" s="48">
        <v>0</v>
      </c>
      <c r="O3034" s="42"/>
      <c r="P3034" s="42"/>
      <c r="Q3034" s="42">
        <v>0</v>
      </c>
      <c r="R3034" s="47">
        <v>398.55959999999999</v>
      </c>
      <c r="S3034" s="42">
        <v>424.44170307333502</v>
      </c>
      <c r="T3034" s="73">
        <v>0.63067117841505949</v>
      </c>
      <c r="U3034" s="48">
        <v>0.16606649999999998</v>
      </c>
      <c r="V3034" s="49">
        <v>0.24675557206537888</v>
      </c>
    </row>
    <row r="3035" spans="1:22" x14ac:dyDescent="0.35">
      <c r="A3035" s="1" t="s">
        <v>29</v>
      </c>
      <c r="B3035" s="44" t="s">
        <v>3075</v>
      </c>
      <c r="C3035" s="25" t="s">
        <v>3085</v>
      </c>
      <c r="D3035" s="25" t="s">
        <v>32</v>
      </c>
      <c r="E3035" s="50">
        <v>2723</v>
      </c>
      <c r="F3035" s="41">
        <v>1642.3488</v>
      </c>
      <c r="G3035" s="42">
        <v>0</v>
      </c>
      <c r="H3035" s="42">
        <v>0</v>
      </c>
      <c r="I3035" s="42"/>
      <c r="J3035" s="42"/>
      <c r="K3035" s="42">
        <v>0</v>
      </c>
      <c r="L3035" s="46">
        <v>0.68431200000000003</v>
      </c>
      <c r="M3035" s="42">
        <v>0</v>
      </c>
      <c r="N3035" s="48">
        <v>0</v>
      </c>
      <c r="O3035" s="42"/>
      <c r="P3035" s="42"/>
      <c r="Q3035" s="42">
        <v>0</v>
      </c>
      <c r="R3035" s="47">
        <v>1642.3488</v>
      </c>
      <c r="S3035" s="42">
        <v>1749.0014585332988</v>
      </c>
      <c r="T3035" s="73">
        <v>0.64230681547311741</v>
      </c>
      <c r="U3035" s="48">
        <v>0.68431200000000003</v>
      </c>
      <c r="V3035" s="49">
        <v>0.25130811604847597</v>
      </c>
    </row>
    <row r="3036" spans="1:22" x14ac:dyDescent="0.35">
      <c r="A3036" s="1" t="s">
        <v>29</v>
      </c>
      <c r="B3036" s="44" t="s">
        <v>3075</v>
      </c>
      <c r="C3036" s="25" t="s">
        <v>3086</v>
      </c>
      <c r="D3036" s="25" t="s">
        <v>32</v>
      </c>
      <c r="E3036" s="50">
        <v>711</v>
      </c>
      <c r="F3036" s="41">
        <v>306.99360000000001</v>
      </c>
      <c r="G3036" s="42">
        <v>0</v>
      </c>
      <c r="H3036" s="42">
        <v>0</v>
      </c>
      <c r="I3036" s="42"/>
      <c r="J3036" s="42"/>
      <c r="K3036" s="42">
        <v>0</v>
      </c>
      <c r="L3036" s="46">
        <v>0.127914</v>
      </c>
      <c r="M3036" s="42">
        <v>0</v>
      </c>
      <c r="N3036" s="48">
        <v>0</v>
      </c>
      <c r="O3036" s="42"/>
      <c r="P3036" s="42"/>
      <c r="Q3036" s="42">
        <v>0</v>
      </c>
      <c r="R3036" s="47">
        <v>306.99360000000001</v>
      </c>
      <c r="S3036" s="42">
        <v>326.92948913189946</v>
      </c>
      <c r="T3036" s="73">
        <v>0.45981644041054776</v>
      </c>
      <c r="U3036" s="48">
        <v>0.127914</v>
      </c>
      <c r="V3036" s="49">
        <v>0.1799071729957806</v>
      </c>
    </row>
    <row r="3037" spans="1:22" x14ac:dyDescent="0.35">
      <c r="A3037" s="1" t="s">
        <v>29</v>
      </c>
      <c r="B3037" s="44" t="s">
        <v>3075</v>
      </c>
      <c r="C3037" s="25" t="s">
        <v>3087</v>
      </c>
      <c r="D3037" s="25" t="s">
        <v>32</v>
      </c>
      <c r="E3037" s="50">
        <v>923</v>
      </c>
      <c r="F3037" s="41">
        <v>1088.5283999999999</v>
      </c>
      <c r="G3037" s="42">
        <v>0</v>
      </c>
      <c r="H3037" s="42">
        <v>0</v>
      </c>
      <c r="I3037" s="42"/>
      <c r="J3037" s="42"/>
      <c r="K3037" s="42">
        <v>0</v>
      </c>
      <c r="L3037" s="46">
        <v>0.4535535</v>
      </c>
      <c r="M3037" s="42">
        <v>0</v>
      </c>
      <c r="N3037" s="48">
        <v>0</v>
      </c>
      <c r="O3037" s="42"/>
      <c r="P3037" s="42"/>
      <c r="Q3037" s="42">
        <v>0</v>
      </c>
      <c r="R3037" s="47">
        <v>1088.5283999999999</v>
      </c>
      <c r="S3037" s="42">
        <v>1159.2164583156257</v>
      </c>
      <c r="T3037" s="73">
        <v>1.2559224900494319</v>
      </c>
      <c r="U3037" s="48">
        <v>0.4535535</v>
      </c>
      <c r="V3037" s="49">
        <v>0.49139057421451787</v>
      </c>
    </row>
    <row r="3038" spans="1:22" x14ac:dyDescent="0.35">
      <c r="A3038" s="1" t="s">
        <v>29</v>
      </c>
      <c r="B3038" s="44" t="s">
        <v>3075</v>
      </c>
      <c r="C3038" s="25" t="s">
        <v>3088</v>
      </c>
      <c r="D3038" s="25" t="s">
        <v>32</v>
      </c>
      <c r="E3038" s="50">
        <v>618</v>
      </c>
      <c r="F3038" s="41">
        <v>361.86840000000001</v>
      </c>
      <c r="G3038" s="42">
        <v>0</v>
      </c>
      <c r="H3038" s="42">
        <v>0</v>
      </c>
      <c r="I3038" s="42"/>
      <c r="J3038" s="42"/>
      <c r="K3038" s="42">
        <v>0</v>
      </c>
      <c r="L3038" s="46">
        <v>0.15077850000000001</v>
      </c>
      <c r="M3038" s="42">
        <v>0</v>
      </c>
      <c r="N3038" s="48">
        <v>0</v>
      </c>
      <c r="O3038" s="42"/>
      <c r="P3038" s="42"/>
      <c r="Q3038" s="42">
        <v>0</v>
      </c>
      <c r="R3038" s="47">
        <v>361.86840000000001</v>
      </c>
      <c r="S3038" s="42">
        <v>385.36780944286085</v>
      </c>
      <c r="T3038" s="73">
        <v>0.62357250718909518</v>
      </c>
      <c r="U3038" s="48">
        <v>0.15077850000000001</v>
      </c>
      <c r="V3038" s="49">
        <v>0.24397815533980585</v>
      </c>
    </row>
    <row r="3039" spans="1:22" x14ac:dyDescent="0.35">
      <c r="A3039" s="1" t="s">
        <v>29</v>
      </c>
      <c r="B3039" s="44" t="s">
        <v>3075</v>
      </c>
      <c r="C3039" s="25" t="s">
        <v>3089</v>
      </c>
      <c r="D3039" s="25" t="s">
        <v>32</v>
      </c>
      <c r="E3039" s="50">
        <v>4438</v>
      </c>
      <c r="F3039" s="41">
        <v>1721.5308</v>
      </c>
      <c r="G3039" s="42">
        <v>0</v>
      </c>
      <c r="H3039" s="42">
        <v>0</v>
      </c>
      <c r="I3039" s="42"/>
      <c r="J3039" s="42"/>
      <c r="K3039" s="42">
        <v>0</v>
      </c>
      <c r="L3039" s="46">
        <v>0.71730450000000001</v>
      </c>
      <c r="M3039" s="42">
        <v>0</v>
      </c>
      <c r="N3039" s="48">
        <v>0</v>
      </c>
      <c r="O3039" s="42"/>
      <c r="P3039" s="42"/>
      <c r="Q3039" s="42">
        <v>0</v>
      </c>
      <c r="R3039" s="47">
        <v>1721.5308</v>
      </c>
      <c r="S3039" s="42">
        <v>1833.3254666182947</v>
      </c>
      <c r="T3039" s="73">
        <v>0.41309722095950763</v>
      </c>
      <c r="U3039" s="48">
        <v>0.71730450000000001</v>
      </c>
      <c r="V3039" s="49">
        <v>0.1616278729157278</v>
      </c>
    </row>
    <row r="3040" spans="1:22" x14ac:dyDescent="0.35">
      <c r="A3040" s="1" t="s">
        <v>29</v>
      </c>
      <c r="B3040" s="44" t="s">
        <v>3075</v>
      </c>
      <c r="C3040" s="25" t="s">
        <v>3090</v>
      </c>
      <c r="D3040" s="25" t="s">
        <v>32</v>
      </c>
      <c r="E3040" s="50">
        <v>1097</v>
      </c>
      <c r="F3040" s="41">
        <v>521.89199999999994</v>
      </c>
      <c r="G3040" s="42">
        <v>0</v>
      </c>
      <c r="H3040" s="42">
        <v>0</v>
      </c>
      <c r="I3040" s="42"/>
      <c r="J3040" s="42"/>
      <c r="K3040" s="42">
        <v>0</v>
      </c>
      <c r="L3040" s="46">
        <v>0.21745500000000001</v>
      </c>
      <c r="M3040" s="42">
        <v>0</v>
      </c>
      <c r="N3040" s="48">
        <v>0</v>
      </c>
      <c r="O3040" s="42"/>
      <c r="P3040" s="42"/>
      <c r="Q3040" s="42">
        <v>0</v>
      </c>
      <c r="R3040" s="47">
        <v>521.89199999999994</v>
      </c>
      <c r="S3040" s="42">
        <v>555.78319854884683</v>
      </c>
      <c r="T3040" s="73">
        <v>0.50663919648937727</v>
      </c>
      <c r="U3040" s="48">
        <v>0.21745500000000001</v>
      </c>
      <c r="V3040" s="49">
        <v>0.19822698268003647</v>
      </c>
    </row>
    <row r="3041" spans="1:22" x14ac:dyDescent="0.35">
      <c r="A3041" s="1" t="s">
        <v>29</v>
      </c>
      <c r="B3041" s="44" t="s">
        <v>3075</v>
      </c>
      <c r="C3041" s="25" t="s">
        <v>3091</v>
      </c>
      <c r="D3041" s="25" t="s">
        <v>32</v>
      </c>
      <c r="E3041" s="50">
        <v>510</v>
      </c>
      <c r="F3041" s="41">
        <v>415.68119999999999</v>
      </c>
      <c r="G3041" s="42">
        <v>0</v>
      </c>
      <c r="H3041" s="42">
        <v>0</v>
      </c>
      <c r="I3041" s="42"/>
      <c r="J3041" s="42"/>
      <c r="K3041" s="42">
        <v>0</v>
      </c>
      <c r="L3041" s="46">
        <v>0.17320050000000001</v>
      </c>
      <c r="M3041" s="42">
        <v>0</v>
      </c>
      <c r="N3041" s="48">
        <v>0</v>
      </c>
      <c r="O3041" s="42"/>
      <c r="P3041" s="42"/>
      <c r="Q3041" s="42">
        <v>0</v>
      </c>
      <c r="R3041" s="47">
        <v>415.68119999999999</v>
      </c>
      <c r="S3041" s="42">
        <v>442.67516442601709</v>
      </c>
      <c r="T3041" s="73">
        <v>0.8679905184823864</v>
      </c>
      <c r="U3041" s="48">
        <v>0.17320050000000001</v>
      </c>
      <c r="V3041" s="49">
        <v>0.3396088235294118</v>
      </c>
    </row>
    <row r="3042" spans="1:22" x14ac:dyDescent="0.35">
      <c r="A3042" s="1" t="s">
        <v>29</v>
      </c>
      <c r="B3042" s="44" t="s">
        <v>3075</v>
      </c>
      <c r="C3042" s="25" t="s">
        <v>3092</v>
      </c>
      <c r="D3042" s="25" t="s">
        <v>32</v>
      </c>
      <c r="E3042" s="50">
        <v>1526</v>
      </c>
      <c r="F3042" s="41">
        <v>693.65879999999993</v>
      </c>
      <c r="G3042" s="42">
        <v>0</v>
      </c>
      <c r="H3042" s="42">
        <v>0</v>
      </c>
      <c r="I3042" s="42"/>
      <c r="J3042" s="42"/>
      <c r="K3042" s="42">
        <v>0</v>
      </c>
      <c r="L3042" s="46">
        <v>0.28902449999999996</v>
      </c>
      <c r="M3042" s="42">
        <v>0</v>
      </c>
      <c r="N3042" s="48">
        <v>0</v>
      </c>
      <c r="O3042" s="42"/>
      <c r="P3042" s="42"/>
      <c r="Q3042" s="42">
        <v>0</v>
      </c>
      <c r="R3042" s="47">
        <v>693.65879999999993</v>
      </c>
      <c r="S3042" s="42">
        <v>738.7043805338169</v>
      </c>
      <c r="T3042" s="73">
        <v>0.48407888632622342</v>
      </c>
      <c r="U3042" s="48">
        <v>0.28902449999999996</v>
      </c>
      <c r="V3042" s="49">
        <v>0.18940006553079947</v>
      </c>
    </row>
    <row r="3043" spans="1:22" x14ac:dyDescent="0.35">
      <c r="A3043" s="1" t="s">
        <v>29</v>
      </c>
      <c r="B3043" s="44" t="s">
        <v>3093</v>
      </c>
      <c r="C3043" s="25" t="s">
        <v>3094</v>
      </c>
      <c r="D3043" s="25" t="s">
        <v>32</v>
      </c>
      <c r="E3043" s="50">
        <v>3301</v>
      </c>
      <c r="F3043" s="41">
        <v>300.5856</v>
      </c>
      <c r="G3043" s="42">
        <v>1338.6537000000001</v>
      </c>
      <c r="H3043" s="42">
        <v>0</v>
      </c>
      <c r="I3043" s="42"/>
      <c r="J3043" s="42"/>
      <c r="K3043" s="42">
        <v>0</v>
      </c>
      <c r="L3043" s="46">
        <v>0.12524399999999999</v>
      </c>
      <c r="M3043" s="48">
        <v>68.446752149999995</v>
      </c>
      <c r="N3043" s="48">
        <v>0</v>
      </c>
      <c r="O3043" s="42"/>
      <c r="P3043" s="42"/>
      <c r="Q3043" s="42">
        <v>0</v>
      </c>
      <c r="R3043" s="47">
        <v>1639.2393000000002</v>
      </c>
      <c r="S3043" s="42">
        <v>1745.6900303912932</v>
      </c>
      <c r="T3043" s="73">
        <v>0.52883672535331516</v>
      </c>
      <c r="U3043" s="48">
        <v>68.57199614999999</v>
      </c>
      <c r="V3043" s="49">
        <v>20.773097894577397</v>
      </c>
    </row>
    <row r="3044" spans="1:22" x14ac:dyDescent="0.35">
      <c r="A3044" s="1" t="s">
        <v>29</v>
      </c>
      <c r="B3044" s="44" t="s">
        <v>3093</v>
      </c>
      <c r="C3044" s="25" t="s">
        <v>3095</v>
      </c>
      <c r="D3044" s="25" t="s">
        <v>32</v>
      </c>
      <c r="E3044" s="50">
        <v>26697</v>
      </c>
      <c r="F3044" s="41">
        <v>6268.4171999999999</v>
      </c>
      <c r="G3044" s="42">
        <v>11406.0267</v>
      </c>
      <c r="H3044" s="42">
        <v>0</v>
      </c>
      <c r="I3044" s="42"/>
      <c r="J3044" s="42"/>
      <c r="K3044" s="42">
        <v>0</v>
      </c>
      <c r="L3044" s="46">
        <v>2.6118405000000005</v>
      </c>
      <c r="M3044" s="42">
        <v>583.20197565000001</v>
      </c>
      <c r="N3044" s="48">
        <v>0</v>
      </c>
      <c r="O3044" s="42"/>
      <c r="P3044" s="42"/>
      <c r="Q3044" s="42">
        <v>0</v>
      </c>
      <c r="R3044" s="47">
        <v>17674.443899999998</v>
      </c>
      <c r="S3044" s="42">
        <v>18822.206439865247</v>
      </c>
      <c r="T3044" s="73">
        <v>0.70503076899521477</v>
      </c>
      <c r="U3044" s="48">
        <v>585.81381614999998</v>
      </c>
      <c r="V3044" s="49">
        <v>21.943057877289583</v>
      </c>
    </row>
    <row r="3045" spans="1:22" x14ac:dyDescent="0.35">
      <c r="A3045" s="1" t="s">
        <v>29</v>
      </c>
      <c r="B3045" s="44" t="s">
        <v>3093</v>
      </c>
      <c r="C3045" s="25" t="s">
        <v>3096</v>
      </c>
      <c r="D3045" s="25" t="s">
        <v>32</v>
      </c>
      <c r="E3045" s="50">
        <v>1614</v>
      </c>
      <c r="F3045" s="41">
        <v>151.1388</v>
      </c>
      <c r="G3045" s="42">
        <v>0</v>
      </c>
      <c r="H3045" s="42">
        <v>735.64799999999991</v>
      </c>
      <c r="I3045" s="42"/>
      <c r="J3045" s="42"/>
      <c r="K3045" s="42">
        <v>0</v>
      </c>
      <c r="L3045" s="46">
        <v>6.2974500000000003E-2</v>
      </c>
      <c r="M3045" s="42">
        <v>0</v>
      </c>
      <c r="N3045" s="48">
        <v>52.384356479999994</v>
      </c>
      <c r="O3045" s="42"/>
      <c r="P3045" s="42"/>
      <c r="Q3045" s="42">
        <v>0</v>
      </c>
      <c r="R3045" s="47">
        <v>886.78679999999986</v>
      </c>
      <c r="S3045" s="42">
        <v>944.37393969422112</v>
      </c>
      <c r="T3045" s="73">
        <v>0.58511396511413949</v>
      </c>
      <c r="U3045" s="48">
        <v>52.447330979999997</v>
      </c>
      <c r="V3045" s="49">
        <v>32.495248438661712</v>
      </c>
    </row>
    <row r="3046" spans="1:22" x14ac:dyDescent="0.35">
      <c r="A3046" s="1" t="s">
        <v>29</v>
      </c>
      <c r="B3046" s="44" t="s">
        <v>3093</v>
      </c>
      <c r="C3046" s="25" t="s">
        <v>3097</v>
      </c>
      <c r="D3046" s="25" t="s">
        <v>32</v>
      </c>
      <c r="E3046" s="50">
        <v>2992</v>
      </c>
      <c r="F3046" s="41">
        <v>209.25360000000001</v>
      </c>
      <c r="G3046" s="42">
        <v>1226.8782000000001</v>
      </c>
      <c r="H3046" s="42">
        <v>0</v>
      </c>
      <c r="I3046" s="42"/>
      <c r="J3046" s="42"/>
      <c r="K3046" s="42">
        <v>0</v>
      </c>
      <c r="L3046" s="46">
        <v>8.7189000000000003E-2</v>
      </c>
      <c r="M3046" s="48">
        <v>62.731554900000006</v>
      </c>
      <c r="N3046" s="48">
        <v>0</v>
      </c>
      <c r="O3046" s="42"/>
      <c r="P3046" s="42"/>
      <c r="Q3046" s="42">
        <v>0</v>
      </c>
      <c r="R3046" s="47">
        <v>1436.1318000000001</v>
      </c>
      <c r="S3046" s="42">
        <v>1529.3929114485618</v>
      </c>
      <c r="T3046" s="73">
        <v>0.51116073243601667</v>
      </c>
      <c r="U3046" s="48">
        <v>62.818743900000008</v>
      </c>
      <c r="V3046" s="49">
        <v>20.995569485294119</v>
      </c>
    </row>
    <row r="3047" spans="1:22" x14ac:dyDescent="0.35">
      <c r="A3047" s="1" t="s">
        <v>29</v>
      </c>
      <c r="B3047" s="44" t="s">
        <v>3093</v>
      </c>
      <c r="C3047" s="25" t="s">
        <v>3098</v>
      </c>
      <c r="D3047" s="25" t="s">
        <v>32</v>
      </c>
      <c r="E3047" s="50">
        <v>1718</v>
      </c>
      <c r="F3047" s="41">
        <v>140.89320000000001</v>
      </c>
      <c r="G3047" s="42">
        <v>904.81320000000005</v>
      </c>
      <c r="H3047" s="42">
        <v>0</v>
      </c>
      <c r="I3047" s="42"/>
      <c r="J3047" s="42"/>
      <c r="K3047" s="42">
        <v>0</v>
      </c>
      <c r="L3047" s="46">
        <v>5.8705500000000001E-2</v>
      </c>
      <c r="M3047" s="48">
        <v>46.264037399999999</v>
      </c>
      <c r="N3047" s="48">
        <v>0</v>
      </c>
      <c r="O3047" s="42"/>
      <c r="P3047" s="42"/>
      <c r="Q3047" s="42">
        <v>0</v>
      </c>
      <c r="R3047" s="47">
        <v>1045.7064</v>
      </c>
      <c r="S3047" s="42">
        <v>1113.6136360300595</v>
      </c>
      <c r="T3047" s="73">
        <v>0.64820351340515692</v>
      </c>
      <c r="U3047" s="48">
        <v>46.322742900000001</v>
      </c>
      <c r="V3047" s="49">
        <v>26.963179802095464</v>
      </c>
    </row>
    <row r="3048" spans="1:22" x14ac:dyDescent="0.35">
      <c r="A3048" s="1" t="s">
        <v>29</v>
      </c>
      <c r="B3048" s="44" t="s">
        <v>3093</v>
      </c>
      <c r="C3048" s="25" t="s">
        <v>3099</v>
      </c>
      <c r="D3048" s="25" t="s">
        <v>32</v>
      </c>
      <c r="E3048" s="50">
        <v>1350</v>
      </c>
      <c r="F3048" s="41">
        <v>867.55679999999995</v>
      </c>
      <c r="G3048" s="42">
        <v>0</v>
      </c>
      <c r="H3048" s="42">
        <v>0</v>
      </c>
      <c r="I3048" s="42"/>
      <c r="J3048" s="42"/>
      <c r="K3048" s="42">
        <v>0</v>
      </c>
      <c r="L3048" s="46">
        <v>0.36148200000000003</v>
      </c>
      <c r="M3048" s="42">
        <v>0</v>
      </c>
      <c r="N3048" s="48">
        <v>0</v>
      </c>
      <c r="O3048" s="42"/>
      <c r="P3048" s="42"/>
      <c r="Q3048" s="42">
        <v>0</v>
      </c>
      <c r="R3048" s="47">
        <v>867.55679999999995</v>
      </c>
      <c r="S3048" s="42">
        <v>923.89516073594189</v>
      </c>
      <c r="T3048" s="73">
        <v>0.68436678573032728</v>
      </c>
      <c r="U3048" s="48">
        <v>0.36148200000000003</v>
      </c>
      <c r="V3048" s="49">
        <v>0.26776444444444447</v>
      </c>
    </row>
    <row r="3049" spans="1:22" x14ac:dyDescent="0.35">
      <c r="A3049" s="1" t="s">
        <v>29</v>
      </c>
      <c r="B3049" s="44" t="s">
        <v>3093</v>
      </c>
      <c r="C3049" s="25" t="s">
        <v>3100</v>
      </c>
      <c r="D3049" s="25" t="s">
        <v>32</v>
      </c>
      <c r="E3049" s="50">
        <v>1824</v>
      </c>
      <c r="F3049" s="41">
        <v>279.08639999999997</v>
      </c>
      <c r="G3049" s="42">
        <v>485.37090000000001</v>
      </c>
      <c r="H3049" s="42">
        <v>0</v>
      </c>
      <c r="I3049" s="42"/>
      <c r="J3049" s="42"/>
      <c r="K3049" s="42">
        <v>0</v>
      </c>
      <c r="L3049" s="46">
        <v>0.116286</v>
      </c>
      <c r="M3049" s="48">
        <v>24.817517550000002</v>
      </c>
      <c r="N3049" s="48">
        <v>0</v>
      </c>
      <c r="O3049" s="42"/>
      <c r="P3049" s="42"/>
      <c r="Q3049" s="42">
        <v>0</v>
      </c>
      <c r="R3049" s="47">
        <v>764.45730000000003</v>
      </c>
      <c r="S3049" s="42">
        <v>814.10047164550406</v>
      </c>
      <c r="T3049" s="73">
        <v>0.44632701296354388</v>
      </c>
      <c r="U3049" s="48">
        <v>24.93380355</v>
      </c>
      <c r="V3049" s="49">
        <v>13.669848437500001</v>
      </c>
    </row>
    <row r="3050" spans="1:22" x14ac:dyDescent="0.35">
      <c r="A3050" s="1" t="s">
        <v>29</v>
      </c>
      <c r="B3050" s="44" t="s">
        <v>3093</v>
      </c>
      <c r="C3050" s="25" t="s">
        <v>3101</v>
      </c>
      <c r="D3050" s="25" t="s">
        <v>32</v>
      </c>
      <c r="E3050" s="50">
        <v>965</v>
      </c>
      <c r="F3050" s="60">
        <v>86.817599999999999</v>
      </c>
      <c r="G3050" s="42">
        <v>337.59989999999999</v>
      </c>
      <c r="H3050" s="42">
        <v>0</v>
      </c>
      <c r="I3050" s="42"/>
      <c r="J3050" s="42"/>
      <c r="K3050" s="42">
        <v>0</v>
      </c>
      <c r="L3050" s="46">
        <v>3.6173999999999998E-2</v>
      </c>
      <c r="M3050" s="48">
        <v>17.26183305</v>
      </c>
      <c r="N3050" s="48">
        <v>0</v>
      </c>
      <c r="O3050" s="42"/>
      <c r="P3050" s="42"/>
      <c r="Q3050" s="42">
        <v>0</v>
      </c>
      <c r="R3050" s="47">
        <v>424.41750000000002</v>
      </c>
      <c r="S3050" s="42">
        <v>451.97879191500391</v>
      </c>
      <c r="T3050" s="73">
        <v>0.46837180509326831</v>
      </c>
      <c r="U3050" s="48">
        <v>17.298007049999999</v>
      </c>
      <c r="V3050" s="49">
        <v>17.925395906735751</v>
      </c>
    </row>
    <row r="3051" spans="1:22" x14ac:dyDescent="0.35">
      <c r="A3051" s="1" t="s">
        <v>29</v>
      </c>
      <c r="B3051" s="44" t="s">
        <v>3093</v>
      </c>
      <c r="C3051" s="25" t="s">
        <v>3102</v>
      </c>
      <c r="D3051" s="25" t="s">
        <v>32</v>
      </c>
      <c r="E3051" s="50">
        <v>4578</v>
      </c>
      <c r="F3051" s="41">
        <v>571.89599999999996</v>
      </c>
      <c r="G3051" s="42">
        <v>1915.3395</v>
      </c>
      <c r="H3051" s="42">
        <v>0</v>
      </c>
      <c r="I3051" s="42"/>
      <c r="J3051" s="42"/>
      <c r="K3051" s="42">
        <v>0</v>
      </c>
      <c r="L3051" s="46">
        <v>0.23829</v>
      </c>
      <c r="M3051" s="48">
        <v>97.93329525</v>
      </c>
      <c r="N3051" s="48">
        <v>0</v>
      </c>
      <c r="O3051" s="42"/>
      <c r="P3051" s="42"/>
      <c r="Q3051" s="42">
        <v>0</v>
      </c>
      <c r="R3051" s="47">
        <v>2487.2354999999998</v>
      </c>
      <c r="S3051" s="42">
        <v>2648.754343301373</v>
      </c>
      <c r="T3051" s="73">
        <v>0.57858329910471229</v>
      </c>
      <c r="U3051" s="48">
        <v>98.171585250000007</v>
      </c>
      <c r="V3051" s="49">
        <v>21.444208224115336</v>
      </c>
    </row>
    <row r="3052" spans="1:22" x14ac:dyDescent="0.35">
      <c r="A3052" s="1" t="s">
        <v>29</v>
      </c>
      <c r="B3052" s="44" t="s">
        <v>3093</v>
      </c>
      <c r="C3052" s="25" t="s">
        <v>3103</v>
      </c>
      <c r="D3052" s="25" t="s">
        <v>32</v>
      </c>
      <c r="E3052" s="50">
        <v>5096</v>
      </c>
      <c r="F3052" s="41">
        <v>461.5992</v>
      </c>
      <c r="G3052" s="42">
        <v>0</v>
      </c>
      <c r="H3052" s="42">
        <v>2503.3759999999993</v>
      </c>
      <c r="I3052" s="42"/>
      <c r="J3052" s="42"/>
      <c r="K3052" s="42">
        <v>0</v>
      </c>
      <c r="L3052" s="46">
        <v>0.192333</v>
      </c>
      <c r="M3052" s="42">
        <v>0</v>
      </c>
      <c r="N3052" s="48">
        <v>178.26153375999996</v>
      </c>
      <c r="O3052" s="42"/>
      <c r="P3052" s="42"/>
      <c r="Q3052" s="42">
        <v>0</v>
      </c>
      <c r="R3052" s="47">
        <v>2964.9751999999994</v>
      </c>
      <c r="S3052" s="42">
        <v>3157.5180310754076</v>
      </c>
      <c r="T3052" s="73">
        <v>0.61960714895514279</v>
      </c>
      <c r="U3052" s="48">
        <v>178.45386675999995</v>
      </c>
      <c r="V3052" s="49">
        <v>35.01841969387754</v>
      </c>
    </row>
    <row r="3053" spans="1:22" x14ac:dyDescent="0.35">
      <c r="A3053" s="1" t="s">
        <v>29</v>
      </c>
      <c r="B3053" s="44" t="s">
        <v>3093</v>
      </c>
      <c r="C3053" s="25" t="s">
        <v>3104</v>
      </c>
      <c r="D3053" s="25" t="s">
        <v>32</v>
      </c>
      <c r="E3053" s="50">
        <v>6649</v>
      </c>
      <c r="F3053" s="41">
        <v>410.09399999999999</v>
      </c>
      <c r="G3053" s="42">
        <v>2008.9277999999999</v>
      </c>
      <c r="H3053" s="42">
        <v>0</v>
      </c>
      <c r="I3053" s="42"/>
      <c r="J3053" s="42"/>
      <c r="K3053" s="42">
        <v>0</v>
      </c>
      <c r="L3053" s="46">
        <v>0.17087250000000001</v>
      </c>
      <c r="M3053" s="42">
        <v>102.7185621</v>
      </c>
      <c r="N3053" s="48">
        <v>0</v>
      </c>
      <c r="O3053" s="42"/>
      <c r="P3053" s="42"/>
      <c r="Q3053" s="42">
        <v>0</v>
      </c>
      <c r="R3053" s="47">
        <v>2419.0218</v>
      </c>
      <c r="S3053" s="42">
        <v>2576.1109067841408</v>
      </c>
      <c r="T3053" s="73">
        <v>0.38744336092406989</v>
      </c>
      <c r="U3053" s="48">
        <v>102.8894346</v>
      </c>
      <c r="V3053" s="49">
        <v>15.474422409384871</v>
      </c>
    </row>
    <row r="3054" spans="1:22" x14ac:dyDescent="0.35">
      <c r="A3054" s="1" t="s">
        <v>29</v>
      </c>
      <c r="B3054" s="44" t="s">
        <v>3093</v>
      </c>
      <c r="C3054" s="25" t="s">
        <v>3105</v>
      </c>
      <c r="D3054" s="25" t="s">
        <v>32</v>
      </c>
      <c r="E3054" s="50">
        <v>1620</v>
      </c>
      <c r="F3054" s="41">
        <v>110.1636</v>
      </c>
      <c r="G3054" s="42">
        <v>0</v>
      </c>
      <c r="H3054" s="42">
        <v>959.52399999999989</v>
      </c>
      <c r="I3054" s="42"/>
      <c r="J3054" s="42"/>
      <c r="K3054" s="42">
        <v>0</v>
      </c>
      <c r="L3054" s="46">
        <v>4.5901499999999998E-2</v>
      </c>
      <c r="M3054" s="42">
        <v>0</v>
      </c>
      <c r="N3054" s="48">
        <v>68.326220239999998</v>
      </c>
      <c r="O3054" s="42"/>
      <c r="P3054" s="42"/>
      <c r="Q3054" s="42">
        <v>0</v>
      </c>
      <c r="R3054" s="47">
        <v>1069.6876</v>
      </c>
      <c r="S3054" s="42">
        <v>1139.1521536563876</v>
      </c>
      <c r="T3054" s="73">
        <v>0.70318034176320221</v>
      </c>
      <c r="U3054" s="48">
        <v>68.372121739999997</v>
      </c>
      <c r="V3054" s="49">
        <v>42.205013419753087</v>
      </c>
    </row>
    <row r="3055" spans="1:22" x14ac:dyDescent="0.35">
      <c r="A3055" s="1" t="s">
        <v>29</v>
      </c>
      <c r="B3055" s="44" t="s">
        <v>3093</v>
      </c>
      <c r="C3055" s="25" t="s">
        <v>3106</v>
      </c>
      <c r="D3055" s="25" t="s">
        <v>32</v>
      </c>
      <c r="E3055" s="50">
        <v>2156</v>
      </c>
      <c r="F3055" s="41">
        <v>155.6352</v>
      </c>
      <c r="G3055" s="42">
        <v>0</v>
      </c>
      <c r="H3055" s="42">
        <v>1202.7999999999997</v>
      </c>
      <c r="I3055" s="42"/>
      <c r="J3055" s="42"/>
      <c r="K3055" s="42">
        <v>0</v>
      </c>
      <c r="L3055" s="46">
        <v>6.4848000000000003E-2</v>
      </c>
      <c r="M3055" s="42">
        <v>0</v>
      </c>
      <c r="N3055" s="48">
        <v>85.649527999999989</v>
      </c>
      <c r="O3055" s="42"/>
      <c r="P3055" s="42"/>
      <c r="Q3055" s="42">
        <v>0</v>
      </c>
      <c r="R3055" s="47">
        <v>1358.4351999999997</v>
      </c>
      <c r="S3055" s="42">
        <v>1446.6507639077477</v>
      </c>
      <c r="T3055" s="73">
        <v>0.67098829494793488</v>
      </c>
      <c r="U3055" s="48">
        <v>85.714375999999987</v>
      </c>
      <c r="V3055" s="49">
        <v>39.756204081632646</v>
      </c>
    </row>
    <row r="3056" spans="1:22" x14ac:dyDescent="0.35">
      <c r="A3056" s="1" t="s">
        <v>29</v>
      </c>
      <c r="B3056" s="44" t="s">
        <v>3093</v>
      </c>
      <c r="C3056" s="25" t="s">
        <v>3107</v>
      </c>
      <c r="D3056" s="25" t="s">
        <v>32</v>
      </c>
      <c r="E3056" s="50">
        <v>5139</v>
      </c>
      <c r="F3056" s="41">
        <v>523.52639999999997</v>
      </c>
      <c r="G3056" s="42">
        <v>2407.1516999999999</v>
      </c>
      <c r="H3056" s="42">
        <v>0</v>
      </c>
      <c r="I3056" s="42"/>
      <c r="J3056" s="42"/>
      <c r="K3056" s="42">
        <v>0</v>
      </c>
      <c r="L3056" s="46">
        <v>0.218136</v>
      </c>
      <c r="M3056" s="42">
        <v>123.08016314999999</v>
      </c>
      <c r="N3056" s="48">
        <v>0</v>
      </c>
      <c r="O3056" s="42"/>
      <c r="P3056" s="42"/>
      <c r="Q3056" s="42">
        <v>0</v>
      </c>
      <c r="R3056" s="47">
        <v>2930.6781000000001</v>
      </c>
      <c r="S3056" s="42">
        <v>3120.9937081523713</v>
      </c>
      <c r="T3056" s="73">
        <v>0.60731537422696469</v>
      </c>
      <c r="U3056" s="48">
        <v>123.29829914999999</v>
      </c>
      <c r="V3056" s="49">
        <v>23.992663776999414</v>
      </c>
    </row>
    <row r="3057" spans="1:22" x14ac:dyDescent="0.35">
      <c r="A3057" s="1" t="s">
        <v>29</v>
      </c>
      <c r="B3057" s="44" t="s">
        <v>3093</v>
      </c>
      <c r="C3057" s="25" t="s">
        <v>3108</v>
      </c>
      <c r="D3057" s="25" t="s">
        <v>32</v>
      </c>
      <c r="E3057" s="50">
        <v>1144</v>
      </c>
      <c r="F3057" s="41">
        <v>529.98119999999994</v>
      </c>
      <c r="G3057" s="42">
        <v>0</v>
      </c>
      <c r="H3057" s="42">
        <v>0</v>
      </c>
      <c r="I3057" s="42"/>
      <c r="J3057" s="42"/>
      <c r="K3057" s="42">
        <v>0</v>
      </c>
      <c r="L3057" s="46">
        <v>0.22082550000000001</v>
      </c>
      <c r="M3057" s="42">
        <v>0</v>
      </c>
      <c r="N3057" s="48">
        <v>0</v>
      </c>
      <c r="O3057" s="42"/>
      <c r="P3057" s="42"/>
      <c r="Q3057" s="42">
        <v>0</v>
      </c>
      <c r="R3057" s="47">
        <v>529.98119999999994</v>
      </c>
      <c r="S3057" s="42">
        <v>564.39770394402683</v>
      </c>
      <c r="T3057" s="73">
        <v>0.49335463631470877</v>
      </c>
      <c r="U3057" s="48">
        <v>0.22082550000000001</v>
      </c>
      <c r="V3057" s="49">
        <v>0.19302928321678323</v>
      </c>
    </row>
    <row r="3058" spans="1:22" x14ac:dyDescent="0.35">
      <c r="A3058" s="1" t="s">
        <v>29</v>
      </c>
      <c r="B3058" s="44" t="s">
        <v>3093</v>
      </c>
      <c r="C3058" s="25" t="s">
        <v>3109</v>
      </c>
      <c r="D3058" s="25" t="s">
        <v>32</v>
      </c>
      <c r="E3058" s="50">
        <v>4997</v>
      </c>
      <c r="F3058" s="41">
        <v>463.73399999999998</v>
      </c>
      <c r="G3058" s="42">
        <v>1639.8792000000001</v>
      </c>
      <c r="H3058" s="42">
        <v>0</v>
      </c>
      <c r="I3058" s="42"/>
      <c r="J3058" s="42"/>
      <c r="K3058" s="42">
        <v>0</v>
      </c>
      <c r="L3058" s="46">
        <v>0.19322249999999999</v>
      </c>
      <c r="M3058" s="48">
        <v>83.848724399999995</v>
      </c>
      <c r="N3058" s="48">
        <v>0</v>
      </c>
      <c r="O3058" s="42"/>
      <c r="P3058" s="42"/>
      <c r="Q3058" s="42">
        <v>0</v>
      </c>
      <c r="R3058" s="47">
        <v>2103.6132000000002</v>
      </c>
      <c r="S3058" s="42">
        <v>2240.2199550971754</v>
      </c>
      <c r="T3058" s="73">
        <v>0.44831297880671911</v>
      </c>
      <c r="U3058" s="48">
        <v>84.041946899999999</v>
      </c>
      <c r="V3058" s="49">
        <v>16.818480468280967</v>
      </c>
    </row>
    <row r="3059" spans="1:22" x14ac:dyDescent="0.35">
      <c r="A3059" s="1" t="s">
        <v>29</v>
      </c>
      <c r="B3059" s="44" t="s">
        <v>3093</v>
      </c>
      <c r="C3059" s="25" t="s">
        <v>3110</v>
      </c>
      <c r="D3059" s="25" t="s">
        <v>32</v>
      </c>
      <c r="E3059" s="50">
        <v>11886</v>
      </c>
      <c r="F3059" s="41">
        <v>2194.7039999999997</v>
      </c>
      <c r="G3059" s="42">
        <v>0</v>
      </c>
      <c r="H3059" s="42">
        <v>5732.6999999999989</v>
      </c>
      <c r="I3059" s="42"/>
      <c r="J3059" s="42"/>
      <c r="K3059" s="42">
        <v>0</v>
      </c>
      <c r="L3059" s="46">
        <v>0.91446000000000005</v>
      </c>
      <c r="M3059" s="42">
        <v>0</v>
      </c>
      <c r="N3059" s="48">
        <v>408.216702</v>
      </c>
      <c r="O3059" s="42"/>
      <c r="P3059" s="42"/>
      <c r="Q3059" s="42">
        <v>0</v>
      </c>
      <c r="R3059" s="47">
        <v>7927.4039999999986</v>
      </c>
      <c r="S3059" s="42">
        <v>8442.2025080072544</v>
      </c>
      <c r="T3059" s="73">
        <v>0.71026438734706832</v>
      </c>
      <c r="U3059" s="48">
        <v>409.13116200000002</v>
      </c>
      <c r="V3059" s="49">
        <v>34.421265522463401</v>
      </c>
    </row>
    <row r="3060" spans="1:22" x14ac:dyDescent="0.35">
      <c r="A3060" s="1" t="s">
        <v>29</v>
      </c>
      <c r="B3060" s="44" t="s">
        <v>3093</v>
      </c>
      <c r="C3060" s="25" t="s">
        <v>3111</v>
      </c>
      <c r="D3060" s="25" t="s">
        <v>32</v>
      </c>
      <c r="E3060" s="50">
        <v>1956</v>
      </c>
      <c r="F3060" s="41">
        <v>130.98239999999998</v>
      </c>
      <c r="G3060" s="42">
        <v>0</v>
      </c>
      <c r="H3060" s="42">
        <v>903.65199999999982</v>
      </c>
      <c r="I3060" s="42"/>
      <c r="J3060" s="42"/>
      <c r="K3060" s="42">
        <v>0</v>
      </c>
      <c r="L3060" s="46">
        <v>5.4576E-2</v>
      </c>
      <c r="M3060" s="42">
        <v>0</v>
      </c>
      <c r="N3060" s="48">
        <v>64.347661519999988</v>
      </c>
      <c r="O3060" s="42"/>
      <c r="P3060" s="42"/>
      <c r="Q3060" s="42">
        <v>0</v>
      </c>
      <c r="R3060" s="47">
        <v>1034.6343999999999</v>
      </c>
      <c r="S3060" s="42">
        <v>1101.8226302772737</v>
      </c>
      <c r="T3060" s="73">
        <v>0.56330400320924012</v>
      </c>
      <c r="U3060" s="48">
        <v>64.402237519999986</v>
      </c>
      <c r="V3060" s="49">
        <v>32.925479304703472</v>
      </c>
    </row>
    <row r="3061" spans="1:22" x14ac:dyDescent="0.35">
      <c r="A3061" s="1" t="s">
        <v>29</v>
      </c>
      <c r="B3061" s="44" t="s">
        <v>3093</v>
      </c>
      <c r="C3061" s="25" t="s">
        <v>3112</v>
      </c>
      <c r="D3061" s="25" t="s">
        <v>32</v>
      </c>
      <c r="E3061" s="50">
        <v>2599</v>
      </c>
      <c r="F3061" s="41">
        <v>248.84279999999998</v>
      </c>
      <c r="G3061" s="42">
        <v>922.24260000000004</v>
      </c>
      <c r="H3061" s="42">
        <v>0</v>
      </c>
      <c r="I3061" s="42"/>
      <c r="J3061" s="42"/>
      <c r="K3061" s="42">
        <v>0</v>
      </c>
      <c r="L3061" s="46">
        <v>0.1036845</v>
      </c>
      <c r="M3061" s="48">
        <v>47.155220700000001</v>
      </c>
      <c r="N3061" s="48">
        <v>0</v>
      </c>
      <c r="O3061" s="42"/>
      <c r="P3061" s="42"/>
      <c r="Q3061" s="42">
        <v>0</v>
      </c>
      <c r="R3061" s="47">
        <v>1171.0853999999999</v>
      </c>
      <c r="S3061" s="42">
        <v>1247.1346358745789</v>
      </c>
      <c r="T3061" s="73">
        <v>0.47985172600022274</v>
      </c>
      <c r="U3061" s="48">
        <v>47.258905200000001</v>
      </c>
      <c r="V3061" s="49">
        <v>18.183495652173914</v>
      </c>
    </row>
    <row r="3062" spans="1:22" x14ac:dyDescent="0.35">
      <c r="A3062" s="1" t="s">
        <v>29</v>
      </c>
      <c r="B3062" s="44" t="s">
        <v>3093</v>
      </c>
      <c r="C3062" s="25" t="s">
        <v>3113</v>
      </c>
      <c r="D3062" s="25" t="s">
        <v>32</v>
      </c>
      <c r="E3062" s="50">
        <v>6787</v>
      </c>
      <c r="F3062" s="41">
        <v>568.30319999999995</v>
      </c>
      <c r="G3062" s="42">
        <v>2567.0475000000001</v>
      </c>
      <c r="H3062" s="42">
        <v>0</v>
      </c>
      <c r="I3062" s="42"/>
      <c r="J3062" s="42"/>
      <c r="K3062" s="42">
        <v>0</v>
      </c>
      <c r="L3062" s="46">
        <v>0.236793</v>
      </c>
      <c r="M3062" s="42">
        <v>131.25580124999999</v>
      </c>
      <c r="N3062" s="48">
        <v>0</v>
      </c>
      <c r="O3062" s="42"/>
      <c r="P3062" s="42"/>
      <c r="Q3062" s="42">
        <v>0</v>
      </c>
      <c r="R3062" s="47">
        <v>3135.3507</v>
      </c>
      <c r="S3062" s="42">
        <v>3338.957563285825</v>
      </c>
      <c r="T3062" s="73">
        <v>0.49196368989035288</v>
      </c>
      <c r="U3062" s="48">
        <v>131.49259425</v>
      </c>
      <c r="V3062" s="49">
        <v>19.374185096508029</v>
      </c>
    </row>
    <row r="3063" spans="1:22" x14ac:dyDescent="0.35">
      <c r="A3063" s="1" t="s">
        <v>29</v>
      </c>
      <c r="B3063" s="44" t="s">
        <v>3093</v>
      </c>
      <c r="C3063" s="25" t="s">
        <v>3114</v>
      </c>
      <c r="D3063" s="25" t="s">
        <v>32</v>
      </c>
      <c r="E3063" s="50">
        <v>4719</v>
      </c>
      <c r="F3063" s="41">
        <v>301.2912</v>
      </c>
      <c r="G3063" s="42">
        <v>0</v>
      </c>
      <c r="H3063" s="42">
        <v>1701.7679999999998</v>
      </c>
      <c r="I3063" s="42"/>
      <c r="J3063" s="42"/>
      <c r="K3063" s="42">
        <v>0</v>
      </c>
      <c r="L3063" s="46">
        <v>0.12553799999999998</v>
      </c>
      <c r="M3063" s="42">
        <v>0</v>
      </c>
      <c r="N3063" s="48">
        <v>121.18026767999999</v>
      </c>
      <c r="O3063" s="42"/>
      <c r="P3063" s="42"/>
      <c r="Q3063" s="42">
        <v>0</v>
      </c>
      <c r="R3063" s="47">
        <v>2003.0591999999997</v>
      </c>
      <c r="S3063" s="42">
        <v>2133.1360684944284</v>
      </c>
      <c r="T3063" s="73">
        <v>0.45203137709142371</v>
      </c>
      <c r="U3063" s="48">
        <v>121.30580567999999</v>
      </c>
      <c r="V3063" s="49">
        <v>25.705828709472343</v>
      </c>
    </row>
    <row r="3064" spans="1:22" x14ac:dyDescent="0.35">
      <c r="A3064" s="1" t="s">
        <v>29</v>
      </c>
      <c r="B3064" s="44" t="s">
        <v>3093</v>
      </c>
      <c r="C3064" s="25" t="s">
        <v>3115</v>
      </c>
      <c r="D3064" s="25" t="s">
        <v>32</v>
      </c>
      <c r="E3064" s="50">
        <v>4707</v>
      </c>
      <c r="F3064" s="41">
        <v>230.19839999999999</v>
      </c>
      <c r="G3064" s="42">
        <v>0</v>
      </c>
      <c r="H3064" s="42">
        <v>1722.7199999999998</v>
      </c>
      <c r="I3064" s="42"/>
      <c r="J3064" s="42"/>
      <c r="K3064" s="42">
        <v>0</v>
      </c>
      <c r="L3064" s="46">
        <v>9.5916000000000001E-2</v>
      </c>
      <c r="M3064" s="42">
        <v>0</v>
      </c>
      <c r="N3064" s="48">
        <v>122.67222719999999</v>
      </c>
      <c r="O3064" s="42"/>
      <c r="P3064" s="42"/>
      <c r="Q3064" s="42">
        <v>0</v>
      </c>
      <c r="R3064" s="47">
        <v>1952.9183999999998</v>
      </c>
      <c r="S3064" s="42">
        <v>2079.7391698989372</v>
      </c>
      <c r="T3064" s="73">
        <v>0.44183963668981036</v>
      </c>
      <c r="U3064" s="48">
        <v>122.7681432</v>
      </c>
      <c r="V3064" s="49">
        <v>26.082035946462714</v>
      </c>
    </row>
    <row r="3065" spans="1:22" x14ac:dyDescent="0.35">
      <c r="A3065" s="1" t="s">
        <v>29</v>
      </c>
      <c r="B3065" s="44" t="s">
        <v>3093</v>
      </c>
      <c r="C3065" s="25" t="s">
        <v>3116</v>
      </c>
      <c r="D3065" s="25" t="s">
        <v>32</v>
      </c>
      <c r="E3065" s="50">
        <v>3359</v>
      </c>
      <c r="F3065" s="41">
        <v>560.33280000000002</v>
      </c>
      <c r="G3065" s="42">
        <v>0</v>
      </c>
      <c r="H3065" s="42">
        <v>1810.4079999999997</v>
      </c>
      <c r="I3065" s="42"/>
      <c r="J3065" s="42"/>
      <c r="K3065" s="42">
        <v>0</v>
      </c>
      <c r="L3065" s="46">
        <v>0.23347200000000001</v>
      </c>
      <c r="M3065" s="42">
        <v>0</v>
      </c>
      <c r="N3065" s="48">
        <v>128.91635407999999</v>
      </c>
      <c r="O3065" s="42"/>
      <c r="P3065" s="42"/>
      <c r="Q3065" s="42">
        <v>0</v>
      </c>
      <c r="R3065" s="47">
        <v>2370.7407999999996</v>
      </c>
      <c r="S3065" s="42">
        <v>2524.6945819331427</v>
      </c>
      <c r="T3065" s="73">
        <v>0.75162089369846463</v>
      </c>
      <c r="U3065" s="48">
        <v>129.14982608</v>
      </c>
      <c r="V3065" s="49">
        <v>38.448891360523966</v>
      </c>
    </row>
    <row r="3066" spans="1:22" x14ac:dyDescent="0.35">
      <c r="A3066" s="1" t="s">
        <v>29</v>
      </c>
      <c r="B3066" s="44" t="s">
        <v>3093</v>
      </c>
      <c r="C3066" s="25" t="s">
        <v>3117</v>
      </c>
      <c r="D3066" s="25" t="s">
        <v>32</v>
      </c>
      <c r="E3066" s="50">
        <v>4762</v>
      </c>
      <c r="F3066" s="41">
        <v>278.90640000000002</v>
      </c>
      <c r="G3066" s="42">
        <v>2038.8608999999999</v>
      </c>
      <c r="H3066" s="42">
        <v>0</v>
      </c>
      <c r="I3066" s="42"/>
      <c r="J3066" s="42"/>
      <c r="K3066" s="42">
        <v>0</v>
      </c>
      <c r="L3066" s="46">
        <v>0.11621099999999999</v>
      </c>
      <c r="M3066" s="42">
        <v>104.24907254999999</v>
      </c>
      <c r="N3066" s="48">
        <v>0</v>
      </c>
      <c r="O3066" s="42"/>
      <c r="P3066" s="42"/>
      <c r="Q3066" s="42">
        <v>0</v>
      </c>
      <c r="R3066" s="47">
        <v>2317.7673</v>
      </c>
      <c r="S3066" s="42">
        <v>2468.2810303394663</v>
      </c>
      <c r="T3066" s="73">
        <v>0.51832864979829196</v>
      </c>
      <c r="U3066" s="48">
        <v>104.36528355</v>
      </c>
      <c r="V3066" s="49">
        <v>21.9162712200756</v>
      </c>
    </row>
    <row r="3067" spans="1:22" x14ac:dyDescent="0.35">
      <c r="A3067" s="1" t="s">
        <v>29</v>
      </c>
      <c r="B3067" s="44" t="s">
        <v>3118</v>
      </c>
      <c r="C3067" s="25" t="s">
        <v>3119</v>
      </c>
      <c r="D3067" s="25" t="s">
        <v>32</v>
      </c>
      <c r="E3067" s="50">
        <v>9828</v>
      </c>
      <c r="F3067" s="41">
        <v>1778.652</v>
      </c>
      <c r="G3067" s="42">
        <v>2203.3035</v>
      </c>
      <c r="H3067" s="42">
        <v>0</v>
      </c>
      <c r="I3067" s="42"/>
      <c r="J3067" s="42"/>
      <c r="K3067" s="42">
        <v>0</v>
      </c>
      <c r="L3067" s="46">
        <v>0.74110500000000001</v>
      </c>
      <c r="M3067" s="42">
        <v>112.65719324999999</v>
      </c>
      <c r="N3067" s="48">
        <v>0</v>
      </c>
      <c r="O3067" s="42"/>
      <c r="P3067" s="42"/>
      <c r="Q3067" s="42">
        <v>0</v>
      </c>
      <c r="R3067" s="47">
        <v>3981.9555</v>
      </c>
      <c r="S3067" s="42">
        <v>4240.540119927442</v>
      </c>
      <c r="T3067" s="73">
        <v>0.43147538867800589</v>
      </c>
      <c r="U3067" s="48">
        <v>113.39829825</v>
      </c>
      <c r="V3067" s="49">
        <v>11.538288385225885</v>
      </c>
    </row>
    <row r="3068" spans="1:22" x14ac:dyDescent="0.35">
      <c r="A3068" s="1" t="s">
        <v>29</v>
      </c>
      <c r="B3068" s="44" t="s">
        <v>3118</v>
      </c>
      <c r="C3068" s="25" t="s">
        <v>3120</v>
      </c>
      <c r="D3068" s="25" t="s">
        <v>32</v>
      </c>
      <c r="E3068" s="50">
        <v>2847</v>
      </c>
      <c r="F3068" s="41">
        <v>627.31799999999998</v>
      </c>
      <c r="G3068" s="42">
        <v>1755.0648000000001</v>
      </c>
      <c r="H3068" s="42">
        <v>0</v>
      </c>
      <c r="I3068" s="42"/>
      <c r="J3068" s="42"/>
      <c r="K3068" s="42">
        <v>0</v>
      </c>
      <c r="L3068" s="46">
        <v>0.26138250000000002</v>
      </c>
      <c r="M3068" s="48">
        <v>89.738283599999988</v>
      </c>
      <c r="N3068" s="48">
        <v>0</v>
      </c>
      <c r="O3068" s="42"/>
      <c r="P3068" s="42"/>
      <c r="Q3068" s="42">
        <v>0</v>
      </c>
      <c r="R3068" s="47">
        <v>2382.3828000000003</v>
      </c>
      <c r="S3068" s="42">
        <v>2537.0926029748643</v>
      </c>
      <c r="T3068" s="73">
        <v>0.89114597926760253</v>
      </c>
      <c r="U3068" s="48">
        <v>89.999666099999985</v>
      </c>
      <c r="V3068" s="49">
        <v>31.612106111696519</v>
      </c>
    </row>
    <row r="3069" spans="1:22" x14ac:dyDescent="0.35">
      <c r="A3069" s="1" t="s">
        <v>29</v>
      </c>
      <c r="B3069" s="44" t="s">
        <v>3118</v>
      </c>
      <c r="C3069" s="25" t="s">
        <v>3121</v>
      </c>
      <c r="D3069" s="25" t="s">
        <v>32</v>
      </c>
      <c r="E3069" s="50">
        <v>2613</v>
      </c>
      <c r="F3069" s="41">
        <v>484.31880000000001</v>
      </c>
      <c r="G3069" s="42">
        <v>1091.9898000000001</v>
      </c>
      <c r="H3069" s="42">
        <v>0</v>
      </c>
      <c r="I3069" s="42"/>
      <c r="J3069" s="42"/>
      <c r="K3069" s="42">
        <v>0</v>
      </c>
      <c r="L3069" s="46">
        <v>0.20179949999999999</v>
      </c>
      <c r="M3069" s="48">
        <v>55.834571099999998</v>
      </c>
      <c r="N3069" s="48">
        <v>0</v>
      </c>
      <c r="O3069" s="42"/>
      <c r="P3069" s="42"/>
      <c r="Q3069" s="42">
        <v>0</v>
      </c>
      <c r="R3069" s="47">
        <v>1576.3086000000001</v>
      </c>
      <c r="S3069" s="42">
        <v>1678.6726671572947</v>
      </c>
      <c r="T3069" s="73">
        <v>0.64243117763386703</v>
      </c>
      <c r="U3069" s="48">
        <v>56.036370599999998</v>
      </c>
      <c r="V3069" s="49">
        <v>21.445224110218138</v>
      </c>
    </row>
    <row r="3070" spans="1:22" x14ac:dyDescent="0.35">
      <c r="A3070" s="1" t="s">
        <v>29</v>
      </c>
      <c r="B3070" s="44" t="s">
        <v>3118</v>
      </c>
      <c r="C3070" s="25" t="s">
        <v>3122</v>
      </c>
      <c r="D3070" s="25" t="s">
        <v>32</v>
      </c>
      <c r="E3070" s="50">
        <v>4967</v>
      </c>
      <c r="F3070" s="41">
        <v>838.20600000000002</v>
      </c>
      <c r="G3070" s="42">
        <v>938.91420000000005</v>
      </c>
      <c r="H3070" s="42">
        <v>0</v>
      </c>
      <c r="I3070" s="42"/>
      <c r="J3070" s="42"/>
      <c r="K3070" s="42">
        <v>0</v>
      </c>
      <c r="L3070" s="46">
        <v>0.34925250000000002</v>
      </c>
      <c r="M3070" s="48">
        <v>48.007656900000001</v>
      </c>
      <c r="N3070" s="48">
        <v>0</v>
      </c>
      <c r="O3070" s="42"/>
      <c r="P3070" s="42"/>
      <c r="Q3070" s="42">
        <v>0</v>
      </c>
      <c r="R3070" s="47">
        <v>1777.1202000000001</v>
      </c>
      <c r="S3070" s="42">
        <v>1892.5247924125422</v>
      </c>
      <c r="T3070" s="73">
        <v>0.38101968842612083</v>
      </c>
      <c r="U3070" s="48">
        <v>48.356909399999999</v>
      </c>
      <c r="V3070" s="49">
        <v>9.7356370847594107</v>
      </c>
    </row>
    <row r="3071" spans="1:22" x14ac:dyDescent="0.35">
      <c r="A3071" s="1" t="s">
        <v>29</v>
      </c>
      <c r="B3071" s="44" t="s">
        <v>3118</v>
      </c>
      <c r="C3071" s="25" t="s">
        <v>3123</v>
      </c>
      <c r="D3071" s="25" t="s">
        <v>32</v>
      </c>
      <c r="E3071" s="50">
        <v>3739</v>
      </c>
      <c r="F3071" s="41">
        <v>980.20799999999997</v>
      </c>
      <c r="G3071" s="42">
        <v>620.25930000000005</v>
      </c>
      <c r="H3071" s="42">
        <v>0</v>
      </c>
      <c r="I3071" s="42"/>
      <c r="J3071" s="42"/>
      <c r="K3071" s="42">
        <v>0</v>
      </c>
      <c r="L3071" s="46">
        <v>0.40842000000000001</v>
      </c>
      <c r="M3071" s="48">
        <v>31.714501350000003</v>
      </c>
      <c r="N3071" s="48">
        <v>0</v>
      </c>
      <c r="O3071" s="42"/>
      <c r="P3071" s="42"/>
      <c r="Q3071" s="42">
        <v>0</v>
      </c>
      <c r="R3071" s="47">
        <v>1600.4673</v>
      </c>
      <c r="S3071" s="42">
        <v>1704.4002114744753</v>
      </c>
      <c r="T3071" s="73">
        <v>0.45584386506404795</v>
      </c>
      <c r="U3071" s="48">
        <v>32.122921350000006</v>
      </c>
      <c r="V3071" s="49">
        <v>8.5913135464027821</v>
      </c>
    </row>
    <row r="3072" spans="1:22" x14ac:dyDescent="0.35">
      <c r="A3072" s="1" t="s">
        <v>29</v>
      </c>
      <c r="B3072" s="44" t="s">
        <v>3118</v>
      </c>
      <c r="C3072" s="25" t="s">
        <v>3124</v>
      </c>
      <c r="D3072" s="25" t="s">
        <v>32</v>
      </c>
      <c r="E3072" s="50">
        <v>4497</v>
      </c>
      <c r="F3072" s="41">
        <v>768.38400000000001</v>
      </c>
      <c r="G3072" s="42">
        <v>1577.7396000000001</v>
      </c>
      <c r="H3072" s="42">
        <v>0</v>
      </c>
      <c r="I3072" s="42"/>
      <c r="J3072" s="42"/>
      <c r="K3072" s="42">
        <v>0</v>
      </c>
      <c r="L3072" s="46">
        <v>0.32016</v>
      </c>
      <c r="M3072" s="48">
        <v>80.671462199999993</v>
      </c>
      <c r="N3072" s="48">
        <v>0</v>
      </c>
      <c r="O3072" s="42"/>
      <c r="P3072" s="42"/>
      <c r="Q3072" s="42">
        <v>0</v>
      </c>
      <c r="R3072" s="47">
        <v>2346.1235999999999</v>
      </c>
      <c r="S3072" s="42">
        <v>2498.4787630370561</v>
      </c>
      <c r="T3072" s="73">
        <v>0.55558789482700821</v>
      </c>
      <c r="U3072" s="48">
        <v>80.991622199999995</v>
      </c>
      <c r="V3072" s="49">
        <v>18.010145030020013</v>
      </c>
    </row>
    <row r="3073" spans="1:22" x14ac:dyDescent="0.35">
      <c r="A3073" s="1" t="s">
        <v>29</v>
      </c>
      <c r="B3073" s="44" t="s">
        <v>3118</v>
      </c>
      <c r="C3073" s="25" t="s">
        <v>3125</v>
      </c>
      <c r="D3073" s="25" t="s">
        <v>32</v>
      </c>
      <c r="E3073" s="50">
        <v>2061</v>
      </c>
      <c r="F3073" s="41">
        <v>336.2364</v>
      </c>
      <c r="G3073" s="42">
        <v>602.45100000000002</v>
      </c>
      <c r="H3073" s="42">
        <v>0</v>
      </c>
      <c r="I3073" s="42"/>
      <c r="J3073" s="42"/>
      <c r="K3073" s="42">
        <v>0</v>
      </c>
      <c r="L3073" s="46">
        <v>0.14009850000000001</v>
      </c>
      <c r="M3073" s="48">
        <v>30.803944499999997</v>
      </c>
      <c r="N3073" s="48">
        <v>0</v>
      </c>
      <c r="O3073" s="42"/>
      <c r="P3073" s="42"/>
      <c r="Q3073" s="42">
        <v>0</v>
      </c>
      <c r="R3073" s="47">
        <v>938.68740000000003</v>
      </c>
      <c r="S3073" s="42">
        <v>999.64491812386632</v>
      </c>
      <c r="T3073" s="73">
        <v>0.48502907235510251</v>
      </c>
      <c r="U3073" s="48">
        <v>30.944042999999997</v>
      </c>
      <c r="V3073" s="49">
        <v>15.014091703056767</v>
      </c>
    </row>
    <row r="3074" spans="1:22" x14ac:dyDescent="0.35">
      <c r="A3074" s="1" t="s">
        <v>29</v>
      </c>
      <c r="B3074" s="44" t="s">
        <v>3118</v>
      </c>
      <c r="C3074" s="25" t="s">
        <v>3126</v>
      </c>
      <c r="D3074" s="25" t="s">
        <v>32</v>
      </c>
      <c r="E3074" s="50">
        <v>1662</v>
      </c>
      <c r="F3074" s="41">
        <v>736.27199999999993</v>
      </c>
      <c r="G3074" s="42">
        <v>0</v>
      </c>
      <c r="H3074" s="42">
        <v>0</v>
      </c>
      <c r="I3074" s="42"/>
      <c r="J3074" s="42"/>
      <c r="K3074" s="42">
        <v>0</v>
      </c>
      <c r="L3074" s="46">
        <v>0.30678000000000005</v>
      </c>
      <c r="M3074" s="42">
        <v>0</v>
      </c>
      <c r="N3074" s="48">
        <v>0</v>
      </c>
      <c r="O3074" s="42"/>
      <c r="P3074" s="42"/>
      <c r="Q3074" s="42">
        <v>0</v>
      </c>
      <c r="R3074" s="47">
        <v>736.27199999999993</v>
      </c>
      <c r="S3074" s="42">
        <v>784.08484353459437</v>
      </c>
      <c r="T3074" s="73">
        <v>0.47177186734933474</v>
      </c>
      <c r="U3074" s="48">
        <v>0.30678000000000005</v>
      </c>
      <c r="V3074" s="49">
        <v>0.18458483754512636</v>
      </c>
    </row>
    <row r="3075" spans="1:22" x14ac:dyDescent="0.35">
      <c r="A3075" s="1" t="s">
        <v>29</v>
      </c>
      <c r="B3075" s="44" t="s">
        <v>3118</v>
      </c>
      <c r="C3075" s="25" t="s">
        <v>3127</v>
      </c>
      <c r="D3075" s="25" t="s">
        <v>32</v>
      </c>
      <c r="E3075" s="50">
        <v>2347</v>
      </c>
      <c r="F3075" s="41">
        <v>367.58519999999999</v>
      </c>
      <c r="G3075" s="42">
        <v>1159.434</v>
      </c>
      <c r="H3075" s="42">
        <v>0</v>
      </c>
      <c r="I3075" s="42"/>
      <c r="J3075" s="42"/>
      <c r="K3075" s="42">
        <v>0</v>
      </c>
      <c r="L3075" s="46">
        <v>0.1531605</v>
      </c>
      <c r="M3075" s="48">
        <v>59.283062999999991</v>
      </c>
      <c r="N3075" s="48">
        <v>0</v>
      </c>
      <c r="O3075" s="42"/>
      <c r="P3075" s="42"/>
      <c r="Q3075" s="42">
        <v>0</v>
      </c>
      <c r="R3075" s="47">
        <v>1527.0192</v>
      </c>
      <c r="S3075" s="42">
        <v>1626.1824577144337</v>
      </c>
      <c r="T3075" s="73">
        <v>0.69287705910286901</v>
      </c>
      <c r="U3075" s="48">
        <v>59.43622349999999</v>
      </c>
      <c r="V3075" s="49">
        <v>25.324338943331909</v>
      </c>
    </row>
    <row r="3076" spans="1:22" x14ac:dyDescent="0.35">
      <c r="A3076" s="1" t="s">
        <v>29</v>
      </c>
      <c r="B3076" s="44" t="s">
        <v>3118</v>
      </c>
      <c r="C3076" s="25" t="s">
        <v>3128</v>
      </c>
      <c r="D3076" s="25" t="s">
        <v>32</v>
      </c>
      <c r="E3076" s="50">
        <v>3391</v>
      </c>
      <c r="F3076" s="41">
        <v>398.15999999999997</v>
      </c>
      <c r="G3076" s="42">
        <v>1068.8769</v>
      </c>
      <c r="H3076" s="42">
        <v>0</v>
      </c>
      <c r="I3076" s="42"/>
      <c r="J3076" s="42"/>
      <c r="K3076" s="42">
        <v>0</v>
      </c>
      <c r="L3076" s="46">
        <v>0.16589999999999999</v>
      </c>
      <c r="M3076" s="48">
        <v>54.65278455</v>
      </c>
      <c r="N3076" s="48">
        <v>0</v>
      </c>
      <c r="O3076" s="42"/>
      <c r="P3076" s="42"/>
      <c r="Q3076" s="42">
        <v>0</v>
      </c>
      <c r="R3076" s="47">
        <v>1467.0369000000001</v>
      </c>
      <c r="S3076" s="42">
        <v>1562.3049609328841</v>
      </c>
      <c r="T3076" s="73">
        <v>0.46072101472512067</v>
      </c>
      <c r="U3076" s="48">
        <v>54.81868455</v>
      </c>
      <c r="V3076" s="49">
        <v>16.165934694780301</v>
      </c>
    </row>
    <row r="3077" spans="1:22" x14ac:dyDescent="0.35">
      <c r="A3077" s="1" t="s">
        <v>29</v>
      </c>
      <c r="B3077" s="44" t="s">
        <v>3118</v>
      </c>
      <c r="C3077" s="25" t="s">
        <v>3129</v>
      </c>
      <c r="D3077" s="25" t="s">
        <v>32</v>
      </c>
      <c r="E3077" s="50">
        <v>2281</v>
      </c>
      <c r="F3077" s="41">
        <v>451.08</v>
      </c>
      <c r="G3077" s="42">
        <v>1154.8871999999999</v>
      </c>
      <c r="H3077" s="42">
        <v>0</v>
      </c>
      <c r="I3077" s="42"/>
      <c r="J3077" s="42"/>
      <c r="K3077" s="42">
        <v>0</v>
      </c>
      <c r="L3077" s="46">
        <v>0.18795000000000001</v>
      </c>
      <c r="M3077" s="48">
        <v>59.050580400000001</v>
      </c>
      <c r="N3077" s="48">
        <v>0</v>
      </c>
      <c r="O3077" s="42"/>
      <c r="P3077" s="42"/>
      <c r="Q3077" s="42">
        <v>0</v>
      </c>
      <c r="R3077" s="47">
        <v>1605.9671999999998</v>
      </c>
      <c r="S3077" s="42">
        <v>1710.2572700492353</v>
      </c>
      <c r="T3077" s="73">
        <v>0.74978398511584188</v>
      </c>
      <c r="U3077" s="48">
        <v>59.238530400000002</v>
      </c>
      <c r="V3077" s="49">
        <v>25.97042104340202</v>
      </c>
    </row>
    <row r="3078" spans="1:22" x14ac:dyDescent="0.35">
      <c r="A3078" s="1" t="s">
        <v>29</v>
      </c>
      <c r="B3078" s="44" t="s">
        <v>3118</v>
      </c>
      <c r="C3078" s="25" t="s">
        <v>3130</v>
      </c>
      <c r="D3078" s="25" t="s">
        <v>32</v>
      </c>
      <c r="E3078" s="50">
        <v>2037</v>
      </c>
      <c r="F3078" s="41">
        <v>378.28800000000001</v>
      </c>
      <c r="G3078" s="42">
        <v>1220.0580000000002</v>
      </c>
      <c r="H3078" s="42">
        <v>0</v>
      </c>
      <c r="I3078" s="42"/>
      <c r="J3078" s="42"/>
      <c r="K3078" s="42">
        <v>0</v>
      </c>
      <c r="L3078" s="46">
        <v>0.15762000000000001</v>
      </c>
      <c r="M3078" s="48">
        <v>62.382831000000003</v>
      </c>
      <c r="N3078" s="48">
        <v>0</v>
      </c>
      <c r="O3078" s="42"/>
      <c r="P3078" s="42"/>
      <c r="Q3078" s="42">
        <v>0</v>
      </c>
      <c r="R3078" s="47">
        <v>1598.3460000000002</v>
      </c>
      <c r="S3078" s="42">
        <v>1702.1411561544444</v>
      </c>
      <c r="T3078" s="73">
        <v>0.83561176050782737</v>
      </c>
      <c r="U3078" s="48">
        <v>62.540451000000004</v>
      </c>
      <c r="V3078" s="49">
        <v>30.702234167893963</v>
      </c>
    </row>
    <row r="3079" spans="1:22" x14ac:dyDescent="0.35">
      <c r="A3079" s="1" t="s">
        <v>29</v>
      </c>
      <c r="B3079" s="44" t="s">
        <v>3118</v>
      </c>
      <c r="C3079" s="25" t="s">
        <v>3131</v>
      </c>
      <c r="D3079" s="25" t="s">
        <v>32</v>
      </c>
      <c r="E3079" s="50">
        <v>2685</v>
      </c>
      <c r="F3079" s="41">
        <v>322.51319999999998</v>
      </c>
      <c r="G3079" s="42">
        <v>752.87429999999995</v>
      </c>
      <c r="H3079" s="42">
        <v>0</v>
      </c>
      <c r="I3079" s="42"/>
      <c r="J3079" s="42"/>
      <c r="K3079" s="42">
        <v>0</v>
      </c>
      <c r="L3079" s="46">
        <v>0.13438050000000001</v>
      </c>
      <c r="M3079" s="48">
        <v>38.495243850000001</v>
      </c>
      <c r="N3079" s="48">
        <v>0</v>
      </c>
      <c r="O3079" s="42"/>
      <c r="P3079" s="42"/>
      <c r="Q3079" s="42">
        <v>0</v>
      </c>
      <c r="R3079" s="47">
        <v>1075.3874999999998</v>
      </c>
      <c r="S3079" s="42">
        <v>1145.2222000518266</v>
      </c>
      <c r="T3079" s="73">
        <v>0.42652595905095964</v>
      </c>
      <c r="U3079" s="48">
        <v>38.62962435</v>
      </c>
      <c r="V3079" s="49">
        <v>14.387197150837988</v>
      </c>
    </row>
    <row r="3080" spans="1:22" x14ac:dyDescent="0.35">
      <c r="A3080" s="1" t="s">
        <v>29</v>
      </c>
      <c r="B3080" s="44" t="s">
        <v>3118</v>
      </c>
      <c r="C3080" s="25" t="s">
        <v>3132</v>
      </c>
      <c r="D3080" s="25" t="s">
        <v>32</v>
      </c>
      <c r="E3080" s="50">
        <v>35045</v>
      </c>
      <c r="F3080" s="41">
        <v>10514.88</v>
      </c>
      <c r="G3080" s="42">
        <v>4459.6530000000002</v>
      </c>
      <c r="H3080" s="42">
        <v>0</v>
      </c>
      <c r="I3080" s="42"/>
      <c r="J3080" s="42"/>
      <c r="K3080" s="42">
        <v>0</v>
      </c>
      <c r="L3080" s="46">
        <v>4.3811999999999998</v>
      </c>
      <c r="M3080" s="42">
        <v>228.02668349999999</v>
      </c>
      <c r="N3080" s="48">
        <v>0</v>
      </c>
      <c r="O3080" s="42"/>
      <c r="P3080" s="42"/>
      <c r="Q3080" s="42">
        <v>0</v>
      </c>
      <c r="R3080" s="47">
        <v>14974.532999999999</v>
      </c>
      <c r="S3080" s="42">
        <v>15946.965746773774</v>
      </c>
      <c r="T3080" s="73">
        <v>0.45504253807315664</v>
      </c>
      <c r="U3080" s="48">
        <v>232.4078835</v>
      </c>
      <c r="V3080" s="49">
        <v>6.6316987730061348</v>
      </c>
    </row>
    <row r="3081" spans="1:22" x14ac:dyDescent="0.35">
      <c r="A3081" s="1" t="s">
        <v>29</v>
      </c>
      <c r="B3081" s="44" t="s">
        <v>3118</v>
      </c>
      <c r="C3081" s="25" t="s">
        <v>3133</v>
      </c>
      <c r="D3081" s="25" t="s">
        <v>32</v>
      </c>
      <c r="E3081" s="50">
        <v>2692</v>
      </c>
      <c r="F3081" s="41">
        <v>293.92919999999998</v>
      </c>
      <c r="G3081" s="42">
        <v>0</v>
      </c>
      <c r="H3081" s="42">
        <v>918.00799999999981</v>
      </c>
      <c r="I3081" s="42"/>
      <c r="J3081" s="42"/>
      <c r="K3081" s="42">
        <v>0</v>
      </c>
      <c r="L3081" s="46">
        <v>0.1224705</v>
      </c>
      <c r="M3081" s="42">
        <v>0</v>
      </c>
      <c r="N3081" s="48">
        <v>65.369930080000003</v>
      </c>
      <c r="O3081" s="42"/>
      <c r="P3081" s="42"/>
      <c r="Q3081" s="42">
        <v>0</v>
      </c>
      <c r="R3081" s="47">
        <v>1211.9371999999998</v>
      </c>
      <c r="S3081" s="42">
        <v>1290.6393151386367</v>
      </c>
      <c r="T3081" s="73">
        <v>0.47943510963545194</v>
      </c>
      <c r="U3081" s="48">
        <v>65.492400580000009</v>
      </c>
      <c r="V3081" s="49">
        <v>24.328529190193169</v>
      </c>
    </row>
    <row r="3082" spans="1:22" x14ac:dyDescent="0.35">
      <c r="A3082" s="1" t="s">
        <v>29</v>
      </c>
      <c r="B3082" s="44" t="s">
        <v>3118</v>
      </c>
      <c r="C3082" s="25" t="s">
        <v>3134</v>
      </c>
      <c r="D3082" s="25" t="s">
        <v>32</v>
      </c>
      <c r="E3082" s="50">
        <v>1963</v>
      </c>
      <c r="F3082" s="41">
        <v>187.92</v>
      </c>
      <c r="G3082" s="42">
        <v>825.62310000000002</v>
      </c>
      <c r="H3082" s="42">
        <v>0</v>
      </c>
      <c r="I3082" s="42"/>
      <c r="J3082" s="42"/>
      <c r="K3082" s="42">
        <v>0</v>
      </c>
      <c r="L3082" s="46">
        <v>7.8299999999999995E-2</v>
      </c>
      <c r="M3082" s="48">
        <v>42.214965449999994</v>
      </c>
      <c r="N3082" s="48">
        <v>0</v>
      </c>
      <c r="O3082" s="42"/>
      <c r="P3082" s="42"/>
      <c r="Q3082" s="42">
        <v>0</v>
      </c>
      <c r="R3082" s="47">
        <v>1013.5431</v>
      </c>
      <c r="S3082" s="42">
        <v>1079.3616801658461</v>
      </c>
      <c r="T3082" s="73">
        <v>0.54985312285575449</v>
      </c>
      <c r="U3082" s="48">
        <v>42.293265449999993</v>
      </c>
      <c r="V3082" s="49">
        <v>21.545219281711663</v>
      </c>
    </row>
    <row r="3083" spans="1:22" x14ac:dyDescent="0.35">
      <c r="A3083" s="1" t="s">
        <v>29</v>
      </c>
      <c r="B3083" s="44" t="s">
        <v>3118</v>
      </c>
      <c r="C3083" s="25" t="s">
        <v>3135</v>
      </c>
      <c r="D3083" s="25" t="s">
        <v>32</v>
      </c>
      <c r="E3083" s="50">
        <v>4966</v>
      </c>
      <c r="F3083" s="41">
        <v>345.26519999999999</v>
      </c>
      <c r="G3083" s="42">
        <v>1540.6074000000001</v>
      </c>
      <c r="H3083" s="42">
        <v>0</v>
      </c>
      <c r="I3083" s="42"/>
      <c r="J3083" s="42"/>
      <c r="K3083" s="42">
        <v>0</v>
      </c>
      <c r="L3083" s="46">
        <v>0.1438605</v>
      </c>
      <c r="M3083" s="48">
        <v>78.772854299999992</v>
      </c>
      <c r="N3083" s="48">
        <v>0</v>
      </c>
      <c r="O3083" s="42"/>
      <c r="P3083" s="42"/>
      <c r="Q3083" s="42">
        <v>0</v>
      </c>
      <c r="R3083" s="47">
        <v>1885.8726000000001</v>
      </c>
      <c r="S3083" s="42">
        <v>2008.3394757605599</v>
      </c>
      <c r="T3083" s="73">
        <v>0.40441793712455898</v>
      </c>
      <c r="U3083" s="48">
        <v>78.916714799999994</v>
      </c>
      <c r="V3083" s="49">
        <v>15.891404510672571</v>
      </c>
    </row>
    <row r="3084" spans="1:22" x14ac:dyDescent="0.35">
      <c r="A3084" s="1" t="s">
        <v>29</v>
      </c>
      <c r="B3084" s="44" t="s">
        <v>3118</v>
      </c>
      <c r="C3084" s="25" t="s">
        <v>3136</v>
      </c>
      <c r="D3084" s="25" t="s">
        <v>32</v>
      </c>
      <c r="E3084" s="50">
        <v>2130</v>
      </c>
      <c r="F3084" s="41">
        <v>465.23879999999997</v>
      </c>
      <c r="G3084" s="42">
        <v>841.53689999999995</v>
      </c>
      <c r="H3084" s="42">
        <v>0</v>
      </c>
      <c r="I3084" s="42"/>
      <c r="J3084" s="42"/>
      <c r="K3084" s="42">
        <v>0</v>
      </c>
      <c r="L3084" s="46">
        <v>0.19384950000000001</v>
      </c>
      <c r="M3084" s="48">
        <v>43.028654549999999</v>
      </c>
      <c r="N3084" s="48">
        <v>0</v>
      </c>
      <c r="O3084" s="42"/>
      <c r="P3084" s="42"/>
      <c r="Q3084" s="42">
        <v>0</v>
      </c>
      <c r="R3084" s="47">
        <v>1306.7756999999999</v>
      </c>
      <c r="S3084" s="42">
        <v>1391.6365422959313</v>
      </c>
      <c r="T3084" s="73">
        <v>0.65335048934081286</v>
      </c>
      <c r="U3084" s="48">
        <v>43.222504049999998</v>
      </c>
      <c r="V3084" s="49">
        <v>20.292255422535209</v>
      </c>
    </row>
    <row r="3085" spans="1:22" x14ac:dyDescent="0.35">
      <c r="A3085" s="1" t="s">
        <v>29</v>
      </c>
      <c r="B3085" s="44" t="s">
        <v>3118</v>
      </c>
      <c r="C3085" s="25" t="s">
        <v>3137</v>
      </c>
      <c r="D3085" s="25" t="s">
        <v>32</v>
      </c>
      <c r="E3085" s="50">
        <v>4714</v>
      </c>
      <c r="F3085" s="41">
        <v>1682.838</v>
      </c>
      <c r="G3085" s="42">
        <v>790.3854</v>
      </c>
      <c r="H3085" s="42">
        <v>0</v>
      </c>
      <c r="I3085" s="42"/>
      <c r="J3085" s="42"/>
      <c r="K3085" s="42">
        <v>0</v>
      </c>
      <c r="L3085" s="46">
        <v>0.70118250000000004</v>
      </c>
      <c r="M3085" s="48">
        <v>40.413225300000001</v>
      </c>
      <c r="N3085" s="48">
        <v>0</v>
      </c>
      <c r="O3085" s="42"/>
      <c r="P3085" s="42"/>
      <c r="Q3085" s="42">
        <v>0</v>
      </c>
      <c r="R3085" s="47">
        <v>2473.2233999999999</v>
      </c>
      <c r="S3085" s="42">
        <v>2633.8323100906969</v>
      </c>
      <c r="T3085" s="73">
        <v>0.55872556429586273</v>
      </c>
      <c r="U3085" s="48">
        <v>41.114407800000002</v>
      </c>
      <c r="V3085" s="49">
        <v>8.7217666100975819</v>
      </c>
    </row>
    <row r="3086" spans="1:22" x14ac:dyDescent="0.35">
      <c r="A3086" s="1" t="s">
        <v>29</v>
      </c>
      <c r="B3086" s="44" t="s">
        <v>3118</v>
      </c>
      <c r="C3086" s="25" t="s">
        <v>3138</v>
      </c>
      <c r="D3086" s="25" t="s">
        <v>32</v>
      </c>
      <c r="E3086" s="50">
        <v>3310</v>
      </c>
      <c r="F3086" s="41">
        <v>524.69999999999993</v>
      </c>
      <c r="G3086" s="42">
        <v>1102.9779000000001</v>
      </c>
      <c r="H3086" s="42">
        <v>0</v>
      </c>
      <c r="I3086" s="42"/>
      <c r="J3086" s="42"/>
      <c r="K3086" s="42">
        <v>0</v>
      </c>
      <c r="L3086" s="46">
        <v>0.21862500000000001</v>
      </c>
      <c r="M3086" s="48">
        <v>56.396404049999994</v>
      </c>
      <c r="N3086" s="48">
        <v>0</v>
      </c>
      <c r="O3086" s="42"/>
      <c r="P3086" s="42"/>
      <c r="Q3086" s="42">
        <v>0</v>
      </c>
      <c r="R3086" s="47">
        <v>1627.6779000000001</v>
      </c>
      <c r="S3086" s="42">
        <v>1733.3778434413061</v>
      </c>
      <c r="T3086" s="73">
        <v>0.52367910677985074</v>
      </c>
      <c r="U3086" s="48">
        <v>56.615029049999997</v>
      </c>
      <c r="V3086" s="49">
        <v>17.1042383836858</v>
      </c>
    </row>
    <row r="3087" spans="1:22" x14ac:dyDescent="0.35">
      <c r="A3087" s="1" t="s">
        <v>29</v>
      </c>
      <c r="B3087" s="44" t="s">
        <v>3118</v>
      </c>
      <c r="C3087" s="25" t="s">
        <v>3139</v>
      </c>
      <c r="D3087" s="25" t="s">
        <v>32</v>
      </c>
      <c r="E3087" s="50">
        <v>1087</v>
      </c>
      <c r="F3087" s="60">
        <v>70.164000000000001</v>
      </c>
      <c r="G3087" s="42">
        <v>477.0351</v>
      </c>
      <c r="H3087" s="42">
        <v>0</v>
      </c>
      <c r="I3087" s="42"/>
      <c r="J3087" s="42"/>
      <c r="K3087" s="42">
        <v>0</v>
      </c>
      <c r="L3087" s="46">
        <v>2.9235000000000001E-2</v>
      </c>
      <c r="M3087" s="48">
        <v>24.391299449999998</v>
      </c>
      <c r="N3087" s="48">
        <v>0</v>
      </c>
      <c r="O3087" s="42"/>
      <c r="P3087" s="42"/>
      <c r="Q3087" s="42">
        <v>0</v>
      </c>
      <c r="R3087" s="47">
        <v>547.19910000000004</v>
      </c>
      <c r="S3087" s="42">
        <v>582.73371893236595</v>
      </c>
      <c r="T3087" s="73">
        <v>0.5360935776746697</v>
      </c>
      <c r="U3087" s="48">
        <v>24.420534449999998</v>
      </c>
      <c r="V3087" s="49">
        <v>22.465993054277828</v>
      </c>
    </row>
    <row r="3088" spans="1:22" x14ac:dyDescent="0.35">
      <c r="A3088" s="1" t="s">
        <v>29</v>
      </c>
      <c r="B3088" s="44" t="s">
        <v>3118</v>
      </c>
      <c r="C3088" s="25" t="s">
        <v>3140</v>
      </c>
      <c r="D3088" s="25" t="s">
        <v>32</v>
      </c>
      <c r="E3088" s="50">
        <v>5705</v>
      </c>
      <c r="F3088" s="41">
        <v>737.74799999999993</v>
      </c>
      <c r="G3088" s="42">
        <v>2135.4803999999999</v>
      </c>
      <c r="H3088" s="42">
        <v>0</v>
      </c>
      <c r="I3088" s="42"/>
      <c r="J3088" s="42"/>
      <c r="K3088" s="42">
        <v>0</v>
      </c>
      <c r="L3088" s="46">
        <v>0.30739499999999997</v>
      </c>
      <c r="M3088" s="42">
        <v>109.1893278</v>
      </c>
      <c r="N3088" s="48">
        <v>0</v>
      </c>
      <c r="O3088" s="42"/>
      <c r="P3088" s="42"/>
      <c r="Q3088" s="42">
        <v>0</v>
      </c>
      <c r="R3088" s="47">
        <v>2873.2284</v>
      </c>
      <c r="S3088" s="42">
        <v>3059.8132761440788</v>
      </c>
      <c r="T3088" s="73">
        <v>0.53633887399545643</v>
      </c>
      <c r="U3088" s="48">
        <v>109.4967228</v>
      </c>
      <c r="V3088" s="49">
        <v>19.193115302366344</v>
      </c>
    </row>
    <row r="3089" spans="1:22" x14ac:dyDescent="0.35">
      <c r="A3089" s="1" t="s">
        <v>29</v>
      </c>
      <c r="B3089" s="44" t="s">
        <v>3118</v>
      </c>
      <c r="C3089" s="25" t="s">
        <v>3141</v>
      </c>
      <c r="D3089" s="25" t="s">
        <v>32</v>
      </c>
      <c r="E3089" s="50">
        <v>1068</v>
      </c>
      <c r="F3089" s="41">
        <v>117.3528</v>
      </c>
      <c r="G3089" s="42">
        <v>627.83730000000003</v>
      </c>
      <c r="H3089" s="42">
        <v>0</v>
      </c>
      <c r="I3089" s="42"/>
      <c r="J3089" s="42"/>
      <c r="K3089" s="42">
        <v>0</v>
      </c>
      <c r="L3089" s="46">
        <v>4.8896999999999996E-2</v>
      </c>
      <c r="M3089" s="48">
        <v>32.101972349999997</v>
      </c>
      <c r="N3089" s="48">
        <v>0</v>
      </c>
      <c r="O3089" s="42"/>
      <c r="P3089" s="42"/>
      <c r="Q3089" s="42">
        <v>0</v>
      </c>
      <c r="R3089" s="47">
        <v>745.19010000000003</v>
      </c>
      <c r="S3089" s="42">
        <v>793.5820769525784</v>
      </c>
      <c r="T3089" s="73">
        <v>0.7430543791690809</v>
      </c>
      <c r="U3089" s="48">
        <v>32.150869349999994</v>
      </c>
      <c r="V3089" s="49">
        <v>30.103810252808984</v>
      </c>
    </row>
    <row r="3090" spans="1:22" x14ac:dyDescent="0.35">
      <c r="A3090" s="1" t="s">
        <v>29</v>
      </c>
      <c r="B3090" s="44" t="s">
        <v>3118</v>
      </c>
      <c r="C3090" s="25" t="s">
        <v>3142</v>
      </c>
      <c r="D3090" s="25" t="s">
        <v>32</v>
      </c>
      <c r="E3090" s="50">
        <v>6288</v>
      </c>
      <c r="F3090" s="41">
        <v>1726.4736</v>
      </c>
      <c r="G3090" s="42">
        <v>2687.5376999999999</v>
      </c>
      <c r="H3090" s="42">
        <v>0</v>
      </c>
      <c r="I3090" s="42"/>
      <c r="J3090" s="42"/>
      <c r="K3090" s="42">
        <v>0</v>
      </c>
      <c r="L3090" s="46">
        <v>0.719364</v>
      </c>
      <c r="M3090" s="42">
        <v>137.41659014999999</v>
      </c>
      <c r="N3090" s="48">
        <v>0</v>
      </c>
      <c r="O3090" s="42"/>
      <c r="P3090" s="42"/>
      <c r="Q3090" s="42">
        <v>0</v>
      </c>
      <c r="R3090" s="47">
        <v>4414.0113000000001</v>
      </c>
      <c r="S3090" s="42">
        <v>4700.6532361959053</v>
      </c>
      <c r="T3090" s="73">
        <v>0.74755935690138442</v>
      </c>
      <c r="U3090" s="48">
        <v>138.13595415</v>
      </c>
      <c r="V3090" s="49">
        <v>21.968186092557254</v>
      </c>
    </row>
    <row r="3091" spans="1:22" x14ac:dyDescent="0.35">
      <c r="A3091" s="1" t="s">
        <v>29</v>
      </c>
      <c r="B3091" s="44" t="s">
        <v>3118</v>
      </c>
      <c r="C3091" s="25" t="s">
        <v>3143</v>
      </c>
      <c r="D3091" s="25" t="s">
        <v>32</v>
      </c>
      <c r="E3091" s="50">
        <v>21746</v>
      </c>
      <c r="F3091" s="41">
        <v>5379.12</v>
      </c>
      <c r="G3091" s="42">
        <v>4984.4295000000002</v>
      </c>
      <c r="H3091" s="42">
        <v>0</v>
      </c>
      <c r="I3091" s="42"/>
      <c r="J3091" s="42"/>
      <c r="K3091" s="42">
        <v>0</v>
      </c>
      <c r="L3091" s="46">
        <v>2.2413000000000003</v>
      </c>
      <c r="M3091" s="42">
        <v>254.85905025</v>
      </c>
      <c r="N3091" s="48">
        <v>0</v>
      </c>
      <c r="O3091" s="42"/>
      <c r="P3091" s="42"/>
      <c r="Q3091" s="42">
        <v>0</v>
      </c>
      <c r="R3091" s="47">
        <v>10363.549500000001</v>
      </c>
      <c r="S3091" s="42">
        <v>11036.549112516197</v>
      </c>
      <c r="T3091" s="73">
        <v>0.5075208825768508</v>
      </c>
      <c r="U3091" s="48">
        <v>257.10035025000002</v>
      </c>
      <c r="V3091" s="49">
        <v>11.822880081394279</v>
      </c>
    </row>
    <row r="3092" spans="1:22" x14ac:dyDescent="0.35">
      <c r="A3092" s="1" t="s">
        <v>29</v>
      </c>
      <c r="B3092" s="44" t="s">
        <v>3118</v>
      </c>
      <c r="C3092" s="25" t="s">
        <v>3144</v>
      </c>
      <c r="D3092" s="25" t="s">
        <v>32</v>
      </c>
      <c r="E3092" s="50">
        <v>4707</v>
      </c>
      <c r="F3092" s="41">
        <v>1399.1399999999999</v>
      </c>
      <c r="G3092" s="42">
        <v>1465.2063000000001</v>
      </c>
      <c r="H3092" s="42">
        <v>0</v>
      </c>
      <c r="I3092" s="42"/>
      <c r="J3092" s="42"/>
      <c r="K3092" s="42">
        <v>0</v>
      </c>
      <c r="L3092" s="46">
        <v>0.58297500000000002</v>
      </c>
      <c r="M3092" s="48">
        <v>74.91751785000001</v>
      </c>
      <c r="N3092" s="48">
        <v>0</v>
      </c>
      <c r="O3092" s="42"/>
      <c r="P3092" s="42"/>
      <c r="Q3092" s="42">
        <v>0</v>
      </c>
      <c r="R3092" s="47">
        <v>2864.3463000000002</v>
      </c>
      <c r="S3092" s="42">
        <v>3050.3543805338172</v>
      </c>
      <c r="T3092" s="73">
        <v>0.64804639484466053</v>
      </c>
      <c r="U3092" s="48">
        <v>75.500492850000015</v>
      </c>
      <c r="V3092" s="49">
        <v>16.040045219885279</v>
      </c>
    </row>
    <row r="3093" spans="1:22" x14ac:dyDescent="0.35">
      <c r="A3093" s="1" t="s">
        <v>29</v>
      </c>
      <c r="B3093" s="44" t="s">
        <v>3145</v>
      </c>
      <c r="C3093" s="25" t="s">
        <v>3146</v>
      </c>
      <c r="D3093" s="25" t="s">
        <v>32</v>
      </c>
      <c r="E3093" s="50">
        <v>2874</v>
      </c>
      <c r="F3093" s="41">
        <v>395.928</v>
      </c>
      <c r="G3093" s="42">
        <v>998.02260000000001</v>
      </c>
      <c r="H3093" s="42">
        <v>0</v>
      </c>
      <c r="I3093" s="42"/>
      <c r="J3093" s="42"/>
      <c r="K3093" s="42">
        <v>0</v>
      </c>
      <c r="L3093" s="46">
        <v>0.16497000000000001</v>
      </c>
      <c r="M3093" s="48">
        <v>51.029930699999994</v>
      </c>
      <c r="N3093" s="48">
        <v>0</v>
      </c>
      <c r="O3093" s="42"/>
      <c r="P3093" s="42"/>
      <c r="Q3093" s="42">
        <v>0</v>
      </c>
      <c r="R3093" s="47">
        <v>1393.9506000000001</v>
      </c>
      <c r="S3093" s="42">
        <v>1484.4725021404511</v>
      </c>
      <c r="T3093" s="73">
        <v>0.51651792002103381</v>
      </c>
      <c r="U3093" s="48">
        <v>51.194900699999991</v>
      </c>
      <c r="V3093" s="49">
        <v>17.813117849686844</v>
      </c>
    </row>
    <row r="3094" spans="1:22" x14ac:dyDescent="0.35">
      <c r="A3094" s="1" t="s">
        <v>29</v>
      </c>
      <c r="B3094" s="44" t="s">
        <v>3145</v>
      </c>
      <c r="C3094" s="25" t="s">
        <v>3147</v>
      </c>
      <c r="D3094" s="25" t="s">
        <v>32</v>
      </c>
      <c r="E3094" s="50">
        <v>2373</v>
      </c>
      <c r="F3094" s="41">
        <v>296.4348</v>
      </c>
      <c r="G3094" s="42">
        <v>1081.7594999999999</v>
      </c>
      <c r="H3094" s="42">
        <v>0</v>
      </c>
      <c r="I3094" s="42"/>
      <c r="J3094" s="42"/>
      <c r="K3094" s="42">
        <v>0</v>
      </c>
      <c r="L3094" s="46">
        <v>0.1235145</v>
      </c>
      <c r="M3094" s="48">
        <v>55.311485249999997</v>
      </c>
      <c r="N3094" s="48">
        <v>0</v>
      </c>
      <c r="O3094" s="42"/>
      <c r="P3094" s="42"/>
      <c r="Q3094" s="42">
        <v>0</v>
      </c>
      <c r="R3094" s="47">
        <v>1378.1942999999999</v>
      </c>
      <c r="S3094" s="42">
        <v>1467.6930021456335</v>
      </c>
      <c r="T3094" s="73">
        <v>0.61849684034792818</v>
      </c>
      <c r="U3094" s="48">
        <v>55.434999749999996</v>
      </c>
      <c r="V3094" s="49">
        <v>23.360724715549935</v>
      </c>
    </row>
    <row r="3095" spans="1:22" x14ac:dyDescent="0.35">
      <c r="A3095" s="1" t="s">
        <v>29</v>
      </c>
      <c r="B3095" s="44" t="s">
        <v>3145</v>
      </c>
      <c r="C3095" s="25" t="s">
        <v>3148</v>
      </c>
      <c r="D3095" s="25" t="s">
        <v>32</v>
      </c>
      <c r="E3095" s="50">
        <v>4358</v>
      </c>
      <c r="F3095" s="41">
        <v>1021.896</v>
      </c>
      <c r="G3095" s="42">
        <v>1563.7203</v>
      </c>
      <c r="H3095" s="42">
        <v>0</v>
      </c>
      <c r="I3095" s="42"/>
      <c r="J3095" s="42"/>
      <c r="K3095" s="42">
        <v>0</v>
      </c>
      <c r="L3095" s="46">
        <v>0.42579</v>
      </c>
      <c r="M3095" s="48">
        <v>79.95464084999999</v>
      </c>
      <c r="N3095" s="48">
        <v>0</v>
      </c>
      <c r="O3095" s="42"/>
      <c r="P3095" s="42"/>
      <c r="Q3095" s="42">
        <v>0</v>
      </c>
      <c r="R3095" s="47">
        <v>2585.6162999999997</v>
      </c>
      <c r="S3095" s="42">
        <v>2753.5239042446224</v>
      </c>
      <c r="T3095" s="73">
        <v>0.63183201107035847</v>
      </c>
      <c r="U3095" s="48">
        <v>80.380430849999996</v>
      </c>
      <c r="V3095" s="49">
        <v>18.444339341441026</v>
      </c>
    </row>
    <row r="3096" spans="1:22" x14ac:dyDescent="0.35">
      <c r="A3096" s="1" t="s">
        <v>29</v>
      </c>
      <c r="B3096" s="44" t="s">
        <v>3145</v>
      </c>
      <c r="C3096" s="25" t="s">
        <v>3149</v>
      </c>
      <c r="D3096" s="25" t="s">
        <v>32</v>
      </c>
      <c r="E3096" s="50">
        <v>3481</v>
      </c>
      <c r="F3096" s="41">
        <v>1349.136</v>
      </c>
      <c r="G3096" s="42">
        <v>1232.9405999999999</v>
      </c>
      <c r="H3096" s="42">
        <v>0</v>
      </c>
      <c r="I3096" s="42"/>
      <c r="J3096" s="42"/>
      <c r="K3096" s="42">
        <v>0</v>
      </c>
      <c r="L3096" s="46">
        <v>0.56213999999999997</v>
      </c>
      <c r="M3096" s="48">
        <v>63.0415317</v>
      </c>
      <c r="N3096" s="48">
        <v>0</v>
      </c>
      <c r="O3096" s="42"/>
      <c r="P3096" s="42"/>
      <c r="Q3096" s="42">
        <v>0</v>
      </c>
      <c r="R3096" s="47">
        <v>2582.0765999999999</v>
      </c>
      <c r="S3096" s="42">
        <v>2749.7543393003366</v>
      </c>
      <c r="T3096" s="73">
        <v>0.78993230086191801</v>
      </c>
      <c r="U3096" s="48">
        <v>63.6036717</v>
      </c>
      <c r="V3096" s="49">
        <v>18.271666676242457</v>
      </c>
    </row>
    <row r="3097" spans="1:22" x14ac:dyDescent="0.35">
      <c r="A3097" s="1" t="s">
        <v>29</v>
      </c>
      <c r="B3097" s="44" t="s">
        <v>3145</v>
      </c>
      <c r="C3097" s="25" t="s">
        <v>3150</v>
      </c>
      <c r="D3097" s="25" t="s">
        <v>32</v>
      </c>
      <c r="E3097" s="50">
        <v>1017</v>
      </c>
      <c r="F3097" s="41">
        <v>340.416</v>
      </c>
      <c r="G3097" s="42">
        <v>0</v>
      </c>
      <c r="H3097" s="42">
        <v>0</v>
      </c>
      <c r="I3097" s="42"/>
      <c r="J3097" s="42"/>
      <c r="K3097" s="42">
        <v>0</v>
      </c>
      <c r="L3097" s="46">
        <v>0.14183999999999999</v>
      </c>
      <c r="M3097" s="42">
        <v>0</v>
      </c>
      <c r="N3097" s="48">
        <v>0</v>
      </c>
      <c r="O3097" s="42"/>
      <c r="P3097" s="42"/>
      <c r="Q3097" s="42">
        <v>0</v>
      </c>
      <c r="R3097" s="47">
        <v>340.416</v>
      </c>
      <c r="S3097" s="42">
        <v>362.52230982119721</v>
      </c>
      <c r="T3097" s="73">
        <v>0.35646244820176715</v>
      </c>
      <c r="U3097" s="48">
        <v>0.14183999999999999</v>
      </c>
      <c r="V3097" s="49">
        <v>0.13946902654867258</v>
      </c>
    </row>
    <row r="3098" spans="1:22" x14ac:dyDescent="0.35">
      <c r="A3098" s="1" t="s">
        <v>29</v>
      </c>
      <c r="B3098" s="44" t="s">
        <v>3145</v>
      </c>
      <c r="C3098" s="25" t="s">
        <v>3151</v>
      </c>
      <c r="D3098" s="25" t="s">
        <v>32</v>
      </c>
      <c r="E3098" s="50">
        <v>2367</v>
      </c>
      <c r="F3098" s="41">
        <v>607.17599999999993</v>
      </c>
      <c r="G3098" s="42">
        <v>398.6028</v>
      </c>
      <c r="H3098" s="42">
        <v>0</v>
      </c>
      <c r="I3098" s="42"/>
      <c r="J3098" s="42"/>
      <c r="K3098" s="42">
        <v>0</v>
      </c>
      <c r="L3098" s="46">
        <v>0.25298999999999999</v>
      </c>
      <c r="M3098" s="48">
        <v>20.380974599999998</v>
      </c>
      <c r="N3098" s="48">
        <v>0</v>
      </c>
      <c r="O3098" s="42"/>
      <c r="P3098" s="42"/>
      <c r="Q3098" s="42">
        <v>0</v>
      </c>
      <c r="R3098" s="47">
        <v>1005.7787999999999</v>
      </c>
      <c r="S3098" s="42">
        <v>1071.0931734853589</v>
      </c>
      <c r="T3098" s="73">
        <v>0.45251084642389477</v>
      </c>
      <c r="U3098" s="48">
        <v>20.633964599999999</v>
      </c>
      <c r="V3098" s="49">
        <v>8.7173487959442326</v>
      </c>
    </row>
    <row r="3099" spans="1:22" x14ac:dyDescent="0.35">
      <c r="A3099" s="1" t="s">
        <v>29</v>
      </c>
      <c r="B3099" s="44" t="s">
        <v>3145</v>
      </c>
      <c r="C3099" s="25" t="s">
        <v>3152</v>
      </c>
      <c r="D3099" s="25" t="s">
        <v>32</v>
      </c>
      <c r="E3099" s="50">
        <v>2445</v>
      </c>
      <c r="F3099" s="41">
        <v>967.46399999999994</v>
      </c>
      <c r="G3099" s="42">
        <v>0</v>
      </c>
      <c r="H3099" s="42">
        <v>746.12399999999991</v>
      </c>
      <c r="I3099" s="42"/>
      <c r="J3099" s="42"/>
      <c r="K3099" s="42">
        <v>0</v>
      </c>
      <c r="L3099" s="46">
        <v>0.40311000000000002</v>
      </c>
      <c r="M3099" s="42">
        <v>0</v>
      </c>
      <c r="N3099" s="48">
        <v>53.130336239999998</v>
      </c>
      <c r="O3099" s="42"/>
      <c r="P3099" s="42"/>
      <c r="Q3099" s="42">
        <v>0</v>
      </c>
      <c r="R3099" s="47">
        <v>1713.5879999999997</v>
      </c>
      <c r="S3099" s="42">
        <v>1824.8668683078515</v>
      </c>
      <c r="T3099" s="73">
        <v>0.7463668173038247</v>
      </c>
      <c r="U3099" s="48">
        <v>53.533446239999996</v>
      </c>
      <c r="V3099" s="49">
        <v>21.895070036809816</v>
      </c>
    </row>
    <row r="3100" spans="1:22" x14ac:dyDescent="0.35">
      <c r="A3100" s="1" t="s">
        <v>29</v>
      </c>
      <c r="B3100" s="44" t="s">
        <v>3145</v>
      </c>
      <c r="C3100" s="25" t="s">
        <v>3153</v>
      </c>
      <c r="D3100" s="25" t="s">
        <v>32</v>
      </c>
      <c r="E3100" s="50">
        <v>15290</v>
      </c>
      <c r="F3100" s="41">
        <v>4985.28</v>
      </c>
      <c r="G3100" s="42">
        <v>4640.3882999999996</v>
      </c>
      <c r="H3100" s="42">
        <v>0</v>
      </c>
      <c r="I3100" s="42"/>
      <c r="J3100" s="42"/>
      <c r="K3100" s="42">
        <v>0</v>
      </c>
      <c r="L3100" s="46">
        <v>2.0771999999999999</v>
      </c>
      <c r="M3100" s="42">
        <v>237.26786684999999</v>
      </c>
      <c r="N3100" s="48">
        <v>0</v>
      </c>
      <c r="O3100" s="42"/>
      <c r="P3100" s="42"/>
      <c r="Q3100" s="42">
        <v>0</v>
      </c>
      <c r="R3100" s="47">
        <v>9625.6682999999994</v>
      </c>
      <c r="S3100" s="42">
        <v>10250.750568976418</v>
      </c>
      <c r="T3100" s="73">
        <v>0.67042188155503069</v>
      </c>
      <c r="U3100" s="48">
        <v>239.34506684999999</v>
      </c>
      <c r="V3100" s="49">
        <v>15.653699597776324</v>
      </c>
    </row>
    <row r="3101" spans="1:22" x14ac:dyDescent="0.35">
      <c r="A3101" s="1" t="s">
        <v>29</v>
      </c>
      <c r="B3101" s="44" t="s">
        <v>3145</v>
      </c>
      <c r="C3101" s="25" t="s">
        <v>3154</v>
      </c>
      <c r="D3101" s="25" t="s">
        <v>32</v>
      </c>
      <c r="E3101" s="50">
        <v>1550</v>
      </c>
      <c r="F3101" s="41">
        <v>828.21960000000001</v>
      </c>
      <c r="G3101" s="42">
        <v>0</v>
      </c>
      <c r="H3101" s="42">
        <v>0</v>
      </c>
      <c r="I3101" s="42"/>
      <c r="J3101" s="42"/>
      <c r="K3101" s="42">
        <v>0</v>
      </c>
      <c r="L3101" s="46">
        <v>0.3450915</v>
      </c>
      <c r="M3101" s="42">
        <v>0</v>
      </c>
      <c r="N3101" s="48">
        <v>0</v>
      </c>
      <c r="O3101" s="42"/>
      <c r="P3101" s="42"/>
      <c r="Q3101" s="42">
        <v>0</v>
      </c>
      <c r="R3101" s="47">
        <v>828.21960000000001</v>
      </c>
      <c r="S3101" s="42">
        <v>882.00343823788546</v>
      </c>
      <c r="T3101" s="73">
        <v>0.5690344762825067</v>
      </c>
      <c r="U3101" s="48">
        <v>0.3450915</v>
      </c>
      <c r="V3101" s="49">
        <v>0.22263967741935484</v>
      </c>
    </row>
    <row r="3102" spans="1:22" x14ac:dyDescent="0.35">
      <c r="A3102" s="1" t="s">
        <v>29</v>
      </c>
      <c r="B3102" s="44" t="s">
        <v>3145</v>
      </c>
      <c r="C3102" s="25" t="s">
        <v>3155</v>
      </c>
      <c r="D3102" s="25" t="s">
        <v>32</v>
      </c>
      <c r="E3102" s="50">
        <v>1949</v>
      </c>
      <c r="F3102" s="41">
        <v>795.096</v>
      </c>
      <c r="G3102" s="42">
        <v>195.1335</v>
      </c>
      <c r="H3102" s="42">
        <v>0</v>
      </c>
      <c r="I3102" s="42"/>
      <c r="J3102" s="42"/>
      <c r="K3102" s="42">
        <v>0</v>
      </c>
      <c r="L3102" s="46">
        <v>0.33129000000000003</v>
      </c>
      <c r="M3102" s="48">
        <v>9.9773782499999992</v>
      </c>
      <c r="N3102" s="48">
        <v>0</v>
      </c>
      <c r="O3102" s="42"/>
      <c r="P3102" s="42"/>
      <c r="Q3102" s="42">
        <v>0</v>
      </c>
      <c r="R3102" s="47">
        <v>990.22950000000003</v>
      </c>
      <c r="S3102" s="42">
        <v>1054.5341158849442</v>
      </c>
      <c r="T3102" s="73">
        <v>0.54106419491274715</v>
      </c>
      <c r="U3102" s="48">
        <v>10.308668249999998</v>
      </c>
      <c r="V3102" s="49">
        <v>5.2892089533093891</v>
      </c>
    </row>
    <row r="3103" spans="1:22" x14ac:dyDescent="0.35">
      <c r="A3103" s="1" t="s">
        <v>29</v>
      </c>
      <c r="B3103" s="44" t="s">
        <v>3145</v>
      </c>
      <c r="C3103" s="25" t="s">
        <v>3156</v>
      </c>
      <c r="D3103" s="25" t="s">
        <v>32</v>
      </c>
      <c r="E3103" s="50">
        <v>1264</v>
      </c>
      <c r="F3103" s="41">
        <v>222.8184</v>
      </c>
      <c r="G3103" s="42">
        <v>702.85950000000003</v>
      </c>
      <c r="H3103" s="42">
        <v>0</v>
      </c>
      <c r="I3103" s="42"/>
      <c r="J3103" s="42"/>
      <c r="K3103" s="42">
        <v>0</v>
      </c>
      <c r="L3103" s="46">
        <v>9.2841000000000007E-2</v>
      </c>
      <c r="M3103" s="48">
        <v>35.937935250000002</v>
      </c>
      <c r="N3103" s="48">
        <v>0</v>
      </c>
      <c r="O3103" s="42"/>
      <c r="P3103" s="42"/>
      <c r="Q3103" s="42">
        <v>0</v>
      </c>
      <c r="R3103" s="47">
        <v>925.67790000000002</v>
      </c>
      <c r="S3103" s="42">
        <v>985.79059285825338</v>
      </c>
      <c r="T3103" s="73">
        <v>0.77989762093216253</v>
      </c>
      <c r="U3103" s="48">
        <v>36.030776250000002</v>
      </c>
      <c r="V3103" s="49">
        <v>28.505360957278484</v>
      </c>
    </row>
    <row r="3104" spans="1:22" x14ac:dyDescent="0.35">
      <c r="A3104" s="1" t="s">
        <v>29</v>
      </c>
      <c r="B3104" s="44" t="s">
        <v>3145</v>
      </c>
      <c r="C3104" s="25" t="s">
        <v>3157</v>
      </c>
      <c r="D3104" s="25" t="s">
        <v>32</v>
      </c>
      <c r="E3104" s="50">
        <v>1990</v>
      </c>
      <c r="F3104" s="41">
        <v>802.87199999999996</v>
      </c>
      <c r="G3104" s="42">
        <v>606.24</v>
      </c>
      <c r="H3104" s="42">
        <v>0</v>
      </c>
      <c r="I3104" s="42"/>
      <c r="J3104" s="42"/>
      <c r="K3104" s="42">
        <v>0</v>
      </c>
      <c r="L3104" s="46">
        <v>0.33453000000000005</v>
      </c>
      <c r="M3104" s="48">
        <v>30.997679999999999</v>
      </c>
      <c r="N3104" s="48">
        <v>0</v>
      </c>
      <c r="O3104" s="42"/>
      <c r="P3104" s="42"/>
      <c r="Q3104" s="42">
        <v>0</v>
      </c>
      <c r="R3104" s="47">
        <v>1409.1120000000001</v>
      </c>
      <c r="S3104" s="42">
        <v>1500.6184698626587</v>
      </c>
      <c r="T3104" s="73">
        <v>0.75407963309681336</v>
      </c>
      <c r="U3104" s="48">
        <v>31.33221</v>
      </c>
      <c r="V3104" s="49">
        <v>15.744829145728643</v>
      </c>
    </row>
    <row r="3105" spans="1:22" x14ac:dyDescent="0.35">
      <c r="A3105" s="1" t="s">
        <v>29</v>
      </c>
      <c r="B3105" s="44" t="s">
        <v>3145</v>
      </c>
      <c r="C3105" s="25" t="s">
        <v>3158</v>
      </c>
      <c r="D3105" s="25" t="s">
        <v>32</v>
      </c>
      <c r="E3105" s="50">
        <v>2221</v>
      </c>
      <c r="F3105" s="41">
        <v>387.0684</v>
      </c>
      <c r="G3105" s="42">
        <v>913.149</v>
      </c>
      <c r="H3105" s="42">
        <v>0</v>
      </c>
      <c r="I3105" s="42"/>
      <c r="J3105" s="42"/>
      <c r="K3105" s="42">
        <v>0</v>
      </c>
      <c r="L3105" s="46">
        <v>0.16127850000000002</v>
      </c>
      <c r="M3105" s="48">
        <v>46.690255499999999</v>
      </c>
      <c r="N3105" s="48">
        <v>0</v>
      </c>
      <c r="O3105" s="42"/>
      <c r="P3105" s="42"/>
      <c r="Q3105" s="42">
        <v>0</v>
      </c>
      <c r="R3105" s="47">
        <v>1300.2174</v>
      </c>
      <c r="S3105" s="42">
        <v>1384.6523521741383</v>
      </c>
      <c r="T3105" s="73">
        <v>0.62343644852505098</v>
      </c>
      <c r="U3105" s="48">
        <v>46.851534000000001</v>
      </c>
      <c r="V3105" s="49">
        <v>21.094792435839711</v>
      </c>
    </row>
    <row r="3106" spans="1:22" x14ac:dyDescent="0.35">
      <c r="A3106" s="1" t="s">
        <v>29</v>
      </c>
      <c r="B3106" s="44" t="s">
        <v>3145</v>
      </c>
      <c r="C3106" s="25" t="s">
        <v>3159</v>
      </c>
      <c r="D3106" s="25" t="s">
        <v>32</v>
      </c>
      <c r="E3106" s="50">
        <v>2852</v>
      </c>
      <c r="F3106" s="41">
        <v>1769.04</v>
      </c>
      <c r="G3106" s="42">
        <v>0</v>
      </c>
      <c r="H3106" s="42">
        <v>0</v>
      </c>
      <c r="I3106" s="42"/>
      <c r="J3106" s="42"/>
      <c r="K3106" s="42">
        <v>0</v>
      </c>
      <c r="L3106" s="46">
        <v>0.73709999999999998</v>
      </c>
      <c r="M3106" s="42">
        <v>0</v>
      </c>
      <c r="N3106" s="48">
        <v>0</v>
      </c>
      <c r="O3106" s="42"/>
      <c r="P3106" s="42"/>
      <c r="Q3106" s="42">
        <v>0</v>
      </c>
      <c r="R3106" s="47">
        <v>1769.04</v>
      </c>
      <c r="S3106" s="42">
        <v>1883.9198714692925</v>
      </c>
      <c r="T3106" s="73">
        <v>0.66056096475080384</v>
      </c>
      <c r="U3106" s="48">
        <v>0.73709999999999998</v>
      </c>
      <c r="V3106" s="49">
        <v>0.25845021037868166</v>
      </c>
    </row>
    <row r="3107" spans="1:22" x14ac:dyDescent="0.35">
      <c r="A3107" s="1" t="s">
        <v>29</v>
      </c>
      <c r="B3107" s="44" t="s">
        <v>3145</v>
      </c>
      <c r="C3107" s="25" t="s">
        <v>3160</v>
      </c>
      <c r="D3107" s="25" t="s">
        <v>32</v>
      </c>
      <c r="E3107" s="50">
        <v>1196</v>
      </c>
      <c r="F3107" s="41">
        <v>223.01999999999998</v>
      </c>
      <c r="G3107" s="42">
        <v>0</v>
      </c>
      <c r="H3107" s="42">
        <v>467.53999999999991</v>
      </c>
      <c r="I3107" s="42"/>
      <c r="J3107" s="42"/>
      <c r="K3107" s="42">
        <v>0</v>
      </c>
      <c r="L3107" s="46">
        <v>9.2924999999999994E-2</v>
      </c>
      <c r="M3107" s="42">
        <v>0</v>
      </c>
      <c r="N3107" s="48">
        <v>33.292800399999997</v>
      </c>
      <c r="O3107" s="42"/>
      <c r="P3107" s="42"/>
      <c r="Q3107" s="42">
        <v>0</v>
      </c>
      <c r="R3107" s="47">
        <v>690.56</v>
      </c>
      <c r="S3107" s="42">
        <v>735.40434724021759</v>
      </c>
      <c r="T3107" s="73">
        <v>0.6148865779600482</v>
      </c>
      <c r="U3107" s="48">
        <v>33.385725399999998</v>
      </c>
      <c r="V3107" s="49">
        <v>27.914486120401335</v>
      </c>
    </row>
    <row r="3108" spans="1:22" x14ac:dyDescent="0.35">
      <c r="A3108" s="1" t="s">
        <v>29</v>
      </c>
      <c r="B3108" s="44" t="s">
        <v>3145</v>
      </c>
      <c r="C3108" s="25" t="s">
        <v>3161</v>
      </c>
      <c r="D3108" s="25" t="s">
        <v>32</v>
      </c>
      <c r="E3108" s="50">
        <v>3736</v>
      </c>
      <c r="F3108" s="41">
        <v>1516.32</v>
      </c>
      <c r="G3108" s="42">
        <v>0</v>
      </c>
      <c r="H3108" s="42">
        <v>0</v>
      </c>
      <c r="I3108" s="42"/>
      <c r="J3108" s="42"/>
      <c r="K3108" s="42">
        <v>0</v>
      </c>
      <c r="L3108" s="46">
        <v>0.63180000000000003</v>
      </c>
      <c r="M3108" s="42">
        <v>0</v>
      </c>
      <c r="N3108" s="48">
        <v>0</v>
      </c>
      <c r="O3108" s="42"/>
      <c r="P3108" s="42"/>
      <c r="Q3108" s="42">
        <v>0</v>
      </c>
      <c r="R3108" s="47">
        <v>1516.32</v>
      </c>
      <c r="S3108" s="42">
        <v>1614.7884612593934</v>
      </c>
      <c r="T3108" s="73">
        <v>0.43222389220005175</v>
      </c>
      <c r="U3108" s="48">
        <v>0.63180000000000003</v>
      </c>
      <c r="V3108" s="49">
        <v>0.1691113490364026</v>
      </c>
    </row>
    <row r="3109" spans="1:22" x14ac:dyDescent="0.35">
      <c r="A3109" s="1" t="s">
        <v>29</v>
      </c>
      <c r="B3109" s="44" t="s">
        <v>3145</v>
      </c>
      <c r="C3109" s="25" t="s">
        <v>3162</v>
      </c>
      <c r="D3109" s="25" t="s">
        <v>32</v>
      </c>
      <c r="E3109" s="50">
        <v>5985</v>
      </c>
      <c r="F3109" s="41">
        <v>1371.1679999999999</v>
      </c>
      <c r="G3109" s="42">
        <v>2256.3494999999998</v>
      </c>
      <c r="H3109" s="42">
        <v>0</v>
      </c>
      <c r="I3109" s="42"/>
      <c r="J3109" s="42"/>
      <c r="K3109" s="42">
        <v>0</v>
      </c>
      <c r="L3109" s="46">
        <v>0.57132000000000005</v>
      </c>
      <c r="M3109" s="42">
        <v>115.36949025</v>
      </c>
      <c r="N3109" s="48">
        <v>0</v>
      </c>
      <c r="O3109" s="42"/>
      <c r="P3109" s="42"/>
      <c r="Q3109" s="42">
        <v>0</v>
      </c>
      <c r="R3109" s="47">
        <v>3627.5174999999999</v>
      </c>
      <c r="S3109" s="42">
        <v>3863.0852339984449</v>
      </c>
      <c r="T3109" s="73">
        <v>0.64546119197968999</v>
      </c>
      <c r="U3109" s="48">
        <v>115.94081025</v>
      </c>
      <c r="V3109" s="49">
        <v>19.371898120300752</v>
      </c>
    </row>
    <row r="3110" spans="1:22" x14ac:dyDescent="0.35">
      <c r="A3110" s="1" t="s">
        <v>29</v>
      </c>
      <c r="B3110" s="44" t="s">
        <v>3145</v>
      </c>
      <c r="C3110" s="25" t="s">
        <v>3163</v>
      </c>
      <c r="D3110" s="25" t="s">
        <v>32</v>
      </c>
      <c r="E3110" s="50">
        <v>3827</v>
      </c>
      <c r="F3110" s="41">
        <v>632.88</v>
      </c>
      <c r="G3110" s="42">
        <v>1506.5064</v>
      </c>
      <c r="H3110" s="42">
        <v>0</v>
      </c>
      <c r="I3110" s="42"/>
      <c r="J3110" s="42"/>
      <c r="K3110" s="42">
        <v>0</v>
      </c>
      <c r="L3110" s="46">
        <v>0.26369999999999999</v>
      </c>
      <c r="M3110" s="48">
        <v>77.029234799999998</v>
      </c>
      <c r="N3110" s="48">
        <v>0</v>
      </c>
      <c r="O3110" s="42"/>
      <c r="P3110" s="42"/>
      <c r="Q3110" s="42">
        <v>0</v>
      </c>
      <c r="R3110" s="47">
        <v>2139.3863999999999</v>
      </c>
      <c r="S3110" s="42">
        <v>2278.3162346307331</v>
      </c>
      <c r="T3110" s="73">
        <v>0.59532694921106166</v>
      </c>
      <c r="U3110" s="48">
        <v>77.292934799999998</v>
      </c>
      <c r="V3110" s="49">
        <v>20.196742827279856</v>
      </c>
    </row>
    <row r="3111" spans="1:22" x14ac:dyDescent="0.35">
      <c r="A3111" s="1" t="s">
        <v>29</v>
      </c>
      <c r="B3111" s="44" t="s">
        <v>3145</v>
      </c>
      <c r="C3111" s="25" t="s">
        <v>3164</v>
      </c>
      <c r="D3111" s="25" t="s">
        <v>32</v>
      </c>
      <c r="E3111" s="58">
        <v>54</v>
      </c>
      <c r="F3111" s="41">
        <v>111.5352</v>
      </c>
      <c r="G3111" s="42">
        <v>0</v>
      </c>
      <c r="H3111" s="42">
        <v>0</v>
      </c>
      <c r="I3111" s="42"/>
      <c r="J3111" s="42"/>
      <c r="K3111" s="42">
        <v>0</v>
      </c>
      <c r="L3111" s="46">
        <v>4.6473E-2</v>
      </c>
      <c r="M3111" s="42">
        <v>0</v>
      </c>
      <c r="N3111" s="48">
        <v>0</v>
      </c>
      <c r="O3111" s="42"/>
      <c r="P3111" s="42"/>
      <c r="Q3111" s="42">
        <v>0</v>
      </c>
      <c r="R3111" s="47">
        <v>111.5352</v>
      </c>
      <c r="S3111" s="42">
        <v>118.77819588494428</v>
      </c>
      <c r="T3111" s="73">
        <v>2.1995962200915606</v>
      </c>
      <c r="U3111" s="48">
        <v>4.6473E-2</v>
      </c>
      <c r="V3111" s="49">
        <v>0.8606111111111111</v>
      </c>
    </row>
    <row r="3112" spans="1:22" x14ac:dyDescent="0.35">
      <c r="A3112" s="1" t="s">
        <v>29</v>
      </c>
      <c r="B3112" s="44" t="s">
        <v>3145</v>
      </c>
      <c r="C3112" s="25" t="s">
        <v>3165</v>
      </c>
      <c r="D3112" s="25" t="s">
        <v>32</v>
      </c>
      <c r="E3112" s="50">
        <v>8214</v>
      </c>
      <c r="F3112" s="41">
        <v>758.16</v>
      </c>
      <c r="G3112" s="42">
        <v>3171.7719000000002</v>
      </c>
      <c r="H3112" s="42">
        <v>0</v>
      </c>
      <c r="I3112" s="42"/>
      <c r="J3112" s="42"/>
      <c r="K3112" s="42">
        <v>0</v>
      </c>
      <c r="L3112" s="46">
        <v>0.31590000000000001</v>
      </c>
      <c r="M3112" s="42">
        <v>162.17598705</v>
      </c>
      <c r="N3112" s="48">
        <v>0</v>
      </c>
      <c r="O3112" s="42"/>
      <c r="P3112" s="42"/>
      <c r="Q3112" s="42">
        <v>0</v>
      </c>
      <c r="R3112" s="47">
        <v>3929.9319</v>
      </c>
      <c r="S3112" s="42">
        <v>4185.1381539880795</v>
      </c>
      <c r="T3112" s="73">
        <v>0.50951280180035052</v>
      </c>
      <c r="U3112" s="48">
        <v>162.49188705</v>
      </c>
      <c r="V3112" s="49">
        <v>19.782309112490868</v>
      </c>
    </row>
    <row r="3113" spans="1:22" x14ac:dyDescent="0.35">
      <c r="A3113" s="1" t="s">
        <v>29</v>
      </c>
      <c r="B3113" s="44" t="s">
        <v>3145</v>
      </c>
      <c r="C3113" s="25" t="s">
        <v>3166</v>
      </c>
      <c r="D3113" s="25" t="s">
        <v>32</v>
      </c>
      <c r="E3113" s="50">
        <v>1792</v>
      </c>
      <c r="F3113" s="41">
        <v>622.88639999999998</v>
      </c>
      <c r="G3113" s="42">
        <v>2355.2424000000001</v>
      </c>
      <c r="H3113" s="42">
        <v>0</v>
      </c>
      <c r="I3113" s="42"/>
      <c r="J3113" s="42"/>
      <c r="K3113" s="42">
        <v>0</v>
      </c>
      <c r="L3113" s="46">
        <v>0.25953599999999999</v>
      </c>
      <c r="M3113" s="42">
        <v>120.4259868</v>
      </c>
      <c r="N3113" s="48">
        <v>0</v>
      </c>
      <c r="O3113" s="42"/>
      <c r="P3113" s="42"/>
      <c r="Q3113" s="42">
        <v>0</v>
      </c>
      <c r="R3113" s="47">
        <v>2981.2887999999998</v>
      </c>
      <c r="S3113" s="42">
        <v>3174.8910216325471</v>
      </c>
      <c r="T3113" s="73">
        <v>1.7717025790360197</v>
      </c>
      <c r="U3113" s="48">
        <v>120.83600386648892</v>
      </c>
      <c r="V3113" s="49">
        <v>67.430805729067487</v>
      </c>
    </row>
    <row r="3114" spans="1:22" x14ac:dyDescent="0.35">
      <c r="A3114" s="1" t="s">
        <v>29</v>
      </c>
      <c r="B3114" s="44" t="s">
        <v>3145</v>
      </c>
      <c r="C3114" s="25" t="s">
        <v>3164</v>
      </c>
      <c r="D3114" s="25" t="s">
        <v>32</v>
      </c>
      <c r="E3114" s="50">
        <v>351</v>
      </c>
      <c r="F3114" s="41">
        <v>125.8488</v>
      </c>
      <c r="G3114" s="42">
        <v>0</v>
      </c>
      <c r="H3114" s="42">
        <v>0</v>
      </c>
      <c r="I3114" s="42"/>
      <c r="J3114" s="42"/>
      <c r="K3114" s="42">
        <v>0</v>
      </c>
      <c r="L3114" s="46">
        <v>5.2436999999999998E-2</v>
      </c>
      <c r="M3114" s="42">
        <v>0</v>
      </c>
      <c r="N3114" s="48">
        <v>0</v>
      </c>
      <c r="O3114" s="42"/>
      <c r="P3114" s="42"/>
      <c r="Q3114" s="42">
        <v>0</v>
      </c>
      <c r="R3114" s="47">
        <v>125.8488</v>
      </c>
      <c r="S3114" s="42">
        <v>134.0213082352941</v>
      </c>
      <c r="T3114" s="73">
        <v>0.3818270889894419</v>
      </c>
      <c r="U3114" s="48">
        <v>5.2436999999999998E-2</v>
      </c>
      <c r="V3114" s="49">
        <v>0.14939316239316239</v>
      </c>
    </row>
    <row r="3115" spans="1:22" x14ac:dyDescent="0.35">
      <c r="A3115" s="1" t="s">
        <v>29</v>
      </c>
      <c r="B3115" s="44" t="s">
        <v>3145</v>
      </c>
      <c r="C3115" s="25" t="s">
        <v>3167</v>
      </c>
      <c r="D3115" s="25" t="s">
        <v>32</v>
      </c>
      <c r="E3115" s="50">
        <v>2279</v>
      </c>
      <c r="F3115" s="41">
        <v>244.94399999999999</v>
      </c>
      <c r="G3115" s="42">
        <v>1070.7714000000001</v>
      </c>
      <c r="H3115" s="42">
        <v>0</v>
      </c>
      <c r="I3115" s="42"/>
      <c r="J3115" s="42"/>
      <c r="K3115" s="42">
        <v>0</v>
      </c>
      <c r="L3115" s="46">
        <v>0.10206</v>
      </c>
      <c r="M3115" s="48">
        <v>54.749652300000001</v>
      </c>
      <c r="N3115" s="48">
        <v>0</v>
      </c>
      <c r="O3115" s="42"/>
      <c r="P3115" s="42"/>
      <c r="Q3115" s="42">
        <v>0</v>
      </c>
      <c r="R3115" s="47">
        <v>1315.7154</v>
      </c>
      <c r="S3115" s="42">
        <v>1401.1567783985488</v>
      </c>
      <c r="T3115" s="73">
        <v>0.61481210109633555</v>
      </c>
      <c r="U3115" s="48">
        <v>54.851712300000003</v>
      </c>
      <c r="V3115" s="49">
        <v>24.068324835454145</v>
      </c>
    </row>
    <row r="3116" spans="1:22" x14ac:dyDescent="0.35">
      <c r="A3116" s="1" t="s">
        <v>29</v>
      </c>
      <c r="B3116" s="44" t="s">
        <v>3145</v>
      </c>
      <c r="C3116" s="25" t="s">
        <v>3168</v>
      </c>
      <c r="D3116" s="25" t="s">
        <v>32</v>
      </c>
      <c r="E3116" s="50">
        <v>811</v>
      </c>
      <c r="F3116" s="41">
        <v>543.74400000000003</v>
      </c>
      <c r="G3116" s="42">
        <v>293.64749999999998</v>
      </c>
      <c r="H3116" s="42">
        <v>0</v>
      </c>
      <c r="I3116" s="42"/>
      <c r="J3116" s="42"/>
      <c r="K3116" s="42">
        <v>0</v>
      </c>
      <c r="L3116" s="46">
        <v>0.22656000000000001</v>
      </c>
      <c r="M3116" s="48">
        <v>15.014501249999999</v>
      </c>
      <c r="N3116" s="48">
        <v>0</v>
      </c>
      <c r="O3116" s="42"/>
      <c r="P3116" s="42"/>
      <c r="Q3116" s="42">
        <v>0</v>
      </c>
      <c r="R3116" s="47">
        <v>837.39149999999995</v>
      </c>
      <c r="S3116" s="42">
        <v>891.77095320031094</v>
      </c>
      <c r="T3116" s="73">
        <v>1.0995942702839838</v>
      </c>
      <c r="U3116" s="48">
        <v>15.241061249999998</v>
      </c>
      <c r="V3116" s="49">
        <v>18.792923859432797</v>
      </c>
    </row>
    <row r="3117" spans="1:22" x14ac:dyDescent="0.35">
      <c r="A3117" s="1" t="s">
        <v>29</v>
      </c>
      <c r="B3117" s="44" t="s">
        <v>3145</v>
      </c>
      <c r="C3117" s="25" t="s">
        <v>3169</v>
      </c>
      <c r="D3117" s="25" t="s">
        <v>32</v>
      </c>
      <c r="E3117" s="50">
        <v>22937</v>
      </c>
      <c r="F3117" s="41">
        <v>5698.08</v>
      </c>
      <c r="G3117" s="42">
        <v>4579.3854000000001</v>
      </c>
      <c r="H3117" s="42">
        <v>0</v>
      </c>
      <c r="I3117" s="42"/>
      <c r="J3117" s="42"/>
      <c r="K3117" s="42">
        <v>0</v>
      </c>
      <c r="L3117" s="46">
        <v>2.3742000000000001</v>
      </c>
      <c r="M3117" s="42">
        <v>234.1487253</v>
      </c>
      <c r="N3117" s="48">
        <v>0</v>
      </c>
      <c r="O3117" s="42"/>
      <c r="P3117" s="42"/>
      <c r="Q3117" s="42">
        <v>0</v>
      </c>
      <c r="R3117" s="47">
        <v>10289.985400000001</v>
      </c>
      <c r="S3117" s="42">
        <v>10958.207825820162</v>
      </c>
      <c r="T3117" s="73">
        <v>0.477752444775697</v>
      </c>
      <c r="U3117" s="48">
        <v>237.11913509507636</v>
      </c>
      <c r="V3117" s="49">
        <v>10.337844316827674</v>
      </c>
    </row>
    <row r="3118" spans="1:22" x14ac:dyDescent="0.35">
      <c r="A3118" s="1" t="s">
        <v>29</v>
      </c>
      <c r="B3118" s="44" t="s">
        <v>3145</v>
      </c>
      <c r="C3118" s="25" t="s">
        <v>3170</v>
      </c>
      <c r="D3118" s="25" t="s">
        <v>32</v>
      </c>
      <c r="E3118" s="50">
        <v>17516</v>
      </c>
      <c r="F3118" s="41">
        <v>4898.88</v>
      </c>
      <c r="G3118" s="42">
        <v>3480.1965</v>
      </c>
      <c r="H3118" s="42">
        <v>0</v>
      </c>
      <c r="I3118" s="42"/>
      <c r="J3118" s="42"/>
      <c r="K3118" s="42">
        <v>0</v>
      </c>
      <c r="L3118" s="46">
        <v>2.0411999999999999</v>
      </c>
      <c r="M3118" s="42">
        <v>177.94605675</v>
      </c>
      <c r="N3118" s="48">
        <v>0</v>
      </c>
      <c r="O3118" s="42"/>
      <c r="P3118" s="42"/>
      <c r="Q3118" s="42">
        <v>0</v>
      </c>
      <c r="R3118" s="47">
        <v>8410.3264999999992</v>
      </c>
      <c r="S3118" s="42">
        <v>8956.4855621663628</v>
      </c>
      <c r="T3118" s="73">
        <v>0.51133167173820293</v>
      </c>
      <c r="U3118" s="48">
        <v>181.47540020815788</v>
      </c>
      <c r="V3118" s="49">
        <v>10.360550365845961</v>
      </c>
    </row>
    <row r="3119" spans="1:22" x14ac:dyDescent="0.35">
      <c r="A3119" s="1" t="s">
        <v>29</v>
      </c>
      <c r="B3119" s="44" t="s">
        <v>3145</v>
      </c>
      <c r="C3119" s="25" t="s">
        <v>3164</v>
      </c>
      <c r="D3119" s="25" t="s">
        <v>32</v>
      </c>
      <c r="E3119" s="50">
        <v>190</v>
      </c>
      <c r="F3119" s="41">
        <v>0</v>
      </c>
      <c r="G3119" s="42">
        <v>0</v>
      </c>
      <c r="H3119" s="42">
        <v>0</v>
      </c>
      <c r="I3119" s="42"/>
      <c r="J3119" s="42"/>
      <c r="K3119" s="42">
        <v>0</v>
      </c>
      <c r="L3119" s="46">
        <v>0</v>
      </c>
      <c r="M3119" s="42">
        <v>0</v>
      </c>
      <c r="N3119" s="48">
        <v>0</v>
      </c>
      <c r="O3119" s="42"/>
      <c r="P3119" s="42"/>
      <c r="Q3119" s="42">
        <v>0</v>
      </c>
      <c r="R3119" s="47">
        <v>100.91</v>
      </c>
      <c r="S3119" s="42">
        <v>107.46300492355532</v>
      </c>
      <c r="T3119" s="73">
        <v>0.56559476275555431</v>
      </c>
      <c r="U3119" s="48">
        <v>4.8053938036067274</v>
      </c>
      <c r="V3119" s="49">
        <v>25.291546334772249</v>
      </c>
    </row>
    <row r="3120" spans="1:22" x14ac:dyDescent="0.35">
      <c r="A3120" s="1" t="s">
        <v>29</v>
      </c>
      <c r="B3120" s="44" t="s">
        <v>3145</v>
      </c>
      <c r="C3120" s="25" t="s">
        <v>3171</v>
      </c>
      <c r="D3120" s="25" t="s">
        <v>32</v>
      </c>
      <c r="E3120" s="50">
        <v>10763</v>
      </c>
      <c r="F3120" s="41">
        <v>3175.2</v>
      </c>
      <c r="G3120" s="42">
        <v>602.07209999999998</v>
      </c>
      <c r="H3120" s="42">
        <v>0</v>
      </c>
      <c r="I3120" s="42"/>
      <c r="J3120" s="42"/>
      <c r="K3120" s="42">
        <v>0</v>
      </c>
      <c r="L3120" s="46">
        <v>1.323</v>
      </c>
      <c r="M3120" s="48">
        <v>30.784570949999999</v>
      </c>
      <c r="N3120" s="48">
        <v>0</v>
      </c>
      <c r="O3120" s="42"/>
      <c r="P3120" s="42"/>
      <c r="Q3120" s="42">
        <v>0</v>
      </c>
      <c r="R3120" s="47">
        <v>3777.9120999999996</v>
      </c>
      <c r="S3120" s="42">
        <v>4023.2463244778432</v>
      </c>
      <c r="T3120" s="73">
        <v>0.37380343068641114</v>
      </c>
      <c r="U3120" s="48">
        <v>32.138048128023073</v>
      </c>
      <c r="V3120" s="49">
        <v>2.9859749259521577</v>
      </c>
    </row>
    <row r="3121" spans="1:22" x14ac:dyDescent="0.35">
      <c r="A3121" s="1" t="s">
        <v>29</v>
      </c>
      <c r="B3121" s="44" t="s">
        <v>3145</v>
      </c>
      <c r="C3121" s="25" t="s">
        <v>3172</v>
      </c>
      <c r="D3121" s="25" t="s">
        <v>32</v>
      </c>
      <c r="E3121" s="50">
        <v>4360</v>
      </c>
      <c r="F3121" s="41">
        <v>4707.0432000000001</v>
      </c>
      <c r="G3121" s="48">
        <v>68.201999999999998</v>
      </c>
      <c r="H3121" s="42">
        <v>0</v>
      </c>
      <c r="I3121" s="42"/>
      <c r="J3121" s="42"/>
      <c r="K3121" s="42">
        <v>0</v>
      </c>
      <c r="L3121" s="46">
        <v>1.961268</v>
      </c>
      <c r="M3121" s="48">
        <v>3.4872390000000002</v>
      </c>
      <c r="N3121" s="48">
        <v>0</v>
      </c>
      <c r="O3121" s="42"/>
      <c r="P3121" s="42"/>
      <c r="Q3121" s="42">
        <v>0</v>
      </c>
      <c r="R3121" s="47">
        <v>4775.2452000000003</v>
      </c>
      <c r="S3121" s="42">
        <v>5085.3453417776627</v>
      </c>
      <c r="T3121" s="73">
        <v>1.1663636104994639</v>
      </c>
      <c r="U3121" s="48">
        <v>5.4485070000000002</v>
      </c>
      <c r="V3121" s="49">
        <v>1.2496575688073395</v>
      </c>
    </row>
    <row r="3122" spans="1:22" x14ac:dyDescent="0.35">
      <c r="A3122" s="1" t="s">
        <v>29</v>
      </c>
      <c r="B3122" s="44" t="s">
        <v>3145</v>
      </c>
      <c r="C3122" s="25" t="s">
        <v>3164</v>
      </c>
      <c r="D3122" s="25" t="s">
        <v>32</v>
      </c>
      <c r="E3122" s="50">
        <v>214</v>
      </c>
      <c r="F3122" s="41">
        <v>0</v>
      </c>
      <c r="G3122" s="42">
        <v>0</v>
      </c>
      <c r="H3122" s="48">
        <v>1.9399999999999997</v>
      </c>
      <c r="I3122" s="42"/>
      <c r="J3122" s="42"/>
      <c r="K3122" s="42">
        <v>0</v>
      </c>
      <c r="L3122" s="46">
        <v>0</v>
      </c>
      <c r="M3122" s="42">
        <v>0</v>
      </c>
      <c r="N3122" s="48">
        <v>0.1381444</v>
      </c>
      <c r="O3122" s="42"/>
      <c r="P3122" s="42"/>
      <c r="Q3122" s="42">
        <v>0</v>
      </c>
      <c r="R3122" s="62">
        <v>1.9399999999999997</v>
      </c>
      <c r="S3122" s="48">
        <v>2.0659818605856435</v>
      </c>
      <c r="T3122" s="73">
        <v>9.654120843858147E-3</v>
      </c>
      <c r="U3122" s="48">
        <v>0.1381444</v>
      </c>
      <c r="V3122" s="49">
        <v>0.6455345794392523</v>
      </c>
    </row>
    <row r="3123" spans="1:22" x14ac:dyDescent="0.35">
      <c r="A3123" s="1" t="s">
        <v>29</v>
      </c>
      <c r="B3123" s="44" t="s">
        <v>3145</v>
      </c>
      <c r="C3123" s="25" t="s">
        <v>3173</v>
      </c>
      <c r="D3123" s="25" t="s">
        <v>32</v>
      </c>
      <c r="E3123" s="50">
        <v>3465</v>
      </c>
      <c r="F3123" s="41">
        <v>1231.848</v>
      </c>
      <c r="G3123" s="42">
        <v>291.3741</v>
      </c>
      <c r="H3123" s="42">
        <v>0</v>
      </c>
      <c r="I3123" s="42"/>
      <c r="J3123" s="42"/>
      <c r="K3123" s="42">
        <v>0</v>
      </c>
      <c r="L3123" s="46">
        <v>0.51327</v>
      </c>
      <c r="M3123" s="48">
        <v>14.89825995</v>
      </c>
      <c r="N3123" s="48">
        <v>0</v>
      </c>
      <c r="O3123" s="42"/>
      <c r="P3123" s="42"/>
      <c r="Q3123" s="42">
        <v>0</v>
      </c>
      <c r="R3123" s="47">
        <v>1523.2221</v>
      </c>
      <c r="S3123" s="42">
        <v>1622.1387774449338</v>
      </c>
      <c r="T3123" s="73">
        <v>0.46814971932032723</v>
      </c>
      <c r="U3123" s="48">
        <v>15.41152995</v>
      </c>
      <c r="V3123" s="49">
        <v>4.4477719913419911</v>
      </c>
    </row>
    <row r="3124" spans="1:22" x14ac:dyDescent="0.35">
      <c r="A3124" s="1" t="s">
        <v>29</v>
      </c>
      <c r="B3124" s="44" t="s">
        <v>3145</v>
      </c>
      <c r="C3124" s="25" t="s">
        <v>3174</v>
      </c>
      <c r="D3124" s="25" t="s">
        <v>32</v>
      </c>
      <c r="E3124" s="50">
        <v>2962</v>
      </c>
      <c r="F3124" s="41">
        <v>728.97839999999997</v>
      </c>
      <c r="G3124" s="42">
        <v>1224.6048000000001</v>
      </c>
      <c r="H3124" s="42">
        <v>0</v>
      </c>
      <c r="I3124" s="42"/>
      <c r="J3124" s="42"/>
      <c r="K3124" s="42">
        <v>0</v>
      </c>
      <c r="L3124" s="46">
        <v>0.30374099999999998</v>
      </c>
      <c r="M3124" s="48">
        <v>62.6153136</v>
      </c>
      <c r="N3124" s="48">
        <v>0</v>
      </c>
      <c r="O3124" s="42"/>
      <c r="P3124" s="42"/>
      <c r="Q3124" s="42">
        <v>0</v>
      </c>
      <c r="R3124" s="47">
        <v>1953.5832</v>
      </c>
      <c r="S3124" s="42">
        <v>2080.4471414148743</v>
      </c>
      <c r="T3124" s="73">
        <v>0.70237918346214523</v>
      </c>
      <c r="U3124" s="48">
        <v>62.919054600000003</v>
      </c>
      <c r="V3124" s="49">
        <v>21.242084604996624</v>
      </c>
    </row>
    <row r="3125" spans="1:22" x14ac:dyDescent="0.35">
      <c r="A3125" s="1" t="s">
        <v>29</v>
      </c>
      <c r="B3125" s="44" t="s">
        <v>3145</v>
      </c>
      <c r="C3125" s="25" t="s">
        <v>3175</v>
      </c>
      <c r="D3125" s="25" t="s">
        <v>32</v>
      </c>
      <c r="E3125" s="50">
        <v>20065</v>
      </c>
      <c r="F3125" s="41">
        <v>7387.2</v>
      </c>
      <c r="G3125" s="42">
        <v>0</v>
      </c>
      <c r="H3125" s="42">
        <v>0</v>
      </c>
      <c r="I3125" s="42"/>
      <c r="J3125" s="42"/>
      <c r="K3125" s="42">
        <v>0</v>
      </c>
      <c r="L3125" s="46">
        <v>3.0779999999999998</v>
      </c>
      <c r="M3125" s="42">
        <v>0</v>
      </c>
      <c r="N3125" s="48">
        <v>0</v>
      </c>
      <c r="O3125" s="42"/>
      <c r="P3125" s="42"/>
      <c r="Q3125" s="42">
        <v>0</v>
      </c>
      <c r="R3125" s="47">
        <v>7388.69</v>
      </c>
      <c r="S3125" s="42">
        <v>7868.5049038611032</v>
      </c>
      <c r="T3125" s="73">
        <v>0.39215075523852994</v>
      </c>
      <c r="U3125" s="48">
        <v>3.1489546800849668</v>
      </c>
      <c r="V3125" s="49">
        <v>0.15693768652304843</v>
      </c>
    </row>
    <row r="3126" spans="1:22" x14ac:dyDescent="0.35">
      <c r="A3126" s="1" t="s">
        <v>29</v>
      </c>
      <c r="B3126" s="44" t="s">
        <v>3145</v>
      </c>
      <c r="C3126" s="25" t="s">
        <v>3176</v>
      </c>
      <c r="D3126" s="25" t="s">
        <v>32</v>
      </c>
      <c r="E3126" s="50">
        <v>4290</v>
      </c>
      <c r="F3126" s="41">
        <v>1465.7760000000001</v>
      </c>
      <c r="G3126" s="42">
        <v>1224.2259000000001</v>
      </c>
      <c r="H3126" s="42">
        <v>0</v>
      </c>
      <c r="I3126" s="42"/>
      <c r="J3126" s="42"/>
      <c r="K3126" s="42">
        <v>0</v>
      </c>
      <c r="L3126" s="46">
        <v>0.61074000000000006</v>
      </c>
      <c r="M3126" s="48">
        <v>62.595940050000003</v>
      </c>
      <c r="N3126" s="48">
        <v>0</v>
      </c>
      <c r="O3126" s="42"/>
      <c r="P3126" s="42"/>
      <c r="Q3126" s="42">
        <v>0</v>
      </c>
      <c r="R3126" s="47">
        <v>2690.0019000000002</v>
      </c>
      <c r="S3126" s="42">
        <v>2864.6882115159369</v>
      </c>
      <c r="T3126" s="73">
        <v>0.6677594898638548</v>
      </c>
      <c r="U3126" s="48">
        <v>63.206680050000003</v>
      </c>
      <c r="V3126" s="49">
        <v>14.733491853146854</v>
      </c>
    </row>
    <row r="3127" spans="1:22" x14ac:dyDescent="0.35">
      <c r="A3127" s="1" t="s">
        <v>29</v>
      </c>
      <c r="B3127" s="44" t="s">
        <v>3145</v>
      </c>
      <c r="C3127" s="25" t="s">
        <v>3177</v>
      </c>
      <c r="D3127" s="25" t="s">
        <v>32</v>
      </c>
      <c r="E3127" s="50">
        <v>2110</v>
      </c>
      <c r="F3127" s="41">
        <v>2012.04</v>
      </c>
      <c r="G3127" s="42">
        <v>0</v>
      </c>
      <c r="H3127" s="42">
        <v>0</v>
      </c>
      <c r="I3127" s="42"/>
      <c r="J3127" s="42"/>
      <c r="K3127" s="42">
        <v>0</v>
      </c>
      <c r="L3127" s="46">
        <v>0.83835000000000004</v>
      </c>
      <c r="M3127" s="42">
        <v>0</v>
      </c>
      <c r="N3127" s="48">
        <v>0</v>
      </c>
      <c r="O3127" s="42"/>
      <c r="P3127" s="42"/>
      <c r="Q3127" s="42">
        <v>0</v>
      </c>
      <c r="R3127" s="47">
        <v>2055.56</v>
      </c>
      <c r="S3127" s="42">
        <v>2189.0462233739308</v>
      </c>
      <c r="T3127" s="73">
        <v>1.0374626651061283</v>
      </c>
      <c r="U3127" s="48">
        <v>2.9107981055689702</v>
      </c>
      <c r="V3127" s="49">
        <v>1.3795251685160996</v>
      </c>
    </row>
    <row r="3128" spans="1:22" x14ac:dyDescent="0.35">
      <c r="A3128" s="1" t="s">
        <v>29</v>
      </c>
      <c r="B3128" s="44" t="s">
        <v>3145</v>
      </c>
      <c r="C3128" s="25" t="s">
        <v>3178</v>
      </c>
      <c r="D3128" s="25" t="s">
        <v>32</v>
      </c>
      <c r="E3128" s="50">
        <v>3567</v>
      </c>
      <c r="F3128" s="41">
        <v>1667.952</v>
      </c>
      <c r="G3128" s="42">
        <v>0</v>
      </c>
      <c r="H3128" s="42">
        <v>0</v>
      </c>
      <c r="I3128" s="42"/>
      <c r="J3128" s="42"/>
      <c r="K3128" s="42">
        <v>0</v>
      </c>
      <c r="L3128" s="46">
        <v>0.69498000000000004</v>
      </c>
      <c r="M3128" s="42">
        <v>0</v>
      </c>
      <c r="N3128" s="48">
        <v>0</v>
      </c>
      <c r="O3128" s="42"/>
      <c r="P3128" s="42"/>
      <c r="Q3128" s="42">
        <v>0</v>
      </c>
      <c r="R3128" s="47">
        <v>1667.952</v>
      </c>
      <c r="S3128" s="42">
        <v>1776.267307385333</v>
      </c>
      <c r="T3128" s="73">
        <v>0.49797233175927474</v>
      </c>
      <c r="U3128" s="48">
        <v>0.69498000000000004</v>
      </c>
      <c r="V3128" s="49">
        <v>0.19483599663582843</v>
      </c>
    </row>
    <row r="3129" spans="1:22" x14ac:dyDescent="0.35">
      <c r="A3129" s="1" t="s">
        <v>29</v>
      </c>
      <c r="B3129" s="44" t="s">
        <v>3145</v>
      </c>
      <c r="C3129" s="25" t="s">
        <v>3179</v>
      </c>
      <c r="D3129" s="25" t="s">
        <v>32</v>
      </c>
      <c r="E3129" s="50">
        <v>3345</v>
      </c>
      <c r="F3129" s="41">
        <v>558.57600000000002</v>
      </c>
      <c r="G3129" s="42">
        <v>719.53110000000004</v>
      </c>
      <c r="H3129" s="42">
        <v>0</v>
      </c>
      <c r="I3129" s="42"/>
      <c r="J3129" s="42"/>
      <c r="K3129" s="42">
        <v>0</v>
      </c>
      <c r="L3129" s="46">
        <v>0.23274</v>
      </c>
      <c r="M3129" s="48">
        <v>36.790371450000002</v>
      </c>
      <c r="N3129" s="48">
        <v>0</v>
      </c>
      <c r="O3129" s="42"/>
      <c r="P3129" s="42"/>
      <c r="Q3129" s="42">
        <v>0</v>
      </c>
      <c r="R3129" s="47">
        <v>1278.1071000000002</v>
      </c>
      <c r="S3129" s="42">
        <v>1361.1062291163516</v>
      </c>
      <c r="T3129" s="73">
        <v>0.40690769181355801</v>
      </c>
      <c r="U3129" s="48">
        <v>37.023111450000002</v>
      </c>
      <c r="V3129" s="49">
        <v>11.06819475336323</v>
      </c>
    </row>
    <row r="3130" spans="1:22" x14ac:dyDescent="0.35">
      <c r="A3130" s="1" t="s">
        <v>29</v>
      </c>
      <c r="B3130" s="44" t="s">
        <v>3145</v>
      </c>
      <c r="C3130" s="25" t="s">
        <v>3180</v>
      </c>
      <c r="D3130" s="25" t="s">
        <v>32</v>
      </c>
      <c r="E3130" s="50">
        <v>3568</v>
      </c>
      <c r="F3130" s="41">
        <v>1582.4808</v>
      </c>
      <c r="G3130" s="42">
        <v>0</v>
      </c>
      <c r="H3130" s="42">
        <v>0</v>
      </c>
      <c r="I3130" s="42"/>
      <c r="J3130" s="42"/>
      <c r="K3130" s="42">
        <v>0</v>
      </c>
      <c r="L3130" s="46">
        <v>0.65936699999999993</v>
      </c>
      <c r="M3130" s="42">
        <v>0</v>
      </c>
      <c r="N3130" s="48">
        <v>0</v>
      </c>
      <c r="O3130" s="42"/>
      <c r="P3130" s="42"/>
      <c r="Q3130" s="42">
        <v>0</v>
      </c>
      <c r="R3130" s="47">
        <v>1582.4808</v>
      </c>
      <c r="S3130" s="42">
        <v>1685.2456842912673</v>
      </c>
      <c r="T3130" s="73">
        <v>0.47232222093365112</v>
      </c>
      <c r="U3130" s="48">
        <v>0.65936699999999993</v>
      </c>
      <c r="V3130" s="49">
        <v>0.18480016816143496</v>
      </c>
    </row>
    <row r="3131" spans="1:22" x14ac:dyDescent="0.35">
      <c r="A3131" s="1" t="s">
        <v>29</v>
      </c>
      <c r="B3131" s="44" t="s">
        <v>3145</v>
      </c>
      <c r="C3131" s="25" t="s">
        <v>3181</v>
      </c>
      <c r="D3131" s="25" t="s">
        <v>32</v>
      </c>
      <c r="E3131" s="50">
        <v>2410</v>
      </c>
      <c r="F3131" s="41">
        <v>237.6</v>
      </c>
      <c r="G3131" s="42">
        <v>1420.1171999999999</v>
      </c>
      <c r="H3131" s="42">
        <v>0</v>
      </c>
      <c r="I3131" s="42"/>
      <c r="J3131" s="42"/>
      <c r="K3131" s="42">
        <v>0</v>
      </c>
      <c r="L3131" s="46">
        <v>9.9000000000000005E-2</v>
      </c>
      <c r="M3131" s="48">
        <v>72.612065399999992</v>
      </c>
      <c r="N3131" s="48">
        <v>0</v>
      </c>
      <c r="O3131" s="42"/>
      <c r="P3131" s="42"/>
      <c r="Q3131" s="42">
        <v>0</v>
      </c>
      <c r="R3131" s="47">
        <v>1657.7171999999998</v>
      </c>
      <c r="S3131" s="42">
        <v>1765.367868649909</v>
      </c>
      <c r="T3131" s="73">
        <v>0.73251778782153898</v>
      </c>
      <c r="U3131" s="48">
        <v>72.711065399999995</v>
      </c>
      <c r="V3131" s="49">
        <v>30.170566556016595</v>
      </c>
    </row>
    <row r="3132" spans="1:22" x14ac:dyDescent="0.35">
      <c r="A3132" s="1" t="s">
        <v>29</v>
      </c>
      <c r="B3132" s="44" t="s">
        <v>3145</v>
      </c>
      <c r="C3132" s="25" t="s">
        <v>3182</v>
      </c>
      <c r="D3132" s="25" t="s">
        <v>32</v>
      </c>
      <c r="E3132" s="50">
        <v>1924</v>
      </c>
      <c r="F3132" s="41">
        <v>158.5368</v>
      </c>
      <c r="G3132" s="42">
        <v>669.13739999999996</v>
      </c>
      <c r="H3132" s="42">
        <v>0</v>
      </c>
      <c r="I3132" s="42"/>
      <c r="J3132" s="42"/>
      <c r="K3132" s="42">
        <v>0</v>
      </c>
      <c r="L3132" s="46">
        <v>6.6057000000000005E-2</v>
      </c>
      <c r="M3132" s="48">
        <v>34.213689299999999</v>
      </c>
      <c r="N3132" s="48">
        <v>0</v>
      </c>
      <c r="O3132" s="42"/>
      <c r="P3132" s="42"/>
      <c r="Q3132" s="42">
        <v>0</v>
      </c>
      <c r="R3132" s="47">
        <v>827.67419999999993</v>
      </c>
      <c r="S3132" s="42">
        <v>881.42262045089387</v>
      </c>
      <c r="T3132" s="73">
        <v>0.45811986509921721</v>
      </c>
      <c r="U3132" s="48">
        <v>34.279746299999999</v>
      </c>
      <c r="V3132" s="49">
        <v>17.816915956340956</v>
      </c>
    </row>
    <row r="3133" spans="1:22" x14ac:dyDescent="0.35">
      <c r="A3133" s="1" t="s">
        <v>29</v>
      </c>
      <c r="B3133" s="44" t="s">
        <v>3145</v>
      </c>
      <c r="C3133" s="25" t="s">
        <v>3183</v>
      </c>
      <c r="D3133" s="25" t="s">
        <v>32</v>
      </c>
      <c r="E3133" s="50">
        <v>2927</v>
      </c>
      <c r="F3133" s="41">
        <v>1472.0255999999999</v>
      </c>
      <c r="G3133" s="42">
        <v>1611.0827999999999</v>
      </c>
      <c r="H3133" s="42">
        <v>0</v>
      </c>
      <c r="I3133" s="42"/>
      <c r="J3133" s="42"/>
      <c r="K3133" s="42">
        <v>0</v>
      </c>
      <c r="L3133" s="46">
        <v>0.613344</v>
      </c>
      <c r="M3133" s="48">
        <v>82.376334600000007</v>
      </c>
      <c r="N3133" s="48">
        <v>0</v>
      </c>
      <c r="O3133" s="42"/>
      <c r="P3133" s="42"/>
      <c r="Q3133" s="42">
        <v>0</v>
      </c>
      <c r="R3133" s="47">
        <v>3083.1084000000001</v>
      </c>
      <c r="S3133" s="42">
        <v>3283.3226951645502</v>
      </c>
      <c r="T3133" s="73">
        <v>1.1217364862195252</v>
      </c>
      <c r="U3133" s="48">
        <v>82.989678600000005</v>
      </c>
      <c r="V3133" s="49">
        <v>28.353152921079605</v>
      </c>
    </row>
    <row r="3134" spans="1:22" x14ac:dyDescent="0.35">
      <c r="A3134" s="1" t="s">
        <v>29</v>
      </c>
      <c r="B3134" s="44" t="s">
        <v>3145</v>
      </c>
      <c r="C3134" s="25" t="s">
        <v>3164</v>
      </c>
      <c r="D3134" s="25" t="s">
        <v>32</v>
      </c>
      <c r="E3134" s="50">
        <v>152</v>
      </c>
      <c r="F3134" s="60">
        <v>68.961600000000004</v>
      </c>
      <c r="G3134" s="42">
        <v>0</v>
      </c>
      <c r="H3134" s="42">
        <v>0</v>
      </c>
      <c r="I3134" s="42"/>
      <c r="J3134" s="42"/>
      <c r="K3134" s="42">
        <v>0</v>
      </c>
      <c r="L3134" s="46">
        <v>2.8734000000000003E-2</v>
      </c>
      <c r="M3134" s="42">
        <v>0</v>
      </c>
      <c r="N3134" s="48">
        <v>0</v>
      </c>
      <c r="O3134" s="42"/>
      <c r="P3134" s="42"/>
      <c r="Q3134" s="42">
        <v>0</v>
      </c>
      <c r="R3134" s="62">
        <v>68.961600000000004</v>
      </c>
      <c r="S3134" s="48">
        <v>73.439904472661311</v>
      </c>
      <c r="T3134" s="73">
        <v>0.4831572662675086</v>
      </c>
      <c r="U3134" s="48">
        <v>2.8734000000000003E-2</v>
      </c>
      <c r="V3134" s="49">
        <v>0.18903947368421053</v>
      </c>
    </row>
    <row r="3135" spans="1:22" x14ac:dyDescent="0.35">
      <c r="A3135" s="1" t="s">
        <v>29</v>
      </c>
      <c r="B3135" s="44" t="s">
        <v>3145</v>
      </c>
      <c r="C3135" s="25" t="s">
        <v>3164</v>
      </c>
      <c r="D3135" s="25" t="s">
        <v>32</v>
      </c>
      <c r="E3135" s="50">
        <v>170</v>
      </c>
      <c r="F3135" s="60">
        <v>55.8504</v>
      </c>
      <c r="G3135" s="42">
        <v>0</v>
      </c>
      <c r="H3135" s="42">
        <v>0</v>
      </c>
      <c r="I3135" s="42"/>
      <c r="J3135" s="42"/>
      <c r="K3135" s="42">
        <v>0</v>
      </c>
      <c r="L3135" s="46">
        <v>2.3271E-2</v>
      </c>
      <c r="M3135" s="42">
        <v>0</v>
      </c>
      <c r="N3135" s="48">
        <v>0</v>
      </c>
      <c r="O3135" s="42"/>
      <c r="P3135" s="42"/>
      <c r="Q3135" s="42">
        <v>0</v>
      </c>
      <c r="R3135" s="62">
        <v>55.8504</v>
      </c>
      <c r="S3135" s="48">
        <v>59.477274900233219</v>
      </c>
      <c r="T3135" s="73">
        <v>0.34986632294254832</v>
      </c>
      <c r="U3135" s="48">
        <v>2.3271E-2</v>
      </c>
      <c r="V3135" s="49">
        <v>0.13688823529411764</v>
      </c>
    </row>
    <row r="3136" spans="1:22" x14ac:dyDescent="0.35">
      <c r="A3136" s="1" t="s">
        <v>29</v>
      </c>
      <c r="B3136" s="44" t="s">
        <v>3145</v>
      </c>
      <c r="C3136" s="25" t="s">
        <v>3184</v>
      </c>
      <c r="D3136" s="25" t="s">
        <v>32</v>
      </c>
      <c r="E3136" s="50">
        <v>2590</v>
      </c>
      <c r="F3136" s="41">
        <v>950.12279999999998</v>
      </c>
      <c r="G3136" s="42">
        <v>0</v>
      </c>
      <c r="H3136" s="42">
        <v>0</v>
      </c>
      <c r="I3136" s="42"/>
      <c r="J3136" s="42"/>
      <c r="K3136" s="42">
        <v>0</v>
      </c>
      <c r="L3136" s="46">
        <v>0.39588450000000003</v>
      </c>
      <c r="M3136" s="42">
        <v>0</v>
      </c>
      <c r="N3136" s="48">
        <v>0</v>
      </c>
      <c r="O3136" s="42"/>
      <c r="P3136" s="42"/>
      <c r="Q3136" s="42">
        <v>0</v>
      </c>
      <c r="R3136" s="47">
        <v>950.12279999999998</v>
      </c>
      <c r="S3136" s="42">
        <v>1011.8229227468256</v>
      </c>
      <c r="T3136" s="73">
        <v>0.39066522113777052</v>
      </c>
      <c r="U3136" s="48">
        <v>0.39588450000000003</v>
      </c>
      <c r="V3136" s="49">
        <v>0.15285115830115831</v>
      </c>
    </row>
    <row r="3137" spans="1:22" x14ac:dyDescent="0.35">
      <c r="A3137" s="1" t="s">
        <v>29</v>
      </c>
      <c r="B3137" s="44" t="s">
        <v>3145</v>
      </c>
      <c r="C3137" s="25" t="s">
        <v>3185</v>
      </c>
      <c r="D3137" s="25" t="s">
        <v>32</v>
      </c>
      <c r="E3137" s="50">
        <v>2336</v>
      </c>
      <c r="F3137" s="41">
        <v>287.41679999999997</v>
      </c>
      <c r="G3137" s="42">
        <v>586.15830000000005</v>
      </c>
      <c r="H3137" s="42">
        <v>0</v>
      </c>
      <c r="I3137" s="42"/>
      <c r="J3137" s="42"/>
      <c r="K3137" s="42">
        <v>0</v>
      </c>
      <c r="L3137" s="46">
        <v>0.119757</v>
      </c>
      <c r="M3137" s="48">
        <v>29.970881849999998</v>
      </c>
      <c r="N3137" s="48">
        <v>0</v>
      </c>
      <c r="O3137" s="42"/>
      <c r="P3137" s="42"/>
      <c r="Q3137" s="42">
        <v>0</v>
      </c>
      <c r="R3137" s="47">
        <v>873.57510000000002</v>
      </c>
      <c r="S3137" s="42">
        <v>930.30428374190205</v>
      </c>
      <c r="T3137" s="73">
        <v>0.39824669680732111</v>
      </c>
      <c r="U3137" s="48">
        <v>30.090638849999998</v>
      </c>
      <c r="V3137" s="49">
        <v>12.881266630993151</v>
      </c>
    </row>
    <row r="3138" spans="1:22" x14ac:dyDescent="0.35">
      <c r="A3138" s="1" t="s">
        <v>29</v>
      </c>
      <c r="B3138" s="44" t="s">
        <v>3186</v>
      </c>
      <c r="C3138" s="25" t="s">
        <v>3187</v>
      </c>
      <c r="D3138" s="25" t="s">
        <v>32</v>
      </c>
      <c r="E3138" s="50">
        <v>3607</v>
      </c>
      <c r="F3138" s="41">
        <v>598.34159999999997</v>
      </c>
      <c r="G3138" s="42">
        <v>1942.9992</v>
      </c>
      <c r="H3138" s="42">
        <v>0</v>
      </c>
      <c r="I3138" s="42"/>
      <c r="J3138" s="42"/>
      <c r="K3138" s="42">
        <v>0</v>
      </c>
      <c r="L3138" s="46">
        <v>0.249309</v>
      </c>
      <c r="M3138" s="48">
        <v>99.347564399999996</v>
      </c>
      <c r="N3138" s="48">
        <v>0</v>
      </c>
      <c r="O3138" s="42"/>
      <c r="P3138" s="42"/>
      <c r="Q3138" s="42">
        <v>0</v>
      </c>
      <c r="R3138" s="47">
        <v>2541.3407999999999</v>
      </c>
      <c r="S3138" s="42">
        <v>2706.3731929722726</v>
      </c>
      <c r="T3138" s="73">
        <v>0.75031139256231572</v>
      </c>
      <c r="U3138" s="48">
        <v>99.596873399999993</v>
      </c>
      <c r="V3138" s="49">
        <v>27.612107956750762</v>
      </c>
    </row>
    <row r="3139" spans="1:22" x14ac:dyDescent="0.35">
      <c r="A3139" s="1" t="s">
        <v>29</v>
      </c>
      <c r="B3139" s="44" t="s">
        <v>3186</v>
      </c>
      <c r="C3139" s="25" t="s">
        <v>3188</v>
      </c>
      <c r="D3139" s="25" t="s">
        <v>32</v>
      </c>
      <c r="E3139" s="50">
        <v>4782</v>
      </c>
      <c r="F3139" s="41">
        <v>1555.4159999999999</v>
      </c>
      <c r="G3139" s="42">
        <v>0</v>
      </c>
      <c r="H3139" s="42">
        <v>346.09599999999995</v>
      </c>
      <c r="I3139" s="42"/>
      <c r="J3139" s="42"/>
      <c r="K3139" s="42">
        <v>0</v>
      </c>
      <c r="L3139" s="46">
        <v>0.64809000000000005</v>
      </c>
      <c r="M3139" s="42">
        <v>0</v>
      </c>
      <c r="N3139" s="48">
        <v>24.644960959999995</v>
      </c>
      <c r="O3139" s="42"/>
      <c r="P3139" s="42"/>
      <c r="Q3139" s="42">
        <v>0</v>
      </c>
      <c r="R3139" s="47">
        <v>1901.5119999999999</v>
      </c>
      <c r="S3139" s="42">
        <v>2024.9944843741901</v>
      </c>
      <c r="T3139" s="73">
        <v>0.42346183278423044</v>
      </c>
      <c r="U3139" s="48">
        <v>25.293050959999995</v>
      </c>
      <c r="V3139" s="49">
        <v>5.2892201923881217</v>
      </c>
    </row>
    <row r="3140" spans="1:22" x14ac:dyDescent="0.35">
      <c r="A3140" s="1" t="s">
        <v>29</v>
      </c>
      <c r="B3140" s="44" t="s">
        <v>3186</v>
      </c>
      <c r="C3140" s="25" t="s">
        <v>3189</v>
      </c>
      <c r="D3140" s="25" t="s">
        <v>32</v>
      </c>
      <c r="E3140" s="50">
        <v>504</v>
      </c>
      <c r="F3140" s="41">
        <v>315.51479999999998</v>
      </c>
      <c r="G3140" s="42">
        <v>0</v>
      </c>
      <c r="H3140" s="42">
        <v>0</v>
      </c>
      <c r="I3140" s="42"/>
      <c r="J3140" s="42"/>
      <c r="K3140" s="42">
        <v>0</v>
      </c>
      <c r="L3140" s="46">
        <v>0.13146450000000001</v>
      </c>
      <c r="M3140" s="42">
        <v>0</v>
      </c>
      <c r="N3140" s="48">
        <v>0</v>
      </c>
      <c r="O3140" s="42"/>
      <c r="P3140" s="42"/>
      <c r="Q3140" s="42">
        <v>0</v>
      </c>
      <c r="R3140" s="47">
        <v>315.51479999999998</v>
      </c>
      <c r="S3140" s="42">
        <v>336.00404821974604</v>
      </c>
      <c r="T3140" s="73">
        <v>0.66667469884870245</v>
      </c>
      <c r="U3140" s="48">
        <v>0.13146450000000001</v>
      </c>
      <c r="V3140" s="49">
        <v>0.26084226190476195</v>
      </c>
    </row>
    <row r="3141" spans="1:22" x14ac:dyDescent="0.35">
      <c r="A3141" s="1" t="s">
        <v>29</v>
      </c>
      <c r="B3141" s="44" t="s">
        <v>3186</v>
      </c>
      <c r="C3141" s="25" t="s">
        <v>3190</v>
      </c>
      <c r="D3141" s="25" t="s">
        <v>32</v>
      </c>
      <c r="E3141" s="50">
        <v>1369</v>
      </c>
      <c r="F3141" s="41">
        <v>1018.5047999999999</v>
      </c>
      <c r="G3141" s="42">
        <v>0</v>
      </c>
      <c r="H3141" s="42">
        <v>0</v>
      </c>
      <c r="I3141" s="42"/>
      <c r="J3141" s="42"/>
      <c r="K3141" s="42">
        <v>0</v>
      </c>
      <c r="L3141" s="46">
        <v>0.424377</v>
      </c>
      <c r="M3141" s="42">
        <v>0</v>
      </c>
      <c r="N3141" s="48">
        <v>0</v>
      </c>
      <c r="O3141" s="42"/>
      <c r="P3141" s="42"/>
      <c r="Q3141" s="42">
        <v>0</v>
      </c>
      <c r="R3141" s="47">
        <v>1018.5047999999999</v>
      </c>
      <c r="S3141" s="42">
        <v>1084.6455885151593</v>
      </c>
      <c r="T3141" s="73">
        <v>0.7922904225822931</v>
      </c>
      <c r="U3141" s="48">
        <v>0.424377</v>
      </c>
      <c r="V3141" s="49">
        <v>0.30999050401753103</v>
      </c>
    </row>
    <row r="3142" spans="1:22" x14ac:dyDescent="0.35">
      <c r="A3142" s="1" t="s">
        <v>29</v>
      </c>
      <c r="B3142" s="44" t="s">
        <v>3186</v>
      </c>
      <c r="C3142" s="25" t="s">
        <v>3191</v>
      </c>
      <c r="D3142" s="25" t="s">
        <v>32</v>
      </c>
      <c r="E3142" s="50">
        <v>3804</v>
      </c>
      <c r="F3142" s="41">
        <v>852.55200000000002</v>
      </c>
      <c r="G3142" s="42">
        <v>1247.7176999999999</v>
      </c>
      <c r="H3142" s="42">
        <v>0</v>
      </c>
      <c r="I3142" s="42"/>
      <c r="J3142" s="42"/>
      <c r="K3142" s="42">
        <v>0</v>
      </c>
      <c r="L3142" s="46">
        <v>0.35523000000000005</v>
      </c>
      <c r="M3142" s="48">
        <v>63.797100149999999</v>
      </c>
      <c r="N3142" s="48">
        <v>0</v>
      </c>
      <c r="O3142" s="42"/>
      <c r="P3142" s="42"/>
      <c r="Q3142" s="42">
        <v>0</v>
      </c>
      <c r="R3142" s="47">
        <v>2100.2696999999998</v>
      </c>
      <c r="S3142" s="42">
        <v>2236.6593312049749</v>
      </c>
      <c r="T3142" s="73">
        <v>0.58797563911802708</v>
      </c>
      <c r="U3142" s="48">
        <v>64.152330149999997</v>
      </c>
      <c r="V3142" s="49">
        <v>16.864440102523659</v>
      </c>
    </row>
    <row r="3143" spans="1:22" x14ac:dyDescent="0.35">
      <c r="A3143" s="1" t="s">
        <v>29</v>
      </c>
      <c r="B3143" s="44" t="s">
        <v>3186</v>
      </c>
      <c r="C3143" s="25" t="s">
        <v>3192</v>
      </c>
      <c r="D3143" s="25" t="s">
        <v>32</v>
      </c>
      <c r="E3143" s="50">
        <v>5791</v>
      </c>
      <c r="F3143" s="41">
        <v>2629.7280000000001</v>
      </c>
      <c r="G3143" s="42">
        <v>2591.2971000000002</v>
      </c>
      <c r="H3143" s="42">
        <v>0</v>
      </c>
      <c r="I3143" s="42"/>
      <c r="J3143" s="42"/>
      <c r="K3143" s="42">
        <v>0</v>
      </c>
      <c r="L3143" s="46">
        <v>1.09572</v>
      </c>
      <c r="M3143" s="42">
        <v>132.49570845</v>
      </c>
      <c r="N3143" s="48">
        <v>0</v>
      </c>
      <c r="O3143" s="42"/>
      <c r="P3143" s="42"/>
      <c r="Q3143" s="42">
        <v>0</v>
      </c>
      <c r="R3143" s="47">
        <v>5221.0251000000007</v>
      </c>
      <c r="S3143" s="42">
        <v>5560.0737887950254</v>
      </c>
      <c r="T3143" s="73">
        <v>0.96012325829649892</v>
      </c>
      <c r="U3143" s="48">
        <v>133.59142845</v>
      </c>
      <c r="V3143" s="49">
        <v>23.068801321015371</v>
      </c>
    </row>
    <row r="3144" spans="1:22" x14ac:dyDescent="0.35">
      <c r="A3144" s="1" t="s">
        <v>29</v>
      </c>
      <c r="B3144" s="44" t="s">
        <v>3186</v>
      </c>
      <c r="C3144" s="25" t="s">
        <v>3193</v>
      </c>
      <c r="D3144" s="25" t="s">
        <v>32</v>
      </c>
      <c r="E3144" s="50">
        <v>1180</v>
      </c>
      <c r="F3144" s="41">
        <v>698.95439999999996</v>
      </c>
      <c r="G3144" s="42">
        <v>0</v>
      </c>
      <c r="H3144" s="42">
        <v>0</v>
      </c>
      <c r="I3144" s="42"/>
      <c r="J3144" s="42"/>
      <c r="K3144" s="42">
        <v>0</v>
      </c>
      <c r="L3144" s="46">
        <v>0.29123100000000002</v>
      </c>
      <c r="M3144" s="42">
        <v>0</v>
      </c>
      <c r="N3144" s="48">
        <v>0</v>
      </c>
      <c r="O3144" s="42"/>
      <c r="P3144" s="42"/>
      <c r="Q3144" s="42">
        <v>0</v>
      </c>
      <c r="R3144" s="47">
        <v>698.95439999999996</v>
      </c>
      <c r="S3144" s="42">
        <v>744.34387204975371</v>
      </c>
      <c r="T3144" s="73">
        <v>0.63079989156758787</v>
      </c>
      <c r="U3144" s="48">
        <v>0.29123100000000002</v>
      </c>
      <c r="V3144" s="49">
        <v>0.24680593220338984</v>
      </c>
    </row>
    <row r="3145" spans="1:22" x14ac:dyDescent="0.35">
      <c r="A3145" s="1" t="s">
        <v>29</v>
      </c>
      <c r="B3145" s="44" t="s">
        <v>3186</v>
      </c>
      <c r="C3145" s="25" t="s">
        <v>3194</v>
      </c>
      <c r="D3145" s="25" t="s">
        <v>32</v>
      </c>
      <c r="E3145" s="50">
        <v>4209</v>
      </c>
      <c r="F3145" s="41">
        <v>754.36559999999997</v>
      </c>
      <c r="G3145" s="42">
        <v>2243.4668999999999</v>
      </c>
      <c r="H3145" s="42">
        <v>0</v>
      </c>
      <c r="I3145" s="42"/>
      <c r="J3145" s="42"/>
      <c r="K3145" s="42">
        <v>0</v>
      </c>
      <c r="L3145" s="46">
        <v>0.31431900000000002</v>
      </c>
      <c r="M3145" s="42">
        <v>114.71078955</v>
      </c>
      <c r="N3145" s="48">
        <v>0</v>
      </c>
      <c r="O3145" s="42"/>
      <c r="P3145" s="42"/>
      <c r="Q3145" s="42">
        <v>0</v>
      </c>
      <c r="R3145" s="47">
        <v>2997.8325</v>
      </c>
      <c r="S3145" s="42">
        <v>3192.5090546773777</v>
      </c>
      <c r="T3145" s="73">
        <v>0.75849585523339935</v>
      </c>
      <c r="U3145" s="48">
        <v>115.02510855</v>
      </c>
      <c r="V3145" s="49">
        <v>27.328369814682823</v>
      </c>
    </row>
    <row r="3146" spans="1:22" x14ac:dyDescent="0.35">
      <c r="A3146" s="1" t="s">
        <v>29</v>
      </c>
      <c r="B3146" s="44" t="s">
        <v>3186</v>
      </c>
      <c r="C3146" s="25" t="s">
        <v>3195</v>
      </c>
      <c r="D3146" s="25" t="s">
        <v>32</v>
      </c>
      <c r="E3146" s="50">
        <v>4105</v>
      </c>
      <c r="F3146" s="41">
        <v>2080.2527999999998</v>
      </c>
      <c r="G3146" s="42">
        <v>0</v>
      </c>
      <c r="H3146" s="42">
        <v>255.69199999999995</v>
      </c>
      <c r="I3146" s="42"/>
      <c r="J3146" s="42"/>
      <c r="K3146" s="42">
        <v>0</v>
      </c>
      <c r="L3146" s="46">
        <v>0.8667720000000001</v>
      </c>
      <c r="M3146" s="42">
        <v>0</v>
      </c>
      <c r="N3146" s="48">
        <v>18.207431919999998</v>
      </c>
      <c r="O3146" s="42"/>
      <c r="P3146" s="42"/>
      <c r="Q3146" s="42">
        <v>0</v>
      </c>
      <c r="R3146" s="47">
        <v>2335.9447999999998</v>
      </c>
      <c r="S3146" s="42">
        <v>2487.6389608914224</v>
      </c>
      <c r="T3146" s="73">
        <v>0.6060021829211748</v>
      </c>
      <c r="U3146" s="48">
        <v>19.074203919999999</v>
      </c>
      <c r="V3146" s="49">
        <v>4.6465782996345917</v>
      </c>
    </row>
    <row r="3147" spans="1:22" x14ac:dyDescent="0.35">
      <c r="A3147" s="1" t="s">
        <v>29</v>
      </c>
      <c r="B3147" s="44" t="s">
        <v>3186</v>
      </c>
      <c r="C3147" s="25" t="s">
        <v>3196</v>
      </c>
      <c r="D3147" s="25" t="s">
        <v>32</v>
      </c>
      <c r="E3147" s="50">
        <v>1454</v>
      </c>
      <c r="F3147" s="41">
        <v>623.21039999999994</v>
      </c>
      <c r="G3147" s="42">
        <v>0</v>
      </c>
      <c r="H3147" s="42">
        <v>0</v>
      </c>
      <c r="I3147" s="42"/>
      <c r="J3147" s="42"/>
      <c r="K3147" s="42">
        <v>0</v>
      </c>
      <c r="L3147" s="46">
        <v>0.25967099999999999</v>
      </c>
      <c r="M3147" s="42">
        <v>0</v>
      </c>
      <c r="N3147" s="48">
        <v>0</v>
      </c>
      <c r="O3147" s="42"/>
      <c r="P3147" s="42"/>
      <c r="Q3147" s="42">
        <v>0</v>
      </c>
      <c r="R3147" s="47">
        <v>623.21039999999994</v>
      </c>
      <c r="S3147" s="42">
        <v>663.68112460222846</v>
      </c>
      <c r="T3147" s="73">
        <v>0.45645194264252303</v>
      </c>
      <c r="U3147" s="48">
        <v>0.25967099999999999</v>
      </c>
      <c r="V3147" s="49">
        <v>0.17859078404401649</v>
      </c>
    </row>
    <row r="3148" spans="1:22" x14ac:dyDescent="0.35">
      <c r="A3148" s="1" t="s">
        <v>29</v>
      </c>
      <c r="B3148" s="44" t="s">
        <v>3186</v>
      </c>
      <c r="C3148" s="25" t="s">
        <v>3197</v>
      </c>
      <c r="D3148" s="25" t="s">
        <v>32</v>
      </c>
      <c r="E3148" s="50">
        <v>660</v>
      </c>
      <c r="F3148" s="41">
        <v>302.50799999999998</v>
      </c>
      <c r="G3148" s="42">
        <v>0</v>
      </c>
      <c r="H3148" s="48">
        <v>36.859999999999992</v>
      </c>
      <c r="I3148" s="42"/>
      <c r="J3148" s="42"/>
      <c r="K3148" s="42">
        <v>0</v>
      </c>
      <c r="L3148" s="46">
        <v>0.12604499999999999</v>
      </c>
      <c r="M3148" s="42">
        <v>0</v>
      </c>
      <c r="N3148" s="48">
        <v>2.6247436</v>
      </c>
      <c r="O3148" s="42"/>
      <c r="P3148" s="42"/>
      <c r="Q3148" s="42">
        <v>0</v>
      </c>
      <c r="R3148" s="47">
        <v>339.36799999999999</v>
      </c>
      <c r="S3148" s="42">
        <v>361.40625364083957</v>
      </c>
      <c r="T3148" s="73">
        <v>0.54758523278915083</v>
      </c>
      <c r="U3148" s="48">
        <v>2.7507885999999999</v>
      </c>
      <c r="V3148" s="49">
        <v>4.1678615151515146</v>
      </c>
    </row>
    <row r="3149" spans="1:22" x14ac:dyDescent="0.35">
      <c r="A3149" s="1" t="s">
        <v>29</v>
      </c>
      <c r="B3149" s="44" t="s">
        <v>3186</v>
      </c>
      <c r="C3149" s="25" t="s">
        <v>3198</v>
      </c>
      <c r="D3149" s="25" t="s">
        <v>32</v>
      </c>
      <c r="E3149" s="50">
        <v>4941</v>
      </c>
      <c r="F3149" s="41">
        <v>851.76</v>
      </c>
      <c r="G3149" s="42">
        <v>2406.7728000000002</v>
      </c>
      <c r="H3149" s="42">
        <v>0</v>
      </c>
      <c r="I3149" s="42"/>
      <c r="J3149" s="42"/>
      <c r="K3149" s="42">
        <v>0</v>
      </c>
      <c r="L3149" s="46">
        <v>0.35490000000000005</v>
      </c>
      <c r="M3149" s="42">
        <v>123.06078959999999</v>
      </c>
      <c r="N3149" s="48">
        <v>0</v>
      </c>
      <c r="O3149" s="42"/>
      <c r="P3149" s="42"/>
      <c r="Q3149" s="42">
        <v>0</v>
      </c>
      <c r="R3149" s="47">
        <v>3258.5328</v>
      </c>
      <c r="S3149" s="42">
        <v>3470.1389984140969</v>
      </c>
      <c r="T3149" s="73">
        <v>0.70231511807611757</v>
      </c>
      <c r="U3149" s="48">
        <v>123.41568959999999</v>
      </c>
      <c r="V3149" s="49">
        <v>24.977876867030965</v>
      </c>
    </row>
    <row r="3150" spans="1:22" x14ac:dyDescent="0.35">
      <c r="A3150" s="1" t="s">
        <v>29</v>
      </c>
      <c r="B3150" s="44" t="s">
        <v>3186</v>
      </c>
      <c r="C3150" s="25" t="s">
        <v>3199</v>
      </c>
      <c r="D3150" s="25" t="s">
        <v>32</v>
      </c>
      <c r="E3150" s="50">
        <v>1528</v>
      </c>
      <c r="F3150" s="41">
        <v>349.56360000000001</v>
      </c>
      <c r="G3150" s="42">
        <v>853.6617</v>
      </c>
      <c r="H3150" s="42">
        <v>0</v>
      </c>
      <c r="I3150" s="42"/>
      <c r="J3150" s="42"/>
      <c r="K3150" s="42">
        <v>0</v>
      </c>
      <c r="L3150" s="46">
        <v>0.14565149999999999</v>
      </c>
      <c r="M3150" s="48">
        <v>43.648608150000001</v>
      </c>
      <c r="N3150" s="48">
        <v>0</v>
      </c>
      <c r="O3150" s="42"/>
      <c r="P3150" s="42"/>
      <c r="Q3150" s="42">
        <v>0</v>
      </c>
      <c r="R3150" s="47">
        <v>1203.2253000000001</v>
      </c>
      <c r="S3150" s="42">
        <v>1281.3616721637729</v>
      </c>
      <c r="T3150" s="73">
        <v>0.83858748178257392</v>
      </c>
      <c r="U3150" s="48">
        <v>43.794259650000001</v>
      </c>
      <c r="V3150" s="49">
        <v>28.661164692408377</v>
      </c>
    </row>
    <row r="3151" spans="1:22" x14ac:dyDescent="0.35">
      <c r="A3151" s="1" t="s">
        <v>29</v>
      </c>
      <c r="B3151" s="44" t="s">
        <v>3186</v>
      </c>
      <c r="C3151" s="25" t="s">
        <v>3200</v>
      </c>
      <c r="D3151" s="25" t="s">
        <v>32</v>
      </c>
      <c r="E3151" s="50">
        <v>3092</v>
      </c>
      <c r="F3151" s="41">
        <v>378.29879999999997</v>
      </c>
      <c r="G3151" s="42">
        <v>1493.2448999999999</v>
      </c>
      <c r="H3151" s="42">
        <v>0</v>
      </c>
      <c r="I3151" s="42"/>
      <c r="J3151" s="42"/>
      <c r="K3151" s="42">
        <v>0</v>
      </c>
      <c r="L3151" s="46">
        <v>0.1576245</v>
      </c>
      <c r="M3151" s="48">
        <v>76.351160550000003</v>
      </c>
      <c r="N3151" s="48">
        <v>0</v>
      </c>
      <c r="O3151" s="42"/>
      <c r="P3151" s="42"/>
      <c r="Q3151" s="42">
        <v>0</v>
      </c>
      <c r="R3151" s="47">
        <v>1871.5436999999999</v>
      </c>
      <c r="S3151" s="42">
        <v>1993.0800698419278</v>
      </c>
      <c r="T3151" s="73">
        <v>0.64459251935379291</v>
      </c>
      <c r="U3151" s="48">
        <v>76.50878505</v>
      </c>
      <c r="V3151" s="49">
        <v>24.744109007115139</v>
      </c>
    </row>
    <row r="3152" spans="1:22" x14ac:dyDescent="0.35">
      <c r="A3152" s="1" t="s">
        <v>29</v>
      </c>
      <c r="B3152" s="44" t="s">
        <v>3186</v>
      </c>
      <c r="C3152" s="25" t="s">
        <v>3201</v>
      </c>
      <c r="D3152" s="25" t="s">
        <v>32</v>
      </c>
      <c r="E3152" s="50">
        <v>3787</v>
      </c>
      <c r="F3152" s="41">
        <v>1312.9343999999999</v>
      </c>
      <c r="G3152" s="42">
        <v>0</v>
      </c>
      <c r="H3152" s="42">
        <v>0</v>
      </c>
      <c r="I3152" s="42"/>
      <c r="J3152" s="42"/>
      <c r="K3152" s="42">
        <v>0</v>
      </c>
      <c r="L3152" s="46">
        <v>0.54705599999999999</v>
      </c>
      <c r="M3152" s="42">
        <v>0</v>
      </c>
      <c r="N3152" s="48">
        <v>0</v>
      </c>
      <c r="O3152" s="42"/>
      <c r="P3152" s="42"/>
      <c r="Q3152" s="42">
        <v>0</v>
      </c>
      <c r="R3152" s="47">
        <v>1312.9343999999999</v>
      </c>
      <c r="S3152" s="42">
        <v>1398.1951827520081</v>
      </c>
      <c r="T3152" s="73">
        <v>0.3692091847773985</v>
      </c>
      <c r="U3152" s="48">
        <v>0.54705599999999999</v>
      </c>
      <c r="V3152" s="49">
        <v>0.14445629786110378</v>
      </c>
    </row>
    <row r="3153" spans="1:22" x14ac:dyDescent="0.35">
      <c r="A3153" s="1" t="s">
        <v>29</v>
      </c>
      <c r="B3153" s="44" t="s">
        <v>3186</v>
      </c>
      <c r="C3153" s="25" t="s">
        <v>3202</v>
      </c>
      <c r="D3153" s="25" t="s">
        <v>32</v>
      </c>
      <c r="E3153" s="50">
        <v>1024</v>
      </c>
      <c r="F3153" s="60">
        <v>11.995200000000001</v>
      </c>
      <c r="G3153" s="42">
        <v>0</v>
      </c>
      <c r="H3153" s="42">
        <v>372.09199999999993</v>
      </c>
      <c r="I3153" s="42"/>
      <c r="J3153" s="42"/>
      <c r="K3153" s="42">
        <v>0</v>
      </c>
      <c r="L3153" s="46">
        <v>4.9979999999999998E-3</v>
      </c>
      <c r="M3153" s="42">
        <v>0</v>
      </c>
      <c r="N3153" s="48">
        <v>26.496095919999998</v>
      </c>
      <c r="O3153" s="42"/>
      <c r="P3153" s="42"/>
      <c r="Q3153" s="42">
        <v>0</v>
      </c>
      <c r="R3153" s="47">
        <v>384.08719999999994</v>
      </c>
      <c r="S3153" s="42">
        <v>409.02947839336611</v>
      </c>
      <c r="T3153" s="73">
        <v>0.39944284999352159</v>
      </c>
      <c r="U3153" s="48">
        <v>26.501093919999999</v>
      </c>
      <c r="V3153" s="49">
        <v>25.879974531249999</v>
      </c>
    </row>
    <row r="3154" spans="1:22" x14ac:dyDescent="0.35">
      <c r="A3154" s="1" t="s">
        <v>29</v>
      </c>
      <c r="B3154" s="44" t="s">
        <v>3186</v>
      </c>
      <c r="C3154" s="25" t="s">
        <v>3203</v>
      </c>
      <c r="D3154" s="25" t="s">
        <v>32</v>
      </c>
      <c r="E3154" s="50">
        <v>5004</v>
      </c>
      <c r="F3154" s="41">
        <v>820.84680000000003</v>
      </c>
      <c r="G3154" s="42">
        <v>2677.6862999999998</v>
      </c>
      <c r="H3154" s="42">
        <v>0</v>
      </c>
      <c r="I3154" s="42"/>
      <c r="J3154" s="42"/>
      <c r="K3154" s="42">
        <v>0</v>
      </c>
      <c r="L3154" s="46">
        <v>0.34201949999999998</v>
      </c>
      <c r="M3154" s="42">
        <v>136.91287785</v>
      </c>
      <c r="N3154" s="48">
        <v>0</v>
      </c>
      <c r="O3154" s="42"/>
      <c r="P3154" s="42"/>
      <c r="Q3154" s="42">
        <v>0</v>
      </c>
      <c r="R3154" s="47">
        <v>3498.5330999999996</v>
      </c>
      <c r="S3154" s="42">
        <v>3725.7247027105464</v>
      </c>
      <c r="T3154" s="73">
        <v>0.7445493011012283</v>
      </c>
      <c r="U3154" s="48">
        <v>137.25489734999999</v>
      </c>
      <c r="V3154" s="49">
        <v>27.429036241007193</v>
      </c>
    </row>
    <row r="3155" spans="1:22" x14ac:dyDescent="0.35">
      <c r="A3155" s="1" t="s">
        <v>29</v>
      </c>
      <c r="B3155" s="44" t="s">
        <v>3186</v>
      </c>
      <c r="C3155" s="25" t="s">
        <v>3204</v>
      </c>
      <c r="D3155" s="25" t="s">
        <v>32</v>
      </c>
      <c r="E3155" s="50">
        <v>1970</v>
      </c>
      <c r="F3155" s="41">
        <v>999.60839999999996</v>
      </c>
      <c r="G3155" s="42">
        <v>0</v>
      </c>
      <c r="H3155" s="42">
        <v>0</v>
      </c>
      <c r="I3155" s="42"/>
      <c r="J3155" s="42"/>
      <c r="K3155" s="42">
        <v>0</v>
      </c>
      <c r="L3155" s="46">
        <v>0.41650350000000003</v>
      </c>
      <c r="M3155" s="42">
        <v>0</v>
      </c>
      <c r="N3155" s="48">
        <v>0</v>
      </c>
      <c r="O3155" s="42"/>
      <c r="P3155" s="42"/>
      <c r="Q3155" s="42">
        <v>0</v>
      </c>
      <c r="R3155" s="47">
        <v>999.60839999999996</v>
      </c>
      <c r="S3155" s="42">
        <v>1064.5220732417724</v>
      </c>
      <c r="T3155" s="73">
        <v>0.54036653464049367</v>
      </c>
      <c r="U3155" s="48">
        <v>0.41650350000000003</v>
      </c>
      <c r="V3155" s="49">
        <v>0.21142309644670051</v>
      </c>
    </row>
    <row r="3156" spans="1:22" x14ac:dyDescent="0.35">
      <c r="A3156" s="1" t="s">
        <v>29</v>
      </c>
      <c r="B3156" s="44" t="s">
        <v>3186</v>
      </c>
      <c r="C3156" s="25" t="s">
        <v>3205</v>
      </c>
      <c r="D3156" s="25" t="s">
        <v>32</v>
      </c>
      <c r="E3156" s="50">
        <v>3313</v>
      </c>
      <c r="F3156" s="41">
        <v>473.82479999999998</v>
      </c>
      <c r="G3156" s="42">
        <v>1070.0136</v>
      </c>
      <c r="H3156" s="42">
        <v>0</v>
      </c>
      <c r="I3156" s="42"/>
      <c r="J3156" s="42"/>
      <c r="K3156" s="42">
        <v>0</v>
      </c>
      <c r="L3156" s="46">
        <v>0.19742699999999999</v>
      </c>
      <c r="M3156" s="48">
        <v>54.710905199999999</v>
      </c>
      <c r="N3156" s="48">
        <v>0</v>
      </c>
      <c r="O3156" s="42"/>
      <c r="P3156" s="42"/>
      <c r="Q3156" s="42">
        <v>0</v>
      </c>
      <c r="R3156" s="47">
        <v>1543.8384000000001</v>
      </c>
      <c r="S3156" s="42">
        <v>1644.0938814822493</v>
      </c>
      <c r="T3156" s="73">
        <v>0.49625532190831551</v>
      </c>
      <c r="U3156" s="48">
        <v>54.908332199999997</v>
      </c>
      <c r="V3156" s="49">
        <v>16.573598611530333</v>
      </c>
    </row>
    <row r="3157" spans="1:22" x14ac:dyDescent="0.35">
      <c r="A3157" s="1" t="s">
        <v>29</v>
      </c>
      <c r="B3157" s="44" t="s">
        <v>3186</v>
      </c>
      <c r="C3157" s="25" t="s">
        <v>3206</v>
      </c>
      <c r="D3157" s="25" t="s">
        <v>32</v>
      </c>
      <c r="E3157" s="50">
        <v>4284</v>
      </c>
      <c r="F3157" s="41">
        <v>1890.6479999999999</v>
      </c>
      <c r="G3157" s="42">
        <v>0</v>
      </c>
      <c r="H3157" s="48">
        <v>29.099999999999994</v>
      </c>
      <c r="I3157" s="42"/>
      <c r="J3157" s="42"/>
      <c r="K3157" s="42">
        <v>0</v>
      </c>
      <c r="L3157" s="46">
        <v>0.78776999999999997</v>
      </c>
      <c r="M3157" s="42">
        <v>0</v>
      </c>
      <c r="N3157" s="48">
        <v>2.0721659999999997</v>
      </c>
      <c r="O3157" s="42"/>
      <c r="P3157" s="42"/>
      <c r="Q3157" s="42">
        <v>0</v>
      </c>
      <c r="R3157" s="47">
        <v>1919.7479999999998</v>
      </c>
      <c r="S3157" s="42">
        <v>2044.4147138636949</v>
      </c>
      <c r="T3157" s="73">
        <v>0.47722098829684756</v>
      </c>
      <c r="U3157" s="48">
        <v>2.8599359999999998</v>
      </c>
      <c r="V3157" s="49">
        <v>0.66758543417366945</v>
      </c>
    </row>
    <row r="3158" spans="1:22" x14ac:dyDescent="0.35">
      <c r="A3158" s="1" t="s">
        <v>29</v>
      </c>
      <c r="B3158" s="44" t="s">
        <v>3186</v>
      </c>
      <c r="C3158" s="25" t="s">
        <v>3207</v>
      </c>
      <c r="D3158" s="25" t="s">
        <v>32</v>
      </c>
      <c r="E3158" s="50">
        <v>1080</v>
      </c>
      <c r="F3158" s="41">
        <v>216.50039999999998</v>
      </c>
      <c r="G3158" s="42">
        <v>0</v>
      </c>
      <c r="H3158" s="42">
        <v>522.63599999999997</v>
      </c>
      <c r="I3158" s="42"/>
      <c r="J3158" s="42"/>
      <c r="K3158" s="42">
        <v>0</v>
      </c>
      <c r="L3158" s="46">
        <v>9.0208499999999997E-2</v>
      </c>
      <c r="M3158" s="42">
        <v>0</v>
      </c>
      <c r="N3158" s="48">
        <v>37.216101360000003</v>
      </c>
      <c r="O3158" s="42"/>
      <c r="P3158" s="42"/>
      <c r="Q3158" s="42">
        <v>0</v>
      </c>
      <c r="R3158" s="47">
        <v>739.13639999999998</v>
      </c>
      <c r="S3158" s="42">
        <v>787.13525510235809</v>
      </c>
      <c r="T3158" s="73">
        <v>0.72882893990959086</v>
      </c>
      <c r="U3158" s="48">
        <v>37.306309860000006</v>
      </c>
      <c r="V3158" s="49">
        <v>34.542879500000005</v>
      </c>
    </row>
    <row r="3159" spans="1:22" x14ac:dyDescent="0.35">
      <c r="A3159" s="1" t="s">
        <v>29</v>
      </c>
      <c r="B3159" s="44" t="s">
        <v>3186</v>
      </c>
      <c r="C3159" s="25" t="s">
        <v>3208</v>
      </c>
      <c r="D3159" s="25" t="s">
        <v>32</v>
      </c>
      <c r="E3159" s="50">
        <v>5024</v>
      </c>
      <c r="F3159" s="41">
        <v>1228.4135999999999</v>
      </c>
      <c r="G3159" s="42">
        <v>0</v>
      </c>
      <c r="H3159" s="42">
        <v>1730.0919999999996</v>
      </c>
      <c r="I3159" s="42"/>
      <c r="J3159" s="42"/>
      <c r="K3159" s="42">
        <v>0</v>
      </c>
      <c r="L3159" s="46">
        <v>0.51183900000000004</v>
      </c>
      <c r="M3159" s="42">
        <v>0</v>
      </c>
      <c r="N3159" s="48">
        <v>123.19717591999999</v>
      </c>
      <c r="O3159" s="42"/>
      <c r="P3159" s="42"/>
      <c r="Q3159" s="42">
        <v>0</v>
      </c>
      <c r="R3159" s="47">
        <v>2958.5055999999995</v>
      </c>
      <c r="S3159" s="42">
        <v>3150.6283010520856</v>
      </c>
      <c r="T3159" s="73">
        <v>0.6271155057826604</v>
      </c>
      <c r="U3159" s="48">
        <v>123.70901491999999</v>
      </c>
      <c r="V3159" s="49">
        <v>24.623609657643311</v>
      </c>
    </row>
    <row r="3160" spans="1:22" x14ac:dyDescent="0.35">
      <c r="A3160" s="1" t="s">
        <v>29</v>
      </c>
      <c r="B3160" s="44" t="s">
        <v>3186</v>
      </c>
      <c r="C3160" s="25" t="s">
        <v>3209</v>
      </c>
      <c r="D3160" s="25" t="s">
        <v>32</v>
      </c>
      <c r="E3160" s="50">
        <v>11275</v>
      </c>
      <c r="F3160" s="41">
        <v>4158</v>
      </c>
      <c r="G3160" s="42">
        <v>4606.2873</v>
      </c>
      <c r="H3160" s="42">
        <v>0</v>
      </c>
      <c r="I3160" s="42"/>
      <c r="J3160" s="42"/>
      <c r="K3160" s="42">
        <v>0</v>
      </c>
      <c r="L3160" s="46">
        <v>1.7324999999999999</v>
      </c>
      <c r="M3160" s="42">
        <v>235.52424735</v>
      </c>
      <c r="N3160" s="48">
        <v>0</v>
      </c>
      <c r="O3160" s="42"/>
      <c r="P3160" s="42"/>
      <c r="Q3160" s="42">
        <v>0</v>
      </c>
      <c r="R3160" s="47">
        <v>8764.2873</v>
      </c>
      <c r="S3160" s="42">
        <v>9333.4322591552209</v>
      </c>
      <c r="T3160" s="73">
        <v>0.82779886999159391</v>
      </c>
      <c r="U3160" s="48">
        <v>237.25674734999998</v>
      </c>
      <c r="V3160" s="49">
        <v>21.042727037694011</v>
      </c>
    </row>
    <row r="3161" spans="1:22" x14ac:dyDescent="0.35">
      <c r="A3161" s="1" t="s">
        <v>29</v>
      </c>
      <c r="B3161" s="44" t="s">
        <v>3186</v>
      </c>
      <c r="C3161" s="25" t="s">
        <v>3210</v>
      </c>
      <c r="D3161" s="25" t="s">
        <v>32</v>
      </c>
      <c r="E3161" s="50">
        <v>8811</v>
      </c>
      <c r="F3161" s="41">
        <v>2898.3168000000001</v>
      </c>
      <c r="G3161" s="42">
        <v>0</v>
      </c>
      <c r="H3161" s="42">
        <v>2937.9359999999997</v>
      </c>
      <c r="I3161" s="42"/>
      <c r="J3161" s="42"/>
      <c r="K3161" s="42">
        <v>0</v>
      </c>
      <c r="L3161" s="46">
        <v>1.207632</v>
      </c>
      <c r="M3161" s="42">
        <v>0</v>
      </c>
      <c r="N3161" s="48">
        <v>209.20587935999998</v>
      </c>
      <c r="O3161" s="42"/>
      <c r="P3161" s="42"/>
      <c r="Q3161" s="42">
        <v>0</v>
      </c>
      <c r="R3161" s="47">
        <v>5836.2528000000002</v>
      </c>
      <c r="S3161" s="42">
        <v>6215.253824016585</v>
      </c>
      <c r="T3161" s="73">
        <v>0.705397097266665</v>
      </c>
      <c r="U3161" s="48">
        <v>210.41351135999997</v>
      </c>
      <c r="V3161" s="49">
        <v>23.880775321756893</v>
      </c>
    </row>
    <row r="3162" spans="1:22" x14ac:dyDescent="0.35">
      <c r="A3162" s="1" t="s">
        <v>29</v>
      </c>
      <c r="B3162" s="44" t="s">
        <v>3186</v>
      </c>
      <c r="C3162" s="25" t="s">
        <v>3211</v>
      </c>
      <c r="D3162" s="25" t="s">
        <v>32</v>
      </c>
      <c r="E3162" s="50">
        <v>18768</v>
      </c>
      <c r="F3162" s="41">
        <v>4540.4856</v>
      </c>
      <c r="G3162" s="42">
        <v>7011.9233999999997</v>
      </c>
      <c r="H3162" s="42">
        <v>0</v>
      </c>
      <c r="I3162" s="42"/>
      <c r="J3162" s="42"/>
      <c r="K3162" s="42">
        <v>0</v>
      </c>
      <c r="L3162" s="46">
        <v>1.8918690000000002</v>
      </c>
      <c r="M3162" s="42">
        <v>358.52691629999998</v>
      </c>
      <c r="N3162" s="48">
        <v>0</v>
      </c>
      <c r="O3162" s="42"/>
      <c r="P3162" s="42"/>
      <c r="Q3162" s="42">
        <v>0</v>
      </c>
      <c r="R3162" s="47">
        <v>11552.409</v>
      </c>
      <c r="S3162" s="42">
        <v>12302.612082508422</v>
      </c>
      <c r="T3162" s="73">
        <v>0.65551002144652715</v>
      </c>
      <c r="U3162" s="48">
        <v>360.41878529999997</v>
      </c>
      <c r="V3162" s="49">
        <v>19.203899472506393</v>
      </c>
    </row>
    <row r="3163" spans="1:22" x14ac:dyDescent="0.35">
      <c r="A3163" s="1" t="s">
        <v>29</v>
      </c>
      <c r="B3163" s="44" t="s">
        <v>3186</v>
      </c>
      <c r="C3163" s="25" t="s">
        <v>3212</v>
      </c>
      <c r="D3163" s="25" t="s">
        <v>32</v>
      </c>
      <c r="E3163" s="50">
        <v>495</v>
      </c>
      <c r="F3163" s="41">
        <v>194.184</v>
      </c>
      <c r="G3163" s="42">
        <v>0</v>
      </c>
      <c r="H3163" s="42">
        <v>0</v>
      </c>
      <c r="I3163" s="42"/>
      <c r="J3163" s="42"/>
      <c r="K3163" s="42">
        <v>0</v>
      </c>
      <c r="L3163" s="46">
        <v>8.0909999999999996E-2</v>
      </c>
      <c r="M3163" s="42">
        <v>0</v>
      </c>
      <c r="N3163" s="48">
        <v>0</v>
      </c>
      <c r="O3163" s="42"/>
      <c r="P3163" s="42"/>
      <c r="Q3163" s="42">
        <v>0</v>
      </c>
      <c r="R3163" s="47">
        <v>194.184</v>
      </c>
      <c r="S3163" s="42">
        <v>206.79413485358901</v>
      </c>
      <c r="T3163" s="73">
        <v>0.41776592899714954</v>
      </c>
      <c r="U3163" s="48">
        <v>8.0909999999999996E-2</v>
      </c>
      <c r="V3163" s="49">
        <v>0.16345454545454544</v>
      </c>
    </row>
    <row r="3164" spans="1:22" x14ac:dyDescent="0.35">
      <c r="A3164" s="1" t="s">
        <v>29</v>
      </c>
      <c r="B3164" s="44" t="s">
        <v>3186</v>
      </c>
      <c r="C3164" s="25" t="s">
        <v>3213</v>
      </c>
      <c r="D3164" s="25" t="s">
        <v>32</v>
      </c>
      <c r="E3164" s="50">
        <v>4174</v>
      </c>
      <c r="F3164" s="41">
        <v>2525.2559999999999</v>
      </c>
      <c r="G3164" s="42">
        <v>0</v>
      </c>
      <c r="H3164" s="42">
        <v>0</v>
      </c>
      <c r="I3164" s="42"/>
      <c r="J3164" s="42"/>
      <c r="K3164" s="42">
        <v>0</v>
      </c>
      <c r="L3164" s="46">
        <v>1.05219</v>
      </c>
      <c r="M3164" s="42">
        <v>0</v>
      </c>
      <c r="N3164" s="48">
        <v>0</v>
      </c>
      <c r="O3164" s="42"/>
      <c r="P3164" s="42"/>
      <c r="Q3164" s="42">
        <v>0</v>
      </c>
      <c r="R3164" s="47">
        <v>2525.2559999999999</v>
      </c>
      <c r="S3164" s="42">
        <v>2689.2438604819899</v>
      </c>
      <c r="T3164" s="73">
        <v>0.64428458564494251</v>
      </c>
      <c r="U3164" s="48">
        <v>1.05219</v>
      </c>
      <c r="V3164" s="49">
        <v>0.25208193579300431</v>
      </c>
    </row>
    <row r="3165" spans="1:22" x14ac:dyDescent="0.35">
      <c r="A3165" s="1" t="s">
        <v>29</v>
      </c>
      <c r="B3165" s="44" t="s">
        <v>3186</v>
      </c>
      <c r="C3165" s="25" t="s">
        <v>3214</v>
      </c>
      <c r="D3165" s="25" t="s">
        <v>32</v>
      </c>
      <c r="E3165" s="50">
        <v>4174</v>
      </c>
      <c r="F3165" s="41">
        <v>1550.5344</v>
      </c>
      <c r="G3165" s="42">
        <v>1228.0148999999999</v>
      </c>
      <c r="H3165" s="42">
        <v>0</v>
      </c>
      <c r="I3165" s="42"/>
      <c r="J3165" s="42"/>
      <c r="K3165" s="42">
        <v>0</v>
      </c>
      <c r="L3165" s="46">
        <v>0.64605600000000007</v>
      </c>
      <c r="M3165" s="48">
        <v>62.789675549999991</v>
      </c>
      <c r="N3165" s="48">
        <v>0</v>
      </c>
      <c r="O3165" s="42"/>
      <c r="P3165" s="42"/>
      <c r="Q3165" s="42">
        <v>0</v>
      </c>
      <c r="R3165" s="47">
        <v>2778.5492999999997</v>
      </c>
      <c r="S3165" s="42">
        <v>2958.9858002798646</v>
      </c>
      <c r="T3165" s="73">
        <v>0.70890891238137632</v>
      </c>
      <c r="U3165" s="48">
        <v>63.435731549999993</v>
      </c>
      <c r="V3165" s="49">
        <v>15.197827395783419</v>
      </c>
    </row>
    <row r="3166" spans="1:22" x14ac:dyDescent="0.35">
      <c r="A3166" s="1" t="s">
        <v>29</v>
      </c>
      <c r="B3166" s="44" t="s">
        <v>3215</v>
      </c>
      <c r="C3166" s="25" t="s">
        <v>3216</v>
      </c>
      <c r="D3166" s="25" t="s">
        <v>32</v>
      </c>
      <c r="E3166" s="50">
        <v>3824</v>
      </c>
      <c r="F3166" s="41">
        <v>1249.92</v>
      </c>
      <c r="G3166" s="42">
        <v>2560.2273</v>
      </c>
      <c r="H3166" s="42">
        <v>0</v>
      </c>
      <c r="I3166" s="42"/>
      <c r="J3166" s="42"/>
      <c r="K3166" s="42">
        <v>0</v>
      </c>
      <c r="L3166" s="46">
        <v>0.52079999999999993</v>
      </c>
      <c r="M3166" s="42">
        <v>130.90707734999998</v>
      </c>
      <c r="N3166" s="48">
        <v>0</v>
      </c>
      <c r="O3166" s="42"/>
      <c r="P3166" s="42"/>
      <c r="Q3166" s="42">
        <v>0</v>
      </c>
      <c r="R3166" s="47">
        <v>3810.1473000000001</v>
      </c>
      <c r="S3166" s="42">
        <v>4057.5748494635914</v>
      </c>
      <c r="T3166" s="73">
        <v>1.0610812890856671</v>
      </c>
      <c r="U3166" s="48">
        <v>131.42787734999999</v>
      </c>
      <c r="V3166" s="49">
        <v>34.369214788179917</v>
      </c>
    </row>
    <row r="3167" spans="1:22" x14ac:dyDescent="0.35">
      <c r="A3167" s="1" t="s">
        <v>29</v>
      </c>
      <c r="B3167" s="44" t="s">
        <v>3215</v>
      </c>
      <c r="C3167" s="25" t="s">
        <v>3217</v>
      </c>
      <c r="D3167" s="25" t="s">
        <v>32</v>
      </c>
      <c r="E3167" s="50">
        <v>12717</v>
      </c>
      <c r="F3167" s="41">
        <v>5931.7919999999995</v>
      </c>
      <c r="G3167" s="42">
        <v>10340.9388</v>
      </c>
      <c r="H3167" s="42">
        <v>0</v>
      </c>
      <c r="I3167" s="42"/>
      <c r="J3167" s="42"/>
      <c r="K3167" s="42">
        <v>0</v>
      </c>
      <c r="L3167" s="46">
        <v>2.4715799999999999</v>
      </c>
      <c r="M3167" s="42">
        <v>528.74292660000003</v>
      </c>
      <c r="N3167" s="48">
        <v>0</v>
      </c>
      <c r="O3167" s="42"/>
      <c r="P3167" s="42"/>
      <c r="Q3167" s="42">
        <v>0</v>
      </c>
      <c r="R3167" s="47">
        <v>16272.730799999999</v>
      </c>
      <c r="S3167" s="42">
        <v>17329.467347934697</v>
      </c>
      <c r="T3167" s="73">
        <v>1.362700900207179</v>
      </c>
      <c r="U3167" s="48">
        <v>531.21450660000005</v>
      </c>
      <c r="V3167" s="49">
        <v>41.77199863175278</v>
      </c>
    </row>
    <row r="3168" spans="1:22" x14ac:dyDescent="0.35">
      <c r="A3168" s="1" t="s">
        <v>29</v>
      </c>
      <c r="B3168" s="44" t="s">
        <v>3215</v>
      </c>
      <c r="C3168" s="25" t="s">
        <v>3218</v>
      </c>
      <c r="D3168" s="25" t="s">
        <v>32</v>
      </c>
      <c r="E3168" s="50">
        <v>4640</v>
      </c>
      <c r="F3168" s="41">
        <v>604.7568</v>
      </c>
      <c r="G3168" s="42">
        <v>2412.8352</v>
      </c>
      <c r="H3168" s="42">
        <v>0</v>
      </c>
      <c r="I3168" s="42"/>
      <c r="J3168" s="42"/>
      <c r="K3168" s="42">
        <v>0</v>
      </c>
      <c r="L3168" s="46">
        <v>0.25198199999999998</v>
      </c>
      <c r="M3168" s="42">
        <v>123.37076639999999</v>
      </c>
      <c r="N3168" s="48">
        <v>0</v>
      </c>
      <c r="O3168" s="42"/>
      <c r="P3168" s="42"/>
      <c r="Q3168" s="42">
        <v>0</v>
      </c>
      <c r="R3168" s="47">
        <v>3017.5920000000001</v>
      </c>
      <c r="S3168" s="42">
        <v>3213.5517188909043</v>
      </c>
      <c r="T3168" s="73">
        <v>0.69257580148510867</v>
      </c>
      <c r="U3168" s="48">
        <v>123.62274839999999</v>
      </c>
      <c r="V3168" s="49">
        <v>26.64283370689655</v>
      </c>
    </row>
    <row r="3169" spans="1:22" x14ac:dyDescent="0.35">
      <c r="A3169" s="1" t="s">
        <v>29</v>
      </c>
      <c r="B3169" s="44" t="s">
        <v>3215</v>
      </c>
      <c r="C3169" s="25" t="s">
        <v>3219</v>
      </c>
      <c r="D3169" s="25" t="s">
        <v>32</v>
      </c>
      <c r="E3169" s="50">
        <v>3229</v>
      </c>
      <c r="F3169" s="41">
        <v>390.32279999999997</v>
      </c>
      <c r="G3169" s="42">
        <v>1755.0648000000001</v>
      </c>
      <c r="H3169" s="42">
        <v>0</v>
      </c>
      <c r="I3169" s="42"/>
      <c r="J3169" s="42"/>
      <c r="K3169" s="42">
        <v>0</v>
      </c>
      <c r="L3169" s="46">
        <v>0.16263450000000002</v>
      </c>
      <c r="M3169" s="48">
        <v>89.738283599999988</v>
      </c>
      <c r="N3169" s="48">
        <v>0</v>
      </c>
      <c r="O3169" s="42"/>
      <c r="P3169" s="42"/>
      <c r="Q3169" s="42">
        <v>0</v>
      </c>
      <c r="R3169" s="47">
        <v>2145.3876</v>
      </c>
      <c r="S3169" s="42">
        <v>2284.7071471780255</v>
      </c>
      <c r="T3169" s="73">
        <v>0.70755873248003265</v>
      </c>
      <c r="U3169" s="48">
        <v>89.900918099999984</v>
      </c>
      <c r="V3169" s="49">
        <v>27.841721306906155</v>
      </c>
    </row>
    <row r="3170" spans="1:22" x14ac:dyDescent="0.35">
      <c r="A3170" s="1" t="s">
        <v>29</v>
      </c>
      <c r="B3170" s="44" t="s">
        <v>3215</v>
      </c>
      <c r="C3170" s="25" t="s">
        <v>3220</v>
      </c>
      <c r="D3170" s="25" t="s">
        <v>32</v>
      </c>
      <c r="E3170" s="50">
        <v>5159</v>
      </c>
      <c r="F3170" s="41">
        <v>801.36</v>
      </c>
      <c r="G3170" s="42">
        <v>2245.3614000000002</v>
      </c>
      <c r="H3170" s="42">
        <v>0</v>
      </c>
      <c r="I3170" s="42"/>
      <c r="J3170" s="42"/>
      <c r="K3170" s="42">
        <v>0</v>
      </c>
      <c r="L3170" s="46">
        <v>0.33390000000000003</v>
      </c>
      <c r="M3170" s="42">
        <v>114.80765729999999</v>
      </c>
      <c r="N3170" s="48">
        <v>0</v>
      </c>
      <c r="O3170" s="42"/>
      <c r="P3170" s="42"/>
      <c r="Q3170" s="42">
        <v>0</v>
      </c>
      <c r="R3170" s="47">
        <v>3046.7214000000004</v>
      </c>
      <c r="S3170" s="42">
        <v>3244.5727560093292</v>
      </c>
      <c r="T3170" s="73">
        <v>0.62891505253136837</v>
      </c>
      <c r="U3170" s="48">
        <v>115.14155729999999</v>
      </c>
      <c r="V3170" s="49">
        <v>22.318580597014922</v>
      </c>
    </row>
    <row r="3171" spans="1:22" x14ac:dyDescent="0.35">
      <c r="A3171" s="1" t="s">
        <v>29</v>
      </c>
      <c r="B3171" s="44" t="s">
        <v>3215</v>
      </c>
      <c r="C3171" s="25" t="s">
        <v>3221</v>
      </c>
      <c r="D3171" s="25" t="s">
        <v>32</v>
      </c>
      <c r="E3171" s="50">
        <v>3724</v>
      </c>
      <c r="F3171" s="41">
        <v>1215.54</v>
      </c>
      <c r="G3171" s="42">
        <v>2259.7595999999999</v>
      </c>
      <c r="H3171" s="42">
        <v>0</v>
      </c>
      <c r="I3171" s="42"/>
      <c r="J3171" s="42"/>
      <c r="K3171" s="42">
        <v>0</v>
      </c>
      <c r="L3171" s="46">
        <v>0.50647500000000001</v>
      </c>
      <c r="M3171" s="42">
        <v>115.54385219999999</v>
      </c>
      <c r="N3171" s="48">
        <v>0</v>
      </c>
      <c r="O3171" s="42"/>
      <c r="P3171" s="42"/>
      <c r="Q3171" s="42">
        <v>0</v>
      </c>
      <c r="R3171" s="47">
        <v>3475.2995999999998</v>
      </c>
      <c r="S3171" s="42">
        <v>3700.9824400518264</v>
      </c>
      <c r="T3171" s="73">
        <v>0.99381912998169342</v>
      </c>
      <c r="U3171" s="48">
        <v>116.05032719999998</v>
      </c>
      <c r="V3171" s="49">
        <v>31.162816111707837</v>
      </c>
    </row>
    <row r="3172" spans="1:22" x14ac:dyDescent="0.35">
      <c r="A3172" s="1" t="s">
        <v>29</v>
      </c>
      <c r="B3172" s="44" t="s">
        <v>3215</v>
      </c>
      <c r="C3172" s="25" t="s">
        <v>3222</v>
      </c>
      <c r="D3172" s="25" t="s">
        <v>32</v>
      </c>
      <c r="E3172" s="50">
        <v>3622</v>
      </c>
      <c r="F3172" s="41">
        <v>1656</v>
      </c>
      <c r="G3172" s="42">
        <v>308.80349999999999</v>
      </c>
      <c r="H3172" s="42">
        <v>0</v>
      </c>
      <c r="I3172" s="42"/>
      <c r="J3172" s="42"/>
      <c r="K3172" s="42">
        <v>0</v>
      </c>
      <c r="L3172" s="46">
        <v>0.69</v>
      </c>
      <c r="M3172" s="48">
        <v>15.78944325</v>
      </c>
      <c r="N3172" s="48">
        <v>0</v>
      </c>
      <c r="O3172" s="42"/>
      <c r="P3172" s="42"/>
      <c r="Q3172" s="42">
        <v>0</v>
      </c>
      <c r="R3172" s="47">
        <v>1964.8035</v>
      </c>
      <c r="S3172" s="42">
        <v>2092.3960776366935</v>
      </c>
      <c r="T3172" s="73">
        <v>0.57769080001013073</v>
      </c>
      <c r="U3172" s="48">
        <v>16.479443249999999</v>
      </c>
      <c r="V3172" s="49">
        <v>4.549818677526229</v>
      </c>
    </row>
    <row r="3173" spans="1:22" x14ac:dyDescent="0.35">
      <c r="A3173" s="1" t="s">
        <v>29</v>
      </c>
      <c r="B3173" s="44" t="s">
        <v>3215</v>
      </c>
      <c r="C3173" s="25" t="s">
        <v>3223</v>
      </c>
      <c r="D3173" s="25" t="s">
        <v>32</v>
      </c>
      <c r="E3173" s="50">
        <v>5100</v>
      </c>
      <c r="F3173" s="41">
        <v>1758.24</v>
      </c>
      <c r="G3173" s="42">
        <v>783.5652</v>
      </c>
      <c r="H3173" s="42">
        <v>0</v>
      </c>
      <c r="I3173" s="42"/>
      <c r="J3173" s="42"/>
      <c r="K3173" s="42">
        <v>0</v>
      </c>
      <c r="L3173" s="46">
        <v>0.73260000000000003</v>
      </c>
      <c r="M3173" s="48">
        <v>40.064501399999997</v>
      </c>
      <c r="N3173" s="48">
        <v>0</v>
      </c>
      <c r="O3173" s="42"/>
      <c r="P3173" s="42"/>
      <c r="Q3173" s="42">
        <v>0</v>
      </c>
      <c r="R3173" s="47">
        <v>2541.8051999999998</v>
      </c>
      <c r="S3173" s="42">
        <v>2706.8677506918889</v>
      </c>
      <c r="T3173" s="73">
        <v>0.53075838248860563</v>
      </c>
      <c r="U3173" s="48">
        <v>40.797101399999995</v>
      </c>
      <c r="V3173" s="49">
        <v>7.999431647058822</v>
      </c>
    </row>
    <row r="3174" spans="1:22" x14ac:dyDescent="0.35">
      <c r="A3174" s="1" t="s">
        <v>29</v>
      </c>
      <c r="B3174" s="44" t="s">
        <v>3215</v>
      </c>
      <c r="C3174" s="25" t="s">
        <v>3224</v>
      </c>
      <c r="D3174" s="25" t="s">
        <v>32</v>
      </c>
      <c r="E3174" s="50">
        <v>5572</v>
      </c>
      <c r="F3174" s="41">
        <v>1022.544</v>
      </c>
      <c r="G3174" s="42">
        <v>2016.5057999999999</v>
      </c>
      <c r="H3174" s="42">
        <v>0</v>
      </c>
      <c r="I3174" s="42"/>
      <c r="J3174" s="42"/>
      <c r="K3174" s="42">
        <v>0</v>
      </c>
      <c r="L3174" s="46">
        <v>0.42605999999999999</v>
      </c>
      <c r="M3174" s="42">
        <v>103.1060331</v>
      </c>
      <c r="N3174" s="48">
        <v>0</v>
      </c>
      <c r="O3174" s="42"/>
      <c r="P3174" s="42"/>
      <c r="Q3174" s="42">
        <v>0</v>
      </c>
      <c r="R3174" s="47">
        <v>3039.0497999999998</v>
      </c>
      <c r="S3174" s="42">
        <v>3236.4029691837259</v>
      </c>
      <c r="T3174" s="73">
        <v>0.58083326797985035</v>
      </c>
      <c r="U3174" s="48">
        <v>103.53209310000001</v>
      </c>
      <c r="V3174" s="49">
        <v>18.580777656137833</v>
      </c>
    </row>
    <row r="3175" spans="1:22" x14ac:dyDescent="0.35">
      <c r="A3175" s="1" t="s">
        <v>29</v>
      </c>
      <c r="B3175" s="44" t="s">
        <v>3215</v>
      </c>
      <c r="C3175" s="25" t="s">
        <v>3225</v>
      </c>
      <c r="D3175" s="25" t="s">
        <v>32</v>
      </c>
      <c r="E3175" s="50">
        <v>11222</v>
      </c>
      <c r="F3175" s="41">
        <v>1156.8527999999999</v>
      </c>
      <c r="G3175" s="42">
        <v>3617.7372</v>
      </c>
      <c r="H3175" s="42">
        <v>0</v>
      </c>
      <c r="I3175" s="42"/>
      <c r="J3175" s="42"/>
      <c r="K3175" s="42">
        <v>0</v>
      </c>
      <c r="L3175" s="46">
        <v>0.48202200000000001</v>
      </c>
      <c r="M3175" s="42">
        <v>184.97865539999998</v>
      </c>
      <c r="N3175" s="48">
        <v>0</v>
      </c>
      <c r="O3175" s="42"/>
      <c r="P3175" s="42"/>
      <c r="Q3175" s="42">
        <v>0</v>
      </c>
      <c r="R3175" s="47">
        <v>4774.59</v>
      </c>
      <c r="S3175" s="42">
        <v>5084.6475936771185</v>
      </c>
      <c r="T3175" s="73">
        <v>0.45309638154314014</v>
      </c>
      <c r="U3175" s="48">
        <v>185.46067739999998</v>
      </c>
      <c r="V3175" s="49">
        <v>16.526526234182853</v>
      </c>
    </row>
    <row r="3176" spans="1:22" x14ac:dyDescent="0.35">
      <c r="A3176" s="1" t="s">
        <v>29</v>
      </c>
      <c r="B3176" s="44" t="s">
        <v>3215</v>
      </c>
      <c r="C3176" s="25" t="s">
        <v>3226</v>
      </c>
      <c r="D3176" s="25" t="s">
        <v>32</v>
      </c>
      <c r="E3176" s="50">
        <v>5157</v>
      </c>
      <c r="F3176" s="41">
        <v>1055.808</v>
      </c>
      <c r="G3176" s="42">
        <v>1021.5144</v>
      </c>
      <c r="H3176" s="42">
        <v>0</v>
      </c>
      <c r="I3176" s="42"/>
      <c r="J3176" s="42"/>
      <c r="K3176" s="42">
        <v>0</v>
      </c>
      <c r="L3176" s="46">
        <v>0.43992000000000003</v>
      </c>
      <c r="M3176" s="48">
        <v>52.231090799999997</v>
      </c>
      <c r="N3176" s="48">
        <v>0</v>
      </c>
      <c r="O3176" s="42"/>
      <c r="P3176" s="42"/>
      <c r="Q3176" s="42">
        <v>0</v>
      </c>
      <c r="R3176" s="47">
        <v>2077.3224</v>
      </c>
      <c r="S3176" s="42">
        <v>2212.2218541176471</v>
      </c>
      <c r="T3176" s="73">
        <v>0.42897456934606304</v>
      </c>
      <c r="U3176" s="48">
        <v>52.671010799999998</v>
      </c>
      <c r="V3176" s="49">
        <v>10.213498312972657</v>
      </c>
    </row>
    <row r="3177" spans="1:22" x14ac:dyDescent="0.35">
      <c r="A3177" s="1" t="s">
        <v>29</v>
      </c>
      <c r="B3177" s="44" t="s">
        <v>3215</v>
      </c>
      <c r="C3177" s="25" t="s">
        <v>3227</v>
      </c>
      <c r="D3177" s="25" t="s">
        <v>32</v>
      </c>
      <c r="E3177" s="50">
        <v>5157</v>
      </c>
      <c r="F3177" s="41">
        <v>1106.7839999999999</v>
      </c>
      <c r="G3177" s="42">
        <v>1343.2004999999999</v>
      </c>
      <c r="H3177" s="42">
        <v>0</v>
      </c>
      <c r="I3177" s="42"/>
      <c r="J3177" s="42"/>
      <c r="K3177" s="42">
        <v>0</v>
      </c>
      <c r="L3177" s="46">
        <v>0.46116000000000001</v>
      </c>
      <c r="M3177" s="48">
        <v>68.679234750000006</v>
      </c>
      <c r="N3177" s="48">
        <v>0</v>
      </c>
      <c r="O3177" s="42"/>
      <c r="P3177" s="42"/>
      <c r="Q3177" s="42">
        <v>0</v>
      </c>
      <c r="R3177" s="47">
        <v>2449.9844999999996</v>
      </c>
      <c r="S3177" s="42">
        <v>2609.0842967608182</v>
      </c>
      <c r="T3177" s="73">
        <v>0.50593063733969712</v>
      </c>
      <c r="U3177" s="48">
        <v>69.140394750000013</v>
      </c>
      <c r="V3177" s="49">
        <v>13.407096131471787</v>
      </c>
    </row>
    <row r="3178" spans="1:22" x14ac:dyDescent="0.35">
      <c r="A3178" s="1" t="s">
        <v>29</v>
      </c>
      <c r="B3178" s="44" t="s">
        <v>3215</v>
      </c>
      <c r="C3178" s="25" t="s">
        <v>3228</v>
      </c>
      <c r="D3178" s="25" t="s">
        <v>32</v>
      </c>
      <c r="E3178" s="50">
        <v>5017</v>
      </c>
      <c r="F3178" s="41">
        <v>1012.1759999999999</v>
      </c>
      <c r="G3178" s="42">
        <v>3765.1293000000001</v>
      </c>
      <c r="H3178" s="42">
        <v>0</v>
      </c>
      <c r="I3178" s="42"/>
      <c r="J3178" s="42"/>
      <c r="K3178" s="42">
        <v>0</v>
      </c>
      <c r="L3178" s="46">
        <v>0.42174</v>
      </c>
      <c r="M3178" s="42">
        <v>192.51496635000001</v>
      </c>
      <c r="N3178" s="48">
        <v>0</v>
      </c>
      <c r="O3178" s="42"/>
      <c r="P3178" s="42"/>
      <c r="Q3178" s="42">
        <v>0</v>
      </c>
      <c r="R3178" s="47">
        <v>4777.3053</v>
      </c>
      <c r="S3178" s="42">
        <v>5087.5392228245655</v>
      </c>
      <c r="T3178" s="73">
        <v>1.0140600404274598</v>
      </c>
      <c r="U3178" s="48">
        <v>192.93670635000001</v>
      </c>
      <c r="V3178" s="49">
        <v>38.45658886784932</v>
      </c>
    </row>
    <row r="3179" spans="1:22" x14ac:dyDescent="0.35">
      <c r="A3179" s="1" t="s">
        <v>29</v>
      </c>
      <c r="B3179" s="44" t="s">
        <v>3215</v>
      </c>
      <c r="C3179" s="25" t="s">
        <v>3229</v>
      </c>
      <c r="D3179" s="25" t="s">
        <v>32</v>
      </c>
      <c r="E3179" s="50">
        <v>4904</v>
      </c>
      <c r="F3179" s="41">
        <v>989.17200000000003</v>
      </c>
      <c r="G3179" s="42">
        <v>2445.4206000000004</v>
      </c>
      <c r="H3179" s="42">
        <v>0</v>
      </c>
      <c r="I3179" s="42"/>
      <c r="J3179" s="42"/>
      <c r="K3179" s="42">
        <v>0</v>
      </c>
      <c r="L3179" s="46">
        <v>0.41215500000000005</v>
      </c>
      <c r="M3179" s="42">
        <v>125.03689170000001</v>
      </c>
      <c r="N3179" s="48">
        <v>0</v>
      </c>
      <c r="O3179" s="42"/>
      <c r="P3179" s="42"/>
      <c r="Q3179" s="42">
        <v>0</v>
      </c>
      <c r="R3179" s="47">
        <v>3434.5926000000004</v>
      </c>
      <c r="S3179" s="42">
        <v>3657.6319639699409</v>
      </c>
      <c r="T3179" s="73">
        <v>0.74584664844411519</v>
      </c>
      <c r="U3179" s="48">
        <v>125.44904670000001</v>
      </c>
      <c r="V3179" s="49">
        <v>25.580963845840131</v>
      </c>
    </row>
    <row r="3180" spans="1:22" x14ac:dyDescent="0.35">
      <c r="A3180" s="1" t="s">
        <v>29</v>
      </c>
      <c r="B3180" s="44" t="s">
        <v>3215</v>
      </c>
      <c r="C3180" s="25" t="s">
        <v>3230</v>
      </c>
      <c r="D3180" s="25" t="s">
        <v>32</v>
      </c>
      <c r="E3180" s="50">
        <v>25650</v>
      </c>
      <c r="F3180" s="41">
        <v>11253.6</v>
      </c>
      <c r="G3180" s="42">
        <v>14958.2142</v>
      </c>
      <c r="H3180" s="42">
        <v>0</v>
      </c>
      <c r="I3180" s="42"/>
      <c r="J3180" s="42"/>
      <c r="K3180" s="42">
        <v>0</v>
      </c>
      <c r="L3180" s="46">
        <v>4.6890000000000001</v>
      </c>
      <c r="M3180" s="42">
        <v>764.82900689999997</v>
      </c>
      <c r="N3180" s="48">
        <v>0</v>
      </c>
      <c r="O3180" s="42"/>
      <c r="P3180" s="42"/>
      <c r="Q3180" s="42">
        <v>0</v>
      </c>
      <c r="R3180" s="47">
        <v>26211.814200000001</v>
      </c>
      <c r="S3180" s="42">
        <v>27913.985912495464</v>
      </c>
      <c r="T3180" s="73">
        <v>1.0882645579920258</v>
      </c>
      <c r="U3180" s="48">
        <v>769.51800689999993</v>
      </c>
      <c r="V3180" s="49">
        <v>30.00070202339181</v>
      </c>
    </row>
    <row r="3181" spans="1:22" x14ac:dyDescent="0.35">
      <c r="A3181" s="1" t="s">
        <v>29</v>
      </c>
      <c r="B3181" s="44" t="s">
        <v>3215</v>
      </c>
      <c r="C3181" s="25" t="s">
        <v>3231</v>
      </c>
      <c r="D3181" s="25" t="s">
        <v>32</v>
      </c>
      <c r="E3181" s="50">
        <v>2348</v>
      </c>
      <c r="F3181" s="41">
        <v>358.84800000000001</v>
      </c>
      <c r="G3181" s="42">
        <v>815.77170000000001</v>
      </c>
      <c r="H3181" s="42">
        <v>0</v>
      </c>
      <c r="I3181" s="42"/>
      <c r="J3181" s="42"/>
      <c r="K3181" s="42">
        <v>0</v>
      </c>
      <c r="L3181" s="46">
        <v>0.14952000000000001</v>
      </c>
      <c r="M3181" s="48">
        <v>41.711253149999997</v>
      </c>
      <c r="N3181" s="48">
        <v>0</v>
      </c>
      <c r="O3181" s="42"/>
      <c r="P3181" s="42"/>
      <c r="Q3181" s="42">
        <v>0</v>
      </c>
      <c r="R3181" s="47">
        <v>1174.6197</v>
      </c>
      <c r="S3181" s="42">
        <v>1250.8984501477066</v>
      </c>
      <c r="T3181" s="73">
        <v>0.53275061760975584</v>
      </c>
      <c r="U3181" s="48">
        <v>41.86077315</v>
      </c>
      <c r="V3181" s="49">
        <v>17.828267951448041</v>
      </c>
    </row>
    <row r="3182" spans="1:22" x14ac:dyDescent="0.35">
      <c r="A3182" s="1" t="s">
        <v>29</v>
      </c>
      <c r="B3182" s="44" t="s">
        <v>3215</v>
      </c>
      <c r="C3182" s="25" t="s">
        <v>3232</v>
      </c>
      <c r="D3182" s="25" t="s">
        <v>32</v>
      </c>
      <c r="E3182" s="50">
        <v>4440</v>
      </c>
      <c r="F3182" s="41">
        <v>1149.1199999999999</v>
      </c>
      <c r="G3182" s="42">
        <v>874.1223</v>
      </c>
      <c r="H3182" s="42">
        <v>0</v>
      </c>
      <c r="I3182" s="42"/>
      <c r="J3182" s="42"/>
      <c r="K3182" s="42">
        <v>0</v>
      </c>
      <c r="L3182" s="46">
        <v>0.4788</v>
      </c>
      <c r="M3182" s="48">
        <v>44.694779849999996</v>
      </c>
      <c r="N3182" s="48">
        <v>0</v>
      </c>
      <c r="O3182" s="42"/>
      <c r="P3182" s="42"/>
      <c r="Q3182" s="42">
        <v>0</v>
      </c>
      <c r="R3182" s="47">
        <v>2023.2422999999999</v>
      </c>
      <c r="S3182" s="42">
        <v>2154.6298409121532</v>
      </c>
      <c r="T3182" s="73">
        <v>0.48527699119643092</v>
      </c>
      <c r="U3182" s="48">
        <v>45.173579849999996</v>
      </c>
      <c r="V3182" s="49">
        <v>10.174229695945945</v>
      </c>
    </row>
    <row r="3183" spans="1:22" x14ac:dyDescent="0.35">
      <c r="A3183" s="1" t="s">
        <v>29</v>
      </c>
      <c r="B3183" s="44" t="s">
        <v>3215</v>
      </c>
      <c r="C3183" s="25" t="s">
        <v>3233</v>
      </c>
      <c r="D3183" s="25" t="s">
        <v>32</v>
      </c>
      <c r="E3183" s="50">
        <v>2522</v>
      </c>
      <c r="F3183" s="60">
        <v>86.22</v>
      </c>
      <c r="G3183" s="42">
        <v>209.15280000000001</v>
      </c>
      <c r="H3183" s="42">
        <v>0</v>
      </c>
      <c r="I3183" s="42"/>
      <c r="J3183" s="42"/>
      <c r="K3183" s="42">
        <v>0</v>
      </c>
      <c r="L3183" s="46">
        <v>3.5925000000000006E-2</v>
      </c>
      <c r="M3183" s="48">
        <v>10.694199599999999</v>
      </c>
      <c r="N3183" s="48">
        <v>0</v>
      </c>
      <c r="O3183" s="42"/>
      <c r="P3183" s="42"/>
      <c r="Q3183" s="42">
        <v>0</v>
      </c>
      <c r="R3183" s="47">
        <v>295.37279999999998</v>
      </c>
      <c r="S3183" s="42">
        <v>314.55404479917075</v>
      </c>
      <c r="T3183" s="73">
        <v>0.12472404631212163</v>
      </c>
      <c r="U3183" s="48">
        <v>10.7301246</v>
      </c>
      <c r="V3183" s="49">
        <v>4.2546092783505154</v>
      </c>
    </row>
    <row r="3184" spans="1:22" x14ac:dyDescent="0.35">
      <c r="A3184" s="1" t="s">
        <v>29</v>
      </c>
      <c r="B3184" s="44" t="s">
        <v>3215</v>
      </c>
      <c r="C3184" s="25" t="s">
        <v>3234</v>
      </c>
      <c r="D3184" s="25" t="s">
        <v>32</v>
      </c>
      <c r="E3184" s="50">
        <v>12968</v>
      </c>
      <c r="F3184" s="41">
        <v>2853.1439999999998</v>
      </c>
      <c r="G3184" s="42">
        <v>3874.2525000000001</v>
      </c>
      <c r="H3184" s="42">
        <v>0</v>
      </c>
      <c r="I3184" s="42"/>
      <c r="J3184" s="42"/>
      <c r="K3184" s="42">
        <v>0</v>
      </c>
      <c r="L3184" s="46">
        <v>1.1888099999999999</v>
      </c>
      <c r="M3184" s="42">
        <v>198.09454875</v>
      </c>
      <c r="N3184" s="48">
        <v>0</v>
      </c>
      <c r="O3184" s="42"/>
      <c r="P3184" s="42"/>
      <c r="Q3184" s="42">
        <v>0</v>
      </c>
      <c r="R3184" s="47">
        <v>6727.3964999999998</v>
      </c>
      <c r="S3184" s="42">
        <v>7164.2675968903859</v>
      </c>
      <c r="T3184" s="73">
        <v>0.55245740259796317</v>
      </c>
      <c r="U3184" s="48">
        <v>199.28335874999999</v>
      </c>
      <c r="V3184" s="49">
        <v>15.367316374922886</v>
      </c>
    </row>
    <row r="3185" spans="1:22" x14ac:dyDescent="0.35">
      <c r="A3185" s="1" t="s">
        <v>29</v>
      </c>
      <c r="B3185" s="44" t="s">
        <v>3215</v>
      </c>
      <c r="C3185" s="25" t="s">
        <v>3235</v>
      </c>
      <c r="D3185" s="25" t="s">
        <v>32</v>
      </c>
      <c r="E3185" s="50">
        <v>4311</v>
      </c>
      <c r="F3185" s="41">
        <v>696.18240000000003</v>
      </c>
      <c r="G3185" s="42">
        <v>2929.2759000000001</v>
      </c>
      <c r="H3185" s="42">
        <v>0</v>
      </c>
      <c r="I3185" s="42"/>
      <c r="J3185" s="42"/>
      <c r="K3185" s="42">
        <v>0</v>
      </c>
      <c r="L3185" s="46">
        <v>0.290076</v>
      </c>
      <c r="M3185" s="42">
        <v>149.77691504999999</v>
      </c>
      <c r="N3185" s="48">
        <v>0</v>
      </c>
      <c r="O3185" s="42"/>
      <c r="P3185" s="42"/>
      <c r="Q3185" s="42">
        <v>0</v>
      </c>
      <c r="R3185" s="47">
        <v>3625.4583000000002</v>
      </c>
      <c r="S3185" s="42">
        <v>3860.8923113967348</v>
      </c>
      <c r="T3185" s="73">
        <v>0.89559088642930518</v>
      </c>
      <c r="U3185" s="48">
        <v>150.06699104999998</v>
      </c>
      <c r="V3185" s="49">
        <v>34.810250765483644</v>
      </c>
    </row>
    <row r="3186" spans="1:22" x14ac:dyDescent="0.35">
      <c r="A3186" s="1" t="s">
        <v>29</v>
      </c>
      <c r="B3186" s="44" t="s">
        <v>3215</v>
      </c>
      <c r="C3186" s="25" t="s">
        <v>3236</v>
      </c>
      <c r="D3186" s="25" t="s">
        <v>32</v>
      </c>
      <c r="E3186" s="50">
        <v>5690</v>
      </c>
      <c r="F3186" s="41">
        <v>1346.5439999999999</v>
      </c>
      <c r="G3186" s="42">
        <v>2141.1639</v>
      </c>
      <c r="H3186" s="42">
        <v>0</v>
      </c>
      <c r="I3186" s="42"/>
      <c r="J3186" s="42"/>
      <c r="K3186" s="42">
        <v>0</v>
      </c>
      <c r="L3186" s="46">
        <v>0.56106000000000011</v>
      </c>
      <c r="M3186" s="42">
        <v>109.47993105</v>
      </c>
      <c r="N3186" s="48">
        <v>0</v>
      </c>
      <c r="O3186" s="42"/>
      <c r="P3186" s="42"/>
      <c r="Q3186" s="42">
        <v>0</v>
      </c>
      <c r="R3186" s="47">
        <v>3487.7078999999999</v>
      </c>
      <c r="S3186" s="42">
        <v>3714.1965239284787</v>
      </c>
      <c r="T3186" s="73">
        <v>0.65275861580465355</v>
      </c>
      <c r="U3186" s="48">
        <v>110.04099105</v>
      </c>
      <c r="V3186" s="49">
        <v>19.339365738137083</v>
      </c>
    </row>
    <row r="3187" spans="1:22" x14ac:dyDescent="0.35">
      <c r="A3187" s="1" t="s">
        <v>29</v>
      </c>
      <c r="B3187" s="44" t="s">
        <v>3215</v>
      </c>
      <c r="C3187" s="25" t="s">
        <v>3237</v>
      </c>
      <c r="D3187" s="25" t="s">
        <v>32</v>
      </c>
      <c r="E3187" s="50">
        <v>5025</v>
      </c>
      <c r="F3187" s="41">
        <v>617.86799999999994</v>
      </c>
      <c r="G3187" s="42">
        <v>2814.4692</v>
      </c>
      <c r="H3187" s="42">
        <v>0</v>
      </c>
      <c r="I3187" s="42"/>
      <c r="J3187" s="42"/>
      <c r="K3187" s="42">
        <v>0</v>
      </c>
      <c r="L3187" s="46">
        <v>0.25744499999999998</v>
      </c>
      <c r="M3187" s="42">
        <v>143.90672939999999</v>
      </c>
      <c r="N3187" s="48">
        <v>0</v>
      </c>
      <c r="O3187" s="42"/>
      <c r="P3187" s="42"/>
      <c r="Q3187" s="42">
        <v>0</v>
      </c>
      <c r="R3187" s="47">
        <v>3432.3371999999999</v>
      </c>
      <c r="S3187" s="42">
        <v>3655.2301003161438</v>
      </c>
      <c r="T3187" s="73">
        <v>0.72740897518729231</v>
      </c>
      <c r="U3187" s="48">
        <v>144.16417439999998</v>
      </c>
      <c r="V3187" s="49">
        <v>28.689387940298506</v>
      </c>
    </row>
    <row r="3188" spans="1:22" x14ac:dyDescent="0.35">
      <c r="A3188" s="1" t="s">
        <v>29</v>
      </c>
      <c r="B3188" s="44" t="s">
        <v>3215</v>
      </c>
      <c r="C3188" s="25" t="s">
        <v>3238</v>
      </c>
      <c r="D3188" s="25" t="s">
        <v>32</v>
      </c>
      <c r="E3188" s="50">
        <v>24266</v>
      </c>
      <c r="F3188" s="41">
        <v>9776.16</v>
      </c>
      <c r="G3188" s="42">
        <v>11102.9067</v>
      </c>
      <c r="H3188" s="42">
        <v>0</v>
      </c>
      <c r="I3188" s="42"/>
      <c r="J3188" s="42"/>
      <c r="K3188" s="42">
        <v>0</v>
      </c>
      <c r="L3188" s="46">
        <v>4.0734000000000004</v>
      </c>
      <c r="M3188" s="42">
        <v>567.70313564999992</v>
      </c>
      <c r="N3188" s="48">
        <v>0</v>
      </c>
      <c r="O3188" s="42"/>
      <c r="P3188" s="42"/>
      <c r="Q3188" s="42">
        <v>0</v>
      </c>
      <c r="R3188" s="47">
        <v>20879.066699999999</v>
      </c>
      <c r="S3188" s="42">
        <v>22234.934571215341</v>
      </c>
      <c r="T3188" s="73">
        <v>0.91629994936187842</v>
      </c>
      <c r="U3188" s="48">
        <v>571.77653564999991</v>
      </c>
      <c r="V3188" s="49">
        <v>23.562867207203489</v>
      </c>
    </row>
    <row r="3189" spans="1:22" x14ac:dyDescent="0.35">
      <c r="A3189" s="1" t="s">
        <v>29</v>
      </c>
      <c r="B3189" s="44" t="s">
        <v>3215</v>
      </c>
      <c r="C3189" s="25" t="s">
        <v>3239</v>
      </c>
      <c r="D3189" s="25" t="s">
        <v>32</v>
      </c>
      <c r="E3189" s="50">
        <v>25783</v>
      </c>
      <c r="F3189" s="41">
        <v>10162.799999999999</v>
      </c>
      <c r="G3189" s="42">
        <v>1996.8030000000001</v>
      </c>
      <c r="H3189" s="42">
        <v>0</v>
      </c>
      <c r="I3189" s="42"/>
      <c r="J3189" s="42"/>
      <c r="K3189" s="42">
        <v>0</v>
      </c>
      <c r="L3189" s="46">
        <v>4.2344999999999997</v>
      </c>
      <c r="M3189" s="42">
        <v>102.0986085</v>
      </c>
      <c r="N3189" s="48">
        <v>0</v>
      </c>
      <c r="O3189" s="42"/>
      <c r="P3189" s="42"/>
      <c r="Q3189" s="42">
        <v>0</v>
      </c>
      <c r="R3189" s="47">
        <v>12159.602999999999</v>
      </c>
      <c r="S3189" s="42">
        <v>12949.23671645504</v>
      </c>
      <c r="T3189" s="73">
        <v>0.50223933275627508</v>
      </c>
      <c r="U3189" s="48">
        <v>106.33310849999999</v>
      </c>
      <c r="V3189" s="49">
        <v>4.1241557809409297</v>
      </c>
    </row>
    <row r="3190" spans="1:22" x14ac:dyDescent="0.35">
      <c r="A3190" s="1" t="s">
        <v>29</v>
      </c>
      <c r="B3190" s="44" t="s">
        <v>3215</v>
      </c>
      <c r="C3190" s="25" t="s">
        <v>3240</v>
      </c>
      <c r="D3190" s="25" t="s">
        <v>32</v>
      </c>
      <c r="E3190" s="50">
        <v>7832</v>
      </c>
      <c r="F3190" s="41">
        <v>692.06399999999996</v>
      </c>
      <c r="G3190" s="42">
        <v>4095.5300999999999</v>
      </c>
      <c r="H3190" s="42">
        <v>0</v>
      </c>
      <c r="I3190" s="42"/>
      <c r="J3190" s="42"/>
      <c r="K3190" s="42">
        <v>0</v>
      </c>
      <c r="L3190" s="46">
        <v>0.28836000000000001</v>
      </c>
      <c r="M3190" s="42">
        <v>209.40870194999999</v>
      </c>
      <c r="N3190" s="48">
        <v>0</v>
      </c>
      <c r="O3190" s="42"/>
      <c r="P3190" s="42"/>
      <c r="Q3190" s="42">
        <v>0</v>
      </c>
      <c r="R3190" s="47">
        <v>4787.5941000000003</v>
      </c>
      <c r="S3190" s="42">
        <v>5098.496168271573</v>
      </c>
      <c r="T3190" s="73">
        <v>0.65098265682732037</v>
      </c>
      <c r="U3190" s="48">
        <v>209.69706195000001</v>
      </c>
      <c r="V3190" s="49">
        <v>26.774395039581204</v>
      </c>
    </row>
    <row r="3191" spans="1:22" x14ac:dyDescent="0.35">
      <c r="A3191" s="1" t="s">
        <v>29</v>
      </c>
      <c r="B3191" s="44" t="s">
        <v>3215</v>
      </c>
      <c r="C3191" s="25" t="s">
        <v>3241</v>
      </c>
      <c r="D3191" s="25" t="s">
        <v>32</v>
      </c>
      <c r="E3191" s="50">
        <v>24757</v>
      </c>
      <c r="F3191" s="41">
        <v>7320.24</v>
      </c>
      <c r="G3191" s="42">
        <v>6184.7847000000002</v>
      </c>
      <c r="H3191" s="42">
        <v>0</v>
      </c>
      <c r="I3191" s="42"/>
      <c r="J3191" s="42"/>
      <c r="K3191" s="42">
        <v>0</v>
      </c>
      <c r="L3191" s="46">
        <v>3.0501</v>
      </c>
      <c r="M3191" s="42">
        <v>316.23445665000003</v>
      </c>
      <c r="N3191" s="48">
        <v>0</v>
      </c>
      <c r="O3191" s="42"/>
      <c r="P3191" s="42"/>
      <c r="Q3191" s="42">
        <v>0</v>
      </c>
      <c r="R3191" s="47">
        <v>13505.0247</v>
      </c>
      <c r="S3191" s="42">
        <v>14382.028895340762</v>
      </c>
      <c r="T3191" s="73">
        <v>0.58092777377472071</v>
      </c>
      <c r="U3191" s="48">
        <v>319.28455665000001</v>
      </c>
      <c r="V3191" s="49">
        <v>12.896738564850347</v>
      </c>
    </row>
    <row r="3192" spans="1:22" x14ac:dyDescent="0.35">
      <c r="A3192" s="1" t="s">
        <v>29</v>
      </c>
      <c r="B3192" s="44" t="s">
        <v>3215</v>
      </c>
      <c r="C3192" s="25" t="s">
        <v>3242</v>
      </c>
      <c r="D3192" s="25" t="s">
        <v>32</v>
      </c>
      <c r="E3192" s="50">
        <v>11283</v>
      </c>
      <c r="F3192" s="41">
        <v>2133.2159999999999</v>
      </c>
      <c r="G3192" s="42">
        <v>2548.4814000000001</v>
      </c>
      <c r="H3192" s="42">
        <v>0</v>
      </c>
      <c r="I3192" s="42"/>
      <c r="J3192" s="42"/>
      <c r="K3192" s="42">
        <v>0</v>
      </c>
      <c r="L3192" s="46">
        <v>0.88884000000000007</v>
      </c>
      <c r="M3192" s="42">
        <v>130.30649729999999</v>
      </c>
      <c r="N3192" s="48">
        <v>0</v>
      </c>
      <c r="O3192" s="42"/>
      <c r="P3192" s="42"/>
      <c r="Q3192" s="42">
        <v>0</v>
      </c>
      <c r="R3192" s="47">
        <v>4681.6974</v>
      </c>
      <c r="S3192" s="42">
        <v>4985.7226315211192</v>
      </c>
      <c r="T3192" s="73">
        <v>0.44187916613676498</v>
      </c>
      <c r="U3192" s="48">
        <v>131.19533729999998</v>
      </c>
      <c r="V3192" s="49">
        <v>11.62769984046796</v>
      </c>
    </row>
    <row r="3193" spans="1:22" x14ac:dyDescent="0.35">
      <c r="A3193" s="1" t="s">
        <v>29</v>
      </c>
      <c r="B3193" s="44" t="s">
        <v>3215</v>
      </c>
      <c r="C3193" s="25" t="s">
        <v>3243</v>
      </c>
      <c r="D3193" s="25" t="s">
        <v>32</v>
      </c>
      <c r="E3193" s="50">
        <v>17037</v>
      </c>
      <c r="F3193" s="41">
        <v>5672.16</v>
      </c>
      <c r="G3193" s="42">
        <v>3944.7278999999999</v>
      </c>
      <c r="H3193" s="42">
        <v>0</v>
      </c>
      <c r="I3193" s="42"/>
      <c r="J3193" s="42"/>
      <c r="K3193" s="42">
        <v>0</v>
      </c>
      <c r="L3193" s="46">
        <v>2.3633999999999999</v>
      </c>
      <c r="M3193" s="42">
        <v>201.69802904999997</v>
      </c>
      <c r="N3193" s="48">
        <v>0</v>
      </c>
      <c r="O3193" s="42"/>
      <c r="P3193" s="42"/>
      <c r="Q3193" s="42">
        <v>0</v>
      </c>
      <c r="R3193" s="47">
        <v>9616.8878999999997</v>
      </c>
      <c r="S3193" s="42">
        <v>10241.399977672972</v>
      </c>
      <c r="T3193" s="73">
        <v>0.60112695766114765</v>
      </c>
      <c r="U3193" s="48">
        <v>204.06142904999999</v>
      </c>
      <c r="V3193" s="49">
        <v>11.977544699771085</v>
      </c>
    </row>
    <row r="3194" spans="1:22" x14ac:dyDescent="0.35">
      <c r="A3194" s="1" t="s">
        <v>29</v>
      </c>
      <c r="B3194" s="44" t="s">
        <v>3215</v>
      </c>
      <c r="C3194" s="25" t="s">
        <v>3244</v>
      </c>
      <c r="D3194" s="25" t="s">
        <v>32</v>
      </c>
      <c r="E3194" s="50">
        <v>11244</v>
      </c>
      <c r="F3194" s="41">
        <v>2220.0479999999998</v>
      </c>
      <c r="G3194" s="42">
        <v>4350.1508999999996</v>
      </c>
      <c r="H3194" s="42">
        <v>0</v>
      </c>
      <c r="I3194" s="42"/>
      <c r="J3194" s="42"/>
      <c r="K3194" s="42">
        <v>0</v>
      </c>
      <c r="L3194" s="46">
        <v>0.92501999999999995</v>
      </c>
      <c r="M3194" s="42">
        <v>222.42772754999999</v>
      </c>
      <c r="N3194" s="48">
        <v>0</v>
      </c>
      <c r="O3194" s="42"/>
      <c r="P3194" s="42"/>
      <c r="Q3194" s="42">
        <v>0</v>
      </c>
      <c r="R3194" s="47">
        <v>6570.1988999999994</v>
      </c>
      <c r="S3194" s="42">
        <v>6996.8617256905927</v>
      </c>
      <c r="T3194" s="73">
        <v>0.62227514458294142</v>
      </c>
      <c r="U3194" s="48">
        <v>223.35274754999998</v>
      </c>
      <c r="V3194" s="49">
        <v>19.864171784951971</v>
      </c>
    </row>
    <row r="3195" spans="1:22" x14ac:dyDescent="0.35">
      <c r="A3195" s="1" t="s">
        <v>29</v>
      </c>
      <c r="B3195" s="44" t="s">
        <v>3215</v>
      </c>
      <c r="C3195" s="25" t="s">
        <v>3245</v>
      </c>
      <c r="D3195" s="25" t="s">
        <v>32</v>
      </c>
      <c r="E3195" s="50">
        <v>24754</v>
      </c>
      <c r="F3195" s="41">
        <v>8644.32</v>
      </c>
      <c r="G3195" s="42">
        <v>15316.6536</v>
      </c>
      <c r="H3195" s="42">
        <v>0</v>
      </c>
      <c r="I3195" s="42"/>
      <c r="J3195" s="42"/>
      <c r="K3195" s="42">
        <v>0</v>
      </c>
      <c r="L3195" s="46">
        <v>3.6018000000000003</v>
      </c>
      <c r="M3195" s="42">
        <v>783.15638520000005</v>
      </c>
      <c r="N3195" s="48">
        <v>0</v>
      </c>
      <c r="O3195" s="42"/>
      <c r="P3195" s="42"/>
      <c r="Q3195" s="42">
        <v>0</v>
      </c>
      <c r="R3195" s="47">
        <v>23960.973599999998</v>
      </c>
      <c r="S3195" s="42">
        <v>25516.977742047158</v>
      </c>
      <c r="T3195" s="73">
        <v>1.0308224021187347</v>
      </c>
      <c r="U3195" s="48">
        <v>786.75818520000007</v>
      </c>
      <c r="V3195" s="49">
        <v>31.783072844792763</v>
      </c>
    </row>
    <row r="3196" spans="1:22" x14ac:dyDescent="0.35">
      <c r="A3196" s="1" t="s">
        <v>29</v>
      </c>
      <c r="B3196" s="44" t="s">
        <v>3215</v>
      </c>
      <c r="C3196" s="25" t="s">
        <v>3246</v>
      </c>
      <c r="D3196" s="25" t="s">
        <v>32</v>
      </c>
      <c r="E3196" s="50">
        <v>4871</v>
      </c>
      <c r="F3196" s="41">
        <v>656.24040000000002</v>
      </c>
      <c r="G3196" s="42">
        <v>2742.0992999999999</v>
      </c>
      <c r="H3196" s="42">
        <v>0</v>
      </c>
      <c r="I3196" s="42"/>
      <c r="J3196" s="42"/>
      <c r="K3196" s="42">
        <v>0</v>
      </c>
      <c r="L3196" s="46">
        <v>0.2734335</v>
      </c>
      <c r="M3196" s="42">
        <v>140.20638134999999</v>
      </c>
      <c r="N3196" s="48">
        <v>0</v>
      </c>
      <c r="O3196" s="42"/>
      <c r="P3196" s="42"/>
      <c r="Q3196" s="42">
        <v>0</v>
      </c>
      <c r="R3196" s="47">
        <v>3398.3397</v>
      </c>
      <c r="S3196" s="42">
        <v>3619.024833148484</v>
      </c>
      <c r="T3196" s="73">
        <v>0.74297368777427308</v>
      </c>
      <c r="U3196" s="48">
        <v>140.47981485</v>
      </c>
      <c r="V3196" s="49">
        <v>28.840035896119893</v>
      </c>
    </row>
    <row r="3197" spans="1:22" x14ac:dyDescent="0.35">
      <c r="A3197" s="1" t="s">
        <v>29</v>
      </c>
      <c r="B3197" s="44" t="s">
        <v>3215</v>
      </c>
      <c r="C3197" s="25" t="s">
        <v>3247</v>
      </c>
      <c r="D3197" s="25" t="s">
        <v>32</v>
      </c>
      <c r="E3197" s="50">
        <v>4204</v>
      </c>
      <c r="F3197" s="41">
        <v>820.43999999999994</v>
      </c>
      <c r="G3197" s="42">
        <v>3785.9688000000001</v>
      </c>
      <c r="H3197" s="42">
        <v>0</v>
      </c>
      <c r="I3197" s="42"/>
      <c r="J3197" s="42"/>
      <c r="K3197" s="42">
        <v>0</v>
      </c>
      <c r="L3197" s="46">
        <v>0.34185000000000004</v>
      </c>
      <c r="M3197" s="42">
        <v>193.58051159999999</v>
      </c>
      <c r="N3197" s="48">
        <v>0</v>
      </c>
      <c r="O3197" s="42"/>
      <c r="P3197" s="42"/>
      <c r="Q3197" s="42">
        <v>0</v>
      </c>
      <c r="R3197" s="47">
        <v>4606.4088000000002</v>
      </c>
      <c r="S3197" s="42">
        <v>4905.5448573412805</v>
      </c>
      <c r="T3197" s="73">
        <v>1.1668755607376975</v>
      </c>
      <c r="U3197" s="48">
        <v>193.92236159999999</v>
      </c>
      <c r="V3197" s="49">
        <v>46.128059372026634</v>
      </c>
    </row>
    <row r="3198" spans="1:22" x14ac:dyDescent="0.35">
      <c r="A3198" s="1" t="s">
        <v>29</v>
      </c>
      <c r="B3198" s="44" t="s">
        <v>3215</v>
      </c>
      <c r="C3198" s="25" t="s">
        <v>3248</v>
      </c>
      <c r="D3198" s="25" t="s">
        <v>32</v>
      </c>
      <c r="E3198" s="50">
        <v>6246</v>
      </c>
      <c r="F3198" s="41">
        <v>2112.48</v>
      </c>
      <c r="G3198" s="42">
        <v>4200.4853999999996</v>
      </c>
      <c r="H3198" s="42">
        <v>0</v>
      </c>
      <c r="I3198" s="42"/>
      <c r="J3198" s="42"/>
      <c r="K3198" s="42">
        <v>0</v>
      </c>
      <c r="L3198" s="46">
        <v>0.88020000000000009</v>
      </c>
      <c r="M3198" s="42">
        <v>214.7751753</v>
      </c>
      <c r="N3198" s="48">
        <v>0</v>
      </c>
      <c r="O3198" s="42"/>
      <c r="P3198" s="42"/>
      <c r="Q3198" s="42">
        <v>0</v>
      </c>
      <c r="R3198" s="47">
        <v>6312.9653999999991</v>
      </c>
      <c r="S3198" s="42">
        <v>6722.9237128375216</v>
      </c>
      <c r="T3198" s="73">
        <v>1.0763566623178868</v>
      </c>
      <c r="U3198" s="48">
        <v>215.6553753</v>
      </c>
      <c r="V3198" s="49">
        <v>34.526957300672436</v>
      </c>
    </row>
    <row r="3199" spans="1:22" x14ac:dyDescent="0.35">
      <c r="A3199" s="1" t="s">
        <v>29</v>
      </c>
      <c r="B3199" s="44" t="s">
        <v>3215</v>
      </c>
      <c r="C3199" s="25" t="s">
        <v>3249</v>
      </c>
      <c r="D3199" s="25" t="s">
        <v>32</v>
      </c>
      <c r="E3199" s="50">
        <v>1303</v>
      </c>
      <c r="F3199" s="41">
        <v>277.30079999999998</v>
      </c>
      <c r="G3199" s="42">
        <v>927.16830000000004</v>
      </c>
      <c r="H3199" s="42">
        <v>0</v>
      </c>
      <c r="I3199" s="42"/>
      <c r="J3199" s="42"/>
      <c r="K3199" s="42">
        <v>0</v>
      </c>
      <c r="L3199" s="46">
        <v>0.11554200000000001</v>
      </c>
      <c r="M3199" s="48">
        <v>47.407076849999996</v>
      </c>
      <c r="N3199" s="48">
        <v>0</v>
      </c>
      <c r="O3199" s="42"/>
      <c r="P3199" s="42"/>
      <c r="Q3199" s="42">
        <v>0</v>
      </c>
      <c r="R3199" s="47">
        <v>1204.4691</v>
      </c>
      <c r="S3199" s="42">
        <v>1282.6862434205752</v>
      </c>
      <c r="T3199" s="73">
        <v>0.98441001029975073</v>
      </c>
      <c r="U3199" s="48">
        <v>47.522618849999994</v>
      </c>
      <c r="V3199" s="49">
        <v>36.471695203376818</v>
      </c>
    </row>
    <row r="3200" spans="1:22" x14ac:dyDescent="0.35">
      <c r="A3200" s="1" t="s">
        <v>29</v>
      </c>
      <c r="B3200" s="44" t="s">
        <v>3215</v>
      </c>
      <c r="C3200" s="25" t="s">
        <v>3250</v>
      </c>
      <c r="D3200" s="25" t="s">
        <v>32</v>
      </c>
      <c r="E3200" s="50">
        <v>4457</v>
      </c>
      <c r="F3200" s="41">
        <v>1970.6399999999999</v>
      </c>
      <c r="G3200" s="42">
        <v>1836.1494</v>
      </c>
      <c r="H3200" s="42">
        <v>0</v>
      </c>
      <c r="I3200" s="42"/>
      <c r="J3200" s="42"/>
      <c r="K3200" s="42">
        <v>0</v>
      </c>
      <c r="L3200" s="46">
        <v>0.82110000000000005</v>
      </c>
      <c r="M3200" s="48">
        <v>93.884223300000002</v>
      </c>
      <c r="N3200" s="48">
        <v>0</v>
      </c>
      <c r="O3200" s="42"/>
      <c r="P3200" s="42"/>
      <c r="Q3200" s="42">
        <v>0</v>
      </c>
      <c r="R3200" s="47">
        <v>3806.7893999999997</v>
      </c>
      <c r="S3200" s="42">
        <v>4053.9988904483021</v>
      </c>
      <c r="T3200" s="73">
        <v>0.90958018632450122</v>
      </c>
      <c r="U3200" s="48">
        <v>94.705323300000003</v>
      </c>
      <c r="V3200" s="49">
        <v>21.248670249046445</v>
      </c>
    </row>
    <row r="3201" spans="1:22" x14ac:dyDescent="0.35">
      <c r="A3201" s="1" t="s">
        <v>29</v>
      </c>
      <c r="B3201" s="44" t="s">
        <v>3215</v>
      </c>
      <c r="C3201" s="25" t="s">
        <v>3251</v>
      </c>
      <c r="D3201" s="25" t="s">
        <v>32</v>
      </c>
      <c r="E3201" s="50">
        <v>3613</v>
      </c>
      <c r="F3201" s="41">
        <v>504.69479999999999</v>
      </c>
      <c r="G3201" s="42">
        <v>3635.9243999999999</v>
      </c>
      <c r="H3201" s="42">
        <v>0</v>
      </c>
      <c r="I3201" s="42"/>
      <c r="J3201" s="42"/>
      <c r="K3201" s="42">
        <v>0</v>
      </c>
      <c r="L3201" s="46">
        <v>0.21028949999999999</v>
      </c>
      <c r="M3201" s="42">
        <v>185.9085858</v>
      </c>
      <c r="N3201" s="48">
        <v>0</v>
      </c>
      <c r="O3201" s="42"/>
      <c r="P3201" s="42"/>
      <c r="Q3201" s="42">
        <v>0</v>
      </c>
      <c r="R3201" s="47">
        <v>4140.6192000000001</v>
      </c>
      <c r="S3201" s="42">
        <v>4409.5072983467217</v>
      </c>
      <c r="T3201" s="73">
        <v>1.2204559364369558</v>
      </c>
      <c r="U3201" s="48">
        <v>186.11887529999998</v>
      </c>
      <c r="V3201" s="49">
        <v>51.513666011624686</v>
      </c>
    </row>
    <row r="3202" spans="1:22" x14ac:dyDescent="0.35">
      <c r="A3202" s="1" t="s">
        <v>29</v>
      </c>
      <c r="B3202" s="44" t="s">
        <v>3215</v>
      </c>
      <c r="C3202" s="25" t="s">
        <v>3252</v>
      </c>
      <c r="D3202" s="25" t="s">
        <v>32</v>
      </c>
      <c r="E3202" s="50">
        <v>17677</v>
      </c>
      <c r="F3202" s="41">
        <v>9270.7199999999993</v>
      </c>
      <c r="G3202" s="42">
        <v>2747.0250000000001</v>
      </c>
      <c r="H3202" s="42">
        <v>0</v>
      </c>
      <c r="I3202" s="42"/>
      <c r="J3202" s="42"/>
      <c r="K3202" s="42">
        <v>0</v>
      </c>
      <c r="L3202" s="46">
        <v>3.8628</v>
      </c>
      <c r="M3202" s="42">
        <v>140.4582375</v>
      </c>
      <c r="N3202" s="48">
        <v>0</v>
      </c>
      <c r="O3202" s="42"/>
      <c r="P3202" s="42"/>
      <c r="Q3202" s="42">
        <v>0</v>
      </c>
      <c r="R3202" s="47">
        <v>12017.744999999999</v>
      </c>
      <c r="S3202" s="42">
        <v>12798.166585125678</v>
      </c>
      <c r="T3202" s="73">
        <v>0.72400105137329174</v>
      </c>
      <c r="U3202" s="48">
        <v>144.32103749999999</v>
      </c>
      <c r="V3202" s="49">
        <v>8.1643399615319332</v>
      </c>
    </row>
    <row r="3203" spans="1:22" x14ac:dyDescent="0.35">
      <c r="A3203" s="1" t="s">
        <v>29</v>
      </c>
      <c r="B3203" s="44" t="s">
        <v>3215</v>
      </c>
      <c r="C3203" s="25" t="s">
        <v>3253</v>
      </c>
      <c r="D3203" s="25" t="s">
        <v>32</v>
      </c>
      <c r="E3203" s="50">
        <v>4222</v>
      </c>
      <c r="F3203" s="41">
        <v>622.58399999999995</v>
      </c>
      <c r="G3203" s="42">
        <v>2255.2127999999998</v>
      </c>
      <c r="H3203" s="42">
        <v>0</v>
      </c>
      <c r="I3203" s="42"/>
      <c r="J3203" s="42"/>
      <c r="K3203" s="42">
        <v>0</v>
      </c>
      <c r="L3203" s="46">
        <v>0.25941000000000003</v>
      </c>
      <c r="M3203" s="42">
        <v>115.31136959999999</v>
      </c>
      <c r="N3203" s="48">
        <v>0</v>
      </c>
      <c r="O3203" s="42"/>
      <c r="P3203" s="42"/>
      <c r="Q3203" s="42">
        <v>0</v>
      </c>
      <c r="R3203" s="47">
        <v>2877.7967999999996</v>
      </c>
      <c r="S3203" s="42">
        <v>3064.6783439440264</v>
      </c>
      <c r="T3203" s="73">
        <v>0.7258830753064961</v>
      </c>
      <c r="U3203" s="48">
        <v>115.57077959999999</v>
      </c>
      <c r="V3203" s="49">
        <v>27.373467456181903</v>
      </c>
    </row>
    <row r="3204" spans="1:22" x14ac:dyDescent="0.35">
      <c r="A3204" s="1" t="s">
        <v>29</v>
      </c>
      <c r="B3204" s="44" t="s">
        <v>3215</v>
      </c>
      <c r="C3204" s="25" t="s">
        <v>3254</v>
      </c>
      <c r="D3204" s="25" t="s">
        <v>32</v>
      </c>
      <c r="E3204" s="50">
        <v>1029</v>
      </c>
      <c r="F3204" s="60">
        <v>75.167999999999992</v>
      </c>
      <c r="G3204" s="42">
        <v>0</v>
      </c>
      <c r="H3204" s="42">
        <v>0</v>
      </c>
      <c r="I3204" s="42"/>
      <c r="J3204" s="42"/>
      <c r="K3204" s="42">
        <v>0</v>
      </c>
      <c r="L3204" s="46">
        <v>3.1320000000000001E-2</v>
      </c>
      <c r="M3204" s="42">
        <v>0</v>
      </c>
      <c r="N3204" s="48">
        <v>0</v>
      </c>
      <c r="O3204" s="42"/>
      <c r="P3204" s="42"/>
      <c r="Q3204" s="42">
        <v>0</v>
      </c>
      <c r="R3204" s="62">
        <v>75.167999999999992</v>
      </c>
      <c r="S3204" s="48">
        <v>80.049342523969926</v>
      </c>
      <c r="T3204" s="73">
        <v>7.7793335786170967E-2</v>
      </c>
      <c r="U3204" s="48">
        <v>3.1320000000000001E-2</v>
      </c>
      <c r="V3204" s="49">
        <v>3.0437317784256561E-2</v>
      </c>
    </row>
    <row r="3205" spans="1:22" x14ac:dyDescent="0.35">
      <c r="A3205" s="1" t="s">
        <v>29</v>
      </c>
      <c r="B3205" s="44" t="s">
        <v>3215</v>
      </c>
      <c r="C3205" s="25" t="s">
        <v>3255</v>
      </c>
      <c r="D3205" s="25" t="s">
        <v>32</v>
      </c>
      <c r="E3205" s="50">
        <v>4400</v>
      </c>
      <c r="F3205" s="41">
        <v>1386.72</v>
      </c>
      <c r="G3205" s="42">
        <v>2086.2233999999999</v>
      </c>
      <c r="H3205" s="42">
        <v>0</v>
      </c>
      <c r="I3205" s="42"/>
      <c r="J3205" s="42"/>
      <c r="K3205" s="42">
        <v>0</v>
      </c>
      <c r="L3205" s="46">
        <v>0.57780000000000009</v>
      </c>
      <c r="M3205" s="42">
        <v>106.6707663</v>
      </c>
      <c r="N3205" s="48">
        <v>0</v>
      </c>
      <c r="O3205" s="42"/>
      <c r="P3205" s="42"/>
      <c r="Q3205" s="42">
        <v>0</v>
      </c>
      <c r="R3205" s="47">
        <v>3472.9434000000001</v>
      </c>
      <c r="S3205" s="42">
        <v>3698.4732305364082</v>
      </c>
      <c r="T3205" s="73">
        <v>0.84056209784918368</v>
      </c>
      <c r="U3205" s="48">
        <v>107.24856629999999</v>
      </c>
      <c r="V3205" s="49">
        <v>24.374674159090908</v>
      </c>
    </row>
    <row r="3206" spans="1:22" x14ac:dyDescent="0.35">
      <c r="A3206" s="1" t="s">
        <v>29</v>
      </c>
      <c r="B3206" s="44" t="s">
        <v>3215</v>
      </c>
      <c r="C3206" s="25" t="s">
        <v>3256</v>
      </c>
      <c r="D3206" s="25" t="s">
        <v>32</v>
      </c>
      <c r="E3206" s="50">
        <v>3342</v>
      </c>
      <c r="F3206" s="41">
        <v>646.19999999999993</v>
      </c>
      <c r="G3206" s="42">
        <v>1745.2134000000001</v>
      </c>
      <c r="H3206" s="42">
        <v>0</v>
      </c>
      <c r="I3206" s="42"/>
      <c r="J3206" s="42"/>
      <c r="K3206" s="42">
        <v>0</v>
      </c>
      <c r="L3206" s="46">
        <v>0.26924999999999999</v>
      </c>
      <c r="M3206" s="48">
        <v>89.234571299999999</v>
      </c>
      <c r="N3206" s="48">
        <v>0</v>
      </c>
      <c r="O3206" s="42"/>
      <c r="P3206" s="42"/>
      <c r="Q3206" s="42">
        <v>0</v>
      </c>
      <c r="R3206" s="47">
        <v>2391.4133999999999</v>
      </c>
      <c r="S3206" s="42">
        <v>2546.7096420419798</v>
      </c>
      <c r="T3206" s="73">
        <v>0.76203161042548773</v>
      </c>
      <c r="U3206" s="48">
        <v>89.503821299999998</v>
      </c>
      <c r="V3206" s="49">
        <v>26.781514452423696</v>
      </c>
    </row>
    <row r="3207" spans="1:22" x14ac:dyDescent="0.35">
      <c r="A3207" s="1" t="s">
        <v>29</v>
      </c>
      <c r="B3207" s="44" t="s">
        <v>3215</v>
      </c>
      <c r="C3207" s="25" t="s">
        <v>3257</v>
      </c>
      <c r="D3207" s="25" t="s">
        <v>32</v>
      </c>
      <c r="E3207" s="50">
        <v>4310</v>
      </c>
      <c r="F3207" s="41">
        <v>499.95</v>
      </c>
      <c r="G3207" s="42">
        <v>1608.8094000000001</v>
      </c>
      <c r="H3207" s="42">
        <v>0</v>
      </c>
      <c r="I3207" s="42"/>
      <c r="J3207" s="42"/>
      <c r="K3207" s="42">
        <v>0</v>
      </c>
      <c r="L3207" s="46">
        <v>0.20831250000000001</v>
      </c>
      <c r="M3207" s="48">
        <v>82.260093299999994</v>
      </c>
      <c r="N3207" s="48">
        <v>0</v>
      </c>
      <c r="O3207" s="42"/>
      <c r="P3207" s="42"/>
      <c r="Q3207" s="42">
        <v>0</v>
      </c>
      <c r="R3207" s="47">
        <v>2108.7593999999999</v>
      </c>
      <c r="S3207" s="42">
        <v>2245.7003447110651</v>
      </c>
      <c r="T3207" s="73">
        <v>0.52104416350604754</v>
      </c>
      <c r="U3207" s="48">
        <v>82.468405799999999</v>
      </c>
      <c r="V3207" s="49">
        <v>19.134200881670534</v>
      </c>
    </row>
    <row r="3208" spans="1:22" x14ac:dyDescent="0.35">
      <c r="A3208" s="1" t="s">
        <v>29</v>
      </c>
      <c r="B3208" s="44" t="s">
        <v>3215</v>
      </c>
      <c r="C3208" s="25" t="s">
        <v>3258</v>
      </c>
      <c r="D3208" s="25" t="s">
        <v>32</v>
      </c>
      <c r="E3208" s="50">
        <v>5973</v>
      </c>
      <c r="F3208" s="41">
        <v>832.31999999999994</v>
      </c>
      <c r="G3208" s="42">
        <v>3265.7390999999998</v>
      </c>
      <c r="H3208" s="42">
        <v>0</v>
      </c>
      <c r="I3208" s="42"/>
      <c r="J3208" s="42"/>
      <c r="K3208" s="42">
        <v>0</v>
      </c>
      <c r="L3208" s="46">
        <v>0.3468</v>
      </c>
      <c r="M3208" s="42">
        <v>166.98062744999999</v>
      </c>
      <c r="N3208" s="48">
        <v>0</v>
      </c>
      <c r="O3208" s="42"/>
      <c r="P3208" s="42"/>
      <c r="Q3208" s="42">
        <v>0</v>
      </c>
      <c r="R3208" s="47">
        <v>4098.0590999999995</v>
      </c>
      <c r="S3208" s="42">
        <v>4364.1833836123342</v>
      </c>
      <c r="T3208" s="73">
        <v>0.73065183050599936</v>
      </c>
      <c r="U3208" s="48">
        <v>167.32742744999999</v>
      </c>
      <c r="V3208" s="49">
        <v>28.013967428427925</v>
      </c>
    </row>
    <row r="3209" spans="1:22" x14ac:dyDescent="0.35">
      <c r="A3209" s="1" t="s">
        <v>29</v>
      </c>
      <c r="B3209" s="44" t="s">
        <v>3215</v>
      </c>
      <c r="C3209" s="25" t="s">
        <v>3259</v>
      </c>
      <c r="D3209" s="25" t="s">
        <v>32</v>
      </c>
      <c r="E3209" s="50">
        <v>5225</v>
      </c>
      <c r="F3209" s="41">
        <v>2731.2696000000001</v>
      </c>
      <c r="G3209" s="42">
        <v>1193.9139</v>
      </c>
      <c r="H3209" s="42">
        <v>0</v>
      </c>
      <c r="I3209" s="42"/>
      <c r="J3209" s="42"/>
      <c r="K3209" s="42">
        <v>0</v>
      </c>
      <c r="L3209" s="46">
        <v>1.138029</v>
      </c>
      <c r="M3209" s="48">
        <v>61.046056049999997</v>
      </c>
      <c r="N3209" s="48">
        <v>0</v>
      </c>
      <c r="O3209" s="42"/>
      <c r="P3209" s="42"/>
      <c r="Q3209" s="42">
        <v>0</v>
      </c>
      <c r="R3209" s="47">
        <v>3925.1835000000001</v>
      </c>
      <c r="S3209" s="42">
        <v>4180.0813971495209</v>
      </c>
      <c r="T3209" s="73">
        <v>0.80001557840182214</v>
      </c>
      <c r="U3209" s="48">
        <v>62.18408505</v>
      </c>
      <c r="V3209" s="49">
        <v>11.901260296650719</v>
      </c>
    </row>
    <row r="3210" spans="1:22" x14ac:dyDescent="0.35">
      <c r="A3210" s="1" t="s">
        <v>29</v>
      </c>
      <c r="B3210" s="44" t="s">
        <v>3215</v>
      </c>
      <c r="C3210" s="25" t="s">
        <v>3260</v>
      </c>
      <c r="D3210" s="25" t="s">
        <v>32</v>
      </c>
      <c r="E3210" s="50">
        <v>2659</v>
      </c>
      <c r="F3210" s="41">
        <v>585.79200000000003</v>
      </c>
      <c r="G3210" s="42">
        <v>1559.1735000000001</v>
      </c>
      <c r="H3210" s="42">
        <v>0</v>
      </c>
      <c r="I3210" s="42"/>
      <c r="J3210" s="42"/>
      <c r="K3210" s="42">
        <v>0</v>
      </c>
      <c r="L3210" s="46">
        <v>0.24408000000000002</v>
      </c>
      <c r="M3210" s="48">
        <v>79.722158249999993</v>
      </c>
      <c r="N3210" s="48">
        <v>0</v>
      </c>
      <c r="O3210" s="42"/>
      <c r="P3210" s="42"/>
      <c r="Q3210" s="42">
        <v>0</v>
      </c>
      <c r="R3210" s="47">
        <v>2144.9655000000002</v>
      </c>
      <c r="S3210" s="42">
        <v>2284.2576363824828</v>
      </c>
      <c r="T3210" s="73">
        <v>0.85906642962861335</v>
      </c>
      <c r="U3210" s="48">
        <v>79.966238249999989</v>
      </c>
      <c r="V3210" s="49">
        <v>30.073801523128996</v>
      </c>
    </row>
    <row r="3211" spans="1:22" x14ac:dyDescent="0.35">
      <c r="A3211" s="1" t="s">
        <v>29</v>
      </c>
      <c r="B3211" s="44" t="s">
        <v>3215</v>
      </c>
      <c r="C3211" s="25" t="s">
        <v>3261</v>
      </c>
      <c r="D3211" s="25" t="s">
        <v>32</v>
      </c>
      <c r="E3211" s="50">
        <v>9206</v>
      </c>
      <c r="F3211" s="41">
        <v>989.49599999999998</v>
      </c>
      <c r="G3211" s="42">
        <v>5953.6557000000003</v>
      </c>
      <c r="H3211" s="42">
        <v>0</v>
      </c>
      <c r="I3211" s="42"/>
      <c r="J3211" s="42"/>
      <c r="K3211" s="42">
        <v>0</v>
      </c>
      <c r="L3211" s="46">
        <v>0.41229000000000005</v>
      </c>
      <c r="M3211" s="42">
        <v>304.41659114999999</v>
      </c>
      <c r="N3211" s="48">
        <v>0</v>
      </c>
      <c r="O3211" s="42"/>
      <c r="P3211" s="42"/>
      <c r="Q3211" s="42">
        <v>0</v>
      </c>
      <c r="R3211" s="47">
        <v>6943.1517000000003</v>
      </c>
      <c r="S3211" s="42">
        <v>7394.0337461311219</v>
      </c>
      <c r="T3211" s="73">
        <v>0.80317551011635047</v>
      </c>
      <c r="U3211" s="48">
        <v>304.82888114999997</v>
      </c>
      <c r="V3211" s="49">
        <v>33.111979268955025</v>
      </c>
    </row>
    <row r="3212" spans="1:22" x14ac:dyDescent="0.35">
      <c r="A3212" s="1" t="s">
        <v>29</v>
      </c>
      <c r="B3212" s="44" t="s">
        <v>3215</v>
      </c>
      <c r="C3212" s="25" t="s">
        <v>3262</v>
      </c>
      <c r="D3212" s="25" t="s">
        <v>32</v>
      </c>
      <c r="E3212" s="50">
        <v>3385</v>
      </c>
      <c r="F3212" s="41">
        <v>814.31999999999994</v>
      </c>
      <c r="G3212" s="42">
        <v>623.29049999999995</v>
      </c>
      <c r="H3212" s="42">
        <v>0</v>
      </c>
      <c r="I3212" s="42"/>
      <c r="J3212" s="42"/>
      <c r="K3212" s="42">
        <v>0</v>
      </c>
      <c r="L3212" s="46">
        <v>0.33929999999999999</v>
      </c>
      <c r="M3212" s="48">
        <v>31.86948975</v>
      </c>
      <c r="N3212" s="48">
        <v>0</v>
      </c>
      <c r="O3212" s="42"/>
      <c r="P3212" s="42"/>
      <c r="Q3212" s="42">
        <v>0</v>
      </c>
      <c r="R3212" s="47">
        <v>1437.6104999999998</v>
      </c>
      <c r="S3212" s="42">
        <v>1530.9676369007511</v>
      </c>
      <c r="T3212" s="73">
        <v>0.45227995181706088</v>
      </c>
      <c r="U3212" s="48">
        <v>32.208789750000001</v>
      </c>
      <c r="V3212" s="49">
        <v>9.5151520679468238</v>
      </c>
    </row>
    <row r="3213" spans="1:22" x14ac:dyDescent="0.35">
      <c r="A3213" s="1" t="s">
        <v>29</v>
      </c>
      <c r="B3213" s="44" t="s">
        <v>3215</v>
      </c>
      <c r="C3213" s="25" t="s">
        <v>3263</v>
      </c>
      <c r="D3213" s="25" t="s">
        <v>32</v>
      </c>
      <c r="E3213" s="50">
        <v>3112</v>
      </c>
      <c r="F3213" s="41">
        <v>674.69759999999997</v>
      </c>
      <c r="G3213" s="42">
        <v>3153.5846999999999</v>
      </c>
      <c r="H3213" s="42">
        <v>0</v>
      </c>
      <c r="I3213" s="42"/>
      <c r="J3213" s="42"/>
      <c r="K3213" s="42">
        <v>0</v>
      </c>
      <c r="L3213" s="46">
        <v>0.28112400000000004</v>
      </c>
      <c r="M3213" s="42">
        <v>161.24605664999999</v>
      </c>
      <c r="N3213" s="48">
        <v>0</v>
      </c>
      <c r="O3213" s="42"/>
      <c r="P3213" s="42"/>
      <c r="Q3213" s="42">
        <v>0</v>
      </c>
      <c r="R3213" s="47">
        <v>3828.2822999999999</v>
      </c>
      <c r="S3213" s="42">
        <v>4076.8875201036535</v>
      </c>
      <c r="T3213" s="73">
        <v>1.310053830367498</v>
      </c>
      <c r="U3213" s="48">
        <v>161.52718064999999</v>
      </c>
      <c r="V3213" s="49">
        <v>51.904621031491004</v>
      </c>
    </row>
    <row r="3214" spans="1:22" x14ac:dyDescent="0.35">
      <c r="A3214" s="1" t="s">
        <v>29</v>
      </c>
      <c r="B3214" s="44" t="s">
        <v>3215</v>
      </c>
      <c r="C3214" s="25" t="s">
        <v>3264</v>
      </c>
      <c r="D3214" s="25" t="s">
        <v>32</v>
      </c>
      <c r="E3214" s="50">
        <v>7972</v>
      </c>
      <c r="F3214" s="41">
        <v>282.834</v>
      </c>
      <c r="G3214" s="42">
        <v>3050.5239000000001</v>
      </c>
      <c r="H3214" s="42">
        <v>0</v>
      </c>
      <c r="I3214" s="42"/>
      <c r="J3214" s="42"/>
      <c r="K3214" s="42">
        <v>0</v>
      </c>
      <c r="L3214" s="46">
        <v>0.11784749999999999</v>
      </c>
      <c r="M3214" s="42">
        <v>155.97645105000001</v>
      </c>
      <c r="N3214" s="48">
        <v>0</v>
      </c>
      <c r="O3214" s="42"/>
      <c r="P3214" s="42"/>
      <c r="Q3214" s="42">
        <v>0</v>
      </c>
      <c r="R3214" s="47">
        <v>3333.3579</v>
      </c>
      <c r="S3214" s="42">
        <v>3549.8231733195125</v>
      </c>
      <c r="T3214" s="73">
        <v>0.44528639906165485</v>
      </c>
      <c r="U3214" s="48">
        <v>156.09429855000002</v>
      </c>
      <c r="V3214" s="49">
        <v>19.580318433266434</v>
      </c>
    </row>
    <row r="3215" spans="1:22" x14ac:dyDescent="0.35">
      <c r="A3215" s="1" t="s">
        <v>29</v>
      </c>
      <c r="B3215" s="44" t="s">
        <v>3215</v>
      </c>
      <c r="C3215" s="25" t="s">
        <v>3265</v>
      </c>
      <c r="D3215" s="25" t="s">
        <v>32</v>
      </c>
      <c r="E3215" s="50">
        <v>3528</v>
      </c>
      <c r="F3215" s="60">
        <v>92.88</v>
      </c>
      <c r="G3215" s="42">
        <v>0</v>
      </c>
      <c r="H3215" s="42">
        <v>0</v>
      </c>
      <c r="I3215" s="42"/>
      <c r="J3215" s="42"/>
      <c r="K3215" s="42">
        <v>0</v>
      </c>
      <c r="L3215" s="46">
        <v>3.8700000000000005E-2</v>
      </c>
      <c r="M3215" s="42">
        <v>0</v>
      </c>
      <c r="N3215" s="48">
        <v>0</v>
      </c>
      <c r="O3215" s="42"/>
      <c r="P3215" s="42"/>
      <c r="Q3215" s="42">
        <v>0</v>
      </c>
      <c r="R3215" s="62">
        <v>92.88</v>
      </c>
      <c r="S3215" s="48">
        <v>98.911543923296179</v>
      </c>
      <c r="T3215" s="73">
        <v>2.8036151905696197E-2</v>
      </c>
      <c r="U3215" s="48">
        <v>3.8700000000000005E-2</v>
      </c>
      <c r="V3215" s="49">
        <v>1.0969387755102042E-2</v>
      </c>
    </row>
    <row r="3216" spans="1:22" x14ac:dyDescent="0.35">
      <c r="A3216" s="1" t="s">
        <v>29</v>
      </c>
      <c r="B3216" s="44" t="s">
        <v>3215</v>
      </c>
      <c r="C3216" s="25" t="s">
        <v>3266</v>
      </c>
      <c r="D3216" s="25" t="s">
        <v>32</v>
      </c>
      <c r="E3216" s="50">
        <v>8100</v>
      </c>
      <c r="F3216" s="41">
        <v>1216.944</v>
      </c>
      <c r="G3216" s="42">
        <v>5505.7959000000001</v>
      </c>
      <c r="H3216" s="42">
        <v>0</v>
      </c>
      <c r="I3216" s="42"/>
      <c r="J3216" s="42"/>
      <c r="K3216" s="42">
        <v>0</v>
      </c>
      <c r="L3216" s="46">
        <v>0.50705999999999996</v>
      </c>
      <c r="M3216" s="42">
        <v>281.51705504999995</v>
      </c>
      <c r="N3216" s="48">
        <v>0</v>
      </c>
      <c r="O3216" s="42"/>
      <c r="P3216" s="42"/>
      <c r="Q3216" s="42">
        <v>0</v>
      </c>
      <c r="R3216" s="47">
        <v>6722.7399000000005</v>
      </c>
      <c r="S3216" s="42">
        <v>7159.3086014615192</v>
      </c>
      <c r="T3216" s="73">
        <v>0.88386525943969374</v>
      </c>
      <c r="U3216" s="48">
        <v>282.02411504999998</v>
      </c>
      <c r="V3216" s="49">
        <v>34.817791981481477</v>
      </c>
    </row>
    <row r="3217" spans="1:22" x14ac:dyDescent="0.35">
      <c r="A3217" s="1" t="s">
        <v>29</v>
      </c>
      <c r="B3217" s="44" t="s">
        <v>3215</v>
      </c>
      <c r="C3217" s="25" t="s">
        <v>3267</v>
      </c>
      <c r="D3217" s="25" t="s">
        <v>32</v>
      </c>
      <c r="E3217" s="50">
        <v>10005</v>
      </c>
      <c r="F3217" s="41">
        <v>447.12</v>
      </c>
      <c r="G3217" s="42">
        <v>5582.3337000000001</v>
      </c>
      <c r="H3217" s="42">
        <v>0</v>
      </c>
      <c r="I3217" s="42"/>
      <c r="J3217" s="42"/>
      <c r="K3217" s="42">
        <v>0</v>
      </c>
      <c r="L3217" s="46">
        <v>0.18630000000000002</v>
      </c>
      <c r="M3217" s="42">
        <v>285.43051214999997</v>
      </c>
      <c r="N3217" s="48">
        <v>0</v>
      </c>
      <c r="O3217" s="42"/>
      <c r="P3217" s="42"/>
      <c r="Q3217" s="42">
        <v>0</v>
      </c>
      <c r="R3217" s="47">
        <v>6029.4537</v>
      </c>
      <c r="S3217" s="42">
        <v>6421.001017237626</v>
      </c>
      <c r="T3217" s="73">
        <v>0.64177921211770372</v>
      </c>
      <c r="U3217" s="48">
        <v>285.61681214999999</v>
      </c>
      <c r="V3217" s="49">
        <v>28.54740751124438</v>
      </c>
    </row>
    <row r="3218" spans="1:22" x14ac:dyDescent="0.35">
      <c r="A3218" s="1" t="s">
        <v>29</v>
      </c>
      <c r="B3218" s="44" t="s">
        <v>3215</v>
      </c>
      <c r="C3218" s="25" t="s">
        <v>3268</v>
      </c>
      <c r="D3218" s="25" t="s">
        <v>32</v>
      </c>
      <c r="E3218" s="50">
        <v>3788</v>
      </c>
      <c r="F3218" s="41">
        <v>790.02</v>
      </c>
      <c r="G3218" s="42">
        <v>1928.6010000000001</v>
      </c>
      <c r="H3218" s="42">
        <v>0</v>
      </c>
      <c r="I3218" s="42"/>
      <c r="J3218" s="42"/>
      <c r="K3218" s="42">
        <v>0</v>
      </c>
      <c r="L3218" s="46">
        <v>0.329175</v>
      </c>
      <c r="M3218" s="48">
        <v>98.611369499999995</v>
      </c>
      <c r="N3218" s="48">
        <v>0</v>
      </c>
      <c r="O3218" s="42"/>
      <c r="P3218" s="42"/>
      <c r="Q3218" s="42">
        <v>0</v>
      </c>
      <c r="R3218" s="47">
        <v>2718.6210000000001</v>
      </c>
      <c r="S3218" s="42">
        <v>2895.1658102098991</v>
      </c>
      <c r="T3218" s="73">
        <v>0.7642993163172912</v>
      </c>
      <c r="U3218" s="48">
        <v>98.940544500000001</v>
      </c>
      <c r="V3218" s="49">
        <v>26.119467925026399</v>
      </c>
    </row>
    <row r="3219" spans="1:22" x14ac:dyDescent="0.35">
      <c r="A3219" s="1" t="s">
        <v>29</v>
      </c>
      <c r="B3219" s="44" t="s">
        <v>3215</v>
      </c>
      <c r="C3219" s="25" t="s">
        <v>3269</v>
      </c>
      <c r="D3219" s="25" t="s">
        <v>32</v>
      </c>
      <c r="E3219" s="50">
        <v>6391</v>
      </c>
      <c r="F3219" s="41">
        <v>879.40800000000002</v>
      </c>
      <c r="G3219" s="42">
        <v>3377.8935000000001</v>
      </c>
      <c r="H3219" s="42">
        <v>0</v>
      </c>
      <c r="I3219" s="42"/>
      <c r="J3219" s="42"/>
      <c r="K3219" s="42">
        <v>0</v>
      </c>
      <c r="L3219" s="46">
        <v>0.36642000000000002</v>
      </c>
      <c r="M3219" s="42">
        <v>172.71519824999999</v>
      </c>
      <c r="N3219" s="48">
        <v>0</v>
      </c>
      <c r="O3219" s="42"/>
      <c r="P3219" s="42"/>
      <c r="Q3219" s="42">
        <v>0</v>
      </c>
      <c r="R3219" s="47">
        <v>4257.3015000000005</v>
      </c>
      <c r="S3219" s="42">
        <v>4533.7668422907491</v>
      </c>
      <c r="T3219" s="73">
        <v>0.70939866097492554</v>
      </c>
      <c r="U3219" s="48">
        <v>173.08161824999999</v>
      </c>
      <c r="V3219" s="49">
        <v>27.082087036457519</v>
      </c>
    </row>
    <row r="3220" spans="1:22" x14ac:dyDescent="0.35">
      <c r="A3220" s="1" t="s">
        <v>29</v>
      </c>
      <c r="B3220" s="44" t="s">
        <v>3215</v>
      </c>
      <c r="C3220" s="25" t="s">
        <v>3270</v>
      </c>
      <c r="D3220" s="25" t="s">
        <v>32</v>
      </c>
      <c r="E3220" s="50">
        <v>13121</v>
      </c>
      <c r="F3220" s="41">
        <v>3020.4</v>
      </c>
      <c r="G3220" s="42">
        <v>9165.9699000000001</v>
      </c>
      <c r="H3220" s="42">
        <v>0</v>
      </c>
      <c r="I3220" s="42"/>
      <c r="J3220" s="42"/>
      <c r="K3220" s="42">
        <v>0</v>
      </c>
      <c r="L3220" s="46">
        <v>1.2585</v>
      </c>
      <c r="M3220" s="42">
        <v>468.66554804999998</v>
      </c>
      <c r="N3220" s="48">
        <v>0</v>
      </c>
      <c r="O3220" s="42"/>
      <c r="P3220" s="42"/>
      <c r="Q3220" s="42">
        <v>0</v>
      </c>
      <c r="R3220" s="47">
        <v>12186.3699</v>
      </c>
      <c r="S3220" s="42">
        <v>12977.741834941695</v>
      </c>
      <c r="T3220" s="73">
        <v>0.98908176472385445</v>
      </c>
      <c r="U3220" s="48">
        <v>469.92404805000001</v>
      </c>
      <c r="V3220" s="49">
        <v>35.81465193582806</v>
      </c>
    </row>
    <row r="3221" spans="1:22" x14ac:dyDescent="0.35">
      <c r="A3221" s="1" t="s">
        <v>29</v>
      </c>
      <c r="B3221" s="44" t="s">
        <v>3215</v>
      </c>
      <c r="C3221" s="25" t="s">
        <v>3271</v>
      </c>
      <c r="D3221" s="25" t="s">
        <v>32</v>
      </c>
      <c r="E3221" s="50">
        <v>17958</v>
      </c>
      <c r="F3221" s="41">
        <v>4008.5279999999998</v>
      </c>
      <c r="G3221" s="42">
        <v>6026.7834000000003</v>
      </c>
      <c r="H3221" s="42">
        <v>0</v>
      </c>
      <c r="I3221" s="42"/>
      <c r="J3221" s="42"/>
      <c r="K3221" s="42">
        <v>0</v>
      </c>
      <c r="L3221" s="46">
        <v>1.67022</v>
      </c>
      <c r="M3221" s="42">
        <v>308.15568630000001</v>
      </c>
      <c r="N3221" s="48">
        <v>0</v>
      </c>
      <c r="O3221" s="42"/>
      <c r="P3221" s="42"/>
      <c r="Q3221" s="42">
        <v>0</v>
      </c>
      <c r="R3221" s="47">
        <v>10035.311400000001</v>
      </c>
      <c r="S3221" s="42">
        <v>10686.995524602229</v>
      </c>
      <c r="T3221" s="73">
        <v>0.59511056490712932</v>
      </c>
      <c r="U3221" s="48">
        <v>309.82590629999999</v>
      </c>
      <c r="V3221" s="49">
        <v>17.252806899432006</v>
      </c>
    </row>
    <row r="3222" spans="1:22" x14ac:dyDescent="0.35">
      <c r="A3222" s="1" t="s">
        <v>29</v>
      </c>
      <c r="B3222" s="44" t="s">
        <v>3215</v>
      </c>
      <c r="C3222" s="25" t="s">
        <v>3272</v>
      </c>
      <c r="D3222" s="25" t="s">
        <v>32</v>
      </c>
      <c r="E3222" s="50">
        <v>12758</v>
      </c>
      <c r="F3222" s="41">
        <v>1364.9795999999999</v>
      </c>
      <c r="G3222" s="42">
        <v>7419.6198000000004</v>
      </c>
      <c r="H3222" s="42">
        <v>0</v>
      </c>
      <c r="I3222" s="42"/>
      <c r="J3222" s="42"/>
      <c r="K3222" s="42">
        <v>0</v>
      </c>
      <c r="L3222" s="46">
        <v>0.56874150000000001</v>
      </c>
      <c r="M3222" s="42">
        <v>379.37285609999998</v>
      </c>
      <c r="N3222" s="48">
        <v>0</v>
      </c>
      <c r="O3222" s="42"/>
      <c r="P3222" s="42"/>
      <c r="Q3222" s="42">
        <v>0</v>
      </c>
      <c r="R3222" s="47">
        <v>8784.599400000001</v>
      </c>
      <c r="S3222" s="42">
        <v>9355.0634087172857</v>
      </c>
      <c r="T3222" s="73">
        <v>0.73327037221486802</v>
      </c>
      <c r="U3222" s="48">
        <v>379.94159759999997</v>
      </c>
      <c r="V3222" s="49">
        <v>29.780655087004231</v>
      </c>
    </row>
    <row r="3223" spans="1:22" x14ac:dyDescent="0.35">
      <c r="A3223" s="1" t="s">
        <v>29</v>
      </c>
      <c r="B3223" s="44" t="s">
        <v>3215</v>
      </c>
      <c r="C3223" s="25" t="s">
        <v>3273</v>
      </c>
      <c r="D3223" s="25" t="s">
        <v>32</v>
      </c>
      <c r="E3223" s="50">
        <v>4850</v>
      </c>
      <c r="F3223" s="41">
        <v>828.86400000000003</v>
      </c>
      <c r="G3223" s="42">
        <v>4135.3145999999997</v>
      </c>
      <c r="H3223" s="42">
        <v>0</v>
      </c>
      <c r="I3223" s="42"/>
      <c r="J3223" s="42"/>
      <c r="K3223" s="42">
        <v>0</v>
      </c>
      <c r="L3223" s="46">
        <v>0.34536</v>
      </c>
      <c r="M3223" s="42">
        <v>211.44292469999999</v>
      </c>
      <c r="N3223" s="48">
        <v>0</v>
      </c>
      <c r="O3223" s="42"/>
      <c r="P3223" s="42"/>
      <c r="Q3223" s="42">
        <v>0</v>
      </c>
      <c r="R3223" s="47">
        <v>4964.1785999999993</v>
      </c>
      <c r="S3223" s="42">
        <v>5286.5479073749666</v>
      </c>
      <c r="T3223" s="73">
        <v>1.0900098778092715</v>
      </c>
      <c r="U3223" s="48">
        <v>211.78828469999999</v>
      </c>
      <c r="V3223" s="49">
        <v>43.667687567010304</v>
      </c>
    </row>
    <row r="3224" spans="1:22" x14ac:dyDescent="0.35">
      <c r="A3224" s="1" t="s">
        <v>29</v>
      </c>
      <c r="B3224" s="44" t="s">
        <v>3274</v>
      </c>
      <c r="C3224" s="25" t="s">
        <v>3275</v>
      </c>
      <c r="D3224" s="25" t="s">
        <v>32</v>
      </c>
      <c r="E3224" s="50">
        <v>5565</v>
      </c>
      <c r="F3224" s="41">
        <v>4981.8239999999996</v>
      </c>
      <c r="G3224" s="42">
        <v>0</v>
      </c>
      <c r="H3224" s="42">
        <v>0</v>
      </c>
      <c r="I3224" s="42"/>
      <c r="J3224" s="42"/>
      <c r="K3224" s="42">
        <v>0</v>
      </c>
      <c r="L3224" s="46">
        <v>2.0757600000000003</v>
      </c>
      <c r="M3224" s="42">
        <v>0</v>
      </c>
      <c r="N3224" s="48">
        <v>0</v>
      </c>
      <c r="O3224" s="42"/>
      <c r="P3224" s="42"/>
      <c r="Q3224" s="42">
        <v>0</v>
      </c>
      <c r="R3224" s="47">
        <v>4981.8239999999996</v>
      </c>
      <c r="S3224" s="42">
        <v>5305.3391838300076</v>
      </c>
      <c r="T3224" s="73">
        <v>0.9533403744528316</v>
      </c>
      <c r="U3224" s="48">
        <v>2.0757600000000003</v>
      </c>
      <c r="V3224" s="49">
        <v>0.3730026954177898</v>
      </c>
    </row>
    <row r="3225" spans="1:22" x14ac:dyDescent="0.35">
      <c r="A3225" s="1" t="s">
        <v>29</v>
      </c>
      <c r="B3225" s="44" t="s">
        <v>3274</v>
      </c>
      <c r="C3225" s="25" t="s">
        <v>3276</v>
      </c>
      <c r="D3225" s="25" t="s">
        <v>32</v>
      </c>
      <c r="E3225" s="50">
        <v>4249</v>
      </c>
      <c r="F3225" s="41">
        <v>811.43999999999994</v>
      </c>
      <c r="G3225" s="42">
        <v>2153.6676000000002</v>
      </c>
      <c r="H3225" s="42">
        <v>0</v>
      </c>
      <c r="I3225" s="42"/>
      <c r="J3225" s="42"/>
      <c r="K3225" s="42">
        <v>0</v>
      </c>
      <c r="L3225" s="46">
        <v>0.33810000000000001</v>
      </c>
      <c r="M3225" s="42">
        <v>110.11925819999999</v>
      </c>
      <c r="N3225" s="48">
        <v>0</v>
      </c>
      <c r="O3225" s="42"/>
      <c r="P3225" s="42"/>
      <c r="Q3225" s="42">
        <v>0</v>
      </c>
      <c r="R3225" s="47">
        <v>2965.1076000000003</v>
      </c>
      <c r="S3225" s="42">
        <v>3157.6590290126978</v>
      </c>
      <c r="T3225" s="73">
        <v>0.74315345469821081</v>
      </c>
      <c r="U3225" s="48">
        <v>110.45735819999999</v>
      </c>
      <c r="V3225" s="49">
        <v>25.99608336079077</v>
      </c>
    </row>
    <row r="3226" spans="1:22" x14ac:dyDescent="0.35">
      <c r="A3226" s="1" t="s">
        <v>29</v>
      </c>
      <c r="B3226" s="44" t="s">
        <v>3274</v>
      </c>
      <c r="C3226" s="25" t="s">
        <v>3277</v>
      </c>
      <c r="D3226" s="25" t="s">
        <v>32</v>
      </c>
      <c r="E3226" s="50">
        <v>3199</v>
      </c>
      <c r="F3226" s="41">
        <v>748.22399999999993</v>
      </c>
      <c r="G3226" s="42">
        <v>0</v>
      </c>
      <c r="H3226" s="42">
        <v>1672.2799999999997</v>
      </c>
      <c r="I3226" s="42"/>
      <c r="J3226" s="42"/>
      <c r="K3226" s="42">
        <v>0</v>
      </c>
      <c r="L3226" s="46">
        <v>0.31175999999999998</v>
      </c>
      <c r="M3226" s="42">
        <v>0</v>
      </c>
      <c r="N3226" s="48">
        <v>119.0804728</v>
      </c>
      <c r="O3226" s="42"/>
      <c r="P3226" s="42"/>
      <c r="Q3226" s="42">
        <v>0</v>
      </c>
      <c r="R3226" s="47">
        <v>2420.5039999999999</v>
      </c>
      <c r="S3226" s="42">
        <v>2577.6893595231923</v>
      </c>
      <c r="T3226" s="73">
        <v>0.80577973101694034</v>
      </c>
      <c r="U3226" s="48">
        <v>119.3922328</v>
      </c>
      <c r="V3226" s="49">
        <v>37.321735792435135</v>
      </c>
    </row>
    <row r="3227" spans="1:22" x14ac:dyDescent="0.35">
      <c r="A3227" s="1" t="s">
        <v>29</v>
      </c>
      <c r="B3227" s="44" t="s">
        <v>3274</v>
      </c>
      <c r="C3227" s="25" t="s">
        <v>3278</v>
      </c>
      <c r="D3227" s="25" t="s">
        <v>32</v>
      </c>
      <c r="E3227" s="50">
        <v>3643</v>
      </c>
      <c r="F3227" s="41">
        <v>515.01599999999996</v>
      </c>
      <c r="G3227" s="42">
        <v>2046.8178</v>
      </c>
      <c r="H3227" s="42">
        <v>0</v>
      </c>
      <c r="I3227" s="42"/>
      <c r="J3227" s="42"/>
      <c r="K3227" s="42">
        <v>0</v>
      </c>
      <c r="L3227" s="46">
        <v>0.21459</v>
      </c>
      <c r="M3227" s="42">
        <v>104.6559171</v>
      </c>
      <c r="N3227" s="48">
        <v>0</v>
      </c>
      <c r="O3227" s="42"/>
      <c r="P3227" s="42"/>
      <c r="Q3227" s="42">
        <v>0</v>
      </c>
      <c r="R3227" s="47">
        <v>2561.8337999999999</v>
      </c>
      <c r="S3227" s="42">
        <v>2728.1969900181393</v>
      </c>
      <c r="T3227" s="73">
        <v>0.748887452653895</v>
      </c>
      <c r="U3227" s="48">
        <v>104.8705071</v>
      </c>
      <c r="V3227" s="49">
        <v>28.786853444962944</v>
      </c>
    </row>
    <row r="3228" spans="1:22" x14ac:dyDescent="0.35">
      <c r="A3228" s="1" t="s">
        <v>29</v>
      </c>
      <c r="B3228" s="44" t="s">
        <v>3274</v>
      </c>
      <c r="C3228" s="25" t="s">
        <v>3279</v>
      </c>
      <c r="D3228" s="25" t="s">
        <v>32</v>
      </c>
      <c r="E3228" s="50">
        <v>2880</v>
      </c>
      <c r="F3228" s="41">
        <v>546.48</v>
      </c>
      <c r="G3228" s="42">
        <v>1572.0561</v>
      </c>
      <c r="H3228" s="42">
        <v>0</v>
      </c>
      <c r="I3228" s="42"/>
      <c r="J3228" s="42"/>
      <c r="K3228" s="42">
        <v>0</v>
      </c>
      <c r="L3228" s="46">
        <v>0.22770000000000001</v>
      </c>
      <c r="M3228" s="48">
        <v>80.38085894999999</v>
      </c>
      <c r="N3228" s="48">
        <v>0</v>
      </c>
      <c r="O3228" s="42"/>
      <c r="P3228" s="42"/>
      <c r="Q3228" s="42">
        <v>0</v>
      </c>
      <c r="R3228" s="47">
        <v>2118.5361000000003</v>
      </c>
      <c r="S3228" s="42">
        <v>2256.1119348432239</v>
      </c>
      <c r="T3228" s="73">
        <v>0.78337219959834159</v>
      </c>
      <c r="U3228" s="48">
        <v>80.608558949999988</v>
      </c>
      <c r="V3228" s="49">
        <v>27.989082968749997</v>
      </c>
    </row>
    <row r="3229" spans="1:22" x14ac:dyDescent="0.35">
      <c r="A3229" s="1" t="s">
        <v>29</v>
      </c>
      <c r="B3229" s="44" t="s">
        <v>3274</v>
      </c>
      <c r="C3229" s="25" t="s">
        <v>3280</v>
      </c>
      <c r="D3229" s="25" t="s">
        <v>32</v>
      </c>
      <c r="E3229" s="50">
        <v>2992</v>
      </c>
      <c r="F3229" s="41">
        <v>1208.3039999999999</v>
      </c>
      <c r="G3229" s="42">
        <v>1113.2082</v>
      </c>
      <c r="H3229" s="42">
        <v>0</v>
      </c>
      <c r="I3229" s="42"/>
      <c r="J3229" s="42"/>
      <c r="K3229" s="42">
        <v>0</v>
      </c>
      <c r="L3229" s="46">
        <v>0.50346000000000002</v>
      </c>
      <c r="M3229" s="48">
        <v>56.919489900000002</v>
      </c>
      <c r="N3229" s="48">
        <v>0</v>
      </c>
      <c r="O3229" s="42"/>
      <c r="P3229" s="42"/>
      <c r="Q3229" s="42">
        <v>0</v>
      </c>
      <c r="R3229" s="47">
        <v>2321.5122000000001</v>
      </c>
      <c r="S3229" s="42">
        <v>2472.2691207877688</v>
      </c>
      <c r="T3229" s="73">
        <v>0.82629315534350556</v>
      </c>
      <c r="U3229" s="48">
        <v>57.422949899999999</v>
      </c>
      <c r="V3229" s="49">
        <v>19.19216239973262</v>
      </c>
    </row>
    <row r="3230" spans="1:22" x14ac:dyDescent="0.35">
      <c r="A3230" s="1" t="s">
        <v>29</v>
      </c>
      <c r="B3230" s="44" t="s">
        <v>3274</v>
      </c>
      <c r="C3230" s="25" t="s">
        <v>3281</v>
      </c>
      <c r="D3230" s="25" t="s">
        <v>32</v>
      </c>
      <c r="E3230" s="50">
        <v>4339</v>
      </c>
      <c r="F3230" s="41">
        <v>720.28800000000001</v>
      </c>
      <c r="G3230" s="42">
        <v>2241.9513000000002</v>
      </c>
      <c r="H3230" s="42">
        <v>0</v>
      </c>
      <c r="I3230" s="42"/>
      <c r="J3230" s="42"/>
      <c r="K3230" s="42">
        <v>0</v>
      </c>
      <c r="L3230" s="46">
        <v>0.30012</v>
      </c>
      <c r="M3230" s="42">
        <v>114.63329535</v>
      </c>
      <c r="N3230" s="48">
        <v>0</v>
      </c>
      <c r="O3230" s="42"/>
      <c r="P3230" s="42"/>
      <c r="Q3230" s="42">
        <v>0</v>
      </c>
      <c r="R3230" s="47">
        <v>2962.2393000000002</v>
      </c>
      <c r="S3230" s="42">
        <v>3154.604464182431</v>
      </c>
      <c r="T3230" s="73">
        <v>0.72703490762443679</v>
      </c>
      <c r="U3230" s="48">
        <v>114.93341535</v>
      </c>
      <c r="V3230" s="49">
        <v>26.488457098409775</v>
      </c>
    </row>
    <row r="3231" spans="1:22" x14ac:dyDescent="0.35">
      <c r="A3231" s="1" t="s">
        <v>29</v>
      </c>
      <c r="B3231" s="44" t="s">
        <v>3274</v>
      </c>
      <c r="C3231" s="25" t="s">
        <v>3282</v>
      </c>
      <c r="D3231" s="25" t="s">
        <v>32</v>
      </c>
      <c r="E3231" s="50">
        <v>2787</v>
      </c>
      <c r="F3231" s="41">
        <v>476.64</v>
      </c>
      <c r="G3231" s="42">
        <v>1504.9908</v>
      </c>
      <c r="H3231" s="42">
        <v>0</v>
      </c>
      <c r="I3231" s="42"/>
      <c r="J3231" s="42"/>
      <c r="K3231" s="42">
        <v>0</v>
      </c>
      <c r="L3231" s="46">
        <v>0.1986</v>
      </c>
      <c r="M3231" s="48">
        <v>76.951740600000008</v>
      </c>
      <c r="N3231" s="48">
        <v>0</v>
      </c>
      <c r="O3231" s="42"/>
      <c r="P3231" s="42"/>
      <c r="Q3231" s="42">
        <v>0</v>
      </c>
      <c r="R3231" s="47">
        <v>1981.6307999999999</v>
      </c>
      <c r="S3231" s="42">
        <v>2110.3161274112463</v>
      </c>
      <c r="T3231" s="73">
        <v>0.75719990219276867</v>
      </c>
      <c r="U3231" s="48">
        <v>77.150340600000007</v>
      </c>
      <c r="V3231" s="49">
        <v>27.682217653390747</v>
      </c>
    </row>
    <row r="3232" spans="1:22" x14ac:dyDescent="0.35">
      <c r="A3232" s="1" t="s">
        <v>29</v>
      </c>
      <c r="B3232" s="44" t="s">
        <v>3274</v>
      </c>
      <c r="C3232" s="25" t="s">
        <v>3283</v>
      </c>
      <c r="D3232" s="25" t="s">
        <v>32</v>
      </c>
      <c r="E3232" s="50">
        <v>3372</v>
      </c>
      <c r="F3232" s="41">
        <v>628.99199999999996</v>
      </c>
      <c r="G3232" s="42">
        <v>1199.5974000000001</v>
      </c>
      <c r="H3232" s="42">
        <v>0</v>
      </c>
      <c r="I3232" s="42"/>
      <c r="J3232" s="42"/>
      <c r="K3232" s="42">
        <v>0</v>
      </c>
      <c r="L3232" s="46">
        <v>0.26207999999999998</v>
      </c>
      <c r="M3232" s="48">
        <v>61.336659300000001</v>
      </c>
      <c r="N3232" s="48">
        <v>0</v>
      </c>
      <c r="O3232" s="42"/>
      <c r="P3232" s="42"/>
      <c r="Q3232" s="42">
        <v>0</v>
      </c>
      <c r="R3232" s="47">
        <v>1828.5894000000001</v>
      </c>
      <c r="S3232" s="42">
        <v>1947.3363561129827</v>
      </c>
      <c r="T3232" s="73">
        <v>0.57750188496826294</v>
      </c>
      <c r="U3232" s="48">
        <v>61.598739299999998</v>
      </c>
      <c r="V3232" s="49">
        <v>18.267716281138789</v>
      </c>
    </row>
    <row r="3233" spans="1:22" x14ac:dyDescent="0.35">
      <c r="A3233" s="1" t="s">
        <v>29</v>
      </c>
      <c r="B3233" s="44" t="s">
        <v>3274</v>
      </c>
      <c r="C3233" s="25" t="s">
        <v>3284</v>
      </c>
      <c r="D3233" s="25" t="s">
        <v>32</v>
      </c>
      <c r="E3233" s="50">
        <v>3558</v>
      </c>
      <c r="F3233" s="41">
        <v>578.952</v>
      </c>
      <c r="G3233" s="42">
        <v>1315.9196999999999</v>
      </c>
      <c r="H3233" s="42">
        <v>0</v>
      </c>
      <c r="I3233" s="42"/>
      <c r="J3233" s="42"/>
      <c r="K3233" s="42">
        <v>0</v>
      </c>
      <c r="L3233" s="46">
        <v>0.24123000000000003</v>
      </c>
      <c r="M3233" s="48">
        <v>67.284339149999994</v>
      </c>
      <c r="N3233" s="48">
        <v>0</v>
      </c>
      <c r="O3233" s="42"/>
      <c r="P3233" s="42"/>
      <c r="Q3233" s="42">
        <v>0</v>
      </c>
      <c r="R3233" s="47">
        <v>1894.8716999999999</v>
      </c>
      <c r="S3233" s="42">
        <v>2017.9229692459185</v>
      </c>
      <c r="T3233" s="73">
        <v>0.5671509188437095</v>
      </c>
      <c r="U3233" s="48">
        <v>67.525569149999995</v>
      </c>
      <c r="V3233" s="49">
        <v>18.978518591905562</v>
      </c>
    </row>
    <row r="3234" spans="1:22" x14ac:dyDescent="0.35">
      <c r="A3234" s="1" t="s">
        <v>29</v>
      </c>
      <c r="B3234" s="44" t="s">
        <v>3274</v>
      </c>
      <c r="C3234" s="25" t="s">
        <v>3285</v>
      </c>
      <c r="D3234" s="25" t="s">
        <v>32</v>
      </c>
      <c r="E3234" s="50">
        <v>3920</v>
      </c>
      <c r="F3234" s="41">
        <v>676.62</v>
      </c>
      <c r="G3234" s="42">
        <v>1790.6813999999999</v>
      </c>
      <c r="H3234" s="42">
        <v>0</v>
      </c>
      <c r="I3234" s="42"/>
      <c r="J3234" s="42"/>
      <c r="K3234" s="42">
        <v>0</v>
      </c>
      <c r="L3234" s="46">
        <v>0.28192500000000004</v>
      </c>
      <c r="M3234" s="48">
        <v>91.559397300000001</v>
      </c>
      <c r="N3234" s="48">
        <v>0</v>
      </c>
      <c r="O3234" s="42"/>
      <c r="P3234" s="42"/>
      <c r="Q3234" s="42">
        <v>0</v>
      </c>
      <c r="R3234" s="47">
        <v>2467.3013999999998</v>
      </c>
      <c r="S3234" s="42">
        <v>2627.5257407203935</v>
      </c>
      <c r="T3234" s="73">
        <v>0.67028717875520238</v>
      </c>
      <c r="U3234" s="48">
        <v>91.841322300000002</v>
      </c>
      <c r="V3234" s="49">
        <v>23.428908750000002</v>
      </c>
    </row>
    <row r="3235" spans="1:22" x14ac:dyDescent="0.35">
      <c r="A3235" s="1" t="s">
        <v>29</v>
      </c>
      <c r="B3235" s="44" t="s">
        <v>3274</v>
      </c>
      <c r="C3235" s="25" t="s">
        <v>3286</v>
      </c>
      <c r="D3235" s="25" t="s">
        <v>32</v>
      </c>
      <c r="E3235" s="50">
        <v>3308</v>
      </c>
      <c r="F3235" s="41">
        <v>1380.672</v>
      </c>
      <c r="G3235" s="42">
        <v>0</v>
      </c>
      <c r="H3235" s="42">
        <v>0</v>
      </c>
      <c r="I3235" s="42"/>
      <c r="J3235" s="42"/>
      <c r="K3235" s="42">
        <v>0</v>
      </c>
      <c r="L3235" s="46">
        <v>0.57528000000000001</v>
      </c>
      <c r="M3235" s="42">
        <v>0</v>
      </c>
      <c r="N3235" s="48">
        <v>0</v>
      </c>
      <c r="O3235" s="42"/>
      <c r="P3235" s="42"/>
      <c r="Q3235" s="42">
        <v>0</v>
      </c>
      <c r="R3235" s="47">
        <v>1380.672</v>
      </c>
      <c r="S3235" s="42">
        <v>1470.3316017621146</v>
      </c>
      <c r="T3235" s="73">
        <v>0.44447750960160659</v>
      </c>
      <c r="U3235" s="48">
        <v>0.57528000000000001</v>
      </c>
      <c r="V3235" s="49">
        <v>0.17390568319226118</v>
      </c>
    </row>
    <row r="3236" spans="1:22" x14ac:dyDescent="0.35">
      <c r="A3236" s="1" t="s">
        <v>29</v>
      </c>
      <c r="B3236" s="44" t="s">
        <v>3274</v>
      </c>
      <c r="C3236" s="25" t="s">
        <v>3287</v>
      </c>
      <c r="D3236" s="25" t="s">
        <v>32</v>
      </c>
      <c r="E3236" s="50">
        <v>3558</v>
      </c>
      <c r="F3236" s="41">
        <v>839.52</v>
      </c>
      <c r="G3236" s="42">
        <v>1171.9376999999999</v>
      </c>
      <c r="H3236" s="42">
        <v>0</v>
      </c>
      <c r="I3236" s="42"/>
      <c r="J3236" s="42"/>
      <c r="K3236" s="42">
        <v>0</v>
      </c>
      <c r="L3236" s="46">
        <v>0.3498</v>
      </c>
      <c r="M3236" s="48">
        <v>59.922390149999998</v>
      </c>
      <c r="N3236" s="48">
        <v>0</v>
      </c>
      <c r="O3236" s="42"/>
      <c r="P3236" s="42"/>
      <c r="Q3236" s="42">
        <v>0</v>
      </c>
      <c r="R3236" s="47">
        <v>2011.4576999999999</v>
      </c>
      <c r="S3236" s="42">
        <v>2142.0799595542885</v>
      </c>
      <c r="T3236" s="73">
        <v>0.60204608194330766</v>
      </c>
      <c r="U3236" s="48">
        <v>60.27219015</v>
      </c>
      <c r="V3236" s="49">
        <v>16.939907293423271</v>
      </c>
    </row>
    <row r="3237" spans="1:22" x14ac:dyDescent="0.35">
      <c r="A3237" s="1" t="s">
        <v>29</v>
      </c>
      <c r="B3237" s="44" t="s">
        <v>3274</v>
      </c>
      <c r="C3237" s="25" t="s">
        <v>3288</v>
      </c>
      <c r="D3237" s="25" t="s">
        <v>32</v>
      </c>
      <c r="E3237" s="50">
        <v>3605</v>
      </c>
      <c r="F3237" s="41">
        <v>1424.3039999999999</v>
      </c>
      <c r="G3237" s="42">
        <v>2028.2517</v>
      </c>
      <c r="H3237" s="42">
        <v>0</v>
      </c>
      <c r="I3237" s="42"/>
      <c r="J3237" s="42"/>
      <c r="K3237" s="42">
        <v>0</v>
      </c>
      <c r="L3237" s="46">
        <v>0.59345999999999999</v>
      </c>
      <c r="M3237" s="42">
        <v>103.70661315</v>
      </c>
      <c r="N3237" s="48">
        <v>0</v>
      </c>
      <c r="O3237" s="42"/>
      <c r="P3237" s="42"/>
      <c r="Q3237" s="42">
        <v>0</v>
      </c>
      <c r="R3237" s="47">
        <v>3452.5556999999999</v>
      </c>
      <c r="S3237" s="42">
        <v>3676.761571578129</v>
      </c>
      <c r="T3237" s="73">
        <v>1.0199061224904657</v>
      </c>
      <c r="U3237" s="48">
        <v>104.30007314999999</v>
      </c>
      <c r="V3237" s="49">
        <v>28.932059126213588</v>
      </c>
    </row>
    <row r="3238" spans="1:22" x14ac:dyDescent="0.35">
      <c r="A3238" s="1" t="s">
        <v>29</v>
      </c>
      <c r="B3238" s="44" t="s">
        <v>3274</v>
      </c>
      <c r="C3238" s="25" t="s">
        <v>3289</v>
      </c>
      <c r="D3238" s="25" t="s">
        <v>32</v>
      </c>
      <c r="E3238" s="50">
        <v>3809</v>
      </c>
      <c r="F3238" s="41">
        <v>295.2</v>
      </c>
      <c r="G3238" s="42">
        <v>1301.1425999999999</v>
      </c>
      <c r="H3238" s="42">
        <v>0</v>
      </c>
      <c r="I3238" s="42"/>
      <c r="J3238" s="42"/>
      <c r="K3238" s="42">
        <v>0</v>
      </c>
      <c r="L3238" s="46">
        <v>0.123</v>
      </c>
      <c r="M3238" s="48">
        <v>66.528770699999995</v>
      </c>
      <c r="N3238" s="48">
        <v>0</v>
      </c>
      <c r="O3238" s="42"/>
      <c r="P3238" s="42"/>
      <c r="Q3238" s="42">
        <v>0</v>
      </c>
      <c r="R3238" s="47">
        <v>1596.3425999999999</v>
      </c>
      <c r="S3238" s="42">
        <v>1700.0076571547031</v>
      </c>
      <c r="T3238" s="73">
        <v>0.4463133780925973</v>
      </c>
      <c r="U3238" s="48">
        <v>66.6517707</v>
      </c>
      <c r="V3238" s="49">
        <v>17.49849585192964</v>
      </c>
    </row>
    <row r="3239" spans="1:22" x14ac:dyDescent="0.35">
      <c r="A3239" s="1" t="s">
        <v>29</v>
      </c>
      <c r="B3239" s="44" t="s">
        <v>3274</v>
      </c>
      <c r="C3239" s="25" t="s">
        <v>3290</v>
      </c>
      <c r="D3239" s="25" t="s">
        <v>32</v>
      </c>
      <c r="E3239" s="50">
        <v>4134</v>
      </c>
      <c r="F3239" s="41">
        <v>842.81039999999996</v>
      </c>
      <c r="G3239" s="42">
        <v>2411.6985</v>
      </c>
      <c r="H3239" s="42">
        <v>0</v>
      </c>
      <c r="I3239" s="42"/>
      <c r="J3239" s="42"/>
      <c r="K3239" s="42">
        <v>0</v>
      </c>
      <c r="L3239" s="46">
        <v>0.35117100000000001</v>
      </c>
      <c r="M3239" s="42">
        <v>123.31264575</v>
      </c>
      <c r="N3239" s="48">
        <v>0</v>
      </c>
      <c r="O3239" s="42"/>
      <c r="P3239" s="42"/>
      <c r="Q3239" s="42">
        <v>0</v>
      </c>
      <c r="R3239" s="47">
        <v>3254.5088999999998</v>
      </c>
      <c r="S3239" s="42">
        <v>3465.8537899559469</v>
      </c>
      <c r="T3239" s="73">
        <v>0.83837779147458802</v>
      </c>
      <c r="U3239" s="48">
        <v>123.66381675</v>
      </c>
      <c r="V3239" s="49">
        <v>29.913840529753266</v>
      </c>
    </row>
    <row r="3240" spans="1:22" x14ac:dyDescent="0.35">
      <c r="A3240" s="1" t="s">
        <v>29</v>
      </c>
      <c r="B3240" s="44" t="s">
        <v>3274</v>
      </c>
      <c r="C3240" s="25" t="s">
        <v>3291</v>
      </c>
      <c r="D3240" s="25" t="s">
        <v>32</v>
      </c>
      <c r="E3240" s="50">
        <v>3963</v>
      </c>
      <c r="F3240" s="41">
        <v>1063.26</v>
      </c>
      <c r="G3240" s="42">
        <v>1487.5614</v>
      </c>
      <c r="H3240" s="42">
        <v>0</v>
      </c>
      <c r="I3240" s="42"/>
      <c r="J3240" s="42"/>
      <c r="K3240" s="42">
        <v>0</v>
      </c>
      <c r="L3240" s="46">
        <v>0.44302500000000006</v>
      </c>
      <c r="M3240" s="48">
        <v>76.060557299999999</v>
      </c>
      <c r="N3240" s="48">
        <v>0</v>
      </c>
      <c r="O3240" s="42"/>
      <c r="P3240" s="42"/>
      <c r="Q3240" s="42">
        <v>0</v>
      </c>
      <c r="R3240" s="47">
        <v>2550.8213999999998</v>
      </c>
      <c r="S3240" s="42">
        <v>2716.4694546359156</v>
      </c>
      <c r="T3240" s="73">
        <v>0.68545784876000893</v>
      </c>
      <c r="U3240" s="48">
        <v>76.503582300000005</v>
      </c>
      <c r="V3240" s="49">
        <v>19.304461847085545</v>
      </c>
    </row>
    <row r="3241" spans="1:22" x14ac:dyDescent="0.35">
      <c r="A3241" s="1" t="s">
        <v>29</v>
      </c>
      <c r="B3241" s="44" t="s">
        <v>3274</v>
      </c>
      <c r="C3241" s="25" t="s">
        <v>3292</v>
      </c>
      <c r="D3241" s="25" t="s">
        <v>32</v>
      </c>
      <c r="E3241" s="50">
        <v>3558</v>
      </c>
      <c r="F3241" s="41">
        <v>772.56</v>
      </c>
      <c r="G3241" s="42">
        <v>1371.6179999999999</v>
      </c>
      <c r="H3241" s="42">
        <v>0</v>
      </c>
      <c r="I3241" s="42"/>
      <c r="J3241" s="42"/>
      <c r="K3241" s="42">
        <v>0</v>
      </c>
      <c r="L3241" s="46">
        <v>0.32190000000000002</v>
      </c>
      <c r="M3241" s="48">
        <v>70.132251000000011</v>
      </c>
      <c r="N3241" s="48">
        <v>0</v>
      </c>
      <c r="O3241" s="42"/>
      <c r="P3241" s="42"/>
      <c r="Q3241" s="42">
        <v>0</v>
      </c>
      <c r="R3241" s="47">
        <v>2144.1779999999999</v>
      </c>
      <c r="S3241" s="42">
        <v>2283.418996838559</v>
      </c>
      <c r="T3241" s="73">
        <v>0.64177037572753204</v>
      </c>
      <c r="U3241" s="48">
        <v>70.45415100000001</v>
      </c>
      <c r="V3241" s="49">
        <v>19.801616357504219</v>
      </c>
    </row>
    <row r="3242" spans="1:22" x14ac:dyDescent="0.35">
      <c r="A3242" s="1" t="s">
        <v>29</v>
      </c>
      <c r="B3242" s="44" t="s">
        <v>3274</v>
      </c>
      <c r="C3242" s="25" t="s">
        <v>3293</v>
      </c>
      <c r="D3242" s="25" t="s">
        <v>32</v>
      </c>
      <c r="E3242" s="50">
        <v>10293</v>
      </c>
      <c r="F3242" s="41">
        <v>3500.9279999999999</v>
      </c>
      <c r="G3242" s="42">
        <v>0</v>
      </c>
      <c r="H3242" s="42">
        <v>149.76799999999997</v>
      </c>
      <c r="I3242" s="42"/>
      <c r="J3242" s="42"/>
      <c r="K3242" s="42">
        <v>0</v>
      </c>
      <c r="L3242" s="46">
        <v>1.45872</v>
      </c>
      <c r="M3242" s="42">
        <v>0</v>
      </c>
      <c r="N3242" s="48">
        <v>10.664747679999998</v>
      </c>
      <c r="O3242" s="42"/>
      <c r="P3242" s="42"/>
      <c r="Q3242" s="42">
        <v>0</v>
      </c>
      <c r="R3242" s="47">
        <v>3650.6959999999999</v>
      </c>
      <c r="S3242" s="42">
        <v>3887.7689250064782</v>
      </c>
      <c r="T3242" s="73">
        <v>0.37770998979952181</v>
      </c>
      <c r="U3242" s="48">
        <v>12.123467679999997</v>
      </c>
      <c r="V3242" s="49">
        <v>1.1778361682696976</v>
      </c>
    </row>
    <row r="3243" spans="1:22" x14ac:dyDescent="0.35">
      <c r="A3243" s="1" t="s">
        <v>29</v>
      </c>
      <c r="B3243" s="44" t="s">
        <v>3274</v>
      </c>
      <c r="C3243" s="25" t="s">
        <v>3294</v>
      </c>
      <c r="D3243" s="25" t="s">
        <v>32</v>
      </c>
      <c r="E3243" s="50">
        <v>18444</v>
      </c>
      <c r="F3243" s="41">
        <v>4836.5999999999995</v>
      </c>
      <c r="G3243" s="42">
        <v>6942.5847000000003</v>
      </c>
      <c r="H3243" s="42">
        <v>0</v>
      </c>
      <c r="I3243" s="42"/>
      <c r="J3243" s="42"/>
      <c r="K3243" s="42">
        <v>0</v>
      </c>
      <c r="L3243" s="46">
        <v>2.01525</v>
      </c>
      <c r="M3243" s="42">
        <v>354.98155664999996</v>
      </c>
      <c r="N3243" s="48">
        <v>0</v>
      </c>
      <c r="O3243" s="42"/>
      <c r="P3243" s="42"/>
      <c r="Q3243" s="42">
        <v>0</v>
      </c>
      <c r="R3243" s="47">
        <v>11779.1847</v>
      </c>
      <c r="S3243" s="42">
        <v>12544.114393138118</v>
      </c>
      <c r="T3243" s="73">
        <v>0.68011897598883742</v>
      </c>
      <c r="U3243" s="48">
        <v>356.99680664999994</v>
      </c>
      <c r="V3243" s="49">
        <v>19.355714956083276</v>
      </c>
    </row>
    <row r="3244" spans="1:22" x14ac:dyDescent="0.35">
      <c r="A3244" s="1" t="s">
        <v>29</v>
      </c>
      <c r="B3244" s="44" t="s">
        <v>3274</v>
      </c>
      <c r="C3244" s="25" t="s">
        <v>3295</v>
      </c>
      <c r="D3244" s="25" t="s">
        <v>32</v>
      </c>
      <c r="E3244" s="50">
        <v>20995</v>
      </c>
      <c r="F3244" s="41">
        <v>5626.8</v>
      </c>
      <c r="G3244" s="42">
        <v>7743.5793000000003</v>
      </c>
      <c r="H3244" s="42">
        <v>0</v>
      </c>
      <c r="I3244" s="42"/>
      <c r="J3244" s="42"/>
      <c r="K3244" s="42">
        <v>0</v>
      </c>
      <c r="L3244" s="46">
        <v>2.3445</v>
      </c>
      <c r="M3244" s="42">
        <v>395.93724134999997</v>
      </c>
      <c r="N3244" s="48">
        <v>0</v>
      </c>
      <c r="O3244" s="42"/>
      <c r="P3244" s="42"/>
      <c r="Q3244" s="42">
        <v>0</v>
      </c>
      <c r="R3244" s="47">
        <v>13370.379300000001</v>
      </c>
      <c r="S3244" s="42">
        <v>14238.639743788546</v>
      </c>
      <c r="T3244" s="73">
        <v>0.67819193826094526</v>
      </c>
      <c r="U3244" s="48">
        <v>398.28174134999995</v>
      </c>
      <c r="V3244" s="49">
        <v>18.970313948559181</v>
      </c>
    </row>
    <row r="3245" spans="1:22" x14ac:dyDescent="0.35">
      <c r="A3245" s="1" t="s">
        <v>29</v>
      </c>
      <c r="B3245" s="44" t="s">
        <v>3274</v>
      </c>
      <c r="C3245" s="25" t="s">
        <v>3296</v>
      </c>
      <c r="D3245" s="25" t="s">
        <v>32</v>
      </c>
      <c r="E3245" s="50">
        <v>17837</v>
      </c>
      <c r="F3245" s="41">
        <v>5316.192</v>
      </c>
      <c r="G3245" s="42">
        <v>3908.7323999999999</v>
      </c>
      <c r="H3245" s="42">
        <v>0</v>
      </c>
      <c r="I3245" s="42"/>
      <c r="J3245" s="42"/>
      <c r="K3245" s="42">
        <v>0</v>
      </c>
      <c r="L3245" s="46">
        <v>2.2150799999999999</v>
      </c>
      <c r="M3245" s="42">
        <v>199.85754180000001</v>
      </c>
      <c r="N3245" s="48">
        <v>0</v>
      </c>
      <c r="O3245" s="42"/>
      <c r="P3245" s="42"/>
      <c r="Q3245" s="42">
        <v>0</v>
      </c>
      <c r="R3245" s="47">
        <v>9224.9243999999999</v>
      </c>
      <c r="S3245" s="42">
        <v>9823.9827194195386</v>
      </c>
      <c r="T3245" s="73">
        <v>0.55076429441159047</v>
      </c>
      <c r="U3245" s="48">
        <v>202.07262180000001</v>
      </c>
      <c r="V3245" s="49">
        <v>11.328845758815945</v>
      </c>
    </row>
    <row r="3246" spans="1:22" x14ac:dyDescent="0.35">
      <c r="A3246" s="1" t="s">
        <v>29</v>
      </c>
      <c r="B3246" s="44" t="s">
        <v>3274</v>
      </c>
      <c r="C3246" s="25" t="s">
        <v>3297</v>
      </c>
      <c r="D3246" s="25" t="s">
        <v>32</v>
      </c>
      <c r="E3246" s="50">
        <v>10498</v>
      </c>
      <c r="F3246" s="41">
        <v>1707.84</v>
      </c>
      <c r="G3246" s="42">
        <v>5078.7755999999999</v>
      </c>
      <c r="H3246" s="42">
        <v>0</v>
      </c>
      <c r="I3246" s="42"/>
      <c r="J3246" s="42"/>
      <c r="K3246" s="42">
        <v>0</v>
      </c>
      <c r="L3246" s="46">
        <v>0.71160000000000001</v>
      </c>
      <c r="M3246" s="42">
        <v>259.68306419999999</v>
      </c>
      <c r="N3246" s="48">
        <v>0</v>
      </c>
      <c r="O3246" s="42"/>
      <c r="P3246" s="42"/>
      <c r="Q3246" s="42">
        <v>0</v>
      </c>
      <c r="R3246" s="47">
        <v>6786.6156000000001</v>
      </c>
      <c r="S3246" s="42">
        <v>7227.3323321482249</v>
      </c>
      <c r="T3246" s="73">
        <v>0.68844849801373831</v>
      </c>
      <c r="U3246" s="48">
        <v>260.39466419999997</v>
      </c>
      <c r="V3246" s="49">
        <v>24.804216441226899</v>
      </c>
    </row>
    <row r="3247" spans="1:22" x14ac:dyDescent="0.35">
      <c r="A3247" s="1" t="s">
        <v>29</v>
      </c>
      <c r="B3247" s="44" t="s">
        <v>3274</v>
      </c>
      <c r="C3247" s="25" t="s">
        <v>3298</v>
      </c>
      <c r="D3247" s="25" t="s">
        <v>32</v>
      </c>
      <c r="E3247" s="50">
        <v>3002</v>
      </c>
      <c r="F3247" s="41">
        <v>1702.944</v>
      </c>
      <c r="G3247" s="42">
        <v>0</v>
      </c>
      <c r="H3247" s="42">
        <v>0</v>
      </c>
      <c r="I3247" s="42"/>
      <c r="J3247" s="42"/>
      <c r="K3247" s="42">
        <v>0</v>
      </c>
      <c r="L3247" s="46">
        <v>0.70956000000000008</v>
      </c>
      <c r="M3247" s="42">
        <v>0</v>
      </c>
      <c r="N3247" s="48">
        <v>0</v>
      </c>
      <c r="O3247" s="42"/>
      <c r="P3247" s="42"/>
      <c r="Q3247" s="42">
        <v>0</v>
      </c>
      <c r="R3247" s="47">
        <v>1702.944</v>
      </c>
      <c r="S3247" s="42">
        <v>1813.5316564913189</v>
      </c>
      <c r="T3247" s="73">
        <v>0.60410781362135879</v>
      </c>
      <c r="U3247" s="48">
        <v>0.70956000000000008</v>
      </c>
      <c r="V3247" s="49">
        <v>0.23636242504996671</v>
      </c>
    </row>
    <row r="3248" spans="1:22" x14ac:dyDescent="0.35">
      <c r="A3248" s="1" t="s">
        <v>29</v>
      </c>
      <c r="B3248" s="44" t="s">
        <v>3274</v>
      </c>
      <c r="C3248" s="25" t="s">
        <v>3299</v>
      </c>
      <c r="D3248" s="25" t="s">
        <v>32</v>
      </c>
      <c r="E3248" s="50">
        <v>12500</v>
      </c>
      <c r="F3248" s="41">
        <v>2459.808</v>
      </c>
      <c r="G3248" s="42">
        <v>3999.2894999999999</v>
      </c>
      <c r="H3248" s="42">
        <v>0</v>
      </c>
      <c r="I3248" s="42"/>
      <c r="J3248" s="42"/>
      <c r="K3248" s="42">
        <v>0</v>
      </c>
      <c r="L3248" s="46">
        <v>1.0249200000000001</v>
      </c>
      <c r="M3248" s="42">
        <v>204.48782025</v>
      </c>
      <c r="N3248" s="48">
        <v>0</v>
      </c>
      <c r="O3248" s="42"/>
      <c r="P3248" s="42"/>
      <c r="Q3248" s="42">
        <v>0</v>
      </c>
      <c r="R3248" s="47">
        <v>6459.0974999999999</v>
      </c>
      <c r="S3248" s="42">
        <v>6878.5455003887018</v>
      </c>
      <c r="T3248" s="73">
        <v>0.5502836400310962</v>
      </c>
      <c r="U3248" s="48">
        <v>205.51274025000001</v>
      </c>
      <c r="V3248" s="49">
        <v>16.441019220000001</v>
      </c>
    </row>
    <row r="3249" spans="1:22" x14ac:dyDescent="0.35">
      <c r="A3249" s="1" t="s">
        <v>29</v>
      </c>
      <c r="B3249" s="44" t="s">
        <v>3274</v>
      </c>
      <c r="C3249" s="25" t="s">
        <v>3300</v>
      </c>
      <c r="D3249" s="25" t="s">
        <v>32</v>
      </c>
      <c r="E3249" s="50">
        <v>3405</v>
      </c>
      <c r="F3249" s="41">
        <v>1953.0719999999999</v>
      </c>
      <c r="G3249" s="42">
        <v>0</v>
      </c>
      <c r="H3249" s="42">
        <v>1110.8439999999998</v>
      </c>
      <c r="I3249" s="42"/>
      <c r="J3249" s="42"/>
      <c r="K3249" s="42">
        <v>0</v>
      </c>
      <c r="L3249" s="46">
        <v>0.81377999999999995</v>
      </c>
      <c r="M3249" s="42">
        <v>0</v>
      </c>
      <c r="N3249" s="48">
        <v>79.101483439999996</v>
      </c>
      <c r="O3249" s="42"/>
      <c r="P3249" s="42"/>
      <c r="Q3249" s="42">
        <v>0</v>
      </c>
      <c r="R3249" s="47">
        <v>3063.9159999999997</v>
      </c>
      <c r="S3249" s="42">
        <v>3262.8839579165583</v>
      </c>
      <c r="T3249" s="73">
        <v>0.95826254270677191</v>
      </c>
      <c r="U3249" s="48">
        <v>79.91526343999999</v>
      </c>
      <c r="V3249" s="49">
        <v>23.469974578560937</v>
      </c>
    </row>
    <row r="3250" spans="1:22" x14ac:dyDescent="0.35">
      <c r="A3250" s="1" t="s">
        <v>29</v>
      </c>
      <c r="B3250" s="44" t="s">
        <v>3274</v>
      </c>
      <c r="C3250" s="25" t="s">
        <v>3301</v>
      </c>
      <c r="D3250" s="25" t="s">
        <v>32</v>
      </c>
      <c r="E3250" s="50">
        <v>6823</v>
      </c>
      <c r="F3250" s="41">
        <v>2754</v>
      </c>
      <c r="G3250" s="42">
        <v>4568.0183999999999</v>
      </c>
      <c r="H3250" s="42">
        <v>0</v>
      </c>
      <c r="I3250" s="42"/>
      <c r="J3250" s="42"/>
      <c r="K3250" s="42">
        <v>0</v>
      </c>
      <c r="L3250" s="46">
        <v>1.1475</v>
      </c>
      <c r="M3250" s="42">
        <v>233.56751879999999</v>
      </c>
      <c r="N3250" s="48">
        <v>0</v>
      </c>
      <c r="O3250" s="42"/>
      <c r="P3250" s="42"/>
      <c r="Q3250" s="42">
        <v>0</v>
      </c>
      <c r="R3250" s="47">
        <v>7322.0183999999999</v>
      </c>
      <c r="S3250" s="42">
        <v>7797.5037099352157</v>
      </c>
      <c r="T3250" s="73">
        <v>1.1428262802191433</v>
      </c>
      <c r="U3250" s="48">
        <v>234.7150188</v>
      </c>
      <c r="V3250" s="49">
        <v>34.400559695148758</v>
      </c>
    </row>
    <row r="3251" spans="1:22" x14ac:dyDescent="0.35">
      <c r="A3251" s="1" t="s">
        <v>29</v>
      </c>
      <c r="B3251" s="44" t="s">
        <v>3274</v>
      </c>
      <c r="C3251" s="25" t="s">
        <v>3302</v>
      </c>
      <c r="D3251" s="25" t="s">
        <v>32</v>
      </c>
      <c r="E3251" s="50">
        <v>3290</v>
      </c>
      <c r="F3251" s="41">
        <v>452.55239999999998</v>
      </c>
      <c r="G3251" s="42">
        <v>1896.3945000000001</v>
      </c>
      <c r="H3251" s="42">
        <v>0</v>
      </c>
      <c r="I3251" s="42"/>
      <c r="J3251" s="42"/>
      <c r="K3251" s="42">
        <v>0</v>
      </c>
      <c r="L3251" s="46">
        <v>0.1885635</v>
      </c>
      <c r="M3251" s="48">
        <v>96.964617749999988</v>
      </c>
      <c r="N3251" s="48">
        <v>0</v>
      </c>
      <c r="O3251" s="42"/>
      <c r="P3251" s="42"/>
      <c r="Q3251" s="42">
        <v>0</v>
      </c>
      <c r="R3251" s="47">
        <v>2348.9468999999999</v>
      </c>
      <c r="S3251" s="42">
        <v>2501.4854056076701</v>
      </c>
      <c r="T3251" s="73">
        <v>0.76032991051904864</v>
      </c>
      <c r="U3251" s="48">
        <v>97.153181249999989</v>
      </c>
      <c r="V3251" s="49">
        <v>29.52984232522796</v>
      </c>
    </row>
    <row r="3252" spans="1:22" x14ac:dyDescent="0.35">
      <c r="A3252" s="1" t="s">
        <v>29</v>
      </c>
      <c r="B3252" s="44" t="s">
        <v>3274</v>
      </c>
      <c r="C3252" s="25" t="s">
        <v>3303</v>
      </c>
      <c r="D3252" s="25" t="s">
        <v>32</v>
      </c>
      <c r="E3252" s="50">
        <v>3299</v>
      </c>
      <c r="F3252" s="41">
        <v>1555.2</v>
      </c>
      <c r="G3252" s="42">
        <v>0</v>
      </c>
      <c r="H3252" s="42">
        <v>0</v>
      </c>
      <c r="I3252" s="42"/>
      <c r="J3252" s="42"/>
      <c r="K3252" s="42">
        <v>0</v>
      </c>
      <c r="L3252" s="46">
        <v>0.64800000000000002</v>
      </c>
      <c r="M3252" s="42">
        <v>0</v>
      </c>
      <c r="N3252" s="48">
        <v>0</v>
      </c>
      <c r="O3252" s="42"/>
      <c r="P3252" s="42"/>
      <c r="Q3252" s="42">
        <v>0</v>
      </c>
      <c r="R3252" s="47">
        <v>1555.2</v>
      </c>
      <c r="S3252" s="42">
        <v>1656.1932935993782</v>
      </c>
      <c r="T3252" s="73">
        <v>0.50202888560150905</v>
      </c>
      <c r="U3252" s="48">
        <v>0.64800000000000002</v>
      </c>
      <c r="V3252" s="49">
        <v>0.19642315853288875</v>
      </c>
    </row>
    <row r="3253" spans="1:22" x14ac:dyDescent="0.35">
      <c r="A3253" s="1" t="s">
        <v>29</v>
      </c>
      <c r="B3253" s="44" t="s">
        <v>3274</v>
      </c>
      <c r="C3253" s="25" t="s">
        <v>3304</v>
      </c>
      <c r="D3253" s="25" t="s">
        <v>32</v>
      </c>
      <c r="E3253" s="50">
        <v>4373</v>
      </c>
      <c r="F3253" s="41">
        <v>691.48799999999994</v>
      </c>
      <c r="G3253" s="42">
        <v>1738.7720999999999</v>
      </c>
      <c r="H3253" s="42">
        <v>0</v>
      </c>
      <c r="I3253" s="42"/>
      <c r="J3253" s="42"/>
      <c r="K3253" s="42">
        <v>0</v>
      </c>
      <c r="L3253" s="46">
        <v>0.28811999999999999</v>
      </c>
      <c r="M3253" s="48">
        <v>88.90522095</v>
      </c>
      <c r="N3253" s="48">
        <v>0</v>
      </c>
      <c r="O3253" s="42"/>
      <c r="P3253" s="42"/>
      <c r="Q3253" s="42">
        <v>0</v>
      </c>
      <c r="R3253" s="47">
        <v>2430.2601</v>
      </c>
      <c r="S3253" s="42">
        <v>2588.079011909821</v>
      </c>
      <c r="T3253" s="73">
        <v>0.59183146853643287</v>
      </c>
      <c r="U3253" s="48">
        <v>89.193340950000007</v>
      </c>
      <c r="V3253" s="49">
        <v>20.396373416418939</v>
      </c>
    </row>
    <row r="3254" spans="1:22" x14ac:dyDescent="0.35">
      <c r="A3254" s="1" t="s">
        <v>29</v>
      </c>
      <c r="B3254" s="44" t="s">
        <v>3274</v>
      </c>
      <c r="C3254" s="25" t="s">
        <v>3305</v>
      </c>
      <c r="D3254" s="25" t="s">
        <v>32</v>
      </c>
      <c r="E3254" s="50">
        <v>3113</v>
      </c>
      <c r="F3254" s="41">
        <v>1272.0239999999999</v>
      </c>
      <c r="G3254" s="42">
        <v>0</v>
      </c>
      <c r="H3254" s="42">
        <v>0</v>
      </c>
      <c r="I3254" s="42"/>
      <c r="J3254" s="42"/>
      <c r="K3254" s="42">
        <v>0</v>
      </c>
      <c r="L3254" s="46">
        <v>0.53000999999999998</v>
      </c>
      <c r="M3254" s="42">
        <v>0</v>
      </c>
      <c r="N3254" s="48">
        <v>0</v>
      </c>
      <c r="O3254" s="42"/>
      <c r="P3254" s="42"/>
      <c r="Q3254" s="42">
        <v>0</v>
      </c>
      <c r="R3254" s="47">
        <v>1272.0239999999999</v>
      </c>
      <c r="S3254" s="42">
        <v>1354.6280980564911</v>
      </c>
      <c r="T3254" s="73">
        <v>0.43515197496193098</v>
      </c>
      <c r="U3254" s="48">
        <v>0.53000999999999998</v>
      </c>
      <c r="V3254" s="49">
        <v>0.170256986829425</v>
      </c>
    </row>
    <row r="3255" spans="1:22" x14ac:dyDescent="0.35">
      <c r="A3255" s="1" t="s">
        <v>29</v>
      </c>
      <c r="B3255" s="44" t="s">
        <v>3274</v>
      </c>
      <c r="C3255" s="25" t="s">
        <v>3306</v>
      </c>
      <c r="D3255" s="25" t="s">
        <v>32</v>
      </c>
      <c r="E3255" s="50">
        <v>3659</v>
      </c>
      <c r="F3255" s="41">
        <v>814.10399999999993</v>
      </c>
      <c r="G3255" s="42">
        <v>1742.1822</v>
      </c>
      <c r="H3255" s="42">
        <v>0</v>
      </c>
      <c r="I3255" s="42"/>
      <c r="J3255" s="42"/>
      <c r="K3255" s="42">
        <v>0</v>
      </c>
      <c r="L3255" s="46">
        <v>0.33920999999999996</v>
      </c>
      <c r="M3255" s="48">
        <v>89.079582899999991</v>
      </c>
      <c r="N3255" s="48">
        <v>0</v>
      </c>
      <c r="O3255" s="42"/>
      <c r="P3255" s="42"/>
      <c r="Q3255" s="42">
        <v>0</v>
      </c>
      <c r="R3255" s="47">
        <v>2556.2862</v>
      </c>
      <c r="S3255" s="42">
        <v>2722.2891338481472</v>
      </c>
      <c r="T3255" s="73">
        <v>0.74399812348951821</v>
      </c>
      <c r="U3255" s="48">
        <v>89.418792899999985</v>
      </c>
      <c r="V3255" s="49">
        <v>24.438041240776165</v>
      </c>
    </row>
    <row r="3256" spans="1:22" x14ac:dyDescent="0.35">
      <c r="A3256" s="1" t="s">
        <v>29</v>
      </c>
      <c r="B3256" s="44" t="s">
        <v>3274</v>
      </c>
      <c r="C3256" s="25" t="s">
        <v>3307</v>
      </c>
      <c r="D3256" s="25" t="s">
        <v>32</v>
      </c>
      <c r="E3256" s="50">
        <v>4172</v>
      </c>
      <c r="F3256" s="41">
        <v>792</v>
      </c>
      <c r="G3256" s="42">
        <v>1747.8657000000001</v>
      </c>
      <c r="H3256" s="42">
        <v>0</v>
      </c>
      <c r="I3256" s="42"/>
      <c r="J3256" s="42"/>
      <c r="K3256" s="42">
        <v>0</v>
      </c>
      <c r="L3256" s="46">
        <v>0.33</v>
      </c>
      <c r="M3256" s="48">
        <v>89.370186149999995</v>
      </c>
      <c r="N3256" s="48">
        <v>0</v>
      </c>
      <c r="O3256" s="42"/>
      <c r="P3256" s="42"/>
      <c r="Q3256" s="42">
        <v>0</v>
      </c>
      <c r="R3256" s="47">
        <v>2539.8657000000003</v>
      </c>
      <c r="S3256" s="42">
        <v>2704.8023013008556</v>
      </c>
      <c r="T3256" s="73">
        <v>0.64832269925715613</v>
      </c>
      <c r="U3256" s="48">
        <v>89.700186149999993</v>
      </c>
      <c r="V3256" s="49">
        <v>21.500524005273249</v>
      </c>
    </row>
    <row r="3257" spans="1:22" x14ac:dyDescent="0.35">
      <c r="A3257" s="1" t="s">
        <v>29</v>
      </c>
      <c r="B3257" s="44" t="s">
        <v>3274</v>
      </c>
      <c r="C3257" s="25" t="s">
        <v>3308</v>
      </c>
      <c r="D3257" s="25" t="s">
        <v>32</v>
      </c>
      <c r="E3257" s="50">
        <v>36540</v>
      </c>
      <c r="F3257" s="41">
        <v>13335.84</v>
      </c>
      <c r="G3257" s="42">
        <v>6445.0889999999999</v>
      </c>
      <c r="H3257" s="42">
        <v>0</v>
      </c>
      <c r="I3257" s="42"/>
      <c r="J3257" s="42"/>
      <c r="K3257" s="42">
        <v>0</v>
      </c>
      <c r="L3257" s="46">
        <v>5.5566000000000004</v>
      </c>
      <c r="M3257" s="42">
        <v>329.54408549999999</v>
      </c>
      <c r="N3257" s="48">
        <v>0</v>
      </c>
      <c r="O3257" s="42"/>
      <c r="P3257" s="42"/>
      <c r="Q3257" s="42">
        <v>0</v>
      </c>
      <c r="R3257" s="47">
        <v>19780.929</v>
      </c>
      <c r="S3257" s="42">
        <v>21065.484793573465</v>
      </c>
      <c r="T3257" s="73">
        <v>0.57650478362270019</v>
      </c>
      <c r="U3257" s="48">
        <v>335.1006855</v>
      </c>
      <c r="V3257" s="49">
        <v>9.1707905172413806</v>
      </c>
    </row>
    <row r="3258" spans="1:22" x14ac:dyDescent="0.35">
      <c r="A3258" s="1" t="s">
        <v>29</v>
      </c>
      <c r="B3258" s="44" t="s">
        <v>3274</v>
      </c>
      <c r="C3258" s="25" t="s">
        <v>3309</v>
      </c>
      <c r="D3258" s="25" t="s">
        <v>32</v>
      </c>
      <c r="E3258" s="50">
        <v>5050</v>
      </c>
      <c r="F3258" s="41">
        <v>3601.152</v>
      </c>
      <c r="G3258" s="42">
        <v>2863.7262000000001</v>
      </c>
      <c r="H3258" s="42">
        <v>0</v>
      </c>
      <c r="I3258" s="42"/>
      <c r="J3258" s="42"/>
      <c r="K3258" s="42">
        <v>0</v>
      </c>
      <c r="L3258" s="46">
        <v>1.50048</v>
      </c>
      <c r="M3258" s="42">
        <v>146.42529089999999</v>
      </c>
      <c r="N3258" s="48">
        <v>0</v>
      </c>
      <c r="O3258" s="42"/>
      <c r="P3258" s="42"/>
      <c r="Q3258" s="42">
        <v>0</v>
      </c>
      <c r="R3258" s="47">
        <v>6464.8782000000001</v>
      </c>
      <c r="S3258" s="42">
        <v>6884.7015938636951</v>
      </c>
      <c r="T3258" s="73">
        <v>1.3633072463096425</v>
      </c>
      <c r="U3258" s="48">
        <v>147.9257709</v>
      </c>
      <c r="V3258" s="49">
        <v>29.292231861386139</v>
      </c>
    </row>
    <row r="3259" spans="1:22" x14ac:dyDescent="0.35">
      <c r="A3259" s="1" t="s">
        <v>29</v>
      </c>
      <c r="B3259" s="44" t="s">
        <v>3274</v>
      </c>
      <c r="C3259" s="25" t="s">
        <v>3310</v>
      </c>
      <c r="D3259" s="25" t="s">
        <v>32</v>
      </c>
      <c r="E3259" s="50">
        <v>3825</v>
      </c>
      <c r="F3259" s="41">
        <v>1000.0799999999999</v>
      </c>
      <c r="G3259" s="42">
        <v>1038.9438</v>
      </c>
      <c r="H3259" s="42">
        <v>0</v>
      </c>
      <c r="I3259" s="42"/>
      <c r="J3259" s="42"/>
      <c r="K3259" s="42">
        <v>0</v>
      </c>
      <c r="L3259" s="46">
        <v>0.41670000000000001</v>
      </c>
      <c r="M3259" s="48">
        <v>53.122274099999998</v>
      </c>
      <c r="N3259" s="48">
        <v>0</v>
      </c>
      <c r="O3259" s="42"/>
      <c r="P3259" s="42"/>
      <c r="Q3259" s="42">
        <v>0</v>
      </c>
      <c r="R3259" s="47">
        <v>2039.0237999999999</v>
      </c>
      <c r="S3259" s="42">
        <v>2171.4361773723763</v>
      </c>
      <c r="T3259" s="73">
        <v>0.56769573264637285</v>
      </c>
      <c r="U3259" s="48">
        <v>53.538974099999997</v>
      </c>
      <c r="V3259" s="49">
        <v>13.997117411764705</v>
      </c>
    </row>
    <row r="3260" spans="1:22" x14ac:dyDescent="0.35">
      <c r="A3260" s="1" t="s">
        <v>29</v>
      </c>
      <c r="B3260" s="44" t="s">
        <v>3274</v>
      </c>
      <c r="C3260" s="25" t="s">
        <v>3311</v>
      </c>
      <c r="D3260" s="25" t="s">
        <v>32</v>
      </c>
      <c r="E3260" s="50">
        <v>3472</v>
      </c>
      <c r="F3260" s="41">
        <v>511.3836</v>
      </c>
      <c r="G3260" s="42">
        <v>1684.2104999999999</v>
      </c>
      <c r="H3260" s="42">
        <v>0</v>
      </c>
      <c r="I3260" s="42"/>
      <c r="J3260" s="42"/>
      <c r="K3260" s="42">
        <v>0</v>
      </c>
      <c r="L3260" s="46">
        <v>0.2130765</v>
      </c>
      <c r="M3260" s="48">
        <v>86.11542974999999</v>
      </c>
      <c r="N3260" s="48">
        <v>0</v>
      </c>
      <c r="O3260" s="42"/>
      <c r="P3260" s="42"/>
      <c r="Q3260" s="42">
        <v>0</v>
      </c>
      <c r="R3260" s="47">
        <v>2195.5940999999998</v>
      </c>
      <c r="S3260" s="42">
        <v>2338.1740122726092</v>
      </c>
      <c r="T3260" s="73">
        <v>0.67343721551630453</v>
      </c>
      <c r="U3260" s="48">
        <v>86.32850624999999</v>
      </c>
      <c r="V3260" s="49">
        <v>24.864201108870965</v>
      </c>
    </row>
    <row r="3261" spans="1:22" x14ac:dyDescent="0.35">
      <c r="A3261" s="1" t="s">
        <v>29</v>
      </c>
      <c r="B3261" s="44" t="s">
        <v>3274</v>
      </c>
      <c r="C3261" s="25" t="s">
        <v>3312</v>
      </c>
      <c r="D3261" s="25" t="s">
        <v>32</v>
      </c>
      <c r="E3261" s="50">
        <v>6328</v>
      </c>
      <c r="F3261" s="41">
        <v>4064.2919999999999</v>
      </c>
      <c r="G3261" s="42">
        <v>0</v>
      </c>
      <c r="H3261" s="42">
        <v>0</v>
      </c>
      <c r="I3261" s="42"/>
      <c r="J3261" s="42"/>
      <c r="K3261" s="42">
        <v>0</v>
      </c>
      <c r="L3261" s="46">
        <v>1.6934549999999999</v>
      </c>
      <c r="M3261" s="42">
        <v>0</v>
      </c>
      <c r="N3261" s="48">
        <v>0</v>
      </c>
      <c r="O3261" s="42"/>
      <c r="P3261" s="42"/>
      <c r="Q3261" s="42">
        <v>0</v>
      </c>
      <c r="R3261" s="47">
        <v>4064.2919999999999</v>
      </c>
      <c r="S3261" s="42">
        <v>4328.2234784140965</v>
      </c>
      <c r="T3261" s="73">
        <v>0.68397969001486991</v>
      </c>
      <c r="U3261" s="48">
        <v>1.6934549999999999</v>
      </c>
      <c r="V3261" s="49">
        <v>0.26761298988621995</v>
      </c>
    </row>
    <row r="3262" spans="1:22" x14ac:dyDescent="0.35">
      <c r="A3262" s="1" t="s">
        <v>29</v>
      </c>
      <c r="B3262" s="44" t="s">
        <v>3274</v>
      </c>
      <c r="C3262" s="25" t="s">
        <v>3313</v>
      </c>
      <c r="D3262" s="25" t="s">
        <v>32</v>
      </c>
      <c r="E3262" s="50">
        <v>22843</v>
      </c>
      <c r="F3262" s="41">
        <v>5054.3999999999996</v>
      </c>
      <c r="G3262" s="42">
        <v>7975.4660999999996</v>
      </c>
      <c r="H3262" s="42">
        <v>0</v>
      </c>
      <c r="I3262" s="42"/>
      <c r="J3262" s="42"/>
      <c r="K3262" s="42">
        <v>0</v>
      </c>
      <c r="L3262" s="46">
        <v>2.1059999999999999</v>
      </c>
      <c r="M3262" s="42">
        <v>407.79385394999997</v>
      </c>
      <c r="N3262" s="48">
        <v>0</v>
      </c>
      <c r="O3262" s="42"/>
      <c r="P3262" s="42"/>
      <c r="Q3262" s="42">
        <v>0</v>
      </c>
      <c r="R3262" s="47">
        <v>13029.866099999999</v>
      </c>
      <c r="S3262" s="42">
        <v>13876.013921886499</v>
      </c>
      <c r="T3262" s="73">
        <v>0.60745146967939845</v>
      </c>
      <c r="U3262" s="48">
        <v>409.89985394999997</v>
      </c>
      <c r="V3262" s="49">
        <v>17.944221597425905</v>
      </c>
    </row>
    <row r="3263" spans="1:22" x14ac:dyDescent="0.35">
      <c r="A3263" s="1" t="s">
        <v>29</v>
      </c>
      <c r="B3263" s="44" t="s">
        <v>3274</v>
      </c>
      <c r="C3263" s="25" t="s">
        <v>3314</v>
      </c>
      <c r="D3263" s="25" t="s">
        <v>32</v>
      </c>
      <c r="E3263" s="50">
        <v>10149</v>
      </c>
      <c r="F3263" s="41">
        <v>4176.3599999999997</v>
      </c>
      <c r="G3263" s="42">
        <v>3685.1813999999999</v>
      </c>
      <c r="H3263" s="42">
        <v>0</v>
      </c>
      <c r="I3263" s="42"/>
      <c r="J3263" s="42"/>
      <c r="K3263" s="42">
        <v>0</v>
      </c>
      <c r="L3263" s="46">
        <v>1.7401500000000001</v>
      </c>
      <c r="M3263" s="42">
        <v>188.42714729999997</v>
      </c>
      <c r="N3263" s="48">
        <v>0</v>
      </c>
      <c r="O3263" s="42"/>
      <c r="P3263" s="42"/>
      <c r="Q3263" s="42">
        <v>0</v>
      </c>
      <c r="R3263" s="47">
        <v>7861.5414000000001</v>
      </c>
      <c r="S3263" s="42">
        <v>8372.0628498160149</v>
      </c>
      <c r="T3263" s="73">
        <v>0.8249150507257873</v>
      </c>
      <c r="U3263" s="48">
        <v>190.16729729999997</v>
      </c>
      <c r="V3263" s="49">
        <v>18.737540378362397</v>
      </c>
    </row>
    <row r="3264" spans="1:22" x14ac:dyDescent="0.35">
      <c r="A3264" s="1" t="s">
        <v>29</v>
      </c>
      <c r="B3264" s="44" t="s">
        <v>3274</v>
      </c>
      <c r="C3264" s="25" t="s">
        <v>3315</v>
      </c>
      <c r="D3264" s="25" t="s">
        <v>32</v>
      </c>
      <c r="E3264" s="50">
        <v>20729</v>
      </c>
      <c r="F3264" s="41">
        <v>6065.28</v>
      </c>
      <c r="G3264" s="42">
        <v>6935.0066999999999</v>
      </c>
      <c r="H3264" s="42">
        <v>0</v>
      </c>
      <c r="I3264" s="42"/>
      <c r="J3264" s="42"/>
      <c r="K3264" s="42">
        <v>0</v>
      </c>
      <c r="L3264" s="46">
        <v>2.5272000000000001</v>
      </c>
      <c r="M3264" s="42">
        <v>354.59408564999995</v>
      </c>
      <c r="N3264" s="48">
        <v>0</v>
      </c>
      <c r="O3264" s="42"/>
      <c r="P3264" s="42"/>
      <c r="Q3264" s="42">
        <v>0</v>
      </c>
      <c r="R3264" s="47">
        <v>13000.286700000001</v>
      </c>
      <c r="S3264" s="42">
        <v>13844.513662171546</v>
      </c>
      <c r="T3264" s="73">
        <v>0.66788140586480516</v>
      </c>
      <c r="U3264" s="48">
        <v>357.12128564999995</v>
      </c>
      <c r="V3264" s="49">
        <v>17.228100036181193</v>
      </c>
    </row>
    <row r="3265" spans="1:22" x14ac:dyDescent="0.35">
      <c r="A3265" s="1" t="s">
        <v>29</v>
      </c>
      <c r="B3265" s="44" t="s">
        <v>3274</v>
      </c>
      <c r="C3265" s="25" t="s">
        <v>3316</v>
      </c>
      <c r="D3265" s="25" t="s">
        <v>32</v>
      </c>
      <c r="E3265" s="50">
        <v>17177</v>
      </c>
      <c r="F3265" s="41">
        <v>8655.119999999999</v>
      </c>
      <c r="G3265" s="42">
        <v>5992.3035</v>
      </c>
      <c r="H3265" s="42">
        <v>0</v>
      </c>
      <c r="I3265" s="42"/>
      <c r="J3265" s="42"/>
      <c r="K3265" s="42">
        <v>0</v>
      </c>
      <c r="L3265" s="46">
        <v>3.6063000000000001</v>
      </c>
      <c r="M3265" s="42">
        <v>306.39269325000004</v>
      </c>
      <c r="N3265" s="48">
        <v>0</v>
      </c>
      <c r="O3265" s="42"/>
      <c r="P3265" s="42"/>
      <c r="Q3265" s="42">
        <v>0</v>
      </c>
      <c r="R3265" s="47">
        <v>14647.423499999999</v>
      </c>
      <c r="S3265" s="42">
        <v>15598.614049131898</v>
      </c>
      <c r="T3265" s="73">
        <v>0.90811049945461364</v>
      </c>
      <c r="U3265" s="48">
        <v>309.99899325000001</v>
      </c>
      <c r="V3265" s="49">
        <v>18.047330339989522</v>
      </c>
    </row>
    <row r="3266" spans="1:22" x14ac:dyDescent="0.35">
      <c r="A3266" s="1" t="s">
        <v>29</v>
      </c>
      <c r="B3266" s="44" t="s">
        <v>3274</v>
      </c>
      <c r="C3266" s="25" t="s">
        <v>3317</v>
      </c>
      <c r="D3266" s="25" t="s">
        <v>32</v>
      </c>
      <c r="E3266" s="50">
        <v>31354</v>
      </c>
      <c r="F3266" s="41">
        <v>10629.36</v>
      </c>
      <c r="G3266" s="42">
        <v>10859.652899999999</v>
      </c>
      <c r="H3266" s="42">
        <v>0</v>
      </c>
      <c r="I3266" s="42"/>
      <c r="J3266" s="42"/>
      <c r="K3266" s="42">
        <v>0</v>
      </c>
      <c r="L3266" s="46">
        <v>4.4289000000000005</v>
      </c>
      <c r="M3266" s="42">
        <v>555.26531654999997</v>
      </c>
      <c r="N3266" s="48">
        <v>0</v>
      </c>
      <c r="O3266" s="42"/>
      <c r="P3266" s="42"/>
      <c r="Q3266" s="42">
        <v>0</v>
      </c>
      <c r="R3266" s="47">
        <v>21489.012900000002</v>
      </c>
      <c r="S3266" s="42">
        <v>22884.490130562324</v>
      </c>
      <c r="T3266" s="73">
        <v>0.72987466130517076</v>
      </c>
      <c r="U3266" s="48">
        <v>559.69421654999996</v>
      </c>
      <c r="V3266" s="49">
        <v>17.850807442431588</v>
      </c>
    </row>
    <row r="3267" spans="1:22" x14ac:dyDescent="0.35">
      <c r="A3267" s="1" t="s">
        <v>29</v>
      </c>
      <c r="B3267" s="44" t="s">
        <v>3274</v>
      </c>
      <c r="C3267" s="25" t="s">
        <v>3318</v>
      </c>
      <c r="D3267" s="25" t="s">
        <v>32</v>
      </c>
      <c r="E3267" s="50">
        <v>4340</v>
      </c>
      <c r="F3267" s="41">
        <v>792.72</v>
      </c>
      <c r="G3267" s="42">
        <v>3166.4672999999998</v>
      </c>
      <c r="H3267" s="42">
        <v>0</v>
      </c>
      <c r="I3267" s="42"/>
      <c r="J3267" s="42"/>
      <c r="K3267" s="42">
        <v>0</v>
      </c>
      <c r="L3267" s="46">
        <v>0.33030000000000004</v>
      </c>
      <c r="M3267" s="42">
        <v>161.90475735000001</v>
      </c>
      <c r="N3267" s="48">
        <v>0</v>
      </c>
      <c r="O3267" s="42"/>
      <c r="P3267" s="42"/>
      <c r="Q3267" s="42">
        <v>0</v>
      </c>
      <c r="R3267" s="47">
        <v>3959.1872999999996</v>
      </c>
      <c r="S3267" s="42">
        <v>4216.2933734335311</v>
      </c>
      <c r="T3267" s="73">
        <v>0.97149616899390112</v>
      </c>
      <c r="U3267" s="48">
        <v>162.23505735000001</v>
      </c>
      <c r="V3267" s="49">
        <v>37.381349619815673</v>
      </c>
    </row>
    <row r="3268" spans="1:22" x14ac:dyDescent="0.35">
      <c r="A3268" s="1" t="s">
        <v>29</v>
      </c>
      <c r="B3268" s="44" t="s">
        <v>3274</v>
      </c>
      <c r="C3268" s="25" t="s">
        <v>3319</v>
      </c>
      <c r="D3268" s="25" t="s">
        <v>32</v>
      </c>
      <c r="E3268" s="50">
        <v>3893</v>
      </c>
      <c r="F3268" s="41">
        <v>653.76</v>
      </c>
      <c r="G3268" s="42">
        <v>2846.2968000000001</v>
      </c>
      <c r="H3268" s="42">
        <v>0</v>
      </c>
      <c r="I3268" s="42"/>
      <c r="J3268" s="42"/>
      <c r="K3268" s="42">
        <v>0</v>
      </c>
      <c r="L3268" s="46">
        <v>0.27239999999999998</v>
      </c>
      <c r="M3268" s="42">
        <v>145.5341076</v>
      </c>
      <c r="N3268" s="48">
        <v>0</v>
      </c>
      <c r="O3268" s="42"/>
      <c r="P3268" s="42"/>
      <c r="Q3268" s="42">
        <v>0</v>
      </c>
      <c r="R3268" s="47">
        <v>3500.0568000000003</v>
      </c>
      <c r="S3268" s="42">
        <v>3727.3473504223894</v>
      </c>
      <c r="T3268" s="73">
        <v>0.95744858731630855</v>
      </c>
      <c r="U3268" s="48">
        <v>145.8065076</v>
      </c>
      <c r="V3268" s="49">
        <v>37.453508245568976</v>
      </c>
    </row>
    <row r="3269" spans="1:22" x14ac:dyDescent="0.35">
      <c r="A3269" s="1" t="s">
        <v>29</v>
      </c>
      <c r="B3269" s="44" t="s">
        <v>3274</v>
      </c>
      <c r="C3269" s="25" t="s">
        <v>3320</v>
      </c>
      <c r="D3269" s="25" t="s">
        <v>32</v>
      </c>
      <c r="E3269" s="50">
        <v>2541</v>
      </c>
      <c r="F3269" s="41">
        <v>516.45600000000002</v>
      </c>
      <c r="G3269" s="42">
        <v>902.53980000000001</v>
      </c>
      <c r="H3269" s="42">
        <v>0</v>
      </c>
      <c r="I3269" s="42"/>
      <c r="J3269" s="42"/>
      <c r="K3269" s="42">
        <v>0</v>
      </c>
      <c r="L3269" s="46">
        <v>0.21518999999999999</v>
      </c>
      <c r="M3269" s="48">
        <v>46.147796100000001</v>
      </c>
      <c r="N3269" s="48">
        <v>0</v>
      </c>
      <c r="O3269" s="42"/>
      <c r="P3269" s="42"/>
      <c r="Q3269" s="42">
        <v>0</v>
      </c>
      <c r="R3269" s="47">
        <v>1418.9958000000001</v>
      </c>
      <c r="S3269" s="42">
        <v>1511.1441149727909</v>
      </c>
      <c r="T3269" s="73">
        <v>0.59470449231514799</v>
      </c>
      <c r="U3269" s="48">
        <v>46.362986100000001</v>
      </c>
      <c r="V3269" s="49">
        <v>18.245960684769777</v>
      </c>
    </row>
    <row r="3270" spans="1:22" x14ac:dyDescent="0.35">
      <c r="A3270" s="1" t="s">
        <v>29</v>
      </c>
      <c r="B3270" s="44" t="s">
        <v>3274</v>
      </c>
      <c r="C3270" s="25" t="s">
        <v>3321</v>
      </c>
      <c r="D3270" s="25" t="s">
        <v>32</v>
      </c>
      <c r="E3270" s="50">
        <v>3983</v>
      </c>
      <c r="F3270" s="41">
        <v>915.40800000000002</v>
      </c>
      <c r="G3270" s="42">
        <v>1216.269</v>
      </c>
      <c r="H3270" s="42">
        <v>0</v>
      </c>
      <c r="I3270" s="42"/>
      <c r="J3270" s="42"/>
      <c r="K3270" s="42">
        <v>0</v>
      </c>
      <c r="L3270" s="46">
        <v>0.38142000000000004</v>
      </c>
      <c r="M3270" s="48">
        <v>62.189095499999993</v>
      </c>
      <c r="N3270" s="48">
        <v>0</v>
      </c>
      <c r="O3270" s="42"/>
      <c r="P3270" s="42"/>
      <c r="Q3270" s="42">
        <v>0</v>
      </c>
      <c r="R3270" s="47">
        <v>2131.6770000000001</v>
      </c>
      <c r="S3270" s="42">
        <v>2270.1061931070226</v>
      </c>
      <c r="T3270" s="73">
        <v>0.56994883080768832</v>
      </c>
      <c r="U3270" s="48">
        <v>62.570515499999992</v>
      </c>
      <c r="V3270" s="49">
        <v>15.709393798644237</v>
      </c>
    </row>
    <row r="3271" spans="1:22" x14ac:dyDescent="0.35">
      <c r="A3271" s="1" t="s">
        <v>29</v>
      </c>
      <c r="B3271" s="44" t="s">
        <v>3274</v>
      </c>
      <c r="C3271" s="25" t="s">
        <v>3322</v>
      </c>
      <c r="D3271" s="25" t="s">
        <v>32</v>
      </c>
      <c r="E3271" s="50">
        <v>8705</v>
      </c>
      <c r="F3271" s="41">
        <v>1196.6399999999999</v>
      </c>
      <c r="G3271" s="42">
        <v>5500.4912999999997</v>
      </c>
      <c r="H3271" s="42">
        <v>0</v>
      </c>
      <c r="I3271" s="42"/>
      <c r="J3271" s="42"/>
      <c r="K3271" s="42">
        <v>0</v>
      </c>
      <c r="L3271" s="46">
        <v>0.49860000000000004</v>
      </c>
      <c r="M3271" s="42">
        <v>281.24582535000002</v>
      </c>
      <c r="N3271" s="48">
        <v>0</v>
      </c>
      <c r="O3271" s="42"/>
      <c r="P3271" s="42"/>
      <c r="Q3271" s="42">
        <v>0</v>
      </c>
      <c r="R3271" s="47">
        <v>6697.1312999999991</v>
      </c>
      <c r="S3271" s="42">
        <v>7132.0370019383245</v>
      </c>
      <c r="T3271" s="73">
        <v>0.81930350395615448</v>
      </c>
      <c r="U3271" s="48">
        <v>281.74442535000003</v>
      </c>
      <c r="V3271" s="49">
        <v>32.365815663411837</v>
      </c>
    </row>
    <row r="3272" spans="1:22" x14ac:dyDescent="0.35">
      <c r="A3272" s="1" t="s">
        <v>29</v>
      </c>
      <c r="B3272" s="44" t="s">
        <v>3274</v>
      </c>
      <c r="C3272" s="25" t="s">
        <v>3323</v>
      </c>
      <c r="D3272" s="25" t="s">
        <v>32</v>
      </c>
      <c r="E3272" s="50">
        <v>14311</v>
      </c>
      <c r="F3272" s="41">
        <v>2285.2799999999997</v>
      </c>
      <c r="G3272" s="42">
        <v>6493.9670999999998</v>
      </c>
      <c r="H3272" s="42">
        <v>0</v>
      </c>
      <c r="I3272" s="42"/>
      <c r="J3272" s="42"/>
      <c r="K3272" s="42">
        <v>0</v>
      </c>
      <c r="L3272" s="46">
        <v>0.95220000000000005</v>
      </c>
      <c r="M3272" s="42">
        <v>332.04327344999996</v>
      </c>
      <c r="N3272" s="48">
        <v>0</v>
      </c>
      <c r="O3272" s="42"/>
      <c r="P3272" s="42"/>
      <c r="Q3272" s="42">
        <v>0</v>
      </c>
      <c r="R3272" s="47">
        <v>8779.2471000000005</v>
      </c>
      <c r="S3272" s="42">
        <v>9349.3635351541852</v>
      </c>
      <c r="T3272" s="73">
        <v>0.65329910803956293</v>
      </c>
      <c r="U3272" s="48">
        <v>332.99547344999996</v>
      </c>
      <c r="V3272" s="49">
        <v>23.268497900216616</v>
      </c>
    </row>
    <row r="3273" spans="1:22" x14ac:dyDescent="0.35">
      <c r="A3273" s="1" t="s">
        <v>29</v>
      </c>
      <c r="B3273" s="44" t="s">
        <v>3274</v>
      </c>
      <c r="C3273" s="25" t="s">
        <v>3324</v>
      </c>
      <c r="D3273" s="25" t="s">
        <v>32</v>
      </c>
      <c r="E3273" s="50">
        <v>4856</v>
      </c>
      <c r="F3273" s="41">
        <v>804.95999999999992</v>
      </c>
      <c r="G3273" s="42">
        <v>2055.9114</v>
      </c>
      <c r="H3273" s="42">
        <v>0</v>
      </c>
      <c r="I3273" s="42"/>
      <c r="J3273" s="42"/>
      <c r="K3273" s="42">
        <v>0</v>
      </c>
      <c r="L3273" s="46">
        <v>0.33540000000000003</v>
      </c>
      <c r="M3273" s="42">
        <v>105.12088229999999</v>
      </c>
      <c r="N3273" s="48">
        <v>0</v>
      </c>
      <c r="O3273" s="42"/>
      <c r="P3273" s="42"/>
      <c r="Q3273" s="42">
        <v>0</v>
      </c>
      <c r="R3273" s="47">
        <v>2860.8714</v>
      </c>
      <c r="S3273" s="42">
        <v>3046.6538236434308</v>
      </c>
      <c r="T3273" s="73">
        <v>0.62739988131042645</v>
      </c>
      <c r="U3273" s="48">
        <v>105.4562823</v>
      </c>
      <c r="V3273" s="49">
        <v>21.716697343492584</v>
      </c>
    </row>
    <row r="3274" spans="1:22" x14ac:dyDescent="0.35">
      <c r="A3274" s="1" t="s">
        <v>29</v>
      </c>
      <c r="B3274" s="44" t="s">
        <v>3274</v>
      </c>
      <c r="C3274" s="25" t="s">
        <v>3325</v>
      </c>
      <c r="D3274" s="25" t="s">
        <v>32</v>
      </c>
      <c r="E3274" s="50">
        <v>3222</v>
      </c>
      <c r="F3274" s="41">
        <v>1797.12</v>
      </c>
      <c r="G3274" s="42">
        <v>0</v>
      </c>
      <c r="H3274" s="42">
        <v>0</v>
      </c>
      <c r="I3274" s="42"/>
      <c r="J3274" s="42"/>
      <c r="K3274" s="42">
        <v>0</v>
      </c>
      <c r="L3274" s="46">
        <v>0.74880000000000002</v>
      </c>
      <c r="M3274" s="42">
        <v>0</v>
      </c>
      <c r="N3274" s="48">
        <v>0</v>
      </c>
      <c r="O3274" s="42"/>
      <c r="P3274" s="42"/>
      <c r="Q3274" s="42">
        <v>0</v>
      </c>
      <c r="R3274" s="47">
        <v>1797.12</v>
      </c>
      <c r="S3274" s="42">
        <v>1913.8233614926146</v>
      </c>
      <c r="T3274" s="73">
        <v>0.5939861457146538</v>
      </c>
      <c r="U3274" s="48">
        <v>0.74880000000000002</v>
      </c>
      <c r="V3274" s="49">
        <v>0.23240223463687154</v>
      </c>
    </row>
    <row r="3275" spans="1:22" x14ac:dyDescent="0.35">
      <c r="A3275" s="1" t="s">
        <v>29</v>
      </c>
      <c r="B3275" s="44" t="s">
        <v>3274</v>
      </c>
      <c r="C3275" s="25" t="s">
        <v>3326</v>
      </c>
      <c r="D3275" s="25" t="s">
        <v>32</v>
      </c>
      <c r="E3275" s="50">
        <v>4746</v>
      </c>
      <c r="F3275" s="41">
        <v>899.98199999999997</v>
      </c>
      <c r="G3275" s="42">
        <v>1996.0452</v>
      </c>
      <c r="H3275" s="42">
        <v>0</v>
      </c>
      <c r="I3275" s="42"/>
      <c r="J3275" s="42"/>
      <c r="K3275" s="42">
        <v>0</v>
      </c>
      <c r="L3275" s="46">
        <v>0.37499250000000001</v>
      </c>
      <c r="M3275" s="42">
        <v>102.05986139999999</v>
      </c>
      <c r="N3275" s="48">
        <v>0</v>
      </c>
      <c r="O3275" s="42"/>
      <c r="P3275" s="42"/>
      <c r="Q3275" s="42">
        <v>0</v>
      </c>
      <c r="R3275" s="47">
        <v>2896.0272</v>
      </c>
      <c r="S3275" s="42">
        <v>3084.0926097745528</v>
      </c>
      <c r="T3275" s="73">
        <v>0.64982987985135965</v>
      </c>
      <c r="U3275" s="48">
        <v>102.43485389999999</v>
      </c>
      <c r="V3275" s="49">
        <v>21.583407901390643</v>
      </c>
    </row>
    <row r="3276" spans="1:22" x14ac:dyDescent="0.35">
      <c r="A3276" s="1" t="s">
        <v>29</v>
      </c>
      <c r="B3276" s="44" t="s">
        <v>3274</v>
      </c>
      <c r="C3276" s="25" t="s">
        <v>3327</v>
      </c>
      <c r="D3276" s="25" t="s">
        <v>32</v>
      </c>
      <c r="E3276" s="50">
        <v>110</v>
      </c>
      <c r="F3276" s="41">
        <v>118.76039999999999</v>
      </c>
      <c r="G3276" s="42">
        <v>0</v>
      </c>
      <c r="H3276" s="42">
        <v>0</v>
      </c>
      <c r="I3276" s="42"/>
      <c r="J3276" s="42"/>
      <c r="K3276" s="42">
        <v>0</v>
      </c>
      <c r="L3276" s="46">
        <v>4.94835E-2</v>
      </c>
      <c r="M3276" s="42">
        <v>0</v>
      </c>
      <c r="N3276" s="48">
        <v>0</v>
      </c>
      <c r="O3276" s="42"/>
      <c r="P3276" s="42"/>
      <c r="Q3276" s="42">
        <v>0</v>
      </c>
      <c r="R3276" s="47">
        <v>118.76039999999999</v>
      </c>
      <c r="S3276" s="42">
        <v>126.47259389479139</v>
      </c>
      <c r="T3276" s="73">
        <v>1.1497508535890126</v>
      </c>
      <c r="U3276" s="48">
        <v>4.94835E-2</v>
      </c>
      <c r="V3276" s="49">
        <v>0.44984999999999997</v>
      </c>
    </row>
    <row r="3277" spans="1:22" x14ac:dyDescent="0.35">
      <c r="A3277" s="1" t="s">
        <v>29</v>
      </c>
      <c r="B3277" s="44" t="s">
        <v>3274</v>
      </c>
      <c r="C3277" s="25" t="s">
        <v>3328</v>
      </c>
      <c r="D3277" s="25" t="s">
        <v>32</v>
      </c>
      <c r="E3277" s="50">
        <v>3331</v>
      </c>
      <c r="F3277" s="41">
        <v>1410.624</v>
      </c>
      <c r="G3277" s="42">
        <v>0</v>
      </c>
      <c r="H3277" s="42">
        <v>0</v>
      </c>
      <c r="I3277" s="42"/>
      <c r="J3277" s="42"/>
      <c r="K3277" s="42">
        <v>0</v>
      </c>
      <c r="L3277" s="46">
        <v>0.58775999999999995</v>
      </c>
      <c r="M3277" s="42">
        <v>0</v>
      </c>
      <c r="N3277" s="48">
        <v>0</v>
      </c>
      <c r="O3277" s="42"/>
      <c r="P3277" s="42"/>
      <c r="Q3277" s="42">
        <v>0</v>
      </c>
      <c r="R3277" s="47">
        <v>1410.624</v>
      </c>
      <c r="S3277" s="42">
        <v>1502.2286577869913</v>
      </c>
      <c r="T3277" s="73">
        <v>0.45098428633653298</v>
      </c>
      <c r="U3277" s="48">
        <v>0.58775999999999995</v>
      </c>
      <c r="V3277" s="49">
        <v>0.17645151606124287</v>
      </c>
    </row>
    <row r="3278" spans="1:22" x14ac:dyDescent="0.35">
      <c r="A3278" s="1" t="s">
        <v>29</v>
      </c>
      <c r="B3278" s="44" t="s">
        <v>3274</v>
      </c>
      <c r="C3278" s="25" t="s">
        <v>3329</v>
      </c>
      <c r="D3278" s="25" t="s">
        <v>32</v>
      </c>
      <c r="E3278" s="50">
        <v>3952</v>
      </c>
      <c r="F3278" s="41">
        <v>1537.7003999999999</v>
      </c>
      <c r="G3278" s="42">
        <v>0</v>
      </c>
      <c r="H3278" s="42">
        <v>0</v>
      </c>
      <c r="I3278" s="42"/>
      <c r="J3278" s="42"/>
      <c r="K3278" s="42">
        <v>0</v>
      </c>
      <c r="L3278" s="46">
        <v>0.6407084999999999</v>
      </c>
      <c r="M3278" s="42">
        <v>0</v>
      </c>
      <c r="N3278" s="48">
        <v>0</v>
      </c>
      <c r="O3278" s="42"/>
      <c r="P3278" s="42"/>
      <c r="Q3278" s="42">
        <v>0</v>
      </c>
      <c r="R3278" s="47">
        <v>1537.7003999999999</v>
      </c>
      <c r="S3278" s="42">
        <v>1637.5572852656128</v>
      </c>
      <c r="T3278" s="73">
        <v>0.41436166125142027</v>
      </c>
      <c r="U3278" s="48">
        <v>0.6407084999999999</v>
      </c>
      <c r="V3278" s="49">
        <v>0.16212259615384614</v>
      </c>
    </row>
    <row r="3279" spans="1:22" x14ac:dyDescent="0.35">
      <c r="A3279" s="1" t="s">
        <v>29</v>
      </c>
      <c r="B3279" s="44" t="s">
        <v>3274</v>
      </c>
      <c r="C3279" s="25" t="s">
        <v>3330</v>
      </c>
      <c r="D3279" s="25" t="s">
        <v>32</v>
      </c>
      <c r="E3279" s="50">
        <v>3904</v>
      </c>
      <c r="F3279" s="41">
        <v>1609.866</v>
      </c>
      <c r="G3279" s="42">
        <v>0</v>
      </c>
      <c r="H3279" s="42">
        <v>0</v>
      </c>
      <c r="I3279" s="42"/>
      <c r="J3279" s="42"/>
      <c r="K3279" s="42">
        <v>0</v>
      </c>
      <c r="L3279" s="46">
        <v>0.67077750000000003</v>
      </c>
      <c r="M3279" s="42">
        <v>0</v>
      </c>
      <c r="N3279" s="48">
        <v>0</v>
      </c>
      <c r="O3279" s="42"/>
      <c r="P3279" s="42"/>
      <c r="Q3279" s="42">
        <v>0</v>
      </c>
      <c r="R3279" s="47">
        <v>1609.866</v>
      </c>
      <c r="S3279" s="42">
        <v>1714.4092546255506</v>
      </c>
      <c r="T3279" s="73">
        <v>0.43914171481187259</v>
      </c>
      <c r="U3279" s="48">
        <v>0.67077750000000003</v>
      </c>
      <c r="V3279" s="49">
        <v>0.17181800717213117</v>
      </c>
    </row>
    <row r="3280" spans="1:22" x14ac:dyDescent="0.35">
      <c r="A3280" s="1" t="s">
        <v>29</v>
      </c>
      <c r="B3280" s="44" t="s">
        <v>3274</v>
      </c>
      <c r="C3280" s="25" t="s">
        <v>3331</v>
      </c>
      <c r="D3280" s="25" t="s">
        <v>32</v>
      </c>
      <c r="E3280" s="50">
        <v>5147</v>
      </c>
      <c r="F3280" s="41">
        <v>1109.9628</v>
      </c>
      <c r="G3280" s="42">
        <v>2734.1424000000002</v>
      </c>
      <c r="H3280" s="42">
        <v>0</v>
      </c>
      <c r="I3280" s="42"/>
      <c r="J3280" s="42"/>
      <c r="K3280" s="42">
        <v>0</v>
      </c>
      <c r="L3280" s="46">
        <v>0.46248450000000002</v>
      </c>
      <c r="M3280" s="42">
        <v>139.7995368</v>
      </c>
      <c r="N3280" s="48">
        <v>0</v>
      </c>
      <c r="O3280" s="42"/>
      <c r="P3280" s="42"/>
      <c r="Q3280" s="42">
        <v>0</v>
      </c>
      <c r="R3280" s="47">
        <v>3844.1052</v>
      </c>
      <c r="S3280" s="42">
        <v>4093.737945042757</v>
      </c>
      <c r="T3280" s="73">
        <v>0.79536389062419988</v>
      </c>
      <c r="U3280" s="48">
        <v>140.26202129999999</v>
      </c>
      <c r="V3280" s="49">
        <v>27.251218437925004</v>
      </c>
    </row>
    <row r="3281" spans="1:22" x14ac:dyDescent="0.35">
      <c r="A3281" s="1" t="s">
        <v>29</v>
      </c>
      <c r="B3281" s="44" t="s">
        <v>3332</v>
      </c>
      <c r="C3281" s="25" t="s">
        <v>3333</v>
      </c>
      <c r="D3281" s="25" t="s">
        <v>32</v>
      </c>
      <c r="E3281" s="50">
        <v>4130</v>
      </c>
      <c r="F3281" s="41">
        <v>727.11</v>
      </c>
      <c r="G3281" s="42">
        <v>1857.93615</v>
      </c>
      <c r="H3281" s="42">
        <v>0</v>
      </c>
      <c r="I3281" s="42"/>
      <c r="J3281" s="42"/>
      <c r="K3281" s="42">
        <v>0</v>
      </c>
      <c r="L3281" s="46">
        <v>0.30296250000000002</v>
      </c>
      <c r="M3281" s="48">
        <v>94.998202425000002</v>
      </c>
      <c r="N3281" s="48">
        <v>0</v>
      </c>
      <c r="O3281" s="42"/>
      <c r="P3281" s="42"/>
      <c r="Q3281" s="42">
        <v>0</v>
      </c>
      <c r="R3281" s="47">
        <v>2585.0461500000001</v>
      </c>
      <c r="S3281" s="42">
        <v>2752.9167292148227</v>
      </c>
      <c r="T3281" s="73">
        <v>0.66656579399874638</v>
      </c>
      <c r="U3281" s="48">
        <v>95.301164925000009</v>
      </c>
      <c r="V3281" s="49">
        <v>23.075342596852302</v>
      </c>
    </row>
    <row r="3282" spans="1:22" x14ac:dyDescent="0.35">
      <c r="A3282" s="1" t="s">
        <v>29</v>
      </c>
      <c r="B3282" s="44" t="s">
        <v>3332</v>
      </c>
      <c r="C3282" s="25" t="s">
        <v>3334</v>
      </c>
      <c r="D3282" s="25" t="s">
        <v>32</v>
      </c>
      <c r="E3282" s="50">
        <v>2504</v>
      </c>
      <c r="F3282" s="41">
        <v>1138.7411999999999</v>
      </c>
      <c r="G3282" s="42">
        <v>0</v>
      </c>
      <c r="H3282" s="42">
        <v>0</v>
      </c>
      <c r="I3282" s="42"/>
      <c r="J3282" s="42"/>
      <c r="K3282" s="42">
        <v>0</v>
      </c>
      <c r="L3282" s="46">
        <v>0.47447549999999999</v>
      </c>
      <c r="M3282" s="42">
        <v>0</v>
      </c>
      <c r="N3282" s="48">
        <v>0</v>
      </c>
      <c r="O3282" s="42"/>
      <c r="P3282" s="42"/>
      <c r="Q3282" s="42">
        <v>0</v>
      </c>
      <c r="R3282" s="47">
        <v>1138.7411999999999</v>
      </c>
      <c r="S3282" s="42">
        <v>1212.6900325265613</v>
      </c>
      <c r="T3282" s="73">
        <v>0.48430113120070339</v>
      </c>
      <c r="U3282" s="48">
        <v>0.47447549999999999</v>
      </c>
      <c r="V3282" s="49">
        <v>0.18948702076677318</v>
      </c>
    </row>
    <row r="3283" spans="1:22" x14ac:dyDescent="0.35">
      <c r="A3283" s="1" t="s">
        <v>29</v>
      </c>
      <c r="B3283" s="44" t="s">
        <v>3332</v>
      </c>
      <c r="C3283" s="25" t="s">
        <v>3335</v>
      </c>
      <c r="D3283" s="25" t="s">
        <v>32</v>
      </c>
      <c r="E3283" s="50">
        <v>4456</v>
      </c>
      <c r="F3283" s="41">
        <v>1057.9680000000001</v>
      </c>
      <c r="G3283" s="42">
        <v>1473.35265</v>
      </c>
      <c r="H3283" s="42">
        <v>0</v>
      </c>
      <c r="I3283" s="42"/>
      <c r="J3283" s="42"/>
      <c r="K3283" s="42">
        <v>0</v>
      </c>
      <c r="L3283" s="46">
        <v>0.44081999999999999</v>
      </c>
      <c r="M3283" s="48">
        <v>75.33404917499999</v>
      </c>
      <c r="N3283" s="48">
        <v>0</v>
      </c>
      <c r="O3283" s="42"/>
      <c r="P3283" s="42"/>
      <c r="Q3283" s="42">
        <v>0</v>
      </c>
      <c r="R3283" s="47">
        <v>2531.3206500000001</v>
      </c>
      <c r="S3283" s="42">
        <v>2695.7023434153925</v>
      </c>
      <c r="T3283" s="73">
        <v>0.60496013092805034</v>
      </c>
      <c r="U3283" s="48">
        <v>75.774869174999992</v>
      </c>
      <c r="V3283" s="49">
        <v>17.005132220601432</v>
      </c>
    </row>
    <row r="3284" spans="1:22" x14ac:dyDescent="0.35">
      <c r="A3284" s="1" t="s">
        <v>29</v>
      </c>
      <c r="B3284" s="44" t="s">
        <v>3332</v>
      </c>
      <c r="C3284" s="25" t="s">
        <v>3336</v>
      </c>
      <c r="D3284" s="25" t="s">
        <v>32</v>
      </c>
      <c r="E3284" s="50">
        <v>1076</v>
      </c>
      <c r="F3284" s="41">
        <v>450.36</v>
      </c>
      <c r="G3284" s="42">
        <v>0</v>
      </c>
      <c r="H3284" s="42">
        <v>0</v>
      </c>
      <c r="I3284" s="42"/>
      <c r="J3284" s="42"/>
      <c r="K3284" s="42">
        <v>0</v>
      </c>
      <c r="L3284" s="46">
        <v>0.18765000000000001</v>
      </c>
      <c r="M3284" s="42">
        <v>0</v>
      </c>
      <c r="N3284" s="48">
        <v>0</v>
      </c>
      <c r="O3284" s="42"/>
      <c r="P3284" s="42"/>
      <c r="Q3284" s="42">
        <v>0</v>
      </c>
      <c r="R3284" s="47">
        <v>450.36</v>
      </c>
      <c r="S3284" s="42">
        <v>479.60597460481989</v>
      </c>
      <c r="T3284" s="73">
        <v>0.44573045966990699</v>
      </c>
      <c r="U3284" s="48">
        <v>0.18765000000000001</v>
      </c>
      <c r="V3284" s="49">
        <v>0.17439591078066916</v>
      </c>
    </row>
    <row r="3285" spans="1:22" x14ac:dyDescent="0.35">
      <c r="A3285" s="1" t="s">
        <v>29</v>
      </c>
      <c r="B3285" s="44" t="s">
        <v>3332</v>
      </c>
      <c r="C3285" s="25" t="s">
        <v>3337</v>
      </c>
      <c r="D3285" s="25" t="s">
        <v>32</v>
      </c>
      <c r="E3285" s="50">
        <v>4122</v>
      </c>
      <c r="F3285" s="41">
        <v>1859.76</v>
      </c>
      <c r="G3285" s="42">
        <v>0</v>
      </c>
      <c r="H3285" s="42">
        <v>0</v>
      </c>
      <c r="I3285" s="42"/>
      <c r="J3285" s="42"/>
      <c r="K3285" s="42">
        <v>0</v>
      </c>
      <c r="L3285" s="46">
        <v>0.77489999999999992</v>
      </c>
      <c r="M3285" s="42">
        <v>0</v>
      </c>
      <c r="N3285" s="48">
        <v>0</v>
      </c>
      <c r="O3285" s="42"/>
      <c r="P3285" s="42"/>
      <c r="Q3285" s="42">
        <v>0</v>
      </c>
      <c r="R3285" s="47">
        <v>1859.76</v>
      </c>
      <c r="S3285" s="42">
        <v>1980.5311469292562</v>
      </c>
      <c r="T3285" s="73">
        <v>0.48047820158400201</v>
      </c>
      <c r="U3285" s="48">
        <v>0.77489999999999992</v>
      </c>
      <c r="V3285" s="49">
        <v>0.18799126637554583</v>
      </c>
    </row>
    <row r="3286" spans="1:22" x14ac:dyDescent="0.35">
      <c r="A3286" s="1" t="s">
        <v>29</v>
      </c>
      <c r="B3286" s="44" t="s">
        <v>3332</v>
      </c>
      <c r="C3286" s="25" t="s">
        <v>3338</v>
      </c>
      <c r="D3286" s="25" t="s">
        <v>32</v>
      </c>
      <c r="E3286" s="50">
        <v>2625</v>
      </c>
      <c r="F3286" s="41">
        <v>1059.5519999999999</v>
      </c>
      <c r="G3286" s="42">
        <v>1354.6811700000001</v>
      </c>
      <c r="H3286" s="42">
        <v>0</v>
      </c>
      <c r="I3286" s="42"/>
      <c r="J3286" s="42"/>
      <c r="K3286" s="42">
        <v>0</v>
      </c>
      <c r="L3286" s="46">
        <v>0.44148000000000004</v>
      </c>
      <c r="M3286" s="48">
        <v>69.266253315</v>
      </c>
      <c r="N3286" s="48">
        <v>0</v>
      </c>
      <c r="O3286" s="42"/>
      <c r="P3286" s="42"/>
      <c r="Q3286" s="42">
        <v>0</v>
      </c>
      <c r="R3286" s="47">
        <v>2414.23317</v>
      </c>
      <c r="S3286" s="42">
        <v>2571.0113074454521</v>
      </c>
      <c r="T3286" s="73">
        <v>0.97943287902683884</v>
      </c>
      <c r="U3286" s="48">
        <v>69.707733314999999</v>
      </c>
      <c r="V3286" s="49">
        <v>26.555326977142858</v>
      </c>
    </row>
    <row r="3287" spans="1:22" x14ac:dyDescent="0.35">
      <c r="A3287" s="1" t="s">
        <v>29</v>
      </c>
      <c r="B3287" s="44" t="s">
        <v>3332</v>
      </c>
      <c r="C3287" s="25" t="s">
        <v>3339</v>
      </c>
      <c r="D3287" s="25" t="s">
        <v>32</v>
      </c>
      <c r="E3287" s="50">
        <v>3335</v>
      </c>
      <c r="F3287" s="41">
        <v>1438.1279999999999</v>
      </c>
      <c r="G3287" s="42">
        <v>0</v>
      </c>
      <c r="H3287" s="42">
        <v>0</v>
      </c>
      <c r="I3287" s="42"/>
      <c r="J3287" s="42"/>
      <c r="K3287" s="42">
        <v>0</v>
      </c>
      <c r="L3287" s="46">
        <v>0.59921999999999997</v>
      </c>
      <c r="M3287" s="42">
        <v>0</v>
      </c>
      <c r="N3287" s="48">
        <v>0</v>
      </c>
      <c r="O3287" s="42"/>
      <c r="P3287" s="42"/>
      <c r="Q3287" s="42">
        <v>0</v>
      </c>
      <c r="R3287" s="47">
        <v>1438.1279999999999</v>
      </c>
      <c r="S3287" s="42">
        <v>1531.5187428867582</v>
      </c>
      <c r="T3287" s="73">
        <v>0.45922600986109691</v>
      </c>
      <c r="U3287" s="48">
        <v>0.59921999999999997</v>
      </c>
      <c r="V3287" s="49">
        <v>0.17967616191904048</v>
      </c>
    </row>
    <row r="3288" spans="1:22" x14ac:dyDescent="0.35">
      <c r="A3288" s="1" t="s">
        <v>29</v>
      </c>
      <c r="B3288" s="44" t="s">
        <v>3332</v>
      </c>
      <c r="C3288" s="25" t="s">
        <v>3340</v>
      </c>
      <c r="D3288" s="25" t="s">
        <v>32</v>
      </c>
      <c r="E3288" s="50">
        <v>3038</v>
      </c>
      <c r="F3288" s="41">
        <v>1287.576</v>
      </c>
      <c r="G3288" s="42">
        <v>0</v>
      </c>
      <c r="H3288" s="42">
        <v>0</v>
      </c>
      <c r="I3288" s="42"/>
      <c r="J3288" s="42"/>
      <c r="K3288" s="42">
        <v>0</v>
      </c>
      <c r="L3288" s="46">
        <v>0.53649000000000002</v>
      </c>
      <c r="M3288" s="42">
        <v>0</v>
      </c>
      <c r="N3288" s="48">
        <v>0</v>
      </c>
      <c r="O3288" s="42"/>
      <c r="P3288" s="42"/>
      <c r="Q3288" s="42">
        <v>0</v>
      </c>
      <c r="R3288" s="47">
        <v>1287.576</v>
      </c>
      <c r="S3288" s="42">
        <v>1371.1900309924852</v>
      </c>
      <c r="T3288" s="73">
        <v>0.45134629064927095</v>
      </c>
      <c r="U3288" s="48">
        <v>0.53649000000000002</v>
      </c>
      <c r="V3288" s="49">
        <v>0.17659315339038842</v>
      </c>
    </row>
    <row r="3289" spans="1:22" x14ac:dyDescent="0.35">
      <c r="A3289" s="1" t="s">
        <v>29</v>
      </c>
      <c r="B3289" s="44" t="s">
        <v>3332</v>
      </c>
      <c r="C3289" s="25" t="s">
        <v>3341</v>
      </c>
      <c r="D3289" s="25" t="s">
        <v>32</v>
      </c>
      <c r="E3289" s="50">
        <v>2105</v>
      </c>
      <c r="F3289" s="41">
        <v>1335.3119999999999</v>
      </c>
      <c r="G3289" s="42">
        <v>0</v>
      </c>
      <c r="H3289" s="48">
        <v>6.832679999999999</v>
      </c>
      <c r="I3289" s="42"/>
      <c r="J3289" s="42"/>
      <c r="K3289" s="42">
        <v>0</v>
      </c>
      <c r="L3289" s="46">
        <v>0.55637999999999999</v>
      </c>
      <c r="M3289" s="42">
        <v>0</v>
      </c>
      <c r="N3289" s="48">
        <v>0.48654457679999996</v>
      </c>
      <c r="O3289" s="42"/>
      <c r="P3289" s="42"/>
      <c r="Q3289" s="42">
        <v>0</v>
      </c>
      <c r="R3289" s="47">
        <v>1342.1446799999999</v>
      </c>
      <c r="S3289" s="42">
        <v>1429.302352145115</v>
      </c>
      <c r="T3289" s="73">
        <v>0.67900349270551785</v>
      </c>
      <c r="U3289" s="48">
        <v>1.0429245767999999</v>
      </c>
      <c r="V3289" s="49">
        <v>0.49545110536817094</v>
      </c>
    </row>
    <row r="3290" spans="1:22" x14ac:dyDescent="0.35">
      <c r="A3290" s="1" t="s">
        <v>29</v>
      </c>
      <c r="B3290" s="44" t="s">
        <v>3332</v>
      </c>
      <c r="C3290" s="25" t="s">
        <v>3342</v>
      </c>
      <c r="D3290" s="25" t="s">
        <v>32</v>
      </c>
      <c r="E3290" s="50">
        <v>15707</v>
      </c>
      <c r="F3290" s="41">
        <v>4196.88</v>
      </c>
      <c r="G3290" s="42">
        <v>0</v>
      </c>
      <c r="H3290" s="42">
        <v>0</v>
      </c>
      <c r="I3290" s="42"/>
      <c r="J3290" s="42"/>
      <c r="K3290" s="42">
        <v>0</v>
      </c>
      <c r="L3290" s="46">
        <v>1.7487000000000001</v>
      </c>
      <c r="M3290" s="42">
        <v>0</v>
      </c>
      <c r="N3290" s="48">
        <v>0</v>
      </c>
      <c r="O3290" s="42"/>
      <c r="P3290" s="42"/>
      <c r="Q3290" s="42">
        <v>0</v>
      </c>
      <c r="R3290" s="47">
        <v>4196.88</v>
      </c>
      <c r="S3290" s="42">
        <v>4469.4216242549883</v>
      </c>
      <c r="T3290" s="73">
        <v>0.28454966729833758</v>
      </c>
      <c r="U3290" s="48">
        <v>1.7487000000000001</v>
      </c>
      <c r="V3290" s="49">
        <v>0.11133252689883491</v>
      </c>
    </row>
    <row r="3291" spans="1:22" x14ac:dyDescent="0.35">
      <c r="A3291" s="1" t="s">
        <v>29</v>
      </c>
      <c r="B3291" s="44" t="s">
        <v>3332</v>
      </c>
      <c r="C3291" s="25" t="s">
        <v>3343</v>
      </c>
      <c r="D3291" s="25" t="s">
        <v>32</v>
      </c>
      <c r="E3291" s="50">
        <v>34182</v>
      </c>
      <c r="F3291" s="41">
        <v>15092.64</v>
      </c>
      <c r="G3291" s="42">
        <v>9830.4468300000008</v>
      </c>
      <c r="H3291" s="42">
        <v>0</v>
      </c>
      <c r="I3291" s="42"/>
      <c r="J3291" s="42"/>
      <c r="K3291" s="42">
        <v>0</v>
      </c>
      <c r="L3291" s="46">
        <v>6.2886000000000006</v>
      </c>
      <c r="M3291" s="42">
        <v>502.64094268499997</v>
      </c>
      <c r="N3291" s="48">
        <v>0</v>
      </c>
      <c r="O3291" s="42"/>
      <c r="P3291" s="42"/>
      <c r="Q3291" s="42">
        <v>0</v>
      </c>
      <c r="R3291" s="47">
        <v>24923.08683</v>
      </c>
      <c r="S3291" s="42">
        <v>26541.569742567503</v>
      </c>
      <c r="T3291" s="73">
        <v>0.77647796333062735</v>
      </c>
      <c r="U3291" s="48">
        <v>508.92954268499994</v>
      </c>
      <c r="V3291" s="49">
        <v>14.888816999736701</v>
      </c>
    </row>
    <row r="3292" spans="1:22" x14ac:dyDescent="0.35">
      <c r="A3292" s="1" t="s">
        <v>29</v>
      </c>
      <c r="B3292" s="44" t="s">
        <v>3332</v>
      </c>
      <c r="C3292" s="25" t="s">
        <v>3344</v>
      </c>
      <c r="D3292" s="25" t="s">
        <v>32</v>
      </c>
      <c r="E3292" s="50">
        <v>3789</v>
      </c>
      <c r="F3292" s="41">
        <v>1717.2</v>
      </c>
      <c r="G3292" s="42">
        <v>0</v>
      </c>
      <c r="H3292" s="48">
        <v>14.941879999999999</v>
      </c>
      <c r="I3292" s="42"/>
      <c r="J3292" s="42"/>
      <c r="K3292" s="42">
        <v>0</v>
      </c>
      <c r="L3292" s="46">
        <v>0.71550000000000002</v>
      </c>
      <c r="M3292" s="42">
        <v>0</v>
      </c>
      <c r="N3292" s="48">
        <v>1.0639881688000001</v>
      </c>
      <c r="O3292" s="42"/>
      <c r="P3292" s="42"/>
      <c r="Q3292" s="42">
        <v>0</v>
      </c>
      <c r="R3292" s="47">
        <v>1732.1418800000001</v>
      </c>
      <c r="S3292" s="42">
        <v>1844.625620639544</v>
      </c>
      <c r="T3292" s="73">
        <v>0.48683706007905619</v>
      </c>
      <c r="U3292" s="48">
        <v>1.7794881688000002</v>
      </c>
      <c r="V3292" s="49">
        <v>0.46964586138822917</v>
      </c>
    </row>
    <row r="3293" spans="1:22" x14ac:dyDescent="0.35">
      <c r="A3293" s="1" t="s">
        <v>29</v>
      </c>
      <c r="B3293" s="44" t="s">
        <v>3332</v>
      </c>
      <c r="C3293" s="25" t="s">
        <v>3345</v>
      </c>
      <c r="D3293" s="25" t="s">
        <v>32</v>
      </c>
      <c r="E3293" s="50">
        <v>3510</v>
      </c>
      <c r="F3293" s="41">
        <v>1850.6879999999999</v>
      </c>
      <c r="G3293" s="42">
        <v>0</v>
      </c>
      <c r="H3293" s="42">
        <v>0</v>
      </c>
      <c r="I3293" s="42"/>
      <c r="J3293" s="42"/>
      <c r="K3293" s="42">
        <v>0</v>
      </c>
      <c r="L3293" s="46">
        <v>0.77112000000000003</v>
      </c>
      <c r="M3293" s="42">
        <v>0</v>
      </c>
      <c r="N3293" s="48">
        <v>0</v>
      </c>
      <c r="O3293" s="42"/>
      <c r="P3293" s="42"/>
      <c r="Q3293" s="42">
        <v>0</v>
      </c>
      <c r="R3293" s="47">
        <v>1850.6879999999999</v>
      </c>
      <c r="S3293" s="42">
        <v>1970.8700193832597</v>
      </c>
      <c r="T3293" s="73">
        <v>0.56150143002372066</v>
      </c>
      <c r="U3293" s="48">
        <v>0.77112000000000003</v>
      </c>
      <c r="V3293" s="49">
        <v>0.21969230769230769</v>
      </c>
    </row>
    <row r="3294" spans="1:22" x14ac:dyDescent="0.35">
      <c r="A3294" s="1" t="s">
        <v>29</v>
      </c>
      <c r="B3294" s="44" t="s">
        <v>3332</v>
      </c>
      <c r="C3294" s="25" t="s">
        <v>3346</v>
      </c>
      <c r="D3294" s="25" t="s">
        <v>32</v>
      </c>
      <c r="E3294" s="50">
        <v>2349</v>
      </c>
      <c r="F3294" s="41">
        <v>772.41599999999994</v>
      </c>
      <c r="G3294" s="42">
        <v>0</v>
      </c>
      <c r="H3294" s="42">
        <v>0</v>
      </c>
      <c r="I3294" s="42"/>
      <c r="J3294" s="42"/>
      <c r="K3294" s="42">
        <v>0</v>
      </c>
      <c r="L3294" s="46">
        <v>0.32184000000000001</v>
      </c>
      <c r="M3294" s="42">
        <v>0</v>
      </c>
      <c r="N3294" s="48">
        <v>0</v>
      </c>
      <c r="O3294" s="42"/>
      <c r="P3294" s="42"/>
      <c r="Q3294" s="42">
        <v>0</v>
      </c>
      <c r="R3294" s="47">
        <v>772.41599999999994</v>
      </c>
      <c r="S3294" s="42">
        <v>822.57600248769097</v>
      </c>
      <c r="T3294" s="73">
        <v>0.35018135482660323</v>
      </c>
      <c r="U3294" s="48">
        <v>0.32184000000000001</v>
      </c>
      <c r="V3294" s="49">
        <v>0.13701149425287357</v>
      </c>
    </row>
    <row r="3295" spans="1:22" x14ac:dyDescent="0.35">
      <c r="A3295" s="1"/>
      <c r="B3295" s="44"/>
      <c r="E3295" s="50"/>
      <c r="F3295" s="41"/>
      <c r="G3295" s="42"/>
      <c r="H3295" s="42"/>
      <c r="I3295" s="42"/>
      <c r="J3295" s="42"/>
      <c r="K3295" s="42"/>
      <c r="L3295" s="46"/>
      <c r="M3295" s="42"/>
      <c r="N3295" s="42"/>
      <c r="O3295" s="42"/>
      <c r="P3295" s="42"/>
      <c r="Q3295" s="42"/>
      <c r="R3295" s="47"/>
      <c r="S3295" s="42"/>
      <c r="T3295" s="43"/>
      <c r="U3295" s="48"/>
      <c r="V3295" s="49"/>
    </row>
    <row r="3296" spans="1:22" x14ac:dyDescent="0.35">
      <c r="A3296" s="1"/>
      <c r="B3296" s="44"/>
      <c r="E3296" s="50"/>
      <c r="F3296" s="41"/>
      <c r="G3296" s="42"/>
      <c r="H3296" s="42"/>
      <c r="I3296" s="42"/>
      <c r="J3296" s="42"/>
      <c r="K3296" s="42"/>
      <c r="L3296" s="46"/>
      <c r="M3296" s="42"/>
      <c r="N3296" s="42"/>
      <c r="O3296" s="42"/>
      <c r="P3296" s="42"/>
      <c r="Q3296" s="42"/>
      <c r="R3296" s="47"/>
      <c r="S3296" s="42"/>
      <c r="T3296" s="43"/>
      <c r="U3296" s="48"/>
      <c r="V3296" s="49"/>
    </row>
    <row r="3297" spans="1:22" x14ac:dyDescent="0.35">
      <c r="A3297" s="1"/>
      <c r="B3297" s="44"/>
      <c r="E3297" s="50"/>
      <c r="F3297" s="41"/>
      <c r="G3297" s="42"/>
      <c r="H3297" s="42"/>
      <c r="I3297" s="42"/>
      <c r="J3297" s="42"/>
      <c r="K3297" s="42"/>
      <c r="L3297" s="46"/>
      <c r="M3297" s="42"/>
      <c r="N3297" s="42"/>
      <c r="O3297" s="42"/>
      <c r="P3297" s="42"/>
      <c r="Q3297" s="42"/>
      <c r="R3297" s="47"/>
      <c r="S3297" s="42"/>
      <c r="T3297" s="43"/>
      <c r="U3297" s="48"/>
      <c r="V3297" s="49"/>
    </row>
    <row r="3298" spans="1:22" x14ac:dyDescent="0.35">
      <c r="A3298" s="1"/>
      <c r="B3298" s="44"/>
      <c r="E3298" s="50"/>
      <c r="F3298" s="41"/>
      <c r="G3298" s="42"/>
      <c r="H3298" s="42"/>
      <c r="I3298" s="42"/>
      <c r="J3298" s="42"/>
      <c r="K3298" s="42"/>
      <c r="L3298" s="46"/>
      <c r="M3298" s="42"/>
      <c r="N3298" s="42"/>
      <c r="O3298" s="42"/>
      <c r="P3298" s="42"/>
      <c r="Q3298" s="42"/>
      <c r="R3298" s="47"/>
      <c r="S3298" s="42"/>
      <c r="T3298" s="43"/>
      <c r="U3298" s="48"/>
      <c r="V3298" s="49"/>
    </row>
    <row r="3299" spans="1:22" x14ac:dyDescent="0.35">
      <c r="A3299" s="1"/>
      <c r="B3299" s="44"/>
      <c r="E3299" s="50"/>
      <c r="F3299" s="41"/>
      <c r="G3299" s="42"/>
      <c r="H3299" s="42"/>
      <c r="I3299" s="42"/>
      <c r="J3299" s="42"/>
      <c r="K3299" s="42"/>
      <c r="L3299" s="46"/>
      <c r="M3299" s="42"/>
      <c r="N3299" s="42"/>
      <c r="O3299" s="42"/>
      <c r="P3299" s="42"/>
      <c r="Q3299" s="42"/>
      <c r="R3299" s="47"/>
      <c r="S3299" s="42"/>
      <c r="T3299" s="43"/>
      <c r="U3299" s="48"/>
      <c r="V3299" s="49"/>
    </row>
    <row r="3300" spans="1:22" x14ac:dyDescent="0.35">
      <c r="A3300" s="1"/>
      <c r="B3300" s="44"/>
      <c r="E3300" s="50"/>
      <c r="F3300" s="41"/>
      <c r="G3300" s="42"/>
      <c r="H3300" s="42"/>
      <c r="I3300" s="42"/>
      <c r="J3300" s="42"/>
      <c r="K3300" s="42"/>
      <c r="L3300" s="46"/>
      <c r="M3300" s="42"/>
      <c r="N3300" s="42"/>
      <c r="O3300" s="42"/>
      <c r="P3300" s="42"/>
      <c r="Q3300" s="42"/>
      <c r="R3300" s="47"/>
      <c r="S3300" s="42"/>
      <c r="T3300" s="43"/>
      <c r="U3300" s="48"/>
      <c r="V3300" s="49"/>
    </row>
    <row r="3301" spans="1:22" x14ac:dyDescent="0.35">
      <c r="A3301" s="1"/>
      <c r="B3301" s="44"/>
      <c r="E3301" s="50"/>
      <c r="F3301" s="41"/>
      <c r="G3301" s="42"/>
      <c r="H3301" s="42"/>
      <c r="I3301" s="42"/>
      <c r="J3301" s="42"/>
      <c r="K3301" s="42"/>
      <c r="L3301" s="46"/>
      <c r="M3301" s="42"/>
      <c r="N3301" s="42"/>
      <c r="O3301" s="42"/>
      <c r="P3301" s="42"/>
      <c r="Q3301" s="42"/>
      <c r="R3301" s="47"/>
      <c r="S3301" s="42"/>
      <c r="T3301" s="43"/>
      <c r="U3301" s="48"/>
      <c r="V3301" s="49"/>
    </row>
    <row r="3302" spans="1:22" x14ac:dyDescent="0.35">
      <c r="A3302" s="1"/>
      <c r="B3302" s="44"/>
      <c r="E3302" s="50"/>
      <c r="F3302" s="41"/>
      <c r="G3302" s="42"/>
      <c r="H3302" s="42"/>
      <c r="I3302" s="42"/>
      <c r="J3302" s="42"/>
      <c r="K3302" s="42"/>
      <c r="L3302" s="46"/>
      <c r="M3302" s="42"/>
      <c r="N3302" s="42"/>
      <c r="O3302" s="42"/>
      <c r="P3302" s="42"/>
      <c r="Q3302" s="42"/>
      <c r="R3302" s="47"/>
      <c r="S3302" s="42"/>
      <c r="T3302" s="43"/>
      <c r="U3302" s="48"/>
      <c r="V3302" s="49"/>
    </row>
    <row r="3303" spans="1:22" x14ac:dyDescent="0.35">
      <c r="A3303" s="1"/>
      <c r="B3303" s="44"/>
      <c r="E3303" s="50"/>
      <c r="F3303" s="41"/>
      <c r="G3303" s="42"/>
      <c r="H3303" s="42"/>
      <c r="I3303" s="42"/>
      <c r="J3303" s="42"/>
      <c r="K3303" s="42"/>
      <c r="L3303" s="46"/>
      <c r="M3303" s="42"/>
      <c r="N3303" s="42"/>
      <c r="O3303" s="42"/>
      <c r="P3303" s="42"/>
      <c r="Q3303" s="42"/>
      <c r="R3303" s="47"/>
      <c r="S3303" s="42"/>
      <c r="T3303" s="43"/>
      <c r="U3303" s="48"/>
      <c r="V3303" s="49"/>
    </row>
    <row r="3304" spans="1:22" x14ac:dyDescent="0.35">
      <c r="A3304" s="1"/>
      <c r="B3304" s="44"/>
      <c r="E3304" s="50"/>
      <c r="F3304" s="41"/>
      <c r="G3304" s="42"/>
      <c r="H3304" s="42"/>
      <c r="I3304" s="42"/>
      <c r="J3304" s="42"/>
      <c r="K3304" s="42"/>
      <c r="L3304" s="46"/>
      <c r="M3304" s="42"/>
      <c r="N3304" s="42"/>
      <c r="O3304" s="42"/>
      <c r="P3304" s="42"/>
      <c r="Q3304" s="42"/>
      <c r="R3304" s="47"/>
      <c r="S3304" s="42"/>
      <c r="T3304" s="43"/>
      <c r="U3304" s="48"/>
      <c r="V3304" s="49"/>
    </row>
    <row r="3305" spans="1:22" x14ac:dyDescent="0.35">
      <c r="A3305" s="1"/>
      <c r="B3305" s="44"/>
      <c r="E3305" s="50"/>
      <c r="F3305" s="41"/>
      <c r="G3305" s="42"/>
      <c r="H3305" s="42"/>
      <c r="I3305" s="42"/>
      <c r="J3305" s="42"/>
      <c r="K3305" s="42"/>
      <c r="L3305" s="46"/>
      <c r="M3305" s="42"/>
      <c r="N3305" s="42"/>
      <c r="O3305" s="42"/>
      <c r="P3305" s="42"/>
      <c r="Q3305" s="42"/>
      <c r="R3305" s="47"/>
      <c r="S3305" s="42"/>
      <c r="T3305" s="43"/>
      <c r="U3305" s="48"/>
      <c r="V3305" s="49"/>
    </row>
    <row r="3306" spans="1:22" x14ac:dyDescent="0.35">
      <c r="A3306" s="1"/>
      <c r="B3306" s="44"/>
      <c r="E3306" s="50"/>
      <c r="F3306" s="41"/>
      <c r="G3306" s="42"/>
      <c r="H3306" s="42"/>
      <c r="I3306" s="42"/>
      <c r="J3306" s="42"/>
      <c r="K3306" s="42"/>
      <c r="L3306" s="46"/>
      <c r="M3306" s="42"/>
      <c r="N3306" s="42"/>
      <c r="O3306" s="42"/>
      <c r="P3306" s="42"/>
      <c r="Q3306" s="42"/>
      <c r="R3306" s="47"/>
      <c r="S3306" s="42"/>
      <c r="T3306" s="43"/>
      <c r="U3306" s="48"/>
      <c r="V3306" s="49"/>
    </row>
    <row r="3307" spans="1:22" x14ac:dyDescent="0.35">
      <c r="A3307" s="1"/>
      <c r="B3307" s="44"/>
      <c r="E3307" s="50"/>
      <c r="F3307" s="41"/>
      <c r="G3307" s="42"/>
      <c r="H3307" s="42"/>
      <c r="I3307" s="42"/>
      <c r="J3307" s="42"/>
      <c r="K3307" s="42"/>
      <c r="L3307" s="46"/>
      <c r="M3307" s="42"/>
      <c r="N3307" s="42"/>
      <c r="O3307" s="42"/>
      <c r="P3307" s="42"/>
      <c r="Q3307" s="42"/>
      <c r="R3307" s="47"/>
      <c r="S3307" s="42"/>
      <c r="T3307" s="43"/>
      <c r="U3307" s="48"/>
      <c r="V3307" s="49"/>
    </row>
    <row r="3308" spans="1:22" x14ac:dyDescent="0.35">
      <c r="A3308" s="1"/>
      <c r="B3308" s="44"/>
      <c r="E3308" s="50"/>
      <c r="F3308" s="41"/>
      <c r="G3308" s="42"/>
      <c r="H3308" s="42"/>
      <c r="I3308" s="42"/>
      <c r="J3308" s="42"/>
      <c r="K3308" s="42"/>
      <c r="L3308" s="46"/>
      <c r="M3308" s="42"/>
      <c r="N3308" s="42"/>
      <c r="O3308" s="42"/>
      <c r="P3308" s="42"/>
      <c r="Q3308" s="42"/>
      <c r="R3308" s="47"/>
      <c r="S3308" s="42"/>
      <c r="T3308" s="43"/>
      <c r="U3308" s="48"/>
      <c r="V3308" s="49"/>
    </row>
    <row r="3309" spans="1:22" x14ac:dyDescent="0.35">
      <c r="A3309" s="1"/>
      <c r="B3309" s="44"/>
      <c r="E3309" s="50"/>
      <c r="F3309" s="41"/>
      <c r="G3309" s="42"/>
      <c r="H3309" s="42"/>
      <c r="I3309" s="42"/>
      <c r="J3309" s="42"/>
      <c r="K3309" s="42"/>
      <c r="L3309" s="46"/>
      <c r="M3309" s="42"/>
      <c r="N3309" s="42"/>
      <c r="O3309" s="42"/>
      <c r="P3309" s="42"/>
      <c r="Q3309" s="42"/>
      <c r="R3309" s="47"/>
      <c r="S3309" s="42"/>
      <c r="T3309" s="43"/>
      <c r="U3309" s="48"/>
      <c r="V3309" s="49"/>
    </row>
    <row r="3310" spans="1:22" x14ac:dyDescent="0.35">
      <c r="A3310" s="1"/>
      <c r="B3310" s="44"/>
      <c r="E3310" s="50"/>
      <c r="F3310" s="41"/>
      <c r="G3310" s="42"/>
      <c r="H3310" s="42"/>
      <c r="I3310" s="42"/>
      <c r="J3310" s="42"/>
      <c r="K3310" s="42"/>
      <c r="L3310" s="46"/>
      <c r="M3310" s="42"/>
      <c r="N3310" s="42"/>
      <c r="O3310" s="42"/>
      <c r="P3310" s="42"/>
      <c r="Q3310" s="42"/>
      <c r="R3310" s="47"/>
      <c r="S3310" s="42"/>
      <c r="T3310" s="43"/>
      <c r="U3310" s="48"/>
      <c r="V3310" s="49"/>
    </row>
    <row r="3311" spans="1:22" x14ac:dyDescent="0.35">
      <c r="A3311" s="1"/>
      <c r="B3311" s="44"/>
      <c r="E3311" s="50"/>
      <c r="F3311" s="41"/>
      <c r="G3311" s="42"/>
      <c r="H3311" s="42"/>
      <c r="I3311" s="42"/>
      <c r="J3311" s="42"/>
      <c r="K3311" s="42"/>
      <c r="L3311" s="46"/>
      <c r="M3311" s="42"/>
      <c r="N3311" s="42"/>
      <c r="O3311" s="42"/>
      <c r="P3311" s="42"/>
      <c r="Q3311" s="42"/>
      <c r="R3311" s="47"/>
      <c r="S3311" s="42"/>
      <c r="T3311" s="43"/>
      <c r="U3311" s="48"/>
      <c r="V3311" s="49"/>
    </row>
    <row r="3312" spans="1:22" x14ac:dyDescent="0.35">
      <c r="A3312" s="1"/>
      <c r="B3312" s="44"/>
      <c r="E3312" s="50"/>
      <c r="F3312" s="41"/>
      <c r="G3312" s="42"/>
      <c r="H3312" s="42"/>
      <c r="I3312" s="42"/>
      <c r="J3312" s="42"/>
      <c r="K3312" s="42"/>
      <c r="L3312" s="46"/>
      <c r="M3312" s="42"/>
      <c r="N3312" s="42"/>
      <c r="O3312" s="42"/>
      <c r="P3312" s="42"/>
      <c r="Q3312" s="42"/>
      <c r="R3312" s="47"/>
      <c r="S3312" s="42"/>
      <c r="T3312" s="43"/>
      <c r="U3312" s="48"/>
      <c r="V3312" s="49"/>
    </row>
    <row r="3313" spans="1:22" x14ac:dyDescent="0.35">
      <c r="A3313" s="1"/>
      <c r="B3313" s="44"/>
      <c r="E3313" s="50"/>
      <c r="F3313" s="41"/>
      <c r="G3313" s="42"/>
      <c r="H3313" s="42"/>
      <c r="I3313" s="42"/>
      <c r="J3313" s="42"/>
      <c r="K3313" s="42"/>
      <c r="L3313" s="46"/>
      <c r="M3313" s="42"/>
      <c r="N3313" s="42"/>
      <c r="O3313" s="42"/>
      <c r="P3313" s="42"/>
      <c r="Q3313" s="42"/>
      <c r="R3313" s="47"/>
      <c r="S3313" s="42"/>
      <c r="T3313" s="43"/>
      <c r="U3313" s="48"/>
      <c r="V3313" s="49"/>
    </row>
    <row r="3314" spans="1:22" x14ac:dyDescent="0.35">
      <c r="A3314" s="1"/>
      <c r="B3314" s="44"/>
      <c r="E3314" s="50"/>
      <c r="F3314" s="41"/>
      <c r="G3314" s="42"/>
      <c r="H3314" s="42"/>
      <c r="I3314" s="42"/>
      <c r="J3314" s="42"/>
      <c r="K3314" s="42"/>
      <c r="L3314" s="46"/>
      <c r="M3314" s="42"/>
      <c r="N3314" s="42"/>
      <c r="O3314" s="42"/>
      <c r="P3314" s="42"/>
      <c r="Q3314" s="42"/>
      <c r="R3314" s="47"/>
      <c r="S3314" s="42"/>
      <c r="T3314" s="43"/>
      <c r="U3314" s="48"/>
      <c r="V3314" s="49"/>
    </row>
    <row r="3315" spans="1:22" x14ac:dyDescent="0.35">
      <c r="A3315" s="1"/>
      <c r="B3315" s="44"/>
      <c r="E3315" s="50"/>
      <c r="F3315" s="41"/>
      <c r="G3315" s="42"/>
      <c r="H3315" s="42"/>
      <c r="I3315" s="42"/>
      <c r="J3315" s="42"/>
      <c r="K3315" s="42"/>
      <c r="L3315" s="46"/>
      <c r="M3315" s="42"/>
      <c r="N3315" s="42"/>
      <c r="O3315" s="42"/>
      <c r="P3315" s="42"/>
      <c r="Q3315" s="42"/>
      <c r="R3315" s="47"/>
      <c r="S3315" s="42"/>
      <c r="T3315" s="43"/>
      <c r="U3315" s="48"/>
      <c r="V3315" s="49"/>
    </row>
    <row r="3316" spans="1:22" x14ac:dyDescent="0.35">
      <c r="A3316" s="1"/>
      <c r="B3316" s="44"/>
      <c r="E3316" s="50"/>
      <c r="F3316" s="41"/>
      <c r="G3316" s="42"/>
      <c r="H3316" s="42"/>
      <c r="I3316" s="42"/>
      <c r="J3316" s="42"/>
      <c r="K3316" s="42"/>
      <c r="L3316" s="46"/>
      <c r="M3316" s="42"/>
      <c r="N3316" s="42"/>
      <c r="O3316" s="42"/>
      <c r="P3316" s="42"/>
      <c r="Q3316" s="42"/>
      <c r="R3316" s="47"/>
      <c r="S3316" s="42"/>
      <c r="T3316" s="43"/>
      <c r="U3316" s="48"/>
      <c r="V3316" s="49"/>
    </row>
    <row r="3317" spans="1:22" x14ac:dyDescent="0.35">
      <c r="A3317" s="1"/>
      <c r="B3317" s="44"/>
      <c r="E3317" s="50"/>
      <c r="F3317" s="41"/>
      <c r="G3317" s="42"/>
      <c r="H3317" s="42"/>
      <c r="I3317" s="42"/>
      <c r="J3317" s="42"/>
      <c r="K3317" s="42"/>
      <c r="L3317" s="46"/>
      <c r="M3317" s="42"/>
      <c r="N3317" s="42"/>
      <c r="O3317" s="42"/>
      <c r="P3317" s="42"/>
      <c r="Q3317" s="42"/>
      <c r="R3317" s="47"/>
      <c r="S3317" s="42"/>
      <c r="T3317" s="43"/>
      <c r="U3317" s="48"/>
      <c r="V3317" s="49"/>
    </row>
    <row r="3318" spans="1:22" x14ac:dyDescent="0.35">
      <c r="A3318" s="1"/>
      <c r="B3318" s="44"/>
      <c r="E3318" s="50"/>
      <c r="F3318" s="41"/>
      <c r="G3318" s="42"/>
      <c r="H3318" s="42"/>
      <c r="I3318" s="42"/>
      <c r="J3318" s="42"/>
      <c r="K3318" s="42"/>
      <c r="L3318" s="46"/>
      <c r="M3318" s="42"/>
      <c r="N3318" s="42"/>
      <c r="O3318" s="42"/>
      <c r="P3318" s="42"/>
      <c r="Q3318" s="42"/>
      <c r="R3318" s="47"/>
      <c r="S3318" s="42"/>
      <c r="T3318" s="43"/>
      <c r="U3318" s="48"/>
      <c r="V3318" s="49"/>
    </row>
    <row r="3319" spans="1:22" x14ac:dyDescent="0.35">
      <c r="A3319" s="1"/>
      <c r="B3319" s="44"/>
      <c r="E3319" s="50"/>
      <c r="F3319" s="41"/>
      <c r="G3319" s="42"/>
      <c r="H3319" s="42"/>
      <c r="I3319" s="42"/>
      <c r="J3319" s="42"/>
      <c r="K3319" s="42"/>
      <c r="L3319" s="46"/>
      <c r="M3319" s="42"/>
      <c r="N3319" s="42"/>
      <c r="O3319" s="42"/>
      <c r="P3319" s="42"/>
      <c r="Q3319" s="42"/>
      <c r="R3319" s="47"/>
      <c r="S3319" s="42"/>
      <c r="T3319" s="43"/>
      <c r="U3319" s="48"/>
      <c r="V3319" s="49"/>
    </row>
    <row r="3320" spans="1:22" x14ac:dyDescent="0.35">
      <c r="A3320" s="1"/>
      <c r="B3320" s="44"/>
      <c r="E3320" s="50"/>
      <c r="F3320" s="41"/>
      <c r="G3320" s="42"/>
      <c r="H3320" s="42"/>
      <c r="I3320" s="42"/>
      <c r="J3320" s="42"/>
      <c r="K3320" s="42"/>
      <c r="L3320" s="46"/>
      <c r="M3320" s="42"/>
      <c r="N3320" s="42"/>
      <c r="O3320" s="42"/>
      <c r="P3320" s="42"/>
      <c r="Q3320" s="42"/>
      <c r="R3320" s="47"/>
      <c r="S3320" s="42"/>
      <c r="T3320" s="43"/>
      <c r="U3320" s="48"/>
      <c r="V3320" s="49"/>
    </row>
  </sheetData>
  <sheetProtection formatCells="0" insertColumns="0" insertRows="0"/>
  <autoFilter ref="A6:V3294" xr:uid="{5BFD7DA1-62B8-4103-B9DD-D47DC2D7D718}"/>
  <dataValidations disablePrompts="1" count="1">
    <dataValidation type="list" allowBlank="1" showInputMessage="1" showErrorMessage="1" sqref="A343:A350" xr:uid="{5B52F260-3629-450C-8D4A-9A9A72B1443C}">
      <formula1>$AL$8:$AL$34</formula1>
    </dataValidation>
  </dataValidations>
  <hyperlinks>
    <hyperlink ref="A2" location="Accueil!A1" display="Accueil" xr:uid="{E8A3555C-0B2B-40A0-B98B-D4D68A309563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7A64D-5E55-4DC8-85F0-772ADDB93480}">
  <dimension ref="A1:W3320"/>
  <sheetViews>
    <sheetView workbookViewId="0">
      <selection activeCell="A2" sqref="A2"/>
    </sheetView>
  </sheetViews>
  <sheetFormatPr baseColWidth="10" defaultColWidth="11.453125" defaultRowHeight="14.5" x14ac:dyDescent="0.35"/>
  <cols>
    <col min="2" max="2" width="43.7265625" style="25" customWidth="1"/>
    <col min="3" max="3" width="68.1796875" style="25" customWidth="1"/>
    <col min="4" max="4" width="19.1796875" style="25" customWidth="1"/>
    <col min="5" max="5" width="14.1796875" style="25" customWidth="1"/>
    <col min="6" max="6" width="13" style="25" customWidth="1"/>
    <col min="7" max="7" width="11.453125" style="25" bestFit="1" customWidth="1"/>
    <col min="8" max="10" width="11" style="25" bestFit="1" customWidth="1"/>
    <col min="11" max="11" width="11.1796875" style="25" customWidth="1"/>
    <col min="12" max="12" width="13.08984375" style="25" customWidth="1"/>
    <col min="13" max="17" width="11" style="25" bestFit="1" customWidth="1"/>
    <col min="18" max="18" width="11.26953125" style="25" bestFit="1" customWidth="1"/>
    <col min="19" max="19" width="13.08984375" style="25" customWidth="1"/>
    <col min="20" max="20" width="11.453125" style="25" bestFit="1" customWidth="1"/>
    <col min="21" max="21" width="11.26953125" style="25" bestFit="1" customWidth="1"/>
    <col min="22" max="22" width="11" style="25" bestFit="1" customWidth="1"/>
    <col min="23" max="23" width="11" bestFit="1" customWidth="1"/>
  </cols>
  <sheetData>
    <row r="1" spans="1:23" s="22" customFormat="1" ht="7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</row>
    <row r="2" spans="1:23" ht="20.25" customHeight="1" x14ac:dyDescent="0.35">
      <c r="A2" s="70" t="s">
        <v>2</v>
      </c>
      <c r="W2" s="25"/>
    </row>
    <row r="3" spans="1:23" s="71" customFormat="1" ht="19.5" customHeight="1" x14ac:dyDescent="0.45">
      <c r="C3" s="26" t="s">
        <v>3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72"/>
      <c r="U3" s="8"/>
      <c r="V3" s="8"/>
    </row>
    <row r="4" spans="1:23" ht="15" thickBot="1" x14ac:dyDescent="0.4">
      <c r="B4"/>
      <c r="C4"/>
      <c r="D4"/>
      <c r="E4" s="110"/>
      <c r="F4"/>
      <c r="G4"/>
      <c r="H4"/>
      <c r="I4"/>
      <c r="J4"/>
      <c r="K4"/>
      <c r="L4"/>
      <c r="M4"/>
      <c r="N4"/>
      <c r="O4"/>
      <c r="P4"/>
      <c r="Q4"/>
      <c r="R4" s="110"/>
      <c r="S4" s="111"/>
      <c r="T4" s="111"/>
      <c r="U4" s="111"/>
      <c r="V4"/>
    </row>
    <row r="5" spans="1:23" ht="15" thickBot="1" x14ac:dyDescent="0.4">
      <c r="B5" s="27" t="s">
        <v>4</v>
      </c>
      <c r="C5" s="28"/>
      <c r="D5" s="28"/>
      <c r="E5" s="28"/>
      <c r="F5" s="29" t="s">
        <v>5</v>
      </c>
      <c r="G5" s="30"/>
      <c r="H5" s="30"/>
      <c r="I5" s="30"/>
      <c r="J5" s="30"/>
      <c r="K5" s="30"/>
      <c r="L5" s="29" t="s">
        <v>6</v>
      </c>
      <c r="M5" s="30"/>
      <c r="N5" s="30"/>
      <c r="O5" s="30"/>
      <c r="P5" s="30"/>
      <c r="Q5" s="30"/>
      <c r="R5" s="29" t="s">
        <v>7</v>
      </c>
      <c r="S5" s="30"/>
      <c r="T5" s="30"/>
      <c r="U5" s="31"/>
      <c r="V5" s="32"/>
    </row>
    <row r="6" spans="1:23" s="4" customFormat="1" ht="28.5" thickBot="1" x14ac:dyDescent="0.4">
      <c r="A6" s="17" t="s">
        <v>8</v>
      </c>
      <c r="B6" s="33" t="s">
        <v>9</v>
      </c>
      <c r="C6" s="34" t="s">
        <v>10</v>
      </c>
      <c r="D6" s="35" t="s">
        <v>11</v>
      </c>
      <c r="E6" s="35" t="s">
        <v>5125</v>
      </c>
      <c r="F6" s="36" t="s">
        <v>12</v>
      </c>
      <c r="G6" s="35" t="s">
        <v>13</v>
      </c>
      <c r="H6" s="35" t="s">
        <v>14</v>
      </c>
      <c r="I6" s="35" t="s">
        <v>15</v>
      </c>
      <c r="J6" s="35" t="s">
        <v>16</v>
      </c>
      <c r="K6" s="35" t="s">
        <v>17</v>
      </c>
      <c r="L6" s="36" t="s">
        <v>18</v>
      </c>
      <c r="M6" s="35" t="s">
        <v>19</v>
      </c>
      <c r="N6" s="35" t="s">
        <v>20</v>
      </c>
      <c r="O6" s="35" t="s">
        <v>21</v>
      </c>
      <c r="P6" s="35" t="s">
        <v>22</v>
      </c>
      <c r="Q6" s="35" t="s">
        <v>23</v>
      </c>
      <c r="R6" s="37" t="s">
        <v>24</v>
      </c>
      <c r="S6" s="38" t="s">
        <v>25</v>
      </c>
      <c r="T6" s="38" t="s">
        <v>26</v>
      </c>
      <c r="U6" s="39" t="s">
        <v>27</v>
      </c>
      <c r="V6" s="40" t="s">
        <v>28</v>
      </c>
    </row>
    <row r="7" spans="1:23" x14ac:dyDescent="0.35">
      <c r="A7" s="1" t="s">
        <v>5086</v>
      </c>
      <c r="B7" s="44" t="s">
        <v>5087</v>
      </c>
      <c r="C7" s="25" t="s">
        <v>3592</v>
      </c>
      <c r="D7" s="25" t="s">
        <v>5196</v>
      </c>
      <c r="E7" s="45">
        <v>277744.84999999992</v>
      </c>
      <c r="F7" s="41">
        <v>273287.1312</v>
      </c>
      <c r="G7" s="42">
        <v>6846.3441000000003</v>
      </c>
      <c r="H7" s="42">
        <v>44575.185999999994</v>
      </c>
      <c r="I7" s="42">
        <v>0</v>
      </c>
      <c r="J7" s="42">
        <v>0</v>
      </c>
      <c r="K7" s="42">
        <v>0</v>
      </c>
      <c r="L7" s="46">
        <v>113.86963800000001</v>
      </c>
      <c r="M7" s="42">
        <v>350.06067495000002</v>
      </c>
      <c r="N7" s="48">
        <v>3174.1300643599998</v>
      </c>
      <c r="O7" s="42">
        <v>0</v>
      </c>
      <c r="P7" s="42">
        <v>0</v>
      </c>
      <c r="Q7" s="42">
        <v>0</v>
      </c>
      <c r="R7" s="47">
        <v>373390.13479188498</v>
      </c>
      <c r="S7" s="42">
        <v>381688.62523393787</v>
      </c>
      <c r="T7" s="73">
        <v>1.3742419534833425</v>
      </c>
      <c r="U7" s="42">
        <v>6176.0748395366945</v>
      </c>
      <c r="V7" s="107">
        <v>22.236505337674835</v>
      </c>
    </row>
    <row r="8" spans="1:23" x14ac:dyDescent="0.35">
      <c r="A8" s="1" t="s">
        <v>5086</v>
      </c>
      <c r="B8" s="44" t="s">
        <v>5128</v>
      </c>
      <c r="C8" s="25" t="s">
        <v>3767</v>
      </c>
      <c r="D8" s="25" t="s">
        <v>5196</v>
      </c>
      <c r="E8" s="50">
        <v>399761.49999999994</v>
      </c>
      <c r="F8" s="41">
        <v>307517.05800000002</v>
      </c>
      <c r="G8" s="42">
        <v>193133.36267999999</v>
      </c>
      <c r="H8" s="42">
        <v>13199.759999999998</v>
      </c>
      <c r="I8" s="42">
        <v>0</v>
      </c>
      <c r="J8" s="42">
        <v>0</v>
      </c>
      <c r="K8" s="42">
        <v>0</v>
      </c>
      <c r="L8" s="46">
        <v>128.13210749999999</v>
      </c>
      <c r="M8" s="42">
        <v>9875.1091542600007</v>
      </c>
      <c r="N8" s="48">
        <v>939.93449759999987</v>
      </c>
      <c r="O8" s="42">
        <v>0</v>
      </c>
      <c r="P8" s="42">
        <v>0</v>
      </c>
      <c r="Q8" s="42">
        <v>0</v>
      </c>
      <c r="R8" s="47">
        <v>643211.50421660615</v>
      </c>
      <c r="S8" s="42">
        <v>657506.69849894836</v>
      </c>
      <c r="T8" s="73">
        <v>1.6447474269006606</v>
      </c>
      <c r="U8" s="42">
        <v>17687.443885168119</v>
      </c>
      <c r="V8" s="107">
        <v>44.244990788678052</v>
      </c>
    </row>
    <row r="9" spans="1:23" x14ac:dyDescent="0.35">
      <c r="A9" s="1" t="s">
        <v>5086</v>
      </c>
      <c r="B9" s="44" t="s">
        <v>5088</v>
      </c>
      <c r="C9" s="25" t="s">
        <v>5186</v>
      </c>
      <c r="D9" s="25" t="s">
        <v>5196</v>
      </c>
      <c r="E9" s="50">
        <v>5530.29</v>
      </c>
      <c r="F9" s="60">
        <v>4318.2719999999999</v>
      </c>
      <c r="G9" s="42">
        <v>3201.3639899999998</v>
      </c>
      <c r="H9" s="42">
        <v>0</v>
      </c>
      <c r="I9" s="42">
        <v>0</v>
      </c>
      <c r="J9" s="42">
        <v>0</v>
      </c>
      <c r="K9" s="42">
        <v>0</v>
      </c>
      <c r="L9" s="46">
        <v>1.79928</v>
      </c>
      <c r="M9" s="42">
        <v>163.68906130499997</v>
      </c>
      <c r="N9" s="48">
        <v>0</v>
      </c>
      <c r="O9" s="42">
        <v>0</v>
      </c>
      <c r="P9" s="42">
        <v>0</v>
      </c>
      <c r="Q9" s="42">
        <v>0</v>
      </c>
      <c r="R9" s="47">
        <v>7519.6359899999998</v>
      </c>
      <c r="S9" s="42">
        <v>7686.7577791857593</v>
      </c>
      <c r="T9" s="73">
        <v>1.389937558280987</v>
      </c>
      <c r="U9" s="42">
        <v>165.48834130499998</v>
      </c>
      <c r="V9" s="107">
        <v>29.923989755510103</v>
      </c>
    </row>
    <row r="10" spans="1:23" x14ac:dyDescent="0.35">
      <c r="A10" s="1" t="s">
        <v>5086</v>
      </c>
      <c r="B10" s="44" t="s">
        <v>5089</v>
      </c>
      <c r="C10" s="25" t="s">
        <v>5187</v>
      </c>
      <c r="D10" s="25" t="s">
        <v>5196</v>
      </c>
      <c r="E10" s="50">
        <v>541989.56000000006</v>
      </c>
      <c r="F10" s="41">
        <v>583548.29639999999</v>
      </c>
      <c r="G10" s="42">
        <v>561358.72664999997</v>
      </c>
      <c r="H10" s="42">
        <v>9783.5751999999993</v>
      </c>
      <c r="I10" s="42">
        <v>0</v>
      </c>
      <c r="J10" s="42">
        <v>0</v>
      </c>
      <c r="K10" s="42">
        <v>0</v>
      </c>
      <c r="L10" s="46">
        <v>243.14512350000001</v>
      </c>
      <c r="M10" s="42">
        <v>28702.853942174999</v>
      </c>
      <c r="N10" s="48">
        <v>696.67326075199992</v>
      </c>
      <c r="O10" s="42">
        <v>0</v>
      </c>
      <c r="P10" s="42">
        <v>0</v>
      </c>
      <c r="Q10" s="42">
        <v>0</v>
      </c>
      <c r="R10" s="47">
        <v>1154690.59825</v>
      </c>
      <c r="S10" s="42">
        <v>1180353.2711496113</v>
      </c>
      <c r="T10" s="73">
        <v>2.1778155120729839</v>
      </c>
      <c r="U10" s="42">
        <v>29642.672326426997</v>
      </c>
      <c r="V10" s="107">
        <v>54.692330838304329</v>
      </c>
    </row>
    <row r="11" spans="1:23" x14ac:dyDescent="0.35">
      <c r="A11" s="1" t="s">
        <v>5086</v>
      </c>
      <c r="B11" s="44" t="s">
        <v>5090</v>
      </c>
      <c r="C11" s="25" t="s">
        <v>3548</v>
      </c>
      <c r="D11" s="25" t="s">
        <v>5196</v>
      </c>
      <c r="E11" s="50">
        <v>685811.08999999985</v>
      </c>
      <c r="F11" s="41">
        <v>459048.15359999996</v>
      </c>
      <c r="G11" s="42">
        <v>339814.72206</v>
      </c>
      <c r="H11" s="42">
        <v>34722.430399999997</v>
      </c>
      <c r="I11" s="42">
        <v>0</v>
      </c>
      <c r="J11" s="42">
        <v>0</v>
      </c>
      <c r="K11" s="42">
        <v>0</v>
      </c>
      <c r="L11" s="46">
        <v>191.27006400000002</v>
      </c>
      <c r="M11" s="42">
        <v>17375.079199170003</v>
      </c>
      <c r="N11" s="48">
        <v>2472.5305743039999</v>
      </c>
      <c r="O11" s="42">
        <v>0</v>
      </c>
      <c r="P11" s="42">
        <v>0</v>
      </c>
      <c r="Q11" s="42">
        <v>0</v>
      </c>
      <c r="R11" s="47">
        <v>846330.40705128084</v>
      </c>
      <c r="S11" s="42">
        <v>865139.86166541604</v>
      </c>
      <c r="T11" s="73">
        <v>1.2614842108566897</v>
      </c>
      <c r="U11" s="42">
        <v>20703.347207053586</v>
      </c>
      <c r="V11" s="107">
        <v>30.188119598727386</v>
      </c>
    </row>
    <row r="12" spans="1:23" x14ac:dyDescent="0.35">
      <c r="A12" s="1" t="s">
        <v>5086</v>
      </c>
      <c r="B12" s="44" t="s">
        <v>5129</v>
      </c>
      <c r="C12" s="25" t="s">
        <v>3611</v>
      </c>
      <c r="D12" s="25" t="s">
        <v>5196</v>
      </c>
      <c r="E12" s="50">
        <v>6754.04</v>
      </c>
      <c r="F12" s="41">
        <v>3033.3959999999997</v>
      </c>
      <c r="G12" s="42">
        <v>2299.1651999999999</v>
      </c>
      <c r="H12" s="42">
        <v>0</v>
      </c>
      <c r="I12" s="42">
        <v>0</v>
      </c>
      <c r="J12" s="42">
        <v>0</v>
      </c>
      <c r="K12" s="42">
        <v>0</v>
      </c>
      <c r="L12" s="46">
        <v>1.2639149999999999</v>
      </c>
      <c r="M12" s="42">
        <v>117.55870139999999</v>
      </c>
      <c r="N12" s="48">
        <v>0</v>
      </c>
      <c r="O12" s="42">
        <v>0</v>
      </c>
      <c r="P12" s="42">
        <v>0</v>
      </c>
      <c r="Q12" s="42">
        <v>0</v>
      </c>
      <c r="R12" s="47">
        <v>5332.5612000000001</v>
      </c>
      <c r="S12" s="42">
        <v>5451.0758687780781</v>
      </c>
      <c r="T12" s="73">
        <v>0.80708374080966028</v>
      </c>
      <c r="U12" s="42">
        <v>118.82261639999999</v>
      </c>
      <c r="V12" s="107">
        <v>17.592820948647031</v>
      </c>
    </row>
    <row r="13" spans="1:23" x14ac:dyDescent="0.35">
      <c r="A13" s="1" t="s">
        <v>5086</v>
      </c>
      <c r="B13" s="44" t="s">
        <v>5130</v>
      </c>
      <c r="C13" s="25" t="s">
        <v>3527</v>
      </c>
      <c r="D13" s="25" t="s">
        <v>5196</v>
      </c>
      <c r="E13" s="50">
        <v>106426.05</v>
      </c>
      <c r="F13" s="41">
        <v>106501.17599999999</v>
      </c>
      <c r="G13" s="42">
        <v>111960.81999</v>
      </c>
      <c r="H13" s="42">
        <v>0</v>
      </c>
      <c r="I13" s="42">
        <v>0</v>
      </c>
      <c r="J13" s="42">
        <v>0</v>
      </c>
      <c r="K13" s="42">
        <v>0</v>
      </c>
      <c r="L13" s="46">
        <v>44.375489999999999</v>
      </c>
      <c r="M13" s="42">
        <v>5724.672853305</v>
      </c>
      <c r="N13" s="48">
        <v>0</v>
      </c>
      <c r="O13" s="42">
        <v>0</v>
      </c>
      <c r="P13" s="42">
        <v>0</v>
      </c>
      <c r="Q13" s="42">
        <v>0</v>
      </c>
      <c r="R13" s="47">
        <v>218461.99599</v>
      </c>
      <c r="S13" s="42">
        <v>223317.25224010221</v>
      </c>
      <c r="T13" s="73">
        <v>2.098332619129454</v>
      </c>
      <c r="U13" s="42">
        <v>5769.0483433050003</v>
      </c>
      <c r="V13" s="107">
        <v>54.207107595414847</v>
      </c>
    </row>
    <row r="14" spans="1:23" x14ac:dyDescent="0.35">
      <c r="A14" s="1" t="s">
        <v>5086</v>
      </c>
      <c r="B14" s="44" t="s">
        <v>5131</v>
      </c>
      <c r="C14" s="25" t="s">
        <v>5188</v>
      </c>
      <c r="D14" s="25" t="s">
        <v>5196</v>
      </c>
      <c r="E14" s="50">
        <v>1494</v>
      </c>
      <c r="F14" s="41">
        <v>4752.7631999999994</v>
      </c>
      <c r="G14" s="42">
        <v>1242.56466</v>
      </c>
      <c r="H14" s="42">
        <v>0</v>
      </c>
      <c r="I14" s="42">
        <v>0</v>
      </c>
      <c r="J14" s="42">
        <v>0</v>
      </c>
      <c r="K14" s="42">
        <v>0</v>
      </c>
      <c r="L14" s="46">
        <v>1.980318</v>
      </c>
      <c r="M14" s="42">
        <v>63.533619869999995</v>
      </c>
      <c r="N14" s="48">
        <v>0</v>
      </c>
      <c r="O14" s="42">
        <v>0</v>
      </c>
      <c r="P14" s="42">
        <v>0</v>
      </c>
      <c r="Q14" s="42">
        <v>0</v>
      </c>
      <c r="R14" s="47">
        <v>5995.3278599999994</v>
      </c>
      <c r="S14" s="42">
        <v>6128.5723308827492</v>
      </c>
      <c r="T14" s="73">
        <v>4.1021233807782789</v>
      </c>
      <c r="U14" s="42">
        <v>65.513937869999992</v>
      </c>
      <c r="V14" s="107">
        <v>43.851364036144574</v>
      </c>
    </row>
    <row r="15" spans="1:23" x14ac:dyDescent="0.35">
      <c r="A15" s="1" t="s">
        <v>5086</v>
      </c>
      <c r="B15" s="44" t="s">
        <v>5132</v>
      </c>
      <c r="C15" s="25" t="s">
        <v>3719</v>
      </c>
      <c r="D15" s="25" t="s">
        <v>5196</v>
      </c>
      <c r="E15" s="50">
        <v>4761</v>
      </c>
      <c r="F15" s="41">
        <v>13017.3444</v>
      </c>
      <c r="G15" s="42">
        <v>0.41678999999999999</v>
      </c>
      <c r="H15" s="42">
        <v>0</v>
      </c>
      <c r="I15" s="42">
        <v>0</v>
      </c>
      <c r="J15" s="42">
        <v>0</v>
      </c>
      <c r="K15" s="42">
        <v>0</v>
      </c>
      <c r="L15" s="46">
        <v>5.4238935000000001</v>
      </c>
      <c r="M15" s="42">
        <v>2.1310904999999998E-2</v>
      </c>
      <c r="N15" s="48">
        <v>0</v>
      </c>
      <c r="O15" s="42">
        <v>0</v>
      </c>
      <c r="P15" s="42">
        <v>0</v>
      </c>
      <c r="Q15" s="42">
        <v>0</v>
      </c>
      <c r="R15" s="47">
        <v>13017.761189999999</v>
      </c>
      <c r="S15" s="42">
        <v>13307.077261171384</v>
      </c>
      <c r="T15" s="73">
        <v>2.7950172781288352</v>
      </c>
      <c r="U15" s="42">
        <v>5.4452044050000001</v>
      </c>
      <c r="V15" s="107">
        <v>1.1437102299936988</v>
      </c>
    </row>
    <row r="16" spans="1:23" x14ac:dyDescent="0.35">
      <c r="A16" s="1" t="s">
        <v>5086</v>
      </c>
      <c r="B16" s="44" t="s">
        <v>5091</v>
      </c>
      <c r="C16" s="25" t="s">
        <v>3430</v>
      </c>
      <c r="D16" s="25" t="s">
        <v>5196</v>
      </c>
      <c r="E16" s="50">
        <v>1176</v>
      </c>
      <c r="F16" s="41">
        <v>439.34399999999999</v>
      </c>
      <c r="G16" s="42">
        <v>1695.12282</v>
      </c>
      <c r="H16" s="42">
        <v>0</v>
      </c>
      <c r="I16" s="42">
        <v>0</v>
      </c>
      <c r="J16" s="42">
        <v>0</v>
      </c>
      <c r="K16" s="42">
        <v>0</v>
      </c>
      <c r="L16" s="46">
        <v>0.18306</v>
      </c>
      <c r="M16" s="42">
        <v>86.673387990000009</v>
      </c>
      <c r="N16" s="48">
        <v>0</v>
      </c>
      <c r="O16" s="42">
        <v>0</v>
      </c>
      <c r="P16" s="42">
        <v>0</v>
      </c>
      <c r="Q16" s="42">
        <v>0</v>
      </c>
      <c r="R16" s="47">
        <v>2134.4668200000001</v>
      </c>
      <c r="S16" s="42">
        <v>2181.9047431109616</v>
      </c>
      <c r="T16" s="73">
        <v>1.8553611761147633</v>
      </c>
      <c r="U16" s="42">
        <v>86.856447990000007</v>
      </c>
      <c r="V16" s="107">
        <v>73.857523801020406</v>
      </c>
    </row>
    <row r="17" spans="1:22" x14ac:dyDescent="0.35">
      <c r="A17" s="1" t="s">
        <v>5086</v>
      </c>
      <c r="B17" s="44" t="s">
        <v>5133</v>
      </c>
      <c r="C17" s="25" t="s">
        <v>3659</v>
      </c>
      <c r="D17" s="25" t="s">
        <v>5196</v>
      </c>
      <c r="E17" s="50">
        <v>3522</v>
      </c>
      <c r="F17" s="41">
        <v>4136.8320000000003</v>
      </c>
      <c r="G17" s="42">
        <v>3518.9200799999999</v>
      </c>
      <c r="H17" s="48">
        <v>12.027999999999999</v>
      </c>
      <c r="I17" s="42">
        <v>0</v>
      </c>
      <c r="J17" s="42">
        <v>0</v>
      </c>
      <c r="K17" s="42">
        <v>0</v>
      </c>
      <c r="L17" s="46">
        <v>1.7236800000000001</v>
      </c>
      <c r="M17" s="42">
        <v>179.92603355999998</v>
      </c>
      <c r="N17" s="48">
        <v>0.85649527999999997</v>
      </c>
      <c r="O17" s="42">
        <v>0</v>
      </c>
      <c r="P17" s="42">
        <v>0</v>
      </c>
      <c r="Q17" s="42">
        <v>0</v>
      </c>
      <c r="R17" s="47">
        <v>7667.7800800000005</v>
      </c>
      <c r="S17" s="42">
        <v>7838.1943298063306</v>
      </c>
      <c r="T17" s="73">
        <v>2.2254952668388217</v>
      </c>
      <c r="U17" s="42">
        <v>182.50620883999997</v>
      </c>
      <c r="V17" s="107">
        <v>51.818912220329345</v>
      </c>
    </row>
    <row r="18" spans="1:22" x14ac:dyDescent="0.35">
      <c r="A18" s="1" t="s">
        <v>5086</v>
      </c>
      <c r="B18" s="44" t="s">
        <v>5134</v>
      </c>
      <c r="C18" s="25" t="s">
        <v>5189</v>
      </c>
      <c r="D18" s="25" t="s">
        <v>5196</v>
      </c>
      <c r="E18" s="50">
        <v>561029.35000000009</v>
      </c>
      <c r="F18" s="41">
        <v>407192.47200000001</v>
      </c>
      <c r="G18" s="42">
        <v>395792.46081000002</v>
      </c>
      <c r="H18" s="48">
        <v>14802.005999999998</v>
      </c>
      <c r="I18" s="42">
        <v>0</v>
      </c>
      <c r="J18" s="42">
        <v>0</v>
      </c>
      <c r="K18" s="42">
        <v>0</v>
      </c>
      <c r="L18" s="46">
        <v>169.66353000000001</v>
      </c>
      <c r="M18" s="42">
        <v>20237.279042294998</v>
      </c>
      <c r="N18" s="48">
        <v>1054.02795756</v>
      </c>
      <c r="O18" s="42">
        <v>0</v>
      </c>
      <c r="P18" s="42">
        <v>0</v>
      </c>
      <c r="Q18" s="42">
        <v>0</v>
      </c>
      <c r="R18" s="47">
        <v>836074.46053741069</v>
      </c>
      <c r="S18" s="42">
        <v>854655.97963266296</v>
      </c>
      <c r="T18" s="73">
        <v>1.5233712454306763</v>
      </c>
      <c r="U18" s="42">
        <v>22414.392669597546</v>
      </c>
      <c r="V18" s="107">
        <v>39.952263940554161</v>
      </c>
    </row>
    <row r="19" spans="1:22" x14ac:dyDescent="0.35">
      <c r="A19" s="1" t="s">
        <v>5086</v>
      </c>
      <c r="B19" s="44" t="s">
        <v>5135</v>
      </c>
      <c r="C19" s="25" t="s">
        <v>3654</v>
      </c>
      <c r="D19" s="25" t="s">
        <v>5196</v>
      </c>
      <c r="E19" s="50">
        <v>1506</v>
      </c>
      <c r="F19" s="41">
        <v>1060.1279999999999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6">
        <v>0.44172</v>
      </c>
      <c r="M19" s="42">
        <v>0</v>
      </c>
      <c r="N19" s="48">
        <v>0</v>
      </c>
      <c r="O19" s="42">
        <v>0</v>
      </c>
      <c r="P19" s="42">
        <v>0</v>
      </c>
      <c r="Q19" s="42">
        <v>0</v>
      </c>
      <c r="R19" s="47">
        <v>1932.5567978897718</v>
      </c>
      <c r="S19" s="42">
        <v>1975.507327702112</v>
      </c>
      <c r="T19" s="73">
        <v>1.311757853719862</v>
      </c>
      <c r="U19" s="42">
        <v>45.92590006855103</v>
      </c>
      <c r="V19" s="107">
        <v>30.495285570087006</v>
      </c>
    </row>
    <row r="20" spans="1:22" x14ac:dyDescent="0.35">
      <c r="A20" s="1" t="s">
        <v>5086</v>
      </c>
      <c r="B20" s="44" t="s">
        <v>5092</v>
      </c>
      <c r="C20" s="25" t="s">
        <v>5190</v>
      </c>
      <c r="D20" s="25" t="s">
        <v>5196</v>
      </c>
      <c r="E20" s="50">
        <v>4764</v>
      </c>
      <c r="F20" s="41">
        <v>3204.576</v>
      </c>
      <c r="G20" s="42">
        <v>1876.91904</v>
      </c>
      <c r="H20" s="48">
        <v>0</v>
      </c>
      <c r="I20" s="42">
        <v>0</v>
      </c>
      <c r="J20" s="42">
        <v>0</v>
      </c>
      <c r="K20" s="42">
        <v>0</v>
      </c>
      <c r="L20" s="46">
        <v>1.33524</v>
      </c>
      <c r="M20" s="42">
        <v>95.968817279999996</v>
      </c>
      <c r="N20" s="48">
        <v>0</v>
      </c>
      <c r="O20" s="42">
        <v>0</v>
      </c>
      <c r="P20" s="42">
        <v>0</v>
      </c>
      <c r="Q20" s="42">
        <v>0</v>
      </c>
      <c r="R20" s="47">
        <v>5081.4950399999998</v>
      </c>
      <c r="S20" s="42">
        <v>5194.4298341778976</v>
      </c>
      <c r="T20" s="73">
        <v>1.0903505109525393</v>
      </c>
      <c r="U20" s="42">
        <v>97.304057279999995</v>
      </c>
      <c r="V20" s="107">
        <v>20.424865088161209</v>
      </c>
    </row>
    <row r="21" spans="1:22" x14ac:dyDescent="0.35">
      <c r="A21" s="1" t="s">
        <v>5086</v>
      </c>
      <c r="B21" s="44" t="s">
        <v>5136</v>
      </c>
      <c r="C21" s="25" t="s">
        <v>3615</v>
      </c>
      <c r="D21" s="25" t="s">
        <v>5196</v>
      </c>
      <c r="E21" s="50">
        <v>418244.53999999992</v>
      </c>
      <c r="F21" s="41">
        <v>494680.23719999997</v>
      </c>
      <c r="G21" s="42">
        <v>513057.50189999997</v>
      </c>
      <c r="H21" s="42">
        <v>41738.905999999995</v>
      </c>
      <c r="I21" s="42">
        <v>0</v>
      </c>
      <c r="J21" s="42">
        <v>0</v>
      </c>
      <c r="K21" s="42">
        <v>0</v>
      </c>
      <c r="L21" s="46">
        <v>206.11676550000001</v>
      </c>
      <c r="M21" s="42">
        <v>26233.162222049999</v>
      </c>
      <c r="N21" s="48">
        <v>2972.1629515599998</v>
      </c>
      <c r="O21" s="42">
        <v>0</v>
      </c>
      <c r="P21" s="42">
        <v>0</v>
      </c>
      <c r="Q21" s="42">
        <v>0</v>
      </c>
      <c r="R21" s="47">
        <v>1058280.1881192285</v>
      </c>
      <c r="S21" s="42">
        <v>1081800.1668434017</v>
      </c>
      <c r="T21" s="73">
        <v>2.5865254973642977</v>
      </c>
      <c r="U21" s="42">
        <v>29870.415710833684</v>
      </c>
      <c r="V21" s="107">
        <v>71.418543110768852</v>
      </c>
    </row>
    <row r="22" spans="1:22" x14ac:dyDescent="0.35">
      <c r="A22" s="1" t="s">
        <v>5086</v>
      </c>
      <c r="B22" s="44" t="s">
        <v>5093</v>
      </c>
      <c r="C22" s="25" t="s">
        <v>3683</v>
      </c>
      <c r="D22" s="25" t="s">
        <v>5196</v>
      </c>
      <c r="E22" s="50">
        <v>2736.3</v>
      </c>
      <c r="F22" s="41">
        <v>2549.232</v>
      </c>
      <c r="G22" s="42">
        <v>1300.3848</v>
      </c>
      <c r="H22" s="42">
        <v>0</v>
      </c>
      <c r="I22" s="42">
        <v>0</v>
      </c>
      <c r="J22" s="42">
        <v>0</v>
      </c>
      <c r="K22" s="42">
        <v>0</v>
      </c>
      <c r="L22" s="46">
        <v>1.0621800000000001</v>
      </c>
      <c r="M22" s="42">
        <v>66.490023600000001</v>
      </c>
      <c r="N22" s="48">
        <v>0</v>
      </c>
      <c r="O22" s="42">
        <v>0</v>
      </c>
      <c r="P22" s="42">
        <v>0</v>
      </c>
      <c r="Q22" s="42">
        <v>0</v>
      </c>
      <c r="R22" s="47">
        <v>3849.6167999999998</v>
      </c>
      <c r="S22" s="42">
        <v>3935.1734477088949</v>
      </c>
      <c r="T22" s="73">
        <v>1.4381366983550394</v>
      </c>
      <c r="U22" s="42">
        <v>67.552203599999999</v>
      </c>
      <c r="V22" s="107">
        <v>24.687425940138141</v>
      </c>
    </row>
    <row r="23" spans="1:22" x14ac:dyDescent="0.35">
      <c r="A23" s="1" t="s">
        <v>5086</v>
      </c>
      <c r="B23" s="44" t="s">
        <v>5094</v>
      </c>
      <c r="C23" s="25" t="s">
        <v>5191</v>
      </c>
      <c r="D23" s="25" t="s">
        <v>5196</v>
      </c>
      <c r="E23" s="50">
        <v>4712</v>
      </c>
      <c r="F23" s="41">
        <v>1829.97</v>
      </c>
      <c r="G23" s="42">
        <v>3004.8285599999999</v>
      </c>
      <c r="H23" s="48">
        <v>9.7775999999999978</v>
      </c>
      <c r="I23" s="42">
        <v>0</v>
      </c>
      <c r="J23" s="42">
        <v>0</v>
      </c>
      <c r="K23" s="42">
        <v>0</v>
      </c>
      <c r="L23" s="46">
        <v>0.7624875000000001</v>
      </c>
      <c r="M23" s="42">
        <v>153.64000091999998</v>
      </c>
      <c r="N23" s="48">
        <v>0.69624777599999998</v>
      </c>
      <c r="O23" s="42">
        <v>0</v>
      </c>
      <c r="P23" s="42">
        <v>0</v>
      </c>
      <c r="Q23" s="42">
        <v>0</v>
      </c>
      <c r="R23" s="47">
        <v>4844.5761600000005</v>
      </c>
      <c r="S23" s="42">
        <v>4952.2454988858944</v>
      </c>
      <c r="T23" s="73">
        <v>1.0509858868603341</v>
      </c>
      <c r="U23" s="42">
        <v>155.09873619599998</v>
      </c>
      <c r="V23" s="107">
        <v>32.915691043293712</v>
      </c>
    </row>
    <row r="24" spans="1:22" x14ac:dyDescent="0.35">
      <c r="A24" s="1" t="s">
        <v>5086</v>
      </c>
      <c r="B24" s="44" t="s">
        <v>5137</v>
      </c>
      <c r="C24" s="25" t="s">
        <v>3715</v>
      </c>
      <c r="D24" s="25" t="s">
        <v>5196</v>
      </c>
      <c r="E24" s="50">
        <v>3472.43</v>
      </c>
      <c r="F24" s="41">
        <v>2081.6963999999998</v>
      </c>
      <c r="G24" s="42">
        <v>1979.9040600000001</v>
      </c>
      <c r="H24" s="42">
        <v>0</v>
      </c>
      <c r="I24" s="42">
        <v>0</v>
      </c>
      <c r="J24" s="42">
        <v>0</v>
      </c>
      <c r="K24" s="42">
        <v>0</v>
      </c>
      <c r="L24" s="46">
        <v>0.86737350000000002</v>
      </c>
      <c r="M24" s="42">
        <v>101.23454817</v>
      </c>
      <c r="N24" s="48">
        <v>0</v>
      </c>
      <c r="O24" s="42">
        <v>0</v>
      </c>
      <c r="P24" s="42">
        <v>0</v>
      </c>
      <c r="Q24" s="42">
        <v>0</v>
      </c>
      <c r="R24" s="47">
        <v>4061.6004599999997</v>
      </c>
      <c r="S24" s="42">
        <v>4151.8683847686434</v>
      </c>
      <c r="T24" s="73">
        <v>1.1956665461272491</v>
      </c>
      <c r="U24" s="42">
        <v>102.10192167</v>
      </c>
      <c r="V24" s="107">
        <v>29.403593929899237</v>
      </c>
    </row>
    <row r="25" spans="1:22" x14ac:dyDescent="0.35">
      <c r="A25" s="1" t="s">
        <v>5086</v>
      </c>
      <c r="B25" s="44" t="s">
        <v>5138</v>
      </c>
      <c r="C25" s="25" t="s">
        <v>3418</v>
      </c>
      <c r="D25" s="25" t="s">
        <v>5196</v>
      </c>
      <c r="E25" s="50">
        <v>9340</v>
      </c>
      <c r="F25" s="41">
        <v>3999.1859999999997</v>
      </c>
      <c r="G25" s="42">
        <v>5180.9649300000001</v>
      </c>
      <c r="H25" s="48">
        <v>0</v>
      </c>
      <c r="I25" s="42">
        <v>0</v>
      </c>
      <c r="J25" s="42">
        <v>0</v>
      </c>
      <c r="K25" s="42">
        <v>0</v>
      </c>
      <c r="L25" s="46">
        <v>1.6663275000000002</v>
      </c>
      <c r="M25" s="42">
        <v>264.90811063500001</v>
      </c>
      <c r="N25" s="48">
        <v>0</v>
      </c>
      <c r="O25" s="42">
        <v>0</v>
      </c>
      <c r="P25" s="42">
        <v>0</v>
      </c>
      <c r="Q25" s="42">
        <v>0</v>
      </c>
      <c r="R25" s="47">
        <v>9180.1509299999998</v>
      </c>
      <c r="S25" s="42">
        <v>9384.1771954278975</v>
      </c>
      <c r="T25" s="73">
        <v>1.0047298924441004</v>
      </c>
      <c r="U25" s="42">
        <v>266.57443813500004</v>
      </c>
      <c r="V25" s="107">
        <v>28.541160399892938</v>
      </c>
    </row>
    <row r="26" spans="1:22" x14ac:dyDescent="0.35">
      <c r="A26" s="1" t="s">
        <v>5086</v>
      </c>
      <c r="B26" s="44" t="s">
        <v>5139</v>
      </c>
      <c r="C26" s="25" t="s">
        <v>3367</v>
      </c>
      <c r="D26" s="25" t="s">
        <v>5196</v>
      </c>
      <c r="E26" s="50">
        <v>445382.10000000003</v>
      </c>
      <c r="F26" s="41">
        <v>564875.15399999998</v>
      </c>
      <c r="G26" s="42">
        <v>537041.53089000005</v>
      </c>
      <c r="H26" s="42">
        <v>1755.5447999999997</v>
      </c>
      <c r="I26" s="42">
        <v>0</v>
      </c>
      <c r="J26" s="42">
        <v>0</v>
      </c>
      <c r="K26" s="42">
        <v>0</v>
      </c>
      <c r="L26" s="46">
        <v>235.36464749999999</v>
      </c>
      <c r="M26" s="42">
        <v>27459.490500854998</v>
      </c>
      <c r="N26" s="48">
        <v>125.009630448</v>
      </c>
      <c r="O26" s="42">
        <v>0</v>
      </c>
      <c r="P26" s="42">
        <v>0</v>
      </c>
      <c r="Q26" s="42">
        <v>0</v>
      </c>
      <c r="R26" s="47">
        <v>1103672.2296900002</v>
      </c>
      <c r="S26" s="42">
        <v>1128201.0337365947</v>
      </c>
      <c r="T26" s="73">
        <v>2.5331081642854407</v>
      </c>
      <c r="U26" s="42">
        <v>27819.864778802996</v>
      </c>
      <c r="V26" s="107">
        <v>62.46291617647632</v>
      </c>
    </row>
    <row r="27" spans="1:22" x14ac:dyDescent="0.35">
      <c r="A27" s="1" t="s">
        <v>5086</v>
      </c>
      <c r="B27" s="44" t="s">
        <v>5140</v>
      </c>
      <c r="C27" s="25" t="s">
        <v>3699</v>
      </c>
      <c r="D27" s="25" t="s">
        <v>5196</v>
      </c>
      <c r="E27" s="50">
        <v>20518.09</v>
      </c>
      <c r="F27" s="41">
        <v>6847.2</v>
      </c>
      <c r="G27" s="42">
        <v>13383.43002</v>
      </c>
      <c r="H27" s="42">
        <v>0</v>
      </c>
      <c r="I27" s="42">
        <v>0</v>
      </c>
      <c r="J27" s="42">
        <v>0</v>
      </c>
      <c r="K27" s="42">
        <v>0</v>
      </c>
      <c r="L27" s="46">
        <v>2.8530000000000002</v>
      </c>
      <c r="M27" s="42">
        <v>684.30865839000001</v>
      </c>
      <c r="N27" s="48">
        <v>0</v>
      </c>
      <c r="O27" s="42">
        <v>0</v>
      </c>
      <c r="P27" s="42">
        <v>0</v>
      </c>
      <c r="Q27" s="42">
        <v>0</v>
      </c>
      <c r="R27" s="47">
        <v>20315.940501614616</v>
      </c>
      <c r="S27" s="42">
        <v>20767.456549749983</v>
      </c>
      <c r="T27" s="73">
        <v>1.0121534972187949</v>
      </c>
      <c r="U27" s="42">
        <v>691.60933058614899</v>
      </c>
      <c r="V27" s="107">
        <v>33.707295883103598</v>
      </c>
    </row>
    <row r="28" spans="1:22" x14ac:dyDescent="0.35">
      <c r="A28" s="1" t="s">
        <v>5086</v>
      </c>
      <c r="B28" s="44" t="s">
        <v>5142</v>
      </c>
      <c r="C28" s="25" t="s">
        <v>3504</v>
      </c>
      <c r="D28" s="25" t="s">
        <v>5196</v>
      </c>
      <c r="E28" s="50">
        <v>437885.11</v>
      </c>
      <c r="F28" s="41">
        <v>306111.48479999998</v>
      </c>
      <c r="G28" s="42">
        <v>402976.29113999999</v>
      </c>
      <c r="H28" s="42">
        <v>9652.3147999999983</v>
      </c>
      <c r="I28" s="42">
        <v>0</v>
      </c>
      <c r="J28" s="42">
        <v>0</v>
      </c>
      <c r="K28" s="42">
        <v>0</v>
      </c>
      <c r="L28" s="46">
        <v>127.546452</v>
      </c>
      <c r="M28" s="42">
        <v>20604.59573823</v>
      </c>
      <c r="N28" s="48">
        <v>687.32641064799998</v>
      </c>
      <c r="O28" s="42">
        <v>0</v>
      </c>
      <c r="P28" s="42">
        <v>0</v>
      </c>
      <c r="Q28" s="42">
        <v>0</v>
      </c>
      <c r="R28" s="47">
        <v>720156.52969674545</v>
      </c>
      <c r="S28" s="42">
        <v>736161.80547030421</v>
      </c>
      <c r="T28" s="73">
        <v>1.6811756980508066</v>
      </c>
      <c r="U28" s="42">
        <v>21493.31481585915</v>
      </c>
      <c r="V28" s="107">
        <v>49.084370135031882</v>
      </c>
    </row>
    <row r="29" spans="1:22" x14ac:dyDescent="0.35">
      <c r="A29" s="1" t="s">
        <v>5086</v>
      </c>
      <c r="B29" s="44" t="s">
        <v>5141</v>
      </c>
      <c r="C29" s="25" t="s">
        <v>5192</v>
      </c>
      <c r="D29" s="25" t="s">
        <v>5196</v>
      </c>
      <c r="E29" s="50">
        <v>360527.62</v>
      </c>
      <c r="F29" s="41">
        <v>333529.18199999997</v>
      </c>
      <c r="G29" s="42">
        <v>589748.30171999999</v>
      </c>
      <c r="H29" s="48">
        <v>0</v>
      </c>
      <c r="I29" s="42">
        <v>0</v>
      </c>
      <c r="J29" s="42">
        <v>0</v>
      </c>
      <c r="K29" s="42">
        <v>0</v>
      </c>
      <c r="L29" s="46">
        <v>138.97049250000001</v>
      </c>
      <c r="M29" s="42">
        <v>30154.442361540001</v>
      </c>
      <c r="N29" s="48">
        <v>0</v>
      </c>
      <c r="O29" s="42">
        <v>0</v>
      </c>
      <c r="P29" s="42">
        <v>0</v>
      </c>
      <c r="Q29" s="42">
        <v>0</v>
      </c>
      <c r="R29" s="47">
        <v>934710.78021789377</v>
      </c>
      <c r="S29" s="42">
        <v>955484.46370057412</v>
      </c>
      <c r="T29" s="73">
        <v>2.6502392901286567</v>
      </c>
      <c r="U29" s="42">
        <v>30889.489138941637</v>
      </c>
      <c r="V29" s="107">
        <v>85.678565040153202</v>
      </c>
    </row>
    <row r="30" spans="1:22" x14ac:dyDescent="0.35">
      <c r="A30" s="1" t="s">
        <v>5086</v>
      </c>
      <c r="B30" s="44" t="s">
        <v>5143</v>
      </c>
      <c r="C30" s="25" t="s">
        <v>3426</v>
      </c>
      <c r="D30" s="25" t="s">
        <v>5196</v>
      </c>
      <c r="E30" s="50">
        <v>672671.74999999988</v>
      </c>
      <c r="F30" s="41">
        <v>397312.0992</v>
      </c>
      <c r="G30" s="42">
        <v>493434.95292000001</v>
      </c>
      <c r="H30" s="42">
        <v>181.07959999999997</v>
      </c>
      <c r="I30" s="42">
        <v>0</v>
      </c>
      <c r="J30" s="42">
        <v>0</v>
      </c>
      <c r="K30" s="42">
        <v>0</v>
      </c>
      <c r="L30" s="46">
        <v>165.54670800000002</v>
      </c>
      <c r="M30" s="42">
        <v>25229.840939939997</v>
      </c>
      <c r="N30" s="48">
        <v>12.894398295999999</v>
      </c>
      <c r="O30" s="42">
        <v>0</v>
      </c>
      <c r="P30" s="42">
        <v>0</v>
      </c>
      <c r="Q30" s="42">
        <v>0</v>
      </c>
      <c r="R30" s="47">
        <v>1027569.0752363036</v>
      </c>
      <c r="S30" s="42">
        <v>1050406.5081378194</v>
      </c>
      <c r="T30" s="73">
        <v>1.5615439597958729</v>
      </c>
      <c r="U30" s="42">
        <v>32532.074033232631</v>
      </c>
      <c r="V30" s="107">
        <v>48.362479966243022</v>
      </c>
    </row>
    <row r="31" spans="1:22" x14ac:dyDescent="0.35">
      <c r="A31" s="1" t="s">
        <v>5086</v>
      </c>
      <c r="B31" s="44" t="s">
        <v>5144</v>
      </c>
      <c r="C31" s="25" t="s">
        <v>3687</v>
      </c>
      <c r="D31" s="25" t="s">
        <v>5196</v>
      </c>
      <c r="E31" s="50">
        <v>383253.97</v>
      </c>
      <c r="F31" s="41">
        <v>300424.85279999999</v>
      </c>
      <c r="G31" s="42">
        <v>468830.51306999999</v>
      </c>
      <c r="H31" s="42">
        <v>1549.5555999999997</v>
      </c>
      <c r="I31" s="42">
        <v>0</v>
      </c>
      <c r="J31" s="42">
        <v>0</v>
      </c>
      <c r="K31" s="42">
        <v>0</v>
      </c>
      <c r="L31" s="46">
        <v>125.17702199999999</v>
      </c>
      <c r="M31" s="42">
        <v>23971.790410365</v>
      </c>
      <c r="N31" s="48">
        <v>110.34145805599999</v>
      </c>
      <c r="O31" s="42">
        <v>0</v>
      </c>
      <c r="P31" s="42">
        <v>0</v>
      </c>
      <c r="Q31" s="42">
        <v>0</v>
      </c>
      <c r="R31" s="47">
        <v>770804.92146999994</v>
      </c>
      <c r="S31" s="42">
        <v>787935.84346683125</v>
      </c>
      <c r="T31" s="73">
        <v>2.0559104540178184</v>
      </c>
      <c r="U31" s="42">
        <v>24207.308890420998</v>
      </c>
      <c r="V31" s="107">
        <v>63.162578303940329</v>
      </c>
    </row>
    <row r="32" spans="1:22" x14ac:dyDescent="0.35">
      <c r="A32" s="1" t="s">
        <v>5086</v>
      </c>
      <c r="B32" s="44" t="s">
        <v>5145</v>
      </c>
      <c r="C32" s="25" t="s">
        <v>3691</v>
      </c>
      <c r="D32" s="25" t="s">
        <v>5196</v>
      </c>
      <c r="E32" s="50">
        <v>451475.74000000005</v>
      </c>
      <c r="F32" s="41">
        <v>399878.80920000002</v>
      </c>
      <c r="G32" s="42">
        <v>479241.85148999997</v>
      </c>
      <c r="H32" s="48">
        <v>1210.0943999999997</v>
      </c>
      <c r="I32" s="42">
        <v>0</v>
      </c>
      <c r="J32" s="42">
        <v>0</v>
      </c>
      <c r="K32" s="42">
        <v>0</v>
      </c>
      <c r="L32" s="46">
        <v>166.61617050000001</v>
      </c>
      <c r="M32" s="42">
        <v>24504.132942554999</v>
      </c>
      <c r="N32" s="48">
        <v>86.168950944000002</v>
      </c>
      <c r="O32" s="42">
        <v>0</v>
      </c>
      <c r="P32" s="42">
        <v>0</v>
      </c>
      <c r="Q32" s="42">
        <v>0</v>
      </c>
      <c r="R32" s="47">
        <v>905413.81769683957</v>
      </c>
      <c r="S32" s="42">
        <v>925536.3844498354</v>
      </c>
      <c r="T32" s="73">
        <v>2.0500246246893252</v>
      </c>
      <c r="U32" s="42">
        <v>26064.626542948568</v>
      </c>
      <c r="V32" s="107">
        <v>57.732064502399545</v>
      </c>
    </row>
    <row r="33" spans="1:22" x14ac:dyDescent="0.35">
      <c r="A33" s="1" t="s">
        <v>5086</v>
      </c>
      <c r="B33" s="44" t="s">
        <v>5146</v>
      </c>
      <c r="C33" s="25" t="s">
        <v>3448</v>
      </c>
      <c r="D33" s="25" t="s">
        <v>5196</v>
      </c>
      <c r="E33" s="50">
        <v>5336</v>
      </c>
      <c r="F33" s="41">
        <v>5159.3760000000002</v>
      </c>
      <c r="G33" s="42">
        <v>8407.0710899999995</v>
      </c>
      <c r="H33" s="42">
        <v>0</v>
      </c>
      <c r="I33" s="42">
        <v>0</v>
      </c>
      <c r="J33" s="42">
        <v>0</v>
      </c>
      <c r="K33" s="42">
        <v>0</v>
      </c>
      <c r="L33" s="46">
        <v>2.1497400000000004</v>
      </c>
      <c r="M33" s="42">
        <v>429.86226475500001</v>
      </c>
      <c r="N33" s="48">
        <v>0</v>
      </c>
      <c r="O33" s="42">
        <v>0</v>
      </c>
      <c r="P33" s="42">
        <v>0</v>
      </c>
      <c r="Q33" s="42">
        <v>0</v>
      </c>
      <c r="R33" s="47">
        <v>13796.910061209424</v>
      </c>
      <c r="S33" s="42">
        <v>14103.542496307433</v>
      </c>
      <c r="T33" s="73">
        <v>2.6430926717217829</v>
      </c>
      <c r="U33" s="42">
        <v>444.02721941432532</v>
      </c>
      <c r="V33" s="107">
        <v>83.213496891740121</v>
      </c>
    </row>
    <row r="34" spans="1:22" x14ac:dyDescent="0.35">
      <c r="A34" s="1" t="s">
        <v>5086</v>
      </c>
      <c r="B34" s="44" t="s">
        <v>5095</v>
      </c>
      <c r="C34" s="25" t="s">
        <v>3435</v>
      </c>
      <c r="D34" s="25" t="s">
        <v>5196</v>
      </c>
      <c r="E34" s="50">
        <v>11525</v>
      </c>
      <c r="F34" s="41">
        <v>8569.152</v>
      </c>
      <c r="G34" s="42">
        <v>5831.4983400000001</v>
      </c>
      <c r="H34" s="42">
        <v>0</v>
      </c>
      <c r="I34" s="42">
        <v>0</v>
      </c>
      <c r="J34" s="42">
        <v>0</v>
      </c>
      <c r="K34" s="42">
        <v>0</v>
      </c>
      <c r="L34" s="46">
        <v>3.5704799999999999</v>
      </c>
      <c r="M34" s="42">
        <v>298.17055862999996</v>
      </c>
      <c r="N34" s="48">
        <v>0</v>
      </c>
      <c r="O34" s="42">
        <v>0</v>
      </c>
      <c r="P34" s="42">
        <v>0</v>
      </c>
      <c r="Q34" s="42">
        <v>0</v>
      </c>
      <c r="R34" s="47">
        <v>14400.65034</v>
      </c>
      <c r="S34" s="42">
        <v>14720.700732526955</v>
      </c>
      <c r="T34" s="73">
        <v>1.2772842284188248</v>
      </c>
      <c r="U34" s="42">
        <v>301.74103862999993</v>
      </c>
      <c r="V34" s="107">
        <v>26.181435022125807</v>
      </c>
    </row>
    <row r="35" spans="1:22" x14ac:dyDescent="0.35">
      <c r="A35" s="1" t="s">
        <v>5086</v>
      </c>
      <c r="B35" s="44" t="s">
        <v>5096</v>
      </c>
      <c r="C35" s="25" t="s">
        <v>3671</v>
      </c>
      <c r="D35" s="25" t="s">
        <v>5196</v>
      </c>
      <c r="E35" s="50">
        <v>53750.990000000005</v>
      </c>
      <c r="F35" s="41">
        <v>87606.792000000001</v>
      </c>
      <c r="G35" s="42">
        <v>74406.184380000006</v>
      </c>
      <c r="H35" s="42">
        <v>573.81319999999994</v>
      </c>
      <c r="I35" s="42">
        <v>0</v>
      </c>
      <c r="J35" s="42">
        <v>0</v>
      </c>
      <c r="K35" s="42">
        <v>0</v>
      </c>
      <c r="L35" s="46">
        <v>36.502830000000003</v>
      </c>
      <c r="M35" s="42">
        <v>3804.4653824100001</v>
      </c>
      <c r="N35" s="48">
        <v>40.860350631999992</v>
      </c>
      <c r="O35" s="42">
        <v>0</v>
      </c>
      <c r="P35" s="42">
        <v>0</v>
      </c>
      <c r="Q35" s="42">
        <v>0</v>
      </c>
      <c r="R35" s="47">
        <v>162944.86207120289</v>
      </c>
      <c r="S35" s="42">
        <v>166566.26567693331</v>
      </c>
      <c r="T35" s="73">
        <v>3.0988501919115032</v>
      </c>
      <c r="U35" s="42">
        <v>3900.4967153391976</v>
      </c>
      <c r="V35" s="107">
        <v>72.566044185217734</v>
      </c>
    </row>
    <row r="36" spans="1:22" x14ac:dyDescent="0.35">
      <c r="A36" s="1" t="s">
        <v>5086</v>
      </c>
      <c r="B36" s="44" t="s">
        <v>5147</v>
      </c>
      <c r="C36" s="25" t="s">
        <v>3588</v>
      </c>
      <c r="D36" s="25" t="s">
        <v>5196</v>
      </c>
      <c r="E36" s="50">
        <v>11153</v>
      </c>
      <c r="F36" s="60">
        <v>19504.8</v>
      </c>
      <c r="G36" s="42">
        <v>16736.96025</v>
      </c>
      <c r="H36" s="42">
        <v>0</v>
      </c>
      <c r="I36" s="42">
        <v>0</v>
      </c>
      <c r="J36" s="42">
        <v>0</v>
      </c>
      <c r="K36" s="42">
        <v>0</v>
      </c>
      <c r="L36" s="46">
        <v>8.1270000000000007</v>
      </c>
      <c r="M36" s="42">
        <v>855.77813737499991</v>
      </c>
      <c r="N36" s="48">
        <v>0</v>
      </c>
      <c r="O36" s="42">
        <v>0</v>
      </c>
      <c r="P36" s="42">
        <v>0</v>
      </c>
      <c r="Q36" s="42">
        <v>0</v>
      </c>
      <c r="R36" s="62">
        <v>36241.760249999999</v>
      </c>
      <c r="S36" s="48">
        <v>37047.223150634549</v>
      </c>
      <c r="T36" s="73">
        <v>3.3217271721182238</v>
      </c>
      <c r="U36" s="42">
        <v>863.90513737499987</v>
      </c>
      <c r="V36" s="107">
        <v>77.459440273917323</v>
      </c>
    </row>
    <row r="37" spans="1:22" x14ac:dyDescent="0.35">
      <c r="A37" s="1" t="s">
        <v>5086</v>
      </c>
      <c r="B37" s="44" t="s">
        <v>5148</v>
      </c>
      <c r="C37" s="25" t="s">
        <v>3663</v>
      </c>
      <c r="D37" s="25" t="s">
        <v>5196</v>
      </c>
      <c r="E37" s="50">
        <v>3125</v>
      </c>
      <c r="F37" s="41">
        <v>2196.0360000000001</v>
      </c>
      <c r="G37" s="42">
        <v>637.68870000000004</v>
      </c>
      <c r="H37" s="48">
        <v>0</v>
      </c>
      <c r="I37" s="42">
        <v>0</v>
      </c>
      <c r="J37" s="42">
        <v>0</v>
      </c>
      <c r="K37" s="42">
        <v>0</v>
      </c>
      <c r="L37" s="46">
        <v>0.91501500000000002</v>
      </c>
      <c r="M37" s="42">
        <v>32.605684650000001</v>
      </c>
      <c r="N37" s="48">
        <v>0</v>
      </c>
      <c r="O37" s="42">
        <v>0</v>
      </c>
      <c r="P37" s="42">
        <v>0</v>
      </c>
      <c r="Q37" s="42">
        <v>0</v>
      </c>
      <c r="R37" s="47">
        <v>2833.7247000000002</v>
      </c>
      <c r="S37" s="42">
        <v>2896.7034322888594</v>
      </c>
      <c r="T37" s="73">
        <v>0.92694509833243499</v>
      </c>
      <c r="U37" s="42">
        <v>33.520699649999997</v>
      </c>
      <c r="V37" s="107">
        <v>10.726623887999999</v>
      </c>
    </row>
    <row r="38" spans="1:22" x14ac:dyDescent="0.35">
      <c r="A38" s="1" t="s">
        <v>5086</v>
      </c>
      <c r="B38" s="44" t="s">
        <v>5149</v>
      </c>
      <c r="C38" s="25" t="s">
        <v>3372</v>
      </c>
      <c r="D38" s="25" t="s">
        <v>5196</v>
      </c>
      <c r="E38" s="50">
        <v>668941.65</v>
      </c>
      <c r="F38" s="41">
        <v>495394.848</v>
      </c>
      <c r="G38" s="42">
        <v>533852.59482</v>
      </c>
      <c r="H38" s="48">
        <v>6714.3399999999992</v>
      </c>
      <c r="I38" s="42">
        <v>0</v>
      </c>
      <c r="J38" s="42">
        <v>0</v>
      </c>
      <c r="K38" s="42">
        <v>0</v>
      </c>
      <c r="L38" s="46">
        <v>206.41452000000001</v>
      </c>
      <c r="M38" s="42">
        <v>27296.436891989997</v>
      </c>
      <c r="N38" s="48">
        <v>478.11776839999993</v>
      </c>
      <c r="O38" s="42">
        <v>0</v>
      </c>
      <c r="P38" s="42">
        <v>0</v>
      </c>
      <c r="Q38" s="42">
        <v>0</v>
      </c>
      <c r="R38" s="47">
        <v>1035961.78282</v>
      </c>
      <c r="S38" s="42">
        <v>1058985.7412806472</v>
      </c>
      <c r="T38" s="73">
        <v>1.5830764032717162</v>
      </c>
      <c r="U38" s="42">
        <v>27980.969180389995</v>
      </c>
      <c r="V38" s="107">
        <v>41.828714328656304</v>
      </c>
    </row>
    <row r="39" spans="1:22" x14ac:dyDescent="0.35">
      <c r="A39" s="1" t="s">
        <v>5086</v>
      </c>
      <c r="B39" s="44" t="s">
        <v>5150</v>
      </c>
      <c r="C39" s="25" t="s">
        <v>3566</v>
      </c>
      <c r="D39" s="25" t="s">
        <v>5196</v>
      </c>
      <c r="E39" s="50">
        <v>305217</v>
      </c>
      <c r="F39" s="60">
        <v>279550.36079999997</v>
      </c>
      <c r="G39" s="42">
        <v>177577.43372999999</v>
      </c>
      <c r="H39" s="42">
        <v>23728.993599999998</v>
      </c>
      <c r="I39" s="42">
        <v>0</v>
      </c>
      <c r="J39" s="42">
        <v>0</v>
      </c>
      <c r="K39" s="42">
        <v>0</v>
      </c>
      <c r="L39" s="46">
        <v>116.47931699999999</v>
      </c>
      <c r="M39" s="42">
        <v>9079.7183722350001</v>
      </c>
      <c r="N39" s="48">
        <v>1689.7049399359998</v>
      </c>
      <c r="O39" s="42">
        <v>0</v>
      </c>
      <c r="P39" s="42">
        <v>0</v>
      </c>
      <c r="Q39" s="42">
        <v>0</v>
      </c>
      <c r="R39" s="47">
        <v>480856.78812999994</v>
      </c>
      <c r="S39" s="42">
        <v>491543.69463468617</v>
      </c>
      <c r="T39" s="73">
        <v>1.6104728590959421</v>
      </c>
      <c r="U39" s="42">
        <v>10885.902629171</v>
      </c>
      <c r="V39" s="107">
        <v>35.666108470927242</v>
      </c>
    </row>
    <row r="40" spans="1:22" x14ac:dyDescent="0.35">
      <c r="A40" s="1" t="s">
        <v>5086</v>
      </c>
      <c r="B40" s="44" t="s">
        <v>5151</v>
      </c>
      <c r="C40" s="25" t="s">
        <v>3390</v>
      </c>
      <c r="D40" s="25" t="s">
        <v>5196</v>
      </c>
      <c r="E40" s="50">
        <v>40152.51</v>
      </c>
      <c r="F40" s="41">
        <v>34329.599999999999</v>
      </c>
      <c r="G40" s="42">
        <v>27425.956590000002</v>
      </c>
      <c r="H40" s="48">
        <v>3246.9779999999996</v>
      </c>
      <c r="I40" s="42">
        <v>0</v>
      </c>
      <c r="J40" s="42">
        <v>0</v>
      </c>
      <c r="K40" s="42">
        <v>0</v>
      </c>
      <c r="L40" s="46">
        <v>14.304</v>
      </c>
      <c r="M40" s="42">
        <v>1402.3176070049999</v>
      </c>
      <c r="N40" s="48">
        <v>231.21228227999998</v>
      </c>
      <c r="O40" s="42">
        <v>0</v>
      </c>
      <c r="P40" s="42">
        <v>0</v>
      </c>
      <c r="Q40" s="42">
        <v>0</v>
      </c>
      <c r="R40" s="47">
        <v>68043.612822921888</v>
      </c>
      <c r="S40" s="42">
        <v>69555.862928213202</v>
      </c>
      <c r="T40" s="73">
        <v>1.7322917777297908</v>
      </c>
      <c r="U40" s="42">
        <v>1806.3808678846751</v>
      </c>
      <c r="V40" s="107">
        <v>44.987993724045523</v>
      </c>
    </row>
    <row r="41" spans="1:22" x14ac:dyDescent="0.35">
      <c r="A41" s="1" t="s">
        <v>5086</v>
      </c>
      <c r="B41" s="44" t="s">
        <v>5097</v>
      </c>
      <c r="C41" s="25" t="s">
        <v>5193</v>
      </c>
      <c r="D41" s="25" t="s">
        <v>5196</v>
      </c>
      <c r="E41" s="50">
        <v>7296</v>
      </c>
      <c r="F41" s="41">
        <v>23699.34</v>
      </c>
      <c r="G41" s="42">
        <v>44779.879710000001</v>
      </c>
      <c r="H41" s="42">
        <v>0</v>
      </c>
      <c r="I41" s="42">
        <v>0</v>
      </c>
      <c r="J41" s="42">
        <v>0</v>
      </c>
      <c r="K41" s="42">
        <v>0</v>
      </c>
      <c r="L41" s="46">
        <v>9.8747249999999998</v>
      </c>
      <c r="M41" s="42">
        <v>2289.641695845</v>
      </c>
      <c r="N41" s="48">
        <v>0</v>
      </c>
      <c r="O41" s="42">
        <v>0</v>
      </c>
      <c r="P41" s="42">
        <v>0</v>
      </c>
      <c r="Q41" s="42">
        <v>0</v>
      </c>
      <c r="R41" s="47">
        <v>68479.219710000005</v>
      </c>
      <c r="S41" s="42">
        <v>70001.151055506518</v>
      </c>
      <c r="T41" s="74">
        <v>9.5944560108972752</v>
      </c>
      <c r="U41" s="42">
        <v>2299.5164208450001</v>
      </c>
      <c r="V41" s="108">
        <v>315.1749480324836</v>
      </c>
    </row>
    <row r="42" spans="1:22" x14ac:dyDescent="0.35">
      <c r="A42" s="1" t="s">
        <v>5086</v>
      </c>
      <c r="B42" s="44" t="s">
        <v>5152</v>
      </c>
      <c r="C42" s="25" t="s">
        <v>3759</v>
      </c>
      <c r="D42" s="25" t="s">
        <v>5196</v>
      </c>
      <c r="E42" s="50">
        <v>12068</v>
      </c>
      <c r="F42" s="41">
        <v>7493.3495999999996</v>
      </c>
      <c r="G42" s="42">
        <v>1797.72894</v>
      </c>
      <c r="H42" s="42">
        <v>1300.3431999999998</v>
      </c>
      <c r="I42" s="42">
        <v>0</v>
      </c>
      <c r="J42" s="42">
        <v>0</v>
      </c>
      <c r="K42" s="42">
        <v>0</v>
      </c>
      <c r="L42" s="46">
        <v>3.1222290000000004</v>
      </c>
      <c r="M42" s="42">
        <v>91.919745329999984</v>
      </c>
      <c r="N42" s="48">
        <v>92.595428431999991</v>
      </c>
      <c r="O42" s="42">
        <v>0</v>
      </c>
      <c r="P42" s="42">
        <v>0</v>
      </c>
      <c r="Q42" s="42">
        <v>0</v>
      </c>
      <c r="R42" s="47">
        <v>16378.998797512711</v>
      </c>
      <c r="S42" s="42">
        <v>16743.017426572937</v>
      </c>
      <c r="T42" s="73">
        <v>1.3873895779394214</v>
      </c>
      <c r="U42" s="42">
        <v>489.37342715878151</v>
      </c>
      <c r="V42" s="107">
        <v>40.551328070830422</v>
      </c>
    </row>
    <row r="43" spans="1:22" x14ac:dyDescent="0.35">
      <c r="A43" s="1" t="s">
        <v>5086</v>
      </c>
      <c r="B43" s="44" t="s">
        <v>5153</v>
      </c>
      <c r="C43" s="25" t="s">
        <v>3403</v>
      </c>
      <c r="D43" s="25" t="s">
        <v>5196</v>
      </c>
      <c r="E43" s="50">
        <v>3102</v>
      </c>
      <c r="F43" s="41">
        <v>1730.5919999999999</v>
      </c>
      <c r="G43" s="42">
        <v>919.81763999999998</v>
      </c>
      <c r="H43" s="42">
        <v>0</v>
      </c>
      <c r="I43" s="42">
        <v>0</v>
      </c>
      <c r="J43" s="42">
        <v>0</v>
      </c>
      <c r="K43" s="42">
        <v>0</v>
      </c>
      <c r="L43" s="46">
        <v>0.72108000000000005</v>
      </c>
      <c r="M43" s="42">
        <v>47.031229979999999</v>
      </c>
      <c r="N43" s="48">
        <v>0</v>
      </c>
      <c r="O43" s="42">
        <v>0</v>
      </c>
      <c r="P43" s="42">
        <v>0</v>
      </c>
      <c r="Q43" s="42">
        <v>0</v>
      </c>
      <c r="R43" s="47">
        <v>2650.4096399999999</v>
      </c>
      <c r="S43" s="42">
        <v>2709.3142467789758</v>
      </c>
      <c r="T43" s="73">
        <v>0.87340884809122366</v>
      </c>
      <c r="U43" s="42">
        <v>47.75230998</v>
      </c>
      <c r="V43" s="107">
        <v>15.394039323017408</v>
      </c>
    </row>
    <row r="44" spans="1:22" x14ac:dyDescent="0.35">
      <c r="A44" s="1" t="s">
        <v>5086</v>
      </c>
      <c r="B44" s="44" t="s">
        <v>5154</v>
      </c>
      <c r="C44" s="25" t="s">
        <v>3477</v>
      </c>
      <c r="D44" s="25" t="s">
        <v>5196</v>
      </c>
      <c r="E44" s="50">
        <v>936</v>
      </c>
      <c r="F44" s="41">
        <v>474.76799999999997</v>
      </c>
      <c r="G44" s="42">
        <v>620.78976</v>
      </c>
      <c r="H44" s="48">
        <v>0</v>
      </c>
      <c r="I44" s="42">
        <v>0</v>
      </c>
      <c r="J44" s="42">
        <v>0</v>
      </c>
      <c r="K44" s="42">
        <v>0</v>
      </c>
      <c r="L44" s="46">
        <v>0.19782</v>
      </c>
      <c r="M44" s="42">
        <v>31.74162432</v>
      </c>
      <c r="N44" s="48">
        <v>0</v>
      </c>
      <c r="O44" s="42">
        <v>0</v>
      </c>
      <c r="P44" s="42">
        <v>0</v>
      </c>
      <c r="Q44" s="42">
        <v>0</v>
      </c>
      <c r="R44" s="47">
        <v>1095.5577599999999</v>
      </c>
      <c r="S44" s="42">
        <v>1119.9062222461814</v>
      </c>
      <c r="T44" s="73">
        <v>1.1964810066732707</v>
      </c>
      <c r="U44" s="42">
        <v>31.93944432</v>
      </c>
      <c r="V44" s="107">
        <v>34.123337948717946</v>
      </c>
    </row>
    <row r="45" spans="1:22" x14ac:dyDescent="0.35">
      <c r="A45" s="1" t="s">
        <v>5086</v>
      </c>
      <c r="B45" s="44" t="s">
        <v>5098</v>
      </c>
      <c r="C45" s="25" t="s">
        <v>5194</v>
      </c>
      <c r="D45" s="25" t="s">
        <v>5196</v>
      </c>
      <c r="E45" s="50">
        <v>12252</v>
      </c>
      <c r="F45" s="41">
        <v>4770.8855999999996</v>
      </c>
      <c r="G45" s="42">
        <v>8874.4442400000007</v>
      </c>
      <c r="H45" s="42">
        <v>0</v>
      </c>
      <c r="I45" s="42">
        <v>0</v>
      </c>
      <c r="J45" s="42">
        <v>0</v>
      </c>
      <c r="K45" s="42">
        <v>0</v>
      </c>
      <c r="L45" s="46">
        <v>1.9878690000000001</v>
      </c>
      <c r="M45" s="42">
        <v>453.75953867999999</v>
      </c>
      <c r="N45" s="48">
        <v>0</v>
      </c>
      <c r="O45" s="42">
        <v>0</v>
      </c>
      <c r="P45" s="42">
        <v>0</v>
      </c>
      <c r="Q45" s="42">
        <v>0</v>
      </c>
      <c r="R45" s="47">
        <v>13645.32984</v>
      </c>
      <c r="S45" s="42">
        <v>13948.59344743037</v>
      </c>
      <c r="T45" s="73">
        <v>1.1384748161467817</v>
      </c>
      <c r="U45" s="42">
        <v>455.74740767999998</v>
      </c>
      <c r="V45" s="107">
        <v>37.197796904995101</v>
      </c>
    </row>
    <row r="46" spans="1:22" x14ac:dyDescent="0.35">
      <c r="A46" s="1" t="s">
        <v>5086</v>
      </c>
      <c r="B46" s="44" t="s">
        <v>5099</v>
      </c>
      <c r="C46" s="25" t="s">
        <v>3735</v>
      </c>
      <c r="D46" s="25" t="s">
        <v>5196</v>
      </c>
      <c r="E46" s="50">
        <v>6580</v>
      </c>
      <c r="F46" s="41">
        <v>6216.21</v>
      </c>
      <c r="G46" s="42">
        <v>0</v>
      </c>
      <c r="H46" s="48">
        <v>0</v>
      </c>
      <c r="I46" s="42">
        <v>0</v>
      </c>
      <c r="J46" s="42">
        <v>0</v>
      </c>
      <c r="K46" s="42">
        <v>0</v>
      </c>
      <c r="L46" s="46">
        <v>2.5900875000000001</v>
      </c>
      <c r="M46" s="42">
        <v>0</v>
      </c>
      <c r="N46" s="48">
        <v>0</v>
      </c>
      <c r="O46" s="42">
        <v>0</v>
      </c>
      <c r="P46" s="42">
        <v>0</v>
      </c>
      <c r="Q46" s="42">
        <v>0</v>
      </c>
      <c r="R46" s="47">
        <v>6993.7108507069097</v>
      </c>
      <c r="S46" s="42">
        <v>7149.1441019935855</v>
      </c>
      <c r="T46" s="73">
        <v>1.0864960641327637</v>
      </c>
      <c r="U46" s="42">
        <v>43.125187650915493</v>
      </c>
      <c r="V46" s="107">
        <v>6.5539798861573697</v>
      </c>
    </row>
    <row r="47" spans="1:22" x14ac:dyDescent="0.35">
      <c r="A47" s="1" t="s">
        <v>5086</v>
      </c>
      <c r="B47" s="44" t="s">
        <v>5100</v>
      </c>
      <c r="C47" s="25" t="s">
        <v>3472</v>
      </c>
      <c r="D47" s="25" t="s">
        <v>5196</v>
      </c>
      <c r="E47" s="50">
        <v>10958.06</v>
      </c>
      <c r="F47" s="41">
        <v>5706.3023999999996</v>
      </c>
      <c r="G47" s="42">
        <v>7055.9136900000003</v>
      </c>
      <c r="H47" s="42">
        <v>11.989199999999999</v>
      </c>
      <c r="I47" s="42">
        <v>0</v>
      </c>
      <c r="J47" s="42">
        <v>0</v>
      </c>
      <c r="K47" s="42">
        <v>0</v>
      </c>
      <c r="L47" s="46">
        <v>2.3776260000000002</v>
      </c>
      <c r="M47" s="42">
        <v>360.77618545499996</v>
      </c>
      <c r="N47" s="48">
        <v>0.85373239199999984</v>
      </c>
      <c r="O47" s="42">
        <v>0</v>
      </c>
      <c r="P47" s="42">
        <v>0</v>
      </c>
      <c r="Q47" s="42">
        <v>0</v>
      </c>
      <c r="R47" s="47">
        <v>12774.20529</v>
      </c>
      <c r="S47" s="42">
        <v>13058.108399981656</v>
      </c>
      <c r="T47" s="73">
        <v>1.1916441778911282</v>
      </c>
      <c r="U47" s="42">
        <v>364.00754384699997</v>
      </c>
      <c r="V47" s="107">
        <v>33.218247011514812</v>
      </c>
    </row>
    <row r="48" spans="1:22" x14ac:dyDescent="0.35">
      <c r="A48" s="1" t="s">
        <v>5086</v>
      </c>
      <c r="B48" s="44" t="s">
        <v>5101</v>
      </c>
      <c r="C48" s="25" t="s">
        <v>3597</v>
      </c>
      <c r="D48" s="25" t="s">
        <v>5196</v>
      </c>
      <c r="E48" s="50">
        <v>15529</v>
      </c>
      <c r="F48" s="41">
        <v>61900.415999999997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6">
        <v>25.791840000000001</v>
      </c>
      <c r="M48" s="42">
        <v>0</v>
      </c>
      <c r="N48" s="48">
        <v>0</v>
      </c>
      <c r="O48" s="42">
        <v>0</v>
      </c>
      <c r="P48" s="42">
        <v>0</v>
      </c>
      <c r="Q48" s="42">
        <v>0</v>
      </c>
      <c r="R48" s="47">
        <v>61900.415999999997</v>
      </c>
      <c r="S48" s="42">
        <v>63276.135288409707</v>
      </c>
      <c r="T48" s="73">
        <v>4.0747076623356113</v>
      </c>
      <c r="U48" s="42">
        <v>25.791840000000001</v>
      </c>
      <c r="V48" s="107">
        <v>1.6608822203619036</v>
      </c>
    </row>
    <row r="49" spans="1:22" x14ac:dyDescent="0.35">
      <c r="A49" s="1" t="s">
        <v>5086</v>
      </c>
      <c r="B49" s="44" t="s">
        <v>5102</v>
      </c>
      <c r="C49" s="25" t="s">
        <v>3575</v>
      </c>
      <c r="D49" s="25" t="s">
        <v>5196</v>
      </c>
      <c r="E49" s="50">
        <v>2311</v>
      </c>
      <c r="F49" s="41">
        <v>1923.2495999999999</v>
      </c>
      <c r="G49" s="42">
        <v>983.20761000000005</v>
      </c>
      <c r="H49" s="42">
        <v>0</v>
      </c>
      <c r="I49" s="42">
        <v>0</v>
      </c>
      <c r="J49" s="42">
        <v>0</v>
      </c>
      <c r="K49" s="42">
        <v>0</v>
      </c>
      <c r="L49" s="46">
        <v>0.80135400000000001</v>
      </c>
      <c r="M49" s="42">
        <v>50.272424894999993</v>
      </c>
      <c r="N49" s="48">
        <v>0</v>
      </c>
      <c r="O49" s="42">
        <v>0</v>
      </c>
      <c r="P49" s="42">
        <v>0</v>
      </c>
      <c r="Q49" s="42">
        <v>0</v>
      </c>
      <c r="R49" s="47">
        <v>2906.45721</v>
      </c>
      <c r="S49" s="42">
        <v>2971.0524018115457</v>
      </c>
      <c r="T49" s="73">
        <v>1.2856133283477047</v>
      </c>
      <c r="U49" s="42">
        <v>51.073778894999997</v>
      </c>
      <c r="V49" s="107">
        <v>22.100293766767631</v>
      </c>
    </row>
    <row r="50" spans="1:22" x14ac:dyDescent="0.35">
      <c r="A50" s="1" t="s">
        <v>5086</v>
      </c>
      <c r="B50" s="44" t="s">
        <v>5155</v>
      </c>
      <c r="C50" s="25" t="s">
        <v>3408</v>
      </c>
      <c r="D50" s="25" t="s">
        <v>5196</v>
      </c>
      <c r="E50" s="50">
        <v>5558</v>
      </c>
      <c r="F50" s="41">
        <v>2725.056</v>
      </c>
      <c r="G50" s="42">
        <v>3618.4949999999999</v>
      </c>
      <c r="H50" s="48">
        <v>0</v>
      </c>
      <c r="I50" s="42">
        <v>0</v>
      </c>
      <c r="J50" s="42">
        <v>0</v>
      </c>
      <c r="K50" s="42">
        <v>0</v>
      </c>
      <c r="L50" s="46">
        <v>1.13544</v>
      </c>
      <c r="M50" s="42">
        <v>185.0174025</v>
      </c>
      <c r="N50" s="48">
        <v>0</v>
      </c>
      <c r="O50" s="42">
        <v>0</v>
      </c>
      <c r="P50" s="42">
        <v>0</v>
      </c>
      <c r="Q50" s="42">
        <v>0</v>
      </c>
      <c r="R50" s="47">
        <v>6343.5509999999995</v>
      </c>
      <c r="S50" s="42">
        <v>6484.5346319631626</v>
      </c>
      <c r="T50" s="73">
        <v>1.1667028844841962</v>
      </c>
      <c r="U50" s="42">
        <v>186.15284249999999</v>
      </c>
      <c r="V50" s="107">
        <v>33.492774829075209</v>
      </c>
    </row>
    <row r="51" spans="1:22" x14ac:dyDescent="0.35">
      <c r="A51" s="1" t="s">
        <v>5086</v>
      </c>
      <c r="B51" s="44" t="s">
        <v>5157</v>
      </c>
      <c r="C51" s="25" t="s">
        <v>3650</v>
      </c>
      <c r="D51" s="25" t="s">
        <v>5196</v>
      </c>
      <c r="E51" s="50">
        <v>5317</v>
      </c>
      <c r="F51" s="41">
        <v>3836.7575999999999</v>
      </c>
      <c r="G51" s="42">
        <v>3838.7116799999999</v>
      </c>
      <c r="H51" s="48">
        <v>0</v>
      </c>
      <c r="I51" s="42">
        <v>0</v>
      </c>
      <c r="J51" s="42">
        <v>0</v>
      </c>
      <c r="K51" s="42">
        <v>0</v>
      </c>
      <c r="L51" s="46">
        <v>1.5986490000000002</v>
      </c>
      <c r="M51" s="42">
        <v>196.27730976000001</v>
      </c>
      <c r="N51" s="48">
        <v>0</v>
      </c>
      <c r="O51" s="42">
        <v>0</v>
      </c>
      <c r="P51" s="42">
        <v>0</v>
      </c>
      <c r="Q51" s="42">
        <v>0</v>
      </c>
      <c r="R51" s="47">
        <v>7675.4692799999993</v>
      </c>
      <c r="S51" s="42">
        <v>7846.0544201078164</v>
      </c>
      <c r="T51" s="73">
        <v>1.4756543953559933</v>
      </c>
      <c r="U51" s="42">
        <v>197.87595876</v>
      </c>
      <c r="V51" s="107">
        <v>37.215715395899942</v>
      </c>
    </row>
    <row r="52" spans="1:22" x14ac:dyDescent="0.35">
      <c r="A52" s="1" t="s">
        <v>5086</v>
      </c>
      <c r="B52" s="44" t="s">
        <v>5156</v>
      </c>
      <c r="C52" s="25" t="s">
        <v>3452</v>
      </c>
      <c r="D52" s="25" t="s">
        <v>5196</v>
      </c>
      <c r="E52" s="50">
        <v>13149</v>
      </c>
      <c r="F52" s="41">
        <v>8488.7999999999993</v>
      </c>
      <c r="G52" s="42">
        <v>3347.73306</v>
      </c>
      <c r="H52" s="48">
        <v>42.835199999999993</v>
      </c>
      <c r="I52" s="42">
        <v>0</v>
      </c>
      <c r="J52" s="42">
        <v>0</v>
      </c>
      <c r="K52" s="42">
        <v>0</v>
      </c>
      <c r="L52" s="46">
        <v>3.5369999999999999</v>
      </c>
      <c r="M52" s="42">
        <v>171.17306367</v>
      </c>
      <c r="N52" s="48">
        <v>3.0502283519999995</v>
      </c>
      <c r="O52" s="42">
        <v>0</v>
      </c>
      <c r="P52" s="42">
        <v>0</v>
      </c>
      <c r="Q52" s="42">
        <v>0</v>
      </c>
      <c r="R52" s="47">
        <v>11879.368259999999</v>
      </c>
      <c r="S52" s="42">
        <v>12143.38386935235</v>
      </c>
      <c r="T52" s="73">
        <v>0.92352147458759981</v>
      </c>
      <c r="U52" s="42">
        <v>177.76029202200002</v>
      </c>
      <c r="V52" s="107">
        <v>13.51892098425736</v>
      </c>
    </row>
    <row r="53" spans="1:22" x14ac:dyDescent="0.35">
      <c r="A53" s="1" t="s">
        <v>5086</v>
      </c>
      <c r="B53" s="44" t="s">
        <v>5158</v>
      </c>
      <c r="C53" s="25" t="s">
        <v>3422</v>
      </c>
      <c r="D53" s="25" t="s">
        <v>5196</v>
      </c>
      <c r="E53" s="50">
        <v>4418</v>
      </c>
      <c r="F53" s="41">
        <v>3633.9839999999999</v>
      </c>
      <c r="G53" s="42">
        <v>0</v>
      </c>
      <c r="H53" s="48">
        <v>19.399999999999999</v>
      </c>
      <c r="I53" s="42">
        <v>0</v>
      </c>
      <c r="J53" s="42">
        <v>0</v>
      </c>
      <c r="K53" s="42">
        <v>0</v>
      </c>
      <c r="L53" s="46">
        <v>1.5141600000000002</v>
      </c>
      <c r="M53" s="42">
        <v>0</v>
      </c>
      <c r="N53" s="48">
        <v>1.3814439999999999</v>
      </c>
      <c r="O53" s="42">
        <v>0</v>
      </c>
      <c r="P53" s="42">
        <v>0</v>
      </c>
      <c r="Q53" s="42">
        <v>0</v>
      </c>
      <c r="R53" s="47">
        <v>3918.2205055551885</v>
      </c>
      <c r="S53" s="42">
        <v>4005.301851272392</v>
      </c>
      <c r="T53" s="73">
        <v>0.90658710983983526</v>
      </c>
      <c r="U53" s="42">
        <v>16.702886997230863</v>
      </c>
      <c r="V53" s="107">
        <v>3.7806444086081625</v>
      </c>
    </row>
    <row r="54" spans="1:22" x14ac:dyDescent="0.35">
      <c r="A54" s="1" t="s">
        <v>5086</v>
      </c>
      <c r="B54" s="44" t="s">
        <v>5158</v>
      </c>
      <c r="C54" s="25" t="s">
        <v>3422</v>
      </c>
      <c r="D54" s="25" t="s">
        <v>5196</v>
      </c>
      <c r="E54" s="50">
        <v>12438.48</v>
      </c>
      <c r="F54" s="41">
        <v>6714.1476000000002</v>
      </c>
      <c r="G54" s="42">
        <v>11673.454320000001</v>
      </c>
      <c r="H54" s="42">
        <v>0</v>
      </c>
      <c r="I54" s="42">
        <v>0</v>
      </c>
      <c r="J54" s="42">
        <v>0</v>
      </c>
      <c r="K54" s="42">
        <v>0</v>
      </c>
      <c r="L54" s="46">
        <v>2.7975615</v>
      </c>
      <c r="M54" s="42">
        <v>596.87582724000004</v>
      </c>
      <c r="N54" s="48">
        <v>0</v>
      </c>
      <c r="O54" s="42">
        <v>0</v>
      </c>
      <c r="P54" s="42">
        <v>0</v>
      </c>
      <c r="Q54" s="42">
        <v>0</v>
      </c>
      <c r="R54" s="47">
        <v>18387.601920000001</v>
      </c>
      <c r="S54" s="42">
        <v>18796.261186990119</v>
      </c>
      <c r="T54" s="73">
        <v>1.5111381122926693</v>
      </c>
      <c r="U54" s="42">
        <v>599.67338874000006</v>
      </c>
      <c r="V54" s="107">
        <v>48.211147080672241</v>
      </c>
    </row>
    <row r="55" spans="1:22" x14ac:dyDescent="0.35">
      <c r="A55" s="1" t="s">
        <v>5086</v>
      </c>
      <c r="B55" s="44" t="s">
        <v>5159</v>
      </c>
      <c r="C55" s="25" t="s">
        <v>3531</v>
      </c>
      <c r="D55" s="25" t="s">
        <v>5196</v>
      </c>
      <c r="E55" s="50">
        <v>9732</v>
      </c>
      <c r="F55" s="41">
        <v>4057.4879999999998</v>
      </c>
      <c r="G55" s="42">
        <v>12558.75417</v>
      </c>
      <c r="H55" s="42">
        <v>0</v>
      </c>
      <c r="I55" s="42">
        <v>0</v>
      </c>
      <c r="J55" s="42">
        <v>0</v>
      </c>
      <c r="K55" s="42">
        <v>0</v>
      </c>
      <c r="L55" s="46">
        <v>1.69062</v>
      </c>
      <c r="M55" s="42">
        <v>642.14212681499998</v>
      </c>
      <c r="N55" s="48">
        <v>0</v>
      </c>
      <c r="O55" s="42">
        <v>0</v>
      </c>
      <c r="P55" s="42">
        <v>0</v>
      </c>
      <c r="Q55" s="42">
        <v>0</v>
      </c>
      <c r="R55" s="47">
        <v>16616.242170000001</v>
      </c>
      <c r="S55" s="42">
        <v>16985.533466106248</v>
      </c>
      <c r="T55" s="73">
        <v>1.7453281407836261</v>
      </c>
      <c r="U55" s="42">
        <v>643.83274681499995</v>
      </c>
      <c r="V55" s="107">
        <v>66.156262516954371</v>
      </c>
    </row>
    <row r="56" spans="1:22" x14ac:dyDescent="0.35">
      <c r="A56" s="1" t="s">
        <v>5086</v>
      </c>
      <c r="B56" s="44" t="s">
        <v>5103</v>
      </c>
      <c r="C56" s="25" t="s">
        <v>3739</v>
      </c>
      <c r="D56" s="25" t="s">
        <v>5196</v>
      </c>
      <c r="E56" s="50">
        <v>269230.19999999995</v>
      </c>
      <c r="F56" s="41">
        <v>256666.13639999999</v>
      </c>
      <c r="G56" s="42">
        <v>192189.33332999999</v>
      </c>
      <c r="H56" s="48">
        <v>6923.0839999999989</v>
      </c>
      <c r="I56" s="42">
        <v>0</v>
      </c>
      <c r="J56" s="42">
        <v>0</v>
      </c>
      <c r="K56" s="42">
        <v>0</v>
      </c>
      <c r="L56" s="46">
        <v>106.94422350000001</v>
      </c>
      <c r="M56" s="42">
        <v>9826.8399544349995</v>
      </c>
      <c r="N56" s="48">
        <v>492.98210583999997</v>
      </c>
      <c r="O56" s="42">
        <v>0</v>
      </c>
      <c r="P56" s="42">
        <v>0</v>
      </c>
      <c r="Q56" s="42">
        <v>0</v>
      </c>
      <c r="R56" s="47">
        <v>461871.30721809028</v>
      </c>
      <c r="S56" s="42">
        <v>472136.26676380535</v>
      </c>
      <c r="T56" s="73">
        <v>1.75365269855984</v>
      </c>
      <c r="U56" s="42">
        <v>10744.412718000804</v>
      </c>
      <c r="V56" s="107">
        <v>39.907903043569426</v>
      </c>
    </row>
    <row r="57" spans="1:22" x14ac:dyDescent="0.35">
      <c r="A57" s="1" t="s">
        <v>5086</v>
      </c>
      <c r="B57" s="44" t="s">
        <v>5160</v>
      </c>
      <c r="C57" s="25" t="s">
        <v>3675</v>
      </c>
      <c r="D57" s="25" t="s">
        <v>5196</v>
      </c>
      <c r="E57" s="50">
        <v>7547.23</v>
      </c>
      <c r="F57" s="60">
        <v>4610.5343999999996</v>
      </c>
      <c r="G57" s="42">
        <v>9508.3060499999992</v>
      </c>
      <c r="H57" s="42">
        <v>0</v>
      </c>
      <c r="I57" s="42">
        <v>0</v>
      </c>
      <c r="J57" s="42">
        <v>0</v>
      </c>
      <c r="K57" s="42">
        <v>0</v>
      </c>
      <c r="L57" s="46">
        <v>1.9210560000000001</v>
      </c>
      <c r="M57" s="42">
        <v>486.16955047499999</v>
      </c>
      <c r="N57" s="48">
        <v>0</v>
      </c>
      <c r="O57" s="42">
        <v>0</v>
      </c>
      <c r="P57" s="42">
        <v>0</v>
      </c>
      <c r="Q57" s="42">
        <v>0</v>
      </c>
      <c r="R57" s="47">
        <v>14118.84045</v>
      </c>
      <c r="S57" s="42">
        <v>14432.62769719789</v>
      </c>
      <c r="T57" s="73">
        <v>1.9123079192230648</v>
      </c>
      <c r="U57" s="42">
        <v>488.09060647500002</v>
      </c>
      <c r="V57" s="107">
        <v>64.671489602807924</v>
      </c>
    </row>
    <row r="58" spans="1:22" x14ac:dyDescent="0.35">
      <c r="A58" s="1" t="s">
        <v>5086</v>
      </c>
      <c r="B58" s="44" t="s">
        <v>5161</v>
      </c>
      <c r="C58" s="25" t="s">
        <v>3703</v>
      </c>
      <c r="D58" s="25" t="s">
        <v>5196</v>
      </c>
      <c r="E58" s="50">
        <v>7495.66</v>
      </c>
      <c r="F58" s="41">
        <v>4103.1359999999995</v>
      </c>
      <c r="G58" s="42">
        <v>13280.97546</v>
      </c>
      <c r="H58" s="48">
        <v>0</v>
      </c>
      <c r="I58" s="42">
        <v>0</v>
      </c>
      <c r="J58" s="42">
        <v>0</v>
      </c>
      <c r="K58" s="42">
        <v>0</v>
      </c>
      <c r="L58" s="46">
        <v>1.70964</v>
      </c>
      <c r="M58" s="42">
        <v>679.07005047000007</v>
      </c>
      <c r="N58" s="48">
        <v>0</v>
      </c>
      <c r="O58" s="42">
        <v>0</v>
      </c>
      <c r="P58" s="42">
        <v>0</v>
      </c>
      <c r="Q58" s="42">
        <v>0</v>
      </c>
      <c r="R58" s="47">
        <v>17384.11146</v>
      </c>
      <c r="S58" s="42">
        <v>17770.468434521565</v>
      </c>
      <c r="T58" s="73">
        <v>2.3707676754977633</v>
      </c>
      <c r="U58" s="42">
        <v>680.77969047000011</v>
      </c>
      <c r="V58" s="107">
        <v>90.823181743835789</v>
      </c>
    </row>
    <row r="59" spans="1:22" x14ac:dyDescent="0.35">
      <c r="A59" s="1" t="s">
        <v>5086</v>
      </c>
      <c r="B59" s="44" t="s">
        <v>5162</v>
      </c>
      <c r="C59" s="25" t="s">
        <v>3357</v>
      </c>
      <c r="D59" s="25" t="s">
        <v>5196</v>
      </c>
      <c r="E59" s="50">
        <v>214812.17</v>
      </c>
      <c r="F59" s="41">
        <v>182810.8836</v>
      </c>
      <c r="G59" s="42">
        <v>156143.85642</v>
      </c>
      <c r="H59" s="42">
        <v>4945.2927999999993</v>
      </c>
      <c r="I59" s="42">
        <v>0</v>
      </c>
      <c r="J59" s="42">
        <v>0</v>
      </c>
      <c r="K59" s="42">
        <v>0</v>
      </c>
      <c r="L59" s="46">
        <v>76.171201499999995</v>
      </c>
      <c r="M59" s="42">
        <v>7983.7973331899993</v>
      </c>
      <c r="N59" s="48">
        <v>352.14665292799998</v>
      </c>
      <c r="O59" s="42">
        <v>0</v>
      </c>
      <c r="P59" s="42">
        <v>0</v>
      </c>
      <c r="Q59" s="42">
        <v>0</v>
      </c>
      <c r="R59" s="47">
        <v>384407.10583191243</v>
      </c>
      <c r="S59" s="42">
        <v>392950.4453483175</v>
      </c>
      <c r="T59" s="73">
        <v>1.8292745953281766</v>
      </c>
      <c r="U59" s="42">
        <v>10523.956299901585</v>
      </c>
      <c r="V59" s="107">
        <v>48.991434237183043</v>
      </c>
    </row>
    <row r="60" spans="1:22" x14ac:dyDescent="0.35">
      <c r="A60" s="1" t="s">
        <v>5086</v>
      </c>
      <c r="B60" s="44" t="s">
        <v>5104</v>
      </c>
      <c r="C60" s="25" t="s">
        <v>3386</v>
      </c>
      <c r="D60" s="25" t="s">
        <v>5196</v>
      </c>
      <c r="E60" s="50">
        <v>2865.44</v>
      </c>
      <c r="F60" s="41">
        <v>3419.5208874315408</v>
      </c>
      <c r="G60" s="42">
        <v>0</v>
      </c>
      <c r="H60" s="48">
        <v>0</v>
      </c>
      <c r="I60" s="42">
        <v>0</v>
      </c>
      <c r="J60" s="42">
        <v>0</v>
      </c>
      <c r="K60" s="42">
        <v>0</v>
      </c>
      <c r="L60" s="46">
        <v>1.4248003697631419</v>
      </c>
      <c r="M60" s="42">
        <v>0</v>
      </c>
      <c r="N60" s="48">
        <v>0</v>
      </c>
      <c r="O60" s="42">
        <v>0</v>
      </c>
      <c r="P60" s="42">
        <v>0</v>
      </c>
      <c r="Q60" s="42">
        <v>0</v>
      </c>
      <c r="R60" s="47">
        <v>3527.2721220387293</v>
      </c>
      <c r="S60" s="42">
        <v>3605.6647501877633</v>
      </c>
      <c r="T60" s="73">
        <v>1.2583284766694689</v>
      </c>
      <c r="U60" s="42">
        <v>7.0424239160473867</v>
      </c>
      <c r="V60" s="107">
        <v>2.4577111773575386</v>
      </c>
    </row>
    <row r="61" spans="1:22" x14ac:dyDescent="0.35">
      <c r="A61" s="1" t="s">
        <v>5086</v>
      </c>
      <c r="B61" s="44" t="s">
        <v>5105</v>
      </c>
      <c r="C61" s="25" t="s">
        <v>3751</v>
      </c>
      <c r="D61" s="25" t="s">
        <v>5196</v>
      </c>
      <c r="E61" s="50">
        <v>159441.73000000004</v>
      </c>
      <c r="F61" s="41">
        <v>181826.43479999999</v>
      </c>
      <c r="G61" s="42">
        <v>0</v>
      </c>
      <c r="H61" s="42">
        <v>43692.408399999993</v>
      </c>
      <c r="I61" s="42">
        <v>0</v>
      </c>
      <c r="J61" s="42">
        <v>0</v>
      </c>
      <c r="K61" s="42">
        <v>0</v>
      </c>
      <c r="L61" s="46">
        <v>75.761014500000002</v>
      </c>
      <c r="M61" s="42">
        <v>0</v>
      </c>
      <c r="N61" s="48">
        <v>3111.2688365839999</v>
      </c>
      <c r="O61" s="42">
        <v>0</v>
      </c>
      <c r="P61" s="42">
        <v>0</v>
      </c>
      <c r="Q61" s="42">
        <v>0</v>
      </c>
      <c r="R61" s="47">
        <v>243442.5931973524</v>
      </c>
      <c r="S61" s="42">
        <v>248853.03617534589</v>
      </c>
      <c r="T61" s="73">
        <v>1.560777320813979</v>
      </c>
      <c r="U61" s="42">
        <v>4121.4867080277254</v>
      </c>
      <c r="V61" s="107">
        <v>25.849485627305501</v>
      </c>
    </row>
    <row r="62" spans="1:22" x14ac:dyDescent="0.35">
      <c r="A62" s="1" t="s">
        <v>5086</v>
      </c>
      <c r="B62" s="44" t="s">
        <v>5163</v>
      </c>
      <c r="C62" s="25" t="s">
        <v>3557</v>
      </c>
      <c r="D62" s="25" t="s">
        <v>5196</v>
      </c>
      <c r="E62" s="50">
        <v>26909.850000000006</v>
      </c>
      <c r="F62" s="41">
        <v>31089.650399999999</v>
      </c>
      <c r="G62" s="42">
        <v>0</v>
      </c>
      <c r="H62" s="42">
        <v>768.16239999999993</v>
      </c>
      <c r="I62" s="42">
        <v>0</v>
      </c>
      <c r="J62" s="42">
        <v>0</v>
      </c>
      <c r="K62" s="42">
        <v>0</v>
      </c>
      <c r="L62" s="46">
        <v>12.954021000000001</v>
      </c>
      <c r="M62" s="42">
        <v>0</v>
      </c>
      <c r="N62" s="48">
        <v>54.699656623999992</v>
      </c>
      <c r="O62" s="42">
        <v>0</v>
      </c>
      <c r="P62" s="42">
        <v>0</v>
      </c>
      <c r="Q62" s="42">
        <v>0</v>
      </c>
      <c r="R62" s="47">
        <v>37398.274422773087</v>
      </c>
      <c r="S62" s="42">
        <v>38229.440524736739</v>
      </c>
      <c r="T62" s="73">
        <v>1.4206485924201262</v>
      </c>
      <c r="U62" s="42">
        <v>356.50630917703046</v>
      </c>
      <c r="V62" s="107">
        <v>13.248171549712479</v>
      </c>
    </row>
    <row r="63" spans="1:22" x14ac:dyDescent="0.35">
      <c r="A63" s="1" t="s">
        <v>5086</v>
      </c>
      <c r="B63" s="44" t="s">
        <v>5106</v>
      </c>
      <c r="C63" s="25" t="s">
        <v>3638</v>
      </c>
      <c r="D63" s="25" t="s">
        <v>5196</v>
      </c>
      <c r="E63" s="50">
        <v>24376.089999999997</v>
      </c>
      <c r="F63" s="41">
        <v>17626.2948</v>
      </c>
      <c r="G63" s="42">
        <v>0</v>
      </c>
      <c r="H63" s="42">
        <v>9128.243199999999</v>
      </c>
      <c r="I63" s="42">
        <v>0</v>
      </c>
      <c r="J63" s="42">
        <v>0</v>
      </c>
      <c r="K63" s="42">
        <v>0</v>
      </c>
      <c r="L63" s="46">
        <v>7.3442894999999995</v>
      </c>
      <c r="M63" s="42">
        <v>0</v>
      </c>
      <c r="N63" s="48">
        <v>650.00808243199992</v>
      </c>
      <c r="O63" s="42">
        <v>0</v>
      </c>
      <c r="P63" s="42">
        <v>0</v>
      </c>
      <c r="Q63" s="42">
        <v>0</v>
      </c>
      <c r="R63" s="47">
        <v>26754.538</v>
      </c>
      <c r="S63" s="42">
        <v>27349.15006172008</v>
      </c>
      <c r="T63" s="73">
        <v>1.1219662407596986</v>
      </c>
      <c r="U63" s="42">
        <v>657.35237193199987</v>
      </c>
      <c r="V63" s="107">
        <v>26.967096524996421</v>
      </c>
    </row>
    <row r="64" spans="1:22" x14ac:dyDescent="0.35">
      <c r="A64" s="1" t="s">
        <v>5086</v>
      </c>
      <c r="B64" s="44" t="s">
        <v>5107</v>
      </c>
      <c r="C64" s="25" t="s">
        <v>3491</v>
      </c>
      <c r="D64" s="25" t="s">
        <v>5196</v>
      </c>
      <c r="E64" s="50">
        <v>141580.03</v>
      </c>
      <c r="F64" s="41">
        <v>193817.06639999998</v>
      </c>
      <c r="G64" s="42">
        <v>0</v>
      </c>
      <c r="H64" s="42">
        <v>7645.9667999999992</v>
      </c>
      <c r="I64" s="42">
        <v>0</v>
      </c>
      <c r="J64" s="42">
        <v>0</v>
      </c>
      <c r="K64" s="42">
        <v>0</v>
      </c>
      <c r="L64" s="46">
        <v>80.757111000000009</v>
      </c>
      <c r="M64" s="42">
        <v>0</v>
      </c>
      <c r="N64" s="48">
        <v>544.45747216799998</v>
      </c>
      <c r="O64" s="42">
        <v>0</v>
      </c>
      <c r="P64" s="42">
        <v>0</v>
      </c>
      <c r="Q64" s="42">
        <v>0</v>
      </c>
      <c r="R64" s="47">
        <v>234323.68678151499</v>
      </c>
      <c r="S64" s="42">
        <v>239531.46463613564</v>
      </c>
      <c r="T64" s="73">
        <v>1.6918449913885147</v>
      </c>
      <c r="U64" s="42">
        <v>2338.4087008852689</v>
      </c>
      <c r="V64" s="107">
        <v>16.516515082566862</v>
      </c>
    </row>
    <row r="65" spans="1:22" x14ac:dyDescent="0.35">
      <c r="A65" s="1" t="s">
        <v>5086</v>
      </c>
      <c r="B65" s="44" t="s">
        <v>5164</v>
      </c>
      <c r="C65" s="25" t="s">
        <v>3606</v>
      </c>
      <c r="D65" s="25" t="s">
        <v>5196</v>
      </c>
      <c r="E65" s="50">
        <v>397460.94999999995</v>
      </c>
      <c r="F65" s="41">
        <v>348467.69880000001</v>
      </c>
      <c r="G65" s="42">
        <v>201594.16179000001</v>
      </c>
      <c r="H65" s="42">
        <v>22394.273599999997</v>
      </c>
      <c r="I65" s="42">
        <v>0</v>
      </c>
      <c r="J65" s="42">
        <v>0</v>
      </c>
      <c r="K65" s="42">
        <v>0</v>
      </c>
      <c r="L65" s="46">
        <v>145.1948745</v>
      </c>
      <c r="M65" s="42">
        <v>10307.718588405</v>
      </c>
      <c r="N65" s="48">
        <v>1594.6615927359999</v>
      </c>
      <c r="O65" s="42">
        <v>0</v>
      </c>
      <c r="P65" s="42">
        <v>0</v>
      </c>
      <c r="Q65" s="42">
        <v>0</v>
      </c>
      <c r="R65" s="47">
        <v>634275.9561541786</v>
      </c>
      <c r="S65" s="42">
        <v>648372.56040084176</v>
      </c>
      <c r="T65" s="73">
        <v>1.6312861940294809</v>
      </c>
      <c r="U65" s="42">
        <v>15270.558892059169</v>
      </c>
      <c r="V65" s="107">
        <v>38.420274726508779</v>
      </c>
    </row>
    <row r="66" spans="1:22" x14ac:dyDescent="0.35">
      <c r="A66" s="1" t="s">
        <v>5086</v>
      </c>
      <c r="B66" s="44" t="s">
        <v>5108</v>
      </c>
      <c r="C66" s="25" t="s">
        <v>3771</v>
      </c>
      <c r="D66" s="25" t="s">
        <v>5196</v>
      </c>
      <c r="E66" s="50">
        <v>5217.6000000000004</v>
      </c>
      <c r="F66" s="41">
        <v>2904.3359999999998</v>
      </c>
      <c r="G66" s="42">
        <v>3930.3675899999998</v>
      </c>
      <c r="H66" s="42">
        <v>0</v>
      </c>
      <c r="I66" s="42">
        <v>0</v>
      </c>
      <c r="J66" s="42">
        <v>0</v>
      </c>
      <c r="K66" s="42">
        <v>0</v>
      </c>
      <c r="L66" s="46">
        <v>1.21014</v>
      </c>
      <c r="M66" s="42">
        <v>200.96377150499998</v>
      </c>
      <c r="N66" s="48">
        <v>0</v>
      </c>
      <c r="O66" s="42">
        <v>0</v>
      </c>
      <c r="P66" s="42">
        <v>0</v>
      </c>
      <c r="Q66" s="42">
        <v>0</v>
      </c>
      <c r="R66" s="47">
        <v>6834.7035899999992</v>
      </c>
      <c r="S66" s="42">
        <v>6986.6029497607815</v>
      </c>
      <c r="T66" s="73">
        <v>1.3390453368906741</v>
      </c>
      <c r="U66" s="42">
        <v>202.17391150499998</v>
      </c>
      <c r="V66" s="107">
        <v>38.748449767134304</v>
      </c>
    </row>
    <row r="67" spans="1:22" x14ac:dyDescent="0.35">
      <c r="A67" s="1" t="s">
        <v>5086</v>
      </c>
      <c r="B67" s="44" t="s">
        <v>5165</v>
      </c>
      <c r="C67" s="25" t="s">
        <v>3695</v>
      </c>
      <c r="D67" s="25" t="s">
        <v>5196</v>
      </c>
      <c r="E67" s="50">
        <v>6374</v>
      </c>
      <c r="F67" s="41">
        <v>2075.1408000000001</v>
      </c>
      <c r="G67" s="42">
        <v>5376.8941199999999</v>
      </c>
      <c r="H67" s="42">
        <v>0</v>
      </c>
      <c r="I67" s="42">
        <v>0</v>
      </c>
      <c r="J67" s="42">
        <v>0</v>
      </c>
      <c r="K67" s="42">
        <v>0</v>
      </c>
      <c r="L67" s="46">
        <v>0.86464200000000002</v>
      </c>
      <c r="M67" s="42">
        <v>274.92617333999999</v>
      </c>
      <c r="N67" s="48">
        <v>0</v>
      </c>
      <c r="O67" s="42">
        <v>0</v>
      </c>
      <c r="P67" s="42">
        <v>0</v>
      </c>
      <c r="Q67" s="42">
        <v>0</v>
      </c>
      <c r="R67" s="47">
        <v>7452.0349200000001</v>
      </c>
      <c r="S67" s="42">
        <v>7617.6542944699022</v>
      </c>
      <c r="T67" s="73">
        <v>1.1951136326435365</v>
      </c>
      <c r="U67" s="42">
        <v>275.79081533999999</v>
      </c>
      <c r="V67" s="107">
        <v>43.268091518669593</v>
      </c>
    </row>
    <row r="68" spans="1:22" x14ac:dyDescent="0.35">
      <c r="A68" s="1" t="s">
        <v>5086</v>
      </c>
      <c r="B68" s="44" t="s">
        <v>5166</v>
      </c>
      <c r="C68" s="25" t="s">
        <v>3495</v>
      </c>
      <c r="D68" s="25" t="s">
        <v>5196</v>
      </c>
      <c r="E68" s="50">
        <v>6849.6</v>
      </c>
      <c r="F68" s="41">
        <v>3522.7260000000001</v>
      </c>
      <c r="G68" s="42">
        <v>7041.8186100000003</v>
      </c>
      <c r="H68" s="42">
        <v>20.874399999999998</v>
      </c>
      <c r="I68" s="42">
        <v>0</v>
      </c>
      <c r="J68" s="42">
        <v>0</v>
      </c>
      <c r="K68" s="42">
        <v>0</v>
      </c>
      <c r="L68" s="46">
        <v>1.4678024999999999</v>
      </c>
      <c r="M68" s="42">
        <v>360.055489395</v>
      </c>
      <c r="N68" s="48">
        <v>1.4864337439999999</v>
      </c>
      <c r="O68" s="42">
        <v>0</v>
      </c>
      <c r="P68" s="42">
        <v>0</v>
      </c>
      <c r="Q68" s="42">
        <v>0</v>
      </c>
      <c r="R68" s="47">
        <v>10585.419010000001</v>
      </c>
      <c r="S68" s="42">
        <v>10820.676962191403</v>
      </c>
      <c r="T68" s="73">
        <v>1.5797531187502047</v>
      </c>
      <c r="U68" s="42">
        <v>363.00972563900001</v>
      </c>
      <c r="V68" s="107">
        <v>52.997215259139217</v>
      </c>
    </row>
    <row r="69" spans="1:22" x14ac:dyDescent="0.35">
      <c r="A69" s="1" t="s">
        <v>5086</v>
      </c>
      <c r="B69" s="44" t="s">
        <v>5167</v>
      </c>
      <c r="C69" s="25" t="s">
        <v>3440</v>
      </c>
      <c r="D69" s="25" t="s">
        <v>5196</v>
      </c>
      <c r="E69" s="50">
        <v>3621</v>
      </c>
      <c r="F69" s="41">
        <v>3398.4144000000001</v>
      </c>
      <c r="G69" s="42">
        <v>0</v>
      </c>
      <c r="H69" s="48">
        <v>74.10799999999999</v>
      </c>
      <c r="I69" s="42">
        <v>0</v>
      </c>
      <c r="J69" s="42">
        <v>0</v>
      </c>
      <c r="K69" s="42">
        <v>0</v>
      </c>
      <c r="L69" s="46">
        <v>1.4160060000000001</v>
      </c>
      <c r="M69" s="42">
        <v>0</v>
      </c>
      <c r="N69" s="48">
        <v>5.2771160799999999</v>
      </c>
      <c r="O69" s="42">
        <v>0</v>
      </c>
      <c r="P69" s="42">
        <v>0</v>
      </c>
      <c r="Q69" s="42">
        <v>0</v>
      </c>
      <c r="R69" s="47">
        <v>9063.7428688277141</v>
      </c>
      <c r="S69" s="42">
        <v>9265.1819979255251</v>
      </c>
      <c r="T69" s="73">
        <v>2.5587357077949533</v>
      </c>
      <c r="U69" s="42">
        <v>298.19207216309826</v>
      </c>
      <c r="V69" s="107">
        <v>82.350751771084845</v>
      </c>
    </row>
    <row r="70" spans="1:22" x14ac:dyDescent="0.35">
      <c r="A70" s="1" t="s">
        <v>5086</v>
      </c>
      <c r="B70" s="44" t="s">
        <v>5168</v>
      </c>
      <c r="C70" s="25" t="s">
        <v>3508</v>
      </c>
      <c r="D70" s="25" t="s">
        <v>5196</v>
      </c>
      <c r="E70" s="50">
        <v>2430</v>
      </c>
      <c r="F70" s="41">
        <v>1800.7919999999999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6">
        <v>0.75033000000000005</v>
      </c>
      <c r="M70" s="42">
        <v>0</v>
      </c>
      <c r="N70" s="48">
        <v>0</v>
      </c>
      <c r="O70" s="42">
        <v>0</v>
      </c>
      <c r="P70" s="42">
        <v>0</v>
      </c>
      <c r="Q70" s="42">
        <v>0</v>
      </c>
      <c r="R70" s="47">
        <v>2428.0644765066399</v>
      </c>
      <c r="S70" s="42">
        <v>2482.0275247328846</v>
      </c>
      <c r="T70" s="73">
        <v>1.0214105040053023</v>
      </c>
      <c r="U70" s="42">
        <v>33.45325583473241</v>
      </c>
      <c r="V70" s="107">
        <v>13.766771948449552</v>
      </c>
    </row>
    <row r="71" spans="1:22" x14ac:dyDescent="0.35">
      <c r="A71" s="1" t="s">
        <v>5086</v>
      </c>
      <c r="B71" s="44" t="s">
        <v>5109</v>
      </c>
      <c r="C71" s="25" t="s">
        <v>3743</v>
      </c>
      <c r="D71" s="25" t="s">
        <v>5196</v>
      </c>
      <c r="E71" s="50">
        <v>1770</v>
      </c>
      <c r="F71" s="41">
        <v>1877.4035999999999</v>
      </c>
      <c r="G71" s="42">
        <v>0</v>
      </c>
      <c r="H71" s="48">
        <v>606.17239999999993</v>
      </c>
      <c r="I71" s="42">
        <v>0</v>
      </c>
      <c r="J71" s="42">
        <v>0</v>
      </c>
      <c r="K71" s="42">
        <v>0</v>
      </c>
      <c r="L71" s="46">
        <v>0.78225149999999999</v>
      </c>
      <c r="M71" s="42">
        <v>0</v>
      </c>
      <c r="N71" s="48">
        <v>43.164599224</v>
      </c>
      <c r="O71" s="42">
        <v>0</v>
      </c>
      <c r="P71" s="42">
        <v>0</v>
      </c>
      <c r="Q71" s="42">
        <v>0</v>
      </c>
      <c r="R71" s="47">
        <v>7449.3940550704538</v>
      </c>
      <c r="S71" s="42">
        <v>7614.9547370620749</v>
      </c>
      <c r="T71" s="73">
        <v>4.3022343147243358</v>
      </c>
      <c r="U71" s="42">
        <v>302.8403709182104</v>
      </c>
      <c r="V71" s="107">
        <v>171.09625475605105</v>
      </c>
    </row>
    <row r="72" spans="1:22" x14ac:dyDescent="0.35">
      <c r="A72" s="1" t="s">
        <v>5086</v>
      </c>
      <c r="B72" s="44" t="s">
        <v>5110</v>
      </c>
      <c r="C72" s="25" t="s">
        <v>3444</v>
      </c>
      <c r="D72" s="25" t="s">
        <v>5196</v>
      </c>
      <c r="E72" s="50">
        <v>203551.24999999997</v>
      </c>
      <c r="F72" s="41">
        <v>225375.45480000001</v>
      </c>
      <c r="G72" s="42">
        <v>69425.884890000001</v>
      </c>
      <c r="H72" s="48">
        <v>222.94479999999996</v>
      </c>
      <c r="I72" s="42">
        <v>0</v>
      </c>
      <c r="J72" s="42">
        <v>0</v>
      </c>
      <c r="K72" s="42">
        <v>0</v>
      </c>
      <c r="L72" s="46">
        <v>93.906439500000005</v>
      </c>
      <c r="M72" s="42">
        <v>3549.8175038549998</v>
      </c>
      <c r="N72" s="48">
        <v>15.875554447999999</v>
      </c>
      <c r="O72" s="42">
        <v>0</v>
      </c>
      <c r="P72" s="42">
        <v>0</v>
      </c>
      <c r="Q72" s="42">
        <v>0</v>
      </c>
      <c r="R72" s="47">
        <v>315354.53809398436</v>
      </c>
      <c r="S72" s="42">
        <v>322363.20376665815</v>
      </c>
      <c r="T72" s="73">
        <v>1.5836955251645872</v>
      </c>
      <c r="U72" s="42">
        <v>4719.5197090564652</v>
      </c>
      <c r="V72" s="107">
        <v>23.185903840219432</v>
      </c>
    </row>
    <row r="73" spans="1:22" x14ac:dyDescent="0.35">
      <c r="A73" s="1" t="s">
        <v>5086</v>
      </c>
      <c r="B73" s="44" t="s">
        <v>5111</v>
      </c>
      <c r="C73" s="25" t="s">
        <v>3553</v>
      </c>
      <c r="D73" s="25" t="s">
        <v>5196</v>
      </c>
      <c r="E73" s="50">
        <v>9175</v>
      </c>
      <c r="F73" s="41">
        <v>4791.7439999999997</v>
      </c>
      <c r="G73" s="42">
        <v>8099.5558499999997</v>
      </c>
      <c r="H73" s="42">
        <v>0</v>
      </c>
      <c r="I73" s="42">
        <v>0</v>
      </c>
      <c r="J73" s="42">
        <v>0</v>
      </c>
      <c r="K73" s="42">
        <v>0</v>
      </c>
      <c r="L73" s="46">
        <v>1.9965599999999999</v>
      </c>
      <c r="M73" s="42">
        <v>414.138691575</v>
      </c>
      <c r="N73" s="48">
        <v>0</v>
      </c>
      <c r="O73" s="42">
        <v>0</v>
      </c>
      <c r="P73" s="42">
        <v>0</v>
      </c>
      <c r="Q73" s="42">
        <v>0</v>
      </c>
      <c r="R73" s="47">
        <v>12891.299849999999</v>
      </c>
      <c r="S73" s="42">
        <v>13177.805353554582</v>
      </c>
      <c r="T73" s="75">
        <v>1.4362730630577201</v>
      </c>
      <c r="U73" s="42">
        <v>416.13525157499998</v>
      </c>
      <c r="V73" s="107">
        <v>45.355340771117163</v>
      </c>
    </row>
    <row r="74" spans="1:22" x14ac:dyDescent="0.35">
      <c r="A74" s="1" t="s">
        <v>5086</v>
      </c>
      <c r="B74" s="44" t="s">
        <v>5112</v>
      </c>
      <c r="C74" s="25" t="s">
        <v>3602</v>
      </c>
      <c r="D74" s="25" t="s">
        <v>5196</v>
      </c>
      <c r="E74" s="50">
        <v>3386</v>
      </c>
      <c r="F74" s="41">
        <v>2148.3359999999998</v>
      </c>
      <c r="G74" s="42">
        <v>4788.8413200000005</v>
      </c>
      <c r="H74" s="48">
        <v>0</v>
      </c>
      <c r="I74" s="42">
        <v>0</v>
      </c>
      <c r="J74" s="42">
        <v>0</v>
      </c>
      <c r="K74" s="42">
        <v>0</v>
      </c>
      <c r="L74" s="46">
        <v>0.89513999999999994</v>
      </c>
      <c r="M74" s="42">
        <v>244.85842374000001</v>
      </c>
      <c r="N74" s="48">
        <v>0</v>
      </c>
      <c r="O74" s="42">
        <v>0</v>
      </c>
      <c r="P74" s="42">
        <v>0</v>
      </c>
      <c r="Q74" s="42">
        <v>0</v>
      </c>
      <c r="R74" s="47">
        <v>6937.1773200000007</v>
      </c>
      <c r="S74" s="42">
        <v>7091.3541295103341</v>
      </c>
      <c r="T74" s="73">
        <v>2.0943160453367793</v>
      </c>
      <c r="U74" s="42">
        <v>245.75356374</v>
      </c>
      <c r="V74" s="107">
        <v>72.579315930301249</v>
      </c>
    </row>
    <row r="75" spans="1:22" x14ac:dyDescent="0.35">
      <c r="A75" s="1" t="s">
        <v>5086</v>
      </c>
      <c r="B75" s="44" t="s">
        <v>5169</v>
      </c>
      <c r="C75" s="25" t="s">
        <v>3513</v>
      </c>
      <c r="D75" s="25" t="s">
        <v>5196</v>
      </c>
      <c r="E75" s="50">
        <v>9788.5400000000009</v>
      </c>
      <c r="F75" s="41">
        <v>4831.5275999999994</v>
      </c>
      <c r="G75" s="42">
        <v>10102.38336</v>
      </c>
      <c r="H75" s="48">
        <v>21.650399999999998</v>
      </c>
      <c r="I75" s="42">
        <v>0</v>
      </c>
      <c r="J75" s="42">
        <v>0</v>
      </c>
      <c r="K75" s="42">
        <v>0</v>
      </c>
      <c r="L75" s="46">
        <v>2.0131364999999999</v>
      </c>
      <c r="M75" s="42">
        <v>516.54533951999997</v>
      </c>
      <c r="N75" s="48">
        <v>1.5416915039999999</v>
      </c>
      <c r="O75" s="42">
        <v>0</v>
      </c>
      <c r="P75" s="42">
        <v>0</v>
      </c>
      <c r="Q75" s="42">
        <v>0</v>
      </c>
      <c r="R75" s="47">
        <v>14955.56136</v>
      </c>
      <c r="S75" s="42">
        <v>15287.944493450135</v>
      </c>
      <c r="T75" s="73">
        <v>1.5618207100803729</v>
      </c>
      <c r="U75" s="42">
        <v>520.10016752399997</v>
      </c>
      <c r="V75" s="107">
        <v>53.133579422876132</v>
      </c>
    </row>
    <row r="76" spans="1:22" x14ac:dyDescent="0.35">
      <c r="A76" s="1" t="s">
        <v>5086</v>
      </c>
      <c r="B76" s="44" t="s">
        <v>5170</v>
      </c>
      <c r="C76" s="25" t="s">
        <v>3634</v>
      </c>
      <c r="D76" s="25" t="s">
        <v>5196</v>
      </c>
      <c r="E76" s="50">
        <v>1224</v>
      </c>
      <c r="F76" s="41">
        <v>1672.3871999999999</v>
      </c>
      <c r="G76" s="42">
        <v>0</v>
      </c>
      <c r="H76" s="42">
        <v>731.45759999999984</v>
      </c>
      <c r="I76" s="42">
        <v>0</v>
      </c>
      <c r="J76" s="42">
        <v>0</v>
      </c>
      <c r="K76" s="42">
        <v>0</v>
      </c>
      <c r="L76" s="46">
        <v>0.696828</v>
      </c>
      <c r="M76" s="42">
        <v>0</v>
      </c>
      <c r="N76" s="48">
        <v>52.085964575999995</v>
      </c>
      <c r="O76" s="42">
        <v>0</v>
      </c>
      <c r="P76" s="42">
        <v>0</v>
      </c>
      <c r="Q76" s="42">
        <v>0</v>
      </c>
      <c r="R76" s="47">
        <v>2811.2513275437077</v>
      </c>
      <c r="S76" s="42">
        <v>2873.730595467679</v>
      </c>
      <c r="T76" s="73">
        <v>2.347819113944182</v>
      </c>
      <c r="U76" s="42">
        <v>74.022980777859843</v>
      </c>
      <c r="V76" s="107">
        <v>60.476291485179615</v>
      </c>
    </row>
    <row r="77" spans="1:22" x14ac:dyDescent="0.35">
      <c r="A77" s="1" t="s">
        <v>5086</v>
      </c>
      <c r="B77" s="44" t="s">
        <v>5171</v>
      </c>
      <c r="C77" s="25" t="s">
        <v>3646</v>
      </c>
      <c r="D77" s="25" t="s">
        <v>5196</v>
      </c>
      <c r="E77" s="50">
        <v>7664</v>
      </c>
      <c r="F77" s="41">
        <v>4538.5919999999996</v>
      </c>
      <c r="G77" s="42">
        <v>6026.89707</v>
      </c>
      <c r="H77" s="42">
        <v>0</v>
      </c>
      <c r="I77" s="42">
        <v>0</v>
      </c>
      <c r="J77" s="42">
        <v>0</v>
      </c>
      <c r="K77" s="42">
        <v>0</v>
      </c>
      <c r="L77" s="46">
        <v>1.8910799999999999</v>
      </c>
      <c r="M77" s="42">
        <v>308.161498365</v>
      </c>
      <c r="N77" s="48">
        <v>0</v>
      </c>
      <c r="O77" s="42">
        <v>0</v>
      </c>
      <c r="P77" s="42">
        <v>0</v>
      </c>
      <c r="Q77" s="42">
        <v>0</v>
      </c>
      <c r="R77" s="47">
        <v>11846.303952111726</v>
      </c>
      <c r="S77" s="42">
        <v>12109.584716546076</v>
      </c>
      <c r="T77" s="73">
        <v>1.5800606362925464</v>
      </c>
      <c r="U77" s="42">
        <v>376.8280159403771</v>
      </c>
      <c r="V77" s="107">
        <v>49.16858245568595</v>
      </c>
    </row>
    <row r="78" spans="1:22" x14ac:dyDescent="0.35">
      <c r="A78" s="1" t="s">
        <v>5086</v>
      </c>
      <c r="B78" s="44" t="s">
        <v>5113</v>
      </c>
      <c r="C78" s="25" t="s">
        <v>3679</v>
      </c>
      <c r="D78" s="25" t="s">
        <v>5196</v>
      </c>
      <c r="E78" s="50">
        <v>4498</v>
      </c>
      <c r="F78" s="41">
        <v>2677.5360000000001</v>
      </c>
      <c r="G78" s="42">
        <v>1334.1069</v>
      </c>
      <c r="H78" s="48">
        <v>0</v>
      </c>
      <c r="I78" s="42">
        <v>0</v>
      </c>
      <c r="J78" s="42">
        <v>0</v>
      </c>
      <c r="K78" s="42">
        <v>0</v>
      </c>
      <c r="L78" s="46">
        <v>1.1156400000000002</v>
      </c>
      <c r="M78" s="42">
        <v>68.214269549999997</v>
      </c>
      <c r="N78" s="48">
        <v>0</v>
      </c>
      <c r="O78" s="42">
        <v>0</v>
      </c>
      <c r="P78" s="42">
        <v>0</v>
      </c>
      <c r="Q78" s="42">
        <v>0</v>
      </c>
      <c r="R78" s="47">
        <v>4410.0553162252563</v>
      </c>
      <c r="S78" s="42">
        <v>4508.0675519020706</v>
      </c>
      <c r="T78" s="73">
        <v>1.0022382285242486</v>
      </c>
      <c r="U78" s="42">
        <v>90.10118867898818</v>
      </c>
      <c r="V78" s="107">
        <v>20.031389212758597</v>
      </c>
    </row>
    <row r="79" spans="1:22" x14ac:dyDescent="0.35">
      <c r="A79" s="1" t="s">
        <v>5086</v>
      </c>
      <c r="B79" s="44" t="s">
        <v>5172</v>
      </c>
      <c r="C79" s="25" t="s">
        <v>3642</v>
      </c>
      <c r="D79" s="25" t="s">
        <v>5196</v>
      </c>
      <c r="E79" s="50">
        <v>10184.08</v>
      </c>
      <c r="F79" s="41">
        <v>4520.4480000000003</v>
      </c>
      <c r="G79" s="42">
        <v>9454.9569300000003</v>
      </c>
      <c r="H79" s="42">
        <v>0</v>
      </c>
      <c r="I79" s="42">
        <v>0</v>
      </c>
      <c r="J79" s="42">
        <v>0</v>
      </c>
      <c r="K79" s="42">
        <v>0</v>
      </c>
      <c r="L79" s="46">
        <v>1.8835200000000001</v>
      </c>
      <c r="M79" s="42">
        <v>483.44175463499994</v>
      </c>
      <c r="N79" s="48">
        <v>0</v>
      </c>
      <c r="O79" s="42">
        <v>0</v>
      </c>
      <c r="P79" s="42">
        <v>0</v>
      </c>
      <c r="Q79" s="42">
        <v>0</v>
      </c>
      <c r="R79" s="47">
        <v>13975.404930000001</v>
      </c>
      <c r="S79" s="42">
        <v>14286.004363217657</v>
      </c>
      <c r="T79" s="73">
        <v>1.4027780971101618</v>
      </c>
      <c r="U79" s="42">
        <v>485.32527463499991</v>
      </c>
      <c r="V79" s="107">
        <v>47.655288905330664</v>
      </c>
    </row>
    <row r="80" spans="1:22" x14ac:dyDescent="0.35">
      <c r="A80" s="1" t="s">
        <v>5086</v>
      </c>
      <c r="B80" s="44" t="s">
        <v>5114</v>
      </c>
      <c r="C80" s="25" t="s">
        <v>3518</v>
      </c>
      <c r="D80" s="25" t="s">
        <v>5196</v>
      </c>
      <c r="E80" s="50">
        <v>308427.54000000004</v>
      </c>
      <c r="F80" s="41">
        <v>261790.2972</v>
      </c>
      <c r="G80" s="42">
        <v>186980.63292</v>
      </c>
      <c r="H80" s="42">
        <v>3422.3927999999996</v>
      </c>
      <c r="I80" s="42">
        <v>0</v>
      </c>
      <c r="J80" s="42">
        <v>0</v>
      </c>
      <c r="K80" s="42">
        <v>0</v>
      </c>
      <c r="L80" s="46">
        <v>109.0792905</v>
      </c>
      <c r="M80" s="42">
        <v>9560.5136999400002</v>
      </c>
      <c r="N80" s="48">
        <v>243.70329892799998</v>
      </c>
      <c r="O80" s="42">
        <v>0</v>
      </c>
      <c r="P80" s="42">
        <v>0</v>
      </c>
      <c r="Q80" s="42">
        <v>0</v>
      </c>
      <c r="R80" s="47">
        <v>466289.23257058387</v>
      </c>
      <c r="S80" s="42">
        <v>476652.37926131231</v>
      </c>
      <c r="T80" s="76">
        <v>1.5454274260376109</v>
      </c>
      <c r="U80" s="42">
        <v>10648.188230495998</v>
      </c>
      <c r="V80" s="107">
        <v>34.524116200829525</v>
      </c>
    </row>
    <row r="81" spans="1:22" x14ac:dyDescent="0.35">
      <c r="A81" s="1" t="s">
        <v>5086</v>
      </c>
      <c r="B81" s="44" t="s">
        <v>5115</v>
      </c>
      <c r="C81" s="25" t="s">
        <v>3625</v>
      </c>
      <c r="D81" s="25" t="s">
        <v>5196</v>
      </c>
      <c r="E81" s="50">
        <v>3837</v>
      </c>
      <c r="F81" s="41">
        <v>8146.3103999999994</v>
      </c>
      <c r="G81" s="42">
        <v>1.0609200000000001</v>
      </c>
      <c r="H81" s="42">
        <v>6.9839999999999991</v>
      </c>
      <c r="I81" s="42">
        <v>0</v>
      </c>
      <c r="J81" s="42">
        <v>0</v>
      </c>
      <c r="K81" s="42">
        <v>0</v>
      </c>
      <c r="L81" s="46">
        <v>3.3942960000000002</v>
      </c>
      <c r="M81" s="42">
        <v>5.4245939999999999E-2</v>
      </c>
      <c r="N81" s="48">
        <v>0.49731983999999996</v>
      </c>
      <c r="O81" s="42">
        <v>0</v>
      </c>
      <c r="P81" s="42">
        <v>0</v>
      </c>
      <c r="Q81" s="42">
        <v>0</v>
      </c>
      <c r="R81" s="47">
        <v>8154.3553199999997</v>
      </c>
      <c r="S81" s="42">
        <v>8335.5835672911053</v>
      </c>
      <c r="T81" s="73">
        <v>2.1724220920748256</v>
      </c>
      <c r="U81" s="42">
        <v>3.94586178</v>
      </c>
      <c r="V81" s="107">
        <v>1.0283715871774823</v>
      </c>
    </row>
    <row r="82" spans="1:22" x14ac:dyDescent="0.35">
      <c r="A82" s="1" t="s">
        <v>5086</v>
      </c>
      <c r="B82" s="44" t="s">
        <v>5116</v>
      </c>
      <c r="C82" s="25" t="s">
        <v>3539</v>
      </c>
      <c r="D82" s="25" t="s">
        <v>5196</v>
      </c>
      <c r="E82" s="50">
        <v>7497.27</v>
      </c>
      <c r="F82" s="41">
        <v>3817.7388000000001</v>
      </c>
      <c r="G82" s="42">
        <v>9004.9752900000003</v>
      </c>
      <c r="H82" s="42">
        <v>0</v>
      </c>
      <c r="I82" s="42">
        <v>0</v>
      </c>
      <c r="J82" s="42">
        <v>0</v>
      </c>
      <c r="K82" s="42">
        <v>0</v>
      </c>
      <c r="L82" s="46">
        <v>1.5907245000000001</v>
      </c>
      <c r="M82" s="42">
        <v>460.43372665499999</v>
      </c>
      <c r="N82" s="48">
        <v>0</v>
      </c>
      <c r="O82" s="42">
        <v>0</v>
      </c>
      <c r="P82" s="42">
        <v>0</v>
      </c>
      <c r="Q82" s="42">
        <v>0</v>
      </c>
      <c r="R82" s="47">
        <v>12822.714090000001</v>
      </c>
      <c r="S82" s="42">
        <v>13107.695294381179</v>
      </c>
      <c r="T82" s="73">
        <v>1.7483290977090566</v>
      </c>
      <c r="U82" s="42">
        <v>462.02445115500001</v>
      </c>
      <c r="V82" s="107">
        <v>61.625691905853728</v>
      </c>
    </row>
    <row r="83" spans="1:22" x14ac:dyDescent="0.35">
      <c r="A83" s="1" t="s">
        <v>5086</v>
      </c>
      <c r="B83" s="44" t="s">
        <v>5173</v>
      </c>
      <c r="C83" s="25" t="s">
        <v>3413</v>
      </c>
      <c r="D83" s="25" t="s">
        <v>5196</v>
      </c>
      <c r="E83" s="50">
        <v>5339.38</v>
      </c>
      <c r="F83" s="41">
        <v>3026.0771999999997</v>
      </c>
      <c r="G83" s="42">
        <v>4401.6434099999997</v>
      </c>
      <c r="H83" s="42">
        <v>0</v>
      </c>
      <c r="I83" s="42">
        <v>0</v>
      </c>
      <c r="J83" s="42">
        <v>0</v>
      </c>
      <c r="K83" s="42">
        <v>0</v>
      </c>
      <c r="L83" s="46">
        <v>1.2608655000000002</v>
      </c>
      <c r="M83" s="42">
        <v>225.06059299499998</v>
      </c>
      <c r="N83" s="48">
        <v>0</v>
      </c>
      <c r="O83" s="42">
        <v>0</v>
      </c>
      <c r="P83" s="42">
        <v>0</v>
      </c>
      <c r="Q83" s="42">
        <v>0</v>
      </c>
      <c r="R83" s="47">
        <v>7427.7206099999994</v>
      </c>
      <c r="S83" s="42">
        <v>7592.799605787287</v>
      </c>
      <c r="T83" s="73">
        <v>1.4220376908531116</v>
      </c>
      <c r="U83" s="42">
        <v>226.32145849499997</v>
      </c>
      <c r="V83" s="107">
        <v>42.38721696058343</v>
      </c>
    </row>
    <row r="84" spans="1:22" x14ac:dyDescent="0.35">
      <c r="A84" s="1" t="s">
        <v>5086</v>
      </c>
      <c r="B84" s="44" t="s">
        <v>5117</v>
      </c>
      <c r="C84" s="25" t="s">
        <v>3544</v>
      </c>
      <c r="D84" s="25" t="s">
        <v>5196</v>
      </c>
      <c r="E84" s="50">
        <v>331660.71999999997</v>
      </c>
      <c r="F84" s="41">
        <v>290628.6372</v>
      </c>
      <c r="G84" s="42">
        <v>223422.66657</v>
      </c>
      <c r="H84" s="42">
        <v>53919.583999999995</v>
      </c>
      <c r="I84" s="42">
        <v>0</v>
      </c>
      <c r="J84" s="42">
        <v>0</v>
      </c>
      <c r="K84" s="42">
        <v>0</v>
      </c>
      <c r="L84" s="46">
        <v>121.09526550000001</v>
      </c>
      <c r="M84" s="42">
        <v>11423.832678615001</v>
      </c>
      <c r="N84" s="48">
        <v>3839.5301958399996</v>
      </c>
      <c r="O84" s="42">
        <v>0</v>
      </c>
      <c r="P84" s="42">
        <v>0</v>
      </c>
      <c r="Q84" s="42">
        <v>0</v>
      </c>
      <c r="R84" s="47">
        <v>620985.56380402204</v>
      </c>
      <c r="S84" s="42">
        <v>634786.79282886686</v>
      </c>
      <c r="T84" s="73">
        <v>1.9139643453372075</v>
      </c>
      <c r="U84" s="42">
        <v>18148.384636695904</v>
      </c>
      <c r="V84" s="107">
        <v>54.719728753817776</v>
      </c>
    </row>
    <row r="85" spans="1:22" x14ac:dyDescent="0.35">
      <c r="A85" s="1" t="s">
        <v>5086</v>
      </c>
      <c r="B85" s="44" t="s">
        <v>5174</v>
      </c>
      <c r="C85" s="25" t="s">
        <v>3747</v>
      </c>
      <c r="D85" s="25" t="s">
        <v>5196</v>
      </c>
      <c r="E85" s="50">
        <v>10550</v>
      </c>
      <c r="F85" s="41">
        <v>4999.7699999999995</v>
      </c>
      <c r="G85" s="42">
        <v>7355.3583600000002</v>
      </c>
      <c r="H85" s="42">
        <v>0</v>
      </c>
      <c r="I85" s="42">
        <v>0</v>
      </c>
      <c r="J85" s="42">
        <v>0</v>
      </c>
      <c r="K85" s="42">
        <v>0</v>
      </c>
      <c r="L85" s="46">
        <v>2.0832375000000001</v>
      </c>
      <c r="M85" s="42">
        <v>376.08710201999997</v>
      </c>
      <c r="N85" s="48">
        <v>0</v>
      </c>
      <c r="O85" s="42">
        <v>0</v>
      </c>
      <c r="P85" s="42">
        <v>0</v>
      </c>
      <c r="Q85" s="42">
        <v>0</v>
      </c>
      <c r="R85" s="47">
        <v>12635.192519371574</v>
      </c>
      <c r="S85" s="42">
        <v>12916.006109730475</v>
      </c>
      <c r="T85" s="73">
        <v>1.2242659819649739</v>
      </c>
      <c r="U85" s="42">
        <v>392.77151807625114</v>
      </c>
      <c r="V85" s="107">
        <v>37.229527779739442</v>
      </c>
    </row>
    <row r="86" spans="1:22" x14ac:dyDescent="0.35">
      <c r="A86" s="1" t="s">
        <v>5086</v>
      </c>
      <c r="B86" s="44" t="s">
        <v>5118</v>
      </c>
      <c r="C86" s="25" t="s">
        <v>3707</v>
      </c>
      <c r="D86" s="25" t="s">
        <v>5196</v>
      </c>
      <c r="E86" s="50">
        <v>5329.28</v>
      </c>
      <c r="F86" s="41">
        <v>3191.6304</v>
      </c>
      <c r="G86" s="42">
        <v>5566.9882500000003</v>
      </c>
      <c r="H86" s="42">
        <v>19.981999999999996</v>
      </c>
      <c r="I86" s="42">
        <v>0</v>
      </c>
      <c r="J86" s="42">
        <v>0</v>
      </c>
      <c r="K86" s="42">
        <v>0</v>
      </c>
      <c r="L86" s="46">
        <v>1.3298460000000001</v>
      </c>
      <c r="M86" s="42">
        <v>284.64588337499998</v>
      </c>
      <c r="N86" s="48">
        <v>1.4228873199999998</v>
      </c>
      <c r="O86" s="42">
        <v>0</v>
      </c>
      <c r="P86" s="42">
        <v>0</v>
      </c>
      <c r="Q86" s="42">
        <v>0</v>
      </c>
      <c r="R86" s="47">
        <v>8778.6006500000003</v>
      </c>
      <c r="S86" s="42">
        <v>8973.7025737003351</v>
      </c>
      <c r="T86" s="73">
        <v>1.6838489577767233</v>
      </c>
      <c r="U86" s="42">
        <v>287.39861669499993</v>
      </c>
      <c r="V86" s="107">
        <v>53.928226082134913</v>
      </c>
    </row>
    <row r="87" spans="1:22" x14ac:dyDescent="0.35">
      <c r="A87" s="1" t="s">
        <v>5086</v>
      </c>
      <c r="B87" s="44" t="s">
        <v>5175</v>
      </c>
      <c r="C87" s="25" t="s">
        <v>3562</v>
      </c>
      <c r="D87" s="25" t="s">
        <v>5196</v>
      </c>
      <c r="E87" s="50">
        <v>221189.33</v>
      </c>
      <c r="F87" s="41">
        <v>191430.91800000001</v>
      </c>
      <c r="G87" s="42">
        <v>202899.73752</v>
      </c>
      <c r="H87" s="42">
        <v>1077.3983999999998</v>
      </c>
      <c r="I87" s="42">
        <v>0</v>
      </c>
      <c r="J87" s="42">
        <v>0</v>
      </c>
      <c r="K87" s="42">
        <v>0</v>
      </c>
      <c r="L87" s="46">
        <v>79.762882500000003</v>
      </c>
      <c r="M87" s="42">
        <v>10374.47402964</v>
      </c>
      <c r="N87" s="48">
        <v>76.719873983999989</v>
      </c>
      <c r="O87" s="42">
        <v>0</v>
      </c>
      <c r="P87" s="42">
        <v>0</v>
      </c>
      <c r="Q87" s="42">
        <v>0</v>
      </c>
      <c r="R87" s="47">
        <v>395408.05392000003</v>
      </c>
      <c r="S87" s="42">
        <v>404195.88640516927</v>
      </c>
      <c r="T87" s="73">
        <v>1.8273751559587856</v>
      </c>
      <c r="U87" s="42">
        <v>10530.956786123999</v>
      </c>
      <c r="V87" s="107">
        <v>47.610600322013724</v>
      </c>
    </row>
    <row r="88" spans="1:22" x14ac:dyDescent="0.35">
      <c r="A88" s="1" t="s">
        <v>5086</v>
      </c>
      <c r="B88" s="44" t="s">
        <v>5176</v>
      </c>
      <c r="C88" s="25" t="s">
        <v>3535</v>
      </c>
      <c r="D88" s="25" t="s">
        <v>5196</v>
      </c>
      <c r="E88" s="50">
        <v>385101.23</v>
      </c>
      <c r="F88" s="41">
        <v>293902.69319999998</v>
      </c>
      <c r="G88" s="42">
        <v>562824.23606999998</v>
      </c>
      <c r="H88" s="48">
        <v>1089.5039999999999</v>
      </c>
      <c r="I88" s="42">
        <v>0</v>
      </c>
      <c r="J88" s="42">
        <v>0</v>
      </c>
      <c r="K88" s="42">
        <v>0</v>
      </c>
      <c r="L88" s="46">
        <v>122.45945549999999</v>
      </c>
      <c r="M88" s="42">
        <v>28777.786958864999</v>
      </c>
      <c r="N88" s="48">
        <v>77.581895039999992</v>
      </c>
      <c r="O88" s="42">
        <v>0</v>
      </c>
      <c r="P88" s="42">
        <v>0</v>
      </c>
      <c r="Q88" s="42">
        <v>0</v>
      </c>
      <c r="R88" s="47">
        <v>861094.20801662921</v>
      </c>
      <c r="S88" s="42">
        <v>880231.78394352377</v>
      </c>
      <c r="T88" s="73">
        <v>2.2857153272232442</v>
      </c>
      <c r="U88" s="42">
        <v>29148.715489150149</v>
      </c>
      <c r="V88" s="107">
        <v>75.691047491980626</v>
      </c>
    </row>
    <row r="89" spans="1:22" x14ac:dyDescent="0.35">
      <c r="A89" s="1" t="s">
        <v>5086</v>
      </c>
      <c r="B89" s="44" t="s">
        <v>5177</v>
      </c>
      <c r="C89" s="25" t="s">
        <v>3460</v>
      </c>
      <c r="D89" s="25" t="s">
        <v>5196</v>
      </c>
      <c r="E89" s="50">
        <v>177721.28000000003</v>
      </c>
      <c r="F89" s="41">
        <v>167940.1692</v>
      </c>
      <c r="G89" s="42">
        <v>106172.51625</v>
      </c>
      <c r="H89" s="48">
        <v>5039.2275999999993</v>
      </c>
      <c r="I89" s="42">
        <v>0</v>
      </c>
      <c r="J89" s="42">
        <v>0</v>
      </c>
      <c r="K89" s="42">
        <v>0</v>
      </c>
      <c r="L89" s="46">
        <v>69.975070500000001</v>
      </c>
      <c r="M89" s="42">
        <v>5428.7108793749994</v>
      </c>
      <c r="N89" s="48">
        <v>358.83560477599997</v>
      </c>
      <c r="O89" s="42">
        <v>0</v>
      </c>
      <c r="P89" s="42">
        <v>0</v>
      </c>
      <c r="Q89" s="42">
        <v>0</v>
      </c>
      <c r="R89" s="47">
        <v>279151.91304999997</v>
      </c>
      <c r="S89" s="42">
        <v>285355.985590956</v>
      </c>
      <c r="T89" s="73">
        <v>1.6056376906072023</v>
      </c>
      <c r="U89" s="42">
        <v>5857.521554650999</v>
      </c>
      <c r="V89" s="107">
        <v>32.959033125639195</v>
      </c>
    </row>
    <row r="90" spans="1:22" x14ac:dyDescent="0.35">
      <c r="A90" s="1" t="s">
        <v>5086</v>
      </c>
      <c r="B90" s="44" t="s">
        <v>5119</v>
      </c>
      <c r="C90" s="25" t="s">
        <v>3382</v>
      </c>
      <c r="D90" s="25" t="s">
        <v>5196</v>
      </c>
      <c r="E90" s="50">
        <v>1692</v>
      </c>
      <c r="F90" s="41">
        <v>733.28399999999999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6">
        <v>0.305535</v>
      </c>
      <c r="M90" s="42">
        <v>0</v>
      </c>
      <c r="N90" s="48">
        <v>0</v>
      </c>
      <c r="O90" s="42">
        <v>0</v>
      </c>
      <c r="P90" s="42">
        <v>0</v>
      </c>
      <c r="Q90" s="42">
        <v>0</v>
      </c>
      <c r="R90" s="47">
        <v>733.28399999999999</v>
      </c>
      <c r="S90" s="42">
        <v>749.581030098832</v>
      </c>
      <c r="T90" s="73">
        <v>0.44301479320261938</v>
      </c>
      <c r="U90" s="42">
        <v>0.305535</v>
      </c>
      <c r="V90" s="107">
        <v>0.18057624113475176</v>
      </c>
    </row>
    <row r="91" spans="1:22" x14ac:dyDescent="0.35">
      <c r="A91" s="1" t="s">
        <v>5086</v>
      </c>
      <c r="B91" s="44" t="s">
        <v>5178</v>
      </c>
      <c r="C91" s="25" t="s">
        <v>3755</v>
      </c>
      <c r="D91" s="25" t="s">
        <v>5196</v>
      </c>
      <c r="E91" s="50">
        <v>13378</v>
      </c>
      <c r="F91" s="41">
        <v>8796.6</v>
      </c>
      <c r="G91" s="42">
        <v>5074.03935</v>
      </c>
      <c r="H91" s="42">
        <v>0</v>
      </c>
      <c r="I91" s="42">
        <v>0</v>
      </c>
      <c r="J91" s="42">
        <v>0</v>
      </c>
      <c r="K91" s="42">
        <v>0</v>
      </c>
      <c r="L91" s="46">
        <v>3.6652499999999999</v>
      </c>
      <c r="M91" s="42">
        <v>259.44089482499999</v>
      </c>
      <c r="N91" s="48">
        <v>0</v>
      </c>
      <c r="O91" s="42">
        <v>0</v>
      </c>
      <c r="P91" s="42">
        <v>0</v>
      </c>
      <c r="Q91" s="42">
        <v>0</v>
      </c>
      <c r="R91" s="47">
        <v>13870.639350000001</v>
      </c>
      <c r="S91" s="42">
        <v>14178.910397748205</v>
      </c>
      <c r="T91" s="73">
        <v>1.059867722959202</v>
      </c>
      <c r="U91" s="42">
        <v>263.106144825</v>
      </c>
      <c r="V91" s="107">
        <v>19.667076156749889</v>
      </c>
    </row>
    <row r="92" spans="1:22" x14ac:dyDescent="0.35">
      <c r="A92" s="1" t="s">
        <v>5086</v>
      </c>
      <c r="B92" s="44" t="s">
        <v>5179</v>
      </c>
      <c r="C92" s="25" t="s">
        <v>3629</v>
      </c>
      <c r="D92" s="25" t="s">
        <v>5196</v>
      </c>
      <c r="E92" s="50">
        <v>4926</v>
      </c>
      <c r="F92" s="41">
        <v>3328.1279999999997</v>
      </c>
      <c r="G92" s="42">
        <v>2488.8425400000001</v>
      </c>
      <c r="H92" s="42">
        <v>0</v>
      </c>
      <c r="I92" s="42">
        <v>0</v>
      </c>
      <c r="J92" s="42">
        <v>0</v>
      </c>
      <c r="K92" s="42">
        <v>0</v>
      </c>
      <c r="L92" s="46">
        <v>1.38672</v>
      </c>
      <c r="M92" s="42">
        <v>127.25710053</v>
      </c>
      <c r="N92" s="48">
        <v>0</v>
      </c>
      <c r="O92" s="42">
        <v>0</v>
      </c>
      <c r="P92" s="42">
        <v>0</v>
      </c>
      <c r="Q92" s="42">
        <v>0</v>
      </c>
      <c r="R92" s="47">
        <v>5816.9705400000003</v>
      </c>
      <c r="S92" s="42">
        <v>5946.2510697461821</v>
      </c>
      <c r="T92" s="73">
        <v>1.2071155236999964</v>
      </c>
      <c r="U92" s="42">
        <v>128.64382053</v>
      </c>
      <c r="V92" s="107">
        <v>26.115270103532275</v>
      </c>
    </row>
    <row r="93" spans="1:22" x14ac:dyDescent="0.35">
      <c r="A93" s="1" t="s">
        <v>5086</v>
      </c>
      <c r="B93" s="44" t="s">
        <v>5180</v>
      </c>
      <c r="C93" s="25" t="s">
        <v>3711</v>
      </c>
      <c r="D93" s="25" t="s">
        <v>5196</v>
      </c>
      <c r="E93" s="50">
        <v>5323</v>
      </c>
      <c r="F93" s="41">
        <v>3057.3071999999997</v>
      </c>
      <c r="G93" s="42">
        <v>6534.0547200000001</v>
      </c>
      <c r="H93" s="42">
        <v>0</v>
      </c>
      <c r="I93" s="42">
        <v>0</v>
      </c>
      <c r="J93" s="42">
        <v>0</v>
      </c>
      <c r="K93" s="42">
        <v>0</v>
      </c>
      <c r="L93" s="46">
        <v>1.2738779999999998</v>
      </c>
      <c r="M93" s="42">
        <v>334.09299504000001</v>
      </c>
      <c r="N93" s="48">
        <v>0</v>
      </c>
      <c r="O93" s="42">
        <v>0</v>
      </c>
      <c r="P93" s="42">
        <v>0</v>
      </c>
      <c r="Q93" s="42">
        <v>0</v>
      </c>
      <c r="R93" s="47">
        <v>9591.3619199999994</v>
      </c>
      <c r="S93" s="42">
        <v>9804.5272337106926</v>
      </c>
      <c r="T93" s="73">
        <v>1.8419175716157603</v>
      </c>
      <c r="U93" s="42">
        <v>335.36687304000003</v>
      </c>
      <c r="V93" s="107">
        <v>63.003357700544811</v>
      </c>
    </row>
    <row r="94" spans="1:22" x14ac:dyDescent="0.35">
      <c r="A94" s="1" t="s">
        <v>5086</v>
      </c>
      <c r="B94" s="44" t="s">
        <v>5181</v>
      </c>
      <c r="C94" s="25" t="s">
        <v>3456</v>
      </c>
      <c r="D94" s="25" t="s">
        <v>5196</v>
      </c>
      <c r="E94" s="50">
        <v>5341.36</v>
      </c>
      <c r="F94" s="41">
        <v>2994.174</v>
      </c>
      <c r="G94" s="42">
        <v>5120.6061600000003</v>
      </c>
      <c r="H94" s="48">
        <v>0</v>
      </c>
      <c r="I94" s="42">
        <v>0</v>
      </c>
      <c r="J94" s="42">
        <v>0</v>
      </c>
      <c r="K94" s="42">
        <v>0</v>
      </c>
      <c r="L94" s="46">
        <v>1.2475725</v>
      </c>
      <c r="M94" s="42">
        <v>261.82190412</v>
      </c>
      <c r="N94" s="48">
        <v>0</v>
      </c>
      <c r="O94" s="42">
        <v>0</v>
      </c>
      <c r="P94" s="42">
        <v>0</v>
      </c>
      <c r="Q94" s="42">
        <v>0</v>
      </c>
      <c r="R94" s="47">
        <v>8114.7801600000003</v>
      </c>
      <c r="S94" s="42">
        <v>8295.1288605211157</v>
      </c>
      <c r="T94" s="73">
        <v>1.5529993972548408</v>
      </c>
      <c r="U94" s="42">
        <v>263.06947661999999</v>
      </c>
      <c r="V94" s="107">
        <v>49.251403503976519</v>
      </c>
    </row>
    <row r="95" spans="1:22" x14ac:dyDescent="0.35">
      <c r="A95" s="1" t="s">
        <v>5086</v>
      </c>
      <c r="B95" s="44" t="s">
        <v>5182</v>
      </c>
      <c r="C95" s="25" t="s">
        <v>3584</v>
      </c>
      <c r="D95" s="25" t="s">
        <v>5196</v>
      </c>
      <c r="E95" s="50">
        <v>9344</v>
      </c>
      <c r="F95" s="41">
        <v>7382.6711999999998</v>
      </c>
      <c r="G95" s="42">
        <v>5380.38</v>
      </c>
      <c r="H95" s="42">
        <v>0</v>
      </c>
      <c r="I95" s="42">
        <v>0</v>
      </c>
      <c r="J95" s="42">
        <v>0</v>
      </c>
      <c r="K95" s="42">
        <v>0</v>
      </c>
      <c r="L95" s="46">
        <v>3.0761130000000003</v>
      </c>
      <c r="M95" s="42">
        <v>275.10440999999997</v>
      </c>
      <c r="N95" s="48">
        <v>0</v>
      </c>
      <c r="O95" s="42">
        <v>0</v>
      </c>
      <c r="P95" s="42">
        <v>0</v>
      </c>
      <c r="Q95" s="42">
        <v>0</v>
      </c>
      <c r="R95" s="47">
        <v>12763.0512</v>
      </c>
      <c r="S95" s="42">
        <v>13046.70641347709</v>
      </c>
      <c r="T95" s="73">
        <v>1.3962656692505446</v>
      </c>
      <c r="U95" s="42">
        <v>278.18052299999999</v>
      </c>
      <c r="V95" s="107">
        <v>29.771031999143833</v>
      </c>
    </row>
    <row r="96" spans="1:22" x14ac:dyDescent="0.35">
      <c r="A96" s="1" t="s">
        <v>5086</v>
      </c>
      <c r="B96" s="44" t="s">
        <v>5183</v>
      </c>
      <c r="C96" s="25" t="s">
        <v>3464</v>
      </c>
      <c r="D96" s="25" t="s">
        <v>5196</v>
      </c>
      <c r="E96" s="50">
        <v>4187</v>
      </c>
      <c r="F96" s="41">
        <v>3760.1279999999997</v>
      </c>
      <c r="G96" s="42">
        <v>2696.5934099999999</v>
      </c>
      <c r="H96" s="48">
        <v>0</v>
      </c>
      <c r="I96" s="42">
        <v>0</v>
      </c>
      <c r="J96" s="42">
        <v>0</v>
      </c>
      <c r="K96" s="42">
        <v>0</v>
      </c>
      <c r="L96" s="46">
        <v>1.5667200000000001</v>
      </c>
      <c r="M96" s="42">
        <v>137.87961799500002</v>
      </c>
      <c r="N96" s="48">
        <v>0</v>
      </c>
      <c r="O96" s="42">
        <v>0</v>
      </c>
      <c r="P96" s="42">
        <v>0</v>
      </c>
      <c r="Q96" s="42">
        <v>0</v>
      </c>
      <c r="R96" s="47">
        <v>6456.7214100000001</v>
      </c>
      <c r="S96" s="42">
        <v>6600.2202224090306</v>
      </c>
      <c r="T96" s="73">
        <v>1.5763602155263985</v>
      </c>
      <c r="U96" s="42">
        <v>139.44633799500002</v>
      </c>
      <c r="V96" s="107">
        <v>33.304594696680205</v>
      </c>
    </row>
    <row r="97" spans="1:22" x14ac:dyDescent="0.35">
      <c r="A97" s="1" t="s">
        <v>5086</v>
      </c>
      <c r="B97" s="44" t="s">
        <v>5120</v>
      </c>
      <c r="C97" s="25" t="s">
        <v>3362</v>
      </c>
      <c r="D97" s="25" t="s">
        <v>5196</v>
      </c>
      <c r="E97" s="50">
        <v>10150</v>
      </c>
      <c r="F97" s="41">
        <v>9583.5815999999995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6">
        <v>3.9931589999999999</v>
      </c>
      <c r="M97" s="42">
        <v>0</v>
      </c>
      <c r="N97" s="48">
        <v>0</v>
      </c>
      <c r="O97" s="42">
        <v>0</v>
      </c>
      <c r="P97" s="42">
        <v>0</v>
      </c>
      <c r="Q97" s="42">
        <v>0</v>
      </c>
      <c r="R97" s="47">
        <v>9583.5815999999995</v>
      </c>
      <c r="S97" s="42">
        <v>9796.5739982929026</v>
      </c>
      <c r="T97" s="73">
        <v>0.96517970426531063</v>
      </c>
      <c r="U97" s="42">
        <v>3.9931589999999999</v>
      </c>
      <c r="V97" s="107">
        <v>0.39341467980295564</v>
      </c>
    </row>
    <row r="98" spans="1:22" x14ac:dyDescent="0.35">
      <c r="A98" s="1" t="s">
        <v>5086</v>
      </c>
      <c r="B98" s="44" t="s">
        <v>5184</v>
      </c>
      <c r="C98" s="25" t="s">
        <v>3481</v>
      </c>
      <c r="D98" s="25" t="s">
        <v>5196</v>
      </c>
      <c r="E98" s="50">
        <v>6353</v>
      </c>
      <c r="F98" s="41">
        <v>7108.0451999999996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6">
        <v>2.9616855000000002</v>
      </c>
      <c r="M98" s="42">
        <v>0</v>
      </c>
      <c r="N98" s="48">
        <v>0</v>
      </c>
      <c r="O98" s="42">
        <v>0</v>
      </c>
      <c r="P98" s="42">
        <v>0</v>
      </c>
      <c r="Q98" s="42">
        <v>0</v>
      </c>
      <c r="R98" s="47">
        <v>7108.0451999999996</v>
      </c>
      <c r="S98" s="42">
        <v>7266.0194999550768</v>
      </c>
      <c r="T98" s="73">
        <v>1.1437147017086537</v>
      </c>
      <c r="U98" s="42">
        <v>2.9616855000000002</v>
      </c>
      <c r="V98" s="107">
        <v>0.46618691956555958</v>
      </c>
    </row>
    <row r="99" spans="1:22" x14ac:dyDescent="0.35">
      <c r="A99" s="1" t="s">
        <v>5086</v>
      </c>
      <c r="B99" s="44" t="s">
        <v>5121</v>
      </c>
      <c r="C99" s="25" t="s">
        <v>3775</v>
      </c>
      <c r="D99" s="25" t="s">
        <v>5196</v>
      </c>
      <c r="E99" s="50">
        <v>40377.840000000011</v>
      </c>
      <c r="F99" s="41">
        <v>13597.84507048567</v>
      </c>
      <c r="G99" s="42">
        <v>0</v>
      </c>
      <c r="H99" s="42">
        <v>886.42479999999989</v>
      </c>
      <c r="I99" s="42">
        <v>0</v>
      </c>
      <c r="J99" s="42">
        <v>0</v>
      </c>
      <c r="K99" s="42">
        <v>0</v>
      </c>
      <c r="L99" s="46">
        <v>5.6657687793690297</v>
      </c>
      <c r="M99" s="42">
        <v>0</v>
      </c>
      <c r="N99" s="48">
        <v>63.120939247999992</v>
      </c>
      <c r="O99" s="42">
        <v>0</v>
      </c>
      <c r="P99" s="42">
        <v>0</v>
      </c>
      <c r="Q99" s="42">
        <v>0</v>
      </c>
      <c r="R99" s="47">
        <v>14484.26987048567</v>
      </c>
      <c r="S99" s="42">
        <v>14806.178683495242</v>
      </c>
      <c r="T99" s="73">
        <v>0.36669070667215575</v>
      </c>
      <c r="U99" s="42">
        <v>68.786708027369016</v>
      </c>
      <c r="V99" s="107">
        <v>1.7035757243916216</v>
      </c>
    </row>
    <row r="100" spans="1:22" x14ac:dyDescent="0.35">
      <c r="A100" s="1" t="s">
        <v>5086</v>
      </c>
      <c r="B100" s="44" t="s">
        <v>5122</v>
      </c>
      <c r="C100" s="25" t="s">
        <v>3775</v>
      </c>
      <c r="D100" s="25" t="s">
        <v>5196</v>
      </c>
      <c r="E100" s="50">
        <v>7459.25</v>
      </c>
      <c r="F100" s="41">
        <v>1992.9995999999999</v>
      </c>
      <c r="G100" s="42">
        <v>0</v>
      </c>
      <c r="H100" s="42">
        <v>6975.4251999999988</v>
      </c>
      <c r="I100" s="42">
        <v>0</v>
      </c>
      <c r="J100" s="42">
        <v>0</v>
      </c>
      <c r="K100" s="42">
        <v>0</v>
      </c>
      <c r="L100" s="46">
        <v>0.8304165</v>
      </c>
      <c r="M100" s="42">
        <v>0</v>
      </c>
      <c r="N100" s="48">
        <v>496.70924175199997</v>
      </c>
      <c r="O100" s="42">
        <v>0</v>
      </c>
      <c r="P100" s="42">
        <v>0</v>
      </c>
      <c r="Q100" s="42">
        <v>0</v>
      </c>
      <c r="R100" s="47">
        <v>8968.4247999999989</v>
      </c>
      <c r="S100" s="42">
        <v>9167.7455118997696</v>
      </c>
      <c r="T100" s="73">
        <v>1.229043873298223</v>
      </c>
      <c r="U100" s="42">
        <v>497.53965825199998</v>
      </c>
      <c r="V100" s="107">
        <v>66.701030030096859</v>
      </c>
    </row>
    <row r="101" spans="1:22" x14ac:dyDescent="0.35">
      <c r="A101" s="1" t="s">
        <v>5086</v>
      </c>
      <c r="B101" s="44" t="s">
        <v>5123</v>
      </c>
      <c r="C101" s="25" t="s">
        <v>3779</v>
      </c>
      <c r="D101" s="25" t="s">
        <v>5196</v>
      </c>
      <c r="E101" s="50">
        <v>37406.589999999982</v>
      </c>
      <c r="F101" s="41">
        <v>19576.907999999999</v>
      </c>
      <c r="G101" s="42">
        <v>0</v>
      </c>
      <c r="H101" s="42">
        <v>42878.384399999995</v>
      </c>
      <c r="I101" s="42">
        <v>0</v>
      </c>
      <c r="J101" s="42">
        <v>0</v>
      </c>
      <c r="K101" s="42">
        <v>0</v>
      </c>
      <c r="L101" s="46">
        <v>8.1570450000000001</v>
      </c>
      <c r="M101" s="42">
        <v>0</v>
      </c>
      <c r="N101" s="48">
        <v>3053.3034463439999</v>
      </c>
      <c r="O101" s="42">
        <v>0</v>
      </c>
      <c r="P101" s="42">
        <v>0</v>
      </c>
      <c r="Q101" s="42">
        <v>0</v>
      </c>
      <c r="R101" s="47">
        <v>62455.292399999991</v>
      </c>
      <c r="S101" s="42">
        <v>63843.343659913146</v>
      </c>
      <c r="T101" s="73">
        <v>1.7067405411697023</v>
      </c>
      <c r="U101" s="42">
        <v>3061.4604913439998</v>
      </c>
      <c r="V101" s="107">
        <v>81.842811422907076</v>
      </c>
    </row>
    <row r="102" spans="1:22" x14ac:dyDescent="0.35">
      <c r="A102" s="1" t="s">
        <v>5086</v>
      </c>
      <c r="B102" s="44" t="s">
        <v>5185</v>
      </c>
      <c r="C102" s="25" t="s">
        <v>5195</v>
      </c>
      <c r="D102" s="25" t="s">
        <v>5196</v>
      </c>
      <c r="E102" s="50">
        <v>76601.900000000052</v>
      </c>
      <c r="F102" s="41">
        <v>84769.65</v>
      </c>
      <c r="G102" s="42">
        <v>0</v>
      </c>
      <c r="H102" s="48">
        <v>5673.3747999999996</v>
      </c>
      <c r="I102" s="42">
        <v>0</v>
      </c>
      <c r="J102" s="42">
        <v>0</v>
      </c>
      <c r="K102" s="42">
        <v>0</v>
      </c>
      <c r="L102" s="46">
        <v>35.320687499999998</v>
      </c>
      <c r="M102" s="42">
        <v>0</v>
      </c>
      <c r="N102" s="48">
        <v>403.99224624799996</v>
      </c>
      <c r="O102" s="42">
        <v>0</v>
      </c>
      <c r="P102" s="42">
        <v>0</v>
      </c>
      <c r="Q102" s="42">
        <v>0</v>
      </c>
      <c r="R102" s="47">
        <v>94491.977804231108</v>
      </c>
      <c r="S102" s="42">
        <v>96592.035362249182</v>
      </c>
      <c r="T102" s="73">
        <v>1.2609613516407441</v>
      </c>
      <c r="U102" s="42">
        <v>650.40558449382809</v>
      </c>
      <c r="V102" s="107">
        <v>8.4907239179945631</v>
      </c>
    </row>
    <row r="103" spans="1:22" x14ac:dyDescent="0.35">
      <c r="A103" s="1"/>
      <c r="B103" s="44"/>
      <c r="E103" s="50"/>
      <c r="F103" s="41"/>
      <c r="G103" s="42"/>
      <c r="H103" s="42"/>
      <c r="I103" s="42"/>
      <c r="J103" s="42"/>
      <c r="K103" s="42"/>
      <c r="L103" s="46"/>
      <c r="M103" s="42"/>
      <c r="N103" s="48"/>
      <c r="O103" s="42"/>
      <c r="P103" s="42"/>
      <c r="Q103" s="42"/>
      <c r="R103" s="47"/>
      <c r="S103" s="42"/>
      <c r="T103" s="73"/>
      <c r="U103" s="48"/>
      <c r="V103" s="49"/>
    </row>
    <row r="104" spans="1:22" x14ac:dyDescent="0.35">
      <c r="A104" s="1"/>
      <c r="B104" s="44"/>
      <c r="E104" s="50"/>
      <c r="F104" s="41"/>
      <c r="G104" s="42"/>
      <c r="H104" s="42"/>
      <c r="I104" s="42"/>
      <c r="J104" s="42"/>
      <c r="K104" s="42"/>
      <c r="L104" s="46"/>
      <c r="M104" s="42"/>
      <c r="N104" s="48"/>
      <c r="O104" s="42"/>
      <c r="P104" s="42"/>
      <c r="Q104" s="42"/>
      <c r="R104" s="47"/>
      <c r="S104" s="42"/>
      <c r="T104" s="73"/>
      <c r="U104" s="48"/>
      <c r="V104" s="49"/>
    </row>
    <row r="105" spans="1:22" x14ac:dyDescent="0.35">
      <c r="A105" s="1"/>
      <c r="B105" s="44"/>
      <c r="E105" s="50"/>
      <c r="F105" s="41"/>
      <c r="G105" s="42"/>
      <c r="H105" s="42"/>
      <c r="I105" s="42"/>
      <c r="J105" s="42"/>
      <c r="K105" s="42"/>
      <c r="L105" s="46"/>
      <c r="M105" s="42"/>
      <c r="N105" s="48"/>
      <c r="O105" s="42"/>
      <c r="P105" s="42"/>
      <c r="Q105" s="42"/>
      <c r="R105" s="47"/>
      <c r="S105" s="42"/>
      <c r="T105" s="73"/>
      <c r="U105" s="48"/>
      <c r="V105" s="49"/>
    </row>
    <row r="106" spans="1:22" x14ac:dyDescent="0.35">
      <c r="A106" s="1"/>
      <c r="B106" s="44"/>
      <c r="E106" s="50"/>
      <c r="F106" s="41"/>
      <c r="G106" s="42"/>
      <c r="H106" s="42"/>
      <c r="I106" s="42"/>
      <c r="J106" s="42"/>
      <c r="K106" s="42"/>
      <c r="L106" s="46"/>
      <c r="M106" s="42"/>
      <c r="N106" s="48"/>
      <c r="O106" s="42"/>
      <c r="P106" s="42"/>
      <c r="Q106" s="42"/>
      <c r="R106" s="47"/>
      <c r="S106" s="42"/>
      <c r="T106" s="73"/>
      <c r="U106" s="48"/>
      <c r="V106" s="49"/>
    </row>
    <row r="107" spans="1:22" x14ac:dyDescent="0.35">
      <c r="A107" s="1"/>
      <c r="B107" s="44"/>
      <c r="E107" s="50"/>
      <c r="F107" s="41"/>
      <c r="G107" s="42"/>
      <c r="H107" s="48"/>
      <c r="I107" s="42"/>
      <c r="J107" s="42"/>
      <c r="K107" s="42"/>
      <c r="L107" s="46"/>
      <c r="M107" s="42"/>
      <c r="N107" s="48"/>
      <c r="O107" s="42"/>
      <c r="P107" s="42"/>
      <c r="Q107" s="42"/>
      <c r="R107" s="47"/>
      <c r="S107" s="42"/>
      <c r="T107" s="73"/>
      <c r="U107" s="48"/>
      <c r="V107" s="49"/>
    </row>
    <row r="108" spans="1:22" x14ac:dyDescent="0.35">
      <c r="A108" s="1"/>
      <c r="B108" s="44"/>
      <c r="E108" s="50"/>
      <c r="F108" s="41"/>
      <c r="G108" s="42"/>
      <c r="H108" s="42"/>
      <c r="I108" s="42"/>
      <c r="J108" s="42"/>
      <c r="K108" s="42"/>
      <c r="L108" s="46"/>
      <c r="M108" s="42"/>
      <c r="N108" s="48"/>
      <c r="O108" s="42"/>
      <c r="P108" s="42"/>
      <c r="Q108" s="42"/>
      <c r="R108" s="47"/>
      <c r="S108" s="42"/>
      <c r="T108" s="73"/>
      <c r="U108" s="48"/>
      <c r="V108" s="49"/>
    </row>
    <row r="109" spans="1:22" x14ac:dyDescent="0.35">
      <c r="A109" s="1"/>
      <c r="B109" s="44"/>
      <c r="E109" s="50"/>
      <c r="F109" s="41"/>
      <c r="G109" s="42"/>
      <c r="H109" s="48"/>
      <c r="I109" s="42"/>
      <c r="J109" s="42"/>
      <c r="K109" s="42"/>
      <c r="L109" s="46"/>
      <c r="M109" s="42"/>
      <c r="N109" s="48"/>
      <c r="O109" s="42"/>
      <c r="P109" s="42"/>
      <c r="Q109" s="42"/>
      <c r="R109" s="47"/>
      <c r="S109" s="42"/>
      <c r="T109" s="73"/>
      <c r="U109" s="48"/>
      <c r="V109" s="49"/>
    </row>
    <row r="110" spans="1:22" x14ac:dyDescent="0.35">
      <c r="A110" s="1"/>
      <c r="B110" s="44"/>
      <c r="E110" s="50"/>
      <c r="F110" s="41"/>
      <c r="G110" s="42"/>
      <c r="H110" s="42"/>
      <c r="I110" s="42"/>
      <c r="J110" s="42"/>
      <c r="K110" s="42"/>
      <c r="L110" s="46"/>
      <c r="M110" s="42"/>
      <c r="N110" s="48"/>
      <c r="O110" s="42"/>
      <c r="P110" s="42"/>
      <c r="Q110" s="42"/>
      <c r="R110" s="47"/>
      <c r="S110" s="42"/>
      <c r="T110" s="73"/>
      <c r="U110" s="48"/>
      <c r="V110" s="49"/>
    </row>
    <row r="111" spans="1:22" x14ac:dyDescent="0.35">
      <c r="A111" s="1"/>
      <c r="B111" s="44"/>
      <c r="E111" s="50"/>
      <c r="F111" s="41"/>
      <c r="G111" s="42"/>
      <c r="H111" s="42"/>
      <c r="I111" s="42"/>
      <c r="J111" s="42"/>
      <c r="K111" s="42"/>
      <c r="L111" s="46"/>
      <c r="M111" s="42"/>
      <c r="N111" s="48"/>
      <c r="O111" s="42"/>
      <c r="P111" s="42"/>
      <c r="Q111" s="42"/>
      <c r="R111" s="47"/>
      <c r="S111" s="42"/>
      <c r="T111" s="73"/>
      <c r="U111" s="48"/>
      <c r="V111" s="49"/>
    </row>
    <row r="112" spans="1:22" x14ac:dyDescent="0.35">
      <c r="A112" s="1"/>
      <c r="B112" s="44"/>
      <c r="E112" s="50"/>
      <c r="F112" s="41"/>
      <c r="G112" s="42"/>
      <c r="H112" s="42"/>
      <c r="I112" s="42"/>
      <c r="J112" s="42"/>
      <c r="K112" s="42"/>
      <c r="L112" s="46"/>
      <c r="M112" s="42"/>
      <c r="N112" s="48"/>
      <c r="O112" s="42"/>
      <c r="P112" s="42"/>
      <c r="Q112" s="42"/>
      <c r="R112" s="47"/>
      <c r="S112" s="42"/>
      <c r="T112" s="73"/>
      <c r="U112" s="48"/>
      <c r="V112" s="49"/>
    </row>
    <row r="113" spans="1:22" x14ac:dyDescent="0.35">
      <c r="A113" s="1"/>
      <c r="B113" s="44"/>
      <c r="E113" s="50"/>
      <c r="F113" s="60"/>
      <c r="G113" s="42"/>
      <c r="H113" s="42"/>
      <c r="I113" s="42"/>
      <c r="J113" s="42"/>
      <c r="K113" s="42"/>
      <c r="L113" s="46"/>
      <c r="M113" s="42"/>
      <c r="N113" s="48"/>
      <c r="O113" s="42"/>
      <c r="P113" s="42"/>
      <c r="Q113" s="42"/>
      <c r="R113" s="47"/>
      <c r="S113" s="42"/>
      <c r="T113" s="73"/>
      <c r="U113" s="48"/>
      <c r="V113" s="49"/>
    </row>
    <row r="114" spans="1:22" x14ac:dyDescent="0.35">
      <c r="A114" s="1"/>
      <c r="B114" s="44"/>
      <c r="E114" s="50"/>
      <c r="F114" s="41"/>
      <c r="G114" s="42"/>
      <c r="H114" s="48"/>
      <c r="I114" s="42"/>
      <c r="J114" s="42"/>
      <c r="K114" s="42"/>
      <c r="L114" s="46"/>
      <c r="M114" s="42"/>
      <c r="N114" s="48"/>
      <c r="O114" s="42"/>
      <c r="P114" s="42"/>
      <c r="Q114" s="42"/>
      <c r="R114" s="47"/>
      <c r="S114" s="42"/>
      <c r="T114" s="73"/>
      <c r="U114" s="48"/>
      <c r="V114" s="49"/>
    </row>
    <row r="115" spans="1:22" x14ac:dyDescent="0.35">
      <c r="A115" s="1"/>
      <c r="B115" s="44"/>
      <c r="E115" s="50"/>
      <c r="F115" s="41"/>
      <c r="G115" s="42"/>
      <c r="H115" s="42"/>
      <c r="I115" s="42"/>
      <c r="J115" s="42"/>
      <c r="K115" s="42"/>
      <c r="L115" s="46"/>
      <c r="M115" s="42"/>
      <c r="N115" s="48"/>
      <c r="O115" s="42"/>
      <c r="P115" s="42"/>
      <c r="Q115" s="42"/>
      <c r="R115" s="47"/>
      <c r="S115" s="42"/>
      <c r="T115" s="73"/>
      <c r="U115" s="48"/>
      <c r="V115" s="49"/>
    </row>
    <row r="116" spans="1:22" x14ac:dyDescent="0.35">
      <c r="A116" s="1"/>
      <c r="B116" s="44"/>
      <c r="E116" s="50"/>
      <c r="F116" s="41"/>
      <c r="G116" s="42"/>
      <c r="H116" s="42"/>
      <c r="I116" s="42"/>
      <c r="J116" s="42"/>
      <c r="K116" s="42"/>
      <c r="L116" s="46"/>
      <c r="M116" s="42"/>
      <c r="N116" s="48"/>
      <c r="O116" s="42"/>
      <c r="P116" s="42"/>
      <c r="Q116" s="42"/>
      <c r="R116" s="47"/>
      <c r="S116" s="42"/>
      <c r="T116" s="73"/>
      <c r="U116" s="48"/>
      <c r="V116" s="49"/>
    </row>
    <row r="117" spans="1:22" x14ac:dyDescent="0.35">
      <c r="A117" s="1"/>
      <c r="B117" s="44"/>
      <c r="E117" s="50"/>
      <c r="F117" s="41"/>
      <c r="G117" s="42"/>
      <c r="H117" s="48"/>
      <c r="I117" s="42"/>
      <c r="J117" s="42"/>
      <c r="K117" s="42"/>
      <c r="L117" s="46"/>
      <c r="M117" s="42"/>
      <c r="N117" s="48"/>
      <c r="O117" s="42"/>
      <c r="P117" s="42"/>
      <c r="Q117" s="42"/>
      <c r="R117" s="47"/>
      <c r="S117" s="42"/>
      <c r="T117" s="73"/>
      <c r="U117" s="48"/>
      <c r="V117" s="49"/>
    </row>
    <row r="118" spans="1:22" x14ac:dyDescent="0.35">
      <c r="A118" s="1"/>
      <c r="B118" s="44"/>
      <c r="E118" s="50"/>
      <c r="F118" s="41"/>
      <c r="G118" s="42"/>
      <c r="H118" s="42"/>
      <c r="I118" s="42"/>
      <c r="J118" s="42"/>
      <c r="K118" s="42"/>
      <c r="L118" s="46"/>
      <c r="M118" s="42"/>
      <c r="N118" s="48"/>
      <c r="O118" s="42"/>
      <c r="P118" s="42"/>
      <c r="Q118" s="42"/>
      <c r="R118" s="47"/>
      <c r="S118" s="42"/>
      <c r="T118" s="73"/>
      <c r="U118" s="48"/>
      <c r="V118" s="49"/>
    </row>
    <row r="119" spans="1:22" x14ac:dyDescent="0.35">
      <c r="A119" s="1"/>
      <c r="B119" s="44"/>
      <c r="E119" s="50"/>
      <c r="F119" s="41"/>
      <c r="G119" s="42"/>
      <c r="H119" s="42"/>
      <c r="I119" s="42"/>
      <c r="J119" s="42"/>
      <c r="K119" s="42"/>
      <c r="L119" s="46"/>
      <c r="M119" s="42"/>
      <c r="N119" s="48"/>
      <c r="O119" s="42"/>
      <c r="P119" s="42"/>
      <c r="Q119" s="42"/>
      <c r="R119" s="47"/>
      <c r="S119" s="42"/>
      <c r="T119" s="73"/>
      <c r="U119" s="48"/>
      <c r="V119" s="49"/>
    </row>
    <row r="120" spans="1:22" x14ac:dyDescent="0.35">
      <c r="A120" s="1"/>
      <c r="B120" s="44"/>
      <c r="E120" s="50"/>
      <c r="F120" s="41"/>
      <c r="G120" s="42"/>
      <c r="H120" s="48"/>
      <c r="I120" s="42"/>
      <c r="J120" s="42"/>
      <c r="K120" s="42"/>
      <c r="L120" s="46"/>
      <c r="M120" s="42"/>
      <c r="N120" s="48"/>
      <c r="O120" s="42"/>
      <c r="P120" s="42"/>
      <c r="Q120" s="42"/>
      <c r="R120" s="47"/>
      <c r="S120" s="42"/>
      <c r="T120" s="73"/>
      <c r="U120" s="48"/>
      <c r="V120" s="49"/>
    </row>
    <row r="121" spans="1:22" x14ac:dyDescent="0.35">
      <c r="A121" s="1"/>
      <c r="B121" s="44"/>
      <c r="E121" s="50"/>
      <c r="F121" s="41"/>
      <c r="G121" s="42"/>
      <c r="H121" s="42"/>
      <c r="I121" s="42"/>
      <c r="J121" s="42"/>
      <c r="K121" s="42"/>
      <c r="L121" s="46"/>
      <c r="M121" s="42"/>
      <c r="N121" s="48"/>
      <c r="O121" s="42"/>
      <c r="P121" s="42"/>
      <c r="Q121" s="42"/>
      <c r="R121" s="47"/>
      <c r="S121" s="42"/>
      <c r="T121" s="73"/>
      <c r="U121" s="48"/>
      <c r="V121" s="49"/>
    </row>
    <row r="122" spans="1:22" x14ac:dyDescent="0.35">
      <c r="A122" s="1"/>
      <c r="B122" s="44"/>
      <c r="E122" s="50"/>
      <c r="F122" s="41"/>
      <c r="G122" s="42"/>
      <c r="H122" s="48"/>
      <c r="I122" s="42"/>
      <c r="J122" s="42"/>
      <c r="K122" s="42"/>
      <c r="L122" s="46"/>
      <c r="M122" s="42"/>
      <c r="N122" s="48"/>
      <c r="O122" s="42"/>
      <c r="P122" s="42"/>
      <c r="Q122" s="42"/>
      <c r="R122" s="47"/>
      <c r="S122" s="42"/>
      <c r="T122" s="73"/>
      <c r="U122" s="48"/>
      <c r="V122" s="49"/>
    </row>
    <row r="123" spans="1:22" x14ac:dyDescent="0.35">
      <c r="A123" s="1"/>
      <c r="B123" s="44"/>
      <c r="E123" s="50"/>
      <c r="F123" s="41"/>
      <c r="G123" s="42"/>
      <c r="H123" s="42"/>
      <c r="I123" s="42"/>
      <c r="J123" s="42"/>
      <c r="K123" s="42"/>
      <c r="L123" s="46"/>
      <c r="M123" s="42"/>
      <c r="N123" s="48"/>
      <c r="O123" s="42"/>
      <c r="P123" s="42"/>
      <c r="Q123" s="42"/>
      <c r="R123" s="47"/>
      <c r="S123" s="42"/>
      <c r="T123" s="73"/>
      <c r="U123" s="48"/>
      <c r="V123" s="49"/>
    </row>
    <row r="124" spans="1:22" x14ac:dyDescent="0.35">
      <c r="A124" s="1"/>
      <c r="B124" s="44"/>
      <c r="E124" s="50"/>
      <c r="F124" s="41"/>
      <c r="G124" s="42"/>
      <c r="H124" s="42"/>
      <c r="I124" s="42"/>
      <c r="J124" s="42"/>
      <c r="K124" s="42"/>
      <c r="L124" s="46"/>
      <c r="M124" s="42"/>
      <c r="N124" s="48"/>
      <c r="O124" s="42"/>
      <c r="P124" s="42"/>
      <c r="Q124" s="42"/>
      <c r="R124" s="47"/>
      <c r="S124" s="42"/>
      <c r="T124" s="73"/>
      <c r="U124" s="48"/>
      <c r="V124" s="49"/>
    </row>
    <row r="125" spans="1:22" x14ac:dyDescent="0.35">
      <c r="A125" s="1"/>
      <c r="B125" s="44"/>
      <c r="E125" s="50"/>
      <c r="F125" s="41"/>
      <c r="G125" s="42"/>
      <c r="H125" s="42"/>
      <c r="I125" s="42"/>
      <c r="J125" s="42"/>
      <c r="K125" s="42"/>
      <c r="L125" s="46"/>
      <c r="M125" s="42"/>
      <c r="N125" s="48"/>
      <c r="O125" s="42"/>
      <c r="P125" s="42"/>
      <c r="Q125" s="42"/>
      <c r="R125" s="47"/>
      <c r="S125" s="42"/>
      <c r="T125" s="73"/>
      <c r="U125" s="48"/>
      <c r="V125" s="49"/>
    </row>
    <row r="126" spans="1:22" x14ac:dyDescent="0.35">
      <c r="A126" s="1"/>
      <c r="B126" s="44"/>
      <c r="E126" s="50"/>
      <c r="F126" s="41"/>
      <c r="G126" s="42"/>
      <c r="H126" s="42"/>
      <c r="I126" s="42"/>
      <c r="J126" s="42"/>
      <c r="K126" s="42"/>
      <c r="L126" s="46"/>
      <c r="M126" s="42"/>
      <c r="N126" s="48"/>
      <c r="O126" s="42"/>
      <c r="P126" s="42"/>
      <c r="Q126" s="42"/>
      <c r="R126" s="47"/>
      <c r="S126" s="42"/>
      <c r="T126" s="73"/>
      <c r="U126" s="48"/>
      <c r="V126" s="49"/>
    </row>
    <row r="127" spans="1:22" x14ac:dyDescent="0.35">
      <c r="A127" s="1"/>
      <c r="B127" s="44"/>
      <c r="E127" s="50"/>
      <c r="F127" s="41"/>
      <c r="G127" s="42"/>
      <c r="H127" s="42"/>
      <c r="I127" s="42"/>
      <c r="J127" s="42"/>
      <c r="K127" s="42"/>
      <c r="L127" s="46"/>
      <c r="M127" s="42"/>
      <c r="N127" s="48"/>
      <c r="O127" s="42"/>
      <c r="P127" s="42"/>
      <c r="Q127" s="42"/>
      <c r="R127" s="47"/>
      <c r="S127" s="42"/>
      <c r="T127" s="73"/>
      <c r="U127" s="48"/>
      <c r="V127" s="49"/>
    </row>
    <row r="128" spans="1:22" x14ac:dyDescent="0.35">
      <c r="A128" s="1"/>
      <c r="B128" s="44"/>
      <c r="E128" s="50"/>
      <c r="F128" s="41"/>
      <c r="G128" s="42"/>
      <c r="H128" s="42"/>
      <c r="I128" s="42"/>
      <c r="J128" s="42"/>
      <c r="K128" s="42"/>
      <c r="L128" s="46"/>
      <c r="M128" s="42"/>
      <c r="N128" s="48"/>
      <c r="O128" s="42"/>
      <c r="P128" s="42"/>
      <c r="Q128" s="42"/>
      <c r="R128" s="47"/>
      <c r="S128" s="42"/>
      <c r="T128" s="73"/>
      <c r="U128" s="48"/>
      <c r="V128" s="49"/>
    </row>
    <row r="129" spans="1:22" x14ac:dyDescent="0.35">
      <c r="A129" s="1"/>
      <c r="B129" s="44"/>
      <c r="E129" s="50"/>
      <c r="F129" s="41"/>
      <c r="G129" s="42"/>
      <c r="H129" s="48"/>
      <c r="I129" s="42"/>
      <c r="J129" s="42"/>
      <c r="K129" s="42"/>
      <c r="L129" s="46"/>
      <c r="M129" s="42"/>
      <c r="N129" s="48"/>
      <c r="O129" s="42"/>
      <c r="P129" s="42"/>
      <c r="Q129" s="42"/>
      <c r="R129" s="47"/>
      <c r="S129" s="42"/>
      <c r="T129" s="73"/>
      <c r="U129" s="48"/>
      <c r="V129" s="49"/>
    </row>
    <row r="130" spans="1:22" x14ac:dyDescent="0.35">
      <c r="A130" s="1"/>
      <c r="B130" s="44"/>
      <c r="E130" s="50"/>
      <c r="F130" s="41"/>
      <c r="G130" s="42"/>
      <c r="H130" s="42"/>
      <c r="I130" s="42"/>
      <c r="J130" s="42"/>
      <c r="K130" s="42"/>
      <c r="L130" s="46"/>
      <c r="M130" s="42"/>
      <c r="N130" s="48"/>
      <c r="O130" s="42"/>
      <c r="P130" s="42"/>
      <c r="Q130" s="42"/>
      <c r="R130" s="47"/>
      <c r="S130" s="42"/>
      <c r="T130" s="73"/>
      <c r="U130" s="48"/>
      <c r="V130" s="49"/>
    </row>
    <row r="131" spans="1:22" x14ac:dyDescent="0.35">
      <c r="A131" s="1"/>
      <c r="B131" s="44"/>
      <c r="E131" s="50"/>
      <c r="F131" s="60"/>
      <c r="G131" s="42"/>
      <c r="H131" s="42"/>
      <c r="I131" s="42"/>
      <c r="J131" s="42"/>
      <c r="K131" s="42"/>
      <c r="L131" s="46"/>
      <c r="M131" s="42"/>
      <c r="N131" s="48"/>
      <c r="O131" s="42"/>
      <c r="P131" s="42"/>
      <c r="Q131" s="42"/>
      <c r="R131" s="47"/>
      <c r="S131" s="42"/>
      <c r="T131" s="73"/>
      <c r="U131" s="48"/>
      <c r="V131" s="49"/>
    </row>
    <row r="132" spans="1:22" x14ac:dyDescent="0.35">
      <c r="A132" s="1"/>
      <c r="B132" s="44"/>
      <c r="E132" s="50"/>
      <c r="F132" s="41"/>
      <c r="G132" s="42"/>
      <c r="H132" s="48"/>
      <c r="I132" s="42"/>
      <c r="J132" s="42"/>
      <c r="K132" s="42"/>
      <c r="L132" s="46"/>
      <c r="M132" s="42"/>
      <c r="N132" s="48"/>
      <c r="O132" s="42"/>
      <c r="P132" s="42"/>
      <c r="Q132" s="42"/>
      <c r="R132" s="47"/>
      <c r="S132" s="42"/>
      <c r="T132" s="73"/>
      <c r="U132" s="48"/>
      <c r="V132" s="49"/>
    </row>
    <row r="133" spans="1:22" x14ac:dyDescent="0.35">
      <c r="A133" s="1"/>
      <c r="B133" s="44"/>
      <c r="E133" s="50"/>
      <c r="F133" s="41"/>
      <c r="G133" s="42"/>
      <c r="H133" s="42"/>
      <c r="I133" s="42"/>
      <c r="J133" s="42"/>
      <c r="K133" s="42"/>
      <c r="L133" s="46"/>
      <c r="M133" s="42"/>
      <c r="N133" s="48"/>
      <c r="O133" s="42"/>
      <c r="P133" s="42"/>
      <c r="Q133" s="42"/>
      <c r="R133" s="47"/>
      <c r="S133" s="42"/>
      <c r="T133" s="73"/>
      <c r="U133" s="48"/>
      <c r="V133" s="49"/>
    </row>
    <row r="134" spans="1:22" x14ac:dyDescent="0.35">
      <c r="A134" s="1"/>
      <c r="B134" s="44"/>
      <c r="E134" s="50"/>
      <c r="F134" s="41"/>
      <c r="G134" s="42"/>
      <c r="H134" s="42"/>
      <c r="I134" s="42"/>
      <c r="J134" s="42"/>
      <c r="K134" s="42"/>
      <c r="L134" s="46"/>
      <c r="M134" s="42"/>
      <c r="N134" s="48"/>
      <c r="O134" s="42"/>
      <c r="P134" s="42"/>
      <c r="Q134" s="42"/>
      <c r="R134" s="47"/>
      <c r="S134" s="42"/>
      <c r="T134" s="73"/>
      <c r="U134" s="48"/>
      <c r="V134" s="49"/>
    </row>
    <row r="135" spans="1:22" x14ac:dyDescent="0.35">
      <c r="A135" s="1"/>
      <c r="B135" s="44"/>
      <c r="E135" s="50"/>
      <c r="F135" s="41"/>
      <c r="G135" s="42"/>
      <c r="H135" s="42"/>
      <c r="I135" s="42"/>
      <c r="J135" s="42"/>
      <c r="K135" s="42"/>
      <c r="L135" s="46"/>
      <c r="M135" s="42"/>
      <c r="N135" s="48"/>
      <c r="O135" s="42"/>
      <c r="P135" s="42"/>
      <c r="Q135" s="42"/>
      <c r="R135" s="47"/>
      <c r="S135" s="42"/>
      <c r="T135" s="73"/>
      <c r="U135" s="48"/>
      <c r="V135" s="49"/>
    </row>
    <row r="136" spans="1:22" x14ac:dyDescent="0.35">
      <c r="A136" s="1"/>
      <c r="B136" s="44"/>
      <c r="E136" s="50"/>
      <c r="F136" s="41"/>
      <c r="G136" s="42"/>
      <c r="H136" s="48"/>
      <c r="I136" s="42"/>
      <c r="J136" s="42"/>
      <c r="K136" s="42"/>
      <c r="L136" s="46"/>
      <c r="M136" s="42"/>
      <c r="N136" s="48"/>
      <c r="O136" s="42"/>
      <c r="P136" s="42"/>
      <c r="Q136" s="42"/>
      <c r="R136" s="47"/>
      <c r="S136" s="42"/>
      <c r="T136" s="73"/>
      <c r="U136" s="48"/>
      <c r="V136" s="49"/>
    </row>
    <row r="137" spans="1:22" x14ac:dyDescent="0.35">
      <c r="A137" s="1"/>
      <c r="B137" s="44"/>
      <c r="E137" s="50"/>
      <c r="F137" s="41"/>
      <c r="G137" s="42"/>
      <c r="H137" s="48"/>
      <c r="I137" s="42"/>
      <c r="J137" s="42"/>
      <c r="K137" s="42"/>
      <c r="L137" s="46"/>
      <c r="M137" s="42"/>
      <c r="N137" s="48"/>
      <c r="O137" s="42"/>
      <c r="P137" s="42"/>
      <c r="Q137" s="42"/>
      <c r="R137" s="47"/>
      <c r="S137" s="42"/>
      <c r="T137" s="73"/>
      <c r="U137" s="48"/>
      <c r="V137" s="49"/>
    </row>
    <row r="138" spans="1:22" x14ac:dyDescent="0.35">
      <c r="A138" s="1"/>
      <c r="B138" s="44"/>
      <c r="E138" s="50"/>
      <c r="F138" s="41"/>
      <c r="G138" s="42"/>
      <c r="H138" s="42"/>
      <c r="I138" s="42"/>
      <c r="J138" s="42"/>
      <c r="K138" s="42"/>
      <c r="L138" s="46"/>
      <c r="M138" s="42"/>
      <c r="N138" s="48"/>
      <c r="O138" s="42"/>
      <c r="P138" s="42"/>
      <c r="Q138" s="42"/>
      <c r="R138" s="47"/>
      <c r="S138" s="42"/>
      <c r="T138" s="73"/>
      <c r="U138" s="48"/>
      <c r="V138" s="49"/>
    </row>
    <row r="139" spans="1:22" x14ac:dyDescent="0.35">
      <c r="A139" s="1"/>
      <c r="B139" s="44"/>
      <c r="E139" s="50"/>
      <c r="F139" s="41"/>
      <c r="G139" s="42"/>
      <c r="H139" s="48"/>
      <c r="I139" s="42"/>
      <c r="J139" s="42"/>
      <c r="K139" s="42"/>
      <c r="L139" s="46"/>
      <c r="M139" s="42"/>
      <c r="N139" s="48"/>
      <c r="O139" s="42"/>
      <c r="P139" s="42"/>
      <c r="Q139" s="42"/>
      <c r="R139" s="47"/>
      <c r="S139" s="42"/>
      <c r="T139" s="76"/>
      <c r="U139" s="48"/>
      <c r="V139" s="52"/>
    </row>
    <row r="140" spans="1:22" x14ac:dyDescent="0.35">
      <c r="A140" s="1"/>
      <c r="B140" s="44"/>
      <c r="E140" s="50"/>
      <c r="F140" s="41"/>
      <c r="G140" s="42"/>
      <c r="H140" s="42"/>
      <c r="I140" s="42"/>
      <c r="J140" s="42"/>
      <c r="K140" s="42"/>
      <c r="L140" s="46"/>
      <c r="M140" s="42"/>
      <c r="N140" s="48"/>
      <c r="O140" s="42"/>
      <c r="P140" s="42"/>
      <c r="Q140" s="42"/>
      <c r="R140" s="47"/>
      <c r="S140" s="42"/>
      <c r="T140" s="73"/>
      <c r="U140" s="48"/>
      <c r="V140" s="49"/>
    </row>
    <row r="141" spans="1:22" x14ac:dyDescent="0.35">
      <c r="A141" s="1"/>
      <c r="B141" s="44"/>
      <c r="E141" s="50"/>
      <c r="F141" s="41"/>
      <c r="G141" s="42"/>
      <c r="H141" s="42"/>
      <c r="I141" s="42"/>
      <c r="J141" s="42"/>
      <c r="K141" s="42"/>
      <c r="L141" s="46"/>
      <c r="M141" s="42"/>
      <c r="N141" s="48"/>
      <c r="O141" s="42"/>
      <c r="P141" s="42"/>
      <c r="Q141" s="42"/>
      <c r="R141" s="47"/>
      <c r="S141" s="42"/>
      <c r="T141" s="73"/>
      <c r="U141" s="48"/>
      <c r="V141" s="49"/>
    </row>
    <row r="142" spans="1:22" x14ac:dyDescent="0.35">
      <c r="A142" s="1"/>
      <c r="B142" s="44"/>
      <c r="E142" s="50"/>
      <c r="F142" s="41"/>
      <c r="G142" s="42"/>
      <c r="H142" s="48"/>
      <c r="I142" s="42"/>
      <c r="J142" s="42"/>
      <c r="K142" s="42"/>
      <c r="L142" s="46"/>
      <c r="M142" s="42"/>
      <c r="N142" s="48"/>
      <c r="O142" s="42"/>
      <c r="P142" s="42"/>
      <c r="Q142" s="42"/>
      <c r="R142" s="47"/>
      <c r="S142" s="42"/>
      <c r="T142" s="73"/>
      <c r="U142" s="48"/>
      <c r="V142" s="49"/>
    </row>
    <row r="143" spans="1:22" x14ac:dyDescent="0.35">
      <c r="A143" s="1"/>
      <c r="B143" s="44"/>
      <c r="E143" s="50"/>
      <c r="F143" s="41"/>
      <c r="G143" s="42"/>
      <c r="H143" s="42"/>
      <c r="I143" s="42"/>
      <c r="J143" s="42"/>
      <c r="K143" s="42"/>
      <c r="L143" s="46"/>
      <c r="M143" s="42"/>
      <c r="N143" s="48"/>
      <c r="O143" s="42"/>
      <c r="P143" s="42"/>
      <c r="Q143" s="42"/>
      <c r="R143" s="47"/>
      <c r="S143" s="42"/>
      <c r="T143" s="73"/>
      <c r="U143" s="48"/>
      <c r="V143" s="49"/>
    </row>
    <row r="144" spans="1:22" x14ac:dyDescent="0.35">
      <c r="A144" s="1"/>
      <c r="B144" s="44"/>
      <c r="E144" s="50"/>
      <c r="F144" s="41"/>
      <c r="G144" s="42"/>
      <c r="H144" s="48"/>
      <c r="I144" s="42"/>
      <c r="J144" s="42"/>
      <c r="K144" s="42"/>
      <c r="L144" s="46"/>
      <c r="M144" s="42"/>
      <c r="N144" s="48"/>
      <c r="O144" s="42"/>
      <c r="P144" s="42"/>
      <c r="Q144" s="42"/>
      <c r="R144" s="47"/>
      <c r="S144" s="42"/>
      <c r="T144" s="73"/>
      <c r="U144" s="48"/>
      <c r="V144" s="49"/>
    </row>
    <row r="145" spans="1:22" x14ac:dyDescent="0.35">
      <c r="A145" s="1"/>
      <c r="B145" s="44"/>
      <c r="E145" s="50"/>
      <c r="F145" s="41"/>
      <c r="G145" s="42"/>
      <c r="H145" s="42"/>
      <c r="I145" s="42"/>
      <c r="J145" s="42"/>
      <c r="K145" s="42"/>
      <c r="L145" s="46"/>
      <c r="M145" s="42"/>
      <c r="N145" s="48"/>
      <c r="O145" s="42"/>
      <c r="P145" s="42"/>
      <c r="Q145" s="42"/>
      <c r="R145" s="47"/>
      <c r="S145" s="42"/>
      <c r="T145" s="73"/>
      <c r="U145" s="48"/>
      <c r="V145" s="49"/>
    </row>
    <row r="146" spans="1:22" x14ac:dyDescent="0.35">
      <c r="A146" s="1"/>
      <c r="B146" s="44"/>
      <c r="E146" s="50"/>
      <c r="F146" s="41"/>
      <c r="G146" s="42"/>
      <c r="H146" s="48"/>
      <c r="I146" s="42"/>
      <c r="J146" s="42"/>
      <c r="K146" s="42"/>
      <c r="L146" s="46"/>
      <c r="M146" s="42"/>
      <c r="N146" s="48"/>
      <c r="O146" s="42"/>
      <c r="P146" s="42"/>
      <c r="Q146" s="42"/>
      <c r="R146" s="47"/>
      <c r="S146" s="42"/>
      <c r="T146" s="73"/>
      <c r="U146" s="48"/>
      <c r="V146" s="49"/>
    </row>
    <row r="147" spans="1:22" x14ac:dyDescent="0.35">
      <c r="A147" s="1"/>
      <c r="B147" s="44"/>
      <c r="E147" s="50"/>
      <c r="F147" s="41"/>
      <c r="G147" s="42"/>
      <c r="H147" s="42"/>
      <c r="I147" s="42"/>
      <c r="J147" s="42"/>
      <c r="K147" s="42"/>
      <c r="L147" s="46"/>
      <c r="M147" s="42"/>
      <c r="N147" s="48"/>
      <c r="O147" s="42"/>
      <c r="P147" s="42"/>
      <c r="Q147" s="42"/>
      <c r="R147" s="47"/>
      <c r="S147" s="42"/>
      <c r="T147" s="73"/>
      <c r="U147" s="48"/>
      <c r="V147" s="49"/>
    </row>
    <row r="148" spans="1:22" x14ac:dyDescent="0.35">
      <c r="A148" s="1"/>
      <c r="B148" s="44"/>
      <c r="E148" s="50"/>
      <c r="F148" s="41"/>
      <c r="G148" s="42"/>
      <c r="H148" s="48"/>
      <c r="I148" s="42"/>
      <c r="J148" s="42"/>
      <c r="K148" s="42"/>
      <c r="L148" s="46"/>
      <c r="M148" s="42"/>
      <c r="N148" s="48"/>
      <c r="O148" s="42"/>
      <c r="P148" s="42"/>
      <c r="Q148" s="42"/>
      <c r="R148" s="47"/>
      <c r="S148" s="42"/>
      <c r="T148" s="73"/>
      <c r="U148" s="48"/>
      <c r="V148" s="49"/>
    </row>
    <row r="149" spans="1:22" x14ac:dyDescent="0.35">
      <c r="A149" s="1"/>
      <c r="B149" s="44"/>
      <c r="E149" s="50"/>
      <c r="F149" s="41"/>
      <c r="G149" s="42"/>
      <c r="H149" s="48"/>
      <c r="I149" s="42"/>
      <c r="J149" s="42"/>
      <c r="K149" s="42"/>
      <c r="L149" s="46"/>
      <c r="M149" s="42"/>
      <c r="N149" s="48"/>
      <c r="O149" s="42"/>
      <c r="P149" s="42"/>
      <c r="Q149" s="42"/>
      <c r="R149" s="47"/>
      <c r="S149" s="42"/>
      <c r="T149" s="73"/>
      <c r="U149" s="48"/>
      <c r="V149" s="49"/>
    </row>
    <row r="150" spans="1:22" x14ac:dyDescent="0.35">
      <c r="A150" s="1"/>
      <c r="B150" s="44"/>
      <c r="E150" s="50"/>
      <c r="F150" s="41"/>
      <c r="G150" s="42"/>
      <c r="H150" s="48"/>
      <c r="I150" s="42"/>
      <c r="J150" s="42"/>
      <c r="K150" s="42"/>
      <c r="L150" s="46"/>
      <c r="M150" s="42"/>
      <c r="N150" s="48"/>
      <c r="O150" s="42"/>
      <c r="P150" s="42"/>
      <c r="Q150" s="42"/>
      <c r="R150" s="47"/>
      <c r="S150" s="42"/>
      <c r="T150" s="73"/>
      <c r="U150" s="48"/>
      <c r="V150" s="49"/>
    </row>
    <row r="151" spans="1:22" x14ac:dyDescent="0.35">
      <c r="A151" s="1"/>
      <c r="B151" s="44"/>
      <c r="E151" s="50"/>
      <c r="F151" s="41"/>
      <c r="G151" s="42"/>
      <c r="H151" s="42"/>
      <c r="I151" s="42"/>
      <c r="J151" s="42"/>
      <c r="K151" s="42"/>
      <c r="L151" s="46"/>
      <c r="M151" s="42"/>
      <c r="N151" s="48"/>
      <c r="O151" s="42"/>
      <c r="P151" s="42"/>
      <c r="Q151" s="42"/>
      <c r="R151" s="47"/>
      <c r="S151" s="42"/>
      <c r="T151" s="73"/>
      <c r="U151" s="48"/>
      <c r="V151" s="49"/>
    </row>
    <row r="152" spans="1:22" x14ac:dyDescent="0.35">
      <c r="A152" s="1"/>
      <c r="B152" s="44"/>
      <c r="E152" s="50"/>
      <c r="F152" s="41"/>
      <c r="G152" s="42"/>
      <c r="H152" s="42"/>
      <c r="I152" s="42"/>
      <c r="J152" s="42"/>
      <c r="K152" s="42"/>
      <c r="L152" s="46"/>
      <c r="M152" s="42"/>
      <c r="N152" s="48"/>
      <c r="O152" s="42"/>
      <c r="P152" s="42"/>
      <c r="Q152" s="42"/>
      <c r="R152" s="47"/>
      <c r="S152" s="42"/>
      <c r="T152" s="73"/>
      <c r="U152" s="48"/>
      <c r="V152" s="49"/>
    </row>
    <row r="153" spans="1:22" x14ac:dyDescent="0.35">
      <c r="A153" s="1"/>
      <c r="B153" s="44"/>
      <c r="E153" s="50"/>
      <c r="F153" s="41"/>
      <c r="G153" s="42"/>
      <c r="H153" s="42"/>
      <c r="I153" s="42"/>
      <c r="J153" s="42"/>
      <c r="K153" s="42"/>
      <c r="L153" s="46"/>
      <c r="M153" s="42"/>
      <c r="N153" s="48"/>
      <c r="O153" s="42"/>
      <c r="P153" s="42"/>
      <c r="Q153" s="42"/>
      <c r="R153" s="47"/>
      <c r="S153" s="42"/>
      <c r="T153" s="73"/>
      <c r="U153" s="48"/>
      <c r="V153" s="49"/>
    </row>
    <row r="154" spans="1:22" x14ac:dyDescent="0.35">
      <c r="A154" s="1"/>
      <c r="B154" s="44"/>
      <c r="E154" s="50"/>
      <c r="F154" s="41"/>
      <c r="G154" s="42"/>
      <c r="H154" s="48"/>
      <c r="I154" s="42"/>
      <c r="J154" s="42"/>
      <c r="K154" s="42"/>
      <c r="L154" s="46"/>
      <c r="M154" s="42"/>
      <c r="N154" s="48"/>
      <c r="O154" s="42"/>
      <c r="P154" s="42"/>
      <c r="Q154" s="42"/>
      <c r="R154" s="47"/>
      <c r="S154" s="42"/>
      <c r="T154" s="73"/>
      <c r="U154" s="48"/>
      <c r="V154" s="49"/>
    </row>
    <row r="155" spans="1:22" x14ac:dyDescent="0.35">
      <c r="A155" s="1"/>
      <c r="B155" s="44"/>
      <c r="E155" s="50"/>
      <c r="F155" s="41"/>
      <c r="G155" s="42"/>
      <c r="H155" s="42"/>
      <c r="I155" s="42"/>
      <c r="J155" s="42"/>
      <c r="K155" s="42"/>
      <c r="L155" s="46"/>
      <c r="M155" s="42"/>
      <c r="N155" s="48"/>
      <c r="O155" s="42"/>
      <c r="P155" s="42"/>
      <c r="Q155" s="42"/>
      <c r="R155" s="47"/>
      <c r="S155" s="42"/>
      <c r="T155" s="73"/>
      <c r="U155" s="48"/>
      <c r="V155" s="49"/>
    </row>
    <row r="156" spans="1:22" x14ac:dyDescent="0.35">
      <c r="A156" s="1"/>
      <c r="B156" s="44"/>
      <c r="E156" s="50"/>
      <c r="F156" s="41"/>
      <c r="G156" s="42"/>
      <c r="H156" s="42"/>
      <c r="I156" s="42"/>
      <c r="J156" s="42"/>
      <c r="K156" s="42"/>
      <c r="L156" s="46"/>
      <c r="M156" s="42"/>
      <c r="N156" s="48"/>
      <c r="O156" s="42"/>
      <c r="P156" s="42"/>
      <c r="Q156" s="42"/>
      <c r="R156" s="47"/>
      <c r="S156" s="42"/>
      <c r="T156" s="73"/>
      <c r="U156" s="48"/>
      <c r="V156" s="49"/>
    </row>
    <row r="157" spans="1:22" x14ac:dyDescent="0.35">
      <c r="A157" s="1"/>
      <c r="B157" s="44"/>
      <c r="E157" s="50"/>
      <c r="F157" s="41"/>
      <c r="G157" s="42"/>
      <c r="H157" s="42"/>
      <c r="I157" s="42"/>
      <c r="J157" s="42"/>
      <c r="K157" s="42"/>
      <c r="L157" s="46"/>
      <c r="M157" s="42"/>
      <c r="N157" s="48"/>
      <c r="O157" s="42"/>
      <c r="P157" s="42"/>
      <c r="Q157" s="42"/>
      <c r="R157" s="47"/>
      <c r="S157" s="42"/>
      <c r="T157" s="73"/>
      <c r="U157" s="48"/>
      <c r="V157" s="49"/>
    </row>
    <row r="158" spans="1:22" x14ac:dyDescent="0.35">
      <c r="A158" s="1"/>
      <c r="B158" s="44"/>
      <c r="E158" s="50"/>
      <c r="F158" s="41"/>
      <c r="G158" s="42"/>
      <c r="H158" s="42"/>
      <c r="I158" s="42"/>
      <c r="J158" s="42"/>
      <c r="K158" s="42"/>
      <c r="L158" s="46"/>
      <c r="M158" s="42"/>
      <c r="N158" s="48"/>
      <c r="O158" s="42"/>
      <c r="P158" s="42"/>
      <c r="Q158" s="42"/>
      <c r="R158" s="47"/>
      <c r="S158" s="42"/>
      <c r="T158" s="73"/>
      <c r="U158" s="48"/>
      <c r="V158" s="49"/>
    </row>
    <row r="159" spans="1:22" x14ac:dyDescent="0.35">
      <c r="A159" s="1"/>
      <c r="B159" s="44"/>
      <c r="E159" s="50"/>
      <c r="F159" s="41"/>
      <c r="G159" s="42"/>
      <c r="H159" s="48"/>
      <c r="I159" s="42"/>
      <c r="J159" s="42"/>
      <c r="K159" s="42"/>
      <c r="L159" s="46"/>
      <c r="M159" s="42"/>
      <c r="N159" s="48"/>
      <c r="O159" s="42"/>
      <c r="P159" s="42"/>
      <c r="Q159" s="42"/>
      <c r="R159" s="47"/>
      <c r="S159" s="42"/>
      <c r="T159" s="73"/>
      <c r="U159" s="48"/>
      <c r="V159" s="49"/>
    </row>
    <row r="160" spans="1:22" x14ac:dyDescent="0.35">
      <c r="A160" s="1"/>
      <c r="B160" s="44"/>
      <c r="E160" s="50"/>
      <c r="F160" s="41"/>
      <c r="G160" s="42"/>
      <c r="H160" s="48"/>
      <c r="I160" s="42"/>
      <c r="J160" s="42"/>
      <c r="K160" s="42"/>
      <c r="L160" s="46"/>
      <c r="M160" s="42"/>
      <c r="N160" s="48"/>
      <c r="O160" s="42"/>
      <c r="P160" s="42"/>
      <c r="Q160" s="42"/>
      <c r="R160" s="47"/>
      <c r="S160" s="42"/>
      <c r="T160" s="73"/>
      <c r="U160" s="48"/>
      <c r="V160" s="49"/>
    </row>
    <row r="161" spans="1:22" x14ac:dyDescent="0.35">
      <c r="A161" s="1"/>
      <c r="B161" s="44"/>
      <c r="E161" s="50"/>
      <c r="F161" s="41"/>
      <c r="G161" s="42"/>
      <c r="H161" s="48"/>
      <c r="I161" s="42"/>
      <c r="J161" s="42"/>
      <c r="K161" s="42"/>
      <c r="L161" s="46"/>
      <c r="M161" s="42"/>
      <c r="N161" s="48"/>
      <c r="O161" s="42"/>
      <c r="P161" s="42"/>
      <c r="Q161" s="42"/>
      <c r="R161" s="47"/>
      <c r="S161" s="42"/>
      <c r="T161" s="75"/>
      <c r="U161" s="48"/>
      <c r="V161" s="51"/>
    </row>
    <row r="162" spans="1:22" x14ac:dyDescent="0.35">
      <c r="A162" s="1"/>
      <c r="B162" s="44"/>
      <c r="E162" s="50"/>
      <c r="F162" s="41"/>
      <c r="G162" s="42"/>
      <c r="H162" s="42"/>
      <c r="I162" s="42"/>
      <c r="J162" s="42"/>
      <c r="K162" s="42"/>
      <c r="L162" s="46"/>
      <c r="M162" s="42"/>
      <c r="N162" s="48"/>
      <c r="O162" s="42"/>
      <c r="P162" s="42"/>
      <c r="Q162" s="42"/>
      <c r="R162" s="47"/>
      <c r="S162" s="42"/>
      <c r="T162" s="73"/>
      <c r="U162" s="48"/>
      <c r="V162" s="49"/>
    </row>
    <row r="163" spans="1:22" x14ac:dyDescent="0.35">
      <c r="A163" s="1"/>
      <c r="B163" s="44"/>
      <c r="E163" s="50"/>
      <c r="F163" s="41"/>
      <c r="G163" s="42"/>
      <c r="H163" s="42"/>
      <c r="I163" s="42"/>
      <c r="J163" s="42"/>
      <c r="K163" s="42"/>
      <c r="L163" s="46"/>
      <c r="M163" s="42"/>
      <c r="N163" s="48"/>
      <c r="O163" s="42"/>
      <c r="P163" s="42"/>
      <c r="Q163" s="42"/>
      <c r="R163" s="47"/>
      <c r="S163" s="42"/>
      <c r="T163" s="73"/>
      <c r="U163" s="48"/>
      <c r="V163" s="49"/>
    </row>
    <row r="164" spans="1:22" x14ac:dyDescent="0.35">
      <c r="A164" s="1"/>
      <c r="B164" s="44"/>
      <c r="E164" s="50"/>
      <c r="F164" s="41"/>
      <c r="G164" s="42"/>
      <c r="H164" s="42"/>
      <c r="I164" s="42"/>
      <c r="J164" s="42"/>
      <c r="K164" s="42"/>
      <c r="L164" s="46"/>
      <c r="M164" s="42"/>
      <c r="N164" s="48"/>
      <c r="O164" s="42"/>
      <c r="P164" s="42"/>
      <c r="Q164" s="42"/>
      <c r="R164" s="47"/>
      <c r="S164" s="42"/>
      <c r="T164" s="73"/>
      <c r="U164" s="48"/>
      <c r="V164" s="49"/>
    </row>
    <row r="165" spans="1:22" x14ac:dyDescent="0.35">
      <c r="A165" s="1"/>
      <c r="B165" s="44"/>
      <c r="E165" s="50"/>
      <c r="F165" s="41"/>
      <c r="G165" s="42"/>
      <c r="H165" s="42"/>
      <c r="I165" s="42"/>
      <c r="J165" s="42"/>
      <c r="K165" s="42"/>
      <c r="L165" s="46"/>
      <c r="M165" s="42"/>
      <c r="N165" s="48"/>
      <c r="O165" s="42"/>
      <c r="P165" s="42"/>
      <c r="Q165" s="42"/>
      <c r="R165" s="47"/>
      <c r="S165" s="42"/>
      <c r="T165" s="73"/>
      <c r="U165" s="48"/>
      <c r="V165" s="49"/>
    </row>
    <row r="166" spans="1:22" x14ac:dyDescent="0.35">
      <c r="A166" s="1"/>
      <c r="B166" s="44"/>
      <c r="E166" s="50"/>
      <c r="F166" s="41"/>
      <c r="G166" s="42"/>
      <c r="H166" s="48"/>
      <c r="I166" s="42"/>
      <c r="J166" s="42"/>
      <c r="K166" s="42"/>
      <c r="L166" s="46"/>
      <c r="M166" s="42"/>
      <c r="N166" s="48"/>
      <c r="O166" s="42"/>
      <c r="P166" s="42"/>
      <c r="Q166" s="42"/>
      <c r="R166" s="47"/>
      <c r="S166" s="42"/>
      <c r="T166" s="73"/>
      <c r="U166" s="48"/>
      <c r="V166" s="49"/>
    </row>
    <row r="167" spans="1:22" x14ac:dyDescent="0.35">
      <c r="A167" s="1"/>
      <c r="B167" s="44"/>
      <c r="E167" s="50"/>
      <c r="F167" s="41"/>
      <c r="G167" s="42"/>
      <c r="H167" s="42"/>
      <c r="I167" s="42"/>
      <c r="J167" s="42"/>
      <c r="K167" s="42"/>
      <c r="L167" s="46"/>
      <c r="M167" s="42"/>
      <c r="N167" s="48"/>
      <c r="O167" s="42"/>
      <c r="P167" s="42"/>
      <c r="Q167" s="42"/>
      <c r="R167" s="47"/>
      <c r="S167" s="42"/>
      <c r="T167" s="73"/>
      <c r="U167" s="48"/>
      <c r="V167" s="49"/>
    </row>
    <row r="168" spans="1:22" x14ac:dyDescent="0.35">
      <c r="A168" s="1"/>
      <c r="B168" s="44"/>
      <c r="E168" s="50"/>
      <c r="F168" s="41"/>
      <c r="G168" s="42"/>
      <c r="H168" s="48"/>
      <c r="I168" s="42"/>
      <c r="J168" s="42"/>
      <c r="K168" s="42"/>
      <c r="L168" s="46"/>
      <c r="M168" s="42"/>
      <c r="N168" s="48"/>
      <c r="O168" s="42"/>
      <c r="P168" s="42"/>
      <c r="Q168" s="42"/>
      <c r="R168" s="47"/>
      <c r="S168" s="42"/>
      <c r="T168" s="73"/>
      <c r="U168" s="48"/>
      <c r="V168" s="49"/>
    </row>
    <row r="169" spans="1:22" x14ac:dyDescent="0.35">
      <c r="A169" s="1"/>
      <c r="B169" s="44"/>
      <c r="E169" s="50"/>
      <c r="F169" s="41"/>
      <c r="G169" s="42"/>
      <c r="H169" s="42"/>
      <c r="I169" s="42"/>
      <c r="J169" s="42"/>
      <c r="K169" s="42"/>
      <c r="L169" s="46"/>
      <c r="M169" s="42"/>
      <c r="N169" s="48"/>
      <c r="O169" s="42"/>
      <c r="P169" s="42"/>
      <c r="Q169" s="42"/>
      <c r="R169" s="47"/>
      <c r="S169" s="42"/>
      <c r="T169" s="73"/>
      <c r="U169" s="48"/>
      <c r="V169" s="49"/>
    </row>
    <row r="170" spans="1:22" x14ac:dyDescent="0.35">
      <c r="A170" s="1"/>
      <c r="B170" s="44"/>
      <c r="E170" s="50"/>
      <c r="F170" s="41"/>
      <c r="G170" s="42"/>
      <c r="H170" s="42"/>
      <c r="I170" s="42"/>
      <c r="J170" s="42"/>
      <c r="K170" s="42"/>
      <c r="L170" s="46"/>
      <c r="M170" s="42"/>
      <c r="N170" s="48"/>
      <c r="O170" s="42"/>
      <c r="P170" s="42"/>
      <c r="Q170" s="42"/>
      <c r="R170" s="47"/>
      <c r="S170" s="42"/>
      <c r="T170" s="73"/>
      <c r="U170" s="48"/>
      <c r="V170" s="49"/>
    </row>
    <row r="171" spans="1:22" x14ac:dyDescent="0.35">
      <c r="A171" s="1"/>
      <c r="B171" s="44"/>
      <c r="E171" s="50"/>
      <c r="F171" s="41"/>
      <c r="G171" s="42"/>
      <c r="H171" s="42"/>
      <c r="I171" s="42"/>
      <c r="J171" s="42"/>
      <c r="K171" s="42"/>
      <c r="L171" s="46"/>
      <c r="M171" s="42"/>
      <c r="N171" s="48"/>
      <c r="O171" s="42"/>
      <c r="P171" s="42"/>
      <c r="Q171" s="42"/>
      <c r="R171" s="47"/>
      <c r="S171" s="42"/>
      <c r="T171" s="73"/>
      <c r="U171" s="48"/>
      <c r="V171" s="49"/>
    </row>
    <row r="172" spans="1:22" x14ac:dyDescent="0.35">
      <c r="A172" s="1"/>
      <c r="B172" s="44"/>
      <c r="E172" s="50"/>
      <c r="F172" s="41"/>
      <c r="G172" s="42"/>
      <c r="H172" s="48"/>
      <c r="I172" s="42"/>
      <c r="J172" s="42"/>
      <c r="K172" s="42"/>
      <c r="L172" s="46"/>
      <c r="M172" s="42"/>
      <c r="N172" s="48"/>
      <c r="O172" s="42"/>
      <c r="P172" s="42"/>
      <c r="Q172" s="42"/>
      <c r="R172" s="47"/>
      <c r="S172" s="42"/>
      <c r="T172" s="73"/>
      <c r="U172" s="48"/>
      <c r="V172" s="49"/>
    </row>
    <row r="173" spans="1:22" x14ac:dyDescent="0.35">
      <c r="A173" s="1"/>
      <c r="B173" s="44"/>
      <c r="E173" s="50"/>
      <c r="F173" s="41"/>
      <c r="G173" s="42"/>
      <c r="H173" s="42"/>
      <c r="I173" s="42"/>
      <c r="J173" s="42"/>
      <c r="K173" s="42"/>
      <c r="L173" s="46"/>
      <c r="M173" s="42"/>
      <c r="N173" s="48"/>
      <c r="O173" s="42"/>
      <c r="P173" s="42"/>
      <c r="Q173" s="42"/>
      <c r="R173" s="47"/>
      <c r="S173" s="42"/>
      <c r="T173" s="73"/>
      <c r="U173" s="48"/>
      <c r="V173" s="49"/>
    </row>
    <row r="174" spans="1:22" x14ac:dyDescent="0.35">
      <c r="A174" s="1"/>
      <c r="B174" s="44"/>
      <c r="E174" s="50"/>
      <c r="F174" s="41"/>
      <c r="G174" s="42"/>
      <c r="H174" s="42"/>
      <c r="I174" s="42"/>
      <c r="J174" s="42"/>
      <c r="K174" s="42"/>
      <c r="L174" s="46"/>
      <c r="M174" s="42"/>
      <c r="N174" s="48"/>
      <c r="O174" s="42"/>
      <c r="P174" s="42"/>
      <c r="Q174" s="42"/>
      <c r="R174" s="47"/>
      <c r="S174" s="42"/>
      <c r="T174" s="73"/>
      <c r="U174" s="48"/>
      <c r="V174" s="49"/>
    </row>
    <row r="175" spans="1:22" x14ac:dyDescent="0.35">
      <c r="A175" s="1"/>
      <c r="B175" s="44"/>
      <c r="E175" s="50"/>
      <c r="F175" s="41"/>
      <c r="G175" s="42"/>
      <c r="H175" s="42"/>
      <c r="I175" s="42"/>
      <c r="J175" s="42"/>
      <c r="K175" s="42"/>
      <c r="L175" s="46"/>
      <c r="M175" s="42"/>
      <c r="N175" s="48"/>
      <c r="O175" s="42"/>
      <c r="P175" s="42"/>
      <c r="Q175" s="42"/>
      <c r="R175" s="47"/>
      <c r="S175" s="42"/>
      <c r="T175" s="73"/>
      <c r="U175" s="48"/>
      <c r="V175" s="49"/>
    </row>
    <row r="176" spans="1:22" x14ac:dyDescent="0.35">
      <c r="A176" s="1"/>
      <c r="B176" s="44"/>
      <c r="E176" s="50"/>
      <c r="F176" s="41"/>
      <c r="G176" s="42"/>
      <c r="H176" s="42"/>
      <c r="I176" s="42"/>
      <c r="J176" s="42"/>
      <c r="K176" s="42"/>
      <c r="L176" s="46"/>
      <c r="M176" s="42"/>
      <c r="N176" s="48"/>
      <c r="O176" s="42"/>
      <c r="P176" s="42"/>
      <c r="Q176" s="42"/>
      <c r="R176" s="47"/>
      <c r="S176" s="42"/>
      <c r="T176" s="73"/>
      <c r="U176" s="48"/>
      <c r="V176" s="49"/>
    </row>
    <row r="177" spans="1:22" x14ac:dyDescent="0.35">
      <c r="A177" s="1"/>
      <c r="B177" s="44"/>
      <c r="E177" s="50"/>
      <c r="F177" s="41"/>
      <c r="G177" s="42"/>
      <c r="H177" s="42"/>
      <c r="I177" s="42"/>
      <c r="J177" s="42"/>
      <c r="K177" s="42"/>
      <c r="L177" s="46"/>
      <c r="M177" s="42"/>
      <c r="N177" s="48"/>
      <c r="O177" s="42"/>
      <c r="P177" s="42"/>
      <c r="Q177" s="42"/>
      <c r="R177" s="47"/>
      <c r="S177" s="42"/>
      <c r="T177" s="73"/>
      <c r="U177" s="48"/>
      <c r="V177" s="49"/>
    </row>
    <row r="178" spans="1:22" x14ac:dyDescent="0.35">
      <c r="A178" s="1"/>
      <c r="B178" s="44"/>
      <c r="E178" s="50"/>
      <c r="F178" s="60"/>
      <c r="G178" s="42"/>
      <c r="H178" s="42"/>
      <c r="I178" s="42"/>
      <c r="J178" s="42"/>
      <c r="K178" s="42"/>
      <c r="L178" s="46"/>
      <c r="M178" s="42"/>
      <c r="N178" s="48"/>
      <c r="O178" s="42"/>
      <c r="P178" s="42"/>
      <c r="Q178" s="42"/>
      <c r="R178" s="47"/>
      <c r="S178" s="42"/>
      <c r="T178" s="73"/>
      <c r="U178" s="48"/>
      <c r="V178" s="49"/>
    </row>
    <row r="179" spans="1:22" x14ac:dyDescent="0.35">
      <c r="A179" s="1"/>
      <c r="B179" s="44"/>
      <c r="E179" s="50"/>
      <c r="F179" s="41"/>
      <c r="G179" s="42"/>
      <c r="H179" s="42"/>
      <c r="I179" s="42"/>
      <c r="J179" s="42"/>
      <c r="K179" s="42"/>
      <c r="L179" s="46"/>
      <c r="M179" s="42"/>
      <c r="N179" s="48"/>
      <c r="O179" s="42"/>
      <c r="P179" s="42"/>
      <c r="Q179" s="42"/>
      <c r="R179" s="47"/>
      <c r="S179" s="42"/>
      <c r="T179" s="73"/>
      <c r="U179" s="48"/>
      <c r="V179" s="49"/>
    </row>
    <row r="180" spans="1:22" x14ac:dyDescent="0.35">
      <c r="A180" s="1"/>
      <c r="B180" s="44"/>
      <c r="E180" s="50"/>
      <c r="F180" s="41"/>
      <c r="G180" s="42"/>
      <c r="H180" s="42"/>
      <c r="I180" s="42"/>
      <c r="J180" s="42"/>
      <c r="K180" s="42"/>
      <c r="L180" s="46"/>
      <c r="M180" s="42"/>
      <c r="N180" s="48"/>
      <c r="O180" s="42"/>
      <c r="P180" s="42"/>
      <c r="Q180" s="42"/>
      <c r="R180" s="47"/>
      <c r="S180" s="42"/>
      <c r="T180" s="76"/>
      <c r="U180" s="48"/>
      <c r="V180" s="49"/>
    </row>
    <row r="181" spans="1:22" x14ac:dyDescent="0.35">
      <c r="A181" s="1"/>
      <c r="B181" s="44"/>
      <c r="E181" s="50"/>
      <c r="F181" s="41"/>
      <c r="G181" s="42"/>
      <c r="H181" s="42"/>
      <c r="I181" s="42"/>
      <c r="J181" s="42"/>
      <c r="K181" s="42"/>
      <c r="L181" s="46"/>
      <c r="M181" s="42"/>
      <c r="N181" s="48"/>
      <c r="O181" s="42"/>
      <c r="P181" s="42"/>
      <c r="Q181" s="42"/>
      <c r="R181" s="47"/>
      <c r="S181" s="42"/>
      <c r="T181" s="73"/>
      <c r="U181" s="48"/>
      <c r="V181" s="49"/>
    </row>
    <row r="182" spans="1:22" x14ac:dyDescent="0.35">
      <c r="A182" s="1"/>
      <c r="B182" s="44"/>
      <c r="E182" s="50"/>
      <c r="F182" s="41"/>
      <c r="G182" s="42"/>
      <c r="H182" s="42"/>
      <c r="I182" s="42"/>
      <c r="J182" s="42"/>
      <c r="K182" s="42"/>
      <c r="L182" s="46"/>
      <c r="M182" s="48"/>
      <c r="N182" s="48"/>
      <c r="O182" s="42"/>
      <c r="P182" s="42"/>
      <c r="Q182" s="42"/>
      <c r="R182" s="47"/>
      <c r="S182" s="42"/>
      <c r="T182" s="73"/>
      <c r="U182" s="48"/>
      <c r="V182" s="49"/>
    </row>
    <row r="183" spans="1:22" x14ac:dyDescent="0.35">
      <c r="A183" s="1"/>
      <c r="B183" s="44"/>
      <c r="E183" s="50"/>
      <c r="F183" s="41"/>
      <c r="G183" s="42"/>
      <c r="H183" s="42"/>
      <c r="I183" s="42"/>
      <c r="J183" s="42"/>
      <c r="K183" s="42"/>
      <c r="L183" s="46"/>
      <c r="M183" s="42"/>
      <c r="N183" s="48"/>
      <c r="O183" s="42"/>
      <c r="P183" s="42"/>
      <c r="Q183" s="42"/>
      <c r="R183" s="47"/>
      <c r="S183" s="42"/>
      <c r="T183" s="73"/>
      <c r="U183" s="48"/>
      <c r="V183" s="49"/>
    </row>
    <row r="184" spans="1:22" x14ac:dyDescent="0.35">
      <c r="A184" s="1"/>
      <c r="B184" s="44"/>
      <c r="E184" s="50"/>
      <c r="F184" s="41"/>
      <c r="G184" s="42"/>
      <c r="H184" s="42"/>
      <c r="I184" s="42"/>
      <c r="J184" s="42"/>
      <c r="K184" s="42"/>
      <c r="L184" s="46"/>
      <c r="M184" s="48"/>
      <c r="N184" s="48"/>
      <c r="O184" s="42"/>
      <c r="P184" s="42"/>
      <c r="Q184" s="42"/>
      <c r="R184" s="47"/>
      <c r="S184" s="42"/>
      <c r="T184" s="73"/>
      <c r="U184" s="48"/>
      <c r="V184" s="49"/>
    </row>
    <row r="185" spans="1:22" x14ac:dyDescent="0.35">
      <c r="A185" s="1"/>
      <c r="B185" s="44"/>
      <c r="E185" s="50"/>
      <c r="F185" s="41"/>
      <c r="G185" s="42"/>
      <c r="H185" s="42"/>
      <c r="I185" s="42"/>
      <c r="J185" s="42"/>
      <c r="K185" s="42"/>
      <c r="L185" s="46"/>
      <c r="M185" s="48"/>
      <c r="N185" s="48"/>
      <c r="O185" s="42"/>
      <c r="P185" s="42"/>
      <c r="Q185" s="42"/>
      <c r="R185" s="47"/>
      <c r="S185" s="42"/>
      <c r="T185" s="73"/>
      <c r="U185" s="48"/>
      <c r="V185" s="49"/>
    </row>
    <row r="186" spans="1:22" x14ac:dyDescent="0.35">
      <c r="A186" s="1"/>
      <c r="B186" s="44"/>
      <c r="E186" s="50"/>
      <c r="F186" s="41"/>
      <c r="G186" s="42"/>
      <c r="H186" s="42"/>
      <c r="I186" s="42"/>
      <c r="J186" s="42"/>
      <c r="K186" s="42"/>
      <c r="L186" s="46"/>
      <c r="M186" s="48"/>
      <c r="N186" s="48"/>
      <c r="O186" s="42"/>
      <c r="P186" s="42"/>
      <c r="Q186" s="42"/>
      <c r="R186" s="47"/>
      <c r="S186" s="42"/>
      <c r="T186" s="73"/>
      <c r="U186" s="48"/>
      <c r="V186" s="49"/>
    </row>
    <row r="187" spans="1:22" x14ac:dyDescent="0.35">
      <c r="A187" s="1"/>
      <c r="B187" s="44"/>
      <c r="E187" s="50"/>
      <c r="F187" s="41"/>
      <c r="G187" s="48"/>
      <c r="H187" s="42"/>
      <c r="I187" s="42"/>
      <c r="J187" s="42"/>
      <c r="K187" s="42"/>
      <c r="L187" s="46"/>
      <c r="M187" s="48"/>
      <c r="N187" s="48"/>
      <c r="O187" s="42"/>
      <c r="P187" s="42"/>
      <c r="Q187" s="42"/>
      <c r="R187" s="47"/>
      <c r="S187" s="42"/>
      <c r="T187" s="73"/>
      <c r="U187" s="48"/>
      <c r="V187" s="49"/>
    </row>
    <row r="188" spans="1:22" x14ac:dyDescent="0.35">
      <c r="A188" s="1"/>
      <c r="B188" s="44"/>
      <c r="E188" s="50"/>
      <c r="F188" s="41"/>
      <c r="G188" s="42"/>
      <c r="H188" s="42"/>
      <c r="I188" s="42"/>
      <c r="J188" s="42"/>
      <c r="K188" s="42"/>
      <c r="L188" s="46"/>
      <c r="M188" s="42"/>
      <c r="N188" s="48"/>
      <c r="O188" s="42"/>
      <c r="P188" s="42"/>
      <c r="Q188" s="42"/>
      <c r="R188" s="47"/>
      <c r="S188" s="42"/>
      <c r="T188" s="73"/>
      <c r="U188" s="48"/>
      <c r="V188" s="49"/>
    </row>
    <row r="189" spans="1:22" x14ac:dyDescent="0.35">
      <c r="A189" s="1"/>
      <c r="B189" s="44"/>
      <c r="E189" s="50"/>
      <c r="F189" s="41"/>
      <c r="G189" s="42"/>
      <c r="H189" s="48"/>
      <c r="I189" s="42"/>
      <c r="J189" s="42"/>
      <c r="K189" s="42"/>
      <c r="L189" s="46"/>
      <c r="M189" s="42"/>
      <c r="N189" s="48"/>
      <c r="O189" s="42"/>
      <c r="P189" s="42"/>
      <c r="Q189" s="42"/>
      <c r="R189" s="47"/>
      <c r="S189" s="42"/>
      <c r="T189" s="73"/>
      <c r="U189" s="48"/>
      <c r="V189" s="49"/>
    </row>
    <row r="190" spans="1:22" x14ac:dyDescent="0.35">
      <c r="A190" s="1"/>
      <c r="B190" s="44"/>
      <c r="E190" s="50"/>
      <c r="F190" s="41"/>
      <c r="G190" s="42"/>
      <c r="H190" s="48"/>
      <c r="I190" s="42"/>
      <c r="J190" s="42"/>
      <c r="K190" s="42"/>
      <c r="L190" s="46"/>
      <c r="M190" s="42"/>
      <c r="N190" s="48"/>
      <c r="O190" s="42"/>
      <c r="P190" s="42"/>
      <c r="Q190" s="42"/>
      <c r="R190" s="47"/>
      <c r="S190" s="42"/>
      <c r="T190" s="73"/>
      <c r="U190" s="48"/>
      <c r="V190" s="49"/>
    </row>
    <row r="191" spans="1:22" x14ac:dyDescent="0.35">
      <c r="A191" s="1"/>
      <c r="B191" s="44"/>
      <c r="E191" s="50"/>
      <c r="F191" s="41"/>
      <c r="G191" s="42"/>
      <c r="H191" s="42"/>
      <c r="I191" s="42"/>
      <c r="J191" s="42"/>
      <c r="K191" s="42"/>
      <c r="L191" s="46"/>
      <c r="M191" s="42"/>
      <c r="N191" s="48"/>
      <c r="O191" s="42"/>
      <c r="P191" s="42"/>
      <c r="Q191" s="42"/>
      <c r="R191" s="47"/>
      <c r="S191" s="42"/>
      <c r="T191" s="73"/>
      <c r="U191" s="48"/>
      <c r="V191" s="49"/>
    </row>
    <row r="192" spans="1:22" x14ac:dyDescent="0.35">
      <c r="A192" s="1"/>
      <c r="B192" s="44"/>
      <c r="E192" s="50"/>
      <c r="F192" s="41"/>
      <c r="G192" s="42"/>
      <c r="H192" s="42"/>
      <c r="I192" s="42"/>
      <c r="J192" s="42"/>
      <c r="K192" s="42"/>
      <c r="L192" s="46"/>
      <c r="M192" s="42"/>
      <c r="N192" s="48"/>
      <c r="O192" s="42"/>
      <c r="P192" s="42"/>
      <c r="Q192" s="42"/>
      <c r="R192" s="47"/>
      <c r="S192" s="42"/>
      <c r="T192" s="73"/>
      <c r="U192" s="48"/>
      <c r="V192" s="49"/>
    </row>
    <row r="193" spans="1:22" x14ac:dyDescent="0.35">
      <c r="A193" s="1"/>
      <c r="B193" s="44"/>
      <c r="E193" s="50"/>
      <c r="F193" s="41"/>
      <c r="G193" s="42"/>
      <c r="H193" s="42"/>
      <c r="I193" s="42"/>
      <c r="J193" s="42"/>
      <c r="K193" s="42"/>
      <c r="L193" s="46"/>
      <c r="M193" s="42"/>
      <c r="N193" s="48"/>
      <c r="O193" s="42"/>
      <c r="P193" s="42"/>
      <c r="Q193" s="42"/>
      <c r="R193" s="47"/>
      <c r="S193" s="42"/>
      <c r="T193" s="73"/>
      <c r="U193" s="48"/>
      <c r="V193" s="49"/>
    </row>
    <row r="194" spans="1:22" x14ac:dyDescent="0.35">
      <c r="A194" s="1"/>
      <c r="B194" s="44"/>
      <c r="E194" s="50"/>
      <c r="F194" s="41"/>
      <c r="G194" s="42"/>
      <c r="H194" s="42"/>
      <c r="I194" s="42"/>
      <c r="J194" s="42"/>
      <c r="K194" s="42"/>
      <c r="L194" s="46"/>
      <c r="M194" s="42"/>
      <c r="N194" s="48"/>
      <c r="O194" s="42"/>
      <c r="P194" s="42"/>
      <c r="Q194" s="42"/>
      <c r="R194" s="47"/>
      <c r="S194" s="42"/>
      <c r="T194" s="73"/>
      <c r="U194" s="48"/>
      <c r="V194" s="49"/>
    </row>
    <row r="195" spans="1:22" x14ac:dyDescent="0.35">
      <c r="A195" s="1"/>
      <c r="B195" s="44"/>
      <c r="E195" s="50"/>
      <c r="F195" s="41"/>
      <c r="G195" s="42"/>
      <c r="H195" s="42"/>
      <c r="I195" s="42"/>
      <c r="J195" s="42"/>
      <c r="K195" s="42"/>
      <c r="L195" s="46"/>
      <c r="M195" s="42"/>
      <c r="N195" s="48"/>
      <c r="O195" s="42"/>
      <c r="P195" s="42"/>
      <c r="Q195" s="42"/>
      <c r="R195" s="47"/>
      <c r="S195" s="42"/>
      <c r="T195" s="76"/>
      <c r="U195" s="48"/>
      <c r="V195" s="49"/>
    </row>
    <row r="196" spans="1:22" x14ac:dyDescent="0.35">
      <c r="A196" s="1"/>
      <c r="B196" s="44"/>
      <c r="E196" s="50"/>
      <c r="F196" s="41"/>
      <c r="G196" s="42"/>
      <c r="H196" s="42"/>
      <c r="I196" s="42"/>
      <c r="J196" s="42"/>
      <c r="K196" s="42"/>
      <c r="L196" s="46"/>
      <c r="M196" s="42"/>
      <c r="N196" s="48"/>
      <c r="O196" s="42"/>
      <c r="P196" s="42"/>
      <c r="Q196" s="42"/>
      <c r="R196" s="47"/>
      <c r="S196" s="42"/>
      <c r="T196" s="76"/>
      <c r="U196" s="48"/>
      <c r="V196" s="49"/>
    </row>
    <row r="197" spans="1:22" x14ac:dyDescent="0.35">
      <c r="A197" s="1"/>
      <c r="B197" s="44"/>
      <c r="E197" s="50"/>
      <c r="F197" s="41"/>
      <c r="G197" s="42"/>
      <c r="H197" s="42"/>
      <c r="I197" s="42"/>
      <c r="J197" s="42"/>
      <c r="K197" s="42"/>
      <c r="L197" s="46"/>
      <c r="M197" s="42"/>
      <c r="N197" s="48"/>
      <c r="O197" s="42"/>
      <c r="P197" s="42"/>
      <c r="Q197" s="42"/>
      <c r="R197" s="47"/>
      <c r="S197" s="42"/>
      <c r="T197" s="73"/>
      <c r="U197" s="48"/>
      <c r="V197" s="49"/>
    </row>
    <row r="198" spans="1:22" x14ac:dyDescent="0.35">
      <c r="A198" s="1"/>
      <c r="B198" s="44"/>
      <c r="E198" s="50"/>
      <c r="F198" s="41"/>
      <c r="G198" s="42"/>
      <c r="H198" s="42"/>
      <c r="I198" s="42"/>
      <c r="J198" s="42"/>
      <c r="K198" s="42"/>
      <c r="L198" s="46"/>
      <c r="M198" s="42"/>
      <c r="N198" s="48"/>
      <c r="O198" s="42"/>
      <c r="P198" s="42"/>
      <c r="Q198" s="42"/>
      <c r="R198" s="47"/>
      <c r="S198" s="42"/>
      <c r="T198" s="73"/>
      <c r="U198" s="48"/>
      <c r="V198" s="49"/>
    </row>
    <row r="199" spans="1:22" x14ac:dyDescent="0.35">
      <c r="A199" s="1"/>
      <c r="B199" s="44"/>
      <c r="E199" s="50"/>
      <c r="F199" s="41"/>
      <c r="G199" s="42"/>
      <c r="H199" s="42"/>
      <c r="I199" s="42"/>
      <c r="J199" s="42"/>
      <c r="K199" s="42"/>
      <c r="L199" s="46"/>
      <c r="M199" s="42"/>
      <c r="N199" s="48"/>
      <c r="O199" s="42"/>
      <c r="P199" s="42"/>
      <c r="Q199" s="42"/>
      <c r="R199" s="47"/>
      <c r="S199" s="42"/>
      <c r="T199" s="73"/>
      <c r="U199" s="48"/>
      <c r="V199" s="49"/>
    </row>
    <row r="200" spans="1:22" x14ac:dyDescent="0.35">
      <c r="A200" s="1"/>
      <c r="B200" s="44"/>
      <c r="E200" s="50"/>
      <c r="F200" s="41"/>
      <c r="G200" s="42"/>
      <c r="H200" s="42"/>
      <c r="I200" s="42"/>
      <c r="J200" s="42"/>
      <c r="K200" s="42"/>
      <c r="L200" s="46"/>
      <c r="M200" s="42"/>
      <c r="N200" s="48"/>
      <c r="O200" s="42"/>
      <c r="P200" s="42"/>
      <c r="Q200" s="42"/>
      <c r="R200" s="47"/>
      <c r="S200" s="42"/>
      <c r="T200" s="73"/>
      <c r="U200" s="48"/>
      <c r="V200" s="49"/>
    </row>
    <row r="201" spans="1:22" x14ac:dyDescent="0.35">
      <c r="A201" s="1"/>
      <c r="B201" s="44"/>
      <c r="E201" s="50"/>
      <c r="F201" s="41"/>
      <c r="G201" s="42"/>
      <c r="H201" s="42"/>
      <c r="I201" s="42"/>
      <c r="J201" s="42"/>
      <c r="K201" s="42"/>
      <c r="L201" s="46"/>
      <c r="M201" s="42"/>
      <c r="N201" s="48"/>
      <c r="O201" s="42"/>
      <c r="P201" s="42"/>
      <c r="Q201" s="42"/>
      <c r="R201" s="47"/>
      <c r="S201" s="42"/>
      <c r="T201" s="73"/>
      <c r="U201" s="48"/>
      <c r="V201" s="49"/>
    </row>
    <row r="202" spans="1:22" x14ac:dyDescent="0.35">
      <c r="A202" s="1"/>
      <c r="B202" s="44"/>
      <c r="E202" s="50"/>
      <c r="F202" s="41"/>
      <c r="G202" s="42"/>
      <c r="H202" s="42"/>
      <c r="I202" s="42"/>
      <c r="J202" s="42"/>
      <c r="K202" s="42"/>
      <c r="L202" s="46"/>
      <c r="M202" s="48"/>
      <c r="N202" s="48"/>
      <c r="O202" s="42"/>
      <c r="P202" s="42"/>
      <c r="Q202" s="42"/>
      <c r="R202" s="47"/>
      <c r="S202" s="42"/>
      <c r="T202" s="73"/>
      <c r="U202" s="48"/>
      <c r="V202" s="49"/>
    </row>
    <row r="203" spans="1:22" x14ac:dyDescent="0.35">
      <c r="A203" s="1"/>
      <c r="B203" s="44"/>
      <c r="E203" s="50"/>
      <c r="F203" s="41"/>
      <c r="G203" s="42"/>
      <c r="H203" s="42"/>
      <c r="I203" s="42"/>
      <c r="J203" s="42"/>
      <c r="K203" s="42"/>
      <c r="L203" s="46"/>
      <c r="M203" s="42"/>
      <c r="N203" s="48"/>
      <c r="O203" s="42"/>
      <c r="P203" s="42"/>
      <c r="Q203" s="42"/>
      <c r="R203" s="47"/>
      <c r="S203" s="42"/>
      <c r="T203" s="73"/>
      <c r="U203" s="48"/>
      <c r="V203" s="49"/>
    </row>
    <row r="204" spans="1:22" x14ac:dyDescent="0.35">
      <c r="A204" s="1"/>
      <c r="B204" s="44"/>
      <c r="E204" s="50"/>
      <c r="F204" s="41"/>
      <c r="G204" s="42"/>
      <c r="H204" s="42"/>
      <c r="I204" s="42"/>
      <c r="J204" s="42"/>
      <c r="K204" s="42"/>
      <c r="L204" s="46"/>
      <c r="M204" s="48"/>
      <c r="N204" s="48"/>
      <c r="O204" s="42"/>
      <c r="P204" s="42"/>
      <c r="Q204" s="42"/>
      <c r="R204" s="47"/>
      <c r="S204" s="42"/>
      <c r="T204" s="73"/>
      <c r="U204" s="48"/>
      <c r="V204" s="49"/>
    </row>
    <row r="205" spans="1:22" x14ac:dyDescent="0.35">
      <c r="A205" s="1"/>
      <c r="B205" s="44"/>
      <c r="E205" s="50"/>
      <c r="F205" s="41"/>
      <c r="G205" s="42"/>
      <c r="H205" s="42"/>
      <c r="I205" s="42"/>
      <c r="J205" s="42"/>
      <c r="K205" s="42"/>
      <c r="L205" s="46"/>
      <c r="M205" s="42"/>
      <c r="N205" s="48"/>
      <c r="O205" s="42"/>
      <c r="P205" s="42"/>
      <c r="Q205" s="42"/>
      <c r="R205" s="47"/>
      <c r="S205" s="42"/>
      <c r="T205" s="73"/>
      <c r="U205" s="48"/>
      <c r="V205" s="49"/>
    </row>
    <row r="206" spans="1:22" x14ac:dyDescent="0.35">
      <c r="A206" s="1"/>
      <c r="B206" s="44"/>
      <c r="E206" s="50"/>
      <c r="F206" s="41"/>
      <c r="G206" s="42"/>
      <c r="H206" s="42"/>
      <c r="I206" s="42"/>
      <c r="J206" s="42"/>
      <c r="K206" s="42"/>
      <c r="L206" s="46"/>
      <c r="M206" s="42"/>
      <c r="N206" s="48"/>
      <c r="O206" s="42"/>
      <c r="P206" s="42"/>
      <c r="Q206" s="42"/>
      <c r="R206" s="47"/>
      <c r="S206" s="42"/>
      <c r="T206" s="73"/>
      <c r="U206" s="48"/>
      <c r="V206" s="49"/>
    </row>
    <row r="207" spans="1:22" x14ac:dyDescent="0.35">
      <c r="A207" s="1"/>
      <c r="B207" s="44"/>
      <c r="E207" s="50"/>
      <c r="F207" s="41"/>
      <c r="G207" s="42"/>
      <c r="H207" s="42"/>
      <c r="I207" s="42"/>
      <c r="J207" s="42"/>
      <c r="K207" s="42"/>
      <c r="L207" s="46"/>
      <c r="M207" s="48"/>
      <c r="N207" s="48"/>
      <c r="O207" s="42"/>
      <c r="P207" s="42"/>
      <c r="Q207" s="42"/>
      <c r="R207" s="47"/>
      <c r="S207" s="42"/>
      <c r="T207" s="73"/>
      <c r="U207" s="48"/>
      <c r="V207" s="49"/>
    </row>
    <row r="208" spans="1:22" x14ac:dyDescent="0.35">
      <c r="A208" s="1"/>
      <c r="B208" s="44"/>
      <c r="E208" s="50"/>
      <c r="F208" s="41"/>
      <c r="G208" s="42"/>
      <c r="H208" s="42"/>
      <c r="I208" s="42"/>
      <c r="J208" s="42"/>
      <c r="K208" s="42"/>
      <c r="L208" s="46"/>
      <c r="M208" s="42"/>
      <c r="N208" s="48"/>
      <c r="O208" s="42"/>
      <c r="P208" s="42"/>
      <c r="Q208" s="42"/>
      <c r="R208" s="47"/>
      <c r="S208" s="42"/>
      <c r="T208" s="77"/>
      <c r="U208" s="48"/>
      <c r="V208" s="49"/>
    </row>
    <row r="209" spans="1:22" x14ac:dyDescent="0.35">
      <c r="A209" s="1"/>
      <c r="B209" s="44"/>
      <c r="E209" s="50"/>
      <c r="F209" s="41"/>
      <c r="G209" s="42"/>
      <c r="H209" s="42"/>
      <c r="I209" s="42"/>
      <c r="J209" s="42"/>
      <c r="K209" s="42"/>
      <c r="L209" s="46"/>
      <c r="M209" s="42"/>
      <c r="N209" s="48"/>
      <c r="O209" s="42"/>
      <c r="P209" s="42"/>
      <c r="Q209" s="42"/>
      <c r="R209" s="47"/>
      <c r="S209" s="42"/>
      <c r="T209" s="73"/>
      <c r="U209" s="48"/>
      <c r="V209" s="49"/>
    </row>
    <row r="210" spans="1:22" x14ac:dyDescent="0.35">
      <c r="A210" s="1"/>
      <c r="B210" s="44"/>
      <c r="E210" s="50"/>
      <c r="F210" s="41"/>
      <c r="G210" s="42"/>
      <c r="H210" s="48"/>
      <c r="I210" s="42"/>
      <c r="J210" s="42"/>
      <c r="K210" s="42"/>
      <c r="L210" s="46"/>
      <c r="M210" s="42"/>
      <c r="N210" s="48"/>
      <c r="O210" s="42"/>
      <c r="P210" s="42"/>
      <c r="Q210" s="42"/>
      <c r="R210" s="47"/>
      <c r="S210" s="42"/>
      <c r="T210" s="73"/>
      <c r="U210" s="48"/>
      <c r="V210" s="49"/>
    </row>
    <row r="211" spans="1:22" x14ac:dyDescent="0.35">
      <c r="A211" s="1"/>
      <c r="B211" s="44"/>
      <c r="E211" s="50"/>
      <c r="F211" s="41"/>
      <c r="G211" s="42"/>
      <c r="H211" s="42"/>
      <c r="I211" s="42"/>
      <c r="J211" s="42"/>
      <c r="K211" s="42"/>
      <c r="L211" s="46"/>
      <c r="M211" s="42"/>
      <c r="N211" s="48"/>
      <c r="O211" s="42"/>
      <c r="P211" s="42"/>
      <c r="Q211" s="42"/>
      <c r="R211" s="47"/>
      <c r="S211" s="42"/>
      <c r="T211" s="73"/>
      <c r="U211" s="48"/>
      <c r="V211" s="49"/>
    </row>
    <row r="212" spans="1:22" x14ac:dyDescent="0.35">
      <c r="A212" s="1"/>
      <c r="B212" s="44"/>
      <c r="E212" s="50"/>
      <c r="F212" s="41"/>
      <c r="G212" s="42"/>
      <c r="H212" s="42"/>
      <c r="I212" s="42"/>
      <c r="J212" s="42"/>
      <c r="K212" s="42"/>
      <c r="L212" s="46"/>
      <c r="M212" s="42"/>
      <c r="N212" s="48"/>
      <c r="O212" s="42"/>
      <c r="P212" s="42"/>
      <c r="Q212" s="42"/>
      <c r="R212" s="47"/>
      <c r="S212" s="42"/>
      <c r="T212" s="73"/>
      <c r="U212" s="48"/>
      <c r="V212" s="49"/>
    </row>
    <row r="213" spans="1:22" x14ac:dyDescent="0.35">
      <c r="A213" s="1"/>
      <c r="B213" s="44"/>
      <c r="E213" s="50"/>
      <c r="F213" s="41"/>
      <c r="G213" s="42"/>
      <c r="H213" s="42"/>
      <c r="I213" s="42"/>
      <c r="J213" s="42"/>
      <c r="K213" s="42"/>
      <c r="L213" s="46"/>
      <c r="M213" s="42"/>
      <c r="N213" s="48"/>
      <c r="O213" s="42"/>
      <c r="P213" s="42"/>
      <c r="Q213" s="42"/>
      <c r="R213" s="47"/>
      <c r="S213" s="42"/>
      <c r="T213" s="73"/>
      <c r="U213" s="48"/>
      <c r="V213" s="49"/>
    </row>
    <row r="214" spans="1:22" x14ac:dyDescent="0.35">
      <c r="A214" s="1"/>
      <c r="B214" s="44"/>
      <c r="E214" s="50"/>
      <c r="F214" s="41"/>
      <c r="G214" s="42"/>
      <c r="H214" s="42"/>
      <c r="I214" s="42"/>
      <c r="J214" s="42"/>
      <c r="K214" s="42"/>
      <c r="L214" s="46"/>
      <c r="M214" s="42"/>
      <c r="N214" s="48"/>
      <c r="O214" s="42"/>
      <c r="P214" s="42"/>
      <c r="Q214" s="42"/>
      <c r="R214" s="47"/>
      <c r="S214" s="42"/>
      <c r="T214" s="73"/>
      <c r="U214" s="48"/>
      <c r="V214" s="49"/>
    </row>
    <row r="215" spans="1:22" x14ac:dyDescent="0.35">
      <c r="A215" s="1"/>
      <c r="B215" s="44"/>
      <c r="E215" s="50"/>
      <c r="F215" s="41"/>
      <c r="G215" s="42"/>
      <c r="H215" s="42"/>
      <c r="I215" s="42"/>
      <c r="J215" s="42"/>
      <c r="K215" s="42"/>
      <c r="L215" s="46"/>
      <c r="M215" s="48"/>
      <c r="N215" s="48"/>
      <c r="O215" s="42"/>
      <c r="P215" s="42"/>
      <c r="Q215" s="42"/>
      <c r="R215" s="47"/>
      <c r="S215" s="42"/>
      <c r="T215" s="73"/>
      <c r="U215" s="48"/>
      <c r="V215" s="49"/>
    </row>
    <row r="216" spans="1:22" x14ac:dyDescent="0.35">
      <c r="A216" s="1"/>
      <c r="B216" s="44"/>
      <c r="E216" s="50"/>
      <c r="F216" s="41"/>
      <c r="G216" s="42"/>
      <c r="H216" s="42"/>
      <c r="I216" s="42"/>
      <c r="J216" s="42"/>
      <c r="K216" s="42"/>
      <c r="L216" s="46"/>
      <c r="M216" s="42"/>
      <c r="N216" s="48"/>
      <c r="O216" s="42"/>
      <c r="P216" s="42"/>
      <c r="Q216" s="42"/>
      <c r="R216" s="47"/>
      <c r="S216" s="42"/>
      <c r="T216" s="73"/>
      <c r="U216" s="48"/>
      <c r="V216" s="49"/>
    </row>
    <row r="217" spans="1:22" x14ac:dyDescent="0.35">
      <c r="A217" s="1"/>
      <c r="B217" s="44"/>
      <c r="E217" s="50"/>
      <c r="F217" s="41"/>
      <c r="G217" s="42"/>
      <c r="H217" s="42"/>
      <c r="I217" s="42"/>
      <c r="J217" s="42"/>
      <c r="K217" s="42"/>
      <c r="L217" s="46"/>
      <c r="M217" s="48"/>
      <c r="N217" s="48"/>
      <c r="O217" s="42"/>
      <c r="P217" s="42"/>
      <c r="Q217" s="42"/>
      <c r="R217" s="47"/>
      <c r="S217" s="42"/>
      <c r="T217" s="73"/>
      <c r="U217" s="48"/>
      <c r="V217" s="49"/>
    </row>
    <row r="218" spans="1:22" x14ac:dyDescent="0.35">
      <c r="A218" s="1"/>
      <c r="B218" s="44"/>
      <c r="E218" s="50"/>
      <c r="F218" s="41"/>
      <c r="G218" s="42"/>
      <c r="H218" s="48"/>
      <c r="I218" s="42"/>
      <c r="J218" s="42"/>
      <c r="K218" s="42"/>
      <c r="L218" s="46"/>
      <c r="M218" s="42"/>
      <c r="N218" s="48"/>
      <c r="O218" s="42"/>
      <c r="P218" s="42"/>
      <c r="Q218" s="42"/>
      <c r="R218" s="47"/>
      <c r="S218" s="42"/>
      <c r="T218" s="73"/>
      <c r="U218" s="48"/>
      <c r="V218" s="49"/>
    </row>
    <row r="219" spans="1:22" x14ac:dyDescent="0.35">
      <c r="A219" s="1"/>
      <c r="B219" s="44"/>
      <c r="E219" s="50"/>
      <c r="F219" s="41"/>
      <c r="G219" s="42"/>
      <c r="H219" s="42"/>
      <c r="I219" s="42"/>
      <c r="J219" s="42"/>
      <c r="K219" s="42"/>
      <c r="L219" s="46"/>
      <c r="M219" s="48"/>
      <c r="N219" s="48"/>
      <c r="O219" s="42"/>
      <c r="P219" s="42"/>
      <c r="Q219" s="42"/>
      <c r="R219" s="47"/>
      <c r="S219" s="42"/>
      <c r="T219" s="73"/>
      <c r="U219" s="48"/>
      <c r="V219" s="49"/>
    </row>
    <row r="220" spans="1:22" x14ac:dyDescent="0.35">
      <c r="A220" s="1"/>
      <c r="B220" s="44"/>
      <c r="E220" s="50"/>
      <c r="F220" s="41"/>
      <c r="G220" s="42"/>
      <c r="H220" s="42"/>
      <c r="I220" s="42"/>
      <c r="J220" s="42"/>
      <c r="K220" s="42"/>
      <c r="L220" s="46"/>
      <c r="M220" s="48"/>
      <c r="N220" s="48"/>
      <c r="O220" s="42"/>
      <c r="P220" s="42"/>
      <c r="Q220" s="42"/>
      <c r="R220" s="47"/>
      <c r="S220" s="42"/>
      <c r="T220" s="73"/>
      <c r="U220" s="48"/>
      <c r="V220" s="49"/>
    </row>
    <row r="221" spans="1:22" x14ac:dyDescent="0.35">
      <c r="A221" s="1"/>
      <c r="B221" s="44"/>
      <c r="E221" s="42"/>
      <c r="F221" s="41"/>
      <c r="G221" s="42"/>
      <c r="H221" s="42"/>
      <c r="I221" s="42"/>
      <c r="J221" s="42"/>
      <c r="K221" s="42"/>
      <c r="L221" s="46"/>
      <c r="M221" s="42"/>
      <c r="N221" s="48"/>
      <c r="O221" s="42"/>
      <c r="P221" s="42"/>
      <c r="Q221" s="42"/>
      <c r="R221" s="47"/>
      <c r="S221" s="42"/>
      <c r="T221" s="73"/>
      <c r="U221" s="48"/>
      <c r="V221" s="49"/>
    </row>
    <row r="222" spans="1:22" x14ac:dyDescent="0.35">
      <c r="A222" s="1"/>
      <c r="B222" s="44"/>
      <c r="E222" s="50"/>
      <c r="F222" s="41"/>
      <c r="G222" s="42"/>
      <c r="H222" s="42"/>
      <c r="I222" s="42"/>
      <c r="J222" s="42"/>
      <c r="K222" s="42"/>
      <c r="L222" s="46"/>
      <c r="M222" s="42"/>
      <c r="N222" s="48"/>
      <c r="O222" s="42"/>
      <c r="P222" s="42"/>
      <c r="Q222" s="42"/>
      <c r="R222" s="47"/>
      <c r="S222" s="42"/>
      <c r="T222" s="73"/>
      <c r="U222" s="48"/>
      <c r="V222" s="49"/>
    </row>
    <row r="223" spans="1:22" x14ac:dyDescent="0.35">
      <c r="A223" s="1"/>
      <c r="B223" s="44"/>
      <c r="E223" s="50"/>
      <c r="F223" s="41"/>
      <c r="G223" s="42"/>
      <c r="H223" s="42"/>
      <c r="I223" s="42"/>
      <c r="J223" s="42"/>
      <c r="K223" s="42"/>
      <c r="L223" s="46"/>
      <c r="M223" s="42"/>
      <c r="N223" s="48"/>
      <c r="O223" s="42"/>
      <c r="P223" s="42"/>
      <c r="Q223" s="42"/>
      <c r="R223" s="47"/>
      <c r="S223" s="42"/>
      <c r="T223" s="73"/>
      <c r="U223" s="48"/>
      <c r="V223" s="49"/>
    </row>
    <row r="224" spans="1:22" x14ac:dyDescent="0.35">
      <c r="A224" s="1"/>
      <c r="B224" s="44"/>
      <c r="E224" s="50"/>
      <c r="F224" s="41"/>
      <c r="G224" s="42"/>
      <c r="H224" s="42"/>
      <c r="I224" s="42"/>
      <c r="J224" s="42"/>
      <c r="K224" s="42"/>
      <c r="L224" s="46"/>
      <c r="M224" s="42"/>
      <c r="N224" s="48"/>
      <c r="O224" s="42"/>
      <c r="P224" s="42"/>
      <c r="Q224" s="42"/>
      <c r="R224" s="47"/>
      <c r="S224" s="42"/>
      <c r="T224" s="73"/>
      <c r="U224" s="48"/>
      <c r="V224" s="49"/>
    </row>
    <row r="225" spans="1:22" x14ac:dyDescent="0.35">
      <c r="A225" s="1"/>
      <c r="B225" s="44"/>
      <c r="E225" s="50"/>
      <c r="F225" s="41"/>
      <c r="G225" s="42"/>
      <c r="H225" s="48"/>
      <c r="I225" s="42"/>
      <c r="J225" s="42"/>
      <c r="K225" s="42"/>
      <c r="L225" s="46"/>
      <c r="M225" s="42"/>
      <c r="N225" s="48"/>
      <c r="O225" s="42"/>
      <c r="P225" s="42"/>
      <c r="Q225" s="42"/>
      <c r="R225" s="47"/>
      <c r="S225" s="42"/>
      <c r="T225" s="73"/>
      <c r="U225" s="48"/>
      <c r="V225" s="49"/>
    </row>
    <row r="226" spans="1:22" x14ac:dyDescent="0.35">
      <c r="A226" s="1"/>
      <c r="B226" s="44"/>
      <c r="E226" s="50"/>
      <c r="F226" s="41"/>
      <c r="G226" s="42"/>
      <c r="H226" s="42"/>
      <c r="I226" s="42"/>
      <c r="J226" s="42"/>
      <c r="K226" s="42"/>
      <c r="L226" s="46"/>
      <c r="M226" s="42"/>
      <c r="N226" s="48"/>
      <c r="O226" s="42"/>
      <c r="P226" s="42"/>
      <c r="Q226" s="42"/>
      <c r="R226" s="47"/>
      <c r="S226" s="42"/>
      <c r="T226" s="73"/>
      <c r="U226" s="48"/>
      <c r="V226" s="49"/>
    </row>
    <row r="227" spans="1:22" x14ac:dyDescent="0.35">
      <c r="A227" s="1"/>
      <c r="B227" s="44"/>
      <c r="E227" s="50"/>
      <c r="F227" s="41"/>
      <c r="G227" s="42"/>
      <c r="H227" s="42"/>
      <c r="I227" s="42"/>
      <c r="J227" s="42"/>
      <c r="K227" s="42"/>
      <c r="L227" s="46"/>
      <c r="M227" s="42"/>
      <c r="N227" s="48"/>
      <c r="O227" s="42"/>
      <c r="P227" s="42"/>
      <c r="Q227" s="42"/>
      <c r="R227" s="47"/>
      <c r="S227" s="42"/>
      <c r="T227" s="73"/>
      <c r="U227" s="48"/>
      <c r="V227" s="49"/>
    </row>
    <row r="228" spans="1:22" x14ac:dyDescent="0.35">
      <c r="A228" s="1"/>
      <c r="B228" s="44"/>
      <c r="E228" s="50"/>
      <c r="F228" s="41"/>
      <c r="G228" s="42"/>
      <c r="H228" s="48"/>
      <c r="I228" s="42"/>
      <c r="J228" s="42"/>
      <c r="K228" s="42"/>
      <c r="L228" s="46"/>
      <c r="M228" s="42"/>
      <c r="N228" s="48"/>
      <c r="O228" s="42"/>
      <c r="P228" s="42"/>
      <c r="Q228" s="42"/>
      <c r="R228" s="47"/>
      <c r="S228" s="42"/>
      <c r="T228" s="73"/>
      <c r="U228" s="48"/>
      <c r="V228" s="49"/>
    </row>
    <row r="229" spans="1:22" x14ac:dyDescent="0.35">
      <c r="A229" s="1"/>
      <c r="B229" s="44"/>
      <c r="E229" s="50"/>
      <c r="F229" s="41"/>
      <c r="G229" s="42"/>
      <c r="H229" s="42"/>
      <c r="I229" s="42"/>
      <c r="J229" s="42"/>
      <c r="K229" s="42"/>
      <c r="L229" s="46"/>
      <c r="M229" s="42"/>
      <c r="N229" s="48"/>
      <c r="O229" s="42"/>
      <c r="P229" s="42"/>
      <c r="Q229" s="42"/>
      <c r="R229" s="47"/>
      <c r="S229" s="42"/>
      <c r="T229" s="73"/>
      <c r="U229" s="48"/>
      <c r="V229" s="49"/>
    </row>
    <row r="230" spans="1:22" x14ac:dyDescent="0.35">
      <c r="A230" s="1"/>
      <c r="B230" s="44"/>
      <c r="E230" s="50"/>
      <c r="F230" s="41"/>
      <c r="G230" s="42"/>
      <c r="H230" s="42"/>
      <c r="I230" s="42"/>
      <c r="J230" s="42"/>
      <c r="K230" s="42"/>
      <c r="L230" s="46"/>
      <c r="M230" s="42"/>
      <c r="N230" s="48"/>
      <c r="O230" s="42"/>
      <c r="P230" s="42"/>
      <c r="Q230" s="42"/>
      <c r="R230" s="47"/>
      <c r="S230" s="42"/>
      <c r="T230" s="73"/>
      <c r="U230" s="48"/>
      <c r="V230" s="49"/>
    </row>
    <row r="231" spans="1:22" x14ac:dyDescent="0.35">
      <c r="A231" s="1"/>
      <c r="B231" s="44"/>
      <c r="E231" s="50"/>
      <c r="F231" s="41"/>
      <c r="G231" s="42"/>
      <c r="H231" s="42"/>
      <c r="I231" s="42"/>
      <c r="J231" s="42"/>
      <c r="K231" s="42"/>
      <c r="L231" s="46"/>
      <c r="M231" s="48"/>
      <c r="N231" s="48"/>
      <c r="O231" s="42"/>
      <c r="P231" s="42"/>
      <c r="Q231" s="42"/>
      <c r="R231" s="47"/>
      <c r="S231" s="42"/>
      <c r="T231" s="73"/>
      <c r="U231" s="48"/>
      <c r="V231" s="49"/>
    </row>
    <row r="232" spans="1:22" x14ac:dyDescent="0.35">
      <c r="A232" s="1"/>
      <c r="B232" s="44"/>
      <c r="E232" s="50"/>
      <c r="F232" s="41"/>
      <c r="G232" s="42"/>
      <c r="H232" s="42"/>
      <c r="I232" s="42"/>
      <c r="J232" s="42"/>
      <c r="K232" s="42"/>
      <c r="L232" s="46"/>
      <c r="M232" s="48"/>
      <c r="N232" s="48"/>
      <c r="O232" s="42"/>
      <c r="P232" s="42"/>
      <c r="Q232" s="42"/>
      <c r="R232" s="47"/>
      <c r="S232" s="42"/>
      <c r="T232" s="73"/>
      <c r="U232" s="48"/>
      <c r="V232" s="49"/>
    </row>
    <row r="233" spans="1:22" x14ac:dyDescent="0.35">
      <c r="A233" s="1"/>
      <c r="B233" s="44"/>
      <c r="E233" s="50"/>
      <c r="F233" s="41"/>
      <c r="G233" s="42"/>
      <c r="H233" s="42"/>
      <c r="I233" s="42"/>
      <c r="J233" s="42"/>
      <c r="K233" s="42"/>
      <c r="L233" s="46"/>
      <c r="M233" s="42"/>
      <c r="N233" s="48"/>
      <c r="O233" s="42"/>
      <c r="P233" s="42"/>
      <c r="Q233" s="42"/>
      <c r="R233" s="47"/>
      <c r="S233" s="42"/>
      <c r="T233" s="73"/>
      <c r="U233" s="48"/>
      <c r="V233" s="49"/>
    </row>
    <row r="234" spans="1:22" x14ac:dyDescent="0.35">
      <c r="A234" s="1"/>
      <c r="B234" s="44"/>
      <c r="E234" s="50"/>
      <c r="F234" s="41"/>
      <c r="G234" s="42"/>
      <c r="H234" s="42"/>
      <c r="I234" s="42"/>
      <c r="J234" s="42"/>
      <c r="K234" s="42"/>
      <c r="L234" s="46"/>
      <c r="M234" s="48"/>
      <c r="N234" s="48"/>
      <c r="O234" s="42"/>
      <c r="P234" s="42"/>
      <c r="Q234" s="42"/>
      <c r="R234" s="47"/>
      <c r="S234" s="42"/>
      <c r="T234" s="73"/>
      <c r="U234" s="48"/>
      <c r="V234" s="49"/>
    </row>
    <row r="235" spans="1:22" x14ac:dyDescent="0.35">
      <c r="A235" s="1"/>
      <c r="B235" s="44"/>
      <c r="E235" s="50"/>
      <c r="F235" s="41"/>
      <c r="G235" s="42"/>
      <c r="H235" s="42"/>
      <c r="I235" s="42"/>
      <c r="J235" s="42"/>
      <c r="K235" s="42"/>
      <c r="L235" s="46"/>
      <c r="M235" s="42"/>
      <c r="N235" s="48"/>
      <c r="O235" s="42"/>
      <c r="P235" s="42"/>
      <c r="Q235" s="42"/>
      <c r="R235" s="47"/>
      <c r="S235" s="42"/>
      <c r="T235" s="73"/>
      <c r="U235" s="48"/>
      <c r="V235" s="49"/>
    </row>
    <row r="236" spans="1:22" x14ac:dyDescent="0.35">
      <c r="A236" s="1"/>
      <c r="B236" s="44"/>
      <c r="E236" s="50"/>
      <c r="F236" s="41"/>
      <c r="G236" s="42"/>
      <c r="H236" s="42"/>
      <c r="I236" s="42"/>
      <c r="J236" s="42"/>
      <c r="K236" s="42"/>
      <c r="L236" s="46"/>
      <c r="M236" s="42"/>
      <c r="N236" s="48"/>
      <c r="O236" s="42"/>
      <c r="P236" s="42"/>
      <c r="Q236" s="42"/>
      <c r="R236" s="47"/>
      <c r="S236" s="42"/>
      <c r="T236" s="73"/>
      <c r="U236" s="48"/>
      <c r="V236" s="49"/>
    </row>
    <row r="237" spans="1:22" x14ac:dyDescent="0.35">
      <c r="A237" s="1"/>
      <c r="B237" s="44"/>
      <c r="E237" s="50"/>
      <c r="F237" s="41"/>
      <c r="G237" s="42"/>
      <c r="H237" s="42"/>
      <c r="I237" s="42"/>
      <c r="J237" s="42"/>
      <c r="K237" s="42"/>
      <c r="L237" s="46"/>
      <c r="M237" s="48"/>
      <c r="N237" s="48"/>
      <c r="O237" s="42"/>
      <c r="P237" s="42"/>
      <c r="Q237" s="42"/>
      <c r="R237" s="47"/>
      <c r="S237" s="42"/>
      <c r="T237" s="73"/>
      <c r="U237" s="48"/>
      <c r="V237" s="49"/>
    </row>
    <row r="238" spans="1:22" x14ac:dyDescent="0.35">
      <c r="A238" s="1"/>
      <c r="B238" s="44"/>
      <c r="E238" s="50"/>
      <c r="F238" s="41"/>
      <c r="G238" s="42"/>
      <c r="H238" s="42"/>
      <c r="I238" s="42"/>
      <c r="J238" s="42"/>
      <c r="K238" s="42"/>
      <c r="L238" s="46"/>
      <c r="M238" s="42"/>
      <c r="N238" s="48"/>
      <c r="O238" s="42"/>
      <c r="P238" s="42"/>
      <c r="Q238" s="42"/>
      <c r="R238" s="47"/>
      <c r="S238" s="42"/>
      <c r="T238" s="73"/>
      <c r="U238" s="48"/>
      <c r="V238" s="49"/>
    </row>
    <row r="239" spans="1:22" x14ac:dyDescent="0.35">
      <c r="A239" s="1"/>
      <c r="B239" s="44"/>
      <c r="E239" s="50"/>
      <c r="F239" s="41"/>
      <c r="G239" s="42"/>
      <c r="H239" s="42"/>
      <c r="I239" s="42"/>
      <c r="J239" s="42"/>
      <c r="K239" s="42"/>
      <c r="L239" s="46"/>
      <c r="M239" s="42"/>
      <c r="N239" s="48"/>
      <c r="O239" s="42"/>
      <c r="P239" s="42"/>
      <c r="Q239" s="42"/>
      <c r="R239" s="47"/>
      <c r="S239" s="42"/>
      <c r="T239" s="73"/>
      <c r="U239" s="48"/>
      <c r="V239" s="49"/>
    </row>
    <row r="240" spans="1:22" x14ac:dyDescent="0.35">
      <c r="A240" s="1"/>
      <c r="B240" s="44"/>
      <c r="E240" s="50"/>
      <c r="F240" s="41"/>
      <c r="G240" s="42"/>
      <c r="H240" s="42"/>
      <c r="I240" s="42"/>
      <c r="J240" s="42"/>
      <c r="K240" s="42"/>
      <c r="L240" s="46"/>
      <c r="M240" s="48"/>
      <c r="N240" s="48"/>
      <c r="O240" s="42"/>
      <c r="P240" s="42"/>
      <c r="Q240" s="42"/>
      <c r="R240" s="47"/>
      <c r="S240" s="42"/>
      <c r="T240" s="73"/>
      <c r="U240" s="48"/>
      <c r="V240" s="49"/>
    </row>
    <row r="241" spans="1:22" x14ac:dyDescent="0.35">
      <c r="A241" s="1"/>
      <c r="B241" s="44"/>
      <c r="E241" s="50"/>
      <c r="F241" s="41"/>
      <c r="G241" s="42"/>
      <c r="H241" s="42"/>
      <c r="I241" s="42"/>
      <c r="J241" s="42"/>
      <c r="K241" s="42"/>
      <c r="L241" s="46"/>
      <c r="M241" s="42"/>
      <c r="N241" s="48"/>
      <c r="O241" s="42"/>
      <c r="P241" s="42"/>
      <c r="Q241" s="42"/>
      <c r="R241" s="47"/>
      <c r="S241" s="42"/>
      <c r="T241" s="73"/>
      <c r="U241" s="48"/>
      <c r="V241" s="49"/>
    </row>
    <row r="242" spans="1:22" x14ac:dyDescent="0.35">
      <c r="A242" s="1"/>
      <c r="B242" s="44"/>
      <c r="E242" s="50"/>
      <c r="F242" s="41"/>
      <c r="G242" s="42"/>
      <c r="H242" s="42"/>
      <c r="I242" s="42"/>
      <c r="J242" s="42"/>
      <c r="K242" s="42"/>
      <c r="L242" s="46"/>
      <c r="M242" s="42"/>
      <c r="N242" s="48"/>
      <c r="O242" s="42"/>
      <c r="P242" s="42"/>
      <c r="Q242" s="42"/>
      <c r="R242" s="47"/>
      <c r="S242" s="42"/>
      <c r="T242" s="73"/>
      <c r="U242" s="48"/>
      <c r="V242" s="49"/>
    </row>
    <row r="243" spans="1:22" x14ac:dyDescent="0.35">
      <c r="A243" s="1"/>
      <c r="B243" s="44"/>
      <c r="E243" s="50"/>
      <c r="F243" s="60"/>
      <c r="G243" s="42"/>
      <c r="H243" s="42"/>
      <c r="I243" s="42"/>
      <c r="J243" s="42"/>
      <c r="K243" s="42"/>
      <c r="L243" s="46"/>
      <c r="M243" s="48"/>
      <c r="N243" s="48"/>
      <c r="O243" s="42"/>
      <c r="P243" s="42"/>
      <c r="Q243" s="42"/>
      <c r="R243" s="47"/>
      <c r="S243" s="42"/>
      <c r="T243" s="73"/>
      <c r="U243" s="48"/>
      <c r="V243" s="49"/>
    </row>
    <row r="244" spans="1:22" x14ac:dyDescent="0.35">
      <c r="A244" s="1"/>
      <c r="B244" s="44"/>
      <c r="E244" s="50"/>
      <c r="F244" s="41"/>
      <c r="G244" s="42"/>
      <c r="H244" s="42"/>
      <c r="I244" s="42"/>
      <c r="J244" s="42"/>
      <c r="K244" s="42"/>
      <c r="L244" s="46"/>
      <c r="M244" s="42"/>
      <c r="N244" s="48"/>
      <c r="O244" s="42"/>
      <c r="P244" s="42"/>
      <c r="Q244" s="42"/>
      <c r="R244" s="47"/>
      <c r="S244" s="42"/>
      <c r="T244" s="73"/>
      <c r="U244" s="48"/>
      <c r="V244" s="49"/>
    </row>
    <row r="245" spans="1:22" x14ac:dyDescent="0.35">
      <c r="A245" s="1"/>
      <c r="B245" s="44"/>
      <c r="E245" s="50"/>
      <c r="F245" s="41"/>
      <c r="G245" s="42"/>
      <c r="H245" s="42"/>
      <c r="I245" s="42"/>
      <c r="J245" s="42"/>
      <c r="K245" s="42"/>
      <c r="L245" s="46"/>
      <c r="M245" s="48"/>
      <c r="N245" s="48"/>
      <c r="O245" s="42"/>
      <c r="P245" s="42"/>
      <c r="Q245" s="42"/>
      <c r="R245" s="47"/>
      <c r="S245" s="42"/>
      <c r="T245" s="73"/>
      <c r="U245" s="48"/>
      <c r="V245" s="49"/>
    </row>
    <row r="246" spans="1:22" x14ac:dyDescent="0.35">
      <c r="A246" s="1"/>
      <c r="B246" s="44"/>
      <c r="E246" s="50"/>
      <c r="F246" s="41"/>
      <c r="G246" s="42"/>
      <c r="H246" s="42"/>
      <c r="I246" s="42"/>
      <c r="J246" s="42"/>
      <c r="K246" s="42"/>
      <c r="L246" s="46"/>
      <c r="M246" s="42"/>
      <c r="N246" s="48"/>
      <c r="O246" s="42"/>
      <c r="P246" s="42"/>
      <c r="Q246" s="42"/>
      <c r="R246" s="47"/>
      <c r="S246" s="42"/>
      <c r="T246" s="73"/>
      <c r="U246" s="48"/>
      <c r="V246" s="49"/>
    </row>
    <row r="247" spans="1:22" x14ac:dyDescent="0.35">
      <c r="A247" s="1"/>
      <c r="B247" s="44"/>
      <c r="E247" s="50"/>
      <c r="F247" s="41"/>
      <c r="G247" s="42"/>
      <c r="H247" s="48"/>
      <c r="I247" s="42"/>
      <c r="J247" s="42"/>
      <c r="K247" s="42"/>
      <c r="L247" s="46"/>
      <c r="M247" s="48"/>
      <c r="N247" s="48"/>
      <c r="O247" s="42"/>
      <c r="P247" s="42"/>
      <c r="Q247" s="42"/>
      <c r="R247" s="47"/>
      <c r="S247" s="42"/>
      <c r="T247" s="73"/>
      <c r="U247" s="48"/>
      <c r="V247" s="49"/>
    </row>
    <row r="248" spans="1:22" x14ac:dyDescent="0.35">
      <c r="A248" s="1"/>
      <c r="B248" s="44"/>
      <c r="E248" s="50"/>
      <c r="F248" s="41"/>
      <c r="G248" s="42"/>
      <c r="H248" s="42"/>
      <c r="I248" s="42"/>
      <c r="J248" s="42"/>
      <c r="K248" s="42"/>
      <c r="L248" s="46"/>
      <c r="M248" s="42"/>
      <c r="N248" s="48"/>
      <c r="O248" s="42"/>
      <c r="P248" s="42"/>
      <c r="Q248" s="42"/>
      <c r="R248" s="47"/>
      <c r="S248" s="42"/>
      <c r="T248" s="73"/>
      <c r="U248" s="48"/>
      <c r="V248" s="49"/>
    </row>
    <row r="249" spans="1:22" x14ac:dyDescent="0.35">
      <c r="A249" s="1"/>
      <c r="B249" s="44"/>
      <c r="E249" s="50"/>
      <c r="F249" s="41"/>
      <c r="G249" s="42"/>
      <c r="H249" s="42"/>
      <c r="I249" s="42"/>
      <c r="J249" s="42"/>
      <c r="K249" s="42"/>
      <c r="L249" s="46"/>
      <c r="M249" s="48"/>
      <c r="N249" s="48"/>
      <c r="O249" s="42"/>
      <c r="P249" s="42"/>
      <c r="Q249" s="42"/>
      <c r="R249" s="47"/>
      <c r="S249" s="42"/>
      <c r="T249" s="73"/>
      <c r="U249" s="48"/>
      <c r="V249" s="49"/>
    </row>
    <row r="250" spans="1:22" x14ac:dyDescent="0.35">
      <c r="A250" s="1"/>
      <c r="B250" s="44"/>
      <c r="E250" s="50"/>
      <c r="F250" s="41"/>
      <c r="G250" s="42"/>
      <c r="H250" s="42"/>
      <c r="I250" s="42"/>
      <c r="J250" s="42"/>
      <c r="K250" s="42"/>
      <c r="L250" s="46"/>
      <c r="M250" s="48"/>
      <c r="N250" s="48"/>
      <c r="O250" s="42"/>
      <c r="P250" s="42"/>
      <c r="Q250" s="42"/>
      <c r="R250" s="47"/>
      <c r="S250" s="42"/>
      <c r="T250" s="73"/>
      <c r="U250" s="48"/>
      <c r="V250" s="49"/>
    </row>
    <row r="251" spans="1:22" x14ac:dyDescent="0.35">
      <c r="A251" s="1"/>
      <c r="B251" s="44"/>
      <c r="E251" s="50"/>
      <c r="F251" s="41"/>
      <c r="G251" s="42"/>
      <c r="H251" s="42"/>
      <c r="I251" s="42"/>
      <c r="J251" s="42"/>
      <c r="K251" s="42"/>
      <c r="L251" s="46"/>
      <c r="M251" s="48"/>
      <c r="N251" s="48"/>
      <c r="O251" s="42"/>
      <c r="P251" s="42"/>
      <c r="Q251" s="42"/>
      <c r="R251" s="47"/>
      <c r="S251" s="42"/>
      <c r="T251" s="73"/>
      <c r="U251" s="48"/>
      <c r="V251" s="49"/>
    </row>
    <row r="252" spans="1:22" x14ac:dyDescent="0.35">
      <c r="A252" s="1"/>
      <c r="B252" s="44"/>
      <c r="E252" s="50"/>
      <c r="F252" s="41"/>
      <c r="G252" s="42"/>
      <c r="H252" s="42"/>
      <c r="I252" s="42"/>
      <c r="J252" s="42"/>
      <c r="K252" s="42"/>
      <c r="L252" s="46"/>
      <c r="M252" s="48"/>
      <c r="N252" s="48"/>
      <c r="O252" s="42"/>
      <c r="P252" s="42"/>
      <c r="Q252" s="42"/>
      <c r="R252" s="47"/>
      <c r="S252" s="42"/>
      <c r="T252" s="73"/>
      <c r="U252" s="48"/>
      <c r="V252" s="49"/>
    </row>
    <row r="253" spans="1:22" x14ac:dyDescent="0.35">
      <c r="A253" s="1"/>
      <c r="B253" s="44"/>
      <c r="E253" s="50"/>
      <c r="F253" s="41"/>
      <c r="G253" s="42"/>
      <c r="H253" s="42"/>
      <c r="I253" s="42"/>
      <c r="J253" s="42"/>
      <c r="K253" s="42"/>
      <c r="L253" s="46"/>
      <c r="M253" s="48"/>
      <c r="N253" s="48"/>
      <c r="O253" s="42"/>
      <c r="P253" s="42"/>
      <c r="Q253" s="42"/>
      <c r="R253" s="47"/>
      <c r="S253" s="42"/>
      <c r="T253" s="73"/>
      <c r="U253" s="48"/>
      <c r="V253" s="49"/>
    </row>
    <row r="254" spans="1:22" x14ac:dyDescent="0.35">
      <c r="A254" s="1"/>
      <c r="B254" s="44"/>
      <c r="E254" s="50"/>
      <c r="F254" s="41"/>
      <c r="G254" s="42"/>
      <c r="H254" s="42"/>
      <c r="I254" s="42"/>
      <c r="J254" s="42"/>
      <c r="K254" s="42"/>
      <c r="L254" s="46"/>
      <c r="M254" s="48"/>
      <c r="N254" s="48"/>
      <c r="O254" s="42"/>
      <c r="P254" s="42"/>
      <c r="Q254" s="42"/>
      <c r="R254" s="47"/>
      <c r="S254" s="42"/>
      <c r="T254" s="73"/>
      <c r="U254" s="48"/>
      <c r="V254" s="49"/>
    </row>
    <row r="255" spans="1:22" x14ac:dyDescent="0.35">
      <c r="A255" s="1"/>
      <c r="B255" s="44"/>
      <c r="E255" s="50"/>
      <c r="F255" s="41"/>
      <c r="G255" s="42"/>
      <c r="H255" s="42"/>
      <c r="I255" s="42"/>
      <c r="J255" s="42"/>
      <c r="K255" s="42"/>
      <c r="L255" s="46"/>
      <c r="M255" s="48"/>
      <c r="N255" s="48"/>
      <c r="O255" s="42"/>
      <c r="P255" s="42"/>
      <c r="Q255" s="42"/>
      <c r="R255" s="47"/>
      <c r="S255" s="42"/>
      <c r="T255" s="73"/>
      <c r="U255" s="48"/>
      <c r="V255" s="49"/>
    </row>
    <row r="256" spans="1:22" x14ac:dyDescent="0.35">
      <c r="A256" s="1"/>
      <c r="B256" s="44"/>
      <c r="E256" s="50"/>
      <c r="F256" s="41"/>
      <c r="G256" s="42"/>
      <c r="H256" s="42"/>
      <c r="I256" s="42"/>
      <c r="J256" s="42"/>
      <c r="K256" s="42"/>
      <c r="L256" s="46"/>
      <c r="M256" s="48"/>
      <c r="N256" s="48"/>
      <c r="O256" s="42"/>
      <c r="P256" s="42"/>
      <c r="Q256" s="42"/>
      <c r="R256" s="47"/>
      <c r="S256" s="42"/>
      <c r="T256" s="73"/>
      <c r="U256" s="48"/>
      <c r="V256" s="49"/>
    </row>
    <row r="257" spans="1:22" x14ac:dyDescent="0.35">
      <c r="A257" s="1"/>
      <c r="B257" s="44"/>
      <c r="E257" s="50"/>
      <c r="F257" s="41"/>
      <c r="G257" s="42"/>
      <c r="H257" s="42"/>
      <c r="I257" s="42"/>
      <c r="J257" s="42"/>
      <c r="K257" s="42"/>
      <c r="L257" s="46"/>
      <c r="M257" s="48"/>
      <c r="N257" s="48"/>
      <c r="O257" s="42"/>
      <c r="P257" s="42"/>
      <c r="Q257" s="42"/>
      <c r="R257" s="47"/>
      <c r="S257" s="42"/>
      <c r="T257" s="73"/>
      <c r="U257" s="48"/>
      <c r="V257" s="49"/>
    </row>
    <row r="258" spans="1:22" x14ac:dyDescent="0.35">
      <c r="A258" s="1"/>
      <c r="B258" s="44"/>
      <c r="E258" s="50"/>
      <c r="F258" s="41"/>
      <c r="G258" s="42"/>
      <c r="H258" s="48"/>
      <c r="I258" s="42"/>
      <c r="J258" s="42"/>
      <c r="K258" s="42"/>
      <c r="L258" s="46"/>
      <c r="M258" s="42"/>
      <c r="N258" s="48"/>
      <c r="O258" s="42"/>
      <c r="P258" s="42"/>
      <c r="Q258" s="42"/>
      <c r="R258" s="47"/>
      <c r="S258" s="42"/>
      <c r="T258" s="73"/>
      <c r="U258" s="48"/>
      <c r="V258" s="49"/>
    </row>
    <row r="259" spans="1:22" x14ac:dyDescent="0.35">
      <c r="A259" s="1"/>
      <c r="B259" s="44"/>
      <c r="E259" s="50"/>
      <c r="F259" s="41"/>
      <c r="G259" s="42"/>
      <c r="H259" s="42"/>
      <c r="I259" s="42"/>
      <c r="J259" s="42"/>
      <c r="K259" s="42"/>
      <c r="L259" s="46"/>
      <c r="M259" s="48"/>
      <c r="N259" s="48"/>
      <c r="O259" s="42"/>
      <c r="P259" s="42"/>
      <c r="Q259" s="42"/>
      <c r="R259" s="47"/>
      <c r="S259" s="42"/>
      <c r="T259" s="73"/>
      <c r="U259" s="48"/>
      <c r="V259" s="49"/>
    </row>
    <row r="260" spans="1:22" x14ac:dyDescent="0.35">
      <c r="A260" s="1"/>
      <c r="B260" s="44"/>
      <c r="E260" s="50"/>
      <c r="F260" s="41"/>
      <c r="G260" s="42"/>
      <c r="H260" s="42"/>
      <c r="I260" s="42"/>
      <c r="J260" s="42"/>
      <c r="K260" s="42"/>
      <c r="L260" s="46"/>
      <c r="M260" s="48"/>
      <c r="N260" s="48"/>
      <c r="O260" s="42"/>
      <c r="P260" s="42"/>
      <c r="Q260" s="42"/>
      <c r="R260" s="47"/>
      <c r="S260" s="42"/>
      <c r="T260" s="73"/>
      <c r="U260" s="48"/>
      <c r="V260" s="49"/>
    </row>
    <row r="261" spans="1:22" x14ac:dyDescent="0.35">
      <c r="A261" s="1"/>
      <c r="B261" s="44"/>
      <c r="E261" s="50"/>
      <c r="F261" s="41"/>
      <c r="G261" s="42"/>
      <c r="H261" s="42"/>
      <c r="I261" s="42"/>
      <c r="J261" s="42"/>
      <c r="K261" s="42"/>
      <c r="L261" s="46"/>
      <c r="M261" s="42"/>
      <c r="N261" s="48"/>
      <c r="O261" s="42"/>
      <c r="P261" s="42"/>
      <c r="Q261" s="42"/>
      <c r="R261" s="47"/>
      <c r="S261" s="42"/>
      <c r="T261" s="73"/>
      <c r="U261" s="48"/>
      <c r="V261" s="49"/>
    </row>
    <row r="262" spans="1:22" x14ac:dyDescent="0.35">
      <c r="A262" s="1"/>
      <c r="B262" s="44"/>
      <c r="E262" s="50"/>
      <c r="F262" s="41"/>
      <c r="G262" s="42"/>
      <c r="H262" s="48"/>
      <c r="I262" s="42"/>
      <c r="J262" s="42"/>
      <c r="K262" s="42"/>
      <c r="L262" s="46"/>
      <c r="M262" s="42"/>
      <c r="N262" s="48"/>
      <c r="O262" s="42"/>
      <c r="P262" s="42"/>
      <c r="Q262" s="42"/>
      <c r="R262" s="47"/>
      <c r="S262" s="42"/>
      <c r="T262" s="73"/>
      <c r="U262" s="48"/>
      <c r="V262" s="49"/>
    </row>
    <row r="263" spans="1:22" x14ac:dyDescent="0.35">
      <c r="A263" s="1"/>
      <c r="B263" s="44"/>
      <c r="E263" s="50"/>
      <c r="F263" s="41"/>
      <c r="G263" s="42"/>
      <c r="H263" s="42"/>
      <c r="I263" s="42"/>
      <c r="J263" s="42"/>
      <c r="K263" s="42"/>
      <c r="L263" s="46"/>
      <c r="M263" s="42"/>
      <c r="N263" s="48"/>
      <c r="O263" s="42"/>
      <c r="P263" s="42"/>
      <c r="Q263" s="42"/>
      <c r="R263" s="47"/>
      <c r="S263" s="42"/>
      <c r="T263" s="73"/>
      <c r="U263" s="48"/>
      <c r="V263" s="49"/>
    </row>
    <row r="264" spans="1:22" x14ac:dyDescent="0.35">
      <c r="A264" s="1"/>
      <c r="B264" s="44"/>
      <c r="E264" s="50"/>
      <c r="F264" s="41"/>
      <c r="G264" s="42"/>
      <c r="H264" s="42"/>
      <c r="I264" s="42"/>
      <c r="J264" s="42"/>
      <c r="K264" s="42"/>
      <c r="L264" s="46"/>
      <c r="M264" s="42"/>
      <c r="N264" s="48"/>
      <c r="O264" s="42"/>
      <c r="P264" s="42"/>
      <c r="Q264" s="42"/>
      <c r="R264" s="47"/>
      <c r="S264" s="42"/>
      <c r="T264" s="73"/>
      <c r="U264" s="48"/>
      <c r="V264" s="49"/>
    </row>
    <row r="265" spans="1:22" x14ac:dyDescent="0.35">
      <c r="A265" s="1"/>
      <c r="B265" s="44"/>
      <c r="E265" s="50"/>
      <c r="F265" s="41"/>
      <c r="G265" s="42"/>
      <c r="H265" s="42"/>
      <c r="I265" s="42"/>
      <c r="J265" s="42"/>
      <c r="K265" s="42"/>
      <c r="L265" s="46"/>
      <c r="M265" s="42"/>
      <c r="N265" s="48"/>
      <c r="O265" s="42"/>
      <c r="P265" s="42"/>
      <c r="Q265" s="42"/>
      <c r="R265" s="47"/>
      <c r="S265" s="42"/>
      <c r="T265" s="73"/>
      <c r="U265" s="48"/>
      <c r="V265" s="49"/>
    </row>
    <row r="266" spans="1:22" x14ac:dyDescent="0.35">
      <c r="A266" s="1"/>
      <c r="B266" s="44"/>
      <c r="E266" s="50"/>
      <c r="F266" s="41"/>
      <c r="G266" s="42"/>
      <c r="H266" s="42"/>
      <c r="I266" s="42"/>
      <c r="J266" s="42"/>
      <c r="K266" s="42"/>
      <c r="L266" s="46"/>
      <c r="M266" s="42"/>
      <c r="N266" s="48"/>
      <c r="O266" s="42"/>
      <c r="P266" s="42"/>
      <c r="Q266" s="42"/>
      <c r="R266" s="47"/>
      <c r="S266" s="42"/>
      <c r="T266" s="73"/>
      <c r="U266" s="48"/>
      <c r="V266" s="49"/>
    </row>
    <row r="267" spans="1:22" x14ac:dyDescent="0.35">
      <c r="A267" s="1"/>
      <c r="B267" s="44"/>
      <c r="E267" s="50"/>
      <c r="F267" s="41"/>
      <c r="G267" s="42"/>
      <c r="H267" s="42"/>
      <c r="I267" s="42"/>
      <c r="J267" s="42"/>
      <c r="K267" s="42"/>
      <c r="L267" s="46"/>
      <c r="M267" s="42"/>
      <c r="N267" s="48"/>
      <c r="O267" s="42"/>
      <c r="P267" s="42"/>
      <c r="Q267" s="42"/>
      <c r="R267" s="47"/>
      <c r="S267" s="42"/>
      <c r="T267" s="73"/>
      <c r="U267" s="48"/>
      <c r="V267" s="49"/>
    </row>
    <row r="268" spans="1:22" x14ac:dyDescent="0.35">
      <c r="A268" s="1"/>
      <c r="B268" s="44"/>
      <c r="E268" s="50"/>
      <c r="F268" s="41"/>
      <c r="G268" s="42"/>
      <c r="H268" s="42"/>
      <c r="I268" s="42"/>
      <c r="J268" s="42"/>
      <c r="K268" s="42"/>
      <c r="L268" s="46"/>
      <c r="M268" s="42"/>
      <c r="N268" s="48"/>
      <c r="O268" s="42"/>
      <c r="P268" s="42"/>
      <c r="Q268" s="42"/>
      <c r="R268" s="47"/>
      <c r="S268" s="42"/>
      <c r="T268" s="73"/>
      <c r="U268" s="48"/>
      <c r="V268" s="49"/>
    </row>
    <row r="269" spans="1:22" x14ac:dyDescent="0.35">
      <c r="A269" s="1"/>
      <c r="B269" s="44"/>
      <c r="E269" s="50"/>
      <c r="F269" s="41"/>
      <c r="G269" s="42"/>
      <c r="H269" s="42"/>
      <c r="I269" s="42"/>
      <c r="J269" s="42"/>
      <c r="K269" s="42"/>
      <c r="L269" s="46"/>
      <c r="M269" s="42"/>
      <c r="N269" s="48"/>
      <c r="O269" s="42"/>
      <c r="P269" s="42"/>
      <c r="Q269" s="42"/>
      <c r="R269" s="47"/>
      <c r="S269" s="42"/>
      <c r="T269" s="73"/>
      <c r="U269" s="48"/>
      <c r="V269" s="49"/>
    </row>
    <row r="270" spans="1:22" x14ac:dyDescent="0.35">
      <c r="A270" s="1"/>
      <c r="B270" s="44"/>
      <c r="E270" s="50"/>
      <c r="F270" s="41"/>
      <c r="G270" s="42"/>
      <c r="H270" s="48"/>
      <c r="I270" s="42"/>
      <c r="J270" s="42"/>
      <c r="K270" s="42"/>
      <c r="L270" s="46"/>
      <c r="M270" s="42"/>
      <c r="N270" s="48"/>
      <c r="O270" s="42"/>
      <c r="P270" s="42"/>
      <c r="Q270" s="42"/>
      <c r="R270" s="47"/>
      <c r="S270" s="42"/>
      <c r="T270" s="73"/>
      <c r="U270" s="48"/>
      <c r="V270" s="49"/>
    </row>
    <row r="271" spans="1:22" x14ac:dyDescent="0.35">
      <c r="A271" s="1"/>
      <c r="B271" s="44"/>
      <c r="E271" s="50"/>
      <c r="F271" s="41"/>
      <c r="G271" s="53"/>
      <c r="H271" s="42"/>
      <c r="I271" s="54"/>
      <c r="J271" s="42"/>
      <c r="K271" s="42"/>
      <c r="L271" s="46"/>
      <c r="M271" s="42"/>
      <c r="N271" s="48"/>
      <c r="O271" s="42"/>
      <c r="P271" s="42"/>
      <c r="Q271" s="42"/>
      <c r="R271" s="47"/>
      <c r="S271" s="42"/>
      <c r="T271" s="73"/>
      <c r="U271" s="48"/>
      <c r="V271" s="49"/>
    </row>
    <row r="272" spans="1:22" x14ac:dyDescent="0.35">
      <c r="A272" s="1"/>
      <c r="B272" s="44"/>
      <c r="E272" s="50"/>
      <c r="F272" s="55"/>
      <c r="G272" s="54"/>
      <c r="H272" s="42"/>
      <c r="I272" s="54"/>
      <c r="J272" s="42"/>
      <c r="K272" s="42"/>
      <c r="L272" s="46"/>
      <c r="M272" s="42"/>
      <c r="N272" s="48"/>
      <c r="O272" s="42"/>
      <c r="P272" s="42"/>
      <c r="Q272" s="42"/>
      <c r="R272" s="47"/>
      <c r="S272" s="42"/>
      <c r="T272" s="73"/>
      <c r="U272" s="48"/>
      <c r="V272" s="49"/>
    </row>
    <row r="273" spans="1:22" x14ac:dyDescent="0.35">
      <c r="A273" s="1"/>
      <c r="B273" s="44"/>
      <c r="E273" s="50"/>
      <c r="F273" s="55"/>
      <c r="G273" s="54"/>
      <c r="H273" s="42"/>
      <c r="I273" s="54"/>
      <c r="J273" s="42"/>
      <c r="K273" s="42"/>
      <c r="L273" s="46"/>
      <c r="M273" s="42"/>
      <c r="N273" s="48"/>
      <c r="O273" s="42"/>
      <c r="P273" s="42"/>
      <c r="Q273" s="42"/>
      <c r="R273" s="47"/>
      <c r="S273" s="42"/>
      <c r="T273" s="73"/>
      <c r="U273" s="48"/>
      <c r="V273" s="49"/>
    </row>
    <row r="274" spans="1:22" x14ac:dyDescent="0.35">
      <c r="A274" s="1"/>
      <c r="B274" s="44"/>
      <c r="E274" s="50"/>
      <c r="F274" s="55"/>
      <c r="G274" s="54"/>
      <c r="H274" s="42"/>
      <c r="I274" s="54"/>
      <c r="J274" s="42"/>
      <c r="K274" s="42"/>
      <c r="L274" s="46"/>
      <c r="M274" s="42"/>
      <c r="N274" s="48"/>
      <c r="O274" s="42"/>
      <c r="P274" s="42"/>
      <c r="Q274" s="42"/>
      <c r="R274" s="47"/>
      <c r="S274" s="42"/>
      <c r="T274" s="73"/>
      <c r="U274" s="48"/>
      <c r="V274" s="49"/>
    </row>
    <row r="275" spans="1:22" x14ac:dyDescent="0.35">
      <c r="A275" s="1"/>
      <c r="B275" s="44"/>
      <c r="E275" s="50"/>
      <c r="F275" s="55"/>
      <c r="G275" s="54"/>
      <c r="H275" s="42"/>
      <c r="I275" s="54"/>
      <c r="J275" s="42"/>
      <c r="K275" s="42"/>
      <c r="L275" s="46"/>
      <c r="M275" s="42"/>
      <c r="N275" s="48"/>
      <c r="O275" s="42"/>
      <c r="P275" s="42"/>
      <c r="Q275" s="42"/>
      <c r="R275" s="47"/>
      <c r="S275" s="42"/>
      <c r="T275" s="73"/>
      <c r="U275" s="48"/>
      <c r="V275" s="49"/>
    </row>
    <row r="276" spans="1:22" x14ac:dyDescent="0.35">
      <c r="A276" s="1"/>
      <c r="B276" s="44"/>
      <c r="E276" s="50"/>
      <c r="F276" s="41"/>
      <c r="G276" s="42"/>
      <c r="H276" s="42"/>
      <c r="I276" s="42"/>
      <c r="J276" s="42"/>
      <c r="K276" s="42"/>
      <c r="L276" s="46"/>
      <c r="M276" s="42"/>
      <c r="N276" s="48"/>
      <c r="O276" s="42"/>
      <c r="P276" s="42"/>
      <c r="Q276" s="42"/>
      <c r="R276" s="47"/>
      <c r="S276" s="42"/>
      <c r="T276" s="73"/>
      <c r="U276" s="48"/>
      <c r="V276" s="49"/>
    </row>
    <row r="277" spans="1:22" x14ac:dyDescent="0.35">
      <c r="A277" s="1"/>
      <c r="B277" s="44"/>
      <c r="E277" s="50"/>
      <c r="F277" s="41"/>
      <c r="G277" s="42"/>
      <c r="H277" s="42"/>
      <c r="I277" s="42"/>
      <c r="J277" s="42"/>
      <c r="K277" s="42"/>
      <c r="L277" s="46"/>
      <c r="M277" s="42"/>
      <c r="N277" s="48"/>
      <c r="O277" s="42"/>
      <c r="P277" s="42"/>
      <c r="Q277" s="42"/>
      <c r="R277" s="47"/>
      <c r="S277" s="42"/>
      <c r="T277" s="73"/>
      <c r="U277" s="48"/>
      <c r="V277" s="49"/>
    </row>
    <row r="278" spans="1:22" x14ac:dyDescent="0.35">
      <c r="A278" s="1"/>
      <c r="B278" s="44"/>
      <c r="E278" s="50"/>
      <c r="F278" s="41"/>
      <c r="G278" s="42"/>
      <c r="H278" s="42"/>
      <c r="I278" s="42"/>
      <c r="J278" s="42"/>
      <c r="K278" s="42"/>
      <c r="L278" s="46"/>
      <c r="M278" s="42"/>
      <c r="N278" s="48"/>
      <c r="O278" s="42"/>
      <c r="P278" s="42"/>
      <c r="Q278" s="42"/>
      <c r="R278" s="47"/>
      <c r="S278" s="42"/>
      <c r="T278" s="73"/>
      <c r="U278" s="48"/>
      <c r="V278" s="49"/>
    </row>
    <row r="279" spans="1:22" x14ac:dyDescent="0.35">
      <c r="A279" s="1"/>
      <c r="B279" s="44"/>
      <c r="E279" s="50"/>
      <c r="F279" s="41"/>
      <c r="G279" s="42"/>
      <c r="H279" s="42"/>
      <c r="I279" s="42"/>
      <c r="J279" s="42"/>
      <c r="K279" s="42"/>
      <c r="L279" s="46"/>
      <c r="M279" s="42"/>
      <c r="N279" s="48"/>
      <c r="O279" s="42"/>
      <c r="P279" s="42"/>
      <c r="Q279" s="42"/>
      <c r="R279" s="47"/>
      <c r="S279" s="42"/>
      <c r="T279" s="73"/>
      <c r="U279" s="48"/>
      <c r="V279" s="49"/>
    </row>
    <row r="280" spans="1:22" x14ac:dyDescent="0.35">
      <c r="A280" s="1"/>
      <c r="B280" s="44"/>
      <c r="E280" s="50"/>
      <c r="F280" s="41"/>
      <c r="G280" s="42"/>
      <c r="H280" s="42"/>
      <c r="I280" s="42"/>
      <c r="J280" s="42"/>
      <c r="K280" s="42"/>
      <c r="L280" s="46"/>
      <c r="M280" s="48"/>
      <c r="N280" s="48"/>
      <c r="O280" s="42"/>
      <c r="P280" s="42"/>
      <c r="Q280" s="42"/>
      <c r="R280" s="47"/>
      <c r="S280" s="42"/>
      <c r="T280" s="73"/>
      <c r="U280" s="48"/>
      <c r="V280" s="49"/>
    </row>
    <row r="281" spans="1:22" x14ac:dyDescent="0.35">
      <c r="A281" s="1"/>
      <c r="B281" s="44"/>
      <c r="E281" s="42"/>
      <c r="F281" s="41"/>
      <c r="G281" s="42"/>
      <c r="H281" s="42"/>
      <c r="I281" s="42"/>
      <c r="J281" s="42"/>
      <c r="K281" s="42"/>
      <c r="L281" s="46"/>
      <c r="M281" s="48"/>
      <c r="N281" s="48"/>
      <c r="O281" s="42"/>
      <c r="P281" s="42"/>
      <c r="Q281" s="42"/>
      <c r="R281" s="47"/>
      <c r="S281" s="42"/>
      <c r="T281" s="73"/>
      <c r="U281" s="48"/>
      <c r="V281" s="49"/>
    </row>
    <row r="282" spans="1:22" x14ac:dyDescent="0.35">
      <c r="A282" s="1"/>
      <c r="B282" s="44"/>
      <c r="E282" s="42"/>
      <c r="F282" s="41"/>
      <c r="G282" s="42"/>
      <c r="H282" s="42"/>
      <c r="I282" s="42"/>
      <c r="J282" s="42"/>
      <c r="K282" s="42"/>
      <c r="L282" s="46"/>
      <c r="M282" s="48"/>
      <c r="N282" s="48"/>
      <c r="O282" s="42"/>
      <c r="P282" s="42"/>
      <c r="Q282" s="42"/>
      <c r="R282" s="47"/>
      <c r="S282" s="42"/>
      <c r="T282" s="73"/>
      <c r="U282" s="48"/>
      <c r="V282" s="49"/>
    </row>
    <row r="283" spans="1:22" x14ac:dyDescent="0.35">
      <c r="A283" s="1"/>
      <c r="B283" s="44"/>
      <c r="E283" s="50"/>
      <c r="F283" s="41"/>
      <c r="G283" s="42"/>
      <c r="H283" s="42"/>
      <c r="I283" s="42"/>
      <c r="J283" s="42"/>
      <c r="K283" s="42"/>
      <c r="L283" s="46"/>
      <c r="M283" s="42"/>
      <c r="N283" s="48"/>
      <c r="O283" s="42"/>
      <c r="P283" s="42"/>
      <c r="Q283" s="42"/>
      <c r="R283" s="47"/>
      <c r="S283" s="42"/>
      <c r="T283" s="73"/>
      <c r="U283" s="48"/>
      <c r="V283" s="49"/>
    </row>
    <row r="284" spans="1:22" x14ac:dyDescent="0.35">
      <c r="A284" s="1"/>
      <c r="B284" s="44"/>
      <c r="E284" s="50"/>
      <c r="F284" s="41"/>
      <c r="G284" s="42"/>
      <c r="H284" s="42"/>
      <c r="I284" s="42"/>
      <c r="J284" s="42"/>
      <c r="K284" s="42"/>
      <c r="L284" s="46"/>
      <c r="M284" s="42"/>
      <c r="N284" s="48"/>
      <c r="O284" s="42"/>
      <c r="P284" s="42"/>
      <c r="Q284" s="42"/>
      <c r="R284" s="47"/>
      <c r="S284" s="42"/>
      <c r="T284" s="73"/>
      <c r="U284" s="48"/>
      <c r="V284" s="49"/>
    </row>
    <row r="285" spans="1:22" x14ac:dyDescent="0.35">
      <c r="A285" s="1"/>
      <c r="B285" s="44"/>
      <c r="E285" s="50"/>
      <c r="F285" s="41"/>
      <c r="G285" s="42"/>
      <c r="H285" s="42"/>
      <c r="I285" s="42"/>
      <c r="J285" s="42"/>
      <c r="K285" s="42"/>
      <c r="L285" s="46"/>
      <c r="M285" s="42"/>
      <c r="N285" s="48"/>
      <c r="O285" s="42"/>
      <c r="P285" s="42"/>
      <c r="Q285" s="42"/>
      <c r="R285" s="47"/>
      <c r="S285" s="42"/>
      <c r="T285" s="73"/>
      <c r="U285" s="48"/>
      <c r="V285" s="49"/>
    </row>
    <row r="286" spans="1:22" x14ac:dyDescent="0.35">
      <c r="A286" s="1"/>
      <c r="B286" s="44"/>
      <c r="E286" s="50"/>
      <c r="F286" s="41"/>
      <c r="G286" s="42"/>
      <c r="H286" s="42"/>
      <c r="I286" s="42"/>
      <c r="J286" s="42"/>
      <c r="K286" s="42"/>
      <c r="L286" s="46"/>
      <c r="M286" s="42"/>
      <c r="N286" s="48"/>
      <c r="O286" s="42"/>
      <c r="P286" s="42"/>
      <c r="Q286" s="42"/>
      <c r="R286" s="47"/>
      <c r="S286" s="42"/>
      <c r="T286" s="73"/>
      <c r="U286" s="48"/>
      <c r="V286" s="49"/>
    </row>
    <row r="287" spans="1:22" x14ac:dyDescent="0.35">
      <c r="A287" s="1"/>
      <c r="B287" s="44"/>
      <c r="E287" s="50"/>
      <c r="F287" s="41"/>
      <c r="G287" s="42"/>
      <c r="H287" s="42"/>
      <c r="I287" s="42"/>
      <c r="J287" s="42"/>
      <c r="K287" s="42"/>
      <c r="L287" s="46"/>
      <c r="M287" s="42"/>
      <c r="N287" s="48"/>
      <c r="O287" s="42"/>
      <c r="P287" s="42"/>
      <c r="Q287" s="42"/>
      <c r="R287" s="47"/>
      <c r="S287" s="42"/>
      <c r="T287" s="73"/>
      <c r="U287" s="48"/>
      <c r="V287" s="49"/>
    </row>
    <row r="288" spans="1:22" x14ac:dyDescent="0.35">
      <c r="A288" s="1"/>
      <c r="B288" s="44"/>
      <c r="E288" s="50"/>
      <c r="F288" s="41"/>
      <c r="G288" s="42"/>
      <c r="H288" s="42"/>
      <c r="I288" s="42"/>
      <c r="J288" s="42"/>
      <c r="K288" s="42"/>
      <c r="L288" s="46"/>
      <c r="M288" s="42"/>
      <c r="N288" s="48"/>
      <c r="O288" s="42"/>
      <c r="P288" s="42"/>
      <c r="Q288" s="42"/>
      <c r="R288" s="47"/>
      <c r="S288" s="42"/>
      <c r="T288" s="73"/>
      <c r="U288" s="48"/>
      <c r="V288" s="49"/>
    </row>
    <row r="289" spans="1:22" x14ac:dyDescent="0.35">
      <c r="A289" s="1"/>
      <c r="B289" s="44"/>
      <c r="E289" s="50"/>
      <c r="F289" s="41"/>
      <c r="G289" s="42"/>
      <c r="H289" s="42"/>
      <c r="I289" s="42"/>
      <c r="J289" s="42"/>
      <c r="K289" s="42"/>
      <c r="L289" s="46"/>
      <c r="M289" s="48"/>
      <c r="N289" s="48"/>
      <c r="O289" s="42"/>
      <c r="P289" s="42"/>
      <c r="Q289" s="42"/>
      <c r="R289" s="47"/>
      <c r="S289" s="42"/>
      <c r="T289" s="73"/>
      <c r="U289" s="48"/>
      <c r="V289" s="49"/>
    </row>
    <row r="290" spans="1:22" x14ac:dyDescent="0.35">
      <c r="A290" s="1"/>
      <c r="B290" s="44"/>
      <c r="E290" s="50"/>
      <c r="F290" s="41"/>
      <c r="G290" s="42"/>
      <c r="H290" s="42"/>
      <c r="I290" s="42"/>
      <c r="J290" s="42"/>
      <c r="K290" s="42"/>
      <c r="L290" s="46"/>
      <c r="M290" s="42"/>
      <c r="N290" s="48"/>
      <c r="O290" s="42"/>
      <c r="P290" s="42"/>
      <c r="Q290" s="42"/>
      <c r="R290" s="47"/>
      <c r="S290" s="42"/>
      <c r="T290" s="73"/>
      <c r="U290" s="48"/>
      <c r="V290" s="49"/>
    </row>
    <row r="291" spans="1:22" x14ac:dyDescent="0.35">
      <c r="A291" s="1"/>
      <c r="B291" s="44"/>
      <c r="E291" s="50"/>
      <c r="F291" s="41"/>
      <c r="G291" s="42"/>
      <c r="H291" s="48"/>
      <c r="I291" s="42"/>
      <c r="J291" s="42"/>
      <c r="K291" s="42"/>
      <c r="L291" s="46"/>
      <c r="M291" s="42"/>
      <c r="N291" s="48"/>
      <c r="O291" s="42"/>
      <c r="P291" s="42"/>
      <c r="Q291" s="42"/>
      <c r="R291" s="47"/>
      <c r="S291" s="42"/>
      <c r="T291" s="73"/>
      <c r="U291" s="48"/>
      <c r="V291" s="49"/>
    </row>
    <row r="292" spans="1:22" x14ac:dyDescent="0.35">
      <c r="A292" s="1"/>
      <c r="B292" s="44"/>
      <c r="E292" s="50"/>
      <c r="F292" s="41"/>
      <c r="G292" s="42"/>
      <c r="H292" s="42"/>
      <c r="I292" s="42"/>
      <c r="J292" s="42"/>
      <c r="K292" s="42"/>
      <c r="L292" s="46"/>
      <c r="M292" s="42"/>
      <c r="N292" s="48"/>
      <c r="O292" s="42"/>
      <c r="P292" s="42"/>
      <c r="Q292" s="42"/>
      <c r="R292" s="47"/>
      <c r="S292" s="42"/>
      <c r="T292" s="73"/>
      <c r="U292" s="48"/>
      <c r="V292" s="49"/>
    </row>
    <row r="293" spans="1:22" x14ac:dyDescent="0.35">
      <c r="A293" s="1"/>
      <c r="B293" s="44"/>
      <c r="E293" s="50"/>
      <c r="F293" s="41"/>
      <c r="G293" s="42"/>
      <c r="H293" s="42"/>
      <c r="I293" s="42"/>
      <c r="J293" s="42"/>
      <c r="K293" s="42"/>
      <c r="L293" s="46"/>
      <c r="M293" s="48"/>
      <c r="N293" s="48"/>
      <c r="O293" s="42"/>
      <c r="P293" s="42"/>
      <c r="Q293" s="42"/>
      <c r="R293" s="47"/>
      <c r="S293" s="42"/>
      <c r="T293" s="73"/>
      <c r="U293" s="48"/>
      <c r="V293" s="49"/>
    </row>
    <row r="294" spans="1:22" x14ac:dyDescent="0.35">
      <c r="A294" s="1"/>
      <c r="B294" s="44"/>
      <c r="E294" s="50"/>
      <c r="F294" s="41"/>
      <c r="G294" s="42"/>
      <c r="H294" s="42"/>
      <c r="I294" s="42"/>
      <c r="J294" s="42"/>
      <c r="K294" s="42"/>
      <c r="L294" s="46"/>
      <c r="M294" s="48"/>
      <c r="N294" s="48"/>
      <c r="O294" s="42"/>
      <c r="P294" s="42"/>
      <c r="Q294" s="42"/>
      <c r="R294" s="47"/>
      <c r="S294" s="42"/>
      <c r="T294" s="73"/>
      <c r="U294" s="48"/>
      <c r="V294" s="49"/>
    </row>
    <row r="295" spans="1:22" x14ac:dyDescent="0.35">
      <c r="A295" s="1"/>
      <c r="B295" s="44"/>
      <c r="E295" s="50"/>
      <c r="F295" s="41"/>
      <c r="G295" s="42"/>
      <c r="H295" s="42"/>
      <c r="I295" s="42"/>
      <c r="J295" s="42"/>
      <c r="K295" s="42"/>
      <c r="L295" s="46"/>
      <c r="M295" s="42"/>
      <c r="N295" s="48"/>
      <c r="O295" s="42"/>
      <c r="P295" s="42"/>
      <c r="Q295" s="42"/>
      <c r="R295" s="47"/>
      <c r="S295" s="42"/>
      <c r="T295" s="73"/>
      <c r="U295" s="48"/>
      <c r="V295" s="49"/>
    </row>
    <row r="296" spans="1:22" x14ac:dyDescent="0.35">
      <c r="A296" s="1"/>
      <c r="B296" s="44"/>
      <c r="E296" s="50"/>
      <c r="F296" s="41"/>
      <c r="G296" s="42"/>
      <c r="H296" s="42"/>
      <c r="I296" s="42"/>
      <c r="J296" s="42"/>
      <c r="K296" s="42"/>
      <c r="L296" s="46"/>
      <c r="M296" s="42"/>
      <c r="N296" s="48"/>
      <c r="O296" s="42"/>
      <c r="P296" s="42"/>
      <c r="Q296" s="42"/>
      <c r="R296" s="47"/>
      <c r="S296" s="42"/>
      <c r="T296" s="73"/>
      <c r="U296" s="48"/>
      <c r="V296" s="49"/>
    </row>
    <row r="297" spans="1:22" x14ac:dyDescent="0.35">
      <c r="A297" s="1"/>
      <c r="B297" s="44"/>
      <c r="E297" s="50"/>
      <c r="F297" s="41"/>
      <c r="G297" s="42"/>
      <c r="H297" s="42"/>
      <c r="I297" s="42"/>
      <c r="J297" s="42"/>
      <c r="K297" s="42"/>
      <c r="L297" s="46"/>
      <c r="M297" s="48"/>
      <c r="N297" s="48"/>
      <c r="O297" s="42"/>
      <c r="P297" s="42"/>
      <c r="Q297" s="42"/>
      <c r="R297" s="47"/>
      <c r="S297" s="42"/>
      <c r="T297" s="73"/>
      <c r="U297" s="48"/>
      <c r="V297" s="49"/>
    </row>
    <row r="298" spans="1:22" x14ac:dyDescent="0.35">
      <c r="A298" s="1"/>
      <c r="B298" s="44"/>
      <c r="E298" s="50"/>
      <c r="F298" s="41"/>
      <c r="G298" s="42"/>
      <c r="H298" s="42"/>
      <c r="I298" s="42"/>
      <c r="J298" s="42"/>
      <c r="K298" s="42"/>
      <c r="L298" s="46"/>
      <c r="M298" s="48"/>
      <c r="N298" s="48"/>
      <c r="O298" s="42"/>
      <c r="P298" s="42"/>
      <c r="Q298" s="42"/>
      <c r="R298" s="47"/>
      <c r="S298" s="42"/>
      <c r="T298" s="73"/>
      <c r="U298" s="48"/>
      <c r="V298" s="49"/>
    </row>
    <row r="299" spans="1:22" x14ac:dyDescent="0.35">
      <c r="A299" s="1"/>
      <c r="B299" s="44"/>
      <c r="E299" s="50"/>
      <c r="F299" s="41"/>
      <c r="G299" s="42"/>
      <c r="H299" s="42"/>
      <c r="I299" s="42"/>
      <c r="J299" s="42"/>
      <c r="K299" s="42"/>
      <c r="L299" s="46"/>
      <c r="M299" s="48"/>
      <c r="N299" s="48"/>
      <c r="O299" s="42"/>
      <c r="P299" s="42"/>
      <c r="Q299" s="42"/>
      <c r="R299" s="47"/>
      <c r="S299" s="42"/>
      <c r="T299" s="73"/>
      <c r="U299" s="48"/>
      <c r="V299" s="49"/>
    </row>
    <row r="300" spans="1:22" x14ac:dyDescent="0.35">
      <c r="A300" s="1"/>
      <c r="B300" s="44"/>
      <c r="E300" s="50"/>
      <c r="F300" s="41"/>
      <c r="G300" s="42"/>
      <c r="H300" s="42"/>
      <c r="I300" s="42"/>
      <c r="J300" s="42"/>
      <c r="K300" s="42"/>
      <c r="L300" s="46"/>
      <c r="M300" s="48"/>
      <c r="N300" s="48"/>
      <c r="O300" s="42"/>
      <c r="P300" s="42"/>
      <c r="Q300" s="42"/>
      <c r="R300" s="47"/>
      <c r="S300" s="42"/>
      <c r="T300" s="73"/>
      <c r="U300" s="48"/>
      <c r="V300" s="49"/>
    </row>
    <row r="301" spans="1:22" x14ac:dyDescent="0.35">
      <c r="A301" s="1"/>
      <c r="B301" s="44"/>
      <c r="E301" s="50"/>
      <c r="F301" s="41"/>
      <c r="G301" s="42"/>
      <c r="H301" s="42"/>
      <c r="I301" s="42"/>
      <c r="J301" s="42"/>
      <c r="K301" s="42"/>
      <c r="L301" s="46"/>
      <c r="M301" s="48"/>
      <c r="N301" s="48"/>
      <c r="O301" s="42"/>
      <c r="P301" s="42"/>
      <c r="Q301" s="42"/>
      <c r="R301" s="47"/>
      <c r="S301" s="42"/>
      <c r="T301" s="73"/>
      <c r="U301" s="48"/>
      <c r="V301" s="49"/>
    </row>
    <row r="302" spans="1:22" x14ac:dyDescent="0.35">
      <c r="A302" s="1"/>
      <c r="B302" s="44"/>
      <c r="E302" s="50"/>
      <c r="F302" s="41"/>
      <c r="G302" s="42"/>
      <c r="H302" s="42"/>
      <c r="I302" s="42"/>
      <c r="J302" s="42"/>
      <c r="K302" s="42"/>
      <c r="L302" s="46"/>
      <c r="M302" s="42"/>
      <c r="N302" s="48"/>
      <c r="O302" s="42"/>
      <c r="P302" s="42"/>
      <c r="Q302" s="42"/>
      <c r="R302" s="47"/>
      <c r="S302" s="42"/>
      <c r="T302" s="73"/>
      <c r="U302" s="48"/>
      <c r="V302" s="49"/>
    </row>
    <row r="303" spans="1:22" x14ac:dyDescent="0.35">
      <c r="A303" s="1"/>
      <c r="B303" s="44"/>
      <c r="E303" s="50"/>
      <c r="F303" s="41"/>
      <c r="G303" s="42"/>
      <c r="H303" s="42"/>
      <c r="I303" s="42"/>
      <c r="J303" s="42"/>
      <c r="K303" s="42"/>
      <c r="L303" s="46"/>
      <c r="M303" s="42"/>
      <c r="N303" s="48"/>
      <c r="O303" s="42"/>
      <c r="P303" s="42"/>
      <c r="Q303" s="42"/>
      <c r="R303" s="47"/>
      <c r="S303" s="42"/>
      <c r="T303" s="73"/>
      <c r="U303" s="48"/>
      <c r="V303" s="49"/>
    </row>
    <row r="304" spans="1:22" x14ac:dyDescent="0.35">
      <c r="A304" s="1"/>
      <c r="B304" s="44"/>
      <c r="E304" s="50"/>
      <c r="F304" s="41"/>
      <c r="G304" s="42"/>
      <c r="H304" s="42"/>
      <c r="I304" s="42"/>
      <c r="J304" s="42"/>
      <c r="K304" s="42"/>
      <c r="L304" s="46"/>
      <c r="M304" s="42"/>
      <c r="N304" s="48"/>
      <c r="O304" s="42"/>
      <c r="P304" s="42"/>
      <c r="Q304" s="42"/>
      <c r="R304" s="47"/>
      <c r="S304" s="42"/>
      <c r="T304" s="73"/>
      <c r="U304" s="48"/>
      <c r="V304" s="49"/>
    </row>
    <row r="305" spans="1:22" x14ac:dyDescent="0.35">
      <c r="A305" s="1"/>
      <c r="B305" s="44"/>
      <c r="E305" s="50"/>
      <c r="F305" s="41"/>
      <c r="G305" s="42"/>
      <c r="H305" s="42"/>
      <c r="I305" s="42"/>
      <c r="J305" s="42"/>
      <c r="K305" s="42"/>
      <c r="L305" s="46"/>
      <c r="M305" s="42"/>
      <c r="N305" s="48"/>
      <c r="O305" s="42"/>
      <c r="P305" s="42"/>
      <c r="Q305" s="42"/>
      <c r="R305" s="47"/>
      <c r="S305" s="42"/>
      <c r="T305" s="73"/>
      <c r="U305" s="48"/>
      <c r="V305" s="49"/>
    </row>
    <row r="306" spans="1:22" x14ac:dyDescent="0.35">
      <c r="A306" s="1"/>
      <c r="B306" s="44"/>
      <c r="E306" s="50"/>
      <c r="F306" s="41"/>
      <c r="G306" s="42"/>
      <c r="H306" s="42"/>
      <c r="I306" s="42"/>
      <c r="J306" s="42"/>
      <c r="K306" s="42"/>
      <c r="L306" s="46"/>
      <c r="M306" s="48"/>
      <c r="N306" s="48"/>
      <c r="O306" s="42"/>
      <c r="P306" s="42"/>
      <c r="Q306" s="42"/>
      <c r="R306" s="47"/>
      <c r="S306" s="42"/>
      <c r="T306" s="73"/>
      <c r="U306" s="48"/>
      <c r="V306" s="49"/>
    </row>
    <row r="307" spans="1:22" x14ac:dyDescent="0.35">
      <c r="A307" s="1"/>
      <c r="B307" s="44"/>
      <c r="E307" s="50"/>
      <c r="F307" s="41"/>
      <c r="G307" s="42"/>
      <c r="H307" s="42"/>
      <c r="I307" s="42"/>
      <c r="J307" s="42"/>
      <c r="K307" s="42"/>
      <c r="L307" s="46"/>
      <c r="M307" s="48"/>
      <c r="N307" s="48"/>
      <c r="O307" s="42"/>
      <c r="P307" s="42"/>
      <c r="Q307" s="42"/>
      <c r="R307" s="47"/>
      <c r="S307" s="42"/>
      <c r="T307" s="73"/>
      <c r="U307" s="48"/>
      <c r="V307" s="49"/>
    </row>
    <row r="308" spans="1:22" x14ac:dyDescent="0.35">
      <c r="A308" s="1"/>
      <c r="B308" s="44"/>
      <c r="E308" s="50"/>
      <c r="F308" s="41"/>
      <c r="G308" s="42"/>
      <c r="H308" s="42"/>
      <c r="I308" s="42"/>
      <c r="J308" s="42"/>
      <c r="K308" s="42"/>
      <c r="L308" s="46"/>
      <c r="M308" s="42"/>
      <c r="N308" s="48"/>
      <c r="O308" s="42"/>
      <c r="P308" s="42"/>
      <c r="Q308" s="42"/>
      <c r="R308" s="47"/>
      <c r="S308" s="42"/>
      <c r="T308" s="73"/>
      <c r="U308" s="48"/>
      <c r="V308" s="49"/>
    </row>
    <row r="309" spans="1:22" x14ac:dyDescent="0.35">
      <c r="A309" s="1"/>
      <c r="B309" s="44"/>
      <c r="E309" s="50"/>
      <c r="F309" s="41"/>
      <c r="G309" s="42"/>
      <c r="H309" s="42"/>
      <c r="I309" s="42"/>
      <c r="J309" s="42"/>
      <c r="K309" s="42"/>
      <c r="L309" s="46"/>
      <c r="M309" s="42"/>
      <c r="N309" s="48"/>
      <c r="O309" s="42"/>
      <c r="P309" s="42"/>
      <c r="Q309" s="42"/>
      <c r="R309" s="47"/>
      <c r="S309" s="42"/>
      <c r="T309" s="73"/>
      <c r="U309" s="48"/>
      <c r="V309" s="49"/>
    </row>
    <row r="310" spans="1:22" x14ac:dyDescent="0.35">
      <c r="A310" s="1"/>
      <c r="B310" s="44"/>
      <c r="E310" s="50"/>
      <c r="F310" s="41"/>
      <c r="G310" s="42"/>
      <c r="H310" s="42"/>
      <c r="I310" s="42"/>
      <c r="J310" s="42"/>
      <c r="K310" s="42"/>
      <c r="L310" s="46"/>
      <c r="M310" s="48"/>
      <c r="N310" s="48"/>
      <c r="O310" s="42"/>
      <c r="P310" s="42"/>
      <c r="Q310" s="42"/>
      <c r="R310" s="47"/>
      <c r="S310" s="42"/>
      <c r="T310" s="73"/>
      <c r="U310" s="48"/>
      <c r="V310" s="49"/>
    </row>
    <row r="311" spans="1:22" x14ac:dyDescent="0.35">
      <c r="A311" s="1"/>
      <c r="B311" s="44"/>
      <c r="E311" s="50"/>
      <c r="F311" s="41"/>
      <c r="G311" s="42"/>
      <c r="H311" s="42"/>
      <c r="I311" s="42"/>
      <c r="J311" s="42"/>
      <c r="K311" s="42"/>
      <c r="L311" s="46"/>
      <c r="M311" s="42"/>
      <c r="N311" s="48"/>
      <c r="O311" s="42"/>
      <c r="P311" s="42"/>
      <c r="Q311" s="42"/>
      <c r="R311" s="47"/>
      <c r="S311" s="42"/>
      <c r="T311" s="73"/>
      <c r="U311" s="48"/>
      <c r="V311" s="49"/>
    </row>
    <row r="312" spans="1:22" x14ac:dyDescent="0.35">
      <c r="A312" s="1"/>
      <c r="B312" s="44"/>
      <c r="E312" s="50"/>
      <c r="F312" s="41"/>
      <c r="G312" s="42"/>
      <c r="H312" s="42"/>
      <c r="I312" s="42"/>
      <c r="J312" s="42"/>
      <c r="K312" s="42"/>
      <c r="L312" s="46"/>
      <c r="M312" s="48"/>
      <c r="N312" s="48"/>
      <c r="O312" s="42"/>
      <c r="P312" s="42"/>
      <c r="Q312" s="42"/>
      <c r="R312" s="47"/>
      <c r="S312" s="42"/>
      <c r="T312" s="73"/>
      <c r="U312" s="48"/>
      <c r="V312" s="49"/>
    </row>
    <row r="313" spans="1:22" x14ac:dyDescent="0.35">
      <c r="A313" s="1"/>
      <c r="B313" s="44"/>
      <c r="E313" s="50"/>
      <c r="F313" s="41"/>
      <c r="G313" s="42"/>
      <c r="H313" s="42"/>
      <c r="I313" s="42"/>
      <c r="J313" s="42"/>
      <c r="K313" s="42"/>
      <c r="L313" s="46"/>
      <c r="M313" s="48"/>
      <c r="N313" s="48"/>
      <c r="O313" s="42"/>
      <c r="P313" s="42"/>
      <c r="Q313" s="42"/>
      <c r="R313" s="47"/>
      <c r="S313" s="42"/>
      <c r="T313" s="73"/>
      <c r="U313" s="48"/>
      <c r="V313" s="49"/>
    </row>
    <row r="314" spans="1:22" x14ac:dyDescent="0.35">
      <c r="A314" s="1"/>
      <c r="B314" s="44"/>
      <c r="E314" s="50"/>
      <c r="F314" s="41"/>
      <c r="G314" s="42"/>
      <c r="H314" s="42"/>
      <c r="I314" s="42"/>
      <c r="J314" s="42"/>
      <c r="K314" s="42"/>
      <c r="L314" s="46"/>
      <c r="M314" s="42"/>
      <c r="N314" s="48"/>
      <c r="O314" s="42"/>
      <c r="P314" s="42"/>
      <c r="Q314" s="42"/>
      <c r="R314" s="47"/>
      <c r="S314" s="42"/>
      <c r="T314" s="73"/>
      <c r="U314" s="48"/>
      <c r="V314" s="49"/>
    </row>
    <row r="315" spans="1:22" x14ac:dyDescent="0.35">
      <c r="A315" s="1"/>
      <c r="B315" s="44"/>
      <c r="E315" s="50"/>
      <c r="F315" s="41"/>
      <c r="G315" s="42"/>
      <c r="H315" s="42"/>
      <c r="I315" s="42"/>
      <c r="J315" s="42"/>
      <c r="K315" s="42"/>
      <c r="L315" s="46"/>
      <c r="M315" s="42"/>
      <c r="N315" s="48"/>
      <c r="O315" s="42"/>
      <c r="P315" s="42"/>
      <c r="Q315" s="42"/>
      <c r="R315" s="47"/>
      <c r="S315" s="42"/>
      <c r="T315" s="73"/>
      <c r="U315" s="48"/>
      <c r="V315" s="49"/>
    </row>
    <row r="316" spans="1:22" x14ac:dyDescent="0.35">
      <c r="A316" s="1"/>
      <c r="B316" s="44"/>
      <c r="E316" s="50"/>
      <c r="F316" s="41"/>
      <c r="G316" s="42"/>
      <c r="H316" s="42"/>
      <c r="I316" s="42"/>
      <c r="J316" s="42"/>
      <c r="K316" s="42"/>
      <c r="L316" s="46"/>
      <c r="M316" s="42"/>
      <c r="N316" s="48"/>
      <c r="O316" s="42"/>
      <c r="P316" s="42"/>
      <c r="Q316" s="42"/>
      <c r="R316" s="47"/>
      <c r="S316" s="42"/>
      <c r="T316" s="73"/>
      <c r="U316" s="48"/>
      <c r="V316" s="49"/>
    </row>
    <row r="317" spans="1:22" x14ac:dyDescent="0.35">
      <c r="A317" s="1"/>
      <c r="B317" s="44"/>
      <c r="E317" s="50"/>
      <c r="F317" s="41"/>
      <c r="G317" s="42"/>
      <c r="H317" s="42"/>
      <c r="I317" s="42"/>
      <c r="J317" s="42"/>
      <c r="K317" s="42"/>
      <c r="L317" s="46"/>
      <c r="M317" s="42"/>
      <c r="N317" s="48"/>
      <c r="O317" s="42"/>
      <c r="P317" s="42"/>
      <c r="Q317" s="42"/>
      <c r="R317" s="47"/>
      <c r="S317" s="42"/>
      <c r="T317" s="73"/>
      <c r="U317" s="48"/>
      <c r="V317" s="49"/>
    </row>
    <row r="318" spans="1:22" x14ac:dyDescent="0.35">
      <c r="A318" s="1"/>
      <c r="B318" s="44"/>
      <c r="E318" s="50"/>
      <c r="F318" s="41"/>
      <c r="G318" s="42"/>
      <c r="H318" s="42"/>
      <c r="I318" s="42"/>
      <c r="J318" s="42"/>
      <c r="K318" s="42"/>
      <c r="L318" s="46"/>
      <c r="M318" s="42"/>
      <c r="N318" s="48"/>
      <c r="O318" s="42"/>
      <c r="P318" s="42"/>
      <c r="Q318" s="42"/>
      <c r="R318" s="47"/>
      <c r="S318" s="42"/>
      <c r="T318" s="73"/>
      <c r="U318" s="48"/>
      <c r="V318" s="49"/>
    </row>
    <row r="319" spans="1:22" x14ac:dyDescent="0.35">
      <c r="A319" s="1"/>
      <c r="B319" s="44"/>
      <c r="E319" s="50"/>
      <c r="F319" s="41"/>
      <c r="G319" s="42"/>
      <c r="H319" s="42"/>
      <c r="I319" s="42"/>
      <c r="J319" s="42"/>
      <c r="K319" s="42"/>
      <c r="L319" s="46"/>
      <c r="M319" s="42"/>
      <c r="N319" s="48"/>
      <c r="O319" s="42"/>
      <c r="P319" s="42"/>
      <c r="Q319" s="42"/>
      <c r="R319" s="47"/>
      <c r="S319" s="42"/>
      <c r="T319" s="73"/>
      <c r="U319" s="48"/>
      <c r="V319" s="49"/>
    </row>
    <row r="320" spans="1:22" x14ac:dyDescent="0.35">
      <c r="A320" s="1"/>
      <c r="B320" s="44"/>
      <c r="E320" s="50"/>
      <c r="F320" s="41"/>
      <c r="G320" s="42"/>
      <c r="H320" s="42"/>
      <c r="I320" s="42"/>
      <c r="J320" s="42"/>
      <c r="K320" s="42"/>
      <c r="L320" s="46"/>
      <c r="M320" s="48"/>
      <c r="N320" s="48"/>
      <c r="O320" s="42"/>
      <c r="P320" s="42"/>
      <c r="Q320" s="42"/>
      <c r="R320" s="47"/>
      <c r="S320" s="42"/>
      <c r="T320" s="73"/>
      <c r="U320" s="48"/>
      <c r="V320" s="49"/>
    </row>
    <row r="321" spans="1:22" x14ac:dyDescent="0.35">
      <c r="A321" s="1"/>
      <c r="B321" s="44"/>
      <c r="E321" s="50"/>
      <c r="F321" s="41"/>
      <c r="G321" s="42"/>
      <c r="H321" s="42"/>
      <c r="I321" s="42"/>
      <c r="J321" s="42"/>
      <c r="K321" s="42"/>
      <c r="L321" s="46"/>
      <c r="M321" s="42"/>
      <c r="N321" s="48"/>
      <c r="O321" s="42"/>
      <c r="P321" s="42"/>
      <c r="Q321" s="42"/>
      <c r="R321" s="47"/>
      <c r="S321" s="42"/>
      <c r="T321" s="73"/>
      <c r="U321" s="48"/>
      <c r="V321" s="49"/>
    </row>
    <row r="322" spans="1:22" x14ac:dyDescent="0.35">
      <c r="A322" s="1"/>
      <c r="B322" s="44"/>
      <c r="E322" s="50"/>
      <c r="F322" s="41"/>
      <c r="G322" s="42"/>
      <c r="H322" s="42"/>
      <c r="I322" s="42"/>
      <c r="J322" s="42"/>
      <c r="K322" s="42"/>
      <c r="L322" s="46"/>
      <c r="M322" s="42"/>
      <c r="N322" s="48"/>
      <c r="O322" s="42"/>
      <c r="P322" s="42"/>
      <c r="Q322" s="42"/>
      <c r="R322" s="47"/>
      <c r="S322" s="42"/>
      <c r="T322" s="73"/>
      <c r="U322" s="48"/>
      <c r="V322" s="49"/>
    </row>
    <row r="323" spans="1:22" x14ac:dyDescent="0.35">
      <c r="A323" s="1"/>
      <c r="B323" s="44"/>
      <c r="E323" s="50"/>
      <c r="F323" s="41"/>
      <c r="G323" s="42"/>
      <c r="H323" s="42"/>
      <c r="I323" s="42"/>
      <c r="J323" s="42"/>
      <c r="K323" s="42"/>
      <c r="L323" s="46"/>
      <c r="M323" s="42"/>
      <c r="N323" s="48"/>
      <c r="O323" s="42"/>
      <c r="P323" s="42"/>
      <c r="Q323" s="42"/>
      <c r="R323" s="47"/>
      <c r="S323" s="42"/>
      <c r="T323" s="73"/>
      <c r="U323" s="48"/>
      <c r="V323" s="49"/>
    </row>
    <row r="324" spans="1:22" x14ac:dyDescent="0.35">
      <c r="A324" s="1"/>
      <c r="B324" s="44"/>
      <c r="E324" s="50"/>
      <c r="F324" s="41"/>
      <c r="G324" s="42"/>
      <c r="H324" s="42"/>
      <c r="I324" s="42"/>
      <c r="J324" s="42"/>
      <c r="K324" s="42"/>
      <c r="L324" s="46"/>
      <c r="M324" s="42"/>
      <c r="N324" s="48"/>
      <c r="O324" s="42"/>
      <c r="P324" s="42"/>
      <c r="Q324" s="42"/>
      <c r="R324" s="47"/>
      <c r="S324" s="42"/>
      <c r="T324" s="73"/>
      <c r="U324" s="48"/>
      <c r="V324" s="49"/>
    </row>
    <row r="325" spans="1:22" x14ac:dyDescent="0.35">
      <c r="A325" s="1"/>
      <c r="B325" s="44"/>
      <c r="E325" s="50"/>
      <c r="F325" s="41"/>
      <c r="G325" s="42"/>
      <c r="H325" s="42"/>
      <c r="I325" s="42"/>
      <c r="J325" s="42"/>
      <c r="K325" s="42"/>
      <c r="L325" s="46"/>
      <c r="M325" s="42"/>
      <c r="N325" s="48"/>
      <c r="O325" s="42"/>
      <c r="P325" s="42"/>
      <c r="Q325" s="42"/>
      <c r="R325" s="47"/>
      <c r="S325" s="42"/>
      <c r="T325" s="73"/>
      <c r="U325" s="48"/>
      <c r="V325" s="49"/>
    </row>
    <row r="326" spans="1:22" x14ac:dyDescent="0.35">
      <c r="A326" s="1"/>
      <c r="B326" s="44"/>
      <c r="E326" s="50"/>
      <c r="F326" s="41"/>
      <c r="G326" s="42"/>
      <c r="H326" s="48"/>
      <c r="I326" s="42"/>
      <c r="J326" s="42"/>
      <c r="K326" s="42"/>
      <c r="L326" s="46"/>
      <c r="M326" s="42"/>
      <c r="N326" s="48"/>
      <c r="O326" s="42"/>
      <c r="P326" s="42"/>
      <c r="Q326" s="42"/>
      <c r="R326" s="47"/>
      <c r="S326" s="42"/>
      <c r="T326" s="73"/>
      <c r="U326" s="48"/>
      <c r="V326" s="49"/>
    </row>
    <row r="327" spans="1:22" x14ac:dyDescent="0.35">
      <c r="A327" s="1"/>
      <c r="B327" s="44"/>
      <c r="E327" s="50"/>
      <c r="F327" s="41"/>
      <c r="G327" s="42"/>
      <c r="H327" s="48"/>
      <c r="I327" s="42"/>
      <c r="J327" s="42"/>
      <c r="K327" s="42"/>
      <c r="L327" s="46"/>
      <c r="M327" s="42"/>
      <c r="N327" s="48"/>
      <c r="O327" s="42"/>
      <c r="P327" s="42"/>
      <c r="Q327" s="42"/>
      <c r="R327" s="47"/>
      <c r="S327" s="42"/>
      <c r="T327" s="73"/>
      <c r="U327" s="48"/>
      <c r="V327" s="49"/>
    </row>
    <row r="328" spans="1:22" x14ac:dyDescent="0.35">
      <c r="A328" s="1"/>
      <c r="B328" s="44"/>
      <c r="E328" s="50"/>
      <c r="F328" s="41"/>
      <c r="G328" s="42"/>
      <c r="H328" s="42"/>
      <c r="I328" s="42"/>
      <c r="J328" s="42"/>
      <c r="K328" s="42"/>
      <c r="L328" s="46"/>
      <c r="M328" s="42"/>
      <c r="N328" s="48"/>
      <c r="O328" s="42"/>
      <c r="P328" s="42"/>
      <c r="Q328" s="42"/>
      <c r="R328" s="47"/>
      <c r="S328" s="42"/>
      <c r="T328" s="73"/>
      <c r="U328" s="48"/>
      <c r="V328" s="49"/>
    </row>
    <row r="329" spans="1:22" x14ac:dyDescent="0.35">
      <c r="A329" s="1"/>
      <c r="B329" s="44"/>
      <c r="E329" s="50"/>
      <c r="F329" s="41"/>
      <c r="G329" s="42"/>
      <c r="H329" s="42"/>
      <c r="I329" s="42"/>
      <c r="J329" s="42"/>
      <c r="K329" s="42"/>
      <c r="L329" s="46"/>
      <c r="M329" s="42"/>
      <c r="N329" s="48"/>
      <c r="O329" s="42"/>
      <c r="P329" s="42"/>
      <c r="Q329" s="42"/>
      <c r="R329" s="47"/>
      <c r="S329" s="42"/>
      <c r="T329" s="77"/>
      <c r="U329" s="48"/>
      <c r="V329" s="49"/>
    </row>
    <row r="330" spans="1:22" x14ac:dyDescent="0.35">
      <c r="A330" s="1"/>
      <c r="B330" s="44"/>
      <c r="E330" s="50"/>
      <c r="F330" s="41"/>
      <c r="G330" s="42"/>
      <c r="H330" s="48"/>
      <c r="I330" s="42"/>
      <c r="J330" s="42"/>
      <c r="K330" s="42"/>
      <c r="L330" s="46"/>
      <c r="M330" s="42"/>
      <c r="N330" s="48"/>
      <c r="O330" s="42"/>
      <c r="P330" s="42"/>
      <c r="Q330" s="42"/>
      <c r="R330" s="47"/>
      <c r="S330" s="42"/>
      <c r="T330" s="73"/>
      <c r="U330" s="48"/>
      <c r="V330" s="49"/>
    </row>
    <row r="331" spans="1:22" x14ac:dyDescent="0.35">
      <c r="A331" s="1"/>
      <c r="B331" s="44"/>
      <c r="E331" s="50"/>
      <c r="F331" s="41"/>
      <c r="G331" s="42"/>
      <c r="H331" s="42"/>
      <c r="I331" s="42"/>
      <c r="J331" s="42"/>
      <c r="K331" s="42"/>
      <c r="L331" s="46"/>
      <c r="M331" s="42"/>
      <c r="N331" s="48"/>
      <c r="O331" s="42"/>
      <c r="P331" s="42"/>
      <c r="Q331" s="42"/>
      <c r="R331" s="47"/>
      <c r="S331" s="42"/>
      <c r="T331" s="73"/>
      <c r="U331" s="48"/>
      <c r="V331" s="49"/>
    </row>
    <row r="332" spans="1:22" x14ac:dyDescent="0.35">
      <c r="A332" s="1"/>
      <c r="B332" s="44"/>
      <c r="E332" s="50"/>
      <c r="F332" s="41"/>
      <c r="G332" s="42"/>
      <c r="H332" s="48"/>
      <c r="I332" s="42"/>
      <c r="J332" s="42"/>
      <c r="K332" s="42"/>
      <c r="L332" s="46"/>
      <c r="M332" s="42"/>
      <c r="N332" s="48"/>
      <c r="O332" s="42"/>
      <c r="P332" s="42"/>
      <c r="Q332" s="42"/>
      <c r="R332" s="47"/>
      <c r="S332" s="42"/>
      <c r="T332" s="73"/>
      <c r="U332" s="48"/>
      <c r="V332" s="49"/>
    </row>
    <row r="333" spans="1:22" x14ac:dyDescent="0.35">
      <c r="A333" s="1"/>
      <c r="B333" s="44"/>
      <c r="E333" s="50"/>
      <c r="F333" s="41"/>
      <c r="G333" s="42"/>
      <c r="H333" s="48"/>
      <c r="I333" s="42"/>
      <c r="J333" s="42"/>
      <c r="K333" s="42"/>
      <c r="L333" s="46"/>
      <c r="M333" s="42"/>
      <c r="N333" s="48"/>
      <c r="O333" s="42"/>
      <c r="P333" s="42"/>
      <c r="Q333" s="42"/>
      <c r="R333" s="47"/>
      <c r="S333" s="42"/>
      <c r="T333" s="73"/>
      <c r="U333" s="48"/>
      <c r="V333" s="49"/>
    </row>
    <row r="334" spans="1:22" x14ac:dyDescent="0.35">
      <c r="A334" s="1"/>
      <c r="B334" s="44"/>
      <c r="E334" s="50"/>
      <c r="F334" s="41"/>
      <c r="G334" s="42"/>
      <c r="H334" s="42"/>
      <c r="I334" s="42"/>
      <c r="J334" s="42"/>
      <c r="K334" s="42"/>
      <c r="L334" s="46"/>
      <c r="M334" s="42"/>
      <c r="N334" s="48"/>
      <c r="O334" s="42"/>
      <c r="P334" s="42"/>
      <c r="Q334" s="42"/>
      <c r="R334" s="47"/>
      <c r="S334" s="42"/>
      <c r="T334" s="73"/>
      <c r="U334" s="48"/>
      <c r="V334" s="49"/>
    </row>
    <row r="335" spans="1:22" x14ac:dyDescent="0.35">
      <c r="A335" s="1"/>
      <c r="B335" s="44"/>
      <c r="E335" s="50"/>
      <c r="F335" s="41"/>
      <c r="G335" s="42"/>
      <c r="H335" s="42"/>
      <c r="I335" s="42"/>
      <c r="J335" s="42"/>
      <c r="K335" s="42"/>
      <c r="L335" s="46"/>
      <c r="M335" s="42"/>
      <c r="N335" s="48"/>
      <c r="O335" s="42"/>
      <c r="P335" s="42"/>
      <c r="Q335" s="42"/>
      <c r="R335" s="47"/>
      <c r="S335" s="42"/>
      <c r="T335" s="73"/>
      <c r="U335" s="48"/>
      <c r="V335" s="49"/>
    </row>
    <row r="336" spans="1:22" x14ac:dyDescent="0.35">
      <c r="A336" s="1"/>
      <c r="B336" s="44"/>
      <c r="E336" s="50"/>
      <c r="F336" s="41"/>
      <c r="G336" s="42"/>
      <c r="H336" s="42"/>
      <c r="I336" s="42"/>
      <c r="J336" s="42"/>
      <c r="K336" s="42"/>
      <c r="L336" s="46"/>
      <c r="M336" s="42"/>
      <c r="N336" s="48"/>
      <c r="O336" s="42"/>
      <c r="P336" s="42"/>
      <c r="Q336" s="42"/>
      <c r="R336" s="47"/>
      <c r="S336" s="42"/>
      <c r="T336" s="73"/>
      <c r="U336" s="48"/>
      <c r="V336" s="49"/>
    </row>
    <row r="337" spans="1:22" x14ac:dyDescent="0.35">
      <c r="A337" s="1"/>
      <c r="B337" s="44"/>
      <c r="E337" s="50"/>
      <c r="F337" s="41"/>
      <c r="G337" s="42"/>
      <c r="H337" s="48"/>
      <c r="I337" s="42"/>
      <c r="J337" s="42"/>
      <c r="K337" s="42"/>
      <c r="L337" s="46"/>
      <c r="M337" s="42"/>
      <c r="N337" s="48"/>
      <c r="O337" s="42"/>
      <c r="P337" s="42"/>
      <c r="Q337" s="42"/>
      <c r="R337" s="47"/>
      <c r="S337" s="42"/>
      <c r="T337" s="73"/>
      <c r="U337" s="48"/>
      <c r="V337" s="49"/>
    </row>
    <row r="338" spans="1:22" x14ac:dyDescent="0.35">
      <c r="A338" s="1"/>
      <c r="B338" s="44"/>
      <c r="E338" s="50"/>
      <c r="F338" s="41"/>
      <c r="G338" s="42"/>
      <c r="H338" s="42"/>
      <c r="I338" s="42"/>
      <c r="J338" s="42"/>
      <c r="K338" s="42"/>
      <c r="L338" s="46"/>
      <c r="M338" s="42"/>
      <c r="N338" s="48"/>
      <c r="O338" s="42"/>
      <c r="P338" s="42"/>
      <c r="Q338" s="42"/>
      <c r="R338" s="47"/>
      <c r="S338" s="42"/>
      <c r="T338" s="73"/>
      <c r="U338" s="48"/>
      <c r="V338" s="49"/>
    </row>
    <row r="339" spans="1:22" x14ac:dyDescent="0.35">
      <c r="A339" s="1"/>
      <c r="B339" s="44"/>
      <c r="E339" s="50"/>
      <c r="F339" s="41"/>
      <c r="G339" s="42"/>
      <c r="H339" s="42"/>
      <c r="I339" s="42"/>
      <c r="J339" s="42"/>
      <c r="K339" s="42"/>
      <c r="L339" s="46"/>
      <c r="M339" s="42"/>
      <c r="N339" s="48"/>
      <c r="O339" s="42"/>
      <c r="P339" s="42"/>
      <c r="Q339" s="42"/>
      <c r="R339" s="47"/>
      <c r="S339" s="42"/>
      <c r="T339" s="73"/>
      <c r="U339" s="48"/>
      <c r="V339" s="49"/>
    </row>
    <row r="340" spans="1:22" x14ac:dyDescent="0.35">
      <c r="A340" s="1"/>
      <c r="B340" s="44"/>
      <c r="E340" s="50"/>
      <c r="F340" s="41"/>
      <c r="G340" s="42"/>
      <c r="H340" s="42"/>
      <c r="I340" s="42"/>
      <c r="J340" s="42"/>
      <c r="K340" s="42"/>
      <c r="L340" s="46"/>
      <c r="M340" s="48"/>
      <c r="N340" s="48"/>
      <c r="O340" s="42"/>
      <c r="P340" s="42"/>
      <c r="Q340" s="42"/>
      <c r="R340" s="47"/>
      <c r="S340" s="42"/>
      <c r="T340" s="73"/>
      <c r="U340" s="48"/>
      <c r="V340" s="49"/>
    </row>
    <row r="341" spans="1:22" x14ac:dyDescent="0.35">
      <c r="A341" s="1"/>
      <c r="B341" s="44"/>
      <c r="E341" s="50"/>
      <c r="F341" s="41"/>
      <c r="G341" s="42"/>
      <c r="H341" s="42"/>
      <c r="I341" s="42"/>
      <c r="J341" s="42"/>
      <c r="K341" s="42"/>
      <c r="L341" s="46"/>
      <c r="M341" s="42"/>
      <c r="N341" s="48"/>
      <c r="O341" s="42"/>
      <c r="P341" s="42"/>
      <c r="Q341" s="42"/>
      <c r="R341" s="47"/>
      <c r="S341" s="42"/>
      <c r="T341" s="73"/>
      <c r="U341" s="48"/>
      <c r="V341" s="49"/>
    </row>
    <row r="342" spans="1:22" x14ac:dyDescent="0.35">
      <c r="A342" s="1"/>
      <c r="B342" s="44"/>
      <c r="E342" s="50"/>
      <c r="F342" s="41"/>
      <c r="G342" s="42"/>
      <c r="H342" s="42"/>
      <c r="I342" s="42"/>
      <c r="J342" s="42"/>
      <c r="K342" s="42"/>
      <c r="L342" s="46"/>
      <c r="M342" s="42"/>
      <c r="N342" s="48"/>
      <c r="O342" s="42"/>
      <c r="P342" s="42"/>
      <c r="Q342" s="42"/>
      <c r="R342" s="47"/>
      <c r="S342" s="42"/>
      <c r="T342" s="73"/>
      <c r="U342" s="48"/>
      <c r="V342" s="49"/>
    </row>
    <row r="343" spans="1:22" x14ac:dyDescent="0.35">
      <c r="A343" s="1"/>
      <c r="B343" s="44"/>
      <c r="E343" s="50"/>
      <c r="F343" s="41"/>
      <c r="G343" s="42"/>
      <c r="H343" s="42"/>
      <c r="I343" s="42"/>
      <c r="J343" s="42"/>
      <c r="K343" s="42"/>
      <c r="L343" s="46"/>
      <c r="M343" s="42"/>
      <c r="N343" s="48"/>
      <c r="O343" s="42"/>
      <c r="P343" s="42"/>
      <c r="Q343" s="42"/>
      <c r="R343" s="47"/>
      <c r="S343" s="42"/>
      <c r="T343" s="73"/>
      <c r="U343" s="48"/>
      <c r="V343" s="49"/>
    </row>
    <row r="344" spans="1:22" x14ac:dyDescent="0.35">
      <c r="A344" s="1"/>
      <c r="B344" s="44"/>
      <c r="E344" s="50"/>
      <c r="F344" s="41"/>
      <c r="G344" s="42"/>
      <c r="H344" s="42"/>
      <c r="I344" s="42"/>
      <c r="J344" s="42"/>
      <c r="K344" s="42"/>
      <c r="L344" s="46"/>
      <c r="M344" s="42"/>
      <c r="N344" s="48"/>
      <c r="O344" s="42"/>
      <c r="P344" s="42"/>
      <c r="Q344" s="42"/>
      <c r="R344" s="47"/>
      <c r="S344" s="42"/>
      <c r="T344" s="73"/>
      <c r="U344" s="48"/>
      <c r="V344" s="49"/>
    </row>
    <row r="345" spans="1:22" x14ac:dyDescent="0.35">
      <c r="A345" s="1"/>
      <c r="B345" s="44"/>
      <c r="E345" s="50"/>
      <c r="F345" s="41"/>
      <c r="G345" s="42"/>
      <c r="H345" s="42"/>
      <c r="I345" s="42"/>
      <c r="J345" s="42"/>
      <c r="K345" s="42"/>
      <c r="L345" s="46"/>
      <c r="M345" s="42"/>
      <c r="N345" s="48"/>
      <c r="O345" s="42"/>
      <c r="P345" s="42"/>
      <c r="Q345" s="42"/>
      <c r="R345" s="47"/>
      <c r="S345" s="42"/>
      <c r="T345" s="73"/>
      <c r="U345" s="48"/>
      <c r="V345" s="49"/>
    </row>
    <row r="346" spans="1:22" x14ac:dyDescent="0.35">
      <c r="A346" s="1"/>
      <c r="B346" s="44"/>
      <c r="E346" s="50"/>
      <c r="F346" s="41"/>
      <c r="G346" s="42"/>
      <c r="H346" s="42"/>
      <c r="I346" s="42"/>
      <c r="J346" s="42"/>
      <c r="K346" s="42"/>
      <c r="L346" s="46"/>
      <c r="M346" s="42"/>
      <c r="N346" s="48"/>
      <c r="O346" s="42"/>
      <c r="P346" s="42"/>
      <c r="Q346" s="42"/>
      <c r="R346" s="47"/>
      <c r="S346" s="42"/>
      <c r="T346" s="73"/>
      <c r="U346" s="48"/>
      <c r="V346" s="49"/>
    </row>
    <row r="347" spans="1:22" x14ac:dyDescent="0.35">
      <c r="A347" s="1"/>
      <c r="B347" s="44"/>
      <c r="E347" s="50"/>
      <c r="F347" s="41"/>
      <c r="G347" s="42"/>
      <c r="H347" s="42"/>
      <c r="I347" s="42"/>
      <c r="J347" s="42"/>
      <c r="K347" s="42"/>
      <c r="L347" s="46"/>
      <c r="M347" s="48"/>
      <c r="N347" s="48"/>
      <c r="O347" s="42"/>
      <c r="P347" s="42"/>
      <c r="Q347" s="42"/>
      <c r="R347" s="47"/>
      <c r="S347" s="42"/>
      <c r="T347" s="73"/>
      <c r="U347" s="48"/>
      <c r="V347" s="49"/>
    </row>
    <row r="348" spans="1:22" x14ac:dyDescent="0.35">
      <c r="A348" s="1"/>
      <c r="B348" s="44"/>
      <c r="E348" s="50"/>
      <c r="F348" s="41"/>
      <c r="G348" s="42"/>
      <c r="H348" s="42"/>
      <c r="I348" s="42"/>
      <c r="J348" s="42"/>
      <c r="K348" s="42"/>
      <c r="L348" s="46"/>
      <c r="M348" s="42"/>
      <c r="N348" s="48"/>
      <c r="O348" s="42"/>
      <c r="P348" s="42"/>
      <c r="Q348" s="42"/>
      <c r="R348" s="47"/>
      <c r="S348" s="42"/>
      <c r="T348" s="76"/>
      <c r="U348" s="48"/>
      <c r="V348" s="49"/>
    </row>
    <row r="349" spans="1:22" x14ac:dyDescent="0.35">
      <c r="A349" s="1"/>
      <c r="B349" s="44"/>
      <c r="E349" s="50"/>
      <c r="F349" s="41"/>
      <c r="G349" s="42"/>
      <c r="H349" s="42"/>
      <c r="I349" s="42"/>
      <c r="J349" s="42"/>
      <c r="K349" s="42"/>
      <c r="L349" s="46"/>
      <c r="M349" s="42"/>
      <c r="N349" s="48"/>
      <c r="O349" s="42"/>
      <c r="P349" s="42"/>
      <c r="Q349" s="42"/>
      <c r="R349" s="47"/>
      <c r="S349" s="42"/>
      <c r="T349" s="73"/>
      <c r="U349" s="48"/>
      <c r="V349" s="49"/>
    </row>
    <row r="350" spans="1:22" x14ac:dyDescent="0.35">
      <c r="A350" s="1"/>
      <c r="B350" s="44"/>
      <c r="E350" s="50"/>
      <c r="F350" s="41"/>
      <c r="G350" s="42"/>
      <c r="H350" s="48"/>
      <c r="I350" s="42"/>
      <c r="J350" s="42"/>
      <c r="K350" s="42"/>
      <c r="L350" s="46"/>
      <c r="M350" s="42"/>
      <c r="N350" s="48"/>
      <c r="O350" s="42"/>
      <c r="P350" s="42"/>
      <c r="Q350" s="42"/>
      <c r="R350" s="47"/>
      <c r="S350" s="42"/>
      <c r="T350" s="73"/>
      <c r="U350" s="48"/>
      <c r="V350" s="49"/>
    </row>
    <row r="351" spans="1:22" x14ac:dyDescent="0.35">
      <c r="A351" s="1"/>
      <c r="B351" s="44"/>
      <c r="E351" s="50"/>
      <c r="F351" s="41"/>
      <c r="G351" s="42"/>
      <c r="H351" s="42"/>
      <c r="I351" s="42"/>
      <c r="J351" s="42"/>
      <c r="K351" s="42"/>
      <c r="L351" s="46"/>
      <c r="M351" s="48"/>
      <c r="N351" s="48"/>
      <c r="O351" s="42"/>
      <c r="P351" s="42"/>
      <c r="Q351" s="42"/>
      <c r="R351" s="47"/>
      <c r="S351" s="42"/>
      <c r="T351" s="73"/>
      <c r="U351" s="48"/>
      <c r="V351" s="49"/>
    </row>
    <row r="352" spans="1:22" x14ac:dyDescent="0.35">
      <c r="A352" s="1"/>
      <c r="B352" s="44"/>
      <c r="E352" s="50"/>
      <c r="F352" s="41"/>
      <c r="G352" s="42"/>
      <c r="H352" s="42"/>
      <c r="I352" s="42"/>
      <c r="J352" s="42"/>
      <c r="K352" s="42"/>
      <c r="L352" s="46"/>
      <c r="M352" s="42"/>
      <c r="N352" s="48"/>
      <c r="O352" s="42"/>
      <c r="P352" s="42"/>
      <c r="Q352" s="42"/>
      <c r="R352" s="47"/>
      <c r="S352" s="42"/>
      <c r="T352" s="73"/>
      <c r="U352" s="48"/>
      <c r="V352" s="49"/>
    </row>
    <row r="353" spans="1:22" x14ac:dyDescent="0.35">
      <c r="A353" s="1"/>
      <c r="B353" s="44"/>
      <c r="E353" s="50"/>
      <c r="F353" s="41"/>
      <c r="G353" s="42"/>
      <c r="H353" s="42"/>
      <c r="I353" s="42"/>
      <c r="J353" s="42"/>
      <c r="K353" s="42"/>
      <c r="L353" s="46"/>
      <c r="M353" s="48"/>
      <c r="N353" s="48"/>
      <c r="O353" s="42"/>
      <c r="P353" s="42"/>
      <c r="Q353" s="42"/>
      <c r="R353" s="47"/>
      <c r="S353" s="42"/>
      <c r="T353" s="73"/>
      <c r="U353" s="48"/>
      <c r="V353" s="49"/>
    </row>
    <row r="354" spans="1:22" x14ac:dyDescent="0.35">
      <c r="A354" s="1"/>
      <c r="B354" s="44"/>
      <c r="E354" s="50"/>
      <c r="F354" s="41"/>
      <c r="G354" s="42"/>
      <c r="H354" s="42"/>
      <c r="I354" s="42"/>
      <c r="J354" s="42"/>
      <c r="K354" s="42"/>
      <c r="L354" s="46"/>
      <c r="M354" s="42"/>
      <c r="N354" s="48"/>
      <c r="O354" s="42"/>
      <c r="P354" s="42"/>
      <c r="Q354" s="42"/>
      <c r="R354" s="47"/>
      <c r="S354" s="42"/>
      <c r="T354" s="73"/>
      <c r="U354" s="48"/>
      <c r="V354" s="49"/>
    </row>
    <row r="355" spans="1:22" x14ac:dyDescent="0.35">
      <c r="A355" s="1"/>
      <c r="B355" s="44"/>
      <c r="E355" s="50"/>
      <c r="F355" s="41"/>
      <c r="G355" s="42"/>
      <c r="H355" s="42"/>
      <c r="I355" s="42"/>
      <c r="J355" s="42"/>
      <c r="K355" s="42"/>
      <c r="L355" s="46"/>
      <c r="M355" s="42"/>
      <c r="N355" s="48"/>
      <c r="O355" s="42"/>
      <c r="P355" s="42"/>
      <c r="Q355" s="42"/>
      <c r="R355" s="47"/>
      <c r="S355" s="42"/>
      <c r="T355" s="73"/>
      <c r="U355" s="48"/>
      <c r="V355" s="49"/>
    </row>
    <row r="356" spans="1:22" x14ac:dyDescent="0.35">
      <c r="A356" s="1"/>
      <c r="B356" s="44"/>
      <c r="E356" s="50"/>
      <c r="F356" s="41"/>
      <c r="G356" s="42"/>
      <c r="H356" s="48"/>
      <c r="I356" s="42"/>
      <c r="J356" s="42"/>
      <c r="K356" s="42"/>
      <c r="L356" s="46"/>
      <c r="M356" s="42"/>
      <c r="N356" s="48"/>
      <c r="O356" s="42"/>
      <c r="P356" s="42"/>
      <c r="Q356" s="42"/>
      <c r="R356" s="47"/>
      <c r="S356" s="42"/>
      <c r="T356" s="73"/>
      <c r="U356" s="48"/>
      <c r="V356" s="49"/>
    </row>
    <row r="357" spans="1:22" x14ac:dyDescent="0.35">
      <c r="A357" s="1"/>
      <c r="B357" s="44"/>
      <c r="E357" s="50"/>
      <c r="F357" s="41"/>
      <c r="G357" s="42"/>
      <c r="H357" s="42"/>
      <c r="I357" s="42"/>
      <c r="J357" s="42"/>
      <c r="K357" s="42"/>
      <c r="L357" s="46"/>
      <c r="M357" s="42"/>
      <c r="N357" s="48"/>
      <c r="O357" s="42"/>
      <c r="P357" s="42"/>
      <c r="Q357" s="42"/>
      <c r="R357" s="47"/>
      <c r="S357" s="42"/>
      <c r="T357" s="73"/>
      <c r="U357" s="48"/>
      <c r="V357" s="49"/>
    </row>
    <row r="358" spans="1:22" x14ac:dyDescent="0.35">
      <c r="A358" s="1"/>
      <c r="B358" s="44"/>
      <c r="E358" s="50"/>
      <c r="F358" s="41"/>
      <c r="G358" s="42"/>
      <c r="H358" s="42"/>
      <c r="I358" s="42"/>
      <c r="J358" s="42"/>
      <c r="K358" s="42"/>
      <c r="L358" s="46"/>
      <c r="M358" s="42"/>
      <c r="N358" s="48"/>
      <c r="O358" s="42"/>
      <c r="P358" s="42"/>
      <c r="Q358" s="42"/>
      <c r="R358" s="47"/>
      <c r="S358" s="42"/>
      <c r="T358" s="73"/>
      <c r="U358" s="48"/>
      <c r="V358" s="49"/>
    </row>
    <row r="359" spans="1:22" x14ac:dyDescent="0.35">
      <c r="A359" s="1"/>
      <c r="B359" s="44"/>
      <c r="E359" s="50"/>
      <c r="F359" s="41"/>
      <c r="G359" s="42"/>
      <c r="H359" s="42"/>
      <c r="I359" s="42"/>
      <c r="J359" s="42"/>
      <c r="K359" s="42"/>
      <c r="L359" s="46"/>
      <c r="M359" s="42"/>
      <c r="N359" s="48"/>
      <c r="O359" s="42"/>
      <c r="P359" s="42"/>
      <c r="Q359" s="42"/>
      <c r="R359" s="47"/>
      <c r="S359" s="42"/>
      <c r="T359" s="73"/>
      <c r="U359" s="48"/>
      <c r="V359" s="49"/>
    </row>
    <row r="360" spans="1:22" x14ac:dyDescent="0.35">
      <c r="A360" s="1"/>
      <c r="B360" s="44"/>
      <c r="E360" s="50"/>
      <c r="F360" s="41"/>
      <c r="G360" s="42"/>
      <c r="H360" s="42"/>
      <c r="I360" s="42"/>
      <c r="J360" s="42"/>
      <c r="K360" s="42"/>
      <c r="L360" s="46"/>
      <c r="M360" s="42"/>
      <c r="N360" s="48"/>
      <c r="O360" s="42"/>
      <c r="P360" s="42"/>
      <c r="Q360" s="42"/>
      <c r="R360" s="47"/>
      <c r="S360" s="42"/>
      <c r="T360" s="73"/>
      <c r="U360" s="48"/>
      <c r="V360" s="49"/>
    </row>
    <row r="361" spans="1:22" x14ac:dyDescent="0.35">
      <c r="A361" s="1"/>
      <c r="B361" s="44"/>
      <c r="E361" s="50"/>
      <c r="F361" s="41"/>
      <c r="G361" s="42"/>
      <c r="H361" s="42"/>
      <c r="I361" s="42"/>
      <c r="J361" s="42"/>
      <c r="K361" s="42"/>
      <c r="L361" s="46"/>
      <c r="M361" s="42"/>
      <c r="N361" s="48"/>
      <c r="O361" s="42"/>
      <c r="P361" s="42"/>
      <c r="Q361" s="42"/>
      <c r="R361" s="47"/>
      <c r="S361" s="42"/>
      <c r="T361" s="73"/>
      <c r="U361" s="48"/>
      <c r="V361" s="49"/>
    </row>
    <row r="362" spans="1:22" x14ac:dyDescent="0.35">
      <c r="A362" s="1"/>
      <c r="B362" s="44"/>
      <c r="E362" s="50"/>
      <c r="F362" s="41"/>
      <c r="G362" s="42"/>
      <c r="H362" s="42"/>
      <c r="I362" s="42"/>
      <c r="J362" s="42"/>
      <c r="K362" s="42"/>
      <c r="L362" s="46"/>
      <c r="M362" s="48"/>
      <c r="N362" s="48"/>
      <c r="O362" s="42"/>
      <c r="P362" s="42"/>
      <c r="Q362" s="42"/>
      <c r="R362" s="47"/>
      <c r="S362" s="42"/>
      <c r="T362" s="73"/>
      <c r="U362" s="48"/>
      <c r="V362" s="49"/>
    </row>
    <row r="363" spans="1:22" x14ac:dyDescent="0.35">
      <c r="A363" s="1"/>
      <c r="B363" s="44"/>
      <c r="E363" s="50"/>
      <c r="F363" s="41"/>
      <c r="G363" s="42"/>
      <c r="H363" s="42"/>
      <c r="I363" s="42"/>
      <c r="J363" s="42"/>
      <c r="K363" s="42"/>
      <c r="L363" s="46"/>
      <c r="M363" s="48"/>
      <c r="N363" s="48"/>
      <c r="O363" s="42"/>
      <c r="P363" s="42"/>
      <c r="Q363" s="42"/>
      <c r="R363" s="47"/>
      <c r="S363" s="42"/>
      <c r="T363" s="73"/>
      <c r="U363" s="48"/>
      <c r="V363" s="49"/>
    </row>
    <row r="364" spans="1:22" x14ac:dyDescent="0.35">
      <c r="A364" s="1"/>
      <c r="B364" s="44"/>
      <c r="E364" s="50"/>
      <c r="F364" s="41"/>
      <c r="G364" s="42"/>
      <c r="H364" s="42"/>
      <c r="I364" s="42"/>
      <c r="J364" s="42"/>
      <c r="K364" s="42"/>
      <c r="L364" s="46"/>
      <c r="M364" s="48"/>
      <c r="N364" s="48"/>
      <c r="O364" s="42"/>
      <c r="P364" s="42"/>
      <c r="Q364" s="42"/>
      <c r="R364" s="47"/>
      <c r="S364" s="42"/>
      <c r="T364" s="73"/>
      <c r="U364" s="48"/>
      <c r="V364" s="49"/>
    </row>
    <row r="365" spans="1:22" x14ac:dyDescent="0.35">
      <c r="A365" s="1"/>
      <c r="B365" s="44"/>
      <c r="E365" s="50"/>
      <c r="F365" s="41"/>
      <c r="G365" s="42"/>
      <c r="H365" s="42"/>
      <c r="I365" s="42"/>
      <c r="J365" s="42"/>
      <c r="K365" s="42"/>
      <c r="L365" s="46"/>
      <c r="M365" s="48"/>
      <c r="N365" s="48"/>
      <c r="O365" s="42"/>
      <c r="P365" s="42"/>
      <c r="Q365" s="42"/>
      <c r="R365" s="47"/>
      <c r="S365" s="42"/>
      <c r="T365" s="73"/>
      <c r="U365" s="48"/>
      <c r="V365" s="49"/>
    </row>
    <row r="366" spans="1:22" x14ac:dyDescent="0.35">
      <c r="A366" s="1"/>
      <c r="B366" s="44"/>
      <c r="E366" s="50"/>
      <c r="F366" s="41"/>
      <c r="G366" s="42"/>
      <c r="H366" s="42"/>
      <c r="I366" s="42"/>
      <c r="J366" s="42"/>
      <c r="K366" s="42"/>
      <c r="L366" s="46"/>
      <c r="M366" s="42"/>
      <c r="N366" s="48"/>
      <c r="O366" s="42"/>
      <c r="P366" s="42"/>
      <c r="Q366" s="42"/>
      <c r="R366" s="47"/>
      <c r="S366" s="42"/>
      <c r="T366" s="73"/>
      <c r="U366" s="48"/>
      <c r="V366" s="49"/>
    </row>
    <row r="367" spans="1:22" x14ac:dyDescent="0.35">
      <c r="A367" s="1"/>
      <c r="B367" s="44"/>
      <c r="E367" s="50"/>
      <c r="F367" s="41"/>
      <c r="G367" s="42"/>
      <c r="H367" s="42"/>
      <c r="I367" s="42"/>
      <c r="J367" s="42"/>
      <c r="K367" s="42"/>
      <c r="L367" s="46"/>
      <c r="M367" s="48"/>
      <c r="N367" s="48"/>
      <c r="O367" s="42"/>
      <c r="P367" s="42"/>
      <c r="Q367" s="42"/>
      <c r="R367" s="47"/>
      <c r="S367" s="42"/>
      <c r="T367" s="73"/>
      <c r="U367" s="48"/>
      <c r="V367" s="49"/>
    </row>
    <row r="368" spans="1:22" x14ac:dyDescent="0.35">
      <c r="A368" s="1"/>
      <c r="B368" s="44"/>
      <c r="E368" s="50"/>
      <c r="F368" s="60"/>
      <c r="G368" s="42"/>
      <c r="H368" s="42"/>
      <c r="I368" s="42"/>
      <c r="J368" s="42"/>
      <c r="K368" s="42"/>
      <c r="L368" s="46"/>
      <c r="M368" s="42"/>
      <c r="N368" s="48"/>
      <c r="O368" s="42"/>
      <c r="P368" s="42"/>
      <c r="Q368" s="42"/>
      <c r="R368" s="47"/>
      <c r="S368" s="42"/>
      <c r="T368" s="73"/>
      <c r="U368" s="48"/>
      <c r="V368" s="49"/>
    </row>
    <row r="369" spans="1:22" x14ac:dyDescent="0.35">
      <c r="A369" s="1"/>
      <c r="B369" s="44"/>
      <c r="E369" s="50"/>
      <c r="F369" s="41"/>
      <c r="G369" s="42"/>
      <c r="H369" s="42"/>
      <c r="I369" s="42"/>
      <c r="J369" s="42"/>
      <c r="K369" s="42"/>
      <c r="L369" s="46"/>
      <c r="M369" s="42"/>
      <c r="N369" s="48"/>
      <c r="O369" s="42"/>
      <c r="P369" s="42"/>
      <c r="Q369" s="42"/>
      <c r="R369" s="47"/>
      <c r="S369" s="42"/>
      <c r="T369" s="73"/>
      <c r="U369" s="48"/>
      <c r="V369" s="49"/>
    </row>
    <row r="370" spans="1:22" x14ac:dyDescent="0.35">
      <c r="A370" s="1"/>
      <c r="B370" s="44"/>
      <c r="E370" s="50"/>
      <c r="F370" s="41"/>
      <c r="G370" s="42"/>
      <c r="H370" s="42"/>
      <c r="I370" s="42"/>
      <c r="J370" s="42"/>
      <c r="K370" s="42"/>
      <c r="L370" s="46"/>
      <c r="M370" s="42"/>
      <c r="N370" s="48"/>
      <c r="O370" s="42"/>
      <c r="P370" s="42"/>
      <c r="Q370" s="42"/>
      <c r="R370" s="47"/>
      <c r="S370" s="42"/>
      <c r="T370" s="73"/>
      <c r="U370" s="48"/>
      <c r="V370" s="49"/>
    </row>
    <row r="371" spans="1:22" x14ac:dyDescent="0.35">
      <c r="A371" s="1"/>
      <c r="B371" s="44"/>
      <c r="E371" s="50"/>
      <c r="F371" s="41"/>
      <c r="G371" s="42"/>
      <c r="H371" s="42"/>
      <c r="I371" s="42"/>
      <c r="J371" s="42"/>
      <c r="K371" s="42"/>
      <c r="L371" s="46"/>
      <c r="M371" s="48"/>
      <c r="N371" s="48"/>
      <c r="O371" s="42"/>
      <c r="P371" s="42"/>
      <c r="Q371" s="42"/>
      <c r="R371" s="47"/>
      <c r="S371" s="42"/>
      <c r="T371" s="73"/>
      <c r="U371" s="48"/>
      <c r="V371" s="49"/>
    </row>
    <row r="372" spans="1:22" x14ac:dyDescent="0.35">
      <c r="A372" s="1"/>
      <c r="B372" s="44"/>
      <c r="E372" s="50"/>
      <c r="F372" s="41"/>
      <c r="G372" s="42"/>
      <c r="H372" s="48"/>
      <c r="I372" s="42"/>
      <c r="J372" s="42"/>
      <c r="K372" s="42"/>
      <c r="L372" s="46"/>
      <c r="M372" s="42"/>
      <c r="N372" s="48"/>
      <c r="O372" s="42"/>
      <c r="P372" s="42"/>
      <c r="Q372" s="42"/>
      <c r="R372" s="47"/>
      <c r="S372" s="42"/>
      <c r="T372" s="73"/>
      <c r="U372" s="48"/>
      <c r="V372" s="49"/>
    </row>
    <row r="373" spans="1:22" x14ac:dyDescent="0.35">
      <c r="A373" s="1"/>
      <c r="B373" s="44"/>
      <c r="E373" s="50"/>
      <c r="F373" s="41"/>
      <c r="G373" s="42"/>
      <c r="H373" s="42"/>
      <c r="I373" s="42"/>
      <c r="J373" s="42"/>
      <c r="K373" s="42"/>
      <c r="L373" s="46"/>
      <c r="M373" s="42"/>
      <c r="N373" s="48"/>
      <c r="O373" s="42"/>
      <c r="P373" s="42"/>
      <c r="Q373" s="42"/>
      <c r="R373" s="47"/>
      <c r="S373" s="42"/>
      <c r="T373" s="73"/>
      <c r="U373" s="48"/>
      <c r="V373" s="49"/>
    </row>
    <row r="374" spans="1:22" x14ac:dyDescent="0.35">
      <c r="A374" s="1"/>
      <c r="B374" s="44"/>
      <c r="E374" s="50"/>
      <c r="F374" s="41"/>
      <c r="G374" s="42"/>
      <c r="H374" s="42"/>
      <c r="I374" s="42"/>
      <c r="J374" s="42"/>
      <c r="K374" s="42"/>
      <c r="L374" s="46"/>
      <c r="M374" s="42"/>
      <c r="N374" s="48"/>
      <c r="O374" s="42"/>
      <c r="P374" s="42"/>
      <c r="Q374" s="42"/>
      <c r="R374" s="47"/>
      <c r="S374" s="42"/>
      <c r="T374" s="73"/>
      <c r="U374" s="48"/>
      <c r="V374" s="49"/>
    </row>
    <row r="375" spans="1:22" x14ac:dyDescent="0.35">
      <c r="A375" s="1"/>
      <c r="B375" s="44"/>
      <c r="E375" s="50"/>
      <c r="F375" s="41"/>
      <c r="G375" s="42"/>
      <c r="H375" s="42"/>
      <c r="I375" s="42"/>
      <c r="J375" s="42"/>
      <c r="K375" s="42"/>
      <c r="L375" s="46"/>
      <c r="M375" s="42"/>
      <c r="N375" s="48"/>
      <c r="O375" s="42"/>
      <c r="P375" s="42"/>
      <c r="Q375" s="42"/>
      <c r="R375" s="47"/>
      <c r="S375" s="42"/>
      <c r="T375" s="73"/>
      <c r="U375" s="48"/>
      <c r="V375" s="49"/>
    </row>
    <row r="376" spans="1:22" x14ac:dyDescent="0.35">
      <c r="A376" s="1"/>
      <c r="B376" s="44"/>
      <c r="E376" s="50"/>
      <c r="F376" s="41"/>
      <c r="G376" s="42"/>
      <c r="H376" s="42"/>
      <c r="I376" s="42"/>
      <c r="J376" s="42"/>
      <c r="K376" s="42"/>
      <c r="L376" s="46"/>
      <c r="M376" s="42"/>
      <c r="N376" s="48"/>
      <c r="O376" s="42"/>
      <c r="P376" s="42"/>
      <c r="Q376" s="42"/>
      <c r="R376" s="47"/>
      <c r="S376" s="42"/>
      <c r="T376" s="73"/>
      <c r="U376" s="48"/>
      <c r="V376" s="49"/>
    </row>
    <row r="377" spans="1:22" x14ac:dyDescent="0.35">
      <c r="A377" s="1"/>
      <c r="B377" s="44"/>
      <c r="E377" s="50"/>
      <c r="F377" s="41"/>
      <c r="G377" s="42"/>
      <c r="H377" s="42"/>
      <c r="I377" s="42"/>
      <c r="J377" s="42"/>
      <c r="K377" s="42"/>
      <c r="L377" s="46"/>
      <c r="M377" s="48"/>
      <c r="N377" s="48"/>
      <c r="O377" s="42"/>
      <c r="P377" s="42"/>
      <c r="Q377" s="42"/>
      <c r="R377" s="47"/>
      <c r="S377" s="42"/>
      <c r="T377" s="73"/>
      <c r="U377" s="48"/>
      <c r="V377" s="49"/>
    </row>
    <row r="378" spans="1:22" x14ac:dyDescent="0.35">
      <c r="A378" s="1"/>
      <c r="B378" s="44"/>
      <c r="E378" s="50"/>
      <c r="F378" s="41"/>
      <c r="G378" s="42"/>
      <c r="H378" s="42"/>
      <c r="I378" s="42"/>
      <c r="J378" s="42"/>
      <c r="K378" s="42"/>
      <c r="L378" s="46"/>
      <c r="M378" s="48"/>
      <c r="N378" s="48"/>
      <c r="O378" s="42"/>
      <c r="P378" s="42"/>
      <c r="Q378" s="42"/>
      <c r="R378" s="47"/>
      <c r="S378" s="42"/>
      <c r="T378" s="73"/>
      <c r="U378" s="48"/>
      <c r="V378" s="49"/>
    </row>
    <row r="379" spans="1:22" x14ac:dyDescent="0.35">
      <c r="A379" s="1"/>
      <c r="B379" s="44"/>
      <c r="E379" s="50"/>
      <c r="F379" s="41"/>
      <c r="G379" s="42"/>
      <c r="H379" s="42"/>
      <c r="I379" s="42"/>
      <c r="J379" s="42"/>
      <c r="K379" s="42"/>
      <c r="L379" s="46"/>
      <c r="M379" s="48"/>
      <c r="N379" s="48"/>
      <c r="O379" s="42"/>
      <c r="P379" s="42"/>
      <c r="Q379" s="42"/>
      <c r="R379" s="47"/>
      <c r="S379" s="42"/>
      <c r="T379" s="73"/>
      <c r="U379" s="48"/>
      <c r="V379" s="49"/>
    </row>
    <row r="380" spans="1:22" x14ac:dyDescent="0.35">
      <c r="A380" s="1"/>
      <c r="B380" s="44"/>
      <c r="E380" s="50"/>
      <c r="F380" s="41"/>
      <c r="G380" s="42"/>
      <c r="H380" s="42"/>
      <c r="I380" s="42"/>
      <c r="J380" s="42"/>
      <c r="K380" s="42"/>
      <c r="L380" s="46"/>
      <c r="M380" s="42"/>
      <c r="N380" s="48"/>
      <c r="O380" s="42"/>
      <c r="P380" s="42"/>
      <c r="Q380" s="42"/>
      <c r="R380" s="47"/>
      <c r="S380" s="42"/>
      <c r="T380" s="73"/>
      <c r="U380" s="48"/>
      <c r="V380" s="49"/>
    </row>
    <row r="381" spans="1:22" x14ac:dyDescent="0.35">
      <c r="A381" s="1"/>
      <c r="B381" s="44"/>
      <c r="E381" s="50"/>
      <c r="F381" s="41"/>
      <c r="G381" s="42"/>
      <c r="H381" s="42"/>
      <c r="I381" s="42"/>
      <c r="J381" s="42"/>
      <c r="K381" s="42"/>
      <c r="L381" s="46"/>
      <c r="M381" s="42"/>
      <c r="N381" s="48"/>
      <c r="O381" s="42"/>
      <c r="P381" s="42"/>
      <c r="Q381" s="42"/>
      <c r="R381" s="47"/>
      <c r="S381" s="42"/>
      <c r="T381" s="73"/>
      <c r="U381" s="48"/>
      <c r="V381" s="49"/>
    </row>
    <row r="382" spans="1:22" x14ac:dyDescent="0.35">
      <c r="A382" s="1"/>
      <c r="B382" s="44"/>
      <c r="E382" s="50"/>
      <c r="F382" s="41"/>
      <c r="G382" s="42"/>
      <c r="H382" s="42"/>
      <c r="I382" s="42"/>
      <c r="J382" s="42"/>
      <c r="K382" s="42"/>
      <c r="L382" s="46"/>
      <c r="M382" s="48"/>
      <c r="N382" s="48"/>
      <c r="O382" s="42"/>
      <c r="P382" s="42"/>
      <c r="Q382" s="42"/>
      <c r="R382" s="47"/>
      <c r="S382" s="42"/>
      <c r="T382" s="73"/>
      <c r="U382" s="48"/>
      <c r="V382" s="49"/>
    </row>
    <row r="383" spans="1:22" x14ac:dyDescent="0.35">
      <c r="A383" s="1"/>
      <c r="B383" s="44"/>
      <c r="E383" s="50"/>
      <c r="F383" s="41"/>
      <c r="G383" s="42"/>
      <c r="H383" s="42"/>
      <c r="I383" s="42"/>
      <c r="J383" s="42"/>
      <c r="K383" s="42"/>
      <c r="L383" s="46"/>
      <c r="M383" s="48"/>
      <c r="N383" s="48"/>
      <c r="O383" s="42"/>
      <c r="P383" s="42"/>
      <c r="Q383" s="42"/>
      <c r="R383" s="47"/>
      <c r="S383" s="42"/>
      <c r="T383" s="73"/>
      <c r="U383" s="48"/>
      <c r="V383" s="49"/>
    </row>
    <row r="384" spans="1:22" x14ac:dyDescent="0.35">
      <c r="A384" s="1"/>
      <c r="B384" s="44"/>
      <c r="E384" s="50"/>
      <c r="F384" s="41"/>
      <c r="G384" s="42"/>
      <c r="H384" s="42"/>
      <c r="I384" s="42"/>
      <c r="J384" s="42"/>
      <c r="K384" s="42"/>
      <c r="L384" s="46"/>
      <c r="M384" s="42"/>
      <c r="N384" s="48"/>
      <c r="O384" s="42"/>
      <c r="P384" s="42"/>
      <c r="Q384" s="42"/>
      <c r="R384" s="47"/>
      <c r="S384" s="42"/>
      <c r="T384" s="73"/>
      <c r="U384" s="48"/>
      <c r="V384" s="49"/>
    </row>
    <row r="385" spans="1:22" x14ac:dyDescent="0.35">
      <c r="A385" s="1"/>
      <c r="B385" s="44"/>
      <c r="E385" s="50"/>
      <c r="F385" s="41"/>
      <c r="G385" s="42"/>
      <c r="H385" s="42"/>
      <c r="I385" s="42"/>
      <c r="J385" s="42"/>
      <c r="K385" s="42"/>
      <c r="L385" s="46"/>
      <c r="M385" s="42"/>
      <c r="N385" s="48"/>
      <c r="O385" s="42"/>
      <c r="P385" s="42"/>
      <c r="Q385" s="42"/>
      <c r="R385" s="47"/>
      <c r="S385" s="42"/>
      <c r="T385" s="73"/>
      <c r="U385" s="48"/>
      <c r="V385" s="49"/>
    </row>
    <row r="386" spans="1:22" x14ac:dyDescent="0.35">
      <c r="A386" s="1"/>
      <c r="B386" s="44"/>
      <c r="E386" s="50"/>
      <c r="F386" s="41"/>
      <c r="G386" s="42"/>
      <c r="H386" s="42"/>
      <c r="I386" s="42"/>
      <c r="J386" s="42"/>
      <c r="K386" s="42"/>
      <c r="L386" s="46"/>
      <c r="M386" s="48"/>
      <c r="N386" s="48"/>
      <c r="O386" s="42"/>
      <c r="P386" s="42"/>
      <c r="Q386" s="42"/>
      <c r="R386" s="47"/>
      <c r="S386" s="42"/>
      <c r="T386" s="73"/>
      <c r="U386" s="48"/>
      <c r="V386" s="49"/>
    </row>
    <row r="387" spans="1:22" x14ac:dyDescent="0.35">
      <c r="A387" s="1"/>
      <c r="B387" s="44"/>
      <c r="E387" s="50"/>
      <c r="F387" s="41"/>
      <c r="G387" s="42"/>
      <c r="H387" s="42"/>
      <c r="I387" s="42"/>
      <c r="J387" s="42"/>
      <c r="K387" s="42"/>
      <c r="L387" s="46"/>
      <c r="M387" s="42"/>
      <c r="N387" s="48"/>
      <c r="O387" s="42"/>
      <c r="P387" s="42"/>
      <c r="Q387" s="42"/>
      <c r="R387" s="47"/>
      <c r="S387" s="42"/>
      <c r="T387" s="73"/>
      <c r="U387" s="48"/>
      <c r="V387" s="49"/>
    </row>
    <row r="388" spans="1:22" x14ac:dyDescent="0.35">
      <c r="A388" s="1"/>
      <c r="B388" s="44"/>
      <c r="E388" s="50"/>
      <c r="F388" s="41"/>
      <c r="G388" s="42"/>
      <c r="H388" s="42"/>
      <c r="I388" s="42"/>
      <c r="J388" s="42"/>
      <c r="K388" s="42"/>
      <c r="L388" s="46"/>
      <c r="M388" s="48"/>
      <c r="N388" s="48"/>
      <c r="O388" s="42"/>
      <c r="P388" s="42"/>
      <c r="Q388" s="42"/>
      <c r="R388" s="47"/>
      <c r="S388" s="42"/>
      <c r="T388" s="73"/>
      <c r="U388" s="48"/>
      <c r="V388" s="49"/>
    </row>
    <row r="389" spans="1:22" x14ac:dyDescent="0.35">
      <c r="A389" s="1"/>
      <c r="B389" s="44"/>
      <c r="E389" s="50"/>
      <c r="F389" s="41"/>
      <c r="G389" s="42"/>
      <c r="H389" s="42"/>
      <c r="I389" s="42"/>
      <c r="J389" s="42"/>
      <c r="K389" s="42"/>
      <c r="L389" s="46"/>
      <c r="M389" s="42"/>
      <c r="N389" s="48"/>
      <c r="O389" s="42"/>
      <c r="P389" s="42"/>
      <c r="Q389" s="42"/>
      <c r="R389" s="47"/>
      <c r="S389" s="42"/>
      <c r="T389" s="73"/>
      <c r="U389" s="48"/>
      <c r="V389" s="49"/>
    </row>
    <row r="390" spans="1:22" x14ac:dyDescent="0.35">
      <c r="A390" s="1"/>
      <c r="B390" s="44"/>
      <c r="E390" s="50"/>
      <c r="F390" s="41"/>
      <c r="G390" s="42"/>
      <c r="H390" s="42"/>
      <c r="I390" s="42"/>
      <c r="J390" s="42"/>
      <c r="K390" s="42"/>
      <c r="L390" s="46"/>
      <c r="M390" s="48"/>
      <c r="N390" s="48"/>
      <c r="O390" s="42"/>
      <c r="P390" s="42"/>
      <c r="Q390" s="42"/>
      <c r="R390" s="47"/>
      <c r="S390" s="42"/>
      <c r="T390" s="73"/>
      <c r="U390" s="48"/>
      <c r="V390" s="49"/>
    </row>
    <row r="391" spans="1:22" x14ac:dyDescent="0.35">
      <c r="A391" s="1"/>
      <c r="B391" s="44"/>
      <c r="E391" s="50"/>
      <c r="F391" s="41"/>
      <c r="G391" s="42"/>
      <c r="H391" s="42"/>
      <c r="I391" s="42"/>
      <c r="J391" s="42"/>
      <c r="K391" s="42"/>
      <c r="L391" s="46"/>
      <c r="M391" s="42"/>
      <c r="N391" s="48"/>
      <c r="O391" s="42"/>
      <c r="P391" s="42"/>
      <c r="Q391" s="42"/>
      <c r="R391" s="47"/>
      <c r="S391" s="42"/>
      <c r="T391" s="73"/>
      <c r="U391" s="56"/>
      <c r="V391" s="59"/>
    </row>
    <row r="392" spans="1:22" x14ac:dyDescent="0.35">
      <c r="A392" s="1"/>
      <c r="B392" s="44"/>
      <c r="E392" s="50"/>
      <c r="F392" s="41"/>
      <c r="G392" s="42"/>
      <c r="H392" s="42"/>
      <c r="I392" s="42"/>
      <c r="J392" s="42"/>
      <c r="K392" s="42"/>
      <c r="L392" s="46"/>
      <c r="M392" s="48"/>
      <c r="N392" s="48"/>
      <c r="O392" s="42"/>
      <c r="P392" s="42"/>
      <c r="Q392" s="42"/>
      <c r="R392" s="47"/>
      <c r="S392" s="42"/>
      <c r="T392" s="73"/>
      <c r="U392" s="48"/>
      <c r="V392" s="49"/>
    </row>
    <row r="393" spans="1:22" x14ac:dyDescent="0.35">
      <c r="A393" s="1"/>
      <c r="B393" s="44"/>
      <c r="E393" s="50"/>
      <c r="F393" s="41"/>
      <c r="G393" s="42"/>
      <c r="H393" s="42"/>
      <c r="I393" s="42"/>
      <c r="J393" s="42"/>
      <c r="K393" s="42"/>
      <c r="L393" s="46"/>
      <c r="M393" s="48"/>
      <c r="N393" s="48"/>
      <c r="O393" s="42"/>
      <c r="P393" s="42"/>
      <c r="Q393" s="42"/>
      <c r="R393" s="47"/>
      <c r="S393" s="42"/>
      <c r="T393" s="73"/>
      <c r="U393" s="48"/>
      <c r="V393" s="49"/>
    </row>
    <row r="394" spans="1:22" x14ac:dyDescent="0.35">
      <c r="A394" s="1"/>
      <c r="B394" s="44"/>
      <c r="E394" s="50"/>
      <c r="F394" s="41"/>
      <c r="G394" s="42"/>
      <c r="H394" s="42"/>
      <c r="I394" s="42"/>
      <c r="J394" s="42"/>
      <c r="K394" s="42"/>
      <c r="L394" s="46"/>
      <c r="M394" s="42"/>
      <c r="N394" s="48"/>
      <c r="O394" s="42"/>
      <c r="P394" s="42"/>
      <c r="Q394" s="42"/>
      <c r="R394" s="47"/>
      <c r="S394" s="42"/>
      <c r="T394" s="73"/>
      <c r="U394" s="48"/>
      <c r="V394" s="49"/>
    </row>
    <row r="395" spans="1:22" x14ac:dyDescent="0.35">
      <c r="A395" s="1"/>
      <c r="B395" s="44"/>
      <c r="E395" s="50"/>
      <c r="F395" s="41"/>
      <c r="G395" s="42"/>
      <c r="H395" s="42"/>
      <c r="I395" s="42"/>
      <c r="J395" s="42"/>
      <c r="K395" s="42"/>
      <c r="L395" s="46"/>
      <c r="M395" s="42"/>
      <c r="N395" s="48"/>
      <c r="O395" s="42"/>
      <c r="P395" s="42"/>
      <c r="Q395" s="42"/>
      <c r="R395" s="47"/>
      <c r="S395" s="42"/>
      <c r="T395" s="73"/>
      <c r="U395" s="48"/>
      <c r="V395" s="49"/>
    </row>
    <row r="396" spans="1:22" x14ac:dyDescent="0.35">
      <c r="A396" s="1"/>
      <c r="B396" s="44"/>
      <c r="E396" s="50"/>
      <c r="F396" s="41"/>
      <c r="G396" s="42"/>
      <c r="H396" s="42"/>
      <c r="I396" s="42"/>
      <c r="J396" s="42"/>
      <c r="K396" s="42"/>
      <c r="L396" s="46"/>
      <c r="M396" s="48"/>
      <c r="N396" s="48"/>
      <c r="O396" s="42"/>
      <c r="P396" s="42"/>
      <c r="Q396" s="42"/>
      <c r="R396" s="47"/>
      <c r="S396" s="42"/>
      <c r="T396" s="73"/>
      <c r="U396" s="48"/>
      <c r="V396" s="49"/>
    </row>
    <row r="397" spans="1:22" x14ac:dyDescent="0.35">
      <c r="A397" s="1"/>
      <c r="B397" s="44"/>
      <c r="E397" s="50"/>
      <c r="F397" s="41"/>
      <c r="G397" s="42"/>
      <c r="H397" s="42"/>
      <c r="I397" s="42"/>
      <c r="J397" s="42"/>
      <c r="K397" s="42"/>
      <c r="L397" s="46"/>
      <c r="M397" s="42"/>
      <c r="N397" s="48"/>
      <c r="O397" s="42"/>
      <c r="P397" s="42"/>
      <c r="Q397" s="42"/>
      <c r="R397" s="47"/>
      <c r="S397" s="42"/>
      <c r="T397" s="73"/>
      <c r="U397" s="48"/>
      <c r="V397" s="49"/>
    </row>
    <row r="398" spans="1:22" x14ac:dyDescent="0.35">
      <c r="A398" s="1"/>
      <c r="B398" s="44"/>
      <c r="E398" s="50"/>
      <c r="F398" s="41"/>
      <c r="G398" s="42"/>
      <c r="H398" s="42"/>
      <c r="I398" s="42"/>
      <c r="J398" s="42"/>
      <c r="K398" s="42"/>
      <c r="L398" s="46"/>
      <c r="M398" s="42"/>
      <c r="N398" s="48"/>
      <c r="O398" s="42"/>
      <c r="P398" s="42"/>
      <c r="Q398" s="42"/>
      <c r="R398" s="47"/>
      <c r="S398" s="42"/>
      <c r="T398" s="73"/>
      <c r="U398" s="48"/>
      <c r="V398" s="49"/>
    </row>
    <row r="399" spans="1:22" x14ac:dyDescent="0.35">
      <c r="A399" s="1"/>
      <c r="B399" s="44"/>
      <c r="E399" s="50"/>
      <c r="F399" s="41"/>
      <c r="G399" s="42"/>
      <c r="H399" s="42"/>
      <c r="I399" s="42"/>
      <c r="J399" s="42"/>
      <c r="K399" s="42"/>
      <c r="L399" s="46"/>
      <c r="M399" s="48"/>
      <c r="N399" s="48"/>
      <c r="O399" s="42"/>
      <c r="P399" s="42"/>
      <c r="Q399" s="42"/>
      <c r="R399" s="47"/>
      <c r="S399" s="42"/>
      <c r="T399" s="73"/>
      <c r="U399" s="48"/>
      <c r="V399" s="49"/>
    </row>
    <row r="400" spans="1:22" x14ac:dyDescent="0.35">
      <c r="A400" s="1"/>
      <c r="B400" s="44"/>
      <c r="E400" s="50"/>
      <c r="F400" s="41"/>
      <c r="G400" s="42"/>
      <c r="H400" s="42"/>
      <c r="I400" s="42"/>
      <c r="J400" s="42"/>
      <c r="K400" s="42"/>
      <c r="L400" s="46"/>
      <c r="M400" s="42"/>
      <c r="N400" s="48"/>
      <c r="O400" s="42"/>
      <c r="P400" s="42"/>
      <c r="Q400" s="42"/>
      <c r="R400" s="47"/>
      <c r="S400" s="42"/>
      <c r="T400" s="73"/>
      <c r="U400" s="48"/>
      <c r="V400" s="49"/>
    </row>
    <row r="401" spans="1:22" x14ac:dyDescent="0.35">
      <c r="A401" s="1"/>
      <c r="B401" s="44"/>
      <c r="E401" s="50"/>
      <c r="F401" s="41"/>
      <c r="G401" s="42"/>
      <c r="H401" s="42"/>
      <c r="I401" s="42"/>
      <c r="J401" s="42"/>
      <c r="K401" s="42"/>
      <c r="L401" s="46"/>
      <c r="M401" s="42"/>
      <c r="N401" s="48"/>
      <c r="O401" s="42"/>
      <c r="P401" s="42"/>
      <c r="Q401" s="42"/>
      <c r="R401" s="47"/>
      <c r="S401" s="42"/>
      <c r="T401" s="73"/>
      <c r="U401" s="48"/>
      <c r="V401" s="49"/>
    </row>
    <row r="402" spans="1:22" x14ac:dyDescent="0.35">
      <c r="A402" s="1"/>
      <c r="B402" s="44"/>
      <c r="E402" s="50"/>
      <c r="F402" s="41"/>
      <c r="G402" s="42"/>
      <c r="H402" s="42"/>
      <c r="I402" s="42"/>
      <c r="J402" s="42"/>
      <c r="K402" s="42"/>
      <c r="L402" s="46"/>
      <c r="M402" s="42"/>
      <c r="N402" s="48"/>
      <c r="O402" s="42"/>
      <c r="P402" s="42"/>
      <c r="Q402" s="42"/>
      <c r="R402" s="47"/>
      <c r="S402" s="42"/>
      <c r="T402" s="73"/>
      <c r="U402" s="48"/>
      <c r="V402" s="49"/>
    </row>
    <row r="403" spans="1:22" x14ac:dyDescent="0.35">
      <c r="A403" s="1"/>
      <c r="B403" s="44"/>
      <c r="E403" s="50"/>
      <c r="F403" s="41"/>
      <c r="G403" s="42"/>
      <c r="H403" s="42"/>
      <c r="I403" s="42"/>
      <c r="J403" s="42"/>
      <c r="K403" s="42"/>
      <c r="L403" s="46"/>
      <c r="M403" s="48"/>
      <c r="N403" s="48"/>
      <c r="O403" s="42"/>
      <c r="P403" s="42"/>
      <c r="Q403" s="42"/>
      <c r="R403" s="47"/>
      <c r="S403" s="42"/>
      <c r="T403" s="73"/>
      <c r="U403" s="48"/>
      <c r="V403" s="49"/>
    </row>
    <row r="404" spans="1:22" x14ac:dyDescent="0.35">
      <c r="A404" s="1"/>
      <c r="B404" s="44"/>
      <c r="E404" s="50"/>
      <c r="F404" s="41"/>
      <c r="G404" s="42"/>
      <c r="H404" s="42"/>
      <c r="I404" s="42"/>
      <c r="J404" s="42"/>
      <c r="K404" s="42"/>
      <c r="L404" s="46"/>
      <c r="M404" s="42"/>
      <c r="N404" s="48"/>
      <c r="O404" s="42"/>
      <c r="P404" s="42"/>
      <c r="Q404" s="42"/>
      <c r="R404" s="47"/>
      <c r="S404" s="42"/>
      <c r="T404" s="73"/>
      <c r="U404" s="48"/>
      <c r="V404" s="49"/>
    </row>
    <row r="405" spans="1:22" x14ac:dyDescent="0.35">
      <c r="A405" s="1"/>
      <c r="B405" s="44"/>
      <c r="E405" s="50"/>
      <c r="F405" s="41"/>
      <c r="G405" s="42"/>
      <c r="H405" s="42"/>
      <c r="I405" s="42"/>
      <c r="J405" s="42"/>
      <c r="K405" s="42"/>
      <c r="L405" s="46"/>
      <c r="M405" s="42"/>
      <c r="N405" s="48"/>
      <c r="O405" s="42"/>
      <c r="P405" s="42"/>
      <c r="Q405" s="42"/>
      <c r="R405" s="47"/>
      <c r="S405" s="42"/>
      <c r="T405" s="73"/>
      <c r="U405" s="48"/>
      <c r="V405" s="49"/>
    </row>
    <row r="406" spans="1:22" x14ac:dyDescent="0.35">
      <c r="A406" s="1"/>
      <c r="B406" s="44"/>
      <c r="E406" s="50"/>
      <c r="F406" s="41"/>
      <c r="G406" s="42"/>
      <c r="H406" s="42"/>
      <c r="I406" s="42"/>
      <c r="J406" s="42"/>
      <c r="K406" s="42"/>
      <c r="L406" s="46"/>
      <c r="M406" s="42"/>
      <c r="N406" s="48"/>
      <c r="O406" s="42"/>
      <c r="P406" s="42"/>
      <c r="Q406" s="42"/>
      <c r="R406" s="47"/>
      <c r="S406" s="42"/>
      <c r="T406" s="73"/>
      <c r="U406" s="48"/>
      <c r="V406" s="49"/>
    </row>
    <row r="407" spans="1:22" x14ac:dyDescent="0.35">
      <c r="A407" s="1"/>
      <c r="B407" s="44"/>
      <c r="E407" s="50"/>
      <c r="F407" s="41"/>
      <c r="G407" s="42"/>
      <c r="H407" s="42"/>
      <c r="I407" s="42"/>
      <c r="J407" s="42"/>
      <c r="K407" s="42"/>
      <c r="L407" s="46"/>
      <c r="M407" s="42"/>
      <c r="N407" s="48"/>
      <c r="O407" s="42"/>
      <c r="P407" s="42"/>
      <c r="Q407" s="42"/>
      <c r="R407" s="47"/>
      <c r="S407" s="42"/>
      <c r="T407" s="73"/>
      <c r="U407" s="48"/>
      <c r="V407" s="49"/>
    </row>
    <row r="408" spans="1:22" x14ac:dyDescent="0.35">
      <c r="A408" s="1"/>
      <c r="B408" s="44"/>
      <c r="E408" s="50"/>
      <c r="F408" s="41"/>
      <c r="G408" s="42"/>
      <c r="H408" s="42"/>
      <c r="I408" s="42"/>
      <c r="J408" s="42"/>
      <c r="K408" s="42"/>
      <c r="L408" s="46"/>
      <c r="M408" s="48"/>
      <c r="N408" s="48"/>
      <c r="O408" s="42"/>
      <c r="P408" s="42"/>
      <c r="Q408" s="42"/>
      <c r="R408" s="47"/>
      <c r="S408" s="42"/>
      <c r="T408" s="73"/>
      <c r="U408" s="48"/>
      <c r="V408" s="49"/>
    </row>
    <row r="409" spans="1:22" x14ac:dyDescent="0.35">
      <c r="A409" s="1"/>
      <c r="B409" s="44"/>
      <c r="E409" s="50"/>
      <c r="F409" s="41"/>
      <c r="G409" s="42"/>
      <c r="H409" s="42"/>
      <c r="I409" s="42"/>
      <c r="J409" s="42"/>
      <c r="K409" s="42"/>
      <c r="L409" s="46"/>
      <c r="M409" s="42"/>
      <c r="N409" s="48"/>
      <c r="O409" s="42"/>
      <c r="P409" s="42"/>
      <c r="Q409" s="42"/>
      <c r="R409" s="47"/>
      <c r="S409" s="42"/>
      <c r="T409" s="73"/>
      <c r="U409" s="48"/>
      <c r="V409" s="49"/>
    </row>
    <row r="410" spans="1:22" x14ac:dyDescent="0.35">
      <c r="A410" s="1"/>
      <c r="B410" s="44"/>
      <c r="E410" s="50"/>
      <c r="F410" s="41"/>
      <c r="G410" s="42"/>
      <c r="H410" s="42"/>
      <c r="I410" s="42"/>
      <c r="J410" s="42"/>
      <c r="K410" s="42"/>
      <c r="L410" s="46"/>
      <c r="M410" s="42"/>
      <c r="N410" s="48"/>
      <c r="O410" s="42"/>
      <c r="P410" s="42"/>
      <c r="Q410" s="42"/>
      <c r="R410" s="47"/>
      <c r="S410" s="42"/>
      <c r="T410" s="73"/>
      <c r="U410" s="48"/>
      <c r="V410" s="49"/>
    </row>
    <row r="411" spans="1:22" x14ac:dyDescent="0.35">
      <c r="A411" s="1"/>
      <c r="B411" s="44"/>
      <c r="E411" s="50"/>
      <c r="F411" s="41"/>
      <c r="G411" s="42"/>
      <c r="H411" s="42"/>
      <c r="I411" s="42"/>
      <c r="J411" s="42"/>
      <c r="K411" s="42"/>
      <c r="L411" s="46"/>
      <c r="M411" s="48"/>
      <c r="N411" s="48"/>
      <c r="O411" s="42"/>
      <c r="P411" s="42"/>
      <c r="Q411" s="42"/>
      <c r="R411" s="47"/>
      <c r="S411" s="42"/>
      <c r="T411" s="77"/>
      <c r="U411" s="48"/>
      <c r="V411" s="49"/>
    </row>
    <row r="412" spans="1:22" x14ac:dyDescent="0.35">
      <c r="A412" s="1"/>
      <c r="B412" s="44"/>
      <c r="E412" s="50"/>
      <c r="F412" s="41"/>
      <c r="G412" s="42"/>
      <c r="H412" s="42"/>
      <c r="I412" s="42"/>
      <c r="J412" s="42"/>
      <c r="K412" s="42"/>
      <c r="L412" s="46"/>
      <c r="M412" s="42"/>
      <c r="N412" s="48"/>
      <c r="O412" s="42"/>
      <c r="P412" s="42"/>
      <c r="Q412" s="42"/>
      <c r="R412" s="47"/>
      <c r="S412" s="42"/>
      <c r="T412" s="73"/>
      <c r="U412" s="48"/>
      <c r="V412" s="49"/>
    </row>
    <row r="413" spans="1:22" x14ac:dyDescent="0.35">
      <c r="A413" s="1"/>
      <c r="B413" s="44"/>
      <c r="E413" s="50"/>
      <c r="F413" s="41"/>
      <c r="G413" s="42"/>
      <c r="H413" s="42"/>
      <c r="I413" s="42"/>
      <c r="J413" s="42"/>
      <c r="K413" s="42"/>
      <c r="L413" s="46"/>
      <c r="M413" s="48"/>
      <c r="N413" s="48"/>
      <c r="O413" s="42"/>
      <c r="P413" s="42"/>
      <c r="Q413" s="42"/>
      <c r="R413" s="47"/>
      <c r="S413" s="42"/>
      <c r="T413" s="73"/>
      <c r="U413" s="48"/>
      <c r="V413" s="49"/>
    </row>
    <row r="414" spans="1:22" x14ac:dyDescent="0.35">
      <c r="A414" s="1"/>
      <c r="B414" s="44"/>
      <c r="E414" s="50"/>
      <c r="F414" s="41"/>
      <c r="G414" s="42"/>
      <c r="H414" s="42"/>
      <c r="I414" s="42"/>
      <c r="J414" s="42"/>
      <c r="K414" s="42"/>
      <c r="L414" s="46"/>
      <c r="M414" s="48"/>
      <c r="N414" s="48"/>
      <c r="O414" s="42"/>
      <c r="P414" s="42"/>
      <c r="Q414" s="42"/>
      <c r="R414" s="47"/>
      <c r="S414" s="42"/>
      <c r="T414" s="73"/>
      <c r="U414" s="48"/>
      <c r="V414" s="49"/>
    </row>
    <row r="415" spans="1:22" x14ac:dyDescent="0.35">
      <c r="A415" s="1"/>
      <c r="B415" s="44"/>
      <c r="E415" s="50"/>
      <c r="F415" s="41"/>
      <c r="G415" s="42"/>
      <c r="H415" s="42"/>
      <c r="I415" s="42"/>
      <c r="J415" s="42"/>
      <c r="K415" s="42"/>
      <c r="L415" s="46"/>
      <c r="M415" s="42"/>
      <c r="N415" s="48"/>
      <c r="O415" s="42"/>
      <c r="P415" s="42"/>
      <c r="Q415" s="42"/>
      <c r="R415" s="47"/>
      <c r="S415" s="42"/>
      <c r="T415" s="73"/>
      <c r="U415" s="48"/>
      <c r="V415" s="49"/>
    </row>
    <row r="416" spans="1:22" x14ac:dyDescent="0.35">
      <c r="A416" s="1"/>
      <c r="B416" s="44"/>
      <c r="E416" s="50"/>
      <c r="F416" s="41"/>
      <c r="G416" s="42"/>
      <c r="H416" s="42"/>
      <c r="I416" s="42"/>
      <c r="J416" s="42"/>
      <c r="K416" s="42"/>
      <c r="L416" s="46"/>
      <c r="M416" s="42"/>
      <c r="N416" s="48"/>
      <c r="O416" s="42"/>
      <c r="P416" s="42"/>
      <c r="Q416" s="42"/>
      <c r="R416" s="47"/>
      <c r="S416" s="42"/>
      <c r="T416" s="73"/>
      <c r="U416" s="48"/>
      <c r="V416" s="49"/>
    </row>
    <row r="417" spans="1:22" x14ac:dyDescent="0.35">
      <c r="A417" s="1"/>
      <c r="B417" s="44"/>
      <c r="E417" s="50"/>
      <c r="F417" s="60"/>
      <c r="G417" s="42"/>
      <c r="H417" s="42"/>
      <c r="I417" s="42"/>
      <c r="J417" s="42"/>
      <c r="K417" s="42"/>
      <c r="L417" s="46"/>
      <c r="M417" s="48"/>
      <c r="N417" s="48"/>
      <c r="O417" s="42"/>
      <c r="P417" s="42"/>
      <c r="Q417" s="42"/>
      <c r="R417" s="47"/>
      <c r="S417" s="42"/>
      <c r="T417" s="73"/>
      <c r="U417" s="48"/>
      <c r="V417" s="49"/>
    </row>
    <row r="418" spans="1:22" x14ac:dyDescent="0.35">
      <c r="A418" s="1"/>
      <c r="B418" s="44"/>
      <c r="E418" s="50"/>
      <c r="F418" s="41"/>
      <c r="G418" s="42"/>
      <c r="H418" s="42"/>
      <c r="I418" s="42"/>
      <c r="J418" s="42"/>
      <c r="K418" s="42"/>
      <c r="L418" s="46"/>
      <c r="M418" s="42"/>
      <c r="N418" s="48"/>
      <c r="O418" s="42"/>
      <c r="P418" s="42"/>
      <c r="Q418" s="42"/>
      <c r="R418" s="47"/>
      <c r="S418" s="42"/>
      <c r="T418" s="73"/>
      <c r="U418" s="48"/>
      <c r="V418" s="49"/>
    </row>
    <row r="419" spans="1:22" x14ac:dyDescent="0.35">
      <c r="A419" s="1"/>
      <c r="B419" s="44"/>
      <c r="E419" s="50"/>
      <c r="F419" s="41"/>
      <c r="G419" s="42"/>
      <c r="H419" s="42"/>
      <c r="I419" s="42"/>
      <c r="J419" s="42"/>
      <c r="K419" s="42"/>
      <c r="L419" s="46"/>
      <c r="M419" s="48"/>
      <c r="N419" s="48"/>
      <c r="O419" s="42"/>
      <c r="P419" s="42"/>
      <c r="Q419" s="42"/>
      <c r="R419" s="47"/>
      <c r="S419" s="42"/>
      <c r="T419" s="73"/>
      <c r="U419" s="48"/>
      <c r="V419" s="49"/>
    </row>
    <row r="420" spans="1:22" x14ac:dyDescent="0.35">
      <c r="A420" s="1"/>
      <c r="B420" s="44"/>
      <c r="E420" s="50"/>
      <c r="F420" s="41"/>
      <c r="G420" s="42"/>
      <c r="H420" s="42"/>
      <c r="I420" s="42"/>
      <c r="J420" s="42"/>
      <c r="K420" s="42"/>
      <c r="L420" s="46"/>
      <c r="M420" s="42"/>
      <c r="N420" s="48"/>
      <c r="O420" s="42"/>
      <c r="P420" s="42"/>
      <c r="Q420" s="42"/>
      <c r="R420" s="47"/>
      <c r="S420" s="42"/>
      <c r="T420" s="73"/>
      <c r="U420" s="48"/>
      <c r="V420" s="49"/>
    </row>
    <row r="421" spans="1:22" x14ac:dyDescent="0.35">
      <c r="A421" s="1"/>
      <c r="B421" s="44"/>
      <c r="E421" s="50"/>
      <c r="F421" s="41"/>
      <c r="G421" s="42"/>
      <c r="H421" s="42"/>
      <c r="I421" s="42"/>
      <c r="J421" s="42"/>
      <c r="K421" s="42"/>
      <c r="L421" s="46"/>
      <c r="M421" s="42"/>
      <c r="N421" s="48"/>
      <c r="O421" s="42"/>
      <c r="P421" s="42"/>
      <c r="Q421" s="42"/>
      <c r="R421" s="47"/>
      <c r="S421" s="42"/>
      <c r="T421" s="73"/>
      <c r="U421" s="48"/>
      <c r="V421" s="49"/>
    </row>
    <row r="422" spans="1:22" x14ac:dyDescent="0.35">
      <c r="A422" s="1"/>
      <c r="B422" s="44"/>
      <c r="E422" s="50"/>
      <c r="F422" s="41"/>
      <c r="G422" s="42"/>
      <c r="H422" s="42"/>
      <c r="I422" s="42"/>
      <c r="J422" s="42"/>
      <c r="K422" s="42"/>
      <c r="L422" s="46"/>
      <c r="M422" s="42"/>
      <c r="N422" s="48"/>
      <c r="O422" s="42"/>
      <c r="P422" s="42"/>
      <c r="Q422" s="42"/>
      <c r="R422" s="47"/>
      <c r="S422" s="42"/>
      <c r="T422" s="73"/>
      <c r="U422" s="48"/>
      <c r="V422" s="49"/>
    </row>
    <row r="423" spans="1:22" x14ac:dyDescent="0.35">
      <c r="A423" s="1"/>
      <c r="B423" s="44"/>
      <c r="E423" s="50"/>
      <c r="F423" s="41"/>
      <c r="G423" s="42"/>
      <c r="H423" s="42"/>
      <c r="I423" s="42"/>
      <c r="J423" s="42"/>
      <c r="K423" s="42"/>
      <c r="L423" s="46"/>
      <c r="M423" s="42"/>
      <c r="N423" s="48"/>
      <c r="O423" s="42"/>
      <c r="P423" s="42"/>
      <c r="Q423" s="42"/>
      <c r="R423" s="47"/>
      <c r="S423" s="42"/>
      <c r="T423" s="73"/>
      <c r="U423" s="48"/>
      <c r="V423" s="49"/>
    </row>
    <row r="424" spans="1:22" x14ac:dyDescent="0.35">
      <c r="A424" s="1"/>
      <c r="B424" s="44"/>
      <c r="E424" s="50"/>
      <c r="F424" s="41"/>
      <c r="G424" s="42"/>
      <c r="H424" s="42"/>
      <c r="I424" s="42"/>
      <c r="J424" s="42"/>
      <c r="K424" s="42"/>
      <c r="L424" s="46"/>
      <c r="M424" s="42"/>
      <c r="N424" s="48"/>
      <c r="O424" s="42"/>
      <c r="P424" s="42"/>
      <c r="Q424" s="42"/>
      <c r="R424" s="47"/>
      <c r="S424" s="42"/>
      <c r="T424" s="73"/>
      <c r="U424" s="48"/>
      <c r="V424" s="49"/>
    </row>
    <row r="425" spans="1:22" x14ac:dyDescent="0.35">
      <c r="A425" s="1"/>
      <c r="B425" s="44"/>
      <c r="E425" s="50"/>
      <c r="F425" s="41"/>
      <c r="G425" s="42"/>
      <c r="H425" s="42"/>
      <c r="I425" s="42"/>
      <c r="J425" s="42"/>
      <c r="K425" s="42"/>
      <c r="L425" s="46"/>
      <c r="M425" s="48"/>
      <c r="N425" s="48"/>
      <c r="O425" s="42"/>
      <c r="P425" s="42"/>
      <c r="Q425" s="42"/>
      <c r="R425" s="47"/>
      <c r="S425" s="42"/>
      <c r="T425" s="73"/>
      <c r="U425" s="48"/>
      <c r="V425" s="49"/>
    </row>
    <row r="426" spans="1:22" x14ac:dyDescent="0.35">
      <c r="A426" s="1"/>
      <c r="B426" s="44"/>
      <c r="E426" s="50"/>
      <c r="F426" s="41"/>
      <c r="G426" s="42"/>
      <c r="H426" s="42"/>
      <c r="I426" s="42"/>
      <c r="J426" s="42"/>
      <c r="K426" s="42"/>
      <c r="L426" s="46"/>
      <c r="M426" s="48"/>
      <c r="N426" s="48"/>
      <c r="O426" s="42"/>
      <c r="P426" s="42"/>
      <c r="Q426" s="42"/>
      <c r="R426" s="47"/>
      <c r="S426" s="42"/>
      <c r="T426" s="73"/>
      <c r="U426" s="48"/>
      <c r="V426" s="49"/>
    </row>
    <row r="427" spans="1:22" x14ac:dyDescent="0.35">
      <c r="A427" s="1"/>
      <c r="B427" s="44"/>
      <c r="E427" s="50"/>
      <c r="F427" s="41"/>
      <c r="G427" s="42"/>
      <c r="H427" s="42"/>
      <c r="I427" s="42"/>
      <c r="J427" s="42"/>
      <c r="K427" s="42"/>
      <c r="L427" s="46"/>
      <c r="M427" s="42"/>
      <c r="N427" s="48"/>
      <c r="O427" s="42"/>
      <c r="P427" s="42"/>
      <c r="Q427" s="42"/>
      <c r="R427" s="47"/>
      <c r="S427" s="42"/>
      <c r="T427" s="73"/>
      <c r="U427" s="48"/>
      <c r="V427" s="49"/>
    </row>
    <row r="428" spans="1:22" x14ac:dyDescent="0.35">
      <c r="A428" s="1"/>
      <c r="B428" s="44"/>
      <c r="E428" s="50"/>
      <c r="F428" s="41"/>
      <c r="G428" s="42"/>
      <c r="H428" s="42"/>
      <c r="I428" s="42"/>
      <c r="J428" s="42"/>
      <c r="K428" s="42"/>
      <c r="L428" s="46"/>
      <c r="M428" s="42"/>
      <c r="N428" s="48"/>
      <c r="O428" s="42"/>
      <c r="P428" s="42"/>
      <c r="Q428" s="42"/>
      <c r="R428" s="47"/>
      <c r="S428" s="42"/>
      <c r="T428" s="73"/>
      <c r="U428" s="48"/>
      <c r="V428" s="49"/>
    </row>
    <row r="429" spans="1:22" x14ac:dyDescent="0.35">
      <c r="A429" s="1"/>
      <c r="B429" s="44"/>
      <c r="E429" s="50"/>
      <c r="F429" s="41"/>
      <c r="G429" s="42"/>
      <c r="H429" s="42"/>
      <c r="I429" s="42"/>
      <c r="J429" s="42"/>
      <c r="K429" s="42"/>
      <c r="L429" s="46"/>
      <c r="M429" s="48"/>
      <c r="N429" s="48"/>
      <c r="O429" s="42"/>
      <c r="P429" s="42"/>
      <c r="Q429" s="42"/>
      <c r="R429" s="47"/>
      <c r="S429" s="42"/>
      <c r="T429" s="73"/>
      <c r="U429" s="48"/>
      <c r="V429" s="49"/>
    </row>
    <row r="430" spans="1:22" x14ac:dyDescent="0.35">
      <c r="A430" s="1"/>
      <c r="B430" s="44"/>
      <c r="E430" s="50"/>
      <c r="F430" s="41"/>
      <c r="G430" s="42"/>
      <c r="H430" s="42"/>
      <c r="I430" s="42"/>
      <c r="J430" s="42"/>
      <c r="K430" s="42"/>
      <c r="L430" s="46"/>
      <c r="M430" s="48"/>
      <c r="N430" s="48"/>
      <c r="O430" s="42"/>
      <c r="P430" s="42"/>
      <c r="Q430" s="42"/>
      <c r="R430" s="47"/>
      <c r="S430" s="42"/>
      <c r="T430" s="73"/>
      <c r="U430" s="48"/>
      <c r="V430" s="49"/>
    </row>
    <row r="431" spans="1:22" x14ac:dyDescent="0.35">
      <c r="A431" s="1"/>
      <c r="B431" s="44"/>
      <c r="E431" s="50"/>
      <c r="F431" s="41"/>
      <c r="G431" s="42"/>
      <c r="H431" s="42"/>
      <c r="I431" s="42"/>
      <c r="J431" s="42"/>
      <c r="K431" s="42"/>
      <c r="L431" s="46"/>
      <c r="M431" s="42"/>
      <c r="N431" s="48"/>
      <c r="O431" s="42"/>
      <c r="P431" s="42"/>
      <c r="Q431" s="42"/>
      <c r="R431" s="47"/>
      <c r="S431" s="42"/>
      <c r="T431" s="73"/>
      <c r="U431" s="48"/>
      <c r="V431" s="49"/>
    </row>
    <row r="432" spans="1:22" x14ac:dyDescent="0.35">
      <c r="A432" s="1"/>
      <c r="B432" s="44"/>
      <c r="E432" s="50"/>
      <c r="F432" s="41"/>
      <c r="G432" s="42"/>
      <c r="H432" s="42"/>
      <c r="I432" s="42"/>
      <c r="J432" s="42"/>
      <c r="K432" s="42"/>
      <c r="L432" s="46"/>
      <c r="M432" s="48"/>
      <c r="N432" s="48"/>
      <c r="O432" s="42"/>
      <c r="P432" s="42"/>
      <c r="Q432" s="42"/>
      <c r="R432" s="47"/>
      <c r="S432" s="42"/>
      <c r="T432" s="73"/>
      <c r="U432" s="48"/>
      <c r="V432" s="49"/>
    </row>
    <row r="433" spans="1:22" x14ac:dyDescent="0.35">
      <c r="A433" s="1"/>
      <c r="B433" s="44"/>
      <c r="E433" s="50"/>
      <c r="F433" s="41"/>
      <c r="G433" s="42"/>
      <c r="H433" s="42"/>
      <c r="I433" s="42"/>
      <c r="J433" s="42"/>
      <c r="K433" s="42"/>
      <c r="L433" s="46"/>
      <c r="M433" s="48"/>
      <c r="N433" s="48"/>
      <c r="O433" s="42"/>
      <c r="P433" s="42"/>
      <c r="Q433" s="42"/>
      <c r="R433" s="47"/>
      <c r="S433" s="42"/>
      <c r="T433" s="73"/>
      <c r="U433" s="48"/>
      <c r="V433" s="49"/>
    </row>
    <row r="434" spans="1:22" x14ac:dyDescent="0.35">
      <c r="A434" s="1"/>
      <c r="B434" s="44"/>
      <c r="E434" s="50"/>
      <c r="F434" s="41"/>
      <c r="G434" s="42"/>
      <c r="H434" s="42"/>
      <c r="I434" s="42"/>
      <c r="J434" s="42"/>
      <c r="K434" s="42"/>
      <c r="L434" s="46"/>
      <c r="M434" s="48"/>
      <c r="N434" s="48"/>
      <c r="O434" s="42"/>
      <c r="P434" s="42"/>
      <c r="Q434" s="42"/>
      <c r="R434" s="47"/>
      <c r="S434" s="42"/>
      <c r="T434" s="73"/>
      <c r="U434" s="48"/>
      <c r="V434" s="49"/>
    </row>
    <row r="435" spans="1:22" x14ac:dyDescent="0.35">
      <c r="A435" s="1"/>
      <c r="B435" s="44"/>
      <c r="E435" s="50"/>
      <c r="F435" s="41"/>
      <c r="G435" s="42"/>
      <c r="H435" s="42"/>
      <c r="I435" s="42"/>
      <c r="J435" s="42"/>
      <c r="K435" s="42"/>
      <c r="L435" s="46"/>
      <c r="M435" s="48"/>
      <c r="N435" s="48"/>
      <c r="O435" s="42"/>
      <c r="P435" s="42"/>
      <c r="Q435" s="42"/>
      <c r="R435" s="47"/>
      <c r="S435" s="42"/>
      <c r="T435" s="73"/>
      <c r="U435" s="48"/>
      <c r="V435" s="49"/>
    </row>
    <row r="436" spans="1:22" x14ac:dyDescent="0.35">
      <c r="A436" s="1"/>
      <c r="B436" s="44"/>
      <c r="E436" s="50"/>
      <c r="F436" s="41"/>
      <c r="G436" s="42"/>
      <c r="H436" s="42"/>
      <c r="I436" s="42"/>
      <c r="J436" s="42"/>
      <c r="K436" s="42"/>
      <c r="L436" s="46"/>
      <c r="M436" s="48"/>
      <c r="N436" s="48"/>
      <c r="O436" s="42"/>
      <c r="P436" s="42"/>
      <c r="Q436" s="42"/>
      <c r="R436" s="47"/>
      <c r="S436" s="42"/>
      <c r="T436" s="73"/>
      <c r="U436" s="48"/>
      <c r="V436" s="49"/>
    </row>
    <row r="437" spans="1:22" x14ac:dyDescent="0.35">
      <c r="A437" s="1"/>
      <c r="B437" s="44"/>
      <c r="E437" s="50"/>
      <c r="F437" s="41"/>
      <c r="G437" s="42"/>
      <c r="H437" s="42"/>
      <c r="I437" s="42"/>
      <c r="J437" s="42"/>
      <c r="K437" s="42"/>
      <c r="L437" s="46"/>
      <c r="M437" s="48"/>
      <c r="N437" s="48"/>
      <c r="O437" s="42"/>
      <c r="P437" s="42"/>
      <c r="Q437" s="42"/>
      <c r="R437" s="47"/>
      <c r="S437" s="42"/>
      <c r="T437" s="73"/>
      <c r="U437" s="48"/>
      <c r="V437" s="49"/>
    </row>
    <row r="438" spans="1:22" x14ac:dyDescent="0.35">
      <c r="A438" s="1"/>
      <c r="B438" s="44"/>
      <c r="E438" s="50"/>
      <c r="F438" s="41"/>
      <c r="G438" s="42"/>
      <c r="H438" s="42"/>
      <c r="I438" s="42"/>
      <c r="J438" s="42"/>
      <c r="K438" s="42"/>
      <c r="L438" s="46"/>
      <c r="M438" s="42"/>
      <c r="N438" s="48"/>
      <c r="O438" s="42"/>
      <c r="P438" s="42"/>
      <c r="Q438" s="42"/>
      <c r="R438" s="47"/>
      <c r="S438" s="42"/>
      <c r="T438" s="73"/>
      <c r="U438" s="48"/>
      <c r="V438" s="49"/>
    </row>
    <row r="439" spans="1:22" x14ac:dyDescent="0.35">
      <c r="A439" s="1"/>
      <c r="B439" s="44"/>
      <c r="E439" s="50"/>
      <c r="F439" s="41"/>
      <c r="G439" s="42"/>
      <c r="H439" s="42"/>
      <c r="I439" s="42"/>
      <c r="J439" s="42"/>
      <c r="K439" s="42"/>
      <c r="L439" s="46"/>
      <c r="M439" s="48"/>
      <c r="N439" s="48"/>
      <c r="O439" s="42"/>
      <c r="P439" s="42"/>
      <c r="Q439" s="42"/>
      <c r="R439" s="47"/>
      <c r="S439" s="42"/>
      <c r="T439" s="73"/>
      <c r="U439" s="48"/>
      <c r="V439" s="49"/>
    </row>
    <row r="440" spans="1:22" x14ac:dyDescent="0.35">
      <c r="A440" s="1"/>
      <c r="B440" s="44"/>
      <c r="E440" s="50"/>
      <c r="F440" s="41"/>
      <c r="G440" s="42"/>
      <c r="H440" s="42"/>
      <c r="I440" s="42"/>
      <c r="J440" s="42"/>
      <c r="K440" s="42"/>
      <c r="L440" s="46"/>
      <c r="M440" s="48"/>
      <c r="N440" s="48"/>
      <c r="O440" s="42"/>
      <c r="P440" s="42"/>
      <c r="Q440" s="42"/>
      <c r="R440" s="47"/>
      <c r="S440" s="42"/>
      <c r="T440" s="73"/>
      <c r="U440" s="48"/>
      <c r="V440" s="49"/>
    </row>
    <row r="441" spans="1:22" x14ac:dyDescent="0.35">
      <c r="A441" s="1"/>
      <c r="B441" s="44"/>
      <c r="E441" s="50"/>
      <c r="F441" s="41"/>
      <c r="G441" s="42"/>
      <c r="H441" s="42"/>
      <c r="I441" s="42"/>
      <c r="J441" s="42"/>
      <c r="K441" s="42"/>
      <c r="L441" s="46"/>
      <c r="M441" s="42"/>
      <c r="N441" s="48"/>
      <c r="O441" s="42"/>
      <c r="P441" s="42"/>
      <c r="Q441" s="42"/>
      <c r="R441" s="47"/>
      <c r="S441" s="42"/>
      <c r="T441" s="73"/>
      <c r="U441" s="48"/>
      <c r="V441" s="49"/>
    </row>
    <row r="442" spans="1:22" x14ac:dyDescent="0.35">
      <c r="A442" s="1"/>
      <c r="B442" s="44"/>
      <c r="E442" s="50"/>
      <c r="F442" s="41"/>
      <c r="G442" s="42"/>
      <c r="H442" s="42"/>
      <c r="I442" s="42"/>
      <c r="J442" s="42"/>
      <c r="K442" s="42"/>
      <c r="L442" s="46"/>
      <c r="M442" s="42"/>
      <c r="N442" s="48"/>
      <c r="O442" s="42"/>
      <c r="P442" s="42"/>
      <c r="Q442" s="42"/>
      <c r="R442" s="47"/>
      <c r="S442" s="42"/>
      <c r="T442" s="73"/>
      <c r="U442" s="48"/>
      <c r="V442" s="49"/>
    </row>
    <row r="443" spans="1:22" x14ac:dyDescent="0.35">
      <c r="A443" s="1"/>
      <c r="B443" s="44"/>
      <c r="E443" s="50"/>
      <c r="F443" s="41"/>
      <c r="G443" s="42"/>
      <c r="H443" s="42"/>
      <c r="I443" s="42"/>
      <c r="J443" s="42"/>
      <c r="K443" s="42"/>
      <c r="L443" s="46"/>
      <c r="M443" s="48"/>
      <c r="N443" s="48"/>
      <c r="O443" s="42"/>
      <c r="P443" s="42"/>
      <c r="Q443" s="42"/>
      <c r="R443" s="47"/>
      <c r="S443" s="42"/>
      <c r="T443" s="73"/>
      <c r="U443" s="48"/>
      <c r="V443" s="49"/>
    </row>
    <row r="444" spans="1:22" x14ac:dyDescent="0.35">
      <c r="A444" s="1"/>
      <c r="B444" s="44"/>
      <c r="E444" s="50"/>
      <c r="F444" s="41"/>
      <c r="G444" s="48"/>
      <c r="H444" s="42"/>
      <c r="I444" s="42"/>
      <c r="J444" s="42"/>
      <c r="K444" s="42"/>
      <c r="L444" s="46"/>
      <c r="M444" s="48"/>
      <c r="N444" s="48"/>
      <c r="O444" s="42"/>
      <c r="P444" s="42"/>
      <c r="Q444" s="42"/>
      <c r="R444" s="47"/>
      <c r="S444" s="42"/>
      <c r="T444" s="73"/>
      <c r="U444" s="48"/>
      <c r="V444" s="49"/>
    </row>
    <row r="445" spans="1:22" x14ac:dyDescent="0.35">
      <c r="A445" s="1"/>
      <c r="B445" s="44"/>
      <c r="E445" s="50"/>
      <c r="F445" s="61"/>
      <c r="G445" s="42"/>
      <c r="H445" s="42"/>
      <c r="I445" s="42"/>
      <c r="J445" s="42"/>
      <c r="K445" s="42"/>
      <c r="L445" s="46"/>
      <c r="M445" s="42"/>
      <c r="N445" s="48"/>
      <c r="O445" s="42"/>
      <c r="P445" s="42"/>
      <c r="Q445" s="42"/>
      <c r="R445" s="47"/>
      <c r="S445" s="42"/>
      <c r="T445" s="73"/>
      <c r="U445" s="48"/>
      <c r="V445" s="49"/>
    </row>
    <row r="446" spans="1:22" x14ac:dyDescent="0.35">
      <c r="A446" s="1"/>
      <c r="B446" s="44"/>
      <c r="E446" s="50"/>
      <c r="F446" s="41"/>
      <c r="G446" s="42"/>
      <c r="H446" s="42"/>
      <c r="I446" s="42"/>
      <c r="J446" s="42"/>
      <c r="K446" s="42"/>
      <c r="L446" s="46"/>
      <c r="M446" s="42"/>
      <c r="N446" s="48"/>
      <c r="O446" s="42"/>
      <c r="P446" s="42"/>
      <c r="Q446" s="42"/>
      <c r="R446" s="47"/>
      <c r="S446" s="42"/>
      <c r="T446" s="73"/>
      <c r="U446" s="48"/>
      <c r="V446" s="49"/>
    </row>
    <row r="447" spans="1:22" x14ac:dyDescent="0.35">
      <c r="A447" s="1"/>
      <c r="B447" s="44"/>
      <c r="E447" s="50"/>
      <c r="F447" s="41"/>
      <c r="G447" s="42"/>
      <c r="H447" s="42"/>
      <c r="I447" s="42"/>
      <c r="J447" s="42"/>
      <c r="K447" s="42"/>
      <c r="L447" s="46"/>
      <c r="M447" s="42"/>
      <c r="N447" s="48"/>
      <c r="O447" s="42"/>
      <c r="P447" s="42"/>
      <c r="Q447" s="42"/>
      <c r="R447" s="47"/>
      <c r="S447" s="42"/>
      <c r="T447" s="73"/>
      <c r="U447" s="48"/>
      <c r="V447" s="49"/>
    </row>
    <row r="448" spans="1:22" x14ac:dyDescent="0.35">
      <c r="A448" s="1"/>
      <c r="B448" s="44"/>
      <c r="E448" s="50"/>
      <c r="F448" s="41"/>
      <c r="G448" s="42"/>
      <c r="H448" s="42"/>
      <c r="I448" s="42"/>
      <c r="J448" s="42"/>
      <c r="K448" s="42"/>
      <c r="L448" s="46"/>
      <c r="M448" s="42"/>
      <c r="N448" s="48"/>
      <c r="O448" s="42"/>
      <c r="P448" s="42"/>
      <c r="Q448" s="42"/>
      <c r="R448" s="47"/>
      <c r="S448" s="42"/>
      <c r="T448" s="73"/>
      <c r="U448" s="48"/>
      <c r="V448" s="49"/>
    </row>
    <row r="449" spans="1:22" x14ac:dyDescent="0.35">
      <c r="A449" s="1"/>
      <c r="B449" s="44"/>
      <c r="E449" s="50"/>
      <c r="F449" s="41"/>
      <c r="G449" s="42"/>
      <c r="H449" s="42"/>
      <c r="I449" s="42"/>
      <c r="J449" s="42"/>
      <c r="K449" s="42"/>
      <c r="L449" s="46"/>
      <c r="M449" s="48"/>
      <c r="N449" s="48"/>
      <c r="O449" s="42"/>
      <c r="P449" s="42"/>
      <c r="Q449" s="42"/>
      <c r="R449" s="47"/>
      <c r="S449" s="42"/>
      <c r="T449" s="73"/>
      <c r="U449" s="48"/>
      <c r="V449" s="49"/>
    </row>
    <row r="450" spans="1:22" x14ac:dyDescent="0.35">
      <c r="A450" s="1"/>
      <c r="B450" s="44"/>
      <c r="E450" s="50"/>
      <c r="F450" s="41"/>
      <c r="G450" s="42"/>
      <c r="H450" s="42"/>
      <c r="I450" s="42"/>
      <c r="J450" s="42"/>
      <c r="K450" s="42"/>
      <c r="L450" s="46"/>
      <c r="M450" s="42"/>
      <c r="N450" s="48"/>
      <c r="O450" s="42"/>
      <c r="P450" s="42"/>
      <c r="Q450" s="42"/>
      <c r="R450" s="47"/>
      <c r="S450" s="42"/>
      <c r="T450" s="73"/>
      <c r="U450" s="48"/>
      <c r="V450" s="49"/>
    </row>
    <row r="451" spans="1:22" x14ac:dyDescent="0.35">
      <c r="A451" s="1"/>
      <c r="B451" s="44"/>
      <c r="E451" s="50"/>
      <c r="F451" s="41"/>
      <c r="G451" s="42"/>
      <c r="H451" s="42"/>
      <c r="I451" s="42"/>
      <c r="J451" s="42"/>
      <c r="K451" s="42"/>
      <c r="L451" s="46"/>
      <c r="M451" s="42"/>
      <c r="N451" s="48"/>
      <c r="O451" s="42"/>
      <c r="P451" s="42"/>
      <c r="Q451" s="42"/>
      <c r="R451" s="47"/>
      <c r="S451" s="42"/>
      <c r="T451" s="73"/>
      <c r="U451" s="48"/>
      <c r="V451" s="49"/>
    </row>
    <row r="452" spans="1:22" x14ac:dyDescent="0.35">
      <c r="A452" s="1"/>
      <c r="B452" s="44"/>
      <c r="E452" s="50"/>
      <c r="F452" s="41"/>
      <c r="G452" s="42"/>
      <c r="H452" s="42"/>
      <c r="I452" s="42"/>
      <c r="J452" s="42"/>
      <c r="K452" s="42"/>
      <c r="L452" s="46"/>
      <c r="M452" s="42"/>
      <c r="N452" s="48"/>
      <c r="O452" s="42"/>
      <c r="P452" s="42"/>
      <c r="Q452" s="42"/>
      <c r="R452" s="47"/>
      <c r="S452" s="42"/>
      <c r="T452" s="73"/>
      <c r="U452" s="48"/>
      <c r="V452" s="49"/>
    </row>
    <row r="453" spans="1:22" x14ac:dyDescent="0.35">
      <c r="A453" s="1"/>
      <c r="B453" s="44"/>
      <c r="E453" s="50"/>
      <c r="F453" s="41"/>
      <c r="G453" s="42"/>
      <c r="H453" s="42"/>
      <c r="I453" s="42"/>
      <c r="J453" s="42"/>
      <c r="K453" s="42"/>
      <c r="L453" s="46"/>
      <c r="M453" s="42"/>
      <c r="N453" s="48"/>
      <c r="O453" s="42"/>
      <c r="P453" s="42"/>
      <c r="Q453" s="42"/>
      <c r="R453" s="47"/>
      <c r="S453" s="42"/>
      <c r="T453" s="73"/>
      <c r="U453" s="48"/>
      <c r="V453" s="49"/>
    </row>
    <row r="454" spans="1:22" x14ac:dyDescent="0.35">
      <c r="A454" s="1"/>
      <c r="B454" s="44"/>
      <c r="E454" s="50"/>
      <c r="F454" s="41"/>
      <c r="G454" s="42"/>
      <c r="H454" s="42"/>
      <c r="I454" s="42"/>
      <c r="J454" s="42"/>
      <c r="K454" s="42"/>
      <c r="L454" s="46"/>
      <c r="M454" s="42"/>
      <c r="N454" s="48"/>
      <c r="O454" s="42"/>
      <c r="P454" s="42"/>
      <c r="Q454" s="42"/>
      <c r="R454" s="47"/>
      <c r="S454" s="42"/>
      <c r="T454" s="77"/>
      <c r="U454" s="48"/>
      <c r="V454" s="49"/>
    </row>
    <row r="455" spans="1:22" x14ac:dyDescent="0.35">
      <c r="A455" s="1"/>
      <c r="B455" s="44"/>
      <c r="E455" s="50"/>
      <c r="F455" s="41"/>
      <c r="G455" s="42"/>
      <c r="H455" s="42"/>
      <c r="I455" s="42"/>
      <c r="J455" s="42"/>
      <c r="K455" s="42"/>
      <c r="L455" s="46"/>
      <c r="M455" s="42"/>
      <c r="N455" s="48"/>
      <c r="O455" s="42"/>
      <c r="P455" s="42"/>
      <c r="Q455" s="42"/>
      <c r="R455" s="47"/>
      <c r="S455" s="42"/>
      <c r="T455" s="73"/>
      <c r="U455" s="48"/>
      <c r="V455" s="49"/>
    </row>
    <row r="456" spans="1:22" x14ac:dyDescent="0.35">
      <c r="A456" s="1"/>
      <c r="B456" s="44"/>
      <c r="E456" s="50"/>
      <c r="F456" s="41"/>
      <c r="G456" s="42"/>
      <c r="H456" s="42"/>
      <c r="I456" s="42"/>
      <c r="J456" s="42"/>
      <c r="K456" s="42"/>
      <c r="L456" s="46"/>
      <c r="M456" s="42"/>
      <c r="N456" s="48"/>
      <c r="O456" s="42"/>
      <c r="P456" s="42"/>
      <c r="Q456" s="42"/>
      <c r="R456" s="47"/>
      <c r="S456" s="42"/>
      <c r="T456" s="73"/>
      <c r="U456" s="48"/>
      <c r="V456" s="49"/>
    </row>
    <row r="457" spans="1:22" x14ac:dyDescent="0.35">
      <c r="A457" s="1"/>
      <c r="B457" s="44"/>
      <c r="E457" s="50"/>
      <c r="F457" s="41"/>
      <c r="G457" s="42"/>
      <c r="H457" s="42"/>
      <c r="I457" s="42"/>
      <c r="J457" s="42"/>
      <c r="K457" s="42"/>
      <c r="L457" s="46"/>
      <c r="M457" s="48"/>
      <c r="N457" s="48"/>
      <c r="O457" s="42"/>
      <c r="P457" s="42"/>
      <c r="Q457" s="42"/>
      <c r="R457" s="47"/>
      <c r="S457" s="42"/>
      <c r="T457" s="73"/>
      <c r="U457" s="48"/>
      <c r="V457" s="49"/>
    </row>
    <row r="458" spans="1:22" x14ac:dyDescent="0.35">
      <c r="A458" s="1"/>
      <c r="B458" s="44"/>
      <c r="E458" s="50"/>
      <c r="F458" s="41"/>
      <c r="G458" s="42"/>
      <c r="H458" s="42"/>
      <c r="I458" s="42"/>
      <c r="J458" s="42"/>
      <c r="K458" s="42"/>
      <c r="L458" s="46"/>
      <c r="M458" s="42"/>
      <c r="N458" s="48"/>
      <c r="O458" s="42"/>
      <c r="P458" s="42"/>
      <c r="Q458" s="42"/>
      <c r="R458" s="47"/>
      <c r="S458" s="42"/>
      <c r="T458" s="73"/>
      <c r="U458" s="48"/>
      <c r="V458" s="49"/>
    </row>
    <row r="459" spans="1:22" x14ac:dyDescent="0.35">
      <c r="A459" s="1"/>
      <c r="B459" s="44"/>
      <c r="E459" s="50"/>
      <c r="F459" s="41"/>
      <c r="G459" s="42"/>
      <c r="H459" s="42"/>
      <c r="I459" s="42"/>
      <c r="J459" s="42"/>
      <c r="K459" s="42"/>
      <c r="L459" s="46"/>
      <c r="M459" s="42"/>
      <c r="N459" s="48"/>
      <c r="O459" s="42"/>
      <c r="P459" s="42"/>
      <c r="Q459" s="42"/>
      <c r="R459" s="47"/>
      <c r="S459" s="42"/>
      <c r="T459" s="73"/>
      <c r="U459" s="48"/>
      <c r="V459" s="49"/>
    </row>
    <row r="460" spans="1:22" x14ac:dyDescent="0.35">
      <c r="A460" s="1"/>
      <c r="B460" s="44"/>
      <c r="E460" s="50"/>
      <c r="F460" s="41"/>
      <c r="G460" s="42"/>
      <c r="H460" s="42"/>
      <c r="I460" s="42"/>
      <c r="J460" s="42"/>
      <c r="K460" s="42"/>
      <c r="L460" s="46"/>
      <c r="M460" s="48"/>
      <c r="N460" s="48"/>
      <c r="O460" s="42"/>
      <c r="P460" s="42"/>
      <c r="Q460" s="42"/>
      <c r="R460" s="47"/>
      <c r="S460" s="42"/>
      <c r="T460" s="73"/>
      <c r="U460" s="48"/>
      <c r="V460" s="49"/>
    </row>
    <row r="461" spans="1:22" x14ac:dyDescent="0.35">
      <c r="A461" s="1"/>
      <c r="B461" s="44"/>
      <c r="E461" s="50"/>
      <c r="F461" s="41"/>
      <c r="G461" s="42"/>
      <c r="H461" s="42"/>
      <c r="I461" s="42"/>
      <c r="J461" s="42"/>
      <c r="K461" s="42"/>
      <c r="L461" s="46"/>
      <c r="M461" s="48"/>
      <c r="N461" s="48"/>
      <c r="O461" s="42"/>
      <c r="P461" s="42"/>
      <c r="Q461" s="42"/>
      <c r="R461" s="47"/>
      <c r="S461" s="42"/>
      <c r="T461" s="73"/>
      <c r="U461" s="48"/>
      <c r="V461" s="49"/>
    </row>
    <row r="462" spans="1:22" x14ac:dyDescent="0.35">
      <c r="A462" s="1"/>
      <c r="B462" s="44"/>
      <c r="E462" s="50"/>
      <c r="F462" s="41"/>
      <c r="G462" s="42"/>
      <c r="H462" s="42"/>
      <c r="I462" s="42"/>
      <c r="J462" s="42"/>
      <c r="K462" s="42"/>
      <c r="L462" s="46"/>
      <c r="M462" s="42"/>
      <c r="N462" s="48"/>
      <c r="O462" s="42"/>
      <c r="P462" s="42"/>
      <c r="Q462" s="42"/>
      <c r="R462" s="47"/>
      <c r="S462" s="42"/>
      <c r="T462" s="73"/>
      <c r="U462" s="48"/>
      <c r="V462" s="49"/>
    </row>
    <row r="463" spans="1:22" x14ac:dyDescent="0.35">
      <c r="A463" s="1"/>
      <c r="B463" s="44"/>
      <c r="E463" s="50"/>
      <c r="F463" s="41"/>
      <c r="G463" s="42"/>
      <c r="H463" s="42"/>
      <c r="I463" s="42"/>
      <c r="J463" s="42"/>
      <c r="K463" s="42"/>
      <c r="L463" s="46"/>
      <c r="M463" s="48"/>
      <c r="N463" s="48"/>
      <c r="O463" s="42"/>
      <c r="P463" s="42"/>
      <c r="Q463" s="42"/>
      <c r="R463" s="47"/>
      <c r="S463" s="42"/>
      <c r="T463" s="73"/>
      <c r="U463" s="48"/>
      <c r="V463" s="49"/>
    </row>
    <row r="464" spans="1:22" x14ac:dyDescent="0.35">
      <c r="A464" s="1"/>
      <c r="B464" s="44"/>
      <c r="E464" s="50"/>
      <c r="F464" s="41"/>
      <c r="G464" s="42"/>
      <c r="H464" s="48"/>
      <c r="I464" s="42"/>
      <c r="J464" s="42"/>
      <c r="K464" s="42"/>
      <c r="L464" s="46"/>
      <c r="M464" s="42"/>
      <c r="N464" s="48"/>
      <c r="O464" s="42"/>
      <c r="P464" s="42"/>
      <c r="Q464" s="42"/>
      <c r="R464" s="47"/>
      <c r="S464" s="42"/>
      <c r="T464" s="73"/>
      <c r="U464" s="48"/>
      <c r="V464" s="49"/>
    </row>
    <row r="465" spans="1:22" x14ac:dyDescent="0.35">
      <c r="A465" s="1"/>
      <c r="B465" s="44"/>
      <c r="E465" s="50"/>
      <c r="F465" s="41"/>
      <c r="G465" s="42"/>
      <c r="H465" s="42"/>
      <c r="I465" s="42"/>
      <c r="J465" s="42"/>
      <c r="K465" s="42"/>
      <c r="L465" s="46"/>
      <c r="M465" s="48"/>
      <c r="N465" s="48"/>
      <c r="O465" s="42"/>
      <c r="P465" s="42"/>
      <c r="Q465" s="42"/>
      <c r="R465" s="47"/>
      <c r="S465" s="42"/>
      <c r="T465" s="73"/>
      <c r="U465" s="48"/>
      <c r="V465" s="49"/>
    </row>
    <row r="466" spans="1:22" x14ac:dyDescent="0.35">
      <c r="A466" s="1"/>
      <c r="B466" s="44"/>
      <c r="E466" s="50"/>
      <c r="F466" s="41"/>
      <c r="G466" s="42"/>
      <c r="H466" s="42"/>
      <c r="I466" s="42"/>
      <c r="J466" s="42"/>
      <c r="K466" s="42"/>
      <c r="L466" s="46"/>
      <c r="M466" s="42"/>
      <c r="N466" s="48"/>
      <c r="O466" s="42"/>
      <c r="P466" s="42"/>
      <c r="Q466" s="42"/>
      <c r="R466" s="47"/>
      <c r="S466" s="42"/>
      <c r="T466" s="73"/>
      <c r="U466" s="48"/>
      <c r="V466" s="49"/>
    </row>
    <row r="467" spans="1:22" x14ac:dyDescent="0.35">
      <c r="A467" s="1"/>
      <c r="B467" s="44"/>
      <c r="E467" s="50"/>
      <c r="F467" s="41"/>
      <c r="G467" s="42"/>
      <c r="H467" s="42"/>
      <c r="I467" s="42"/>
      <c r="J467" s="42"/>
      <c r="K467" s="42"/>
      <c r="L467" s="46"/>
      <c r="M467" s="42"/>
      <c r="N467" s="48"/>
      <c r="O467" s="42"/>
      <c r="P467" s="42"/>
      <c r="Q467" s="42"/>
      <c r="R467" s="47"/>
      <c r="S467" s="42"/>
      <c r="T467" s="73"/>
      <c r="U467" s="48"/>
      <c r="V467" s="49"/>
    </row>
    <row r="468" spans="1:22" x14ac:dyDescent="0.35">
      <c r="A468" s="1"/>
      <c r="B468" s="44"/>
      <c r="E468" s="50"/>
      <c r="F468" s="41"/>
      <c r="G468" s="42"/>
      <c r="H468" s="48"/>
      <c r="I468" s="42"/>
      <c r="J468" s="42"/>
      <c r="K468" s="42"/>
      <c r="L468" s="46"/>
      <c r="M468" s="42"/>
      <c r="N468" s="48"/>
      <c r="O468" s="42"/>
      <c r="P468" s="42"/>
      <c r="Q468" s="42"/>
      <c r="R468" s="47"/>
      <c r="S468" s="42"/>
      <c r="T468" s="73"/>
      <c r="U468" s="48"/>
      <c r="V468" s="49"/>
    </row>
    <row r="469" spans="1:22" x14ac:dyDescent="0.35">
      <c r="A469" s="1"/>
      <c r="B469" s="44"/>
      <c r="E469" s="50"/>
      <c r="F469" s="41"/>
      <c r="G469" s="42"/>
      <c r="H469" s="42"/>
      <c r="I469" s="42"/>
      <c r="J469" s="42"/>
      <c r="K469" s="42"/>
      <c r="L469" s="46"/>
      <c r="M469" s="42"/>
      <c r="N469" s="48"/>
      <c r="O469" s="42"/>
      <c r="P469" s="42"/>
      <c r="Q469" s="42"/>
      <c r="R469" s="47"/>
      <c r="S469" s="42"/>
      <c r="T469" s="73"/>
      <c r="U469" s="48"/>
      <c r="V469" s="49"/>
    </row>
    <row r="470" spans="1:22" x14ac:dyDescent="0.35">
      <c r="A470" s="1"/>
      <c r="B470" s="44"/>
      <c r="E470" s="50"/>
      <c r="F470" s="41"/>
      <c r="G470" s="42"/>
      <c r="H470" s="42"/>
      <c r="I470" s="42"/>
      <c r="J470" s="42"/>
      <c r="K470" s="42"/>
      <c r="L470" s="46"/>
      <c r="M470" s="42"/>
      <c r="N470" s="48"/>
      <c r="O470" s="42"/>
      <c r="P470" s="42"/>
      <c r="Q470" s="42"/>
      <c r="R470" s="47"/>
      <c r="S470" s="42"/>
      <c r="T470" s="73"/>
      <c r="U470" s="48"/>
      <c r="V470" s="49"/>
    </row>
    <row r="471" spans="1:22" x14ac:dyDescent="0.35">
      <c r="A471" s="1"/>
      <c r="B471" s="44"/>
      <c r="E471" s="50"/>
      <c r="F471" s="41"/>
      <c r="G471" s="42"/>
      <c r="H471" s="42"/>
      <c r="I471" s="42"/>
      <c r="J471" s="42"/>
      <c r="K471" s="42"/>
      <c r="L471" s="46"/>
      <c r="M471" s="48"/>
      <c r="N471" s="48"/>
      <c r="O471" s="42"/>
      <c r="P471" s="42"/>
      <c r="Q471" s="42"/>
      <c r="R471" s="47"/>
      <c r="S471" s="42"/>
      <c r="T471" s="78"/>
      <c r="U471" s="57"/>
      <c r="V471" s="49"/>
    </row>
    <row r="472" spans="1:22" x14ac:dyDescent="0.35">
      <c r="A472" s="1"/>
      <c r="B472" s="44"/>
      <c r="E472" s="50"/>
      <c r="F472" s="41"/>
      <c r="G472" s="42"/>
      <c r="H472" s="48"/>
      <c r="I472" s="42"/>
      <c r="J472" s="42"/>
      <c r="K472" s="42"/>
      <c r="L472" s="46"/>
      <c r="M472" s="42"/>
      <c r="N472" s="48"/>
      <c r="O472" s="42"/>
      <c r="P472" s="42"/>
      <c r="Q472" s="42"/>
      <c r="R472" s="47"/>
      <c r="S472" s="42"/>
      <c r="T472" s="73"/>
      <c r="U472" s="48"/>
      <c r="V472" s="49"/>
    </row>
    <row r="473" spans="1:22" x14ac:dyDescent="0.35">
      <c r="A473" s="1"/>
      <c r="B473" s="44"/>
      <c r="E473" s="50"/>
      <c r="F473" s="41"/>
      <c r="G473" s="42"/>
      <c r="H473" s="42"/>
      <c r="I473" s="42"/>
      <c r="J473" s="42"/>
      <c r="K473" s="42"/>
      <c r="L473" s="46"/>
      <c r="M473" s="42"/>
      <c r="N473" s="48"/>
      <c r="O473" s="42"/>
      <c r="P473" s="42"/>
      <c r="Q473" s="42"/>
      <c r="R473" s="47"/>
      <c r="S473" s="42"/>
      <c r="T473" s="73"/>
      <c r="U473" s="48"/>
      <c r="V473" s="49"/>
    </row>
    <row r="474" spans="1:22" x14ac:dyDescent="0.35">
      <c r="A474" s="1"/>
      <c r="B474" s="44"/>
      <c r="E474" s="50"/>
      <c r="F474" s="41"/>
      <c r="G474" s="42"/>
      <c r="H474" s="42"/>
      <c r="I474" s="42"/>
      <c r="J474" s="42"/>
      <c r="K474" s="42"/>
      <c r="L474" s="46"/>
      <c r="M474" s="48"/>
      <c r="N474" s="48"/>
      <c r="O474" s="42"/>
      <c r="P474" s="42"/>
      <c r="Q474" s="42"/>
      <c r="R474" s="47"/>
      <c r="S474" s="42"/>
      <c r="T474" s="73"/>
      <c r="U474" s="48"/>
      <c r="V474" s="49"/>
    </row>
    <row r="475" spans="1:22" x14ac:dyDescent="0.35">
      <c r="A475" s="1"/>
      <c r="B475" s="44"/>
      <c r="E475" s="50"/>
      <c r="F475" s="41"/>
      <c r="G475" s="42"/>
      <c r="H475" s="42"/>
      <c r="I475" s="42"/>
      <c r="J475" s="42"/>
      <c r="K475" s="42"/>
      <c r="L475" s="46"/>
      <c r="M475" s="48"/>
      <c r="N475" s="48"/>
      <c r="O475" s="42"/>
      <c r="P475" s="42"/>
      <c r="Q475" s="42"/>
      <c r="R475" s="47"/>
      <c r="S475" s="42"/>
      <c r="T475" s="73"/>
      <c r="U475" s="48"/>
      <c r="V475" s="49"/>
    </row>
    <row r="476" spans="1:22" x14ac:dyDescent="0.35">
      <c r="A476" s="1"/>
      <c r="B476" s="44"/>
      <c r="E476" s="50"/>
      <c r="F476" s="41"/>
      <c r="G476" s="42"/>
      <c r="H476" s="42"/>
      <c r="I476" s="42"/>
      <c r="J476" s="42"/>
      <c r="K476" s="42"/>
      <c r="L476" s="46"/>
      <c r="M476" s="42"/>
      <c r="N476" s="48"/>
      <c r="O476" s="42"/>
      <c r="P476" s="42"/>
      <c r="Q476" s="42"/>
      <c r="R476" s="47"/>
      <c r="S476" s="42"/>
      <c r="T476" s="73"/>
      <c r="U476" s="48"/>
      <c r="V476" s="49"/>
    </row>
    <row r="477" spans="1:22" x14ac:dyDescent="0.35">
      <c r="A477" s="1"/>
      <c r="B477" s="44"/>
      <c r="E477" s="50"/>
      <c r="F477" s="41"/>
      <c r="G477" s="42"/>
      <c r="H477" s="42"/>
      <c r="I477" s="42"/>
      <c r="J477" s="42"/>
      <c r="K477" s="42"/>
      <c r="L477" s="46"/>
      <c r="M477" s="48"/>
      <c r="N477" s="48"/>
      <c r="O477" s="42"/>
      <c r="P477" s="42"/>
      <c r="Q477" s="42"/>
      <c r="R477" s="47"/>
      <c r="S477" s="42"/>
      <c r="T477" s="73"/>
      <c r="U477" s="48"/>
      <c r="V477" s="49"/>
    </row>
    <row r="478" spans="1:22" x14ac:dyDescent="0.35">
      <c r="A478" s="1"/>
      <c r="B478" s="44"/>
      <c r="E478" s="50"/>
      <c r="F478" s="41"/>
      <c r="G478" s="42"/>
      <c r="H478" s="42"/>
      <c r="I478" s="42"/>
      <c r="J478" s="42"/>
      <c r="K478" s="42"/>
      <c r="L478" s="46"/>
      <c r="M478" s="42"/>
      <c r="N478" s="48"/>
      <c r="O478" s="42"/>
      <c r="P478" s="42"/>
      <c r="Q478" s="42"/>
      <c r="R478" s="47"/>
      <c r="S478" s="42"/>
      <c r="T478" s="73"/>
      <c r="U478" s="48"/>
      <c r="V478" s="49"/>
    </row>
    <row r="479" spans="1:22" x14ac:dyDescent="0.35">
      <c r="A479" s="1"/>
      <c r="B479" s="44"/>
      <c r="E479" s="50"/>
      <c r="F479" s="41"/>
      <c r="G479" s="42"/>
      <c r="H479" s="42"/>
      <c r="I479" s="42"/>
      <c r="J479" s="42"/>
      <c r="K479" s="42"/>
      <c r="L479" s="46"/>
      <c r="M479" s="42"/>
      <c r="N479" s="48"/>
      <c r="O479" s="42"/>
      <c r="P479" s="42"/>
      <c r="Q479" s="42"/>
      <c r="R479" s="47"/>
      <c r="S479" s="42"/>
      <c r="T479" s="73"/>
      <c r="U479" s="48"/>
      <c r="V479" s="49"/>
    </row>
    <row r="480" spans="1:22" x14ac:dyDescent="0.35">
      <c r="A480" s="1"/>
      <c r="B480" s="44"/>
      <c r="E480" s="50"/>
      <c r="F480" s="41"/>
      <c r="G480" s="42"/>
      <c r="H480" s="42"/>
      <c r="I480" s="42"/>
      <c r="J480" s="42"/>
      <c r="K480" s="42"/>
      <c r="L480" s="46"/>
      <c r="M480" s="42"/>
      <c r="N480" s="48"/>
      <c r="O480" s="42"/>
      <c r="P480" s="42"/>
      <c r="Q480" s="42"/>
      <c r="R480" s="47"/>
      <c r="S480" s="42"/>
      <c r="T480" s="73"/>
      <c r="U480" s="48"/>
      <c r="V480" s="49"/>
    </row>
    <row r="481" spans="1:22" x14ac:dyDescent="0.35">
      <c r="A481" s="1"/>
      <c r="B481" s="44"/>
      <c r="E481" s="50"/>
      <c r="F481" s="41"/>
      <c r="G481" s="42"/>
      <c r="H481" s="48"/>
      <c r="I481" s="42"/>
      <c r="J481" s="42"/>
      <c r="K481" s="42"/>
      <c r="L481" s="46"/>
      <c r="M481" s="42"/>
      <c r="N481" s="48"/>
      <c r="O481" s="42"/>
      <c r="P481" s="42"/>
      <c r="Q481" s="42"/>
      <c r="R481" s="47"/>
      <c r="S481" s="42"/>
      <c r="T481" s="73"/>
      <c r="U481" s="48"/>
      <c r="V481" s="49"/>
    </row>
    <row r="482" spans="1:22" x14ac:dyDescent="0.35">
      <c r="A482" s="1"/>
      <c r="B482" s="44"/>
      <c r="E482" s="50"/>
      <c r="F482" s="41"/>
      <c r="G482" s="42"/>
      <c r="H482" s="42"/>
      <c r="I482" s="42"/>
      <c r="J482" s="42"/>
      <c r="K482" s="42"/>
      <c r="L482" s="46"/>
      <c r="M482" s="42"/>
      <c r="N482" s="48"/>
      <c r="O482" s="42"/>
      <c r="P482" s="42"/>
      <c r="Q482" s="42"/>
      <c r="R482" s="47"/>
      <c r="S482" s="42"/>
      <c r="T482" s="73"/>
      <c r="U482" s="48"/>
      <c r="V482" s="49"/>
    </row>
    <row r="483" spans="1:22" x14ac:dyDescent="0.35">
      <c r="A483" s="1"/>
      <c r="B483" s="44"/>
      <c r="E483" s="50"/>
      <c r="F483" s="41"/>
      <c r="G483" s="42"/>
      <c r="H483" s="42"/>
      <c r="I483" s="42"/>
      <c r="J483" s="42"/>
      <c r="K483" s="42"/>
      <c r="L483" s="46"/>
      <c r="M483" s="48"/>
      <c r="N483" s="48"/>
      <c r="O483" s="42"/>
      <c r="P483" s="42"/>
      <c r="Q483" s="42"/>
      <c r="R483" s="47"/>
      <c r="S483" s="42"/>
      <c r="T483" s="76"/>
      <c r="U483" s="57"/>
      <c r="V483" s="49"/>
    </row>
    <row r="484" spans="1:22" x14ac:dyDescent="0.35">
      <c r="A484" s="1"/>
      <c r="B484" s="44"/>
      <c r="E484" s="50"/>
      <c r="F484" s="41"/>
      <c r="G484" s="42"/>
      <c r="H484" s="42"/>
      <c r="I484" s="42"/>
      <c r="J484" s="42"/>
      <c r="K484" s="42"/>
      <c r="L484" s="46"/>
      <c r="M484" s="42"/>
      <c r="N484" s="48"/>
      <c r="O484" s="42"/>
      <c r="P484" s="42"/>
      <c r="Q484" s="42"/>
      <c r="R484" s="47"/>
      <c r="S484" s="42"/>
      <c r="T484" s="73"/>
      <c r="U484" s="48"/>
      <c r="V484" s="49"/>
    </row>
    <row r="485" spans="1:22" x14ac:dyDescent="0.35">
      <c r="A485" s="1"/>
      <c r="B485" s="44"/>
      <c r="E485" s="50"/>
      <c r="F485" s="41"/>
      <c r="G485" s="42"/>
      <c r="H485" s="48"/>
      <c r="I485" s="42"/>
      <c r="J485" s="42"/>
      <c r="K485" s="42"/>
      <c r="L485" s="46"/>
      <c r="M485" s="42"/>
      <c r="N485" s="48"/>
      <c r="O485" s="42"/>
      <c r="P485" s="42"/>
      <c r="Q485" s="42"/>
      <c r="R485" s="47"/>
      <c r="S485" s="42"/>
      <c r="T485" s="73"/>
      <c r="U485" s="48"/>
      <c r="V485" s="49"/>
    </row>
    <row r="486" spans="1:22" x14ac:dyDescent="0.35">
      <c r="A486" s="1"/>
      <c r="B486" s="44"/>
      <c r="E486" s="50"/>
      <c r="F486" s="41"/>
      <c r="G486" s="42"/>
      <c r="H486" s="42"/>
      <c r="I486" s="42"/>
      <c r="J486" s="42"/>
      <c r="K486" s="42"/>
      <c r="L486" s="46"/>
      <c r="M486" s="42"/>
      <c r="N486" s="48"/>
      <c r="O486" s="42"/>
      <c r="P486" s="42"/>
      <c r="Q486" s="42"/>
      <c r="R486" s="47"/>
      <c r="S486" s="42"/>
      <c r="T486" s="73"/>
      <c r="U486" s="48"/>
      <c r="V486" s="49"/>
    </row>
    <row r="487" spans="1:22" x14ac:dyDescent="0.35">
      <c r="A487" s="1"/>
      <c r="B487" s="44"/>
      <c r="E487" s="50"/>
      <c r="F487" s="41"/>
      <c r="G487" s="42"/>
      <c r="H487" s="42"/>
      <c r="I487" s="42"/>
      <c r="J487" s="42"/>
      <c r="K487" s="42"/>
      <c r="L487" s="46"/>
      <c r="M487" s="42"/>
      <c r="N487" s="48"/>
      <c r="O487" s="42"/>
      <c r="P487" s="42"/>
      <c r="Q487" s="42"/>
      <c r="R487" s="47"/>
      <c r="S487" s="42"/>
      <c r="T487" s="73"/>
      <c r="U487" s="48"/>
      <c r="V487" s="49"/>
    </row>
    <row r="488" spans="1:22" x14ac:dyDescent="0.35">
      <c r="A488" s="1"/>
      <c r="B488" s="44"/>
      <c r="E488" s="50"/>
      <c r="F488" s="41"/>
      <c r="G488" s="42"/>
      <c r="H488" s="42"/>
      <c r="I488" s="42"/>
      <c r="J488" s="42"/>
      <c r="K488" s="42"/>
      <c r="L488" s="46"/>
      <c r="M488" s="42"/>
      <c r="N488" s="48"/>
      <c r="O488" s="42"/>
      <c r="P488" s="42"/>
      <c r="Q488" s="42"/>
      <c r="R488" s="47"/>
      <c r="S488" s="42"/>
      <c r="T488" s="73"/>
      <c r="U488" s="48"/>
      <c r="V488" s="49"/>
    </row>
    <row r="489" spans="1:22" x14ac:dyDescent="0.35">
      <c r="A489" s="1"/>
      <c r="B489" s="44"/>
      <c r="E489" s="50"/>
      <c r="F489" s="41"/>
      <c r="G489" s="42"/>
      <c r="H489" s="42"/>
      <c r="I489" s="42"/>
      <c r="J489" s="42"/>
      <c r="K489" s="42"/>
      <c r="L489" s="46"/>
      <c r="M489" s="42"/>
      <c r="N489" s="48"/>
      <c r="O489" s="42"/>
      <c r="P489" s="42"/>
      <c r="Q489" s="42"/>
      <c r="R489" s="47"/>
      <c r="S489" s="42"/>
      <c r="T489" s="73"/>
      <c r="U489" s="48"/>
      <c r="V489" s="49"/>
    </row>
    <row r="490" spans="1:22" x14ac:dyDescent="0.35">
      <c r="A490" s="1"/>
      <c r="B490" s="44"/>
      <c r="E490" s="50"/>
      <c r="F490" s="41"/>
      <c r="G490" s="42"/>
      <c r="H490" s="48"/>
      <c r="I490" s="42"/>
      <c r="J490" s="42"/>
      <c r="K490" s="42"/>
      <c r="L490" s="46"/>
      <c r="M490" s="42"/>
      <c r="N490" s="48"/>
      <c r="O490" s="42"/>
      <c r="P490" s="42"/>
      <c r="Q490" s="42"/>
      <c r="R490" s="47"/>
      <c r="S490" s="42"/>
      <c r="T490" s="73"/>
      <c r="U490" s="48"/>
      <c r="V490" s="49"/>
    </row>
    <row r="491" spans="1:22" x14ac:dyDescent="0.35">
      <c r="A491" s="1"/>
      <c r="B491" s="44"/>
      <c r="E491" s="50"/>
      <c r="F491" s="41"/>
      <c r="G491" s="42"/>
      <c r="H491" s="48"/>
      <c r="I491" s="42"/>
      <c r="J491" s="42"/>
      <c r="K491" s="42"/>
      <c r="L491" s="46"/>
      <c r="M491" s="42"/>
      <c r="N491" s="48"/>
      <c r="O491" s="42"/>
      <c r="P491" s="42"/>
      <c r="Q491" s="42"/>
      <c r="R491" s="47"/>
      <c r="S491" s="42"/>
      <c r="T491" s="73"/>
      <c r="U491" s="48"/>
      <c r="V491" s="49"/>
    </row>
    <row r="492" spans="1:22" x14ac:dyDescent="0.35">
      <c r="A492" s="1"/>
      <c r="B492" s="44"/>
      <c r="E492" s="50"/>
      <c r="F492" s="41"/>
      <c r="G492" s="42"/>
      <c r="H492" s="42"/>
      <c r="I492" s="42"/>
      <c r="J492" s="42"/>
      <c r="K492" s="42"/>
      <c r="L492" s="46"/>
      <c r="M492" s="42"/>
      <c r="N492" s="48"/>
      <c r="O492" s="42"/>
      <c r="P492" s="42"/>
      <c r="Q492" s="42"/>
      <c r="R492" s="47"/>
      <c r="S492" s="42"/>
      <c r="T492" s="73"/>
      <c r="U492" s="48"/>
      <c r="V492" s="49"/>
    </row>
    <row r="493" spans="1:22" x14ac:dyDescent="0.35">
      <c r="A493" s="1"/>
      <c r="B493" s="44"/>
      <c r="E493" s="50"/>
      <c r="F493" s="41"/>
      <c r="G493" s="42"/>
      <c r="H493" s="42"/>
      <c r="I493" s="42"/>
      <c r="J493" s="42"/>
      <c r="K493" s="42"/>
      <c r="L493" s="46"/>
      <c r="M493" s="42"/>
      <c r="N493" s="48"/>
      <c r="O493" s="42"/>
      <c r="P493" s="42"/>
      <c r="Q493" s="42"/>
      <c r="R493" s="47"/>
      <c r="S493" s="42"/>
      <c r="T493" s="73"/>
      <c r="U493" s="48"/>
      <c r="V493" s="49"/>
    </row>
    <row r="494" spans="1:22" x14ac:dyDescent="0.35">
      <c r="A494" s="1"/>
      <c r="B494" s="44"/>
      <c r="E494" s="50"/>
      <c r="F494" s="41"/>
      <c r="G494" s="42"/>
      <c r="H494" s="42"/>
      <c r="I494" s="42"/>
      <c r="J494" s="42"/>
      <c r="K494" s="42"/>
      <c r="L494" s="46"/>
      <c r="M494" s="42"/>
      <c r="N494" s="48"/>
      <c r="O494" s="42"/>
      <c r="P494" s="42"/>
      <c r="Q494" s="42"/>
      <c r="R494" s="47"/>
      <c r="S494" s="42"/>
      <c r="T494" s="73"/>
      <c r="U494" s="48"/>
      <c r="V494" s="49"/>
    </row>
    <row r="495" spans="1:22" x14ac:dyDescent="0.35">
      <c r="A495" s="1"/>
      <c r="B495" s="44"/>
      <c r="E495" s="50"/>
      <c r="F495" s="41"/>
      <c r="G495" s="42"/>
      <c r="H495" s="42"/>
      <c r="I495" s="42"/>
      <c r="J495" s="42"/>
      <c r="K495" s="42"/>
      <c r="L495" s="46"/>
      <c r="M495" s="42"/>
      <c r="N495" s="48"/>
      <c r="O495" s="42"/>
      <c r="P495" s="42"/>
      <c r="Q495" s="42"/>
      <c r="R495" s="47"/>
      <c r="S495" s="42"/>
      <c r="T495" s="73"/>
      <c r="U495" s="48"/>
      <c r="V495" s="49"/>
    </row>
    <row r="496" spans="1:22" x14ac:dyDescent="0.35">
      <c r="A496" s="1"/>
      <c r="B496" s="44"/>
      <c r="E496" s="50"/>
      <c r="F496" s="41"/>
      <c r="G496" s="42"/>
      <c r="H496" s="48"/>
      <c r="I496" s="42"/>
      <c r="J496" s="42"/>
      <c r="K496" s="42"/>
      <c r="L496" s="46"/>
      <c r="M496" s="48"/>
      <c r="N496" s="48"/>
      <c r="O496" s="42"/>
      <c r="P496" s="42"/>
      <c r="Q496" s="42"/>
      <c r="R496" s="47"/>
      <c r="S496" s="42"/>
      <c r="T496" s="73"/>
      <c r="U496" s="48"/>
      <c r="V496" s="49"/>
    </row>
    <row r="497" spans="1:22" x14ac:dyDescent="0.35">
      <c r="A497" s="1"/>
      <c r="B497" s="44"/>
      <c r="E497" s="50"/>
      <c r="F497" s="41"/>
      <c r="G497" s="42"/>
      <c r="H497" s="42"/>
      <c r="I497" s="42"/>
      <c r="J497" s="42"/>
      <c r="K497" s="42"/>
      <c r="L497" s="46"/>
      <c r="M497" s="42"/>
      <c r="N497" s="48"/>
      <c r="O497" s="42"/>
      <c r="P497" s="42"/>
      <c r="Q497" s="42"/>
      <c r="R497" s="47"/>
      <c r="S497" s="42"/>
      <c r="T497" s="73"/>
      <c r="U497" s="48"/>
      <c r="V497" s="49"/>
    </row>
    <row r="498" spans="1:22" x14ac:dyDescent="0.35">
      <c r="A498" s="1"/>
      <c r="B498" s="44"/>
      <c r="E498" s="50"/>
      <c r="F498" s="41"/>
      <c r="G498" s="42"/>
      <c r="H498" s="42"/>
      <c r="I498" s="42"/>
      <c r="J498" s="42"/>
      <c r="K498" s="42"/>
      <c r="L498" s="46"/>
      <c r="M498" s="42"/>
      <c r="N498" s="48"/>
      <c r="O498" s="42"/>
      <c r="P498" s="42"/>
      <c r="Q498" s="42"/>
      <c r="R498" s="47"/>
      <c r="S498" s="42"/>
      <c r="T498" s="73"/>
      <c r="U498" s="48"/>
      <c r="V498" s="49"/>
    </row>
    <row r="499" spans="1:22" x14ac:dyDescent="0.35">
      <c r="A499" s="1"/>
      <c r="B499" s="44"/>
      <c r="E499" s="50"/>
      <c r="F499" s="41"/>
      <c r="G499" s="42"/>
      <c r="H499" s="48"/>
      <c r="I499" s="42"/>
      <c r="J499" s="42"/>
      <c r="K499" s="42"/>
      <c r="L499" s="46"/>
      <c r="M499" s="42"/>
      <c r="N499" s="48"/>
      <c r="O499" s="42"/>
      <c r="P499" s="42"/>
      <c r="Q499" s="42"/>
      <c r="R499" s="47"/>
      <c r="S499" s="42"/>
      <c r="T499" s="73"/>
      <c r="U499" s="48"/>
      <c r="V499" s="49"/>
    </row>
    <row r="500" spans="1:22" x14ac:dyDescent="0.35">
      <c r="A500" s="1"/>
      <c r="B500" s="44"/>
      <c r="E500" s="50"/>
      <c r="F500" s="41"/>
      <c r="G500" s="42"/>
      <c r="H500" s="42"/>
      <c r="I500" s="42"/>
      <c r="J500" s="42"/>
      <c r="K500" s="42"/>
      <c r="L500" s="46"/>
      <c r="M500" s="42"/>
      <c r="N500" s="48"/>
      <c r="O500" s="42"/>
      <c r="P500" s="42"/>
      <c r="Q500" s="42"/>
      <c r="R500" s="47"/>
      <c r="S500" s="42"/>
      <c r="T500" s="73"/>
      <c r="U500" s="48"/>
      <c r="V500" s="49"/>
    </row>
    <row r="501" spans="1:22" x14ac:dyDescent="0.35">
      <c r="A501" s="1"/>
      <c r="B501" s="44"/>
      <c r="E501" s="50"/>
      <c r="F501" s="41"/>
      <c r="G501" s="42"/>
      <c r="H501" s="42"/>
      <c r="I501" s="42"/>
      <c r="J501" s="42"/>
      <c r="K501" s="42"/>
      <c r="L501" s="46"/>
      <c r="M501" s="42"/>
      <c r="N501" s="48"/>
      <c r="O501" s="42"/>
      <c r="P501" s="42"/>
      <c r="Q501" s="42"/>
      <c r="R501" s="47"/>
      <c r="S501" s="42"/>
      <c r="T501" s="73"/>
      <c r="U501" s="48"/>
      <c r="V501" s="49"/>
    </row>
    <row r="502" spans="1:22" x14ac:dyDescent="0.35">
      <c r="A502" s="1"/>
      <c r="B502" s="44"/>
      <c r="E502" s="50"/>
      <c r="F502" s="41"/>
      <c r="G502" s="42"/>
      <c r="H502" s="42"/>
      <c r="I502" s="42"/>
      <c r="J502" s="42"/>
      <c r="K502" s="42"/>
      <c r="L502" s="46"/>
      <c r="M502" s="42"/>
      <c r="N502" s="48"/>
      <c r="O502" s="42"/>
      <c r="P502" s="42"/>
      <c r="Q502" s="42"/>
      <c r="R502" s="47"/>
      <c r="S502" s="42"/>
      <c r="T502" s="73"/>
      <c r="U502" s="48"/>
      <c r="V502" s="49"/>
    </row>
    <row r="503" spans="1:22" x14ac:dyDescent="0.35">
      <c r="A503" s="1"/>
      <c r="B503" s="44"/>
      <c r="E503" s="50"/>
      <c r="F503" s="41"/>
      <c r="G503" s="42"/>
      <c r="H503" s="42"/>
      <c r="I503" s="42"/>
      <c r="J503" s="42"/>
      <c r="K503" s="42"/>
      <c r="L503" s="46"/>
      <c r="M503" s="42"/>
      <c r="N503" s="48"/>
      <c r="O503" s="42"/>
      <c r="P503" s="42"/>
      <c r="Q503" s="42"/>
      <c r="R503" s="47"/>
      <c r="S503" s="42"/>
      <c r="T503" s="73"/>
      <c r="U503" s="48"/>
      <c r="V503" s="49"/>
    </row>
    <row r="504" spans="1:22" x14ac:dyDescent="0.35">
      <c r="A504" s="1"/>
      <c r="B504" s="44"/>
      <c r="E504" s="50"/>
      <c r="F504" s="41"/>
      <c r="G504" s="42"/>
      <c r="H504" s="42"/>
      <c r="I504" s="42"/>
      <c r="J504" s="42"/>
      <c r="K504" s="42"/>
      <c r="L504" s="46"/>
      <c r="M504" s="42"/>
      <c r="N504" s="48"/>
      <c r="O504" s="42"/>
      <c r="P504" s="42"/>
      <c r="Q504" s="42"/>
      <c r="R504" s="47"/>
      <c r="S504" s="42"/>
      <c r="T504" s="73"/>
      <c r="U504" s="48"/>
      <c r="V504" s="49"/>
    </row>
    <row r="505" spans="1:22" x14ac:dyDescent="0.35">
      <c r="A505" s="1"/>
      <c r="B505" s="44"/>
      <c r="E505" s="50"/>
      <c r="F505" s="41"/>
      <c r="G505" s="42"/>
      <c r="H505" s="42"/>
      <c r="I505" s="42"/>
      <c r="J505" s="42"/>
      <c r="K505" s="42"/>
      <c r="L505" s="46"/>
      <c r="M505" s="42"/>
      <c r="N505" s="48"/>
      <c r="O505" s="42"/>
      <c r="P505" s="42"/>
      <c r="Q505" s="42"/>
      <c r="R505" s="47"/>
      <c r="S505" s="42"/>
      <c r="T505" s="73"/>
      <c r="U505" s="48"/>
      <c r="V505" s="49"/>
    </row>
    <row r="506" spans="1:22" x14ac:dyDescent="0.35">
      <c r="A506" s="1"/>
      <c r="B506" s="44"/>
      <c r="E506" s="50"/>
      <c r="F506" s="41"/>
      <c r="G506" s="48"/>
      <c r="H506" s="42"/>
      <c r="I506" s="42"/>
      <c r="J506" s="42"/>
      <c r="K506" s="42"/>
      <c r="L506" s="46"/>
      <c r="M506" s="48"/>
      <c r="N506" s="48"/>
      <c r="O506" s="42"/>
      <c r="P506" s="42"/>
      <c r="Q506" s="42"/>
      <c r="R506" s="47"/>
      <c r="S506" s="42"/>
      <c r="T506" s="73"/>
      <c r="U506" s="48"/>
      <c r="V506" s="49"/>
    </row>
    <row r="507" spans="1:22" x14ac:dyDescent="0.35">
      <c r="A507" s="1"/>
      <c r="B507" s="44"/>
      <c r="E507" s="50"/>
      <c r="F507" s="41"/>
      <c r="G507" s="42"/>
      <c r="H507" s="42"/>
      <c r="I507" s="42"/>
      <c r="J507" s="42"/>
      <c r="K507" s="42"/>
      <c r="L507" s="46"/>
      <c r="M507" s="42"/>
      <c r="N507" s="48"/>
      <c r="O507" s="42"/>
      <c r="P507" s="42"/>
      <c r="Q507" s="42"/>
      <c r="R507" s="47"/>
      <c r="S507" s="42"/>
      <c r="T507" s="73"/>
      <c r="U507" s="48"/>
      <c r="V507" s="49"/>
    </row>
    <row r="508" spans="1:22" x14ac:dyDescent="0.35">
      <c r="A508" s="1"/>
      <c r="B508" s="44"/>
      <c r="E508" s="50"/>
      <c r="F508" s="41"/>
      <c r="G508" s="42"/>
      <c r="H508" s="42"/>
      <c r="I508" s="42"/>
      <c r="J508" s="42"/>
      <c r="K508" s="42"/>
      <c r="L508" s="46"/>
      <c r="M508" s="48"/>
      <c r="N508" s="48"/>
      <c r="O508" s="42"/>
      <c r="P508" s="42"/>
      <c r="Q508" s="42"/>
      <c r="R508" s="47"/>
      <c r="S508" s="42"/>
      <c r="T508" s="73"/>
      <c r="U508" s="48"/>
      <c r="V508" s="49"/>
    </row>
    <row r="509" spans="1:22" x14ac:dyDescent="0.35">
      <c r="A509" s="1"/>
      <c r="B509" s="44"/>
      <c r="E509" s="50"/>
      <c r="F509" s="41"/>
      <c r="G509" s="42"/>
      <c r="H509" s="42"/>
      <c r="I509" s="42"/>
      <c r="J509" s="42"/>
      <c r="K509" s="42"/>
      <c r="L509" s="46"/>
      <c r="M509" s="42"/>
      <c r="N509" s="48"/>
      <c r="O509" s="42"/>
      <c r="P509" s="42"/>
      <c r="Q509" s="42"/>
      <c r="R509" s="47"/>
      <c r="S509" s="42"/>
      <c r="T509" s="73"/>
      <c r="U509" s="48"/>
      <c r="V509" s="49"/>
    </row>
    <row r="510" spans="1:22" x14ac:dyDescent="0.35">
      <c r="A510" s="1"/>
      <c r="B510" s="44"/>
      <c r="E510" s="50"/>
      <c r="F510" s="41"/>
      <c r="G510" s="42"/>
      <c r="H510" s="42"/>
      <c r="I510" s="42"/>
      <c r="J510" s="42"/>
      <c r="K510" s="42"/>
      <c r="L510" s="46"/>
      <c r="M510" s="48"/>
      <c r="N510" s="48"/>
      <c r="O510" s="42"/>
      <c r="P510" s="42"/>
      <c r="Q510" s="42"/>
      <c r="R510" s="47"/>
      <c r="S510" s="42"/>
      <c r="T510" s="73"/>
      <c r="U510" s="48"/>
      <c r="V510" s="49"/>
    </row>
    <row r="511" spans="1:22" x14ac:dyDescent="0.35">
      <c r="A511" s="1"/>
      <c r="B511" s="44"/>
      <c r="E511" s="50"/>
      <c r="F511" s="41"/>
      <c r="G511" s="42"/>
      <c r="H511" s="42"/>
      <c r="I511" s="42"/>
      <c r="J511" s="42"/>
      <c r="K511" s="42"/>
      <c r="L511" s="46"/>
      <c r="M511" s="42"/>
      <c r="N511" s="48"/>
      <c r="O511" s="42"/>
      <c r="P511" s="42"/>
      <c r="Q511" s="42"/>
      <c r="R511" s="47"/>
      <c r="S511" s="42"/>
      <c r="T511" s="73"/>
      <c r="U511" s="48"/>
      <c r="V511" s="49"/>
    </row>
    <row r="512" spans="1:22" x14ac:dyDescent="0.35">
      <c r="A512" s="1"/>
      <c r="B512" s="44"/>
      <c r="E512" s="50"/>
      <c r="F512" s="41"/>
      <c r="G512" s="42"/>
      <c r="H512" s="42"/>
      <c r="I512" s="42"/>
      <c r="J512" s="42"/>
      <c r="K512" s="42"/>
      <c r="L512" s="46"/>
      <c r="M512" s="42"/>
      <c r="N512" s="48"/>
      <c r="O512" s="42"/>
      <c r="P512" s="42"/>
      <c r="Q512" s="42"/>
      <c r="R512" s="47"/>
      <c r="S512" s="42"/>
      <c r="T512" s="73"/>
      <c r="U512" s="48"/>
      <c r="V512" s="49"/>
    </row>
    <row r="513" spans="1:22" x14ac:dyDescent="0.35">
      <c r="A513" s="1"/>
      <c r="B513" s="44"/>
      <c r="E513" s="50"/>
      <c r="F513" s="41"/>
      <c r="G513" s="42"/>
      <c r="H513" s="42"/>
      <c r="I513" s="42"/>
      <c r="J513" s="42"/>
      <c r="K513" s="42"/>
      <c r="L513" s="46"/>
      <c r="M513" s="42"/>
      <c r="N513" s="48"/>
      <c r="O513" s="42"/>
      <c r="P513" s="42"/>
      <c r="Q513" s="42"/>
      <c r="R513" s="47"/>
      <c r="S513" s="42"/>
      <c r="T513" s="73"/>
      <c r="U513" s="48"/>
      <c r="V513" s="49"/>
    </row>
    <row r="514" spans="1:22" x14ac:dyDescent="0.35">
      <c r="A514" s="1"/>
      <c r="B514" s="44"/>
      <c r="E514" s="50"/>
      <c r="F514" s="41"/>
      <c r="G514" s="42"/>
      <c r="H514" s="42"/>
      <c r="I514" s="42"/>
      <c r="J514" s="42"/>
      <c r="K514" s="42"/>
      <c r="L514" s="46"/>
      <c r="M514" s="42"/>
      <c r="N514" s="48"/>
      <c r="O514" s="42"/>
      <c r="P514" s="42"/>
      <c r="Q514" s="42"/>
      <c r="R514" s="47"/>
      <c r="S514" s="42"/>
      <c r="T514" s="73"/>
      <c r="U514" s="48"/>
      <c r="V514" s="49"/>
    </row>
    <row r="515" spans="1:22" x14ac:dyDescent="0.35">
      <c r="A515" s="1"/>
      <c r="B515" s="44"/>
      <c r="E515" s="50"/>
      <c r="F515" s="41"/>
      <c r="G515" s="42"/>
      <c r="H515" s="42"/>
      <c r="I515" s="42"/>
      <c r="J515" s="42"/>
      <c r="K515" s="42"/>
      <c r="L515" s="46"/>
      <c r="M515" s="48"/>
      <c r="N515" s="48"/>
      <c r="O515" s="42"/>
      <c r="P515" s="42"/>
      <c r="Q515" s="42"/>
      <c r="R515" s="47"/>
      <c r="S515" s="42"/>
      <c r="T515" s="73"/>
      <c r="U515" s="48"/>
      <c r="V515" s="49"/>
    </row>
    <row r="516" spans="1:22" x14ac:dyDescent="0.35">
      <c r="A516" s="1"/>
      <c r="B516" s="44"/>
      <c r="E516" s="50"/>
      <c r="F516" s="41"/>
      <c r="G516" s="42"/>
      <c r="H516" s="42"/>
      <c r="I516" s="42"/>
      <c r="J516" s="42"/>
      <c r="K516" s="42"/>
      <c r="L516" s="46"/>
      <c r="M516" s="48"/>
      <c r="N516" s="48"/>
      <c r="O516" s="42"/>
      <c r="P516" s="42"/>
      <c r="Q516" s="42"/>
      <c r="R516" s="47"/>
      <c r="S516" s="42"/>
      <c r="T516" s="73"/>
      <c r="U516" s="48"/>
      <c r="V516" s="49"/>
    </row>
    <row r="517" spans="1:22" x14ac:dyDescent="0.35">
      <c r="A517" s="1"/>
      <c r="B517" s="44"/>
      <c r="E517" s="50"/>
      <c r="F517" s="41"/>
      <c r="G517" s="42"/>
      <c r="H517" s="42"/>
      <c r="I517" s="42"/>
      <c r="J517" s="42"/>
      <c r="K517" s="42"/>
      <c r="L517" s="46"/>
      <c r="M517" s="48"/>
      <c r="N517" s="48"/>
      <c r="O517" s="42"/>
      <c r="P517" s="42"/>
      <c r="Q517" s="42"/>
      <c r="R517" s="47"/>
      <c r="S517" s="42"/>
      <c r="T517" s="73"/>
      <c r="U517" s="48"/>
      <c r="V517" s="49"/>
    </row>
    <row r="518" spans="1:22" x14ac:dyDescent="0.35">
      <c r="A518" s="1"/>
      <c r="B518" s="44"/>
      <c r="E518" s="50"/>
      <c r="F518" s="41"/>
      <c r="G518" s="42"/>
      <c r="H518" s="42"/>
      <c r="I518" s="42"/>
      <c r="J518" s="42"/>
      <c r="K518" s="42"/>
      <c r="L518" s="46"/>
      <c r="M518" s="42"/>
      <c r="N518" s="48"/>
      <c r="O518" s="42"/>
      <c r="P518" s="42"/>
      <c r="Q518" s="42"/>
      <c r="R518" s="47"/>
      <c r="S518" s="42"/>
      <c r="T518" s="73"/>
      <c r="U518" s="48"/>
      <c r="V518" s="49"/>
    </row>
    <row r="519" spans="1:22" x14ac:dyDescent="0.35">
      <c r="A519" s="1"/>
      <c r="B519" s="44"/>
      <c r="E519" s="50"/>
      <c r="F519" s="41"/>
      <c r="G519" s="42"/>
      <c r="H519" s="42"/>
      <c r="I519" s="42"/>
      <c r="J519" s="42"/>
      <c r="K519" s="42"/>
      <c r="L519" s="46"/>
      <c r="M519" s="48"/>
      <c r="N519" s="48"/>
      <c r="O519" s="42"/>
      <c r="P519" s="42"/>
      <c r="Q519" s="42"/>
      <c r="R519" s="47"/>
      <c r="S519" s="42"/>
      <c r="T519" s="73"/>
      <c r="U519" s="48"/>
      <c r="V519" s="49"/>
    </row>
    <row r="520" spans="1:22" x14ac:dyDescent="0.35">
      <c r="A520" s="1"/>
      <c r="B520" s="44"/>
      <c r="E520" s="50"/>
      <c r="F520" s="60"/>
      <c r="G520" s="42"/>
      <c r="H520" s="42"/>
      <c r="I520" s="42"/>
      <c r="J520" s="42"/>
      <c r="K520" s="42"/>
      <c r="L520" s="46"/>
      <c r="M520" s="42"/>
      <c r="N520" s="48"/>
      <c r="O520" s="42"/>
      <c r="P520" s="42"/>
      <c r="Q520" s="42"/>
      <c r="R520" s="62"/>
      <c r="S520" s="48"/>
      <c r="T520" s="73"/>
      <c r="U520" s="48"/>
      <c r="V520" s="49"/>
    </row>
    <row r="521" spans="1:22" x14ac:dyDescent="0.35">
      <c r="A521" s="1"/>
      <c r="B521" s="44"/>
      <c r="E521" s="50"/>
      <c r="F521" s="60"/>
      <c r="G521" s="42"/>
      <c r="H521" s="42"/>
      <c r="I521" s="42"/>
      <c r="J521" s="42"/>
      <c r="K521" s="42"/>
      <c r="L521" s="46"/>
      <c r="M521" s="42"/>
      <c r="N521" s="48"/>
      <c r="O521" s="42"/>
      <c r="P521" s="42"/>
      <c r="Q521" s="42"/>
      <c r="R521" s="62"/>
      <c r="S521" s="48"/>
      <c r="T521" s="73"/>
      <c r="U521" s="48"/>
      <c r="V521" s="49"/>
    </row>
    <row r="522" spans="1:22" x14ac:dyDescent="0.35">
      <c r="A522" s="1"/>
      <c r="B522" s="44"/>
      <c r="E522" s="50"/>
      <c r="F522" s="41"/>
      <c r="G522" s="42"/>
      <c r="H522" s="42"/>
      <c r="I522" s="42"/>
      <c r="J522" s="42"/>
      <c r="K522" s="42"/>
      <c r="L522" s="46"/>
      <c r="M522" s="42"/>
      <c r="N522" s="48"/>
      <c r="O522" s="42"/>
      <c r="P522" s="42"/>
      <c r="Q522" s="42"/>
      <c r="R522" s="47"/>
      <c r="S522" s="42"/>
      <c r="T522" s="73"/>
      <c r="U522" s="48"/>
      <c r="V522" s="49"/>
    </row>
    <row r="523" spans="1:22" x14ac:dyDescent="0.35">
      <c r="A523" s="1"/>
      <c r="B523" s="44"/>
      <c r="E523" s="50"/>
      <c r="F523" s="41"/>
      <c r="G523" s="42"/>
      <c r="H523" s="42"/>
      <c r="I523" s="42"/>
      <c r="J523" s="42"/>
      <c r="K523" s="42"/>
      <c r="L523" s="46"/>
      <c r="M523" s="42"/>
      <c r="N523" s="48"/>
      <c r="O523" s="42"/>
      <c r="P523" s="42"/>
      <c r="Q523" s="42"/>
      <c r="R523" s="47"/>
      <c r="S523" s="42"/>
      <c r="T523" s="73"/>
      <c r="U523" s="48"/>
      <c r="V523" s="49"/>
    </row>
    <row r="524" spans="1:22" x14ac:dyDescent="0.35">
      <c r="A524" s="1"/>
      <c r="B524" s="44"/>
      <c r="E524" s="50"/>
      <c r="F524" s="41"/>
      <c r="G524" s="42"/>
      <c r="H524" s="42"/>
      <c r="I524" s="42"/>
      <c r="J524" s="42"/>
      <c r="K524" s="42"/>
      <c r="L524" s="46"/>
      <c r="M524" s="42"/>
      <c r="N524" s="48"/>
      <c r="O524" s="42"/>
      <c r="P524" s="42"/>
      <c r="Q524" s="42"/>
      <c r="R524" s="47"/>
      <c r="S524" s="42"/>
      <c r="T524" s="73"/>
      <c r="U524" s="48"/>
      <c r="V524" s="49"/>
    </row>
    <row r="525" spans="1:22" x14ac:dyDescent="0.35">
      <c r="A525" s="1"/>
      <c r="B525" s="44"/>
      <c r="E525" s="50"/>
      <c r="F525" s="60"/>
      <c r="G525" s="42"/>
      <c r="H525" s="48"/>
      <c r="I525" s="42"/>
      <c r="J525" s="42"/>
      <c r="K525" s="42"/>
      <c r="L525" s="46"/>
      <c r="M525" s="42"/>
      <c r="N525" s="48"/>
      <c r="O525" s="42"/>
      <c r="P525" s="42"/>
      <c r="Q525" s="42"/>
      <c r="R525" s="47"/>
      <c r="S525" s="42"/>
      <c r="T525" s="73"/>
      <c r="U525" s="48"/>
      <c r="V525" s="49"/>
    </row>
    <row r="526" spans="1:22" x14ac:dyDescent="0.35">
      <c r="A526" s="1"/>
      <c r="B526" s="44"/>
      <c r="E526" s="50"/>
      <c r="F526" s="41"/>
      <c r="G526" s="42"/>
      <c r="H526" s="42"/>
      <c r="I526" s="42"/>
      <c r="J526" s="42"/>
      <c r="K526" s="42"/>
      <c r="L526" s="46"/>
      <c r="M526" s="42"/>
      <c r="N526" s="48"/>
      <c r="O526" s="42"/>
      <c r="P526" s="42"/>
      <c r="Q526" s="42"/>
      <c r="R526" s="47"/>
      <c r="S526" s="42"/>
      <c r="T526" s="73"/>
      <c r="U526" s="48"/>
      <c r="V526" s="49"/>
    </row>
    <row r="527" spans="1:22" x14ac:dyDescent="0.35">
      <c r="A527" s="1"/>
      <c r="B527" s="44"/>
      <c r="E527" s="50"/>
      <c r="F527" s="41"/>
      <c r="G527" s="42"/>
      <c r="H527" s="48"/>
      <c r="I527" s="42"/>
      <c r="J527" s="42"/>
      <c r="K527" s="42"/>
      <c r="L527" s="46"/>
      <c r="M527" s="42"/>
      <c r="N527" s="48"/>
      <c r="O527" s="42"/>
      <c r="P527" s="42"/>
      <c r="Q527" s="42"/>
      <c r="R527" s="47"/>
      <c r="S527" s="42"/>
      <c r="T527" s="73"/>
      <c r="U527" s="48"/>
      <c r="V527" s="49"/>
    </row>
    <row r="528" spans="1:22" x14ac:dyDescent="0.35">
      <c r="A528" s="1"/>
      <c r="B528" s="44"/>
      <c r="E528" s="50"/>
      <c r="F528" s="41"/>
      <c r="G528" s="42"/>
      <c r="H528" s="42"/>
      <c r="I528" s="42"/>
      <c r="J528" s="42"/>
      <c r="K528" s="42"/>
      <c r="L528" s="46"/>
      <c r="M528" s="42"/>
      <c r="N528" s="48"/>
      <c r="O528" s="42"/>
      <c r="P528" s="42"/>
      <c r="Q528" s="42"/>
      <c r="R528" s="47"/>
      <c r="S528" s="42"/>
      <c r="T528" s="73"/>
      <c r="U528" s="48"/>
      <c r="V528" s="49"/>
    </row>
    <row r="529" spans="1:22" x14ac:dyDescent="0.35">
      <c r="A529" s="1"/>
      <c r="B529" s="44"/>
      <c r="E529" s="50"/>
      <c r="F529" s="41"/>
      <c r="G529" s="42"/>
      <c r="H529" s="42"/>
      <c r="I529" s="42"/>
      <c r="J529" s="42"/>
      <c r="K529" s="42"/>
      <c r="L529" s="46"/>
      <c r="M529" s="42"/>
      <c r="N529" s="48"/>
      <c r="O529" s="42"/>
      <c r="P529" s="42"/>
      <c r="Q529" s="42"/>
      <c r="R529" s="47"/>
      <c r="S529" s="42"/>
      <c r="T529" s="73"/>
      <c r="U529" s="48"/>
      <c r="V529" s="49"/>
    </row>
    <row r="530" spans="1:22" x14ac:dyDescent="0.35">
      <c r="A530" s="1"/>
      <c r="B530" s="44"/>
      <c r="E530" s="50"/>
      <c r="F530" s="41"/>
      <c r="G530" s="42"/>
      <c r="H530" s="42"/>
      <c r="I530" s="42"/>
      <c r="J530" s="42"/>
      <c r="K530" s="42"/>
      <c r="L530" s="46"/>
      <c r="M530" s="42"/>
      <c r="N530" s="48"/>
      <c r="O530" s="42"/>
      <c r="P530" s="42"/>
      <c r="Q530" s="42"/>
      <c r="R530" s="47"/>
      <c r="S530" s="42"/>
      <c r="T530" s="73"/>
      <c r="U530" s="48"/>
      <c r="V530" s="49"/>
    </row>
    <row r="531" spans="1:22" x14ac:dyDescent="0.35">
      <c r="A531" s="1"/>
      <c r="B531" s="44"/>
      <c r="E531" s="50"/>
      <c r="F531" s="41"/>
      <c r="G531" s="42"/>
      <c r="H531" s="42"/>
      <c r="I531" s="42"/>
      <c r="J531" s="42"/>
      <c r="K531" s="42"/>
      <c r="L531" s="46"/>
      <c r="M531" s="42"/>
      <c r="N531" s="48"/>
      <c r="O531" s="42"/>
      <c r="P531" s="42"/>
      <c r="Q531" s="42"/>
      <c r="R531" s="47"/>
      <c r="S531" s="42"/>
      <c r="T531" s="73"/>
      <c r="U531" s="48"/>
      <c r="V531" s="49"/>
    </row>
    <row r="532" spans="1:22" x14ac:dyDescent="0.35">
      <c r="A532" s="1"/>
      <c r="B532" s="44"/>
      <c r="E532" s="50"/>
      <c r="F532" s="41"/>
      <c r="G532" s="42"/>
      <c r="H532" s="42"/>
      <c r="I532" s="42"/>
      <c r="J532" s="42"/>
      <c r="K532" s="42"/>
      <c r="L532" s="46"/>
      <c r="M532" s="42"/>
      <c r="N532" s="48"/>
      <c r="O532" s="42"/>
      <c r="P532" s="42"/>
      <c r="Q532" s="42"/>
      <c r="R532" s="47"/>
      <c r="S532" s="42"/>
      <c r="T532" s="73"/>
      <c r="U532" s="48"/>
      <c r="V532" s="49"/>
    </row>
    <row r="533" spans="1:22" x14ac:dyDescent="0.35">
      <c r="A533" s="1"/>
      <c r="B533" s="44"/>
      <c r="E533" s="50"/>
      <c r="F533" s="41"/>
      <c r="G533" s="42"/>
      <c r="H533" s="42"/>
      <c r="I533" s="42"/>
      <c r="J533" s="42"/>
      <c r="K533" s="42"/>
      <c r="L533" s="46"/>
      <c r="M533" s="42"/>
      <c r="N533" s="48"/>
      <c r="O533" s="42"/>
      <c r="P533" s="42"/>
      <c r="Q533" s="42"/>
      <c r="R533" s="47"/>
      <c r="S533" s="42"/>
      <c r="T533" s="73"/>
      <c r="U533" s="48"/>
      <c r="V533" s="49"/>
    </row>
    <row r="534" spans="1:22" x14ac:dyDescent="0.35">
      <c r="A534" s="1"/>
      <c r="B534" s="44"/>
      <c r="E534" s="50"/>
      <c r="F534" s="41"/>
      <c r="G534" s="42"/>
      <c r="H534" s="42"/>
      <c r="I534" s="42"/>
      <c r="J534" s="42"/>
      <c r="K534" s="42"/>
      <c r="L534" s="46"/>
      <c r="M534" s="48"/>
      <c r="N534" s="48"/>
      <c r="O534" s="42"/>
      <c r="P534" s="42"/>
      <c r="Q534" s="42"/>
      <c r="R534" s="47"/>
      <c r="S534" s="42"/>
      <c r="T534" s="73"/>
      <c r="U534" s="48"/>
      <c r="V534" s="49"/>
    </row>
    <row r="535" spans="1:22" x14ac:dyDescent="0.35">
      <c r="A535" s="1"/>
      <c r="B535" s="44"/>
      <c r="E535" s="50"/>
      <c r="F535" s="41"/>
      <c r="G535" s="42"/>
      <c r="H535" s="42"/>
      <c r="I535" s="42"/>
      <c r="J535" s="42"/>
      <c r="K535" s="42"/>
      <c r="L535" s="46"/>
      <c r="M535" s="48"/>
      <c r="N535" s="48"/>
      <c r="O535" s="42"/>
      <c r="P535" s="42"/>
      <c r="Q535" s="42"/>
      <c r="R535" s="47"/>
      <c r="S535" s="42"/>
      <c r="T535" s="73"/>
      <c r="U535" s="48"/>
      <c r="V535" s="49"/>
    </row>
    <row r="536" spans="1:22" x14ac:dyDescent="0.35">
      <c r="A536" s="1"/>
      <c r="B536" s="44"/>
      <c r="E536" s="50"/>
      <c r="F536" s="41"/>
      <c r="G536" s="42"/>
      <c r="H536" s="42"/>
      <c r="I536" s="42"/>
      <c r="J536" s="42"/>
      <c r="K536" s="42"/>
      <c r="L536" s="46"/>
      <c r="M536" s="42"/>
      <c r="N536" s="48"/>
      <c r="O536" s="42"/>
      <c r="P536" s="42"/>
      <c r="Q536" s="42"/>
      <c r="R536" s="47"/>
      <c r="S536" s="42"/>
      <c r="T536" s="73"/>
      <c r="U536" s="48"/>
      <c r="V536" s="49"/>
    </row>
    <row r="537" spans="1:22" x14ac:dyDescent="0.35">
      <c r="A537" s="1"/>
      <c r="B537" s="44"/>
      <c r="E537" s="50"/>
      <c r="F537" s="41"/>
      <c r="G537" s="42"/>
      <c r="H537" s="42"/>
      <c r="I537" s="42"/>
      <c r="J537" s="42"/>
      <c r="K537" s="42"/>
      <c r="L537" s="46"/>
      <c r="M537" s="48"/>
      <c r="N537" s="48"/>
      <c r="O537" s="42"/>
      <c r="P537" s="42"/>
      <c r="Q537" s="42"/>
      <c r="R537" s="47"/>
      <c r="S537" s="42"/>
      <c r="T537" s="73"/>
      <c r="U537" s="48"/>
      <c r="V537" s="49"/>
    </row>
    <row r="538" spans="1:22" x14ac:dyDescent="0.35">
      <c r="A538" s="1"/>
      <c r="B538" s="44"/>
      <c r="E538" s="50"/>
      <c r="F538" s="41"/>
      <c r="G538" s="42"/>
      <c r="H538" s="42"/>
      <c r="I538" s="42"/>
      <c r="J538" s="42"/>
      <c r="K538" s="42"/>
      <c r="L538" s="46"/>
      <c r="M538" s="42"/>
      <c r="N538" s="48"/>
      <c r="O538" s="42"/>
      <c r="P538" s="42"/>
      <c r="Q538" s="42"/>
      <c r="R538" s="47"/>
      <c r="S538" s="42"/>
      <c r="T538" s="73"/>
      <c r="U538" s="48"/>
      <c r="V538" s="49"/>
    </row>
    <row r="539" spans="1:22" x14ac:dyDescent="0.35">
      <c r="A539" s="1"/>
      <c r="B539" s="44"/>
      <c r="E539" s="50"/>
      <c r="F539" s="41"/>
      <c r="G539" s="42"/>
      <c r="H539" s="42"/>
      <c r="I539" s="42"/>
      <c r="J539" s="42"/>
      <c r="K539" s="42"/>
      <c r="L539" s="46"/>
      <c r="M539" s="42"/>
      <c r="N539" s="48"/>
      <c r="O539" s="42"/>
      <c r="P539" s="42"/>
      <c r="Q539" s="42"/>
      <c r="R539" s="47"/>
      <c r="S539" s="42"/>
      <c r="T539" s="73"/>
      <c r="U539" s="48"/>
      <c r="V539" s="49"/>
    </row>
    <row r="540" spans="1:22" x14ac:dyDescent="0.35">
      <c r="A540" s="1"/>
      <c r="B540" s="44"/>
      <c r="E540" s="50"/>
      <c r="F540" s="41"/>
      <c r="G540" s="42"/>
      <c r="H540" s="42"/>
      <c r="I540" s="42"/>
      <c r="J540" s="42"/>
      <c r="K540" s="42"/>
      <c r="L540" s="46"/>
      <c r="M540" s="42"/>
      <c r="N540" s="48"/>
      <c r="O540" s="42"/>
      <c r="P540" s="42"/>
      <c r="Q540" s="42"/>
      <c r="R540" s="47"/>
      <c r="S540" s="42"/>
      <c r="T540" s="73"/>
      <c r="U540" s="48"/>
      <c r="V540" s="49"/>
    </row>
    <row r="541" spans="1:22" x14ac:dyDescent="0.35">
      <c r="A541" s="1"/>
      <c r="B541" s="44"/>
      <c r="E541" s="50"/>
      <c r="F541" s="41"/>
      <c r="G541" s="42"/>
      <c r="H541" s="42"/>
      <c r="I541" s="42"/>
      <c r="J541" s="42"/>
      <c r="K541" s="42"/>
      <c r="L541" s="46"/>
      <c r="M541" s="42"/>
      <c r="N541" s="48"/>
      <c r="O541" s="42"/>
      <c r="P541" s="42"/>
      <c r="Q541" s="42"/>
      <c r="R541" s="47"/>
      <c r="S541" s="42"/>
      <c r="T541" s="73"/>
      <c r="U541" s="48"/>
      <c r="V541" s="49"/>
    </row>
    <row r="542" spans="1:22" x14ac:dyDescent="0.35">
      <c r="A542" s="1"/>
      <c r="B542" s="44"/>
      <c r="E542" s="50"/>
      <c r="F542" s="41"/>
      <c r="G542" s="42"/>
      <c r="H542" s="48"/>
      <c r="I542" s="42"/>
      <c r="J542" s="42"/>
      <c r="K542" s="42"/>
      <c r="L542" s="46"/>
      <c r="M542" s="48"/>
      <c r="N542" s="48"/>
      <c r="O542" s="42"/>
      <c r="P542" s="42"/>
      <c r="Q542" s="42"/>
      <c r="R542" s="47"/>
      <c r="S542" s="42"/>
      <c r="T542" s="73"/>
      <c r="U542" s="48"/>
      <c r="V542" s="49"/>
    </row>
    <row r="543" spans="1:22" x14ac:dyDescent="0.35">
      <c r="A543" s="1"/>
      <c r="B543" s="44"/>
      <c r="E543" s="50"/>
      <c r="F543" s="41"/>
      <c r="G543" s="42"/>
      <c r="H543" s="42"/>
      <c r="I543" s="42"/>
      <c r="J543" s="42"/>
      <c r="K543" s="42"/>
      <c r="L543" s="46"/>
      <c r="M543" s="42"/>
      <c r="N543" s="48"/>
      <c r="O543" s="42"/>
      <c r="P543" s="42"/>
      <c r="Q543" s="42"/>
      <c r="R543" s="47"/>
      <c r="S543" s="42"/>
      <c r="T543" s="73"/>
      <c r="U543" s="48"/>
      <c r="V543" s="49"/>
    </row>
    <row r="544" spans="1:22" x14ac:dyDescent="0.35">
      <c r="A544" s="1"/>
      <c r="B544" s="44"/>
      <c r="E544" s="50"/>
      <c r="F544" s="41"/>
      <c r="G544" s="42"/>
      <c r="H544" s="42"/>
      <c r="I544" s="42"/>
      <c r="J544" s="42"/>
      <c r="K544" s="42"/>
      <c r="L544" s="46"/>
      <c r="M544" s="42"/>
      <c r="N544" s="48"/>
      <c r="O544" s="42"/>
      <c r="P544" s="42"/>
      <c r="Q544" s="42"/>
      <c r="R544" s="47"/>
      <c r="S544" s="42"/>
      <c r="T544" s="73"/>
      <c r="U544" s="48"/>
      <c r="V544" s="49"/>
    </row>
    <row r="545" spans="1:22" x14ac:dyDescent="0.35">
      <c r="A545" s="1"/>
      <c r="B545" s="44"/>
      <c r="E545" s="50"/>
      <c r="F545" s="41"/>
      <c r="G545" s="42"/>
      <c r="H545" s="42"/>
      <c r="I545" s="42"/>
      <c r="J545" s="42"/>
      <c r="K545" s="42"/>
      <c r="L545" s="46"/>
      <c r="M545" s="42"/>
      <c r="N545" s="48"/>
      <c r="O545" s="42"/>
      <c r="P545" s="42"/>
      <c r="Q545" s="42"/>
      <c r="R545" s="47"/>
      <c r="S545" s="42"/>
      <c r="T545" s="73"/>
      <c r="U545" s="48"/>
      <c r="V545" s="49"/>
    </row>
    <row r="546" spans="1:22" x14ac:dyDescent="0.35">
      <c r="A546" s="1"/>
      <c r="B546" s="44"/>
      <c r="E546" s="50"/>
      <c r="F546" s="41"/>
      <c r="G546" s="42"/>
      <c r="H546" s="42"/>
      <c r="I546" s="42"/>
      <c r="J546" s="42"/>
      <c r="K546" s="42"/>
      <c r="L546" s="46"/>
      <c r="M546" s="42"/>
      <c r="N546" s="48"/>
      <c r="O546" s="42"/>
      <c r="P546" s="42"/>
      <c r="Q546" s="42"/>
      <c r="R546" s="47"/>
      <c r="S546" s="42"/>
      <c r="T546" s="73"/>
      <c r="U546" s="48"/>
      <c r="V546" s="49"/>
    </row>
    <row r="547" spans="1:22" x14ac:dyDescent="0.35">
      <c r="A547" s="1"/>
      <c r="B547" s="44"/>
      <c r="E547" s="50"/>
      <c r="F547" s="41"/>
      <c r="G547" s="42"/>
      <c r="H547" s="42"/>
      <c r="I547" s="42"/>
      <c r="J547" s="42"/>
      <c r="K547" s="42"/>
      <c r="L547" s="46"/>
      <c r="M547" s="42"/>
      <c r="N547" s="48"/>
      <c r="O547" s="42"/>
      <c r="P547" s="42"/>
      <c r="Q547" s="42"/>
      <c r="R547" s="47"/>
      <c r="S547" s="42"/>
      <c r="T547" s="73"/>
      <c r="U547" s="48"/>
      <c r="V547" s="49"/>
    </row>
    <row r="548" spans="1:22" x14ac:dyDescent="0.35">
      <c r="A548" s="1"/>
      <c r="B548" s="44"/>
      <c r="E548" s="50"/>
      <c r="F548" s="41"/>
      <c r="G548" s="42"/>
      <c r="H548" s="42"/>
      <c r="I548" s="42"/>
      <c r="J548" s="42"/>
      <c r="K548" s="42"/>
      <c r="L548" s="46"/>
      <c r="M548" s="42"/>
      <c r="N548" s="48"/>
      <c r="O548" s="42"/>
      <c r="P548" s="42"/>
      <c r="Q548" s="42"/>
      <c r="R548" s="47"/>
      <c r="S548" s="42"/>
      <c r="T548" s="73"/>
      <c r="U548" s="48"/>
      <c r="V548" s="49"/>
    </row>
    <row r="549" spans="1:22" x14ac:dyDescent="0.35">
      <c r="A549" s="1"/>
      <c r="B549" s="44"/>
      <c r="E549" s="50"/>
      <c r="F549" s="41"/>
      <c r="G549" s="42"/>
      <c r="H549" s="42"/>
      <c r="I549" s="42"/>
      <c r="J549" s="42"/>
      <c r="K549" s="42"/>
      <c r="L549" s="46"/>
      <c r="M549" s="42"/>
      <c r="N549" s="48"/>
      <c r="O549" s="42"/>
      <c r="P549" s="42"/>
      <c r="Q549" s="42"/>
      <c r="R549" s="47"/>
      <c r="S549" s="42"/>
      <c r="T549" s="73"/>
      <c r="U549" s="48"/>
      <c r="V549" s="49"/>
    </row>
    <row r="550" spans="1:22" x14ac:dyDescent="0.35">
      <c r="A550" s="1"/>
      <c r="B550" s="44"/>
      <c r="E550" s="50"/>
      <c r="F550" s="41"/>
      <c r="G550" s="42"/>
      <c r="H550" s="42"/>
      <c r="I550" s="42"/>
      <c r="J550" s="42"/>
      <c r="K550" s="42"/>
      <c r="L550" s="46"/>
      <c r="M550" s="42"/>
      <c r="N550" s="48"/>
      <c r="O550" s="42"/>
      <c r="P550" s="42"/>
      <c r="Q550" s="42"/>
      <c r="R550" s="47"/>
      <c r="S550" s="42"/>
      <c r="T550" s="73"/>
      <c r="U550" s="48"/>
      <c r="V550" s="49"/>
    </row>
    <row r="551" spans="1:22" x14ac:dyDescent="0.35">
      <c r="A551" s="1"/>
      <c r="B551" s="44"/>
      <c r="E551" s="50"/>
      <c r="F551" s="41"/>
      <c r="G551" s="42"/>
      <c r="H551" s="42"/>
      <c r="I551" s="42"/>
      <c r="J551" s="42"/>
      <c r="K551" s="42"/>
      <c r="L551" s="46"/>
      <c r="M551" s="42"/>
      <c r="N551" s="48"/>
      <c r="O551" s="42"/>
      <c r="P551" s="42"/>
      <c r="Q551" s="42"/>
      <c r="R551" s="47"/>
      <c r="S551" s="42"/>
      <c r="T551" s="73"/>
      <c r="U551" s="48"/>
      <c r="V551" s="49"/>
    </row>
    <row r="552" spans="1:22" x14ac:dyDescent="0.35">
      <c r="A552" s="1"/>
      <c r="B552" s="44"/>
      <c r="E552" s="50"/>
      <c r="F552" s="41"/>
      <c r="G552" s="42"/>
      <c r="H552" s="42"/>
      <c r="I552" s="42"/>
      <c r="J552" s="42"/>
      <c r="K552" s="42"/>
      <c r="L552" s="46"/>
      <c r="M552" s="48"/>
      <c r="N552" s="48"/>
      <c r="O552" s="42"/>
      <c r="P552" s="42"/>
      <c r="Q552" s="42"/>
      <c r="R552" s="47"/>
      <c r="S552" s="42"/>
      <c r="T552" s="73"/>
      <c r="U552" s="48"/>
      <c r="V552" s="49"/>
    </row>
    <row r="553" spans="1:22" x14ac:dyDescent="0.35">
      <c r="A553" s="1"/>
      <c r="B553" s="44"/>
      <c r="E553" s="50"/>
      <c r="F553" s="41"/>
      <c r="G553" s="42"/>
      <c r="H553" s="42"/>
      <c r="I553" s="42"/>
      <c r="J553" s="42"/>
      <c r="K553" s="42"/>
      <c r="L553" s="46"/>
      <c r="M553" s="42"/>
      <c r="N553" s="48"/>
      <c r="O553" s="42"/>
      <c r="P553" s="42"/>
      <c r="Q553" s="42"/>
      <c r="R553" s="47"/>
      <c r="S553" s="42"/>
      <c r="T553" s="73"/>
      <c r="U553" s="48"/>
      <c r="V553" s="49"/>
    </row>
    <row r="554" spans="1:22" x14ac:dyDescent="0.35">
      <c r="A554" s="1"/>
      <c r="B554" s="44"/>
      <c r="E554" s="50"/>
      <c r="F554" s="41"/>
      <c r="G554" s="42"/>
      <c r="H554" s="42"/>
      <c r="I554" s="42"/>
      <c r="J554" s="42"/>
      <c r="K554" s="42"/>
      <c r="L554" s="46"/>
      <c r="M554" s="42"/>
      <c r="N554" s="48"/>
      <c r="O554" s="42"/>
      <c r="P554" s="42"/>
      <c r="Q554" s="42"/>
      <c r="R554" s="47"/>
      <c r="S554" s="42"/>
      <c r="T554" s="73"/>
      <c r="U554" s="48"/>
      <c r="V554" s="49"/>
    </row>
    <row r="555" spans="1:22" x14ac:dyDescent="0.35">
      <c r="A555" s="1"/>
      <c r="B555" s="44"/>
      <c r="E555" s="50"/>
      <c r="F555" s="41"/>
      <c r="G555" s="42"/>
      <c r="H555" s="42"/>
      <c r="I555" s="42"/>
      <c r="J555" s="42"/>
      <c r="K555" s="42"/>
      <c r="L555" s="46"/>
      <c r="M555" s="42"/>
      <c r="N555" s="48"/>
      <c r="O555" s="42"/>
      <c r="P555" s="42"/>
      <c r="Q555" s="42"/>
      <c r="R555" s="47"/>
      <c r="S555" s="42"/>
      <c r="T555" s="73"/>
      <c r="U555" s="48"/>
      <c r="V555" s="49"/>
    </row>
    <row r="556" spans="1:22" x14ac:dyDescent="0.35">
      <c r="A556" s="1"/>
      <c r="B556" s="44"/>
      <c r="E556" s="50"/>
      <c r="F556" s="41"/>
      <c r="G556" s="42"/>
      <c r="H556" s="42"/>
      <c r="I556" s="42"/>
      <c r="J556" s="42"/>
      <c r="K556" s="42"/>
      <c r="L556" s="46"/>
      <c r="M556" s="42"/>
      <c r="N556" s="48"/>
      <c r="O556" s="42"/>
      <c r="P556" s="42"/>
      <c r="Q556" s="42"/>
      <c r="R556" s="47"/>
      <c r="S556" s="42"/>
      <c r="T556" s="73"/>
      <c r="U556" s="48"/>
      <c r="V556" s="49"/>
    </row>
    <row r="557" spans="1:22" x14ac:dyDescent="0.35">
      <c r="A557" s="1"/>
      <c r="B557" s="44"/>
      <c r="E557" s="50"/>
      <c r="F557" s="41"/>
      <c r="G557" s="42"/>
      <c r="H557" s="42"/>
      <c r="I557" s="42"/>
      <c r="J557" s="42"/>
      <c r="K557" s="42"/>
      <c r="L557" s="46"/>
      <c r="M557" s="42"/>
      <c r="N557" s="48"/>
      <c r="O557" s="42"/>
      <c r="P557" s="42"/>
      <c r="Q557" s="42"/>
      <c r="R557" s="47"/>
      <c r="S557" s="42"/>
      <c r="T557" s="73"/>
      <c r="U557" s="48"/>
      <c r="V557" s="49"/>
    </row>
    <row r="558" spans="1:22" x14ac:dyDescent="0.35">
      <c r="A558" s="1"/>
      <c r="B558" s="44"/>
      <c r="E558" s="50"/>
      <c r="F558" s="41"/>
      <c r="G558" s="42"/>
      <c r="H558" s="42"/>
      <c r="I558" s="42"/>
      <c r="J558" s="42"/>
      <c r="K558" s="42"/>
      <c r="L558" s="46"/>
      <c r="M558" s="42"/>
      <c r="N558" s="48"/>
      <c r="O558" s="42"/>
      <c r="P558" s="42"/>
      <c r="Q558" s="42"/>
      <c r="R558" s="47"/>
      <c r="S558" s="42"/>
      <c r="T558" s="73"/>
      <c r="U558" s="48"/>
      <c r="V558" s="49"/>
    </row>
    <row r="559" spans="1:22" x14ac:dyDescent="0.35">
      <c r="A559" s="1"/>
      <c r="B559" s="44"/>
      <c r="E559" s="50"/>
      <c r="F559" s="41"/>
      <c r="G559" s="42"/>
      <c r="H559" s="42"/>
      <c r="I559" s="42"/>
      <c r="J559" s="42"/>
      <c r="K559" s="42"/>
      <c r="L559" s="46"/>
      <c r="M559" s="42"/>
      <c r="N559" s="48"/>
      <c r="O559" s="42"/>
      <c r="P559" s="42"/>
      <c r="Q559" s="42"/>
      <c r="R559" s="47"/>
      <c r="S559" s="42"/>
      <c r="T559" s="73"/>
      <c r="U559" s="48"/>
      <c r="V559" s="49"/>
    </row>
    <row r="560" spans="1:22" x14ac:dyDescent="0.35">
      <c r="A560" s="1"/>
      <c r="B560" s="44"/>
      <c r="E560" s="50"/>
      <c r="F560" s="41"/>
      <c r="G560" s="42"/>
      <c r="H560" s="42"/>
      <c r="I560" s="42"/>
      <c r="J560" s="42"/>
      <c r="K560" s="42"/>
      <c r="L560" s="46"/>
      <c r="M560" s="42"/>
      <c r="N560" s="48"/>
      <c r="O560" s="42"/>
      <c r="P560" s="42"/>
      <c r="Q560" s="42"/>
      <c r="R560" s="47"/>
      <c r="S560" s="42"/>
      <c r="T560" s="73"/>
      <c r="U560" s="48"/>
      <c r="V560" s="49"/>
    </row>
    <row r="561" spans="1:22" x14ac:dyDescent="0.35">
      <c r="A561" s="1"/>
      <c r="B561" s="44"/>
      <c r="E561" s="50"/>
      <c r="F561" s="41"/>
      <c r="G561" s="42"/>
      <c r="H561" s="42"/>
      <c r="I561" s="42"/>
      <c r="J561" s="42"/>
      <c r="K561" s="42"/>
      <c r="L561" s="46"/>
      <c r="M561" s="48"/>
      <c r="N561" s="48"/>
      <c r="O561" s="42"/>
      <c r="P561" s="42"/>
      <c r="Q561" s="42"/>
      <c r="R561" s="47"/>
      <c r="S561" s="42"/>
      <c r="T561" s="73"/>
      <c r="U561" s="48"/>
      <c r="V561" s="49"/>
    </row>
    <row r="562" spans="1:22" x14ac:dyDescent="0.35">
      <c r="A562" s="1"/>
      <c r="B562" s="44"/>
      <c r="E562" s="50"/>
      <c r="F562" s="41"/>
      <c r="G562" s="48"/>
      <c r="H562" s="42"/>
      <c r="I562" s="42"/>
      <c r="J562" s="42"/>
      <c r="K562" s="42"/>
      <c r="L562" s="46"/>
      <c r="M562" s="48"/>
      <c r="N562" s="48"/>
      <c r="O562" s="42"/>
      <c r="P562" s="42"/>
      <c r="Q562" s="42"/>
      <c r="R562" s="47"/>
      <c r="S562" s="42"/>
      <c r="T562" s="73"/>
      <c r="U562" s="48"/>
      <c r="V562" s="49"/>
    </row>
    <row r="563" spans="1:22" x14ac:dyDescent="0.35">
      <c r="A563" s="1"/>
      <c r="B563" s="44"/>
      <c r="E563" s="50"/>
      <c r="F563" s="41"/>
      <c r="G563" s="42"/>
      <c r="H563" s="42"/>
      <c r="I563" s="42"/>
      <c r="J563" s="42"/>
      <c r="K563" s="42"/>
      <c r="L563" s="46"/>
      <c r="M563" s="48"/>
      <c r="N563" s="48"/>
      <c r="O563" s="42"/>
      <c r="P563" s="42"/>
      <c r="Q563" s="42"/>
      <c r="R563" s="47"/>
      <c r="S563" s="42"/>
      <c r="T563" s="73"/>
      <c r="U563" s="48"/>
      <c r="V563" s="49"/>
    </row>
    <row r="564" spans="1:22" x14ac:dyDescent="0.35">
      <c r="A564" s="1"/>
      <c r="B564" s="44"/>
      <c r="E564" s="50"/>
      <c r="F564" s="41"/>
      <c r="G564" s="42"/>
      <c r="H564" s="42"/>
      <c r="I564" s="42"/>
      <c r="J564" s="42"/>
      <c r="K564" s="42"/>
      <c r="L564" s="46"/>
      <c r="M564" s="42"/>
      <c r="N564" s="48"/>
      <c r="O564" s="42"/>
      <c r="P564" s="42"/>
      <c r="Q564" s="42"/>
      <c r="R564" s="47"/>
      <c r="S564" s="42"/>
      <c r="T564" s="73"/>
      <c r="U564" s="48"/>
      <c r="V564" s="49"/>
    </row>
    <row r="565" spans="1:22" x14ac:dyDescent="0.35">
      <c r="A565" s="1"/>
      <c r="B565" s="44"/>
      <c r="E565" s="50"/>
      <c r="F565" s="41"/>
      <c r="G565" s="42"/>
      <c r="H565" s="42"/>
      <c r="I565" s="42"/>
      <c r="J565" s="42"/>
      <c r="K565" s="42"/>
      <c r="L565" s="46"/>
      <c r="M565" s="42"/>
      <c r="N565" s="48"/>
      <c r="O565" s="42"/>
      <c r="P565" s="42"/>
      <c r="Q565" s="42"/>
      <c r="R565" s="47"/>
      <c r="S565" s="42"/>
      <c r="T565" s="73"/>
      <c r="U565" s="48"/>
      <c r="V565" s="49"/>
    </row>
    <row r="566" spans="1:22" x14ac:dyDescent="0.35">
      <c r="A566" s="1"/>
      <c r="B566" s="44"/>
      <c r="E566" s="50"/>
      <c r="F566" s="41"/>
      <c r="G566" s="42"/>
      <c r="H566" s="42"/>
      <c r="I566" s="42"/>
      <c r="J566" s="42"/>
      <c r="K566" s="42"/>
      <c r="L566" s="46"/>
      <c r="M566" s="42"/>
      <c r="N566" s="48"/>
      <c r="O566" s="42"/>
      <c r="P566" s="42"/>
      <c r="Q566" s="42"/>
      <c r="R566" s="47"/>
      <c r="S566" s="42"/>
      <c r="T566" s="73"/>
      <c r="U566" s="48"/>
      <c r="V566" s="49"/>
    </row>
    <row r="567" spans="1:22" x14ac:dyDescent="0.35">
      <c r="A567" s="1"/>
      <c r="B567" s="44"/>
      <c r="E567" s="50"/>
      <c r="F567" s="41"/>
      <c r="G567" s="42"/>
      <c r="H567" s="42"/>
      <c r="I567" s="42"/>
      <c r="J567" s="42"/>
      <c r="K567" s="42"/>
      <c r="L567" s="46"/>
      <c r="M567" s="42"/>
      <c r="N567" s="48"/>
      <c r="O567" s="42"/>
      <c r="P567" s="42"/>
      <c r="Q567" s="42"/>
      <c r="R567" s="47"/>
      <c r="S567" s="42"/>
      <c r="T567" s="73"/>
      <c r="U567" s="48"/>
      <c r="V567" s="49"/>
    </row>
    <row r="568" spans="1:22" x14ac:dyDescent="0.35">
      <c r="A568" s="1"/>
      <c r="B568" s="44"/>
      <c r="E568" s="50"/>
      <c r="F568" s="41"/>
      <c r="G568" s="42"/>
      <c r="H568" s="42"/>
      <c r="I568" s="42"/>
      <c r="J568" s="42"/>
      <c r="K568" s="42"/>
      <c r="L568" s="46"/>
      <c r="M568" s="42"/>
      <c r="N568" s="48"/>
      <c r="O568" s="42"/>
      <c r="P568" s="42"/>
      <c r="Q568" s="42"/>
      <c r="R568" s="47"/>
      <c r="S568" s="42"/>
      <c r="T568" s="73"/>
      <c r="U568" s="48"/>
      <c r="V568" s="49"/>
    </row>
    <row r="569" spans="1:22" x14ac:dyDescent="0.35">
      <c r="A569" s="1"/>
      <c r="B569" s="44"/>
      <c r="E569" s="50"/>
      <c r="F569" s="41"/>
      <c r="G569" s="42"/>
      <c r="H569" s="42"/>
      <c r="I569" s="42"/>
      <c r="J569" s="42"/>
      <c r="K569" s="42"/>
      <c r="L569" s="46"/>
      <c r="M569" s="48"/>
      <c r="N569" s="48"/>
      <c r="O569" s="42"/>
      <c r="P569" s="42"/>
      <c r="Q569" s="42"/>
      <c r="R569" s="47"/>
      <c r="S569" s="42"/>
      <c r="T569" s="73"/>
      <c r="U569" s="48"/>
      <c r="V569" s="49"/>
    </row>
    <row r="570" spans="1:22" x14ac:dyDescent="0.35">
      <c r="A570" s="1"/>
      <c r="B570" s="44"/>
      <c r="E570" s="50"/>
      <c r="F570" s="41"/>
      <c r="G570" s="42"/>
      <c r="H570" s="42"/>
      <c r="I570" s="42"/>
      <c r="J570" s="42"/>
      <c r="K570" s="42"/>
      <c r="L570" s="46"/>
      <c r="M570" s="42"/>
      <c r="N570" s="48"/>
      <c r="O570" s="42"/>
      <c r="P570" s="42"/>
      <c r="Q570" s="42"/>
      <c r="R570" s="47"/>
      <c r="S570" s="42"/>
      <c r="T570" s="73"/>
      <c r="U570" s="48"/>
      <c r="V570" s="49"/>
    </row>
    <row r="571" spans="1:22" x14ac:dyDescent="0.35">
      <c r="A571" s="1"/>
      <c r="B571" s="44"/>
      <c r="E571" s="50"/>
      <c r="F571" s="41"/>
      <c r="G571" s="42"/>
      <c r="H571" s="42"/>
      <c r="I571" s="42"/>
      <c r="J571" s="42"/>
      <c r="K571" s="42"/>
      <c r="L571" s="46"/>
      <c r="M571" s="48"/>
      <c r="N571" s="48"/>
      <c r="O571" s="42"/>
      <c r="P571" s="42"/>
      <c r="Q571" s="42"/>
      <c r="R571" s="47"/>
      <c r="S571" s="42"/>
      <c r="T571" s="73"/>
      <c r="U571" s="48"/>
      <c r="V571" s="49"/>
    </row>
    <row r="572" spans="1:22" x14ac:dyDescent="0.35">
      <c r="A572" s="1"/>
      <c r="B572" s="44"/>
      <c r="E572" s="50"/>
      <c r="F572" s="41"/>
      <c r="G572" s="42"/>
      <c r="H572" s="42"/>
      <c r="I572" s="42"/>
      <c r="J572" s="42"/>
      <c r="K572" s="42"/>
      <c r="L572" s="46"/>
      <c r="M572" s="48"/>
      <c r="N572" s="48"/>
      <c r="O572" s="42"/>
      <c r="P572" s="42"/>
      <c r="Q572" s="42"/>
      <c r="R572" s="47"/>
      <c r="S572" s="42"/>
      <c r="T572" s="73"/>
      <c r="U572" s="48"/>
      <c r="V572" s="49"/>
    </row>
    <row r="573" spans="1:22" x14ac:dyDescent="0.35">
      <c r="A573" s="1"/>
      <c r="B573" s="44"/>
      <c r="E573" s="50"/>
      <c r="F573" s="41"/>
      <c r="G573" s="42"/>
      <c r="H573" s="42"/>
      <c r="I573" s="42"/>
      <c r="J573" s="42"/>
      <c r="K573" s="42"/>
      <c r="L573" s="46"/>
      <c r="M573" s="48"/>
      <c r="N573" s="48"/>
      <c r="O573" s="42"/>
      <c r="P573" s="42"/>
      <c r="Q573" s="42"/>
      <c r="R573" s="47"/>
      <c r="S573" s="42"/>
      <c r="T573" s="73"/>
      <c r="U573" s="48"/>
      <c r="V573" s="49"/>
    </row>
    <row r="574" spans="1:22" x14ac:dyDescent="0.35">
      <c r="A574" s="1"/>
      <c r="B574" s="44"/>
      <c r="E574" s="50"/>
      <c r="F574" s="41"/>
      <c r="G574" s="42"/>
      <c r="H574" s="42"/>
      <c r="I574" s="42"/>
      <c r="J574" s="42"/>
      <c r="K574" s="42"/>
      <c r="L574" s="46"/>
      <c r="M574" s="48"/>
      <c r="N574" s="48"/>
      <c r="O574" s="42"/>
      <c r="P574" s="42"/>
      <c r="Q574" s="42"/>
      <c r="R574" s="47"/>
      <c r="S574" s="42"/>
      <c r="T574" s="73"/>
      <c r="U574" s="48"/>
      <c r="V574" s="49"/>
    </row>
    <row r="575" spans="1:22" x14ac:dyDescent="0.35">
      <c r="A575" s="1"/>
      <c r="B575" s="44"/>
      <c r="E575" s="50"/>
      <c r="F575" s="41"/>
      <c r="G575" s="42"/>
      <c r="H575" s="42"/>
      <c r="I575" s="42"/>
      <c r="J575" s="42"/>
      <c r="K575" s="42"/>
      <c r="L575" s="46"/>
      <c r="M575" s="48"/>
      <c r="N575" s="48"/>
      <c r="O575" s="42"/>
      <c r="P575" s="42"/>
      <c r="Q575" s="42"/>
      <c r="R575" s="47"/>
      <c r="S575" s="42"/>
      <c r="T575" s="73"/>
      <c r="U575" s="48"/>
      <c r="V575" s="49"/>
    </row>
    <row r="576" spans="1:22" x14ac:dyDescent="0.35">
      <c r="A576" s="1"/>
      <c r="B576" s="44"/>
      <c r="E576" s="50"/>
      <c r="F576" s="41"/>
      <c r="G576" s="42"/>
      <c r="H576" s="42"/>
      <c r="I576" s="42"/>
      <c r="J576" s="42"/>
      <c r="K576" s="42"/>
      <c r="L576" s="46"/>
      <c r="M576" s="48"/>
      <c r="N576" s="48"/>
      <c r="O576" s="42"/>
      <c r="P576" s="42"/>
      <c r="Q576" s="42"/>
      <c r="R576" s="47"/>
      <c r="S576" s="42"/>
      <c r="T576" s="73"/>
      <c r="U576" s="48"/>
      <c r="V576" s="49"/>
    </row>
    <row r="577" spans="1:22" x14ac:dyDescent="0.35">
      <c r="A577" s="1"/>
      <c r="B577" s="44"/>
      <c r="E577" s="50"/>
      <c r="F577" s="41"/>
      <c r="G577" s="42"/>
      <c r="H577" s="42"/>
      <c r="I577" s="42"/>
      <c r="J577" s="42"/>
      <c r="K577" s="42"/>
      <c r="L577" s="46"/>
      <c r="M577" s="48"/>
      <c r="N577" s="48"/>
      <c r="O577" s="42"/>
      <c r="P577" s="42"/>
      <c r="Q577" s="42"/>
      <c r="R577" s="47"/>
      <c r="S577" s="42"/>
      <c r="T577" s="73"/>
      <c r="U577" s="48"/>
      <c r="V577" s="49"/>
    </row>
    <row r="578" spans="1:22" x14ac:dyDescent="0.35">
      <c r="A578" s="1"/>
      <c r="B578" s="44"/>
      <c r="E578" s="50"/>
      <c r="F578" s="41"/>
      <c r="G578" s="42"/>
      <c r="H578" s="42"/>
      <c r="I578" s="42"/>
      <c r="J578" s="42"/>
      <c r="K578" s="42"/>
      <c r="L578" s="46"/>
      <c r="M578" s="48"/>
      <c r="N578" s="48"/>
      <c r="O578" s="42"/>
      <c r="P578" s="42"/>
      <c r="Q578" s="42"/>
      <c r="R578" s="47"/>
      <c r="S578" s="42"/>
      <c r="T578" s="73"/>
      <c r="U578" s="48"/>
      <c r="V578" s="49"/>
    </row>
    <row r="579" spans="1:22" x14ac:dyDescent="0.35">
      <c r="A579" s="1"/>
      <c r="B579" s="44"/>
      <c r="E579" s="50"/>
      <c r="F579" s="41"/>
      <c r="G579" s="42"/>
      <c r="H579" s="42"/>
      <c r="I579" s="42"/>
      <c r="J579" s="42"/>
      <c r="K579" s="42"/>
      <c r="L579" s="46"/>
      <c r="M579" s="48"/>
      <c r="N579" s="48"/>
      <c r="O579" s="42"/>
      <c r="P579" s="42"/>
      <c r="Q579" s="42"/>
      <c r="R579" s="47"/>
      <c r="S579" s="42"/>
      <c r="T579" s="73"/>
      <c r="U579" s="48"/>
      <c r="V579" s="49"/>
    </row>
    <row r="580" spans="1:22" x14ac:dyDescent="0.35">
      <c r="A580" s="1"/>
      <c r="B580" s="44"/>
      <c r="E580" s="50"/>
      <c r="F580" s="41"/>
      <c r="G580" s="42"/>
      <c r="H580" s="42"/>
      <c r="I580" s="42"/>
      <c r="J580" s="42"/>
      <c r="K580" s="42"/>
      <c r="L580" s="46"/>
      <c r="M580" s="48"/>
      <c r="N580" s="48"/>
      <c r="O580" s="42"/>
      <c r="P580" s="42"/>
      <c r="Q580" s="42"/>
      <c r="R580" s="47"/>
      <c r="S580" s="42"/>
      <c r="T580" s="73"/>
      <c r="U580" s="48"/>
      <c r="V580" s="49"/>
    </row>
    <row r="581" spans="1:22" x14ac:dyDescent="0.35">
      <c r="A581" s="1"/>
      <c r="B581" s="44"/>
      <c r="E581" s="50"/>
      <c r="F581" s="41"/>
      <c r="G581" s="42"/>
      <c r="H581" s="42"/>
      <c r="I581" s="42"/>
      <c r="J581" s="42"/>
      <c r="K581" s="42"/>
      <c r="L581" s="46"/>
      <c r="M581" s="48"/>
      <c r="N581" s="48"/>
      <c r="O581" s="42"/>
      <c r="P581" s="42"/>
      <c r="Q581" s="42"/>
      <c r="R581" s="47"/>
      <c r="S581" s="42"/>
      <c r="T581" s="73"/>
      <c r="U581" s="48"/>
      <c r="V581" s="49"/>
    </row>
    <row r="582" spans="1:22" x14ac:dyDescent="0.35">
      <c r="A582" s="1"/>
      <c r="B582" s="44"/>
      <c r="E582" s="50"/>
      <c r="F582" s="41"/>
      <c r="G582" s="42"/>
      <c r="H582" s="42"/>
      <c r="I582" s="42"/>
      <c r="J582" s="42"/>
      <c r="K582" s="42"/>
      <c r="L582" s="46"/>
      <c r="M582" s="48"/>
      <c r="N582" s="48"/>
      <c r="O582" s="42"/>
      <c r="P582" s="42"/>
      <c r="Q582" s="42"/>
      <c r="R582" s="47"/>
      <c r="S582" s="42"/>
      <c r="T582" s="73"/>
      <c r="U582" s="48"/>
      <c r="V582" s="49"/>
    </row>
    <row r="583" spans="1:22" x14ac:dyDescent="0.35">
      <c r="A583" s="1"/>
      <c r="B583" s="44"/>
      <c r="E583" s="50"/>
      <c r="F583" s="41"/>
      <c r="G583" s="42"/>
      <c r="H583" s="48"/>
      <c r="I583" s="42"/>
      <c r="J583" s="42"/>
      <c r="K583" s="42"/>
      <c r="L583" s="46"/>
      <c r="M583" s="42"/>
      <c r="N583" s="48"/>
      <c r="O583" s="42"/>
      <c r="P583" s="42"/>
      <c r="Q583" s="42"/>
      <c r="R583" s="47"/>
      <c r="S583" s="42"/>
      <c r="T583" s="73"/>
      <c r="U583" s="48"/>
      <c r="V583" s="49"/>
    </row>
    <row r="584" spans="1:22" x14ac:dyDescent="0.35">
      <c r="A584" s="1"/>
      <c r="B584" s="44"/>
      <c r="E584" s="50"/>
      <c r="F584" s="41"/>
      <c r="G584" s="42"/>
      <c r="H584" s="42"/>
      <c r="I584" s="42"/>
      <c r="J584" s="42"/>
      <c r="K584" s="42"/>
      <c r="L584" s="46"/>
      <c r="M584" s="42"/>
      <c r="N584" s="48"/>
      <c r="O584" s="42"/>
      <c r="P584" s="42"/>
      <c r="Q584" s="42"/>
      <c r="R584" s="47"/>
      <c r="S584" s="42"/>
      <c r="T584" s="73"/>
      <c r="U584" s="48"/>
      <c r="V584" s="49"/>
    </row>
    <row r="585" spans="1:22" x14ac:dyDescent="0.35">
      <c r="A585" s="1"/>
      <c r="B585" s="44"/>
      <c r="E585" s="50"/>
      <c r="F585" s="41"/>
      <c r="G585" s="42"/>
      <c r="H585" s="42"/>
      <c r="I585" s="42"/>
      <c r="J585" s="42"/>
      <c r="K585" s="42"/>
      <c r="L585" s="46"/>
      <c r="M585" s="42"/>
      <c r="N585" s="48"/>
      <c r="O585" s="42"/>
      <c r="P585" s="42"/>
      <c r="Q585" s="42"/>
      <c r="R585" s="47"/>
      <c r="S585" s="42"/>
      <c r="T585" s="73"/>
      <c r="U585" s="48"/>
      <c r="V585" s="49"/>
    </row>
    <row r="586" spans="1:22" x14ac:dyDescent="0.35">
      <c r="A586" s="1"/>
      <c r="B586" s="44"/>
      <c r="E586" s="50"/>
      <c r="F586" s="41"/>
      <c r="G586" s="42"/>
      <c r="H586" s="42"/>
      <c r="I586" s="42"/>
      <c r="J586" s="42"/>
      <c r="K586" s="42"/>
      <c r="L586" s="46"/>
      <c r="M586" s="48"/>
      <c r="N586" s="48"/>
      <c r="O586" s="42"/>
      <c r="P586" s="42"/>
      <c r="Q586" s="42"/>
      <c r="R586" s="47"/>
      <c r="S586" s="42"/>
      <c r="T586" s="73"/>
      <c r="U586" s="48"/>
      <c r="V586" s="49"/>
    </row>
    <row r="587" spans="1:22" x14ac:dyDescent="0.35">
      <c r="A587" s="1"/>
      <c r="B587" s="44"/>
      <c r="E587" s="50"/>
      <c r="F587" s="41"/>
      <c r="G587" s="42"/>
      <c r="H587" s="42"/>
      <c r="I587" s="42"/>
      <c r="J587" s="42"/>
      <c r="K587" s="42"/>
      <c r="L587" s="46"/>
      <c r="M587" s="42"/>
      <c r="N587" s="48"/>
      <c r="O587" s="42"/>
      <c r="P587" s="42"/>
      <c r="Q587" s="42"/>
      <c r="R587" s="47"/>
      <c r="S587" s="42"/>
      <c r="T587" s="73"/>
      <c r="U587" s="48"/>
      <c r="V587" s="49"/>
    </row>
    <row r="588" spans="1:22" x14ac:dyDescent="0.35">
      <c r="A588" s="1"/>
      <c r="B588" s="44"/>
      <c r="E588" s="50"/>
      <c r="F588" s="41"/>
      <c r="G588" s="42"/>
      <c r="H588" s="42"/>
      <c r="I588" s="42"/>
      <c r="J588" s="42"/>
      <c r="K588" s="42"/>
      <c r="L588" s="46"/>
      <c r="M588" s="48"/>
      <c r="N588" s="48"/>
      <c r="O588" s="42"/>
      <c r="P588" s="42"/>
      <c r="Q588" s="42"/>
      <c r="R588" s="47"/>
      <c r="S588" s="42"/>
      <c r="T588" s="73"/>
      <c r="U588" s="48"/>
      <c r="V588" s="49"/>
    </row>
    <row r="589" spans="1:22" x14ac:dyDescent="0.35">
      <c r="A589" s="1"/>
      <c r="B589" s="44"/>
      <c r="E589" s="50"/>
      <c r="F589" s="41"/>
      <c r="G589" s="42"/>
      <c r="H589" s="42"/>
      <c r="I589" s="42"/>
      <c r="J589" s="42"/>
      <c r="K589" s="42"/>
      <c r="L589" s="46"/>
      <c r="M589" s="48"/>
      <c r="N589" s="48"/>
      <c r="O589" s="42"/>
      <c r="P589" s="42"/>
      <c r="Q589" s="42"/>
      <c r="R589" s="47"/>
      <c r="S589" s="42"/>
      <c r="T589" s="73"/>
      <c r="U589" s="48"/>
      <c r="V589" s="49"/>
    </row>
    <row r="590" spans="1:22" x14ac:dyDescent="0.35">
      <c r="A590" s="1"/>
      <c r="B590" s="44"/>
      <c r="E590" s="50"/>
      <c r="F590" s="41"/>
      <c r="G590" s="42"/>
      <c r="H590" s="42"/>
      <c r="I590" s="42"/>
      <c r="J590" s="42"/>
      <c r="K590" s="42"/>
      <c r="L590" s="46"/>
      <c r="M590" s="42"/>
      <c r="N590" s="48"/>
      <c r="O590" s="42"/>
      <c r="P590" s="42"/>
      <c r="Q590" s="42"/>
      <c r="R590" s="47"/>
      <c r="S590" s="42"/>
      <c r="T590" s="73"/>
      <c r="U590" s="48"/>
      <c r="V590" s="49"/>
    </row>
    <row r="591" spans="1:22" x14ac:dyDescent="0.35">
      <c r="A591" s="1"/>
      <c r="B591" s="44"/>
      <c r="E591" s="50"/>
      <c r="F591" s="41"/>
      <c r="G591" s="42"/>
      <c r="H591" s="42"/>
      <c r="I591" s="42"/>
      <c r="J591" s="42"/>
      <c r="K591" s="42"/>
      <c r="L591" s="46"/>
      <c r="M591" s="48"/>
      <c r="N591" s="48"/>
      <c r="O591" s="42"/>
      <c r="P591" s="42"/>
      <c r="Q591" s="42"/>
      <c r="R591" s="47"/>
      <c r="S591" s="42"/>
      <c r="T591" s="73"/>
      <c r="U591" s="48"/>
      <c r="V591" s="49"/>
    </row>
    <row r="592" spans="1:22" x14ac:dyDescent="0.35">
      <c r="A592" s="1"/>
      <c r="B592" s="44"/>
      <c r="E592" s="50"/>
      <c r="F592" s="41"/>
      <c r="G592" s="42"/>
      <c r="H592" s="42"/>
      <c r="I592" s="42"/>
      <c r="J592" s="42"/>
      <c r="K592" s="42"/>
      <c r="L592" s="46"/>
      <c r="M592" s="48"/>
      <c r="N592" s="48"/>
      <c r="O592" s="42"/>
      <c r="P592" s="42"/>
      <c r="Q592" s="42"/>
      <c r="R592" s="47"/>
      <c r="S592" s="42"/>
      <c r="T592" s="73"/>
      <c r="U592" s="48"/>
      <c r="V592" s="49"/>
    </row>
    <row r="593" spans="1:22" x14ac:dyDescent="0.35">
      <c r="A593" s="1"/>
      <c r="B593" s="44"/>
      <c r="E593" s="50"/>
      <c r="F593" s="41"/>
      <c r="G593" s="42"/>
      <c r="H593" s="42"/>
      <c r="I593" s="42"/>
      <c r="J593" s="42"/>
      <c r="K593" s="42"/>
      <c r="L593" s="46"/>
      <c r="M593" s="48"/>
      <c r="N593" s="48"/>
      <c r="O593" s="42"/>
      <c r="P593" s="42"/>
      <c r="Q593" s="42"/>
      <c r="R593" s="47"/>
      <c r="S593" s="42"/>
      <c r="T593" s="73"/>
      <c r="U593" s="48"/>
      <c r="V593" s="49"/>
    </row>
    <row r="594" spans="1:22" x14ac:dyDescent="0.35">
      <c r="A594" s="1"/>
      <c r="B594" s="44"/>
      <c r="E594" s="50"/>
      <c r="F594" s="41"/>
      <c r="G594" s="42"/>
      <c r="H594" s="42"/>
      <c r="I594" s="42"/>
      <c r="J594" s="42"/>
      <c r="K594" s="42"/>
      <c r="L594" s="46"/>
      <c r="M594" s="48"/>
      <c r="N594" s="48"/>
      <c r="O594" s="42"/>
      <c r="P594" s="42"/>
      <c r="Q594" s="42"/>
      <c r="R594" s="47"/>
      <c r="S594" s="42"/>
      <c r="T594" s="73"/>
      <c r="U594" s="48"/>
      <c r="V594" s="49"/>
    </row>
    <row r="595" spans="1:22" x14ac:dyDescent="0.35">
      <c r="A595" s="1"/>
      <c r="B595" s="44"/>
      <c r="E595" s="50"/>
      <c r="F595" s="41"/>
      <c r="G595" s="42"/>
      <c r="H595" s="42"/>
      <c r="I595" s="42"/>
      <c r="J595" s="42"/>
      <c r="K595" s="42"/>
      <c r="L595" s="46"/>
      <c r="M595" s="48"/>
      <c r="N595" s="48"/>
      <c r="O595" s="42"/>
      <c r="P595" s="42"/>
      <c r="Q595" s="42"/>
      <c r="R595" s="47"/>
      <c r="S595" s="42"/>
      <c r="T595" s="73"/>
      <c r="U595" s="48"/>
      <c r="V595" s="49"/>
    </row>
    <row r="596" spans="1:22" x14ac:dyDescent="0.35">
      <c r="A596" s="1"/>
      <c r="B596" s="44"/>
      <c r="E596" s="50"/>
      <c r="F596" s="41"/>
      <c r="G596" s="42"/>
      <c r="H596" s="42"/>
      <c r="I596" s="42"/>
      <c r="J596" s="42"/>
      <c r="K596" s="42"/>
      <c r="L596" s="46"/>
      <c r="M596" s="48"/>
      <c r="N596" s="48"/>
      <c r="O596" s="42"/>
      <c r="P596" s="42"/>
      <c r="Q596" s="42"/>
      <c r="R596" s="47"/>
      <c r="S596" s="42"/>
      <c r="T596" s="73"/>
      <c r="U596" s="48"/>
      <c r="V596" s="49"/>
    </row>
    <row r="597" spans="1:22" x14ac:dyDescent="0.35">
      <c r="A597" s="1"/>
      <c r="B597" s="44"/>
      <c r="E597" s="50"/>
      <c r="F597" s="41"/>
      <c r="G597" s="42"/>
      <c r="H597" s="42"/>
      <c r="I597" s="42"/>
      <c r="J597" s="42"/>
      <c r="K597" s="42"/>
      <c r="L597" s="46"/>
      <c r="M597" s="42"/>
      <c r="N597" s="48"/>
      <c r="O597" s="42"/>
      <c r="P597" s="42"/>
      <c r="Q597" s="42"/>
      <c r="R597" s="47"/>
      <c r="S597" s="42"/>
      <c r="T597" s="73"/>
      <c r="U597" s="48"/>
      <c r="V597" s="49"/>
    </row>
    <row r="598" spans="1:22" x14ac:dyDescent="0.35">
      <c r="A598" s="1"/>
      <c r="B598" s="44"/>
      <c r="E598" s="50"/>
      <c r="F598" s="41"/>
      <c r="G598" s="42"/>
      <c r="H598" s="42"/>
      <c r="I598" s="42"/>
      <c r="J598" s="42"/>
      <c r="K598" s="42"/>
      <c r="L598" s="46"/>
      <c r="M598" s="48"/>
      <c r="N598" s="48"/>
      <c r="O598" s="42"/>
      <c r="P598" s="42"/>
      <c r="Q598" s="42"/>
      <c r="R598" s="47"/>
      <c r="S598" s="42"/>
      <c r="T598" s="73"/>
      <c r="U598" s="48"/>
      <c r="V598" s="49"/>
    </row>
    <row r="599" spans="1:22" x14ac:dyDescent="0.35">
      <c r="A599" s="1"/>
      <c r="B599" s="44"/>
      <c r="E599" s="50"/>
      <c r="F599" s="41"/>
      <c r="G599" s="42"/>
      <c r="H599" s="42"/>
      <c r="I599" s="42"/>
      <c r="J599" s="42"/>
      <c r="K599" s="42"/>
      <c r="L599" s="46"/>
      <c r="M599" s="42"/>
      <c r="N599" s="48"/>
      <c r="O599" s="42"/>
      <c r="P599" s="42"/>
      <c r="Q599" s="42"/>
      <c r="R599" s="47"/>
      <c r="S599" s="42"/>
      <c r="T599" s="73"/>
      <c r="U599" s="48"/>
      <c r="V599" s="49"/>
    </row>
    <row r="600" spans="1:22" x14ac:dyDescent="0.35">
      <c r="A600" s="1"/>
      <c r="B600" s="44"/>
      <c r="E600" s="50"/>
      <c r="F600" s="41"/>
      <c r="G600" s="42"/>
      <c r="H600" s="42"/>
      <c r="I600" s="42"/>
      <c r="J600" s="42"/>
      <c r="K600" s="42"/>
      <c r="L600" s="46"/>
      <c r="M600" s="48"/>
      <c r="N600" s="48"/>
      <c r="O600" s="42"/>
      <c r="P600" s="42"/>
      <c r="Q600" s="42"/>
      <c r="R600" s="47"/>
      <c r="S600" s="42"/>
      <c r="T600" s="73"/>
      <c r="U600" s="48"/>
      <c r="V600" s="49"/>
    </row>
    <row r="601" spans="1:22" x14ac:dyDescent="0.35">
      <c r="A601" s="1"/>
      <c r="B601" s="44"/>
      <c r="E601" s="50"/>
      <c r="F601" s="41"/>
      <c r="G601" s="42"/>
      <c r="H601" s="42"/>
      <c r="I601" s="42"/>
      <c r="J601" s="42"/>
      <c r="K601" s="42"/>
      <c r="L601" s="46"/>
      <c r="M601" s="48"/>
      <c r="N601" s="48"/>
      <c r="O601" s="42"/>
      <c r="P601" s="42"/>
      <c r="Q601" s="42"/>
      <c r="R601" s="47"/>
      <c r="S601" s="42"/>
      <c r="T601" s="73"/>
      <c r="U601" s="48"/>
      <c r="V601" s="49"/>
    </row>
    <row r="602" spans="1:22" x14ac:dyDescent="0.35">
      <c r="A602" s="1"/>
      <c r="B602" s="44"/>
      <c r="E602" s="50"/>
      <c r="F602" s="41"/>
      <c r="G602" s="42"/>
      <c r="H602" s="42"/>
      <c r="I602" s="42"/>
      <c r="J602" s="42"/>
      <c r="K602" s="42"/>
      <c r="L602" s="46"/>
      <c r="M602" s="48"/>
      <c r="N602" s="48"/>
      <c r="O602" s="42"/>
      <c r="P602" s="42"/>
      <c r="Q602" s="42"/>
      <c r="R602" s="47"/>
      <c r="S602" s="42"/>
      <c r="T602" s="73"/>
      <c r="U602" s="48"/>
      <c r="V602" s="49"/>
    </row>
    <row r="603" spans="1:22" x14ac:dyDescent="0.35">
      <c r="A603" s="1"/>
      <c r="B603" s="44"/>
      <c r="E603" s="50"/>
      <c r="F603" s="41"/>
      <c r="G603" s="42"/>
      <c r="H603" s="42"/>
      <c r="I603" s="42"/>
      <c r="J603" s="42"/>
      <c r="K603" s="42"/>
      <c r="L603" s="46"/>
      <c r="M603" s="48"/>
      <c r="N603" s="48"/>
      <c r="O603" s="42"/>
      <c r="P603" s="42"/>
      <c r="Q603" s="42"/>
      <c r="R603" s="47"/>
      <c r="S603" s="42"/>
      <c r="T603" s="73"/>
      <c r="U603" s="48"/>
      <c r="V603" s="49"/>
    </row>
    <row r="604" spans="1:22" x14ac:dyDescent="0.35">
      <c r="A604" s="1"/>
      <c r="B604" s="44"/>
      <c r="E604" s="50"/>
      <c r="F604" s="60"/>
      <c r="G604" s="42"/>
      <c r="H604" s="42"/>
      <c r="I604" s="42"/>
      <c r="J604" s="42"/>
      <c r="K604" s="42"/>
      <c r="L604" s="46"/>
      <c r="M604" s="42"/>
      <c r="N604" s="48"/>
      <c r="O604" s="42"/>
      <c r="P604" s="42"/>
      <c r="Q604" s="42"/>
      <c r="R604" s="62"/>
      <c r="S604" s="48"/>
      <c r="T604" s="73"/>
      <c r="U604" s="48"/>
      <c r="V604" s="49"/>
    </row>
    <row r="605" spans="1:22" x14ac:dyDescent="0.35">
      <c r="A605" s="1"/>
      <c r="B605" s="44"/>
      <c r="E605" s="50"/>
      <c r="F605" s="41"/>
      <c r="G605" s="42"/>
      <c r="H605" s="42"/>
      <c r="I605" s="42"/>
      <c r="J605" s="42"/>
      <c r="K605" s="42"/>
      <c r="L605" s="46"/>
      <c r="M605" s="48"/>
      <c r="N605" s="48"/>
      <c r="O605" s="42"/>
      <c r="P605" s="42"/>
      <c r="Q605" s="42"/>
      <c r="R605" s="47"/>
      <c r="S605" s="42"/>
      <c r="T605" s="73"/>
      <c r="U605" s="48"/>
      <c r="V605" s="49"/>
    </row>
    <row r="606" spans="1:22" x14ac:dyDescent="0.35">
      <c r="A606" s="1"/>
      <c r="B606" s="44"/>
      <c r="E606" s="50"/>
      <c r="F606" s="41"/>
      <c r="G606" s="42"/>
      <c r="H606" s="42"/>
      <c r="I606" s="42"/>
      <c r="J606" s="42"/>
      <c r="K606" s="42"/>
      <c r="L606" s="46"/>
      <c r="M606" s="48"/>
      <c r="N606" s="48"/>
      <c r="O606" s="42"/>
      <c r="P606" s="42"/>
      <c r="Q606" s="42"/>
      <c r="R606" s="47"/>
      <c r="S606" s="42"/>
      <c r="T606" s="73"/>
      <c r="U606" s="48"/>
      <c r="V606" s="49"/>
    </row>
    <row r="607" spans="1:22" x14ac:dyDescent="0.35">
      <c r="A607" s="1"/>
      <c r="B607" s="44"/>
      <c r="E607" s="50"/>
      <c r="F607" s="41"/>
      <c r="G607" s="42"/>
      <c r="H607" s="42"/>
      <c r="I607" s="42"/>
      <c r="J607" s="42"/>
      <c r="K607" s="42"/>
      <c r="L607" s="46"/>
      <c r="M607" s="48"/>
      <c r="N607" s="48"/>
      <c r="O607" s="42"/>
      <c r="P607" s="42"/>
      <c r="Q607" s="42"/>
      <c r="R607" s="47"/>
      <c r="S607" s="42"/>
      <c r="T607" s="73"/>
      <c r="U607" s="48"/>
      <c r="V607" s="49"/>
    </row>
    <row r="608" spans="1:22" x14ac:dyDescent="0.35">
      <c r="A608" s="1"/>
      <c r="B608" s="44"/>
      <c r="E608" s="50"/>
      <c r="F608" s="41"/>
      <c r="G608" s="42"/>
      <c r="H608" s="42"/>
      <c r="I608" s="42"/>
      <c r="J608" s="42"/>
      <c r="K608" s="42"/>
      <c r="L608" s="46"/>
      <c r="M608" s="48"/>
      <c r="N608" s="48"/>
      <c r="O608" s="42"/>
      <c r="P608" s="42"/>
      <c r="Q608" s="42"/>
      <c r="R608" s="47"/>
      <c r="S608" s="42"/>
      <c r="T608" s="73"/>
      <c r="U608" s="48"/>
      <c r="V608" s="49"/>
    </row>
    <row r="609" spans="1:22" x14ac:dyDescent="0.35">
      <c r="A609" s="1"/>
      <c r="B609" s="44"/>
      <c r="E609" s="50"/>
      <c r="F609" s="41"/>
      <c r="G609" s="42"/>
      <c r="H609" s="42"/>
      <c r="I609" s="42"/>
      <c r="J609" s="42"/>
      <c r="K609" s="42"/>
      <c r="L609" s="46"/>
      <c r="M609" s="48"/>
      <c r="N609" s="48"/>
      <c r="O609" s="42"/>
      <c r="P609" s="42"/>
      <c r="Q609" s="42"/>
      <c r="R609" s="47"/>
      <c r="S609" s="42"/>
      <c r="T609" s="73"/>
      <c r="U609" s="48"/>
      <c r="V609" s="49"/>
    </row>
    <row r="610" spans="1:22" x14ac:dyDescent="0.35">
      <c r="A610" s="1"/>
      <c r="B610" s="44"/>
      <c r="E610" s="50"/>
      <c r="F610" s="41"/>
      <c r="G610" s="42"/>
      <c r="H610" s="42"/>
      <c r="I610" s="42"/>
      <c r="J610" s="42"/>
      <c r="K610" s="42"/>
      <c r="L610" s="46"/>
      <c r="M610" s="42"/>
      <c r="N610" s="48"/>
      <c r="O610" s="42"/>
      <c r="P610" s="42"/>
      <c r="Q610" s="42"/>
      <c r="R610" s="47"/>
      <c r="S610" s="42"/>
      <c r="T610" s="73"/>
      <c r="U610" s="48"/>
      <c r="V610" s="49"/>
    </row>
    <row r="611" spans="1:22" x14ac:dyDescent="0.35">
      <c r="A611" s="1"/>
      <c r="B611" s="44"/>
      <c r="E611" s="50"/>
      <c r="F611" s="41"/>
      <c r="G611" s="42"/>
      <c r="H611" s="42"/>
      <c r="I611" s="42"/>
      <c r="J611" s="42"/>
      <c r="K611" s="42"/>
      <c r="L611" s="46"/>
      <c r="M611" s="42"/>
      <c r="N611" s="48"/>
      <c r="O611" s="42"/>
      <c r="P611" s="42"/>
      <c r="Q611" s="42"/>
      <c r="R611" s="47"/>
      <c r="S611" s="42"/>
      <c r="T611" s="73"/>
      <c r="U611" s="48"/>
      <c r="V611" s="49"/>
    </row>
    <row r="612" spans="1:22" x14ac:dyDescent="0.35">
      <c r="A612" s="1"/>
      <c r="B612" s="44"/>
      <c r="E612" s="50"/>
      <c r="F612" s="41"/>
      <c r="G612" s="42"/>
      <c r="H612" s="48"/>
      <c r="I612" s="42"/>
      <c r="J612" s="42"/>
      <c r="K612" s="42"/>
      <c r="L612" s="46"/>
      <c r="M612" s="42"/>
      <c r="N612" s="48"/>
      <c r="O612" s="42"/>
      <c r="P612" s="42"/>
      <c r="Q612" s="42"/>
      <c r="R612" s="47"/>
      <c r="S612" s="42"/>
      <c r="T612" s="73"/>
      <c r="U612" s="48"/>
      <c r="V612" s="49"/>
    </row>
    <row r="613" spans="1:22" x14ac:dyDescent="0.35">
      <c r="A613" s="1"/>
      <c r="B613" s="44"/>
      <c r="E613" s="50"/>
      <c r="F613" s="41"/>
      <c r="G613" s="42"/>
      <c r="H613" s="42"/>
      <c r="I613" s="42"/>
      <c r="J613" s="42"/>
      <c r="K613" s="42"/>
      <c r="L613" s="46"/>
      <c r="M613" s="48"/>
      <c r="N613" s="48"/>
      <c r="O613" s="42"/>
      <c r="P613" s="42"/>
      <c r="Q613" s="42"/>
      <c r="R613" s="47"/>
      <c r="S613" s="42"/>
      <c r="T613" s="73"/>
      <c r="U613" s="48"/>
      <c r="V613" s="49"/>
    </row>
    <row r="614" spans="1:22" x14ac:dyDescent="0.35">
      <c r="A614" s="1"/>
      <c r="B614" s="44"/>
      <c r="E614" s="50"/>
      <c r="F614" s="41"/>
      <c r="G614" s="42"/>
      <c r="H614" s="42"/>
      <c r="I614" s="42"/>
      <c r="J614" s="42"/>
      <c r="K614" s="42"/>
      <c r="L614" s="46"/>
      <c r="M614" s="48"/>
      <c r="N614" s="48"/>
      <c r="O614" s="42"/>
      <c r="P614" s="42"/>
      <c r="Q614" s="42"/>
      <c r="R614" s="47"/>
      <c r="S614" s="42"/>
      <c r="T614" s="73"/>
      <c r="U614" s="48"/>
      <c r="V614" s="49"/>
    </row>
    <row r="615" spans="1:22" x14ac:dyDescent="0.35">
      <c r="A615" s="1"/>
      <c r="B615" s="44"/>
      <c r="E615" s="50"/>
      <c r="F615" s="41"/>
      <c r="G615" s="42"/>
      <c r="H615" s="48"/>
      <c r="I615" s="42"/>
      <c r="J615" s="42"/>
      <c r="K615" s="42"/>
      <c r="L615" s="46"/>
      <c r="M615" s="42"/>
      <c r="N615" s="48"/>
      <c r="O615" s="42"/>
      <c r="P615" s="42"/>
      <c r="Q615" s="42"/>
      <c r="R615" s="47"/>
      <c r="S615" s="42"/>
      <c r="T615" s="73"/>
      <c r="U615" s="48"/>
      <c r="V615" s="49"/>
    </row>
    <row r="616" spans="1:22" x14ac:dyDescent="0.35">
      <c r="A616" s="1"/>
      <c r="B616" s="44"/>
      <c r="E616" s="50"/>
      <c r="F616" s="41"/>
      <c r="G616" s="42"/>
      <c r="H616" s="42"/>
      <c r="I616" s="42"/>
      <c r="J616" s="42"/>
      <c r="K616" s="42"/>
      <c r="L616" s="46"/>
      <c r="M616" s="48"/>
      <c r="N616" s="48"/>
      <c r="O616" s="42"/>
      <c r="P616" s="42"/>
      <c r="Q616" s="42"/>
      <c r="R616" s="47"/>
      <c r="S616" s="42"/>
      <c r="T616" s="73"/>
      <c r="U616" s="48"/>
      <c r="V616" s="49"/>
    </row>
    <row r="617" spans="1:22" x14ac:dyDescent="0.35">
      <c r="A617" s="1"/>
      <c r="B617" s="44"/>
      <c r="E617" s="50"/>
      <c r="F617" s="60"/>
      <c r="G617" s="42"/>
      <c r="H617" s="42"/>
      <c r="I617" s="42"/>
      <c r="J617" s="42"/>
      <c r="K617" s="42"/>
      <c r="L617" s="46"/>
      <c r="M617" s="48"/>
      <c r="N617" s="48"/>
      <c r="O617" s="42"/>
      <c r="P617" s="42"/>
      <c r="Q617" s="42"/>
      <c r="R617" s="47"/>
      <c r="S617" s="42"/>
      <c r="T617" s="73"/>
      <c r="U617" s="48"/>
      <c r="V617" s="49"/>
    </row>
    <row r="618" spans="1:22" x14ac:dyDescent="0.35">
      <c r="A618" s="1"/>
      <c r="B618" s="44"/>
      <c r="E618" s="50"/>
      <c r="F618" s="41"/>
      <c r="G618" s="42"/>
      <c r="H618" s="48"/>
      <c r="I618" s="42"/>
      <c r="J618" s="42"/>
      <c r="K618" s="42"/>
      <c r="L618" s="46"/>
      <c r="M618" s="42"/>
      <c r="N618" s="48"/>
      <c r="O618" s="42"/>
      <c r="P618" s="42"/>
      <c r="Q618" s="42"/>
      <c r="R618" s="47"/>
      <c r="S618" s="42"/>
      <c r="T618" s="73"/>
      <c r="U618" s="48"/>
      <c r="V618" s="49"/>
    </row>
    <row r="619" spans="1:22" x14ac:dyDescent="0.35">
      <c r="A619" s="1"/>
      <c r="B619" s="44"/>
      <c r="E619" s="50"/>
      <c r="F619" s="41"/>
      <c r="G619" s="42"/>
      <c r="H619" s="42"/>
      <c r="I619" s="42"/>
      <c r="J619" s="42"/>
      <c r="K619" s="42"/>
      <c r="L619" s="46"/>
      <c r="M619" s="42"/>
      <c r="N619" s="48"/>
      <c r="O619" s="42"/>
      <c r="P619" s="42"/>
      <c r="Q619" s="42"/>
      <c r="R619" s="47"/>
      <c r="S619" s="42"/>
      <c r="T619" s="73"/>
      <c r="U619" s="48"/>
      <c r="V619" s="49"/>
    </row>
    <row r="620" spans="1:22" x14ac:dyDescent="0.35">
      <c r="A620" s="1"/>
      <c r="B620" s="44"/>
      <c r="E620" s="50"/>
      <c r="F620" s="41"/>
      <c r="G620" s="42"/>
      <c r="H620" s="42"/>
      <c r="I620" s="42"/>
      <c r="J620" s="42"/>
      <c r="K620" s="42"/>
      <c r="L620" s="46"/>
      <c r="M620" s="42"/>
      <c r="N620" s="48"/>
      <c r="O620" s="42"/>
      <c r="P620" s="42"/>
      <c r="Q620" s="42"/>
      <c r="R620" s="47"/>
      <c r="S620" s="42"/>
      <c r="T620" s="73"/>
      <c r="U620" s="48"/>
      <c r="V620" s="49"/>
    </row>
    <row r="621" spans="1:22" x14ac:dyDescent="0.35">
      <c r="A621" s="1"/>
      <c r="B621" s="44"/>
      <c r="E621" s="50"/>
      <c r="F621" s="41"/>
      <c r="G621" s="42"/>
      <c r="H621" s="42"/>
      <c r="I621" s="42"/>
      <c r="J621" s="42"/>
      <c r="K621" s="42"/>
      <c r="L621" s="46"/>
      <c r="M621" s="42"/>
      <c r="N621" s="48"/>
      <c r="O621" s="42"/>
      <c r="P621" s="42"/>
      <c r="Q621" s="42"/>
      <c r="R621" s="47"/>
      <c r="S621" s="42"/>
      <c r="T621" s="73"/>
      <c r="U621" s="48"/>
      <c r="V621" s="49"/>
    </row>
    <row r="622" spans="1:22" x14ac:dyDescent="0.35">
      <c r="A622" s="1"/>
      <c r="B622" s="44"/>
      <c r="E622" s="50"/>
      <c r="F622" s="41"/>
      <c r="G622" s="42"/>
      <c r="H622" s="42"/>
      <c r="I622" s="42"/>
      <c r="J622" s="42"/>
      <c r="K622" s="42"/>
      <c r="L622" s="46"/>
      <c r="M622" s="42"/>
      <c r="N622" s="48"/>
      <c r="O622" s="42"/>
      <c r="P622" s="42"/>
      <c r="Q622" s="42"/>
      <c r="R622" s="47"/>
      <c r="S622" s="42"/>
      <c r="T622" s="73"/>
      <c r="U622" s="48"/>
      <c r="V622" s="49"/>
    </row>
    <row r="623" spans="1:22" x14ac:dyDescent="0.35">
      <c r="A623" s="1"/>
      <c r="B623" s="44"/>
      <c r="E623" s="50"/>
      <c r="F623" s="41"/>
      <c r="G623" s="42"/>
      <c r="H623" s="42"/>
      <c r="I623" s="42"/>
      <c r="J623" s="42"/>
      <c r="K623" s="42"/>
      <c r="L623" s="46"/>
      <c r="M623" s="42"/>
      <c r="N623" s="48"/>
      <c r="O623" s="42"/>
      <c r="P623" s="42"/>
      <c r="Q623" s="42"/>
      <c r="R623" s="47"/>
      <c r="S623" s="42"/>
      <c r="T623" s="73"/>
      <c r="U623" s="48"/>
      <c r="V623" s="49"/>
    </row>
    <row r="624" spans="1:22" x14ac:dyDescent="0.35">
      <c r="A624" s="1"/>
      <c r="B624" s="44"/>
      <c r="E624" s="50"/>
      <c r="F624" s="41"/>
      <c r="G624" s="42"/>
      <c r="H624" s="42"/>
      <c r="I624" s="42"/>
      <c r="J624" s="42"/>
      <c r="K624" s="42"/>
      <c r="L624" s="46"/>
      <c r="M624" s="42"/>
      <c r="N624" s="48"/>
      <c r="O624" s="42"/>
      <c r="P624" s="42"/>
      <c r="Q624" s="42"/>
      <c r="R624" s="47"/>
      <c r="S624" s="42"/>
      <c r="T624" s="73"/>
      <c r="U624" s="48"/>
      <c r="V624" s="49"/>
    </row>
    <row r="625" spans="1:22" x14ac:dyDescent="0.35">
      <c r="A625" s="1"/>
      <c r="B625" s="44"/>
      <c r="E625" s="50"/>
      <c r="F625" s="41"/>
      <c r="G625" s="42"/>
      <c r="H625" s="42"/>
      <c r="I625" s="42"/>
      <c r="J625" s="42"/>
      <c r="K625" s="42"/>
      <c r="L625" s="46"/>
      <c r="M625" s="48"/>
      <c r="N625" s="48"/>
      <c r="O625" s="42"/>
      <c r="P625" s="42"/>
      <c r="Q625" s="42"/>
      <c r="R625" s="47"/>
      <c r="S625" s="42"/>
      <c r="T625" s="73"/>
      <c r="U625" s="48"/>
      <c r="V625" s="49"/>
    </row>
    <row r="626" spans="1:22" x14ac:dyDescent="0.35">
      <c r="A626" s="1"/>
      <c r="B626" s="44"/>
      <c r="E626" s="50"/>
      <c r="F626" s="41"/>
      <c r="G626" s="42"/>
      <c r="H626" s="42"/>
      <c r="I626" s="42"/>
      <c r="J626" s="42"/>
      <c r="K626" s="42"/>
      <c r="L626" s="46"/>
      <c r="M626" s="48"/>
      <c r="N626" s="48"/>
      <c r="O626" s="42"/>
      <c r="P626" s="42"/>
      <c r="Q626" s="42"/>
      <c r="R626" s="47"/>
      <c r="S626" s="42"/>
      <c r="T626" s="73"/>
      <c r="U626" s="48"/>
      <c r="V626" s="49"/>
    </row>
    <row r="627" spans="1:22" x14ac:dyDescent="0.35">
      <c r="A627" s="1"/>
      <c r="B627" s="44"/>
      <c r="E627" s="50"/>
      <c r="F627" s="41"/>
      <c r="G627" s="42"/>
      <c r="H627" s="42"/>
      <c r="I627" s="42"/>
      <c r="J627" s="42"/>
      <c r="K627" s="42"/>
      <c r="L627" s="46"/>
      <c r="M627" s="48"/>
      <c r="N627" s="48"/>
      <c r="O627" s="42"/>
      <c r="P627" s="42"/>
      <c r="Q627" s="42"/>
      <c r="R627" s="47"/>
      <c r="S627" s="42"/>
      <c r="T627" s="73"/>
      <c r="U627" s="48"/>
      <c r="V627" s="49"/>
    </row>
    <row r="628" spans="1:22" x14ac:dyDescent="0.35">
      <c r="A628" s="1"/>
      <c r="B628" s="44"/>
      <c r="E628" s="50"/>
      <c r="F628" s="41"/>
      <c r="G628" s="42"/>
      <c r="H628" s="42"/>
      <c r="I628" s="42"/>
      <c r="J628" s="42"/>
      <c r="K628" s="42"/>
      <c r="L628" s="46"/>
      <c r="M628" s="42"/>
      <c r="N628" s="48"/>
      <c r="O628" s="42"/>
      <c r="P628" s="42"/>
      <c r="Q628" s="42"/>
      <c r="R628" s="47"/>
      <c r="S628" s="42"/>
      <c r="T628" s="73"/>
      <c r="U628" s="48"/>
      <c r="V628" s="49"/>
    </row>
    <row r="629" spans="1:22" x14ac:dyDescent="0.35">
      <c r="A629" s="1"/>
      <c r="B629" s="44"/>
      <c r="E629" s="50"/>
      <c r="F629" s="41"/>
      <c r="G629" s="42"/>
      <c r="H629" s="42"/>
      <c r="I629" s="42"/>
      <c r="J629" s="42"/>
      <c r="K629" s="42"/>
      <c r="L629" s="46"/>
      <c r="M629" s="42"/>
      <c r="N629" s="48"/>
      <c r="O629" s="42"/>
      <c r="P629" s="42"/>
      <c r="Q629" s="42"/>
      <c r="R629" s="47"/>
      <c r="S629" s="42"/>
      <c r="T629" s="73"/>
      <c r="U629" s="48"/>
      <c r="V629" s="49"/>
    </row>
    <row r="630" spans="1:22" x14ac:dyDescent="0.35">
      <c r="A630" s="1"/>
      <c r="B630" s="44"/>
      <c r="E630" s="50"/>
      <c r="F630" s="41"/>
      <c r="G630" s="42"/>
      <c r="H630" s="42"/>
      <c r="I630" s="42"/>
      <c r="J630" s="42"/>
      <c r="K630" s="42"/>
      <c r="L630" s="46"/>
      <c r="M630" s="48"/>
      <c r="N630" s="48"/>
      <c r="O630" s="42"/>
      <c r="P630" s="42"/>
      <c r="Q630" s="42"/>
      <c r="R630" s="47"/>
      <c r="S630" s="42"/>
      <c r="T630" s="73"/>
      <c r="U630" s="48"/>
      <c r="V630" s="49"/>
    </row>
    <row r="631" spans="1:22" x14ac:dyDescent="0.35">
      <c r="A631" s="1"/>
      <c r="B631" s="44"/>
      <c r="E631" s="50"/>
      <c r="F631" s="41"/>
      <c r="G631" s="42"/>
      <c r="H631" s="42"/>
      <c r="I631" s="42"/>
      <c r="J631" s="42"/>
      <c r="K631" s="42"/>
      <c r="L631" s="46"/>
      <c r="M631" s="42"/>
      <c r="N631" s="48"/>
      <c r="O631" s="42"/>
      <c r="P631" s="42"/>
      <c r="Q631" s="42"/>
      <c r="R631" s="47"/>
      <c r="S631" s="42"/>
      <c r="T631" s="73"/>
      <c r="U631" s="48"/>
      <c r="V631" s="49"/>
    </row>
    <row r="632" spans="1:22" x14ac:dyDescent="0.35">
      <c r="A632" s="1"/>
      <c r="B632" s="44"/>
      <c r="E632" s="50"/>
      <c r="F632" s="41"/>
      <c r="G632" s="42"/>
      <c r="H632" s="42"/>
      <c r="I632" s="42"/>
      <c r="J632" s="42"/>
      <c r="K632" s="42"/>
      <c r="L632" s="46"/>
      <c r="M632" s="42"/>
      <c r="N632" s="48"/>
      <c r="O632" s="42"/>
      <c r="P632" s="42"/>
      <c r="Q632" s="42"/>
      <c r="R632" s="47"/>
      <c r="S632" s="42"/>
      <c r="T632" s="73"/>
      <c r="U632" s="48"/>
      <c r="V632" s="49"/>
    </row>
    <row r="633" spans="1:22" x14ac:dyDescent="0.35">
      <c r="A633" s="1"/>
      <c r="B633" s="44"/>
      <c r="E633" s="50"/>
      <c r="F633" s="41"/>
      <c r="G633" s="42"/>
      <c r="H633" s="42"/>
      <c r="I633" s="42"/>
      <c r="J633" s="42"/>
      <c r="K633" s="42"/>
      <c r="L633" s="46"/>
      <c r="M633" s="42"/>
      <c r="N633" s="48"/>
      <c r="O633" s="42"/>
      <c r="P633" s="42"/>
      <c r="Q633" s="42"/>
      <c r="R633" s="47"/>
      <c r="S633" s="42"/>
      <c r="T633" s="73"/>
      <c r="U633" s="48"/>
      <c r="V633" s="49"/>
    </row>
    <row r="634" spans="1:22" x14ac:dyDescent="0.35">
      <c r="A634" s="1"/>
      <c r="B634" s="44"/>
      <c r="E634" s="50"/>
      <c r="F634" s="60"/>
      <c r="G634" s="42"/>
      <c r="H634" s="42"/>
      <c r="I634" s="42"/>
      <c r="J634" s="42"/>
      <c r="K634" s="42"/>
      <c r="L634" s="46"/>
      <c r="M634" s="42"/>
      <c r="N634" s="48"/>
      <c r="O634" s="42"/>
      <c r="P634" s="42"/>
      <c r="Q634" s="42"/>
      <c r="R634" s="62"/>
      <c r="S634" s="48"/>
      <c r="T634" s="73"/>
      <c r="U634" s="48"/>
      <c r="V634" s="49"/>
    </row>
    <row r="635" spans="1:22" x14ac:dyDescent="0.35">
      <c r="A635" s="1"/>
      <c r="B635" s="44"/>
      <c r="E635" s="50"/>
      <c r="F635" s="41"/>
      <c r="G635" s="42"/>
      <c r="H635" s="42"/>
      <c r="I635" s="42"/>
      <c r="J635" s="42"/>
      <c r="K635" s="42"/>
      <c r="L635" s="46"/>
      <c r="M635" s="42"/>
      <c r="N635" s="48"/>
      <c r="O635" s="42"/>
      <c r="P635" s="42"/>
      <c r="Q635" s="42"/>
      <c r="R635" s="47"/>
      <c r="S635" s="42"/>
      <c r="T635" s="73"/>
      <c r="U635" s="48"/>
      <c r="V635" s="49"/>
    </row>
    <row r="636" spans="1:22" x14ac:dyDescent="0.35">
      <c r="A636" s="1"/>
      <c r="B636" s="44"/>
      <c r="E636" s="50"/>
      <c r="F636" s="41"/>
      <c r="G636" s="42"/>
      <c r="H636" s="42"/>
      <c r="I636" s="42"/>
      <c r="J636" s="42"/>
      <c r="K636" s="42"/>
      <c r="L636" s="46"/>
      <c r="M636" s="42"/>
      <c r="N636" s="48"/>
      <c r="O636" s="42"/>
      <c r="P636" s="42"/>
      <c r="Q636" s="42"/>
      <c r="R636" s="47"/>
      <c r="S636" s="42"/>
      <c r="T636" s="73"/>
      <c r="U636" s="48"/>
      <c r="V636" s="49"/>
    </row>
    <row r="637" spans="1:22" x14ac:dyDescent="0.35">
      <c r="A637" s="1"/>
      <c r="B637" s="44"/>
      <c r="E637" s="50"/>
      <c r="F637" s="41"/>
      <c r="G637" s="42"/>
      <c r="H637" s="42"/>
      <c r="I637" s="42"/>
      <c r="J637" s="42"/>
      <c r="K637" s="42"/>
      <c r="L637" s="46"/>
      <c r="M637" s="42"/>
      <c r="N637" s="48"/>
      <c r="O637" s="42"/>
      <c r="P637" s="42"/>
      <c r="Q637" s="42"/>
      <c r="R637" s="47"/>
      <c r="S637" s="42"/>
      <c r="T637" s="73"/>
      <c r="U637" s="48"/>
      <c r="V637" s="49"/>
    </row>
    <row r="638" spans="1:22" x14ac:dyDescent="0.35">
      <c r="A638" s="1"/>
      <c r="B638" s="44"/>
      <c r="E638" s="50"/>
      <c r="F638" s="41"/>
      <c r="G638" s="42"/>
      <c r="H638" s="42"/>
      <c r="I638" s="42"/>
      <c r="J638" s="42"/>
      <c r="K638" s="42"/>
      <c r="L638" s="46"/>
      <c r="M638" s="42"/>
      <c r="N638" s="48"/>
      <c r="O638" s="42"/>
      <c r="P638" s="42"/>
      <c r="Q638" s="42"/>
      <c r="R638" s="47"/>
      <c r="S638" s="42"/>
      <c r="T638" s="73"/>
      <c r="U638" s="48"/>
      <c r="V638" s="49"/>
    </row>
    <row r="639" spans="1:22" x14ac:dyDescent="0.35">
      <c r="A639" s="1"/>
      <c r="B639" s="44"/>
      <c r="E639" s="50"/>
      <c r="F639" s="41"/>
      <c r="G639" s="42"/>
      <c r="H639" s="48"/>
      <c r="I639" s="42"/>
      <c r="J639" s="42"/>
      <c r="K639" s="42"/>
      <c r="L639" s="46"/>
      <c r="M639" s="42"/>
      <c r="N639" s="48"/>
      <c r="O639" s="42"/>
      <c r="P639" s="42"/>
      <c r="Q639" s="42"/>
      <c r="R639" s="47"/>
      <c r="S639" s="42"/>
      <c r="T639" s="73"/>
      <c r="U639" s="48"/>
      <c r="V639" s="49"/>
    </row>
    <row r="640" spans="1:22" x14ac:dyDescent="0.35">
      <c r="A640" s="1"/>
      <c r="B640" s="44"/>
      <c r="E640" s="50"/>
      <c r="F640" s="41"/>
      <c r="G640" s="42"/>
      <c r="H640" s="42"/>
      <c r="I640" s="42"/>
      <c r="J640" s="42"/>
      <c r="K640" s="42"/>
      <c r="L640" s="46"/>
      <c r="M640" s="42"/>
      <c r="N640" s="48"/>
      <c r="O640" s="42"/>
      <c r="P640" s="42"/>
      <c r="Q640" s="42"/>
      <c r="R640" s="47"/>
      <c r="S640" s="42"/>
      <c r="T640" s="73"/>
      <c r="U640" s="48"/>
      <c r="V640" s="49"/>
    </row>
    <row r="641" spans="1:22" x14ac:dyDescent="0.35">
      <c r="A641" s="1"/>
      <c r="B641" s="44"/>
      <c r="E641" s="50"/>
      <c r="F641" s="41"/>
      <c r="G641" s="42"/>
      <c r="H641" s="42"/>
      <c r="I641" s="42"/>
      <c r="J641" s="42"/>
      <c r="K641" s="42"/>
      <c r="L641" s="46"/>
      <c r="M641" s="42"/>
      <c r="N641" s="48"/>
      <c r="O641" s="42"/>
      <c r="P641" s="42"/>
      <c r="Q641" s="42"/>
      <c r="R641" s="47"/>
      <c r="S641" s="42"/>
      <c r="T641" s="73"/>
      <c r="U641" s="48"/>
      <c r="V641" s="49"/>
    </row>
    <row r="642" spans="1:22" x14ac:dyDescent="0.35">
      <c r="A642" s="1"/>
      <c r="B642" s="44"/>
      <c r="E642" s="58"/>
      <c r="F642" s="41"/>
      <c r="G642" s="42"/>
      <c r="H642" s="42"/>
      <c r="I642" s="42"/>
      <c r="J642" s="42"/>
      <c r="K642" s="42"/>
      <c r="L642" s="46"/>
      <c r="M642" s="42"/>
      <c r="N642" s="48"/>
      <c r="O642" s="42"/>
      <c r="P642" s="42"/>
      <c r="Q642" s="42"/>
      <c r="R642" s="47"/>
      <c r="S642" s="42"/>
      <c r="T642" s="73"/>
      <c r="U642" s="48"/>
      <c r="V642" s="49"/>
    </row>
    <row r="643" spans="1:22" x14ac:dyDescent="0.35">
      <c r="A643" s="1"/>
      <c r="B643" s="44"/>
      <c r="E643" s="50"/>
      <c r="F643" s="41"/>
      <c r="G643" s="42"/>
      <c r="H643" s="42"/>
      <c r="I643" s="42"/>
      <c r="J643" s="42"/>
      <c r="K643" s="42"/>
      <c r="L643" s="46"/>
      <c r="M643" s="42"/>
      <c r="N643" s="48"/>
      <c r="O643" s="42"/>
      <c r="P643" s="42"/>
      <c r="Q643" s="42"/>
      <c r="R643" s="47"/>
      <c r="S643" s="42"/>
      <c r="T643" s="73"/>
      <c r="U643" s="48"/>
      <c r="V643" s="49"/>
    </row>
    <row r="644" spans="1:22" x14ac:dyDescent="0.35">
      <c r="A644" s="1"/>
      <c r="B644" s="44"/>
      <c r="E644" s="50"/>
      <c r="F644" s="41"/>
      <c r="G644" s="42"/>
      <c r="H644" s="42"/>
      <c r="I644" s="42"/>
      <c r="J644" s="42"/>
      <c r="K644" s="42"/>
      <c r="L644" s="46"/>
      <c r="M644" s="42"/>
      <c r="N644" s="48"/>
      <c r="O644" s="42"/>
      <c r="P644" s="42"/>
      <c r="Q644" s="42"/>
      <c r="R644" s="47"/>
      <c r="S644" s="42"/>
      <c r="T644" s="73"/>
      <c r="U644" s="48"/>
      <c r="V644" s="49"/>
    </row>
    <row r="645" spans="1:22" x14ac:dyDescent="0.35">
      <c r="A645" s="1"/>
      <c r="B645" s="44"/>
      <c r="E645" s="50"/>
      <c r="F645" s="41"/>
      <c r="G645" s="42"/>
      <c r="H645" s="42"/>
      <c r="I645" s="42"/>
      <c r="J645" s="42"/>
      <c r="K645" s="42"/>
      <c r="L645" s="46"/>
      <c r="M645" s="42"/>
      <c r="N645" s="48"/>
      <c r="O645" s="42"/>
      <c r="P645" s="42"/>
      <c r="Q645" s="42"/>
      <c r="R645" s="47"/>
      <c r="S645" s="42"/>
      <c r="T645" s="73"/>
      <c r="U645" s="48"/>
      <c r="V645" s="49"/>
    </row>
    <row r="646" spans="1:22" x14ac:dyDescent="0.35">
      <c r="A646" s="1"/>
      <c r="B646" s="44"/>
      <c r="E646" s="50"/>
      <c r="F646" s="41"/>
      <c r="G646" s="42"/>
      <c r="H646" s="42"/>
      <c r="I646" s="42"/>
      <c r="J646" s="42"/>
      <c r="K646" s="42"/>
      <c r="L646" s="46"/>
      <c r="M646" s="48"/>
      <c r="N646" s="48"/>
      <c r="O646" s="42"/>
      <c r="P646" s="42"/>
      <c r="Q646" s="42"/>
      <c r="R646" s="47"/>
      <c r="S646" s="42"/>
      <c r="T646" s="73"/>
      <c r="U646" s="48"/>
      <c r="V646" s="49"/>
    </row>
    <row r="647" spans="1:22" x14ac:dyDescent="0.35">
      <c r="A647" s="1"/>
      <c r="B647" s="44"/>
      <c r="E647" s="50"/>
      <c r="F647" s="41"/>
      <c r="G647" s="42"/>
      <c r="H647" s="42"/>
      <c r="I647" s="42"/>
      <c r="J647" s="42"/>
      <c r="K647" s="42"/>
      <c r="L647" s="46"/>
      <c r="M647" s="48"/>
      <c r="N647" s="48"/>
      <c r="O647" s="42"/>
      <c r="P647" s="42"/>
      <c r="Q647" s="42"/>
      <c r="R647" s="47"/>
      <c r="S647" s="42"/>
      <c r="T647" s="73"/>
      <c r="U647" s="48"/>
      <c r="V647" s="49"/>
    </row>
    <row r="648" spans="1:22" x14ac:dyDescent="0.35">
      <c r="A648" s="1"/>
      <c r="B648" s="44"/>
      <c r="E648" s="50"/>
      <c r="F648" s="41"/>
      <c r="G648" s="42"/>
      <c r="H648" s="42"/>
      <c r="I648" s="42"/>
      <c r="J648" s="42"/>
      <c r="K648" s="42"/>
      <c r="L648" s="46"/>
      <c r="M648" s="48"/>
      <c r="N648" s="48"/>
      <c r="O648" s="42"/>
      <c r="P648" s="42"/>
      <c r="Q648" s="42"/>
      <c r="R648" s="47"/>
      <c r="S648" s="42"/>
      <c r="T648" s="73"/>
      <c r="U648" s="48"/>
      <c r="V648" s="49"/>
    </row>
    <row r="649" spans="1:22" x14ac:dyDescent="0.35">
      <c r="A649" s="1"/>
      <c r="B649" s="44"/>
      <c r="E649" s="50"/>
      <c r="F649" s="41"/>
      <c r="G649" s="42"/>
      <c r="H649" s="48"/>
      <c r="I649" s="42"/>
      <c r="J649" s="42"/>
      <c r="K649" s="42"/>
      <c r="L649" s="46"/>
      <c r="M649" s="42"/>
      <c r="N649" s="48"/>
      <c r="O649" s="42"/>
      <c r="P649" s="42"/>
      <c r="Q649" s="42"/>
      <c r="R649" s="47"/>
      <c r="S649" s="42"/>
      <c r="T649" s="73"/>
      <c r="U649" s="48"/>
      <c r="V649" s="49"/>
    </row>
    <row r="650" spans="1:22" x14ac:dyDescent="0.35">
      <c r="A650" s="1"/>
      <c r="B650" s="44"/>
      <c r="E650" s="50"/>
      <c r="F650" s="41"/>
      <c r="G650" s="42"/>
      <c r="H650" s="42"/>
      <c r="I650" s="42"/>
      <c r="J650" s="42"/>
      <c r="K650" s="42"/>
      <c r="L650" s="46"/>
      <c r="M650" s="48"/>
      <c r="N650" s="48"/>
      <c r="O650" s="42"/>
      <c r="P650" s="42"/>
      <c r="Q650" s="42"/>
      <c r="R650" s="47"/>
      <c r="S650" s="42"/>
      <c r="T650" s="73"/>
      <c r="U650" s="48"/>
      <c r="V650" s="49"/>
    </row>
    <row r="651" spans="1:22" x14ac:dyDescent="0.35">
      <c r="A651" s="1"/>
      <c r="B651" s="44"/>
      <c r="E651" s="50"/>
      <c r="F651" s="41"/>
      <c r="G651" s="42"/>
      <c r="H651" s="42"/>
      <c r="I651" s="42"/>
      <c r="J651" s="42"/>
      <c r="K651" s="42"/>
      <c r="L651" s="46"/>
      <c r="M651" s="42"/>
      <c r="N651" s="48"/>
      <c r="O651" s="42"/>
      <c r="P651" s="42"/>
      <c r="Q651" s="42"/>
      <c r="R651" s="47"/>
      <c r="S651" s="42"/>
      <c r="T651" s="73"/>
      <c r="U651" s="48"/>
      <c r="V651" s="49"/>
    </row>
    <row r="652" spans="1:22" x14ac:dyDescent="0.35">
      <c r="A652" s="1"/>
      <c r="B652" s="44"/>
      <c r="E652" s="50"/>
      <c r="F652" s="41"/>
      <c r="G652" s="42"/>
      <c r="H652" s="42"/>
      <c r="I652" s="42"/>
      <c r="J652" s="42"/>
      <c r="K652" s="42"/>
      <c r="L652" s="46"/>
      <c r="M652" s="42"/>
      <c r="N652" s="48"/>
      <c r="O652" s="42"/>
      <c r="P652" s="42"/>
      <c r="Q652" s="42"/>
      <c r="R652" s="47"/>
      <c r="S652" s="42"/>
      <c r="T652" s="73"/>
      <c r="U652" s="48"/>
      <c r="V652" s="49"/>
    </row>
    <row r="653" spans="1:22" x14ac:dyDescent="0.35">
      <c r="A653" s="1"/>
      <c r="B653" s="44"/>
      <c r="E653" s="50"/>
      <c r="F653" s="41"/>
      <c r="G653" s="42"/>
      <c r="H653" s="42"/>
      <c r="I653" s="42"/>
      <c r="J653" s="42"/>
      <c r="K653" s="42"/>
      <c r="L653" s="46"/>
      <c r="M653" s="48"/>
      <c r="N653" s="48"/>
      <c r="O653" s="42"/>
      <c r="P653" s="42"/>
      <c r="Q653" s="42"/>
      <c r="R653" s="47"/>
      <c r="S653" s="42"/>
      <c r="T653" s="73"/>
      <c r="U653" s="48"/>
      <c r="V653" s="49"/>
    </row>
    <row r="654" spans="1:22" x14ac:dyDescent="0.35">
      <c r="A654" s="1"/>
      <c r="B654" s="44"/>
      <c r="E654" s="50"/>
      <c r="F654" s="41"/>
      <c r="G654" s="42"/>
      <c r="H654" s="48"/>
      <c r="I654" s="42"/>
      <c r="J654" s="42"/>
      <c r="K654" s="42"/>
      <c r="L654" s="46"/>
      <c r="M654" s="42"/>
      <c r="N654" s="48"/>
      <c r="O654" s="42"/>
      <c r="P654" s="42"/>
      <c r="Q654" s="42"/>
      <c r="R654" s="47"/>
      <c r="S654" s="42"/>
      <c r="T654" s="73"/>
      <c r="U654" s="48"/>
      <c r="V654" s="49"/>
    </row>
    <row r="655" spans="1:22" x14ac:dyDescent="0.35">
      <c r="A655" s="1"/>
      <c r="B655" s="44"/>
      <c r="E655" s="50"/>
      <c r="F655" s="41"/>
      <c r="G655" s="42"/>
      <c r="H655" s="42"/>
      <c r="I655" s="42"/>
      <c r="J655" s="42"/>
      <c r="K655" s="42"/>
      <c r="L655" s="46"/>
      <c r="M655" s="42"/>
      <c r="N655" s="48"/>
      <c r="O655" s="42"/>
      <c r="P655" s="42"/>
      <c r="Q655" s="42"/>
      <c r="R655" s="47"/>
      <c r="S655" s="42"/>
      <c r="T655" s="73"/>
      <c r="U655" s="48"/>
      <c r="V655" s="49"/>
    </row>
    <row r="656" spans="1:22" x14ac:dyDescent="0.35">
      <c r="A656" s="1"/>
      <c r="B656" s="44"/>
      <c r="E656" s="50"/>
      <c r="F656" s="41"/>
      <c r="G656" s="42"/>
      <c r="H656" s="42"/>
      <c r="I656" s="42"/>
      <c r="J656" s="42"/>
      <c r="K656" s="42"/>
      <c r="L656" s="46"/>
      <c r="M656" s="42"/>
      <c r="N656" s="48"/>
      <c r="O656" s="42"/>
      <c r="P656" s="42"/>
      <c r="Q656" s="42"/>
      <c r="R656" s="47"/>
      <c r="S656" s="42"/>
      <c r="T656" s="73"/>
      <c r="U656" s="48"/>
      <c r="V656" s="49"/>
    </row>
    <row r="657" spans="1:22" x14ac:dyDescent="0.35">
      <c r="A657" s="1"/>
      <c r="B657" s="44"/>
      <c r="E657" s="50"/>
      <c r="F657" s="41"/>
      <c r="G657" s="42"/>
      <c r="H657" s="42"/>
      <c r="I657" s="42"/>
      <c r="J657" s="42"/>
      <c r="K657" s="42"/>
      <c r="L657" s="46"/>
      <c r="M657" s="48"/>
      <c r="N657" s="48"/>
      <c r="O657" s="42"/>
      <c r="P657" s="42"/>
      <c r="Q657" s="42"/>
      <c r="R657" s="47"/>
      <c r="S657" s="42"/>
      <c r="T657" s="73"/>
      <c r="U657" s="48"/>
      <c r="V657" s="49"/>
    </row>
    <row r="658" spans="1:22" x14ac:dyDescent="0.35">
      <c r="A658" s="1"/>
      <c r="B658" s="44"/>
      <c r="E658" s="50"/>
      <c r="F658" s="41"/>
      <c r="G658" s="42"/>
      <c r="H658" s="42"/>
      <c r="I658" s="42"/>
      <c r="J658" s="42"/>
      <c r="K658" s="42"/>
      <c r="L658" s="46"/>
      <c r="M658" s="42"/>
      <c r="N658" s="48"/>
      <c r="O658" s="42"/>
      <c r="P658" s="42"/>
      <c r="Q658" s="42"/>
      <c r="R658" s="47"/>
      <c r="S658" s="42"/>
      <c r="T658" s="73"/>
      <c r="U658" s="48"/>
      <c r="V658" s="49"/>
    </row>
    <row r="659" spans="1:22" x14ac:dyDescent="0.35">
      <c r="A659" s="1"/>
      <c r="B659" s="44"/>
      <c r="E659" s="50"/>
      <c r="F659" s="41"/>
      <c r="G659" s="42"/>
      <c r="H659" s="42"/>
      <c r="I659" s="42"/>
      <c r="J659" s="42"/>
      <c r="K659" s="42"/>
      <c r="L659" s="46"/>
      <c r="M659" s="48"/>
      <c r="N659" s="48"/>
      <c r="O659" s="42"/>
      <c r="P659" s="42"/>
      <c r="Q659" s="42"/>
      <c r="R659" s="47"/>
      <c r="S659" s="42"/>
      <c r="T659" s="73"/>
      <c r="U659" s="48"/>
      <c r="V659" s="49"/>
    </row>
    <row r="660" spans="1:22" x14ac:dyDescent="0.35">
      <c r="A660" s="1"/>
      <c r="B660" s="44"/>
      <c r="E660" s="50"/>
      <c r="F660" s="41"/>
      <c r="G660" s="42"/>
      <c r="H660" s="42"/>
      <c r="I660" s="42"/>
      <c r="J660" s="42"/>
      <c r="K660" s="42"/>
      <c r="L660" s="46"/>
      <c r="M660" s="42"/>
      <c r="N660" s="48"/>
      <c r="O660" s="42"/>
      <c r="P660" s="42"/>
      <c r="Q660" s="42"/>
      <c r="R660" s="47"/>
      <c r="S660" s="42"/>
      <c r="T660" s="73"/>
      <c r="U660" s="48"/>
      <c r="V660" s="49"/>
    </row>
    <row r="661" spans="1:22" x14ac:dyDescent="0.35">
      <c r="A661" s="1"/>
      <c r="B661" s="44"/>
      <c r="E661" s="50"/>
      <c r="F661" s="41"/>
      <c r="G661" s="42"/>
      <c r="H661" s="42"/>
      <c r="I661" s="42"/>
      <c r="J661" s="42"/>
      <c r="K661" s="42"/>
      <c r="L661" s="46"/>
      <c r="M661" s="42"/>
      <c r="N661" s="48"/>
      <c r="O661" s="42"/>
      <c r="P661" s="42"/>
      <c r="Q661" s="42"/>
      <c r="R661" s="47"/>
      <c r="S661" s="42"/>
      <c r="T661" s="73"/>
      <c r="U661" s="48"/>
      <c r="V661" s="49"/>
    </row>
    <row r="662" spans="1:22" x14ac:dyDescent="0.35">
      <c r="A662" s="1"/>
      <c r="B662" s="44"/>
      <c r="E662" s="50"/>
      <c r="F662" s="41"/>
      <c r="G662" s="42"/>
      <c r="H662" s="42"/>
      <c r="I662" s="42"/>
      <c r="J662" s="42"/>
      <c r="K662" s="42"/>
      <c r="L662" s="46"/>
      <c r="M662" s="42"/>
      <c r="N662" s="48"/>
      <c r="O662" s="42"/>
      <c r="P662" s="42"/>
      <c r="Q662" s="42"/>
      <c r="R662" s="47"/>
      <c r="S662" s="42"/>
      <c r="T662" s="73"/>
      <c r="U662" s="48"/>
      <c r="V662" s="49"/>
    </row>
    <row r="663" spans="1:22" x14ac:dyDescent="0.35">
      <c r="A663" s="1"/>
      <c r="B663" s="44"/>
      <c r="E663" s="50"/>
      <c r="F663" s="41"/>
      <c r="G663" s="42"/>
      <c r="H663" s="42"/>
      <c r="I663" s="42"/>
      <c r="J663" s="42"/>
      <c r="K663" s="42"/>
      <c r="L663" s="46"/>
      <c r="M663" s="42"/>
      <c r="N663" s="48"/>
      <c r="O663" s="42"/>
      <c r="P663" s="42"/>
      <c r="Q663" s="42"/>
      <c r="R663" s="47"/>
      <c r="S663" s="42"/>
      <c r="T663" s="73"/>
      <c r="U663" s="48"/>
      <c r="V663" s="49"/>
    </row>
    <row r="664" spans="1:22" x14ac:dyDescent="0.35">
      <c r="A664" s="1"/>
      <c r="B664" s="44"/>
      <c r="E664" s="50"/>
      <c r="F664" s="41"/>
      <c r="G664" s="42"/>
      <c r="H664" s="42"/>
      <c r="I664" s="42"/>
      <c r="J664" s="42"/>
      <c r="K664" s="42"/>
      <c r="L664" s="46"/>
      <c r="M664" s="42"/>
      <c r="N664" s="48"/>
      <c r="O664" s="42"/>
      <c r="P664" s="42"/>
      <c r="Q664" s="42"/>
      <c r="R664" s="47"/>
      <c r="S664" s="42"/>
      <c r="T664" s="73"/>
      <c r="U664" s="48"/>
      <c r="V664" s="49"/>
    </row>
    <row r="665" spans="1:22" x14ac:dyDescent="0.35">
      <c r="A665" s="1"/>
      <c r="B665" s="44"/>
      <c r="E665" s="50"/>
      <c r="F665" s="41"/>
      <c r="G665" s="42"/>
      <c r="H665" s="42"/>
      <c r="I665" s="42"/>
      <c r="J665" s="42"/>
      <c r="K665" s="42"/>
      <c r="L665" s="46"/>
      <c r="M665" s="42"/>
      <c r="N665" s="48"/>
      <c r="O665" s="42"/>
      <c r="P665" s="42"/>
      <c r="Q665" s="42"/>
      <c r="R665" s="47"/>
      <c r="S665" s="42"/>
      <c r="T665" s="73"/>
      <c r="U665" s="48"/>
      <c r="V665" s="49"/>
    </row>
    <row r="666" spans="1:22" x14ac:dyDescent="0.35">
      <c r="A666" s="1"/>
      <c r="B666" s="44"/>
      <c r="E666" s="50"/>
      <c r="F666" s="41"/>
      <c r="G666" s="42"/>
      <c r="H666" s="42"/>
      <c r="I666" s="42"/>
      <c r="J666" s="42"/>
      <c r="K666" s="42"/>
      <c r="L666" s="46"/>
      <c r="M666" s="42"/>
      <c r="N666" s="48"/>
      <c r="O666" s="42"/>
      <c r="P666" s="42"/>
      <c r="Q666" s="42"/>
      <c r="R666" s="47"/>
      <c r="S666" s="42"/>
      <c r="T666" s="73"/>
      <c r="U666" s="48"/>
      <c r="V666" s="49"/>
    </row>
    <row r="667" spans="1:22" x14ac:dyDescent="0.35">
      <c r="A667" s="1"/>
      <c r="B667" s="44"/>
      <c r="E667" s="50"/>
      <c r="F667" s="41"/>
      <c r="G667" s="42"/>
      <c r="H667" s="42"/>
      <c r="I667" s="42"/>
      <c r="J667" s="42"/>
      <c r="K667" s="42"/>
      <c r="L667" s="46"/>
      <c r="M667" s="42"/>
      <c r="N667" s="48"/>
      <c r="O667" s="42"/>
      <c r="P667" s="42"/>
      <c r="Q667" s="42"/>
      <c r="R667" s="47"/>
      <c r="S667" s="42"/>
      <c r="T667" s="73"/>
      <c r="U667" s="48"/>
      <c r="V667" s="49"/>
    </row>
    <row r="668" spans="1:22" x14ac:dyDescent="0.35">
      <c r="A668" s="1"/>
      <c r="B668" s="44"/>
      <c r="E668" s="50"/>
      <c r="F668" s="41"/>
      <c r="G668" s="42"/>
      <c r="H668" s="42"/>
      <c r="I668" s="42"/>
      <c r="J668" s="42"/>
      <c r="K668" s="42"/>
      <c r="L668" s="46"/>
      <c r="M668" s="48"/>
      <c r="N668" s="48"/>
      <c r="O668" s="42"/>
      <c r="P668" s="42"/>
      <c r="Q668" s="42"/>
      <c r="R668" s="47"/>
      <c r="S668" s="42"/>
      <c r="T668" s="73"/>
      <c r="U668" s="48"/>
      <c r="V668" s="49"/>
    </row>
    <row r="669" spans="1:22" x14ac:dyDescent="0.35">
      <c r="A669" s="1"/>
      <c r="B669" s="44"/>
      <c r="E669" s="50"/>
      <c r="F669" s="41"/>
      <c r="G669" s="42"/>
      <c r="H669" s="42"/>
      <c r="I669" s="42"/>
      <c r="J669" s="42"/>
      <c r="K669" s="42"/>
      <c r="L669" s="46"/>
      <c r="M669" s="48"/>
      <c r="N669" s="48"/>
      <c r="O669" s="42"/>
      <c r="P669" s="42"/>
      <c r="Q669" s="42"/>
      <c r="R669" s="47"/>
      <c r="S669" s="42"/>
      <c r="T669" s="73"/>
      <c r="U669" s="48"/>
      <c r="V669" s="49"/>
    </row>
    <row r="670" spans="1:22" x14ac:dyDescent="0.35">
      <c r="A670" s="1"/>
      <c r="B670" s="44"/>
      <c r="E670" s="50"/>
      <c r="F670" s="41"/>
      <c r="G670" s="42"/>
      <c r="H670" s="42"/>
      <c r="I670" s="42"/>
      <c r="J670" s="42"/>
      <c r="K670" s="42"/>
      <c r="L670" s="46"/>
      <c r="M670" s="42"/>
      <c r="N670" s="48"/>
      <c r="O670" s="42"/>
      <c r="P670" s="42"/>
      <c r="Q670" s="42"/>
      <c r="R670" s="47"/>
      <c r="S670" s="42"/>
      <c r="T670" s="73"/>
      <c r="U670" s="48"/>
      <c r="V670" s="49"/>
    </row>
    <row r="671" spans="1:22" x14ac:dyDescent="0.35">
      <c r="A671" s="1"/>
      <c r="B671" s="44"/>
      <c r="E671" s="50"/>
      <c r="F671" s="41"/>
      <c r="G671" s="42"/>
      <c r="H671" s="42"/>
      <c r="I671" s="42"/>
      <c r="J671" s="42"/>
      <c r="K671" s="42"/>
      <c r="L671" s="46"/>
      <c r="M671" s="42"/>
      <c r="N671" s="48"/>
      <c r="O671" s="42"/>
      <c r="P671" s="42"/>
      <c r="Q671" s="42"/>
      <c r="R671" s="47"/>
      <c r="S671" s="42"/>
      <c r="T671" s="73"/>
      <c r="U671" s="48"/>
      <c r="V671" s="49"/>
    </row>
    <row r="672" spans="1:22" x14ac:dyDescent="0.35">
      <c r="A672" s="1"/>
      <c r="B672" s="44"/>
      <c r="E672" s="50"/>
      <c r="F672" s="41"/>
      <c r="G672" s="42"/>
      <c r="H672" s="42"/>
      <c r="I672" s="42"/>
      <c r="J672" s="42"/>
      <c r="K672" s="42"/>
      <c r="L672" s="46"/>
      <c r="M672" s="48"/>
      <c r="N672" s="48"/>
      <c r="O672" s="42"/>
      <c r="P672" s="42"/>
      <c r="Q672" s="42"/>
      <c r="R672" s="47"/>
      <c r="S672" s="42"/>
      <c r="T672" s="73"/>
      <c r="U672" s="48"/>
      <c r="V672" s="49"/>
    </row>
    <row r="673" spans="1:22" x14ac:dyDescent="0.35">
      <c r="A673" s="1"/>
      <c r="B673" s="44"/>
      <c r="E673" s="50"/>
      <c r="F673" s="60"/>
      <c r="G673" s="42"/>
      <c r="H673" s="42"/>
      <c r="I673" s="42"/>
      <c r="J673" s="42"/>
      <c r="K673" s="42"/>
      <c r="L673" s="46"/>
      <c r="M673" s="48"/>
      <c r="N673" s="48"/>
      <c r="O673" s="42"/>
      <c r="P673" s="42"/>
      <c r="Q673" s="42"/>
      <c r="R673" s="47"/>
      <c r="S673" s="42"/>
      <c r="T673" s="73"/>
      <c r="U673" s="48"/>
      <c r="V673" s="49"/>
    </row>
    <row r="674" spans="1:22" x14ac:dyDescent="0.35">
      <c r="A674" s="1"/>
      <c r="B674" s="44"/>
      <c r="E674" s="50"/>
      <c r="F674" s="41"/>
      <c r="G674" s="42"/>
      <c r="H674" s="42"/>
      <c r="I674" s="42"/>
      <c r="J674" s="42"/>
      <c r="K674" s="42"/>
      <c r="L674" s="46"/>
      <c r="M674" s="48"/>
      <c r="N674" s="48"/>
      <c r="O674" s="42"/>
      <c r="P674" s="42"/>
      <c r="Q674" s="42"/>
      <c r="R674" s="47"/>
      <c r="S674" s="42"/>
      <c r="T674" s="73"/>
      <c r="U674" s="48"/>
      <c r="V674" s="49"/>
    </row>
    <row r="675" spans="1:22" x14ac:dyDescent="0.35">
      <c r="A675" s="1"/>
      <c r="B675" s="44"/>
      <c r="E675" s="50"/>
      <c r="F675" s="41"/>
      <c r="G675" s="42"/>
      <c r="H675" s="42"/>
      <c r="I675" s="42"/>
      <c r="J675" s="42"/>
      <c r="K675" s="42"/>
      <c r="L675" s="46"/>
      <c r="M675" s="48"/>
      <c r="N675" s="48"/>
      <c r="O675" s="42"/>
      <c r="P675" s="42"/>
      <c r="Q675" s="42"/>
      <c r="R675" s="47"/>
      <c r="S675" s="42"/>
      <c r="T675" s="73"/>
      <c r="U675" s="48"/>
      <c r="V675" s="49"/>
    </row>
    <row r="676" spans="1:22" x14ac:dyDescent="0.35">
      <c r="A676" s="1"/>
      <c r="B676" s="44"/>
      <c r="E676" s="50"/>
      <c r="F676" s="41"/>
      <c r="G676" s="42"/>
      <c r="H676" s="42"/>
      <c r="I676" s="42"/>
      <c r="J676" s="42"/>
      <c r="K676" s="42"/>
      <c r="L676" s="46"/>
      <c r="M676" s="42"/>
      <c r="N676" s="48"/>
      <c r="O676" s="42"/>
      <c r="P676" s="42"/>
      <c r="Q676" s="42"/>
      <c r="R676" s="47"/>
      <c r="S676" s="42"/>
      <c r="T676" s="73"/>
      <c r="U676" s="48"/>
      <c r="V676" s="49"/>
    </row>
    <row r="677" spans="1:22" x14ac:dyDescent="0.35">
      <c r="A677" s="1"/>
      <c r="B677" s="44"/>
      <c r="E677" s="50"/>
      <c r="F677" s="41"/>
      <c r="G677" s="42"/>
      <c r="H677" s="42"/>
      <c r="I677" s="42"/>
      <c r="J677" s="42"/>
      <c r="K677" s="42"/>
      <c r="L677" s="46"/>
      <c r="M677" s="42"/>
      <c r="N677" s="48"/>
      <c r="O677" s="42"/>
      <c r="P677" s="42"/>
      <c r="Q677" s="42"/>
      <c r="R677" s="47"/>
      <c r="S677" s="42"/>
      <c r="T677" s="73"/>
      <c r="U677" s="48"/>
      <c r="V677" s="49"/>
    </row>
    <row r="678" spans="1:22" x14ac:dyDescent="0.35">
      <c r="A678" s="1"/>
      <c r="B678" s="44"/>
      <c r="E678" s="50"/>
      <c r="F678" s="41"/>
      <c r="G678" s="42"/>
      <c r="H678" s="42"/>
      <c r="I678" s="42"/>
      <c r="J678" s="42"/>
      <c r="K678" s="42"/>
      <c r="L678" s="46"/>
      <c r="M678" s="48"/>
      <c r="N678" s="48"/>
      <c r="O678" s="42"/>
      <c r="P678" s="42"/>
      <c r="Q678" s="42"/>
      <c r="R678" s="47"/>
      <c r="S678" s="42"/>
      <c r="T678" s="73"/>
      <c r="U678" s="48"/>
      <c r="V678" s="49"/>
    </row>
    <row r="679" spans="1:22" x14ac:dyDescent="0.35">
      <c r="A679" s="1"/>
      <c r="B679" s="44"/>
      <c r="E679" s="50"/>
      <c r="F679" s="41"/>
      <c r="G679" s="42"/>
      <c r="H679" s="42"/>
      <c r="I679" s="42"/>
      <c r="J679" s="42"/>
      <c r="K679" s="42"/>
      <c r="L679" s="46"/>
      <c r="M679" s="42"/>
      <c r="N679" s="48"/>
      <c r="O679" s="42"/>
      <c r="P679" s="42"/>
      <c r="Q679" s="42"/>
      <c r="R679" s="47"/>
      <c r="S679" s="42"/>
      <c r="T679" s="73"/>
      <c r="U679" s="48"/>
      <c r="V679" s="49"/>
    </row>
    <row r="680" spans="1:22" x14ac:dyDescent="0.35">
      <c r="A680" s="1"/>
      <c r="B680" s="44"/>
      <c r="E680" s="50"/>
      <c r="F680" s="41"/>
      <c r="G680" s="42"/>
      <c r="H680" s="42"/>
      <c r="I680" s="42"/>
      <c r="J680" s="42"/>
      <c r="K680" s="42"/>
      <c r="L680" s="46"/>
      <c r="M680" s="42"/>
      <c r="N680" s="48"/>
      <c r="O680" s="42"/>
      <c r="P680" s="42"/>
      <c r="Q680" s="42"/>
      <c r="R680" s="47"/>
      <c r="S680" s="42"/>
      <c r="T680" s="73"/>
      <c r="U680" s="48"/>
      <c r="V680" s="49"/>
    </row>
    <row r="681" spans="1:22" x14ac:dyDescent="0.35">
      <c r="A681" s="1"/>
      <c r="B681" s="44"/>
      <c r="E681" s="50"/>
      <c r="F681" s="41"/>
      <c r="G681" s="42"/>
      <c r="H681" s="42"/>
      <c r="I681" s="42"/>
      <c r="J681" s="42"/>
      <c r="K681" s="42"/>
      <c r="L681" s="46"/>
      <c r="M681" s="42"/>
      <c r="N681" s="48"/>
      <c r="O681" s="42"/>
      <c r="P681" s="42"/>
      <c r="Q681" s="42"/>
      <c r="R681" s="47"/>
      <c r="S681" s="42"/>
      <c r="T681" s="73"/>
      <c r="U681" s="48"/>
      <c r="V681" s="49"/>
    </row>
    <row r="682" spans="1:22" x14ac:dyDescent="0.35">
      <c r="A682" s="1"/>
      <c r="B682" s="44"/>
      <c r="E682" s="50"/>
      <c r="F682" s="60"/>
      <c r="G682" s="42"/>
      <c r="H682" s="42"/>
      <c r="I682" s="42"/>
      <c r="J682" s="42"/>
      <c r="K682" s="42"/>
      <c r="L682" s="46"/>
      <c r="M682" s="42"/>
      <c r="N682" s="48"/>
      <c r="O682" s="42"/>
      <c r="P682" s="42"/>
      <c r="Q682" s="42"/>
      <c r="R682" s="62"/>
      <c r="S682" s="48"/>
      <c r="T682" s="73"/>
      <c r="U682" s="48"/>
      <c r="V682" s="49"/>
    </row>
    <row r="683" spans="1:22" x14ac:dyDescent="0.35">
      <c r="A683" s="1"/>
      <c r="B683" s="44"/>
      <c r="E683" s="50"/>
      <c r="F683" s="41"/>
      <c r="G683" s="42"/>
      <c r="H683" s="42"/>
      <c r="I683" s="42"/>
      <c r="J683" s="42"/>
      <c r="K683" s="42"/>
      <c r="L683" s="46"/>
      <c r="M683" s="48"/>
      <c r="N683" s="48"/>
      <c r="O683" s="42"/>
      <c r="P683" s="42"/>
      <c r="Q683" s="42"/>
      <c r="R683" s="47"/>
      <c r="S683" s="42"/>
      <c r="T683" s="73"/>
      <c r="U683" s="48"/>
      <c r="V683" s="49"/>
    </row>
    <row r="684" spans="1:22" x14ac:dyDescent="0.35">
      <c r="A684" s="1"/>
      <c r="B684" s="44"/>
      <c r="E684" s="50"/>
      <c r="F684" s="60"/>
      <c r="G684" s="42"/>
      <c r="H684" s="42"/>
      <c r="I684" s="42"/>
      <c r="J684" s="42"/>
      <c r="K684" s="42"/>
      <c r="L684" s="46"/>
      <c r="M684" s="42"/>
      <c r="N684" s="48"/>
      <c r="O684" s="42"/>
      <c r="P684" s="42"/>
      <c r="Q684" s="42"/>
      <c r="R684" s="47"/>
      <c r="S684" s="42"/>
      <c r="T684" s="73"/>
      <c r="U684" s="48"/>
      <c r="V684" s="49"/>
    </row>
    <row r="685" spans="1:22" x14ac:dyDescent="0.35">
      <c r="A685" s="1"/>
      <c r="B685" s="44"/>
      <c r="E685" s="50"/>
      <c r="F685" s="41"/>
      <c r="G685" s="42"/>
      <c r="H685" s="42"/>
      <c r="I685" s="42"/>
      <c r="J685" s="42"/>
      <c r="K685" s="42"/>
      <c r="L685" s="46"/>
      <c r="M685" s="42"/>
      <c r="N685" s="48"/>
      <c r="O685" s="42"/>
      <c r="P685" s="42"/>
      <c r="Q685" s="42"/>
      <c r="R685" s="47"/>
      <c r="S685" s="42"/>
      <c r="T685" s="73"/>
      <c r="U685" s="48"/>
      <c r="V685" s="49"/>
    </row>
    <row r="686" spans="1:22" x14ac:dyDescent="0.35">
      <c r="A686" s="1"/>
      <c r="B686" s="44"/>
      <c r="E686" s="50"/>
      <c r="F686" s="60"/>
      <c r="G686" s="42"/>
      <c r="H686" s="42"/>
      <c r="I686" s="42"/>
      <c r="J686" s="42"/>
      <c r="K686" s="42"/>
      <c r="L686" s="46"/>
      <c r="M686" s="42"/>
      <c r="N686" s="48"/>
      <c r="O686" s="42"/>
      <c r="P686" s="42"/>
      <c r="Q686" s="42"/>
      <c r="R686" s="62"/>
      <c r="S686" s="48"/>
      <c r="T686" s="73"/>
      <c r="U686" s="48"/>
      <c r="V686" s="49"/>
    </row>
    <row r="687" spans="1:22" x14ac:dyDescent="0.35">
      <c r="A687" s="1"/>
      <c r="B687" s="44"/>
      <c r="E687" s="50"/>
      <c r="F687" s="41"/>
      <c r="G687" s="42"/>
      <c r="H687" s="42"/>
      <c r="I687" s="42"/>
      <c r="J687" s="42"/>
      <c r="K687" s="42"/>
      <c r="L687" s="46"/>
      <c r="M687" s="42"/>
      <c r="N687" s="48"/>
      <c r="O687" s="42"/>
      <c r="P687" s="42"/>
      <c r="Q687" s="42"/>
      <c r="R687" s="47"/>
      <c r="S687" s="42"/>
      <c r="T687" s="73"/>
      <c r="U687" s="48"/>
      <c r="V687" s="49"/>
    </row>
    <row r="688" spans="1:22" x14ac:dyDescent="0.35">
      <c r="A688" s="1"/>
      <c r="B688" s="44"/>
      <c r="E688" s="50"/>
      <c r="F688" s="60"/>
      <c r="G688" s="42"/>
      <c r="H688" s="42"/>
      <c r="I688" s="42"/>
      <c r="J688" s="42"/>
      <c r="K688" s="42"/>
      <c r="L688" s="46"/>
      <c r="M688" s="42"/>
      <c r="N688" s="48"/>
      <c r="O688" s="42"/>
      <c r="P688" s="42"/>
      <c r="Q688" s="42"/>
      <c r="R688" s="62"/>
      <c r="S688" s="48"/>
      <c r="T688" s="73"/>
      <c r="U688" s="48"/>
      <c r="V688" s="49"/>
    </row>
    <row r="689" spans="1:22" x14ac:dyDescent="0.35">
      <c r="A689" s="1"/>
      <c r="B689" s="44"/>
      <c r="E689" s="50"/>
      <c r="F689" s="60"/>
      <c r="G689" s="42"/>
      <c r="H689" s="42"/>
      <c r="I689" s="42"/>
      <c r="J689" s="42"/>
      <c r="K689" s="42"/>
      <c r="L689" s="46"/>
      <c r="M689" s="42"/>
      <c r="N689" s="48"/>
      <c r="O689" s="42"/>
      <c r="P689" s="42"/>
      <c r="Q689" s="42"/>
      <c r="R689" s="62"/>
      <c r="S689" s="48"/>
      <c r="T689" s="73"/>
      <c r="U689" s="48"/>
      <c r="V689" s="49"/>
    </row>
    <row r="690" spans="1:22" x14ac:dyDescent="0.35">
      <c r="A690" s="1"/>
      <c r="B690" s="44"/>
      <c r="E690" s="50"/>
      <c r="F690" s="60"/>
      <c r="G690" s="42"/>
      <c r="H690" s="42"/>
      <c r="I690" s="42"/>
      <c r="J690" s="42"/>
      <c r="K690" s="42"/>
      <c r="L690" s="46"/>
      <c r="M690" s="42"/>
      <c r="N690" s="48"/>
      <c r="O690" s="42"/>
      <c r="P690" s="42"/>
      <c r="Q690" s="42"/>
      <c r="R690" s="62"/>
      <c r="S690" s="48"/>
      <c r="T690" s="73"/>
      <c r="U690" s="48"/>
      <c r="V690" s="49"/>
    </row>
    <row r="691" spans="1:22" x14ac:dyDescent="0.35">
      <c r="A691" s="1"/>
      <c r="B691" s="44"/>
      <c r="E691" s="50"/>
      <c r="F691" s="60"/>
      <c r="G691" s="42"/>
      <c r="H691" s="42"/>
      <c r="I691" s="42"/>
      <c r="J691" s="42"/>
      <c r="K691" s="42"/>
      <c r="L691" s="46"/>
      <c r="M691" s="42"/>
      <c r="N691" s="48"/>
      <c r="O691" s="42"/>
      <c r="P691" s="42"/>
      <c r="Q691" s="42"/>
      <c r="R691" s="47"/>
      <c r="S691" s="42"/>
      <c r="T691" s="73"/>
      <c r="U691" s="48"/>
      <c r="V691" s="49"/>
    </row>
    <row r="692" spans="1:22" x14ac:dyDescent="0.35">
      <c r="A692" s="1"/>
      <c r="B692" s="44"/>
      <c r="E692" s="50"/>
      <c r="F692" s="41"/>
      <c r="G692" s="42"/>
      <c r="H692" s="42"/>
      <c r="I692" s="42"/>
      <c r="J692" s="42"/>
      <c r="K692" s="42"/>
      <c r="L692" s="46"/>
      <c r="M692" s="42"/>
      <c r="N692" s="48"/>
      <c r="O692" s="42"/>
      <c r="P692" s="42"/>
      <c r="Q692" s="42"/>
      <c r="R692" s="47"/>
      <c r="S692" s="42"/>
      <c r="T692" s="73"/>
      <c r="U692" s="48"/>
      <c r="V692" s="49"/>
    </row>
    <row r="693" spans="1:22" x14ac:dyDescent="0.35">
      <c r="A693" s="1"/>
      <c r="B693" s="44"/>
      <c r="E693" s="50"/>
      <c r="F693" s="60"/>
      <c r="G693" s="42"/>
      <c r="H693" s="42"/>
      <c r="I693" s="42"/>
      <c r="J693" s="42"/>
      <c r="K693" s="42"/>
      <c r="L693" s="46"/>
      <c r="M693" s="42"/>
      <c r="N693" s="48"/>
      <c r="O693" s="42"/>
      <c r="P693" s="42"/>
      <c r="Q693" s="42"/>
      <c r="R693" s="47"/>
      <c r="S693" s="42"/>
      <c r="T693" s="73"/>
      <c r="U693" s="48"/>
      <c r="V693" s="49"/>
    </row>
    <row r="694" spans="1:22" x14ac:dyDescent="0.35">
      <c r="A694" s="1"/>
      <c r="B694" s="44"/>
      <c r="E694" s="50"/>
      <c r="F694" s="41"/>
      <c r="G694" s="42"/>
      <c r="H694" s="42"/>
      <c r="I694" s="42"/>
      <c r="J694" s="42"/>
      <c r="K694" s="42"/>
      <c r="L694" s="46"/>
      <c r="M694" s="42"/>
      <c r="N694" s="48"/>
      <c r="O694" s="42"/>
      <c r="P694" s="42"/>
      <c r="Q694" s="42"/>
      <c r="R694" s="47"/>
      <c r="S694" s="42"/>
      <c r="T694" s="73"/>
      <c r="U694" s="48"/>
      <c r="V694" s="49"/>
    </row>
    <row r="695" spans="1:22" x14ac:dyDescent="0.35">
      <c r="A695" s="1"/>
      <c r="B695" s="44"/>
      <c r="E695" s="50"/>
      <c r="F695" s="41"/>
      <c r="G695" s="42"/>
      <c r="H695" s="42"/>
      <c r="I695" s="42"/>
      <c r="J695" s="42"/>
      <c r="K695" s="42"/>
      <c r="L695" s="46"/>
      <c r="M695" s="48"/>
      <c r="N695" s="48"/>
      <c r="O695" s="42"/>
      <c r="P695" s="42"/>
      <c r="Q695" s="42"/>
      <c r="R695" s="47"/>
      <c r="S695" s="42"/>
      <c r="T695" s="73"/>
      <c r="U695" s="48"/>
      <c r="V695" s="49"/>
    </row>
    <row r="696" spans="1:22" x14ac:dyDescent="0.35">
      <c r="A696" s="1"/>
      <c r="B696" s="44"/>
      <c r="E696" s="50"/>
      <c r="F696" s="41"/>
      <c r="G696" s="42"/>
      <c r="H696" s="48"/>
      <c r="I696" s="42"/>
      <c r="J696" s="42"/>
      <c r="K696" s="42"/>
      <c r="L696" s="46"/>
      <c r="M696" s="42"/>
      <c r="N696" s="48"/>
      <c r="O696" s="42"/>
      <c r="P696" s="42"/>
      <c r="Q696" s="42"/>
      <c r="R696" s="47"/>
      <c r="S696" s="42"/>
      <c r="T696" s="73"/>
      <c r="U696" s="48"/>
      <c r="V696" s="49"/>
    </row>
    <row r="697" spans="1:22" x14ac:dyDescent="0.35">
      <c r="A697" s="1"/>
      <c r="B697" s="44"/>
      <c r="E697" s="50"/>
      <c r="F697" s="41"/>
      <c r="G697" s="42"/>
      <c r="H697" s="42"/>
      <c r="I697" s="42"/>
      <c r="J697" s="42"/>
      <c r="K697" s="42"/>
      <c r="L697" s="46"/>
      <c r="M697" s="42"/>
      <c r="N697" s="48"/>
      <c r="O697" s="42"/>
      <c r="P697" s="42"/>
      <c r="Q697" s="42"/>
      <c r="R697" s="47"/>
      <c r="S697" s="42"/>
      <c r="T697" s="73"/>
      <c r="U697" s="48"/>
      <c r="V697" s="49"/>
    </row>
    <row r="698" spans="1:22" x14ac:dyDescent="0.35">
      <c r="A698" s="1"/>
      <c r="B698" s="44"/>
      <c r="E698" s="50"/>
      <c r="F698" s="41"/>
      <c r="G698" s="42"/>
      <c r="H698" s="42"/>
      <c r="I698" s="42"/>
      <c r="J698" s="42"/>
      <c r="K698" s="42"/>
      <c r="L698" s="46"/>
      <c r="M698" s="42"/>
      <c r="N698" s="48"/>
      <c r="O698" s="42"/>
      <c r="P698" s="42"/>
      <c r="Q698" s="42"/>
      <c r="R698" s="47"/>
      <c r="S698" s="42"/>
      <c r="T698" s="73"/>
      <c r="U698" s="48"/>
      <c r="V698" s="49"/>
    </row>
    <row r="699" spans="1:22" x14ac:dyDescent="0.35">
      <c r="A699" s="1"/>
      <c r="B699" s="44"/>
      <c r="E699" s="50"/>
      <c r="F699" s="41"/>
      <c r="G699" s="42"/>
      <c r="H699" s="42"/>
      <c r="I699" s="42"/>
      <c r="J699" s="42"/>
      <c r="K699" s="42"/>
      <c r="L699" s="46"/>
      <c r="M699" s="42"/>
      <c r="N699" s="48"/>
      <c r="O699" s="42"/>
      <c r="P699" s="42"/>
      <c r="Q699" s="42"/>
      <c r="R699" s="47"/>
      <c r="S699" s="42"/>
      <c r="T699" s="73"/>
      <c r="U699" s="48"/>
      <c r="V699" s="49"/>
    </row>
    <row r="700" spans="1:22" x14ac:dyDescent="0.35">
      <c r="A700" s="1"/>
      <c r="B700" s="44"/>
      <c r="E700" s="50"/>
      <c r="F700" s="41"/>
      <c r="G700" s="42"/>
      <c r="H700" s="42"/>
      <c r="I700" s="42"/>
      <c r="J700" s="42"/>
      <c r="K700" s="42"/>
      <c r="L700" s="46"/>
      <c r="M700" s="42"/>
      <c r="N700" s="48"/>
      <c r="O700" s="42"/>
      <c r="P700" s="42"/>
      <c r="Q700" s="42"/>
      <c r="R700" s="47"/>
      <c r="S700" s="42"/>
      <c r="T700" s="73"/>
      <c r="U700" s="48"/>
      <c r="V700" s="49"/>
    </row>
    <row r="701" spans="1:22" x14ac:dyDescent="0.35">
      <c r="A701" s="1"/>
      <c r="B701" s="44"/>
      <c r="E701" s="50"/>
      <c r="F701" s="41"/>
      <c r="G701" s="42"/>
      <c r="H701" s="42"/>
      <c r="I701" s="42"/>
      <c r="J701" s="42"/>
      <c r="K701" s="42"/>
      <c r="L701" s="46"/>
      <c r="M701" s="42"/>
      <c r="N701" s="48"/>
      <c r="O701" s="42"/>
      <c r="P701" s="42"/>
      <c r="Q701" s="42"/>
      <c r="R701" s="47"/>
      <c r="S701" s="42"/>
      <c r="T701" s="73"/>
      <c r="U701" s="48"/>
      <c r="V701" s="49"/>
    </row>
    <row r="702" spans="1:22" x14ac:dyDescent="0.35">
      <c r="A702" s="1"/>
      <c r="B702" s="44"/>
      <c r="E702" s="50"/>
      <c r="F702" s="41"/>
      <c r="G702" s="42"/>
      <c r="H702" s="42"/>
      <c r="I702" s="42"/>
      <c r="J702" s="42"/>
      <c r="K702" s="42"/>
      <c r="L702" s="46"/>
      <c r="M702" s="42"/>
      <c r="N702" s="48"/>
      <c r="O702" s="42"/>
      <c r="P702" s="42"/>
      <c r="Q702" s="42"/>
      <c r="R702" s="47"/>
      <c r="S702" s="42"/>
      <c r="T702" s="73"/>
      <c r="U702" s="48"/>
      <c r="V702" s="49"/>
    </row>
    <row r="703" spans="1:22" x14ac:dyDescent="0.35">
      <c r="A703" s="1"/>
      <c r="B703" s="44"/>
      <c r="E703" s="50"/>
      <c r="F703" s="41"/>
      <c r="G703" s="42"/>
      <c r="H703" s="42"/>
      <c r="I703" s="42"/>
      <c r="J703" s="42"/>
      <c r="K703" s="42"/>
      <c r="L703" s="46"/>
      <c r="M703" s="48"/>
      <c r="N703" s="48"/>
      <c r="O703" s="42"/>
      <c r="P703" s="42"/>
      <c r="Q703" s="42"/>
      <c r="R703" s="47"/>
      <c r="S703" s="42"/>
      <c r="T703" s="73"/>
      <c r="U703" s="48"/>
      <c r="V703" s="49"/>
    </row>
    <row r="704" spans="1:22" x14ac:dyDescent="0.35">
      <c r="A704" s="1"/>
      <c r="B704" s="44"/>
      <c r="E704" s="50"/>
      <c r="F704" s="41"/>
      <c r="G704" s="42"/>
      <c r="H704" s="42"/>
      <c r="I704" s="42"/>
      <c r="J704" s="42"/>
      <c r="K704" s="42"/>
      <c r="L704" s="46"/>
      <c r="M704" s="48"/>
      <c r="N704" s="48"/>
      <c r="O704" s="42"/>
      <c r="P704" s="42"/>
      <c r="Q704" s="42"/>
      <c r="R704" s="47"/>
      <c r="S704" s="42"/>
      <c r="T704" s="73"/>
      <c r="U704" s="48"/>
      <c r="V704" s="49"/>
    </row>
    <row r="705" spans="1:22" x14ac:dyDescent="0.35">
      <c r="A705" s="1"/>
      <c r="B705" s="44"/>
      <c r="E705" s="50"/>
      <c r="F705" s="41"/>
      <c r="G705" s="42"/>
      <c r="H705" s="42"/>
      <c r="I705" s="42"/>
      <c r="J705" s="42"/>
      <c r="K705" s="42"/>
      <c r="L705" s="46"/>
      <c r="M705" s="42"/>
      <c r="N705" s="48"/>
      <c r="O705" s="42"/>
      <c r="P705" s="42"/>
      <c r="Q705" s="42"/>
      <c r="R705" s="47"/>
      <c r="S705" s="42"/>
      <c r="T705" s="73"/>
      <c r="U705" s="48"/>
      <c r="V705" s="49"/>
    </row>
    <row r="706" spans="1:22" x14ac:dyDescent="0.35">
      <c r="A706" s="1"/>
      <c r="B706" s="44"/>
      <c r="E706" s="50"/>
      <c r="F706" s="41"/>
      <c r="G706" s="42"/>
      <c r="H706" s="42"/>
      <c r="I706" s="42"/>
      <c r="J706" s="42"/>
      <c r="K706" s="42"/>
      <c r="L706" s="46"/>
      <c r="M706" s="42"/>
      <c r="N706" s="48"/>
      <c r="O706" s="42"/>
      <c r="P706" s="42"/>
      <c r="Q706" s="42"/>
      <c r="R706" s="47"/>
      <c r="S706" s="42"/>
      <c r="T706" s="73"/>
      <c r="U706" s="48"/>
      <c r="V706" s="49"/>
    </row>
    <row r="707" spans="1:22" x14ac:dyDescent="0.35">
      <c r="A707" s="1"/>
      <c r="B707" s="44"/>
      <c r="E707" s="50"/>
      <c r="F707" s="41"/>
      <c r="G707" s="42"/>
      <c r="H707" s="42"/>
      <c r="I707" s="42"/>
      <c r="J707" s="42"/>
      <c r="K707" s="42"/>
      <c r="L707" s="46"/>
      <c r="M707" s="48"/>
      <c r="N707" s="48"/>
      <c r="O707" s="42"/>
      <c r="P707" s="42"/>
      <c r="Q707" s="42"/>
      <c r="R707" s="47"/>
      <c r="S707" s="42"/>
      <c r="T707" s="73"/>
      <c r="U707" s="48"/>
      <c r="V707" s="49"/>
    </row>
    <row r="708" spans="1:22" x14ac:dyDescent="0.35">
      <c r="A708" s="1"/>
      <c r="B708" s="44"/>
      <c r="E708" s="50"/>
      <c r="F708" s="41"/>
      <c r="G708" s="42"/>
      <c r="H708" s="42"/>
      <c r="I708" s="42"/>
      <c r="J708" s="42"/>
      <c r="K708" s="42"/>
      <c r="L708" s="46"/>
      <c r="M708" s="42"/>
      <c r="N708" s="48"/>
      <c r="O708" s="42"/>
      <c r="P708" s="42"/>
      <c r="Q708" s="42"/>
      <c r="R708" s="47"/>
      <c r="S708" s="42"/>
      <c r="T708" s="73"/>
      <c r="U708" s="48"/>
      <c r="V708" s="49"/>
    </row>
    <row r="709" spans="1:22" x14ac:dyDescent="0.35">
      <c r="A709" s="1"/>
      <c r="B709" s="44"/>
      <c r="E709" s="50"/>
      <c r="F709" s="41"/>
      <c r="G709" s="42"/>
      <c r="H709" s="42"/>
      <c r="I709" s="42"/>
      <c r="J709" s="42"/>
      <c r="K709" s="42"/>
      <c r="L709" s="46"/>
      <c r="M709" s="42"/>
      <c r="N709" s="48"/>
      <c r="O709" s="42"/>
      <c r="P709" s="42"/>
      <c r="Q709" s="42"/>
      <c r="R709" s="47"/>
      <c r="S709" s="42"/>
      <c r="T709" s="73"/>
      <c r="U709" s="48"/>
      <c r="V709" s="49"/>
    </row>
    <row r="710" spans="1:22" x14ac:dyDescent="0.35">
      <c r="A710" s="1"/>
      <c r="B710" s="44"/>
      <c r="E710" s="50"/>
      <c r="F710" s="41"/>
      <c r="G710" s="42"/>
      <c r="H710" s="42"/>
      <c r="I710" s="42"/>
      <c r="J710" s="42"/>
      <c r="K710" s="42"/>
      <c r="L710" s="46"/>
      <c r="M710" s="42"/>
      <c r="N710" s="48"/>
      <c r="O710" s="42"/>
      <c r="P710" s="42"/>
      <c r="Q710" s="42"/>
      <c r="R710" s="47"/>
      <c r="S710" s="42"/>
      <c r="T710" s="73"/>
      <c r="U710" s="48"/>
      <c r="V710" s="49"/>
    </row>
    <row r="711" spans="1:22" x14ac:dyDescent="0.35">
      <c r="A711" s="1"/>
      <c r="B711" s="44"/>
      <c r="E711" s="50"/>
      <c r="F711" s="41"/>
      <c r="G711" s="42"/>
      <c r="H711" s="42"/>
      <c r="I711" s="42"/>
      <c r="J711" s="42"/>
      <c r="K711" s="42"/>
      <c r="L711" s="46"/>
      <c r="M711" s="42"/>
      <c r="N711" s="48"/>
      <c r="O711" s="42"/>
      <c r="P711" s="42"/>
      <c r="Q711" s="42"/>
      <c r="R711" s="47"/>
      <c r="S711" s="42"/>
      <c r="T711" s="73"/>
      <c r="U711" s="48"/>
      <c r="V711" s="49"/>
    </row>
    <row r="712" spans="1:22" x14ac:dyDescent="0.35">
      <c r="A712" s="1"/>
      <c r="B712" s="44"/>
      <c r="E712" s="50"/>
      <c r="F712" s="41"/>
      <c r="G712" s="42"/>
      <c r="H712" s="42"/>
      <c r="I712" s="42"/>
      <c r="J712" s="42"/>
      <c r="K712" s="42"/>
      <c r="L712" s="46"/>
      <c r="M712" s="42"/>
      <c r="N712" s="48"/>
      <c r="O712" s="42"/>
      <c r="P712" s="42"/>
      <c r="Q712" s="42"/>
      <c r="R712" s="47"/>
      <c r="S712" s="42"/>
      <c r="T712" s="73"/>
      <c r="U712" s="48"/>
      <c r="V712" s="49"/>
    </row>
    <row r="713" spans="1:22" x14ac:dyDescent="0.35">
      <c r="A713" s="1"/>
      <c r="B713" s="44"/>
      <c r="E713" s="50"/>
      <c r="F713" s="41"/>
      <c r="G713" s="42"/>
      <c r="H713" s="42"/>
      <c r="I713" s="42"/>
      <c r="J713" s="42"/>
      <c r="K713" s="42"/>
      <c r="L713" s="46"/>
      <c r="M713" s="42"/>
      <c r="N713" s="48"/>
      <c r="O713" s="42"/>
      <c r="P713" s="42"/>
      <c r="Q713" s="42"/>
      <c r="R713" s="47"/>
      <c r="S713" s="42"/>
      <c r="T713" s="73"/>
      <c r="U713" s="48"/>
      <c r="V713" s="49"/>
    </row>
    <row r="714" spans="1:22" x14ac:dyDescent="0.35">
      <c r="A714" s="1"/>
      <c r="B714" s="44"/>
      <c r="E714" s="50"/>
      <c r="F714" s="41"/>
      <c r="G714" s="42"/>
      <c r="H714" s="42"/>
      <c r="I714" s="42"/>
      <c r="J714" s="42"/>
      <c r="K714" s="42"/>
      <c r="L714" s="46"/>
      <c r="M714" s="42"/>
      <c r="N714" s="48"/>
      <c r="O714" s="42"/>
      <c r="P714" s="42"/>
      <c r="Q714" s="42"/>
      <c r="R714" s="47"/>
      <c r="S714" s="42"/>
      <c r="T714" s="73"/>
      <c r="U714" s="48"/>
      <c r="V714" s="49"/>
    </row>
    <row r="715" spans="1:22" x14ac:dyDescent="0.35">
      <c r="A715" s="1"/>
      <c r="B715" s="44"/>
      <c r="E715" s="50"/>
      <c r="F715" s="41"/>
      <c r="G715" s="42"/>
      <c r="H715" s="42"/>
      <c r="I715" s="42"/>
      <c r="J715" s="42"/>
      <c r="K715" s="42"/>
      <c r="L715" s="46"/>
      <c r="M715" s="42"/>
      <c r="N715" s="48"/>
      <c r="O715" s="42"/>
      <c r="P715" s="42"/>
      <c r="Q715" s="42"/>
      <c r="R715" s="47"/>
      <c r="S715" s="42"/>
      <c r="T715" s="73"/>
      <c r="U715" s="48"/>
      <c r="V715" s="49"/>
    </row>
    <row r="716" spans="1:22" x14ac:dyDescent="0.35">
      <c r="A716" s="1"/>
      <c r="B716" s="44"/>
      <c r="E716" s="50"/>
      <c r="F716" s="41"/>
      <c r="G716" s="42"/>
      <c r="H716" s="42"/>
      <c r="I716" s="42"/>
      <c r="J716" s="42"/>
      <c r="K716" s="42"/>
      <c r="L716" s="46"/>
      <c r="M716" s="42"/>
      <c r="N716" s="48"/>
      <c r="O716" s="42"/>
      <c r="P716" s="42"/>
      <c r="Q716" s="42"/>
      <c r="R716" s="47"/>
      <c r="S716" s="42"/>
      <c r="T716" s="73"/>
      <c r="U716" s="48"/>
      <c r="V716" s="49"/>
    </row>
    <row r="717" spans="1:22" x14ac:dyDescent="0.35">
      <c r="A717" s="1"/>
      <c r="B717" s="44"/>
      <c r="E717" s="50"/>
      <c r="F717" s="41"/>
      <c r="G717" s="42"/>
      <c r="H717" s="42"/>
      <c r="I717" s="42"/>
      <c r="J717" s="42"/>
      <c r="K717" s="42"/>
      <c r="L717" s="46"/>
      <c r="M717" s="42"/>
      <c r="N717" s="48"/>
      <c r="O717" s="42"/>
      <c r="P717" s="42"/>
      <c r="Q717" s="42"/>
      <c r="R717" s="47"/>
      <c r="S717" s="42"/>
      <c r="T717" s="73"/>
      <c r="U717" s="48"/>
      <c r="V717" s="49"/>
    </row>
    <row r="718" spans="1:22" x14ac:dyDescent="0.35">
      <c r="A718" s="1"/>
      <c r="B718" s="44"/>
      <c r="E718" s="50"/>
      <c r="F718" s="60"/>
      <c r="G718" s="42"/>
      <c r="H718" s="42"/>
      <c r="I718" s="42"/>
      <c r="J718" s="42"/>
      <c r="K718" s="42"/>
      <c r="L718" s="46"/>
      <c r="M718" s="42"/>
      <c r="N718" s="48"/>
      <c r="O718" s="42"/>
      <c r="P718" s="42"/>
      <c r="Q718" s="42"/>
      <c r="R718" s="47"/>
      <c r="S718" s="42"/>
      <c r="T718" s="73"/>
      <c r="U718" s="48"/>
      <c r="V718" s="49"/>
    </row>
    <row r="719" spans="1:22" x14ac:dyDescent="0.35">
      <c r="A719" s="1"/>
      <c r="B719" s="44"/>
      <c r="E719" s="50"/>
      <c r="F719" s="41"/>
      <c r="G719" s="42"/>
      <c r="H719" s="42"/>
      <c r="I719" s="42"/>
      <c r="J719" s="42"/>
      <c r="K719" s="42"/>
      <c r="L719" s="46"/>
      <c r="M719" s="42"/>
      <c r="N719" s="48"/>
      <c r="O719" s="42"/>
      <c r="P719" s="42"/>
      <c r="Q719" s="42"/>
      <c r="R719" s="47"/>
      <c r="S719" s="42"/>
      <c r="T719" s="73"/>
      <c r="U719" s="48"/>
      <c r="V719" s="49"/>
    </row>
    <row r="720" spans="1:22" x14ac:dyDescent="0.35">
      <c r="A720" s="1"/>
      <c r="B720" s="44"/>
      <c r="E720" s="50"/>
      <c r="F720" s="41"/>
      <c r="G720" s="42"/>
      <c r="H720" s="42"/>
      <c r="I720" s="42"/>
      <c r="J720" s="42"/>
      <c r="K720" s="42"/>
      <c r="L720" s="46"/>
      <c r="M720" s="42"/>
      <c r="N720" s="48"/>
      <c r="O720" s="42"/>
      <c r="P720" s="42"/>
      <c r="Q720" s="42"/>
      <c r="R720" s="47"/>
      <c r="S720" s="42"/>
      <c r="T720" s="73"/>
      <c r="U720" s="48"/>
      <c r="V720" s="49"/>
    </row>
    <row r="721" spans="1:22" x14ac:dyDescent="0.35">
      <c r="A721" s="1"/>
      <c r="B721" s="44"/>
      <c r="E721" s="50"/>
      <c r="F721" s="41"/>
      <c r="G721" s="42"/>
      <c r="H721" s="42"/>
      <c r="I721" s="42"/>
      <c r="J721" s="42"/>
      <c r="K721" s="42"/>
      <c r="L721" s="46"/>
      <c r="M721" s="42"/>
      <c r="N721" s="48"/>
      <c r="O721" s="42"/>
      <c r="P721" s="42"/>
      <c r="Q721" s="42"/>
      <c r="R721" s="47"/>
      <c r="S721" s="42"/>
      <c r="T721" s="73"/>
      <c r="U721" s="48"/>
      <c r="V721" s="49"/>
    </row>
    <row r="722" spans="1:22" x14ac:dyDescent="0.35">
      <c r="A722" s="1"/>
      <c r="B722" s="44"/>
      <c r="E722" s="50"/>
      <c r="F722" s="41"/>
      <c r="G722" s="42"/>
      <c r="H722" s="42"/>
      <c r="I722" s="42"/>
      <c r="J722" s="42"/>
      <c r="K722" s="42"/>
      <c r="L722" s="46"/>
      <c r="M722" s="42"/>
      <c r="N722" s="48"/>
      <c r="O722" s="42"/>
      <c r="P722" s="42"/>
      <c r="Q722" s="42"/>
      <c r="R722" s="47"/>
      <c r="S722" s="42"/>
      <c r="T722" s="73"/>
      <c r="U722" s="48"/>
      <c r="V722" s="49"/>
    </row>
    <row r="723" spans="1:22" x14ac:dyDescent="0.35">
      <c r="A723" s="1"/>
      <c r="B723" s="44"/>
      <c r="E723" s="50"/>
      <c r="F723" s="41"/>
      <c r="G723" s="42"/>
      <c r="H723" s="42"/>
      <c r="I723" s="42"/>
      <c r="J723" s="42"/>
      <c r="K723" s="42"/>
      <c r="L723" s="46"/>
      <c r="M723" s="42"/>
      <c r="N723" s="48"/>
      <c r="O723" s="42"/>
      <c r="P723" s="42"/>
      <c r="Q723" s="42"/>
      <c r="R723" s="47"/>
      <c r="S723" s="42"/>
      <c r="T723" s="73"/>
      <c r="U723" s="48"/>
      <c r="V723" s="49"/>
    </row>
    <row r="724" spans="1:22" x14ac:dyDescent="0.35">
      <c r="A724" s="1"/>
      <c r="B724" s="44"/>
      <c r="E724" s="50"/>
      <c r="F724" s="41"/>
      <c r="G724" s="42"/>
      <c r="H724" s="42"/>
      <c r="I724" s="42"/>
      <c r="J724" s="42"/>
      <c r="K724" s="42"/>
      <c r="L724" s="46"/>
      <c r="M724" s="42"/>
      <c r="N724" s="48"/>
      <c r="O724" s="42"/>
      <c r="P724" s="42"/>
      <c r="Q724" s="42"/>
      <c r="R724" s="47"/>
      <c r="S724" s="42"/>
      <c r="T724" s="73"/>
      <c r="U724" s="48"/>
      <c r="V724" s="49"/>
    </row>
    <row r="725" spans="1:22" x14ac:dyDescent="0.35">
      <c r="A725" s="1"/>
      <c r="B725" s="44"/>
      <c r="E725" s="50"/>
      <c r="F725" s="41"/>
      <c r="G725" s="42"/>
      <c r="H725" s="42"/>
      <c r="I725" s="42"/>
      <c r="J725" s="42"/>
      <c r="K725" s="42"/>
      <c r="L725" s="46"/>
      <c r="M725" s="42"/>
      <c r="N725" s="48"/>
      <c r="O725" s="42"/>
      <c r="P725" s="42"/>
      <c r="Q725" s="42"/>
      <c r="R725" s="47"/>
      <c r="S725" s="42"/>
      <c r="T725" s="73"/>
      <c r="U725" s="48"/>
      <c r="V725" s="49"/>
    </row>
    <row r="726" spans="1:22" x14ac:dyDescent="0.35">
      <c r="A726" s="1"/>
      <c r="B726" s="44"/>
      <c r="E726" s="50"/>
      <c r="F726" s="41"/>
      <c r="G726" s="42"/>
      <c r="H726" s="42"/>
      <c r="I726" s="42"/>
      <c r="J726" s="42"/>
      <c r="K726" s="42"/>
      <c r="L726" s="46"/>
      <c r="M726" s="42"/>
      <c r="N726" s="48"/>
      <c r="O726" s="42"/>
      <c r="P726" s="42"/>
      <c r="Q726" s="42"/>
      <c r="R726" s="47"/>
      <c r="S726" s="42"/>
      <c r="T726" s="73"/>
      <c r="U726" s="48"/>
      <c r="V726" s="49"/>
    </row>
    <row r="727" spans="1:22" x14ac:dyDescent="0.35">
      <c r="A727" s="1"/>
      <c r="B727" s="44"/>
      <c r="E727" s="50"/>
      <c r="F727" s="41"/>
      <c r="G727" s="42"/>
      <c r="H727" s="42"/>
      <c r="I727" s="42"/>
      <c r="J727" s="42"/>
      <c r="K727" s="42"/>
      <c r="L727" s="46"/>
      <c r="M727" s="42"/>
      <c r="N727" s="48"/>
      <c r="O727" s="42"/>
      <c r="P727" s="42"/>
      <c r="Q727" s="42"/>
      <c r="R727" s="47"/>
      <c r="S727" s="42"/>
      <c r="T727" s="73"/>
      <c r="U727" s="48"/>
      <c r="V727" s="49"/>
    </row>
    <row r="728" spans="1:22" x14ac:dyDescent="0.35">
      <c r="A728" s="1"/>
      <c r="B728" s="44"/>
      <c r="E728" s="50"/>
      <c r="F728" s="41"/>
      <c r="G728" s="42"/>
      <c r="H728" s="42"/>
      <c r="I728" s="42"/>
      <c r="J728" s="42"/>
      <c r="K728" s="42"/>
      <c r="L728" s="46"/>
      <c r="M728" s="42"/>
      <c r="N728" s="48"/>
      <c r="O728" s="42"/>
      <c r="P728" s="42"/>
      <c r="Q728" s="42"/>
      <c r="R728" s="47"/>
      <c r="S728" s="42"/>
      <c r="T728" s="73"/>
      <c r="U728" s="48"/>
      <c r="V728" s="49"/>
    </row>
    <row r="729" spans="1:22" x14ac:dyDescent="0.35">
      <c r="A729" s="1"/>
      <c r="B729" s="44"/>
      <c r="E729" s="50"/>
      <c r="F729" s="41"/>
      <c r="G729" s="42"/>
      <c r="H729" s="42"/>
      <c r="I729" s="42"/>
      <c r="J729" s="42"/>
      <c r="K729" s="42"/>
      <c r="L729" s="46"/>
      <c r="M729" s="42"/>
      <c r="N729" s="48"/>
      <c r="O729" s="42"/>
      <c r="P729" s="42"/>
      <c r="Q729" s="42"/>
      <c r="R729" s="47"/>
      <c r="S729" s="42"/>
      <c r="T729" s="73"/>
      <c r="U729" s="48"/>
      <c r="V729" s="49"/>
    </row>
    <row r="730" spans="1:22" x14ac:dyDescent="0.35">
      <c r="A730" s="1"/>
      <c r="B730" s="44"/>
      <c r="E730" s="50"/>
      <c r="F730" s="41"/>
      <c r="G730" s="42"/>
      <c r="H730" s="42"/>
      <c r="I730" s="42"/>
      <c r="J730" s="42"/>
      <c r="K730" s="42"/>
      <c r="L730" s="46"/>
      <c r="M730" s="42"/>
      <c r="N730" s="48"/>
      <c r="O730" s="42"/>
      <c r="P730" s="42"/>
      <c r="Q730" s="42"/>
      <c r="R730" s="47"/>
      <c r="S730" s="42"/>
      <c r="T730" s="73"/>
      <c r="U730" s="48"/>
      <c r="V730" s="49"/>
    </row>
    <row r="731" spans="1:22" x14ac:dyDescent="0.35">
      <c r="A731" s="1"/>
      <c r="B731" s="44"/>
      <c r="E731" s="50"/>
      <c r="F731" s="41"/>
      <c r="G731" s="42"/>
      <c r="H731" s="42"/>
      <c r="I731" s="42"/>
      <c r="J731" s="42"/>
      <c r="K731" s="42"/>
      <c r="L731" s="46"/>
      <c r="M731" s="42"/>
      <c r="N731" s="48"/>
      <c r="O731" s="42"/>
      <c r="P731" s="42"/>
      <c r="Q731" s="42"/>
      <c r="R731" s="47"/>
      <c r="S731" s="42"/>
      <c r="T731" s="73"/>
      <c r="U731" s="48"/>
      <c r="V731" s="49"/>
    </row>
    <row r="732" spans="1:22" x14ac:dyDescent="0.35">
      <c r="A732" s="1"/>
      <c r="B732" s="44"/>
      <c r="E732" s="50"/>
      <c r="F732" s="41"/>
      <c r="G732" s="42"/>
      <c r="H732" s="42"/>
      <c r="I732" s="42"/>
      <c r="J732" s="42"/>
      <c r="K732" s="42"/>
      <c r="L732" s="46"/>
      <c r="M732" s="48"/>
      <c r="N732" s="48"/>
      <c r="O732" s="42"/>
      <c r="P732" s="42"/>
      <c r="Q732" s="42"/>
      <c r="R732" s="47"/>
      <c r="S732" s="42"/>
      <c r="T732" s="73"/>
      <c r="U732" s="48"/>
      <c r="V732" s="49"/>
    </row>
    <row r="733" spans="1:22" x14ac:dyDescent="0.35">
      <c r="A733" s="1"/>
      <c r="B733" s="44"/>
      <c r="E733" s="50"/>
      <c r="F733" s="41"/>
      <c r="G733" s="42"/>
      <c r="H733" s="42"/>
      <c r="I733" s="42"/>
      <c r="J733" s="42"/>
      <c r="K733" s="42"/>
      <c r="L733" s="46"/>
      <c r="M733" s="48"/>
      <c r="N733" s="48"/>
      <c r="O733" s="42"/>
      <c r="P733" s="42"/>
      <c r="Q733" s="42"/>
      <c r="R733" s="47"/>
      <c r="S733" s="42"/>
      <c r="T733" s="73"/>
      <c r="U733" s="48"/>
      <c r="V733" s="49"/>
    </row>
    <row r="734" spans="1:22" x14ac:dyDescent="0.35">
      <c r="A734" s="1"/>
      <c r="B734" s="44"/>
      <c r="E734" s="50"/>
      <c r="F734" s="41"/>
      <c r="G734" s="42"/>
      <c r="H734" s="42"/>
      <c r="I734" s="42"/>
      <c r="J734" s="42"/>
      <c r="K734" s="42"/>
      <c r="L734" s="46"/>
      <c r="M734" s="48"/>
      <c r="N734" s="48"/>
      <c r="O734" s="42"/>
      <c r="P734" s="42"/>
      <c r="Q734" s="42"/>
      <c r="R734" s="47"/>
      <c r="S734" s="42"/>
      <c r="T734" s="73"/>
      <c r="U734" s="48"/>
      <c r="V734" s="49"/>
    </row>
    <row r="735" spans="1:22" x14ac:dyDescent="0.35">
      <c r="A735" s="1"/>
      <c r="B735" s="44"/>
      <c r="E735" s="50"/>
      <c r="F735" s="41"/>
      <c r="G735" s="42"/>
      <c r="H735" s="42"/>
      <c r="I735" s="42"/>
      <c r="J735" s="42"/>
      <c r="K735" s="42"/>
      <c r="L735" s="46"/>
      <c r="M735" s="48"/>
      <c r="N735" s="48"/>
      <c r="O735" s="42"/>
      <c r="P735" s="42"/>
      <c r="Q735" s="42"/>
      <c r="R735" s="47"/>
      <c r="S735" s="42"/>
      <c r="T735" s="73"/>
      <c r="U735" s="48"/>
      <c r="V735" s="49"/>
    </row>
    <row r="736" spans="1:22" x14ac:dyDescent="0.35">
      <c r="A736" s="1"/>
      <c r="B736" s="44"/>
      <c r="E736" s="50"/>
      <c r="F736" s="41"/>
      <c r="G736" s="42"/>
      <c r="H736" s="42"/>
      <c r="I736" s="42"/>
      <c r="J736" s="42"/>
      <c r="K736" s="42"/>
      <c r="L736" s="46"/>
      <c r="M736" s="48"/>
      <c r="N736" s="48"/>
      <c r="O736" s="42"/>
      <c r="P736" s="42"/>
      <c r="Q736" s="42"/>
      <c r="R736" s="47"/>
      <c r="S736" s="42"/>
      <c r="T736" s="73"/>
      <c r="U736" s="48"/>
      <c r="V736" s="49"/>
    </row>
    <row r="737" spans="1:22" x14ac:dyDescent="0.35">
      <c r="A737" s="1"/>
      <c r="B737" s="44"/>
      <c r="E737" s="50"/>
      <c r="F737" s="41"/>
      <c r="G737" s="42"/>
      <c r="H737" s="42"/>
      <c r="I737" s="42"/>
      <c r="J737" s="42"/>
      <c r="K737" s="42"/>
      <c r="L737" s="46"/>
      <c r="M737" s="48"/>
      <c r="N737" s="48"/>
      <c r="O737" s="42"/>
      <c r="P737" s="42"/>
      <c r="Q737" s="42"/>
      <c r="R737" s="47"/>
      <c r="S737" s="42"/>
      <c r="T737" s="73"/>
      <c r="U737" s="48"/>
      <c r="V737" s="49"/>
    </row>
    <row r="738" spans="1:22" x14ac:dyDescent="0.35">
      <c r="A738" s="1"/>
      <c r="B738" s="44"/>
      <c r="E738" s="50"/>
      <c r="F738" s="41"/>
      <c r="G738" s="42"/>
      <c r="H738" s="42"/>
      <c r="I738" s="42"/>
      <c r="J738" s="42"/>
      <c r="K738" s="42"/>
      <c r="L738" s="46"/>
      <c r="M738" s="42"/>
      <c r="N738" s="48"/>
      <c r="O738" s="42"/>
      <c r="P738" s="42"/>
      <c r="Q738" s="42"/>
      <c r="R738" s="47"/>
      <c r="S738" s="42"/>
      <c r="T738" s="73"/>
      <c r="U738" s="48"/>
      <c r="V738" s="49"/>
    </row>
    <row r="739" spans="1:22" x14ac:dyDescent="0.35">
      <c r="A739" s="1"/>
      <c r="B739" s="44"/>
      <c r="E739" s="50"/>
      <c r="F739" s="41"/>
      <c r="G739" s="42"/>
      <c r="H739" s="42"/>
      <c r="I739" s="42"/>
      <c r="J739" s="42"/>
      <c r="K739" s="42"/>
      <c r="L739" s="46"/>
      <c r="M739" s="48"/>
      <c r="N739" s="48"/>
      <c r="O739" s="42"/>
      <c r="P739" s="42"/>
      <c r="Q739" s="42"/>
      <c r="R739" s="47"/>
      <c r="S739" s="42"/>
      <c r="T739" s="73"/>
      <c r="U739" s="48"/>
      <c r="V739" s="49"/>
    </row>
    <row r="740" spans="1:22" x14ac:dyDescent="0.35">
      <c r="A740" s="1"/>
      <c r="B740" s="44"/>
      <c r="E740" s="50"/>
      <c r="F740" s="41"/>
      <c r="G740" s="42"/>
      <c r="H740" s="42"/>
      <c r="I740" s="42"/>
      <c r="J740" s="42"/>
      <c r="K740" s="42"/>
      <c r="L740" s="46"/>
      <c r="M740" s="48"/>
      <c r="N740" s="48"/>
      <c r="O740" s="42"/>
      <c r="P740" s="42"/>
      <c r="Q740" s="42"/>
      <c r="R740" s="47"/>
      <c r="S740" s="42"/>
      <c r="T740" s="73"/>
      <c r="U740" s="48"/>
      <c r="V740" s="49"/>
    </row>
    <row r="741" spans="1:22" x14ac:dyDescent="0.35">
      <c r="A741" s="1"/>
      <c r="B741" s="44"/>
      <c r="E741" s="50"/>
      <c r="F741" s="41"/>
      <c r="G741" s="42"/>
      <c r="H741" s="42"/>
      <c r="I741" s="42"/>
      <c r="J741" s="42"/>
      <c r="K741" s="42"/>
      <c r="L741" s="46"/>
      <c r="M741" s="48"/>
      <c r="N741" s="48"/>
      <c r="O741" s="42"/>
      <c r="P741" s="42"/>
      <c r="Q741" s="42"/>
      <c r="R741" s="47"/>
      <c r="S741" s="42"/>
      <c r="T741" s="73"/>
      <c r="U741" s="48"/>
      <c r="V741" s="49"/>
    </row>
    <row r="742" spans="1:22" x14ac:dyDescent="0.35">
      <c r="A742" s="1"/>
      <c r="B742" s="44"/>
      <c r="E742" s="50"/>
      <c r="F742" s="41"/>
      <c r="G742" s="42"/>
      <c r="H742" s="42"/>
      <c r="I742" s="42"/>
      <c r="J742" s="42"/>
      <c r="K742" s="42"/>
      <c r="L742" s="46"/>
      <c r="M742" s="48"/>
      <c r="N742" s="48"/>
      <c r="O742" s="42"/>
      <c r="P742" s="42"/>
      <c r="Q742" s="42"/>
      <c r="R742" s="47"/>
      <c r="S742" s="42"/>
      <c r="T742" s="73"/>
      <c r="U742" s="48"/>
      <c r="V742" s="49"/>
    </row>
    <row r="743" spans="1:22" x14ac:dyDescent="0.35">
      <c r="A743" s="1"/>
      <c r="B743" s="44"/>
      <c r="E743" s="50"/>
      <c r="F743" s="41"/>
      <c r="G743" s="42"/>
      <c r="H743" s="42"/>
      <c r="I743" s="42"/>
      <c r="J743" s="42"/>
      <c r="K743" s="42"/>
      <c r="L743" s="46"/>
      <c r="M743" s="42"/>
      <c r="N743" s="48"/>
      <c r="O743" s="42"/>
      <c r="P743" s="42"/>
      <c r="Q743" s="42"/>
      <c r="R743" s="47"/>
      <c r="S743" s="42"/>
      <c r="T743" s="73"/>
      <c r="U743" s="48"/>
      <c r="V743" s="49"/>
    </row>
    <row r="744" spans="1:22" x14ac:dyDescent="0.35">
      <c r="A744" s="1"/>
      <c r="B744" s="44"/>
      <c r="E744" s="50"/>
      <c r="F744" s="41"/>
      <c r="G744" s="42"/>
      <c r="H744" s="42"/>
      <c r="I744" s="42"/>
      <c r="J744" s="42"/>
      <c r="K744" s="42"/>
      <c r="L744" s="46"/>
      <c r="M744" s="48"/>
      <c r="N744" s="48"/>
      <c r="O744" s="42"/>
      <c r="P744" s="42"/>
      <c r="Q744" s="42"/>
      <c r="R744" s="47"/>
      <c r="S744" s="42"/>
      <c r="T744" s="73"/>
      <c r="U744" s="48"/>
      <c r="V744" s="49"/>
    </row>
    <row r="745" spans="1:22" x14ac:dyDescent="0.35">
      <c r="A745" s="1"/>
      <c r="B745" s="44"/>
      <c r="E745" s="50"/>
      <c r="F745" s="41"/>
      <c r="G745" s="42"/>
      <c r="H745" s="42"/>
      <c r="I745" s="42"/>
      <c r="J745" s="42"/>
      <c r="K745" s="42"/>
      <c r="L745" s="46"/>
      <c r="M745" s="42"/>
      <c r="N745" s="48"/>
      <c r="O745" s="42"/>
      <c r="P745" s="42"/>
      <c r="Q745" s="42"/>
      <c r="R745" s="47"/>
      <c r="S745" s="42"/>
      <c r="T745" s="73"/>
      <c r="U745" s="48"/>
      <c r="V745" s="49"/>
    </row>
    <row r="746" spans="1:22" x14ac:dyDescent="0.35">
      <c r="A746" s="1"/>
      <c r="B746" s="44"/>
      <c r="E746" s="50"/>
      <c r="F746" s="41"/>
      <c r="G746" s="42"/>
      <c r="H746" s="42"/>
      <c r="I746" s="42"/>
      <c r="J746" s="42"/>
      <c r="K746" s="42"/>
      <c r="L746" s="46"/>
      <c r="M746" s="48"/>
      <c r="N746" s="48"/>
      <c r="O746" s="42"/>
      <c r="P746" s="42"/>
      <c r="Q746" s="42"/>
      <c r="R746" s="47"/>
      <c r="S746" s="42"/>
      <c r="T746" s="73"/>
      <c r="U746" s="48"/>
      <c r="V746" s="49"/>
    </row>
    <row r="747" spans="1:22" x14ac:dyDescent="0.35">
      <c r="A747" s="1"/>
      <c r="B747" s="44"/>
      <c r="E747" s="50"/>
      <c r="F747" s="41"/>
      <c r="G747" s="42"/>
      <c r="H747" s="42"/>
      <c r="I747" s="42"/>
      <c r="J747" s="42"/>
      <c r="K747" s="42"/>
      <c r="L747" s="46"/>
      <c r="M747" s="48"/>
      <c r="N747" s="48"/>
      <c r="O747" s="42"/>
      <c r="P747" s="42"/>
      <c r="Q747" s="42"/>
      <c r="R747" s="47"/>
      <c r="S747" s="42"/>
      <c r="T747" s="73"/>
      <c r="U747" s="48"/>
      <c r="V747" s="49"/>
    </row>
    <row r="748" spans="1:22" x14ac:dyDescent="0.35">
      <c r="A748" s="1"/>
      <c r="B748" s="44"/>
      <c r="E748" s="50"/>
      <c r="F748" s="41"/>
      <c r="G748" s="42"/>
      <c r="H748" s="42"/>
      <c r="I748" s="42"/>
      <c r="J748" s="42"/>
      <c r="K748" s="42"/>
      <c r="L748" s="46"/>
      <c r="M748" s="48"/>
      <c r="N748" s="48"/>
      <c r="O748" s="42"/>
      <c r="P748" s="42"/>
      <c r="Q748" s="42"/>
      <c r="R748" s="47"/>
      <c r="S748" s="42"/>
      <c r="T748" s="73"/>
      <c r="U748" s="48"/>
      <c r="V748" s="49"/>
    </row>
    <row r="749" spans="1:22" x14ac:dyDescent="0.35">
      <c r="A749" s="1"/>
      <c r="B749" s="44"/>
      <c r="E749" s="50"/>
      <c r="F749" s="41"/>
      <c r="G749" s="42"/>
      <c r="H749" s="42"/>
      <c r="I749" s="42"/>
      <c r="J749" s="42"/>
      <c r="K749" s="42"/>
      <c r="L749" s="46"/>
      <c r="M749" s="48"/>
      <c r="N749" s="48"/>
      <c r="O749" s="42"/>
      <c r="P749" s="42"/>
      <c r="Q749" s="42"/>
      <c r="R749" s="47"/>
      <c r="S749" s="42"/>
      <c r="T749" s="73"/>
      <c r="U749" s="48"/>
      <c r="V749" s="49"/>
    </row>
    <row r="750" spans="1:22" x14ac:dyDescent="0.35">
      <c r="A750" s="1"/>
      <c r="B750" s="44"/>
      <c r="E750" s="50"/>
      <c r="F750" s="41"/>
      <c r="G750" s="42"/>
      <c r="H750" s="42"/>
      <c r="I750" s="42"/>
      <c r="J750" s="42"/>
      <c r="K750" s="42"/>
      <c r="L750" s="46"/>
      <c r="M750" s="48"/>
      <c r="N750" s="48"/>
      <c r="O750" s="42"/>
      <c r="P750" s="42"/>
      <c r="Q750" s="42"/>
      <c r="R750" s="47"/>
      <c r="S750" s="42"/>
      <c r="T750" s="73"/>
      <c r="U750" s="48"/>
      <c r="V750" s="49"/>
    </row>
    <row r="751" spans="1:22" x14ac:dyDescent="0.35">
      <c r="A751" s="1"/>
      <c r="B751" s="44"/>
      <c r="E751" s="50"/>
      <c r="F751" s="41"/>
      <c r="G751" s="42"/>
      <c r="H751" s="42"/>
      <c r="I751" s="42"/>
      <c r="J751" s="42"/>
      <c r="K751" s="42"/>
      <c r="L751" s="46"/>
      <c r="M751" s="48"/>
      <c r="N751" s="48"/>
      <c r="O751" s="42"/>
      <c r="P751" s="42"/>
      <c r="Q751" s="42"/>
      <c r="R751" s="47"/>
      <c r="S751" s="42"/>
      <c r="T751" s="73"/>
      <c r="U751" s="48"/>
      <c r="V751" s="49"/>
    </row>
    <row r="752" spans="1:22" x14ac:dyDescent="0.35">
      <c r="A752" s="1"/>
      <c r="B752" s="44"/>
      <c r="E752" s="50"/>
      <c r="F752" s="41"/>
      <c r="G752" s="42"/>
      <c r="H752" s="42"/>
      <c r="I752" s="42"/>
      <c r="J752" s="42"/>
      <c r="K752" s="42"/>
      <c r="L752" s="46"/>
      <c r="M752" s="48"/>
      <c r="N752" s="48"/>
      <c r="O752" s="42"/>
      <c r="P752" s="42"/>
      <c r="Q752" s="42"/>
      <c r="R752" s="47"/>
      <c r="S752" s="42"/>
      <c r="T752" s="73"/>
      <c r="U752" s="48"/>
      <c r="V752" s="49"/>
    </row>
    <row r="753" spans="1:22" x14ac:dyDescent="0.35">
      <c r="A753" s="1"/>
      <c r="B753" s="44"/>
      <c r="E753" s="50"/>
      <c r="F753" s="41"/>
      <c r="G753" s="42"/>
      <c r="H753" s="42"/>
      <c r="I753" s="42"/>
      <c r="J753" s="42"/>
      <c r="K753" s="42"/>
      <c r="L753" s="46"/>
      <c r="M753" s="48"/>
      <c r="N753" s="48"/>
      <c r="O753" s="42"/>
      <c r="P753" s="42"/>
      <c r="Q753" s="42"/>
      <c r="R753" s="47"/>
      <c r="S753" s="42"/>
      <c r="T753" s="73"/>
      <c r="U753" s="48"/>
      <c r="V753" s="49"/>
    </row>
    <row r="754" spans="1:22" x14ac:dyDescent="0.35">
      <c r="A754" s="1"/>
      <c r="B754" s="44"/>
      <c r="E754" s="50"/>
      <c r="F754" s="41"/>
      <c r="G754" s="42"/>
      <c r="H754" s="42"/>
      <c r="I754" s="42"/>
      <c r="J754" s="42"/>
      <c r="K754" s="42"/>
      <c r="L754" s="46"/>
      <c r="M754" s="48"/>
      <c r="N754" s="48"/>
      <c r="O754" s="42"/>
      <c r="P754" s="42"/>
      <c r="Q754" s="42"/>
      <c r="R754" s="47"/>
      <c r="S754" s="42"/>
      <c r="T754" s="73"/>
      <c r="U754" s="48"/>
      <c r="V754" s="49"/>
    </row>
    <row r="755" spans="1:22" x14ac:dyDescent="0.35">
      <c r="A755" s="1"/>
      <c r="B755" s="44"/>
      <c r="E755" s="50"/>
      <c r="F755" s="41"/>
      <c r="G755" s="42"/>
      <c r="H755" s="42"/>
      <c r="I755" s="42"/>
      <c r="J755" s="42"/>
      <c r="K755" s="42"/>
      <c r="L755" s="46"/>
      <c r="M755" s="48"/>
      <c r="N755" s="48"/>
      <c r="O755" s="42"/>
      <c r="P755" s="42"/>
      <c r="Q755" s="42"/>
      <c r="R755" s="47"/>
      <c r="S755" s="42"/>
      <c r="T755" s="73"/>
      <c r="U755" s="48"/>
      <c r="V755" s="49"/>
    </row>
    <row r="756" spans="1:22" x14ac:dyDescent="0.35">
      <c r="A756" s="1"/>
      <c r="B756" s="44"/>
      <c r="E756" s="50"/>
      <c r="F756" s="41"/>
      <c r="G756" s="42"/>
      <c r="H756" s="42"/>
      <c r="I756" s="42"/>
      <c r="J756" s="42"/>
      <c r="K756" s="42"/>
      <c r="L756" s="46"/>
      <c r="M756" s="48"/>
      <c r="N756" s="48"/>
      <c r="O756" s="42"/>
      <c r="P756" s="42"/>
      <c r="Q756" s="42"/>
      <c r="R756" s="47"/>
      <c r="S756" s="42"/>
      <c r="T756" s="73"/>
      <c r="U756" s="48"/>
      <c r="V756" s="49"/>
    </row>
    <row r="757" spans="1:22" x14ac:dyDescent="0.35">
      <c r="A757" s="1"/>
      <c r="B757" s="44"/>
      <c r="E757" s="50"/>
      <c r="F757" s="41"/>
      <c r="G757" s="42"/>
      <c r="H757" s="42"/>
      <c r="I757" s="42"/>
      <c r="J757" s="42"/>
      <c r="K757" s="42"/>
      <c r="L757" s="46"/>
      <c r="M757" s="48"/>
      <c r="N757" s="48"/>
      <c r="O757" s="42"/>
      <c r="P757" s="42"/>
      <c r="Q757" s="42"/>
      <c r="R757" s="47"/>
      <c r="S757" s="42"/>
      <c r="T757" s="73"/>
      <c r="U757" s="48"/>
      <c r="V757" s="49"/>
    </row>
    <row r="758" spans="1:22" x14ac:dyDescent="0.35">
      <c r="A758" s="1"/>
      <c r="B758" s="44"/>
      <c r="E758" s="50"/>
      <c r="F758" s="41"/>
      <c r="G758" s="42"/>
      <c r="H758" s="42"/>
      <c r="I758" s="42"/>
      <c r="J758" s="42"/>
      <c r="K758" s="42"/>
      <c r="L758" s="46"/>
      <c r="M758" s="48"/>
      <c r="N758" s="48"/>
      <c r="O758" s="42"/>
      <c r="P758" s="42"/>
      <c r="Q758" s="42"/>
      <c r="R758" s="47"/>
      <c r="S758" s="42"/>
      <c r="T758" s="73"/>
      <c r="U758" s="48"/>
      <c r="V758" s="49"/>
    </row>
    <row r="759" spans="1:22" x14ac:dyDescent="0.35">
      <c r="A759" s="1"/>
      <c r="B759" s="44"/>
      <c r="E759" s="50"/>
      <c r="F759" s="41"/>
      <c r="G759" s="42"/>
      <c r="H759" s="48"/>
      <c r="I759" s="42"/>
      <c r="J759" s="42"/>
      <c r="K759" s="42"/>
      <c r="L759" s="46"/>
      <c r="M759" s="42"/>
      <c r="N759" s="48"/>
      <c r="O759" s="42"/>
      <c r="P759" s="42"/>
      <c r="Q759" s="42"/>
      <c r="R759" s="47"/>
      <c r="S759" s="42"/>
      <c r="T759" s="73"/>
      <c r="U759" s="48"/>
      <c r="V759" s="49"/>
    </row>
    <row r="760" spans="1:22" x14ac:dyDescent="0.35">
      <c r="A760" s="1"/>
      <c r="B760" s="44"/>
      <c r="E760" s="50"/>
      <c r="F760" s="41"/>
      <c r="G760" s="42"/>
      <c r="H760" s="42"/>
      <c r="I760" s="42"/>
      <c r="J760" s="42"/>
      <c r="K760" s="42"/>
      <c r="L760" s="46"/>
      <c r="M760" s="42"/>
      <c r="N760" s="48"/>
      <c r="O760" s="42"/>
      <c r="P760" s="42"/>
      <c r="Q760" s="42"/>
      <c r="R760" s="47"/>
      <c r="S760" s="42"/>
      <c r="T760" s="73"/>
      <c r="U760" s="48"/>
      <c r="V760" s="49"/>
    </row>
    <row r="761" spans="1:22" x14ac:dyDescent="0.35">
      <c r="A761" s="1"/>
      <c r="B761" s="44"/>
      <c r="E761" s="50"/>
      <c r="F761" s="41"/>
      <c r="G761" s="42"/>
      <c r="H761" s="42"/>
      <c r="I761" s="42"/>
      <c r="J761" s="42"/>
      <c r="K761" s="42"/>
      <c r="L761" s="46"/>
      <c r="M761" s="42"/>
      <c r="N761" s="48"/>
      <c r="O761" s="42"/>
      <c r="P761" s="42"/>
      <c r="Q761" s="42"/>
      <c r="R761" s="47"/>
      <c r="S761" s="42"/>
      <c r="T761" s="73"/>
      <c r="U761" s="48"/>
      <c r="V761" s="49"/>
    </row>
    <row r="762" spans="1:22" x14ac:dyDescent="0.35">
      <c r="A762" s="1"/>
      <c r="B762" s="44"/>
      <c r="E762" s="50"/>
      <c r="F762" s="41"/>
      <c r="G762" s="42"/>
      <c r="H762" s="48"/>
      <c r="I762" s="42"/>
      <c r="J762" s="42"/>
      <c r="K762" s="42"/>
      <c r="L762" s="46"/>
      <c r="M762" s="42"/>
      <c r="N762" s="48"/>
      <c r="O762" s="42"/>
      <c r="P762" s="42"/>
      <c r="Q762" s="42"/>
      <c r="R762" s="47"/>
      <c r="S762" s="42"/>
      <c r="T762" s="73"/>
      <c r="U762" s="48"/>
      <c r="V762" s="49"/>
    </row>
    <row r="763" spans="1:22" x14ac:dyDescent="0.35">
      <c r="A763" s="1"/>
      <c r="B763" s="44"/>
      <c r="E763" s="50"/>
      <c r="F763" s="41"/>
      <c r="G763" s="42"/>
      <c r="H763" s="42"/>
      <c r="I763" s="42"/>
      <c r="J763" s="42"/>
      <c r="K763" s="42"/>
      <c r="L763" s="46"/>
      <c r="M763" s="42"/>
      <c r="N763" s="48"/>
      <c r="O763" s="42"/>
      <c r="P763" s="42"/>
      <c r="Q763" s="42"/>
      <c r="R763" s="47"/>
      <c r="S763" s="42"/>
      <c r="T763" s="73"/>
      <c r="U763" s="48"/>
      <c r="V763" s="49"/>
    </row>
    <row r="764" spans="1:22" x14ac:dyDescent="0.35">
      <c r="A764" s="1"/>
      <c r="B764" s="44"/>
      <c r="E764" s="50"/>
      <c r="F764" s="41"/>
      <c r="G764" s="42"/>
      <c r="H764" s="42"/>
      <c r="I764" s="42"/>
      <c r="J764" s="42"/>
      <c r="K764" s="42"/>
      <c r="L764" s="46"/>
      <c r="M764" s="48"/>
      <c r="N764" s="48"/>
      <c r="O764" s="42"/>
      <c r="P764" s="42"/>
      <c r="Q764" s="42"/>
      <c r="R764" s="47"/>
      <c r="S764" s="42"/>
      <c r="T764" s="73"/>
      <c r="U764" s="48"/>
      <c r="V764" s="49"/>
    </row>
    <row r="765" spans="1:22" x14ac:dyDescent="0.35">
      <c r="A765" s="1"/>
      <c r="B765" s="44"/>
      <c r="E765" s="50"/>
      <c r="F765" s="41"/>
      <c r="G765" s="42"/>
      <c r="H765" s="42"/>
      <c r="I765" s="42"/>
      <c r="J765" s="42"/>
      <c r="K765" s="42"/>
      <c r="L765" s="46"/>
      <c r="M765" s="48"/>
      <c r="N765" s="48"/>
      <c r="O765" s="42"/>
      <c r="P765" s="42"/>
      <c r="Q765" s="42"/>
      <c r="R765" s="47"/>
      <c r="S765" s="42"/>
      <c r="T765" s="73"/>
      <c r="U765" s="48"/>
      <c r="V765" s="49"/>
    </row>
    <row r="766" spans="1:22" x14ac:dyDescent="0.35">
      <c r="A766" s="1"/>
      <c r="B766" s="44"/>
      <c r="E766" s="50"/>
      <c r="F766" s="41"/>
      <c r="G766" s="42"/>
      <c r="H766" s="42"/>
      <c r="I766" s="42"/>
      <c r="J766" s="42"/>
      <c r="K766" s="42"/>
      <c r="L766" s="46"/>
      <c r="M766" s="48"/>
      <c r="N766" s="48"/>
      <c r="O766" s="42"/>
      <c r="P766" s="42"/>
      <c r="Q766" s="42"/>
      <c r="R766" s="47"/>
      <c r="S766" s="42"/>
      <c r="T766" s="73"/>
      <c r="U766" s="48"/>
      <c r="V766" s="49"/>
    </row>
    <row r="767" spans="1:22" x14ac:dyDescent="0.35">
      <c r="A767" s="1"/>
      <c r="B767" s="44"/>
      <c r="E767" s="50"/>
      <c r="F767" s="41"/>
      <c r="G767" s="42"/>
      <c r="H767" s="48"/>
      <c r="I767" s="42"/>
      <c r="J767" s="42"/>
      <c r="K767" s="42"/>
      <c r="L767" s="46"/>
      <c r="M767" s="42"/>
      <c r="N767" s="48"/>
      <c r="O767" s="42"/>
      <c r="P767" s="42"/>
      <c r="Q767" s="42"/>
      <c r="R767" s="47"/>
      <c r="S767" s="42"/>
      <c r="T767" s="73"/>
      <c r="U767" s="48"/>
      <c r="V767" s="49"/>
    </row>
    <row r="768" spans="1:22" x14ac:dyDescent="0.35">
      <c r="A768" s="1"/>
      <c r="B768" s="44"/>
      <c r="E768" s="50"/>
      <c r="F768" s="41"/>
      <c r="G768" s="42"/>
      <c r="H768" s="42"/>
      <c r="I768" s="42"/>
      <c r="J768" s="42"/>
      <c r="K768" s="42"/>
      <c r="L768" s="46"/>
      <c r="M768" s="42"/>
      <c r="N768" s="48"/>
      <c r="O768" s="42"/>
      <c r="P768" s="42"/>
      <c r="Q768" s="42"/>
      <c r="R768" s="47"/>
      <c r="S768" s="42"/>
      <c r="T768" s="73"/>
      <c r="U768" s="48"/>
      <c r="V768" s="49"/>
    </row>
    <row r="769" spans="1:22" x14ac:dyDescent="0.35">
      <c r="A769" s="1"/>
      <c r="B769" s="44"/>
      <c r="E769" s="50"/>
      <c r="F769" s="41"/>
      <c r="G769" s="42"/>
      <c r="H769" s="42"/>
      <c r="I769" s="42"/>
      <c r="J769" s="42"/>
      <c r="K769" s="42"/>
      <c r="L769" s="46"/>
      <c r="M769" s="42"/>
      <c r="N769" s="48"/>
      <c r="O769" s="42"/>
      <c r="P769" s="42"/>
      <c r="Q769" s="42"/>
      <c r="R769" s="47"/>
      <c r="S769" s="42"/>
      <c r="T769" s="73"/>
      <c r="U769" s="48"/>
      <c r="V769" s="49"/>
    </row>
    <row r="770" spans="1:22" x14ac:dyDescent="0.35">
      <c r="A770" s="1"/>
      <c r="B770" s="44"/>
      <c r="E770" s="50"/>
      <c r="F770" s="41"/>
      <c r="G770" s="42"/>
      <c r="H770" s="42"/>
      <c r="I770" s="42"/>
      <c r="J770" s="42"/>
      <c r="K770" s="42"/>
      <c r="L770" s="46"/>
      <c r="M770" s="42"/>
      <c r="N770" s="48"/>
      <c r="O770" s="42"/>
      <c r="P770" s="42"/>
      <c r="Q770" s="42"/>
      <c r="R770" s="47"/>
      <c r="S770" s="42"/>
      <c r="T770" s="73"/>
      <c r="U770" s="48"/>
      <c r="V770" s="49"/>
    </row>
    <row r="771" spans="1:22" x14ac:dyDescent="0.35">
      <c r="A771" s="1"/>
      <c r="B771" s="44"/>
      <c r="E771" s="50"/>
      <c r="F771" s="41"/>
      <c r="G771" s="42"/>
      <c r="H771" s="42"/>
      <c r="I771" s="42"/>
      <c r="J771" s="42"/>
      <c r="K771" s="42"/>
      <c r="L771" s="46"/>
      <c r="M771" s="42"/>
      <c r="N771" s="48"/>
      <c r="O771" s="42"/>
      <c r="P771" s="42"/>
      <c r="Q771" s="42"/>
      <c r="R771" s="47"/>
      <c r="S771" s="42"/>
      <c r="T771" s="73"/>
      <c r="U771" s="48"/>
      <c r="V771" s="49"/>
    </row>
    <row r="772" spans="1:22" x14ac:dyDescent="0.35">
      <c r="A772" s="1"/>
      <c r="B772" s="44"/>
      <c r="E772" s="50"/>
      <c r="F772" s="41"/>
      <c r="G772" s="42"/>
      <c r="H772" s="42"/>
      <c r="I772" s="42"/>
      <c r="J772" s="42"/>
      <c r="K772" s="42"/>
      <c r="L772" s="46"/>
      <c r="M772" s="42"/>
      <c r="N772" s="48"/>
      <c r="O772" s="42"/>
      <c r="P772" s="42"/>
      <c r="Q772" s="42"/>
      <c r="R772" s="47"/>
      <c r="S772" s="42"/>
      <c r="T772" s="73"/>
      <c r="U772" s="48"/>
      <c r="V772" s="49"/>
    </row>
    <row r="773" spans="1:22" x14ac:dyDescent="0.35">
      <c r="A773" s="1"/>
      <c r="B773" s="44"/>
      <c r="E773" s="50"/>
      <c r="F773" s="41"/>
      <c r="G773" s="42"/>
      <c r="H773" s="42"/>
      <c r="I773" s="42"/>
      <c r="J773" s="42"/>
      <c r="K773" s="42"/>
      <c r="L773" s="46"/>
      <c r="M773" s="42"/>
      <c r="N773" s="48"/>
      <c r="O773" s="42"/>
      <c r="P773" s="42"/>
      <c r="Q773" s="42"/>
      <c r="R773" s="47"/>
      <c r="S773" s="42"/>
      <c r="T773" s="73"/>
      <c r="U773" s="48"/>
      <c r="V773" s="49"/>
    </row>
    <row r="774" spans="1:22" x14ac:dyDescent="0.35">
      <c r="A774" s="1"/>
      <c r="B774" s="44"/>
      <c r="E774" s="50"/>
      <c r="F774" s="41"/>
      <c r="G774" s="42"/>
      <c r="H774" s="42"/>
      <c r="I774" s="42"/>
      <c r="J774" s="42"/>
      <c r="K774" s="42"/>
      <c r="L774" s="46"/>
      <c r="M774" s="42"/>
      <c r="N774" s="48"/>
      <c r="O774" s="42"/>
      <c r="P774" s="42"/>
      <c r="Q774" s="42"/>
      <c r="R774" s="47"/>
      <c r="S774" s="42"/>
      <c r="T774" s="73"/>
      <c r="U774" s="48"/>
      <c r="V774" s="49"/>
    </row>
    <row r="775" spans="1:22" x14ac:dyDescent="0.35">
      <c r="A775" s="1"/>
      <c r="B775" s="44"/>
      <c r="E775" s="50"/>
      <c r="F775" s="41"/>
      <c r="G775" s="42"/>
      <c r="H775" s="42"/>
      <c r="I775" s="42"/>
      <c r="J775" s="42"/>
      <c r="K775" s="42"/>
      <c r="L775" s="46"/>
      <c r="M775" s="42"/>
      <c r="N775" s="48"/>
      <c r="O775" s="42"/>
      <c r="P775" s="42"/>
      <c r="Q775" s="42"/>
      <c r="R775" s="47"/>
      <c r="S775" s="42"/>
      <c r="T775" s="73"/>
      <c r="U775" s="48"/>
      <c r="V775" s="49"/>
    </row>
    <row r="776" spans="1:22" x14ac:dyDescent="0.35">
      <c r="A776" s="1"/>
      <c r="B776" s="44"/>
      <c r="E776" s="50"/>
      <c r="F776" s="41"/>
      <c r="G776" s="42"/>
      <c r="H776" s="42"/>
      <c r="I776" s="42"/>
      <c r="J776" s="42"/>
      <c r="K776" s="42"/>
      <c r="L776" s="46"/>
      <c r="M776" s="42"/>
      <c r="N776" s="48"/>
      <c r="O776" s="42"/>
      <c r="P776" s="42"/>
      <c r="Q776" s="42"/>
      <c r="R776" s="47"/>
      <c r="S776" s="42"/>
      <c r="T776" s="73"/>
      <c r="U776" s="48"/>
      <c r="V776" s="49"/>
    </row>
    <row r="777" spans="1:22" x14ac:dyDescent="0.35">
      <c r="A777" s="1"/>
      <c r="B777" s="44"/>
      <c r="E777" s="50"/>
      <c r="F777" s="41"/>
      <c r="G777" s="42"/>
      <c r="H777" s="42"/>
      <c r="I777" s="42"/>
      <c r="J777" s="42"/>
      <c r="K777" s="42"/>
      <c r="L777" s="46"/>
      <c r="M777" s="48"/>
      <c r="N777" s="48"/>
      <c r="O777" s="42"/>
      <c r="P777" s="42"/>
      <c r="Q777" s="42"/>
      <c r="R777" s="47"/>
      <c r="S777" s="42"/>
      <c r="T777" s="73"/>
      <c r="U777" s="48"/>
      <c r="V777" s="49"/>
    </row>
    <row r="778" spans="1:22" x14ac:dyDescent="0.35">
      <c r="A778" s="1"/>
      <c r="B778" s="44"/>
      <c r="E778" s="50"/>
      <c r="F778" s="41"/>
      <c r="G778" s="42"/>
      <c r="H778" s="42"/>
      <c r="I778" s="42"/>
      <c r="J778" s="42"/>
      <c r="K778" s="42"/>
      <c r="L778" s="46"/>
      <c r="M778" s="42"/>
      <c r="N778" s="48"/>
      <c r="O778" s="42"/>
      <c r="P778" s="42"/>
      <c r="Q778" s="42"/>
      <c r="R778" s="47"/>
      <c r="S778" s="42"/>
      <c r="T778" s="73"/>
      <c r="U778" s="48"/>
      <c r="V778" s="49"/>
    </row>
    <row r="779" spans="1:22" x14ac:dyDescent="0.35">
      <c r="A779" s="1"/>
      <c r="B779" s="44"/>
      <c r="E779" s="50"/>
      <c r="F779" s="41"/>
      <c r="G779" s="42"/>
      <c r="H779" s="42"/>
      <c r="I779" s="42"/>
      <c r="J779" s="42"/>
      <c r="K779" s="42"/>
      <c r="L779" s="46"/>
      <c r="M779" s="42"/>
      <c r="N779" s="48"/>
      <c r="O779" s="42"/>
      <c r="P779" s="42"/>
      <c r="Q779" s="42"/>
      <c r="R779" s="47"/>
      <c r="S779" s="42"/>
      <c r="T779" s="73"/>
      <c r="U779" s="48"/>
      <c r="V779" s="49"/>
    </row>
    <row r="780" spans="1:22" x14ac:dyDescent="0.35">
      <c r="A780" s="1"/>
      <c r="B780" s="44"/>
      <c r="E780" s="50"/>
      <c r="F780" s="41"/>
      <c r="G780" s="42"/>
      <c r="H780" s="42"/>
      <c r="I780" s="42"/>
      <c r="J780" s="42"/>
      <c r="K780" s="42"/>
      <c r="L780" s="46"/>
      <c r="M780" s="42"/>
      <c r="N780" s="48"/>
      <c r="O780" s="42"/>
      <c r="P780" s="42"/>
      <c r="Q780" s="42"/>
      <c r="R780" s="47"/>
      <c r="S780" s="42"/>
      <c r="T780" s="73"/>
      <c r="U780" s="48"/>
      <c r="V780" s="49"/>
    </row>
    <row r="781" spans="1:22" x14ac:dyDescent="0.35">
      <c r="A781" s="1"/>
      <c r="B781" s="44"/>
      <c r="E781" s="50"/>
      <c r="F781" s="41"/>
      <c r="G781" s="42"/>
      <c r="H781" s="42"/>
      <c r="I781" s="42"/>
      <c r="J781" s="42"/>
      <c r="K781" s="42"/>
      <c r="L781" s="46"/>
      <c r="M781" s="42"/>
      <c r="N781" s="48"/>
      <c r="O781" s="42"/>
      <c r="P781" s="42"/>
      <c r="Q781" s="42"/>
      <c r="R781" s="47"/>
      <c r="S781" s="42"/>
      <c r="T781" s="73"/>
      <c r="U781" s="48"/>
      <c r="V781" s="49"/>
    </row>
    <row r="782" spans="1:22" x14ac:dyDescent="0.35">
      <c r="A782" s="1"/>
      <c r="B782" s="44"/>
      <c r="E782" s="50"/>
      <c r="F782" s="41"/>
      <c r="G782" s="42"/>
      <c r="H782" s="42"/>
      <c r="I782" s="42"/>
      <c r="J782" s="42"/>
      <c r="K782" s="42"/>
      <c r="L782" s="46"/>
      <c r="M782" s="42"/>
      <c r="N782" s="48"/>
      <c r="O782" s="42"/>
      <c r="P782" s="42"/>
      <c r="Q782" s="42"/>
      <c r="R782" s="47"/>
      <c r="S782" s="42"/>
      <c r="T782" s="73"/>
      <c r="U782" s="48"/>
      <c r="V782" s="49"/>
    </row>
    <row r="783" spans="1:22" x14ac:dyDescent="0.35">
      <c r="A783" s="1"/>
      <c r="B783" s="44"/>
      <c r="E783" s="50"/>
      <c r="F783" s="41"/>
      <c r="G783" s="42"/>
      <c r="H783" s="42"/>
      <c r="I783" s="42"/>
      <c r="J783" s="42"/>
      <c r="K783" s="42"/>
      <c r="L783" s="46"/>
      <c r="M783" s="42"/>
      <c r="N783" s="48"/>
      <c r="O783" s="42"/>
      <c r="P783" s="42"/>
      <c r="Q783" s="42"/>
      <c r="R783" s="47"/>
      <c r="S783" s="42"/>
      <c r="T783" s="73"/>
      <c r="U783" s="48"/>
      <c r="V783" s="49"/>
    </row>
    <row r="784" spans="1:22" x14ac:dyDescent="0.35">
      <c r="A784" s="1"/>
      <c r="B784" s="44"/>
      <c r="E784" s="50"/>
      <c r="F784" s="41"/>
      <c r="G784" s="42"/>
      <c r="H784" s="42"/>
      <c r="I784" s="42"/>
      <c r="J784" s="42"/>
      <c r="K784" s="42"/>
      <c r="L784" s="46"/>
      <c r="M784" s="42"/>
      <c r="N784" s="48"/>
      <c r="O784" s="42"/>
      <c r="P784" s="42"/>
      <c r="Q784" s="42"/>
      <c r="R784" s="47"/>
      <c r="S784" s="42"/>
      <c r="T784" s="73"/>
      <c r="U784" s="48"/>
      <c r="V784" s="49"/>
    </row>
    <row r="785" spans="1:22" x14ac:dyDescent="0.35">
      <c r="A785" s="1"/>
      <c r="B785" s="44"/>
      <c r="E785" s="50"/>
      <c r="F785" s="41"/>
      <c r="G785" s="42"/>
      <c r="H785" s="42"/>
      <c r="I785" s="42"/>
      <c r="J785" s="42"/>
      <c r="K785" s="42"/>
      <c r="L785" s="46"/>
      <c r="M785" s="42"/>
      <c r="N785" s="48"/>
      <c r="O785" s="42"/>
      <c r="P785" s="42"/>
      <c r="Q785" s="42"/>
      <c r="R785" s="47"/>
      <c r="S785" s="42"/>
      <c r="T785" s="73"/>
      <c r="U785" s="48"/>
      <c r="V785" s="49"/>
    </row>
    <row r="786" spans="1:22" x14ac:dyDescent="0.35">
      <c r="A786" s="1"/>
      <c r="B786" s="44"/>
      <c r="E786" s="50"/>
      <c r="F786" s="41"/>
      <c r="G786" s="42"/>
      <c r="H786" s="48"/>
      <c r="I786" s="42"/>
      <c r="J786" s="42"/>
      <c r="K786" s="42"/>
      <c r="L786" s="46"/>
      <c r="M786" s="42"/>
      <c r="N786" s="48"/>
      <c r="O786" s="42"/>
      <c r="P786" s="42"/>
      <c r="Q786" s="42"/>
      <c r="R786" s="47"/>
      <c r="S786" s="42"/>
      <c r="T786" s="73"/>
      <c r="U786" s="48"/>
      <c r="V786" s="49"/>
    </row>
    <row r="787" spans="1:22" x14ac:dyDescent="0.35">
      <c r="A787" s="1"/>
      <c r="B787" s="44"/>
      <c r="E787" s="50"/>
      <c r="F787" s="41"/>
      <c r="G787" s="42"/>
      <c r="H787" s="42"/>
      <c r="I787" s="42"/>
      <c r="J787" s="42"/>
      <c r="K787" s="42"/>
      <c r="L787" s="46"/>
      <c r="M787" s="42"/>
      <c r="N787" s="48"/>
      <c r="O787" s="42"/>
      <c r="P787" s="42"/>
      <c r="Q787" s="42"/>
      <c r="R787" s="47"/>
      <c r="S787" s="42"/>
      <c r="T787" s="73"/>
      <c r="U787" s="48"/>
      <c r="V787" s="49"/>
    </row>
    <row r="788" spans="1:22" x14ac:dyDescent="0.35">
      <c r="A788" s="1"/>
      <c r="B788" s="44"/>
      <c r="E788" s="50"/>
      <c r="F788" s="41"/>
      <c r="G788" s="42"/>
      <c r="H788" s="48"/>
      <c r="I788" s="42"/>
      <c r="J788" s="42"/>
      <c r="K788" s="42"/>
      <c r="L788" s="46"/>
      <c r="M788" s="42"/>
      <c r="N788" s="48"/>
      <c r="O788" s="42"/>
      <c r="P788" s="42"/>
      <c r="Q788" s="42"/>
      <c r="R788" s="47"/>
      <c r="S788" s="42"/>
      <c r="T788" s="73"/>
      <c r="U788" s="48"/>
      <c r="V788" s="49"/>
    </row>
    <row r="789" spans="1:22" x14ac:dyDescent="0.35">
      <c r="A789" s="1"/>
      <c r="B789" s="44"/>
      <c r="E789" s="50"/>
      <c r="F789" s="41"/>
      <c r="G789" s="42"/>
      <c r="H789" s="42"/>
      <c r="I789" s="42"/>
      <c r="J789" s="42"/>
      <c r="K789" s="42"/>
      <c r="L789" s="46"/>
      <c r="M789" s="42"/>
      <c r="N789" s="48"/>
      <c r="O789" s="42"/>
      <c r="P789" s="42"/>
      <c r="Q789" s="42"/>
      <c r="R789" s="47"/>
      <c r="S789" s="42"/>
      <c r="T789" s="73"/>
      <c r="U789" s="48"/>
      <c r="V789" s="49"/>
    </row>
    <row r="790" spans="1:22" x14ac:dyDescent="0.35">
      <c r="A790" s="1"/>
      <c r="B790" s="44"/>
      <c r="E790" s="50"/>
      <c r="F790" s="41"/>
      <c r="G790" s="42"/>
      <c r="H790" s="42"/>
      <c r="I790" s="42"/>
      <c r="J790" s="42"/>
      <c r="K790" s="42"/>
      <c r="L790" s="46"/>
      <c r="M790" s="42"/>
      <c r="N790" s="48"/>
      <c r="O790" s="42"/>
      <c r="P790" s="42"/>
      <c r="Q790" s="42"/>
      <c r="R790" s="47"/>
      <c r="S790" s="42"/>
      <c r="T790" s="73"/>
      <c r="U790" s="48"/>
      <c r="V790" s="49"/>
    </row>
    <row r="791" spans="1:22" x14ac:dyDescent="0.35">
      <c r="A791" s="1"/>
      <c r="B791" s="44"/>
      <c r="E791" s="50"/>
      <c r="F791" s="41"/>
      <c r="G791" s="42"/>
      <c r="H791" s="42"/>
      <c r="I791" s="42"/>
      <c r="J791" s="42"/>
      <c r="K791" s="42"/>
      <c r="L791" s="46"/>
      <c r="M791" s="48"/>
      <c r="N791" s="48"/>
      <c r="O791" s="42"/>
      <c r="P791" s="42"/>
      <c r="Q791" s="42"/>
      <c r="R791" s="47"/>
      <c r="S791" s="42"/>
      <c r="T791" s="73"/>
      <c r="U791" s="48"/>
      <c r="V791" s="49"/>
    </row>
    <row r="792" spans="1:22" x14ac:dyDescent="0.35">
      <c r="A792" s="1"/>
      <c r="B792" s="44"/>
      <c r="E792" s="50"/>
      <c r="F792" s="41"/>
      <c r="G792" s="42"/>
      <c r="H792" s="42"/>
      <c r="I792" s="42"/>
      <c r="J792" s="42"/>
      <c r="K792" s="42"/>
      <c r="L792" s="46"/>
      <c r="M792" s="48"/>
      <c r="N792" s="48"/>
      <c r="O792" s="42"/>
      <c r="P792" s="42"/>
      <c r="Q792" s="42"/>
      <c r="R792" s="47"/>
      <c r="S792" s="42"/>
      <c r="T792" s="73"/>
      <c r="U792" s="48"/>
      <c r="V792" s="49"/>
    </row>
    <row r="793" spans="1:22" x14ac:dyDescent="0.35">
      <c r="A793" s="1"/>
      <c r="B793" s="44"/>
      <c r="E793" s="50"/>
      <c r="F793" s="41"/>
      <c r="G793" s="42"/>
      <c r="H793" s="42"/>
      <c r="I793" s="42"/>
      <c r="J793" s="42"/>
      <c r="K793" s="42"/>
      <c r="L793" s="46"/>
      <c r="M793" s="42"/>
      <c r="N793" s="48"/>
      <c r="O793" s="42"/>
      <c r="P793" s="42"/>
      <c r="Q793" s="42"/>
      <c r="R793" s="47"/>
      <c r="S793" s="42"/>
      <c r="T793" s="73"/>
      <c r="U793" s="48"/>
      <c r="V793" s="49"/>
    </row>
    <row r="794" spans="1:22" x14ac:dyDescent="0.35">
      <c r="A794" s="1"/>
      <c r="B794" s="44"/>
      <c r="E794" s="50"/>
      <c r="F794" s="41"/>
      <c r="G794" s="42"/>
      <c r="H794" s="42"/>
      <c r="I794" s="42"/>
      <c r="J794" s="42"/>
      <c r="K794" s="42"/>
      <c r="L794" s="46"/>
      <c r="M794" s="48"/>
      <c r="N794" s="48"/>
      <c r="O794" s="42"/>
      <c r="P794" s="42"/>
      <c r="Q794" s="42"/>
      <c r="R794" s="47"/>
      <c r="S794" s="42"/>
      <c r="T794" s="73"/>
      <c r="U794" s="48"/>
      <c r="V794" s="49"/>
    </row>
    <row r="795" spans="1:22" x14ac:dyDescent="0.35">
      <c r="A795" s="1"/>
      <c r="B795" s="44"/>
      <c r="E795" s="50"/>
      <c r="F795" s="41"/>
      <c r="G795" s="42"/>
      <c r="H795" s="42"/>
      <c r="I795" s="42"/>
      <c r="J795" s="42"/>
      <c r="K795" s="42"/>
      <c r="L795" s="46"/>
      <c r="M795" s="48"/>
      <c r="N795" s="48"/>
      <c r="O795" s="42"/>
      <c r="P795" s="42"/>
      <c r="Q795" s="42"/>
      <c r="R795" s="47"/>
      <c r="S795" s="42"/>
      <c r="T795" s="73"/>
      <c r="U795" s="48"/>
      <c r="V795" s="49"/>
    </row>
    <row r="796" spans="1:22" x14ac:dyDescent="0.35">
      <c r="A796" s="1"/>
      <c r="B796" s="44"/>
      <c r="E796" s="50"/>
      <c r="F796" s="41"/>
      <c r="G796" s="42"/>
      <c r="H796" s="42"/>
      <c r="I796" s="42"/>
      <c r="J796" s="42"/>
      <c r="K796" s="42"/>
      <c r="L796" s="46"/>
      <c r="M796" s="42"/>
      <c r="N796" s="48"/>
      <c r="O796" s="42"/>
      <c r="P796" s="42"/>
      <c r="Q796" s="42"/>
      <c r="R796" s="47"/>
      <c r="S796" s="42"/>
      <c r="T796" s="73"/>
      <c r="U796" s="48"/>
      <c r="V796" s="49"/>
    </row>
    <row r="797" spans="1:22" x14ac:dyDescent="0.35">
      <c r="A797" s="1"/>
      <c r="B797" s="44"/>
      <c r="E797" s="50"/>
      <c r="F797" s="41"/>
      <c r="G797" s="42"/>
      <c r="H797" s="42"/>
      <c r="I797" s="42"/>
      <c r="J797" s="42"/>
      <c r="K797" s="42"/>
      <c r="L797" s="46"/>
      <c r="M797" s="42"/>
      <c r="N797" s="48"/>
      <c r="O797" s="42"/>
      <c r="P797" s="42"/>
      <c r="Q797" s="42"/>
      <c r="R797" s="47"/>
      <c r="S797" s="42"/>
      <c r="T797" s="73"/>
      <c r="U797" s="48"/>
      <c r="V797" s="49"/>
    </row>
    <row r="798" spans="1:22" x14ac:dyDescent="0.35">
      <c r="A798" s="1"/>
      <c r="B798" s="44"/>
      <c r="E798" s="50"/>
      <c r="F798" s="41"/>
      <c r="G798" s="42"/>
      <c r="H798" s="42"/>
      <c r="I798" s="42"/>
      <c r="J798" s="42"/>
      <c r="K798" s="42"/>
      <c r="L798" s="46"/>
      <c r="M798" s="42"/>
      <c r="N798" s="48"/>
      <c r="O798" s="42"/>
      <c r="P798" s="42"/>
      <c r="Q798" s="42"/>
      <c r="R798" s="47"/>
      <c r="S798" s="42"/>
      <c r="T798" s="73"/>
      <c r="U798" s="48"/>
      <c r="V798" s="49"/>
    </row>
    <row r="799" spans="1:22" x14ac:dyDescent="0.35">
      <c r="A799" s="1"/>
      <c r="B799" s="44"/>
      <c r="E799" s="50"/>
      <c r="F799" s="41"/>
      <c r="G799" s="42"/>
      <c r="H799" s="42"/>
      <c r="I799" s="42"/>
      <c r="J799" s="42"/>
      <c r="K799" s="42"/>
      <c r="L799" s="46"/>
      <c r="M799" s="42"/>
      <c r="N799" s="48"/>
      <c r="O799" s="42"/>
      <c r="P799" s="42"/>
      <c r="Q799" s="42"/>
      <c r="R799" s="47"/>
      <c r="S799" s="42"/>
      <c r="T799" s="73"/>
      <c r="U799" s="48"/>
      <c r="V799" s="49"/>
    </row>
    <row r="800" spans="1:22" x14ac:dyDescent="0.35">
      <c r="A800" s="1"/>
      <c r="B800" s="44"/>
      <c r="E800" s="50"/>
      <c r="F800" s="41"/>
      <c r="G800" s="42"/>
      <c r="H800" s="48"/>
      <c r="I800" s="42"/>
      <c r="J800" s="42"/>
      <c r="K800" s="42"/>
      <c r="L800" s="46"/>
      <c r="M800" s="42"/>
      <c r="N800" s="48"/>
      <c r="O800" s="42"/>
      <c r="P800" s="42"/>
      <c r="Q800" s="42"/>
      <c r="R800" s="47"/>
      <c r="S800" s="42"/>
      <c r="T800" s="73"/>
      <c r="U800" s="48"/>
      <c r="V800" s="49"/>
    </row>
    <row r="801" spans="1:22" x14ac:dyDescent="0.35">
      <c r="A801" s="1"/>
      <c r="B801" s="44"/>
      <c r="E801" s="50"/>
      <c r="F801" s="41"/>
      <c r="G801" s="42"/>
      <c r="H801" s="48"/>
      <c r="I801" s="42"/>
      <c r="J801" s="42"/>
      <c r="K801" s="42"/>
      <c r="L801" s="46"/>
      <c r="M801" s="42"/>
      <c r="N801" s="48"/>
      <c r="O801" s="42"/>
      <c r="P801" s="42"/>
      <c r="Q801" s="42"/>
      <c r="R801" s="47"/>
      <c r="S801" s="42"/>
      <c r="T801" s="73"/>
      <c r="U801" s="48"/>
      <c r="V801" s="49"/>
    </row>
    <row r="802" spans="1:22" x14ac:dyDescent="0.35">
      <c r="A802" s="1"/>
      <c r="B802" s="44"/>
      <c r="E802" s="50"/>
      <c r="F802" s="60"/>
      <c r="G802" s="42"/>
      <c r="H802" s="42"/>
      <c r="I802" s="42"/>
      <c r="J802" s="42"/>
      <c r="K802" s="42"/>
      <c r="L802" s="46"/>
      <c r="M802" s="48"/>
      <c r="N802" s="48"/>
      <c r="O802" s="42"/>
      <c r="P802" s="42"/>
      <c r="Q802" s="42"/>
      <c r="R802" s="47"/>
      <c r="S802" s="42"/>
      <c r="T802" s="73"/>
      <c r="U802" s="48"/>
      <c r="V802" s="49"/>
    </row>
    <row r="803" spans="1:22" x14ac:dyDescent="0.35">
      <c r="A803" s="1"/>
      <c r="B803" s="44"/>
      <c r="E803" s="50"/>
      <c r="F803" s="41"/>
      <c r="G803" s="42"/>
      <c r="H803" s="42"/>
      <c r="I803" s="42"/>
      <c r="J803" s="42"/>
      <c r="K803" s="42"/>
      <c r="L803" s="46"/>
      <c r="M803" s="48"/>
      <c r="N803" s="48"/>
      <c r="O803" s="42"/>
      <c r="P803" s="42"/>
      <c r="Q803" s="42"/>
      <c r="R803" s="47"/>
      <c r="S803" s="42"/>
      <c r="T803" s="73"/>
      <c r="U803" s="48"/>
      <c r="V803" s="49"/>
    </row>
    <row r="804" spans="1:22" x14ac:dyDescent="0.35">
      <c r="A804" s="1"/>
      <c r="B804" s="44"/>
      <c r="E804" s="50"/>
      <c r="F804" s="41"/>
      <c r="G804" s="42"/>
      <c r="H804" s="42"/>
      <c r="I804" s="42"/>
      <c r="J804" s="42"/>
      <c r="K804" s="42"/>
      <c r="L804" s="46"/>
      <c r="M804" s="48"/>
      <c r="N804" s="48"/>
      <c r="O804" s="42"/>
      <c r="P804" s="42"/>
      <c r="Q804" s="42"/>
      <c r="R804" s="47"/>
      <c r="S804" s="42"/>
      <c r="T804" s="73"/>
      <c r="U804" s="48"/>
      <c r="V804" s="49"/>
    </row>
    <row r="805" spans="1:22" x14ac:dyDescent="0.35">
      <c r="A805" s="1"/>
      <c r="B805" s="44"/>
      <c r="E805" s="50"/>
      <c r="F805" s="41"/>
      <c r="G805" s="42"/>
      <c r="H805" s="42"/>
      <c r="I805" s="42"/>
      <c r="J805" s="42"/>
      <c r="K805" s="42"/>
      <c r="L805" s="46"/>
      <c r="M805" s="42"/>
      <c r="N805" s="48"/>
      <c r="O805" s="42"/>
      <c r="P805" s="42"/>
      <c r="Q805" s="42"/>
      <c r="R805" s="47"/>
      <c r="S805" s="42"/>
      <c r="T805" s="73"/>
      <c r="U805" s="48"/>
      <c r="V805" s="49"/>
    </row>
    <row r="806" spans="1:22" x14ac:dyDescent="0.35">
      <c r="A806" s="1"/>
      <c r="B806" s="44"/>
      <c r="E806" s="50"/>
      <c r="F806" s="41"/>
      <c r="G806" s="42"/>
      <c r="H806" s="42"/>
      <c r="I806" s="42"/>
      <c r="J806" s="42"/>
      <c r="K806" s="42"/>
      <c r="L806" s="46"/>
      <c r="M806" s="48"/>
      <c r="N806" s="48"/>
      <c r="O806" s="42"/>
      <c r="P806" s="42"/>
      <c r="Q806" s="42"/>
      <c r="R806" s="47"/>
      <c r="S806" s="42"/>
      <c r="T806" s="73"/>
      <c r="U806" s="48"/>
      <c r="V806" s="49"/>
    </row>
    <row r="807" spans="1:22" x14ac:dyDescent="0.35">
      <c r="A807" s="1"/>
      <c r="B807" s="44"/>
      <c r="E807" s="50"/>
      <c r="F807" s="41"/>
      <c r="G807" s="42"/>
      <c r="H807" s="42"/>
      <c r="I807" s="42"/>
      <c r="J807" s="42"/>
      <c r="K807" s="42"/>
      <c r="L807" s="46"/>
      <c r="M807" s="42"/>
      <c r="N807" s="48"/>
      <c r="O807" s="42"/>
      <c r="P807" s="42"/>
      <c r="Q807" s="42"/>
      <c r="R807" s="47"/>
      <c r="S807" s="42"/>
      <c r="T807" s="73"/>
      <c r="U807" s="48"/>
      <c r="V807" s="49"/>
    </row>
    <row r="808" spans="1:22" x14ac:dyDescent="0.35">
      <c r="A808" s="1"/>
      <c r="B808" s="44"/>
      <c r="E808" s="50"/>
      <c r="F808" s="41"/>
      <c r="G808" s="42"/>
      <c r="H808" s="42"/>
      <c r="I808" s="42"/>
      <c r="J808" s="42"/>
      <c r="K808" s="42"/>
      <c r="L808" s="46"/>
      <c r="M808" s="42"/>
      <c r="N808" s="48"/>
      <c r="O808" s="42"/>
      <c r="P808" s="42"/>
      <c r="Q808" s="42"/>
      <c r="R808" s="47"/>
      <c r="S808" s="42"/>
      <c r="T808" s="73"/>
      <c r="U808" s="48"/>
      <c r="V808" s="49"/>
    </row>
    <row r="809" spans="1:22" x14ac:dyDescent="0.35">
      <c r="A809" s="1"/>
      <c r="B809" s="44"/>
      <c r="E809" s="50"/>
      <c r="F809" s="41"/>
      <c r="G809" s="42"/>
      <c r="H809" s="42"/>
      <c r="I809" s="42"/>
      <c r="J809" s="42"/>
      <c r="K809" s="42"/>
      <c r="L809" s="46"/>
      <c r="M809" s="42"/>
      <c r="N809" s="48"/>
      <c r="O809" s="42"/>
      <c r="P809" s="42"/>
      <c r="Q809" s="42"/>
      <c r="R809" s="47"/>
      <c r="S809" s="42"/>
      <c r="T809" s="73"/>
      <c r="U809" s="48"/>
      <c r="V809" s="49"/>
    </row>
    <row r="810" spans="1:22" x14ac:dyDescent="0.35">
      <c r="A810" s="1"/>
      <c r="B810" s="44"/>
      <c r="E810" s="50"/>
      <c r="F810" s="41"/>
      <c r="G810" s="42"/>
      <c r="H810" s="42"/>
      <c r="I810" s="42"/>
      <c r="J810" s="42"/>
      <c r="K810" s="42"/>
      <c r="L810" s="46"/>
      <c r="M810" s="48"/>
      <c r="N810" s="48"/>
      <c r="O810" s="42"/>
      <c r="P810" s="42"/>
      <c r="Q810" s="42"/>
      <c r="R810" s="47"/>
      <c r="S810" s="42"/>
      <c r="T810" s="73"/>
      <c r="U810" s="48"/>
      <c r="V810" s="49"/>
    </row>
    <row r="811" spans="1:22" x14ac:dyDescent="0.35">
      <c r="A811" s="1"/>
      <c r="B811" s="44"/>
      <c r="E811" s="50"/>
      <c r="F811" s="60"/>
      <c r="G811" s="42"/>
      <c r="H811" s="42"/>
      <c r="I811" s="42"/>
      <c r="J811" s="42"/>
      <c r="K811" s="42"/>
      <c r="L811" s="46"/>
      <c r="M811" s="48"/>
      <c r="N811" s="48"/>
      <c r="O811" s="42"/>
      <c r="P811" s="42"/>
      <c r="Q811" s="42"/>
      <c r="R811" s="47"/>
      <c r="S811" s="42"/>
      <c r="T811" s="73"/>
      <c r="U811" s="48"/>
      <c r="V811" s="49"/>
    </row>
    <row r="812" spans="1:22" x14ac:dyDescent="0.35">
      <c r="A812" s="1"/>
      <c r="B812" s="44"/>
      <c r="E812" s="50"/>
      <c r="F812" s="41"/>
      <c r="G812" s="42"/>
      <c r="H812" s="42"/>
      <c r="I812" s="42"/>
      <c r="J812" s="42"/>
      <c r="K812" s="42"/>
      <c r="L812" s="46"/>
      <c r="M812" s="42"/>
      <c r="N812" s="48"/>
      <c r="O812" s="42"/>
      <c r="P812" s="42"/>
      <c r="Q812" s="42"/>
      <c r="R812" s="47"/>
      <c r="S812" s="42"/>
      <c r="T812" s="73"/>
      <c r="U812" s="48"/>
      <c r="V812" s="49"/>
    </row>
    <row r="813" spans="1:22" x14ac:dyDescent="0.35">
      <c r="A813" s="1"/>
      <c r="B813" s="44"/>
      <c r="E813" s="50"/>
      <c r="F813" s="41"/>
      <c r="G813" s="42"/>
      <c r="H813" s="42"/>
      <c r="I813" s="42"/>
      <c r="J813" s="42"/>
      <c r="K813" s="42"/>
      <c r="L813" s="46"/>
      <c r="M813" s="42"/>
      <c r="N813" s="48"/>
      <c r="O813" s="42"/>
      <c r="P813" s="42"/>
      <c r="Q813" s="42"/>
      <c r="R813" s="47"/>
      <c r="S813" s="42"/>
      <c r="T813" s="73"/>
      <c r="U813" s="48"/>
      <c r="V813" s="49"/>
    </row>
    <row r="814" spans="1:22" x14ac:dyDescent="0.35">
      <c r="A814" s="1"/>
      <c r="B814" s="44"/>
      <c r="E814" s="50"/>
      <c r="F814" s="41"/>
      <c r="G814" s="42"/>
      <c r="H814" s="42"/>
      <c r="I814" s="42"/>
      <c r="J814" s="42"/>
      <c r="K814" s="42"/>
      <c r="L814" s="46"/>
      <c r="M814" s="42"/>
      <c r="N814" s="48"/>
      <c r="O814" s="42"/>
      <c r="P814" s="42"/>
      <c r="Q814" s="42"/>
      <c r="R814" s="47"/>
      <c r="S814" s="42"/>
      <c r="T814" s="73"/>
      <c r="U814" s="48"/>
      <c r="V814" s="49"/>
    </row>
    <row r="815" spans="1:22" x14ac:dyDescent="0.35">
      <c r="A815" s="1"/>
      <c r="B815" s="44"/>
      <c r="E815" s="50"/>
      <c r="F815" s="41"/>
      <c r="G815" s="42"/>
      <c r="H815" s="42"/>
      <c r="I815" s="42"/>
      <c r="J815" s="42"/>
      <c r="K815" s="42"/>
      <c r="L815" s="46"/>
      <c r="M815" s="42"/>
      <c r="N815" s="48"/>
      <c r="O815" s="42"/>
      <c r="P815" s="42"/>
      <c r="Q815" s="42"/>
      <c r="R815" s="47"/>
      <c r="S815" s="42"/>
      <c r="T815" s="73"/>
      <c r="U815" s="48"/>
      <c r="V815" s="49"/>
    </row>
    <row r="816" spans="1:22" x14ac:dyDescent="0.35">
      <c r="A816" s="1"/>
      <c r="B816" s="44"/>
      <c r="E816" s="50"/>
      <c r="F816" s="60"/>
      <c r="G816" s="42"/>
      <c r="H816" s="42"/>
      <c r="I816" s="42"/>
      <c r="J816" s="42"/>
      <c r="K816" s="42"/>
      <c r="L816" s="46"/>
      <c r="M816" s="42"/>
      <c r="N816" s="48"/>
      <c r="O816" s="42"/>
      <c r="P816" s="42"/>
      <c r="Q816" s="42"/>
      <c r="R816" s="47"/>
      <c r="S816" s="42"/>
      <c r="T816" s="73"/>
      <c r="U816" s="48"/>
      <c r="V816" s="49"/>
    </row>
    <row r="817" spans="1:22" x14ac:dyDescent="0.35">
      <c r="A817" s="1"/>
      <c r="B817" s="44"/>
      <c r="E817" s="50"/>
      <c r="F817" s="41"/>
      <c r="G817" s="42"/>
      <c r="H817" s="42"/>
      <c r="I817" s="42"/>
      <c r="J817" s="42"/>
      <c r="K817" s="42"/>
      <c r="L817" s="46"/>
      <c r="M817" s="42"/>
      <c r="N817" s="48"/>
      <c r="O817" s="42"/>
      <c r="P817" s="42"/>
      <c r="Q817" s="42"/>
      <c r="R817" s="47"/>
      <c r="S817" s="42"/>
      <c r="T817" s="73"/>
      <c r="U817" s="48"/>
      <c r="V817" s="49"/>
    </row>
    <row r="818" spans="1:22" x14ac:dyDescent="0.35">
      <c r="A818" s="1"/>
      <c r="B818" s="44"/>
      <c r="E818" s="50"/>
      <c r="F818" s="41"/>
      <c r="G818" s="42"/>
      <c r="H818" s="42"/>
      <c r="I818" s="42"/>
      <c r="J818" s="42"/>
      <c r="K818" s="42"/>
      <c r="L818" s="46"/>
      <c r="M818" s="42"/>
      <c r="N818" s="48"/>
      <c r="O818" s="42"/>
      <c r="P818" s="42"/>
      <c r="Q818" s="42"/>
      <c r="R818" s="47"/>
      <c r="S818" s="42"/>
      <c r="T818" s="73"/>
      <c r="U818" s="48"/>
      <c r="V818" s="49"/>
    </row>
    <row r="819" spans="1:22" x14ac:dyDescent="0.35">
      <c r="A819" s="1"/>
      <c r="B819" s="44"/>
      <c r="E819" s="50"/>
      <c r="F819" s="41"/>
      <c r="G819" s="42"/>
      <c r="H819" s="42"/>
      <c r="I819" s="42"/>
      <c r="J819" s="42"/>
      <c r="K819" s="42"/>
      <c r="L819" s="46"/>
      <c r="M819" s="42"/>
      <c r="N819" s="48"/>
      <c r="O819" s="42"/>
      <c r="P819" s="42"/>
      <c r="Q819" s="42"/>
      <c r="R819" s="47"/>
      <c r="S819" s="42"/>
      <c r="T819" s="73"/>
      <c r="U819" s="48"/>
      <c r="V819" s="49"/>
    </row>
    <row r="820" spans="1:22" x14ac:dyDescent="0.35">
      <c r="A820" s="1"/>
      <c r="B820" s="44"/>
      <c r="E820" s="50"/>
      <c r="F820" s="41"/>
      <c r="G820" s="42"/>
      <c r="H820" s="42"/>
      <c r="I820" s="42"/>
      <c r="J820" s="42"/>
      <c r="K820" s="42"/>
      <c r="L820" s="46"/>
      <c r="M820" s="42"/>
      <c r="N820" s="48"/>
      <c r="O820" s="42"/>
      <c r="P820" s="42"/>
      <c r="Q820" s="42"/>
      <c r="R820" s="47"/>
      <c r="S820" s="42"/>
      <c r="T820" s="73"/>
      <c r="U820" s="48"/>
      <c r="V820" s="49"/>
    </row>
    <row r="821" spans="1:22" x14ac:dyDescent="0.35">
      <c r="A821" s="1"/>
      <c r="B821" s="44"/>
      <c r="E821" s="50"/>
      <c r="F821" s="41"/>
      <c r="G821" s="42"/>
      <c r="H821" s="42"/>
      <c r="I821" s="42"/>
      <c r="J821" s="42"/>
      <c r="K821" s="42"/>
      <c r="L821" s="46"/>
      <c r="M821" s="42"/>
      <c r="N821" s="48"/>
      <c r="O821" s="42"/>
      <c r="P821" s="42"/>
      <c r="Q821" s="42"/>
      <c r="R821" s="47"/>
      <c r="S821" s="42"/>
      <c r="T821" s="73"/>
      <c r="U821" s="48"/>
      <c r="V821" s="49"/>
    </row>
    <row r="822" spans="1:22" x14ac:dyDescent="0.35">
      <c r="A822" s="1"/>
      <c r="B822" s="44"/>
      <c r="E822" s="50"/>
      <c r="F822" s="41"/>
      <c r="G822" s="42"/>
      <c r="H822" s="42"/>
      <c r="I822" s="42"/>
      <c r="J822" s="42"/>
      <c r="K822" s="42"/>
      <c r="L822" s="46"/>
      <c r="M822" s="48"/>
      <c r="N822" s="48"/>
      <c r="O822" s="42"/>
      <c r="P822" s="42"/>
      <c r="Q822" s="42"/>
      <c r="R822" s="47"/>
      <c r="S822" s="42"/>
      <c r="T822" s="73"/>
      <c r="U822" s="48"/>
      <c r="V822" s="49"/>
    </row>
    <row r="823" spans="1:22" x14ac:dyDescent="0.35">
      <c r="A823" s="1"/>
      <c r="B823" s="44"/>
      <c r="E823" s="50"/>
      <c r="F823" s="60"/>
      <c r="G823" s="42"/>
      <c r="H823" s="42"/>
      <c r="I823" s="42"/>
      <c r="J823" s="42"/>
      <c r="K823" s="42"/>
      <c r="L823" s="46"/>
      <c r="M823" s="42"/>
      <c r="N823" s="48"/>
      <c r="O823" s="42"/>
      <c r="P823" s="42"/>
      <c r="Q823" s="42"/>
      <c r="R823" s="47"/>
      <c r="S823" s="42"/>
      <c r="T823" s="73"/>
      <c r="U823" s="48"/>
      <c r="V823" s="49"/>
    </row>
    <row r="824" spans="1:22" x14ac:dyDescent="0.35">
      <c r="A824" s="1"/>
      <c r="B824" s="44"/>
      <c r="E824" s="50"/>
      <c r="F824" s="41"/>
      <c r="G824" s="42"/>
      <c r="H824" s="42"/>
      <c r="I824" s="42"/>
      <c r="J824" s="42"/>
      <c r="K824" s="42"/>
      <c r="L824" s="46"/>
      <c r="M824" s="48"/>
      <c r="N824" s="48"/>
      <c r="O824" s="42"/>
      <c r="P824" s="42"/>
      <c r="Q824" s="42"/>
      <c r="R824" s="47"/>
      <c r="S824" s="42"/>
      <c r="T824" s="73"/>
      <c r="U824" s="48"/>
      <c r="V824" s="49"/>
    </row>
    <row r="825" spans="1:22" x14ac:dyDescent="0.35">
      <c r="A825" s="1"/>
      <c r="B825" s="44"/>
      <c r="E825" s="50"/>
      <c r="F825" s="41"/>
      <c r="G825" s="42"/>
      <c r="H825" s="42"/>
      <c r="I825" s="42"/>
      <c r="J825" s="42"/>
      <c r="K825" s="42"/>
      <c r="L825" s="46"/>
      <c r="M825" s="42"/>
      <c r="N825" s="48"/>
      <c r="O825" s="42"/>
      <c r="P825" s="42"/>
      <c r="Q825" s="42"/>
      <c r="R825" s="47"/>
      <c r="S825" s="42"/>
      <c r="T825" s="73"/>
      <c r="U825" s="48"/>
      <c r="V825" s="49"/>
    </row>
    <row r="826" spans="1:22" x14ac:dyDescent="0.35">
      <c r="A826" s="1"/>
      <c r="B826" s="44"/>
      <c r="E826" s="50"/>
      <c r="F826" s="41"/>
      <c r="G826" s="42"/>
      <c r="H826" s="42"/>
      <c r="I826" s="42"/>
      <c r="J826" s="42"/>
      <c r="K826" s="42"/>
      <c r="L826" s="46"/>
      <c r="M826" s="48"/>
      <c r="N826" s="48"/>
      <c r="O826" s="42"/>
      <c r="P826" s="42"/>
      <c r="Q826" s="42"/>
      <c r="R826" s="47"/>
      <c r="S826" s="42"/>
      <c r="T826" s="73"/>
      <c r="U826" s="48"/>
      <c r="V826" s="49"/>
    </row>
    <row r="827" spans="1:22" x14ac:dyDescent="0.35">
      <c r="A827" s="1"/>
      <c r="B827" s="44"/>
      <c r="E827" s="50"/>
      <c r="F827" s="41"/>
      <c r="G827" s="42"/>
      <c r="H827" s="42"/>
      <c r="I827" s="42"/>
      <c r="J827" s="42"/>
      <c r="K827" s="42"/>
      <c r="L827" s="46"/>
      <c r="M827" s="42"/>
      <c r="N827" s="48"/>
      <c r="O827" s="42"/>
      <c r="P827" s="42"/>
      <c r="Q827" s="42"/>
      <c r="R827" s="47"/>
      <c r="S827" s="42"/>
      <c r="T827" s="73"/>
      <c r="U827" s="48"/>
      <c r="V827" s="49"/>
    </row>
    <row r="828" spans="1:22" x14ac:dyDescent="0.35">
      <c r="A828" s="1"/>
      <c r="B828" s="44"/>
      <c r="E828" s="50"/>
      <c r="F828" s="41"/>
      <c r="G828" s="42"/>
      <c r="H828" s="42"/>
      <c r="I828" s="42"/>
      <c r="J828" s="42"/>
      <c r="K828" s="42"/>
      <c r="L828" s="46"/>
      <c r="M828" s="48"/>
      <c r="N828" s="48"/>
      <c r="O828" s="42"/>
      <c r="P828" s="42"/>
      <c r="Q828" s="42"/>
      <c r="R828" s="47"/>
      <c r="S828" s="42"/>
      <c r="T828" s="73"/>
      <c r="U828" s="48"/>
      <c r="V828" s="49"/>
    </row>
    <row r="829" spans="1:22" x14ac:dyDescent="0.35">
      <c r="A829" s="1"/>
      <c r="B829" s="44"/>
      <c r="E829" s="50"/>
      <c r="F829" s="41"/>
      <c r="G829" s="42"/>
      <c r="H829" s="42"/>
      <c r="I829" s="42"/>
      <c r="J829" s="42"/>
      <c r="K829" s="42"/>
      <c r="L829" s="46"/>
      <c r="M829" s="42"/>
      <c r="N829" s="48"/>
      <c r="O829" s="42"/>
      <c r="P829" s="42"/>
      <c r="Q829" s="42"/>
      <c r="R829" s="47"/>
      <c r="S829" s="42"/>
      <c r="T829" s="73"/>
      <c r="U829" s="48"/>
      <c r="V829" s="49"/>
    </row>
    <row r="830" spans="1:22" x14ac:dyDescent="0.35">
      <c r="A830" s="1"/>
      <c r="B830" s="44"/>
      <c r="E830" s="50"/>
      <c r="F830" s="41"/>
      <c r="G830" s="42"/>
      <c r="H830" s="42"/>
      <c r="I830" s="42"/>
      <c r="J830" s="42"/>
      <c r="K830" s="42"/>
      <c r="L830" s="46"/>
      <c r="M830" s="48"/>
      <c r="N830" s="48"/>
      <c r="O830" s="42"/>
      <c r="P830" s="42"/>
      <c r="Q830" s="42"/>
      <c r="R830" s="47"/>
      <c r="S830" s="42"/>
      <c r="T830" s="73"/>
      <c r="U830" s="48"/>
      <c r="V830" s="49"/>
    </row>
    <row r="831" spans="1:22" x14ac:dyDescent="0.35">
      <c r="A831" s="1"/>
      <c r="B831" s="44"/>
      <c r="E831" s="50"/>
      <c r="F831" s="41"/>
      <c r="G831" s="42"/>
      <c r="H831" s="42"/>
      <c r="I831" s="42"/>
      <c r="J831" s="42"/>
      <c r="K831" s="42"/>
      <c r="L831" s="46"/>
      <c r="M831" s="48"/>
      <c r="N831" s="48"/>
      <c r="O831" s="42"/>
      <c r="P831" s="42"/>
      <c r="Q831" s="42"/>
      <c r="R831" s="47"/>
      <c r="S831" s="42"/>
      <c r="T831" s="73"/>
      <c r="U831" s="48"/>
      <c r="V831" s="49"/>
    </row>
    <row r="832" spans="1:22" x14ac:dyDescent="0.35">
      <c r="A832" s="1"/>
      <c r="B832" s="44"/>
      <c r="E832" s="50"/>
      <c r="F832" s="41"/>
      <c r="G832" s="42"/>
      <c r="H832" s="42"/>
      <c r="I832" s="42"/>
      <c r="J832" s="42"/>
      <c r="K832" s="42"/>
      <c r="L832" s="46"/>
      <c r="M832" s="48"/>
      <c r="N832" s="48"/>
      <c r="O832" s="42"/>
      <c r="P832" s="42"/>
      <c r="Q832" s="42"/>
      <c r="R832" s="47"/>
      <c r="S832" s="42"/>
      <c r="T832" s="73"/>
      <c r="U832" s="48"/>
      <c r="V832" s="49"/>
    </row>
    <row r="833" spans="1:22" x14ac:dyDescent="0.35">
      <c r="A833" s="1"/>
      <c r="B833" s="44"/>
      <c r="E833" s="50"/>
      <c r="F833" s="41"/>
      <c r="G833" s="42"/>
      <c r="H833" s="42"/>
      <c r="I833" s="42"/>
      <c r="J833" s="42"/>
      <c r="K833" s="42"/>
      <c r="L833" s="46"/>
      <c r="M833" s="48"/>
      <c r="N833" s="48"/>
      <c r="O833" s="42"/>
      <c r="P833" s="42"/>
      <c r="Q833" s="42"/>
      <c r="R833" s="47"/>
      <c r="S833" s="42"/>
      <c r="T833" s="73"/>
      <c r="U833" s="48"/>
      <c r="V833" s="49"/>
    </row>
    <row r="834" spans="1:22" x14ac:dyDescent="0.35">
      <c r="A834" s="1"/>
      <c r="B834" s="44"/>
      <c r="E834" s="50"/>
      <c r="F834" s="41"/>
      <c r="G834" s="42"/>
      <c r="H834" s="42"/>
      <c r="I834" s="42"/>
      <c r="J834" s="42"/>
      <c r="K834" s="42"/>
      <c r="L834" s="46"/>
      <c r="M834" s="48"/>
      <c r="N834" s="48"/>
      <c r="O834" s="42"/>
      <c r="P834" s="42"/>
      <c r="Q834" s="42"/>
      <c r="R834" s="47"/>
      <c r="S834" s="42"/>
      <c r="T834" s="73"/>
      <c r="U834" s="48"/>
      <c r="V834" s="49"/>
    </row>
    <row r="835" spans="1:22" x14ac:dyDescent="0.35">
      <c r="A835" s="1"/>
      <c r="B835" s="44"/>
      <c r="E835" s="50"/>
      <c r="F835" s="41"/>
      <c r="G835" s="42"/>
      <c r="H835" s="42"/>
      <c r="I835" s="42"/>
      <c r="J835" s="42"/>
      <c r="K835" s="42"/>
      <c r="L835" s="46"/>
      <c r="M835" s="48"/>
      <c r="N835" s="48"/>
      <c r="O835" s="42"/>
      <c r="P835" s="42"/>
      <c r="Q835" s="42"/>
      <c r="R835" s="47"/>
      <c r="S835" s="42"/>
      <c r="T835" s="73"/>
      <c r="U835" s="48"/>
      <c r="V835" s="49"/>
    </row>
    <row r="836" spans="1:22" x14ac:dyDescent="0.35">
      <c r="A836" s="1"/>
      <c r="B836" s="44"/>
      <c r="E836" s="50"/>
      <c r="F836" s="41"/>
      <c r="G836" s="42"/>
      <c r="H836" s="42"/>
      <c r="I836" s="42"/>
      <c r="J836" s="42"/>
      <c r="K836" s="42"/>
      <c r="L836" s="46"/>
      <c r="M836" s="48"/>
      <c r="N836" s="48"/>
      <c r="O836" s="42"/>
      <c r="P836" s="42"/>
      <c r="Q836" s="42"/>
      <c r="R836" s="47"/>
      <c r="S836" s="42"/>
      <c r="T836" s="73"/>
      <c r="U836" s="48"/>
      <c r="V836" s="49"/>
    </row>
    <row r="837" spans="1:22" x14ac:dyDescent="0.35">
      <c r="A837" s="1"/>
      <c r="B837" s="44"/>
      <c r="E837" s="50"/>
      <c r="F837" s="41"/>
      <c r="G837" s="42"/>
      <c r="H837" s="42"/>
      <c r="I837" s="42"/>
      <c r="J837" s="42"/>
      <c r="K837" s="42"/>
      <c r="L837" s="46"/>
      <c r="M837" s="48"/>
      <c r="N837" s="48"/>
      <c r="O837" s="42"/>
      <c r="P837" s="42"/>
      <c r="Q837" s="42"/>
      <c r="R837" s="47"/>
      <c r="S837" s="42"/>
      <c r="T837" s="73"/>
      <c r="U837" s="48"/>
      <c r="V837" s="49"/>
    </row>
    <row r="838" spans="1:22" x14ac:dyDescent="0.35">
      <c r="A838" s="1"/>
      <c r="B838" s="44"/>
      <c r="E838" s="50"/>
      <c r="F838" s="41"/>
      <c r="G838" s="42"/>
      <c r="H838" s="42"/>
      <c r="I838" s="42"/>
      <c r="J838" s="42"/>
      <c r="K838" s="42"/>
      <c r="L838" s="46"/>
      <c r="M838" s="42"/>
      <c r="N838" s="48"/>
      <c r="O838" s="42"/>
      <c r="P838" s="42"/>
      <c r="Q838" s="42"/>
      <c r="R838" s="47"/>
      <c r="S838" s="42"/>
      <c r="T838" s="73"/>
      <c r="U838" s="48"/>
      <c r="V838" s="49"/>
    </row>
    <row r="839" spans="1:22" x14ac:dyDescent="0.35">
      <c r="A839" s="1"/>
      <c r="B839" s="44"/>
      <c r="E839" s="50"/>
      <c r="F839" s="41"/>
      <c r="G839" s="42"/>
      <c r="H839" s="42"/>
      <c r="I839" s="42"/>
      <c r="J839" s="42"/>
      <c r="K839" s="42"/>
      <c r="L839" s="46"/>
      <c r="M839" s="42"/>
      <c r="N839" s="48"/>
      <c r="O839" s="42"/>
      <c r="P839" s="42"/>
      <c r="Q839" s="42"/>
      <c r="R839" s="47"/>
      <c r="S839" s="42"/>
      <c r="T839" s="73"/>
      <c r="U839" s="48"/>
      <c r="V839" s="49"/>
    </row>
    <row r="840" spans="1:22" x14ac:dyDescent="0.35">
      <c r="A840" s="1"/>
      <c r="B840" s="44"/>
      <c r="E840" s="50"/>
      <c r="F840" s="41"/>
      <c r="G840" s="42"/>
      <c r="H840" s="42"/>
      <c r="I840" s="42"/>
      <c r="J840" s="42"/>
      <c r="K840" s="42"/>
      <c r="L840" s="46"/>
      <c r="M840" s="48"/>
      <c r="N840" s="48"/>
      <c r="O840" s="42"/>
      <c r="P840" s="42"/>
      <c r="Q840" s="42"/>
      <c r="R840" s="47"/>
      <c r="S840" s="42"/>
      <c r="T840" s="73"/>
      <c r="U840" s="48"/>
      <c r="V840" s="49"/>
    </row>
    <row r="841" spans="1:22" x14ac:dyDescent="0.35">
      <c r="A841" s="1"/>
      <c r="B841" s="44"/>
      <c r="E841" s="50"/>
      <c r="F841" s="41"/>
      <c r="G841" s="42"/>
      <c r="H841" s="42"/>
      <c r="I841" s="42"/>
      <c r="J841" s="42"/>
      <c r="K841" s="42"/>
      <c r="L841" s="46"/>
      <c r="M841" s="42"/>
      <c r="N841" s="48"/>
      <c r="O841" s="42"/>
      <c r="P841" s="42"/>
      <c r="Q841" s="42"/>
      <c r="R841" s="47"/>
      <c r="S841" s="42"/>
      <c r="T841" s="73"/>
      <c r="U841" s="48"/>
      <c r="V841" s="49"/>
    </row>
    <row r="842" spans="1:22" x14ac:dyDescent="0.35">
      <c r="A842" s="1"/>
      <c r="B842" s="44"/>
      <c r="E842" s="50"/>
      <c r="F842" s="41"/>
      <c r="G842" s="42"/>
      <c r="H842" s="42"/>
      <c r="I842" s="42"/>
      <c r="J842" s="42"/>
      <c r="K842" s="42"/>
      <c r="L842" s="46"/>
      <c r="M842" s="48"/>
      <c r="N842" s="48"/>
      <c r="O842" s="42"/>
      <c r="P842" s="42"/>
      <c r="Q842" s="42"/>
      <c r="R842" s="47"/>
      <c r="S842" s="42"/>
      <c r="T842" s="73"/>
      <c r="U842" s="48"/>
      <c r="V842" s="49"/>
    </row>
    <row r="843" spans="1:22" x14ac:dyDescent="0.35">
      <c r="A843" s="1"/>
      <c r="B843" s="44"/>
      <c r="E843" s="50"/>
      <c r="F843" s="41"/>
      <c r="G843" s="42"/>
      <c r="H843" s="42"/>
      <c r="I843" s="42"/>
      <c r="J843" s="42"/>
      <c r="K843" s="42"/>
      <c r="L843" s="46"/>
      <c r="M843" s="48"/>
      <c r="N843" s="48"/>
      <c r="O843" s="42"/>
      <c r="P843" s="42"/>
      <c r="Q843" s="42"/>
      <c r="R843" s="47"/>
      <c r="S843" s="42"/>
      <c r="T843" s="73"/>
      <c r="U843" s="48"/>
      <c r="V843" s="49"/>
    </row>
    <row r="844" spans="1:22" x14ac:dyDescent="0.35">
      <c r="A844" s="1"/>
      <c r="B844" s="44"/>
      <c r="E844" s="50"/>
      <c r="F844" s="41"/>
      <c r="G844" s="42"/>
      <c r="H844" s="42"/>
      <c r="I844" s="42"/>
      <c r="J844" s="42"/>
      <c r="K844" s="42"/>
      <c r="L844" s="46"/>
      <c r="M844" s="48"/>
      <c r="N844" s="48"/>
      <c r="O844" s="42"/>
      <c r="P844" s="42"/>
      <c r="Q844" s="42"/>
      <c r="R844" s="47"/>
      <c r="S844" s="42"/>
      <c r="T844" s="73"/>
      <c r="U844" s="48"/>
      <c r="V844" s="49"/>
    </row>
    <row r="845" spans="1:22" x14ac:dyDescent="0.35">
      <c r="A845" s="1"/>
      <c r="B845" s="44"/>
      <c r="E845" s="50"/>
      <c r="F845" s="41"/>
      <c r="G845" s="42"/>
      <c r="H845" s="42"/>
      <c r="I845" s="42"/>
      <c r="J845" s="42"/>
      <c r="K845" s="42"/>
      <c r="L845" s="46"/>
      <c r="M845" s="42"/>
      <c r="N845" s="48"/>
      <c r="O845" s="42"/>
      <c r="P845" s="42"/>
      <c r="Q845" s="42"/>
      <c r="R845" s="47"/>
      <c r="S845" s="42"/>
      <c r="T845" s="73"/>
      <c r="U845" s="48"/>
      <c r="V845" s="49"/>
    </row>
    <row r="846" spans="1:22" x14ac:dyDescent="0.35">
      <c r="A846" s="1"/>
      <c r="B846" s="44"/>
      <c r="E846" s="50"/>
      <c r="F846" s="41"/>
      <c r="G846" s="42"/>
      <c r="H846" s="42"/>
      <c r="I846" s="42"/>
      <c r="J846" s="42"/>
      <c r="K846" s="42"/>
      <c r="L846" s="46"/>
      <c r="M846" s="48"/>
      <c r="N846" s="48"/>
      <c r="O846" s="42"/>
      <c r="P846" s="42"/>
      <c r="Q846" s="42"/>
      <c r="R846" s="47"/>
      <c r="S846" s="42"/>
      <c r="T846" s="73"/>
      <c r="U846" s="48"/>
      <c r="V846" s="49"/>
    </row>
    <row r="847" spans="1:22" x14ac:dyDescent="0.35">
      <c r="A847" s="1"/>
      <c r="B847" s="44"/>
      <c r="E847" s="50"/>
      <c r="F847" s="41"/>
      <c r="G847" s="42"/>
      <c r="H847" s="42"/>
      <c r="I847" s="42"/>
      <c r="J847" s="42"/>
      <c r="K847" s="42"/>
      <c r="L847" s="46"/>
      <c r="M847" s="42"/>
      <c r="N847" s="48"/>
      <c r="O847" s="42"/>
      <c r="P847" s="42"/>
      <c r="Q847" s="42"/>
      <c r="R847" s="47"/>
      <c r="S847" s="42"/>
      <c r="T847" s="73"/>
      <c r="U847" s="48"/>
      <c r="V847" s="49"/>
    </row>
    <row r="848" spans="1:22" x14ac:dyDescent="0.35">
      <c r="A848" s="1"/>
      <c r="B848" s="44"/>
      <c r="E848" s="50"/>
      <c r="F848" s="41"/>
      <c r="G848" s="42"/>
      <c r="H848" s="42"/>
      <c r="I848" s="42"/>
      <c r="J848" s="42"/>
      <c r="K848" s="42"/>
      <c r="L848" s="46"/>
      <c r="M848" s="48"/>
      <c r="N848" s="48"/>
      <c r="O848" s="42"/>
      <c r="P848" s="42"/>
      <c r="Q848" s="42"/>
      <c r="R848" s="47"/>
      <c r="S848" s="42"/>
      <c r="T848" s="73"/>
      <c r="U848" s="48"/>
      <c r="V848" s="49"/>
    </row>
    <row r="849" spans="1:22" x14ac:dyDescent="0.35">
      <c r="A849" s="1"/>
      <c r="B849" s="44"/>
      <c r="E849" s="50"/>
      <c r="F849" s="41"/>
      <c r="G849" s="48"/>
      <c r="H849" s="42"/>
      <c r="I849" s="42"/>
      <c r="J849" s="42"/>
      <c r="K849" s="42"/>
      <c r="L849" s="46"/>
      <c r="M849" s="48"/>
      <c r="N849" s="48"/>
      <c r="O849" s="42"/>
      <c r="P849" s="42"/>
      <c r="Q849" s="42"/>
      <c r="R849" s="47"/>
      <c r="S849" s="42"/>
      <c r="T849" s="73"/>
      <c r="U849" s="48"/>
      <c r="V849" s="49"/>
    </row>
    <row r="850" spans="1:22" x14ac:dyDescent="0.35">
      <c r="A850" s="1"/>
      <c r="B850" s="44"/>
      <c r="E850" s="50"/>
      <c r="F850" s="41"/>
      <c r="G850" s="42"/>
      <c r="H850" s="42"/>
      <c r="I850" s="42"/>
      <c r="J850" s="42"/>
      <c r="K850" s="42"/>
      <c r="L850" s="46"/>
      <c r="M850" s="48"/>
      <c r="N850" s="48"/>
      <c r="O850" s="42"/>
      <c r="P850" s="42"/>
      <c r="Q850" s="42"/>
      <c r="R850" s="47"/>
      <c r="S850" s="42"/>
      <c r="T850" s="73"/>
      <c r="U850" s="48"/>
      <c r="V850" s="49"/>
    </row>
    <row r="851" spans="1:22" x14ac:dyDescent="0.35">
      <c r="A851" s="1"/>
      <c r="B851" s="44"/>
      <c r="E851" s="50"/>
      <c r="F851" s="41"/>
      <c r="G851" s="42"/>
      <c r="H851" s="42"/>
      <c r="I851" s="42"/>
      <c r="J851" s="42"/>
      <c r="K851" s="42"/>
      <c r="L851" s="46"/>
      <c r="M851" s="42"/>
      <c r="N851" s="48"/>
      <c r="O851" s="42"/>
      <c r="P851" s="42"/>
      <c r="Q851" s="42"/>
      <c r="R851" s="47"/>
      <c r="S851" s="42"/>
      <c r="T851" s="73"/>
      <c r="U851" s="48"/>
      <c r="V851" s="49"/>
    </row>
    <row r="852" spans="1:22" x14ac:dyDescent="0.35">
      <c r="A852" s="1"/>
      <c r="B852" s="44"/>
      <c r="E852" s="50"/>
      <c r="F852" s="41"/>
      <c r="G852" s="42"/>
      <c r="H852" s="42"/>
      <c r="I852" s="42"/>
      <c r="J852" s="42"/>
      <c r="K852" s="42"/>
      <c r="L852" s="46"/>
      <c r="M852" s="48"/>
      <c r="N852" s="48"/>
      <c r="O852" s="42"/>
      <c r="P852" s="42"/>
      <c r="Q852" s="42"/>
      <c r="R852" s="47"/>
      <c r="S852" s="42"/>
      <c r="T852" s="73"/>
      <c r="U852" s="48"/>
      <c r="V852" s="49"/>
    </row>
    <row r="853" spans="1:22" x14ac:dyDescent="0.35">
      <c r="A853" s="1"/>
      <c r="B853" s="44"/>
      <c r="E853" s="50"/>
      <c r="F853" s="41"/>
      <c r="G853" s="42"/>
      <c r="H853" s="42"/>
      <c r="I853" s="42"/>
      <c r="J853" s="42"/>
      <c r="K853" s="42"/>
      <c r="L853" s="46"/>
      <c r="M853" s="48"/>
      <c r="N853" s="48"/>
      <c r="O853" s="42"/>
      <c r="P853" s="42"/>
      <c r="Q853" s="42"/>
      <c r="R853" s="47"/>
      <c r="S853" s="42"/>
      <c r="T853" s="73"/>
      <c r="U853" s="48"/>
      <c r="V853" s="49"/>
    </row>
    <row r="854" spans="1:22" x14ac:dyDescent="0.35">
      <c r="A854" s="1"/>
      <c r="B854" s="44"/>
      <c r="E854" s="50"/>
      <c r="F854" s="41"/>
      <c r="G854" s="42"/>
      <c r="H854" s="42"/>
      <c r="I854" s="42"/>
      <c r="J854" s="42"/>
      <c r="K854" s="42"/>
      <c r="L854" s="46"/>
      <c r="M854" s="48"/>
      <c r="N854" s="48"/>
      <c r="O854" s="42"/>
      <c r="P854" s="42"/>
      <c r="Q854" s="42"/>
      <c r="R854" s="47"/>
      <c r="S854" s="42"/>
      <c r="T854" s="73"/>
      <c r="U854" s="48"/>
      <c r="V854" s="49"/>
    </row>
    <row r="855" spans="1:22" x14ac:dyDescent="0.35">
      <c r="A855" s="1"/>
      <c r="B855" s="44"/>
      <c r="E855" s="50"/>
      <c r="F855" s="41"/>
      <c r="G855" s="42"/>
      <c r="H855" s="42"/>
      <c r="I855" s="42"/>
      <c r="J855" s="42"/>
      <c r="K855" s="42"/>
      <c r="L855" s="46"/>
      <c r="M855" s="48"/>
      <c r="N855" s="48"/>
      <c r="O855" s="42"/>
      <c r="P855" s="42"/>
      <c r="Q855" s="42"/>
      <c r="R855" s="47"/>
      <c r="S855" s="42"/>
      <c r="T855" s="73"/>
      <c r="U855" s="48"/>
      <c r="V855" s="49"/>
    </row>
    <row r="856" spans="1:22" x14ac:dyDescent="0.35">
      <c r="A856" s="1"/>
      <c r="B856" s="44"/>
      <c r="E856" s="50"/>
      <c r="F856" s="41"/>
      <c r="G856" s="42"/>
      <c r="H856" s="42"/>
      <c r="I856" s="42"/>
      <c r="J856" s="42"/>
      <c r="K856" s="42"/>
      <c r="L856" s="46"/>
      <c r="M856" s="48"/>
      <c r="N856" s="48"/>
      <c r="O856" s="42"/>
      <c r="P856" s="42"/>
      <c r="Q856" s="42"/>
      <c r="R856" s="47"/>
      <c r="S856" s="42"/>
      <c r="T856" s="73"/>
      <c r="U856" s="48"/>
      <c r="V856" s="49"/>
    </row>
    <row r="857" spans="1:22" x14ac:dyDescent="0.35">
      <c r="A857" s="1"/>
      <c r="B857" s="44"/>
      <c r="E857" s="50"/>
      <c r="F857" s="41"/>
      <c r="G857" s="42"/>
      <c r="H857" s="42"/>
      <c r="I857" s="42"/>
      <c r="J857" s="42"/>
      <c r="K857" s="42"/>
      <c r="L857" s="46"/>
      <c r="M857" s="48"/>
      <c r="N857" s="48"/>
      <c r="O857" s="42"/>
      <c r="P857" s="42"/>
      <c r="Q857" s="42"/>
      <c r="R857" s="47"/>
      <c r="S857" s="42"/>
      <c r="T857" s="73"/>
      <c r="U857" s="48"/>
      <c r="V857" s="49"/>
    </row>
    <row r="858" spans="1:22" x14ac:dyDescent="0.35">
      <c r="A858" s="1"/>
      <c r="B858" s="44"/>
      <c r="E858" s="50"/>
      <c r="F858" s="41"/>
      <c r="G858" s="42"/>
      <c r="H858" s="42"/>
      <c r="I858" s="42"/>
      <c r="J858" s="42"/>
      <c r="K858" s="42"/>
      <c r="L858" s="46"/>
      <c r="M858" s="48"/>
      <c r="N858" s="48"/>
      <c r="O858" s="42"/>
      <c r="P858" s="42"/>
      <c r="Q858" s="42"/>
      <c r="R858" s="47"/>
      <c r="S858" s="42"/>
      <c r="T858" s="73"/>
      <c r="U858" s="48"/>
      <c r="V858" s="49"/>
    </row>
    <row r="859" spans="1:22" x14ac:dyDescent="0.35">
      <c r="A859" s="1"/>
      <c r="B859" s="44"/>
      <c r="E859" s="50"/>
      <c r="F859" s="41"/>
      <c r="G859" s="42"/>
      <c r="H859" s="42"/>
      <c r="I859" s="42"/>
      <c r="J859" s="42"/>
      <c r="K859" s="42"/>
      <c r="L859" s="46"/>
      <c r="M859" s="48"/>
      <c r="N859" s="48"/>
      <c r="O859" s="42"/>
      <c r="P859" s="42"/>
      <c r="Q859" s="42"/>
      <c r="R859" s="47"/>
      <c r="S859" s="42"/>
      <c r="T859" s="73"/>
      <c r="U859" s="48"/>
      <c r="V859" s="49"/>
    </row>
    <row r="860" spans="1:22" x14ac:dyDescent="0.35">
      <c r="A860" s="1"/>
      <c r="B860" s="44"/>
      <c r="E860" s="50"/>
      <c r="F860" s="41"/>
      <c r="G860" s="42"/>
      <c r="H860" s="42"/>
      <c r="I860" s="42"/>
      <c r="J860" s="42"/>
      <c r="K860" s="42"/>
      <c r="L860" s="46"/>
      <c r="M860" s="42"/>
      <c r="N860" s="48"/>
      <c r="O860" s="42"/>
      <c r="P860" s="42"/>
      <c r="Q860" s="42"/>
      <c r="R860" s="47"/>
      <c r="S860" s="42"/>
      <c r="T860" s="73"/>
      <c r="U860" s="48"/>
      <c r="V860" s="49"/>
    </row>
    <row r="861" spans="1:22" x14ac:dyDescent="0.35">
      <c r="A861" s="1"/>
      <c r="B861" s="44"/>
      <c r="E861" s="50"/>
      <c r="F861" s="41"/>
      <c r="G861" s="42"/>
      <c r="H861" s="42"/>
      <c r="I861" s="42"/>
      <c r="J861" s="42"/>
      <c r="K861" s="42"/>
      <c r="L861" s="46"/>
      <c r="M861" s="48"/>
      <c r="N861" s="48"/>
      <c r="O861" s="42"/>
      <c r="P861" s="42"/>
      <c r="Q861" s="42"/>
      <c r="R861" s="47"/>
      <c r="S861" s="42"/>
      <c r="T861" s="73"/>
      <c r="U861" s="48"/>
      <c r="V861" s="49"/>
    </row>
    <row r="862" spans="1:22" x14ac:dyDescent="0.35">
      <c r="A862" s="1"/>
      <c r="B862" s="44"/>
      <c r="E862" s="50"/>
      <c r="F862" s="41"/>
      <c r="G862" s="42"/>
      <c r="H862" s="42"/>
      <c r="I862" s="42"/>
      <c r="J862" s="42"/>
      <c r="K862" s="42"/>
      <c r="L862" s="46"/>
      <c r="M862" s="48"/>
      <c r="N862" s="48"/>
      <c r="O862" s="42"/>
      <c r="P862" s="42"/>
      <c r="Q862" s="42"/>
      <c r="R862" s="47"/>
      <c r="S862" s="42"/>
      <c r="T862" s="73"/>
      <c r="U862" s="48"/>
      <c r="V862" s="49"/>
    </row>
    <row r="863" spans="1:22" x14ac:dyDescent="0.35">
      <c r="A863" s="1"/>
      <c r="B863" s="44"/>
      <c r="E863" s="50"/>
      <c r="F863" s="41"/>
      <c r="G863" s="42"/>
      <c r="H863" s="42"/>
      <c r="I863" s="42"/>
      <c r="J863" s="42"/>
      <c r="K863" s="42"/>
      <c r="L863" s="46"/>
      <c r="M863" s="42"/>
      <c r="N863" s="48"/>
      <c r="O863" s="42"/>
      <c r="P863" s="42"/>
      <c r="Q863" s="42"/>
      <c r="R863" s="47"/>
      <c r="S863" s="42"/>
      <c r="T863" s="73"/>
      <c r="U863" s="48"/>
      <c r="V863" s="49"/>
    </row>
    <row r="864" spans="1:22" x14ac:dyDescent="0.35">
      <c r="A864" s="1"/>
      <c r="B864" s="44"/>
      <c r="E864" s="50"/>
      <c r="F864" s="41"/>
      <c r="G864" s="42"/>
      <c r="H864" s="42"/>
      <c r="I864" s="42"/>
      <c r="J864" s="42"/>
      <c r="K864" s="42"/>
      <c r="L864" s="46"/>
      <c r="M864" s="42"/>
      <c r="N864" s="48"/>
      <c r="O864" s="42"/>
      <c r="P864" s="42"/>
      <c r="Q864" s="42"/>
      <c r="R864" s="47"/>
      <c r="S864" s="42"/>
      <c r="T864" s="73"/>
      <c r="U864" s="48"/>
      <c r="V864" s="49"/>
    </row>
    <row r="865" spans="1:22" x14ac:dyDescent="0.35">
      <c r="A865" s="1"/>
      <c r="B865" s="44"/>
      <c r="E865" s="50"/>
      <c r="F865" s="41"/>
      <c r="G865" s="42"/>
      <c r="H865" s="42"/>
      <c r="I865" s="42"/>
      <c r="J865" s="42"/>
      <c r="K865" s="42"/>
      <c r="L865" s="46"/>
      <c r="M865" s="48"/>
      <c r="N865" s="48"/>
      <c r="O865" s="42"/>
      <c r="P865" s="42"/>
      <c r="Q865" s="42"/>
      <c r="R865" s="47"/>
      <c r="S865" s="42"/>
      <c r="T865" s="73"/>
      <c r="U865" s="48"/>
      <c r="V865" s="49"/>
    </row>
    <row r="866" spans="1:22" x14ac:dyDescent="0.35">
      <c r="A866" s="1"/>
      <c r="B866" s="44"/>
      <c r="E866" s="50"/>
      <c r="F866" s="41"/>
      <c r="G866" s="42"/>
      <c r="H866" s="42"/>
      <c r="I866" s="42"/>
      <c r="J866" s="42"/>
      <c r="K866" s="42"/>
      <c r="L866" s="46"/>
      <c r="M866" s="42"/>
      <c r="N866" s="48"/>
      <c r="O866" s="42"/>
      <c r="P866" s="42"/>
      <c r="Q866" s="42"/>
      <c r="R866" s="47"/>
      <c r="S866" s="42"/>
      <c r="T866" s="73"/>
      <c r="U866" s="48"/>
      <c r="V866" s="49"/>
    </row>
    <row r="867" spans="1:22" x14ac:dyDescent="0.35">
      <c r="A867" s="1"/>
      <c r="B867" s="44"/>
      <c r="E867" s="50"/>
      <c r="F867" s="41"/>
      <c r="G867" s="42"/>
      <c r="H867" s="42"/>
      <c r="I867" s="42"/>
      <c r="J867" s="42"/>
      <c r="K867" s="42"/>
      <c r="L867" s="46"/>
      <c r="M867" s="48"/>
      <c r="N867" s="48"/>
      <c r="O867" s="42"/>
      <c r="P867" s="42"/>
      <c r="Q867" s="42"/>
      <c r="R867" s="47"/>
      <c r="S867" s="42"/>
      <c r="T867" s="73"/>
      <c r="U867" s="48"/>
      <c r="V867" s="49"/>
    </row>
    <row r="868" spans="1:22" x14ac:dyDescent="0.35">
      <c r="A868" s="1"/>
      <c r="B868" s="44"/>
      <c r="E868" s="50"/>
      <c r="F868" s="41"/>
      <c r="G868" s="42"/>
      <c r="H868" s="42"/>
      <c r="I868" s="42"/>
      <c r="J868" s="42"/>
      <c r="K868" s="42"/>
      <c r="L868" s="46"/>
      <c r="M868" s="48"/>
      <c r="N868" s="48"/>
      <c r="O868" s="42"/>
      <c r="P868" s="42"/>
      <c r="Q868" s="42"/>
      <c r="R868" s="47"/>
      <c r="S868" s="42"/>
      <c r="T868" s="73"/>
      <c r="U868" s="48"/>
      <c r="V868" s="49"/>
    </row>
    <row r="869" spans="1:22" x14ac:dyDescent="0.35">
      <c r="A869" s="1"/>
      <c r="B869" s="44"/>
      <c r="E869" s="50"/>
      <c r="F869" s="41"/>
      <c r="G869" s="42"/>
      <c r="H869" s="42"/>
      <c r="I869" s="42"/>
      <c r="J869" s="42"/>
      <c r="K869" s="42"/>
      <c r="L869" s="46"/>
      <c r="M869" s="42"/>
      <c r="N869" s="48"/>
      <c r="O869" s="42"/>
      <c r="P869" s="42"/>
      <c r="Q869" s="42"/>
      <c r="R869" s="47"/>
      <c r="S869" s="42"/>
      <c r="T869" s="73"/>
      <c r="U869" s="48"/>
      <c r="V869" s="49"/>
    </row>
    <row r="870" spans="1:22" x14ac:dyDescent="0.35">
      <c r="A870" s="1"/>
      <c r="B870" s="44"/>
      <c r="E870" s="50"/>
      <c r="F870" s="41"/>
      <c r="G870" s="42"/>
      <c r="H870" s="42"/>
      <c r="I870" s="42"/>
      <c r="J870" s="42"/>
      <c r="K870" s="42"/>
      <c r="L870" s="46"/>
      <c r="M870" s="48"/>
      <c r="N870" s="48"/>
      <c r="O870" s="42"/>
      <c r="P870" s="42"/>
      <c r="Q870" s="42"/>
      <c r="R870" s="47"/>
      <c r="S870" s="42"/>
      <c r="T870" s="73"/>
      <c r="U870" s="48"/>
      <c r="V870" s="49"/>
    </row>
    <row r="871" spans="1:22" x14ac:dyDescent="0.35">
      <c r="A871" s="1"/>
      <c r="B871" s="44"/>
      <c r="E871" s="50"/>
      <c r="F871" s="41"/>
      <c r="G871" s="42"/>
      <c r="H871" s="42"/>
      <c r="I871" s="42"/>
      <c r="J871" s="42"/>
      <c r="K871" s="42"/>
      <c r="L871" s="46"/>
      <c r="M871" s="48"/>
      <c r="N871" s="48"/>
      <c r="O871" s="42"/>
      <c r="P871" s="42"/>
      <c r="Q871" s="42"/>
      <c r="R871" s="47"/>
      <c r="S871" s="42"/>
      <c r="T871" s="73"/>
      <c r="U871" s="48"/>
      <c r="V871" s="49"/>
    </row>
    <row r="872" spans="1:22" x14ac:dyDescent="0.35">
      <c r="A872" s="1"/>
      <c r="B872" s="44"/>
      <c r="E872" s="50"/>
      <c r="F872" s="41"/>
      <c r="G872" s="42"/>
      <c r="H872" s="42"/>
      <c r="I872" s="42"/>
      <c r="J872" s="42"/>
      <c r="K872" s="42"/>
      <c r="L872" s="46"/>
      <c r="M872" s="48"/>
      <c r="N872" s="48"/>
      <c r="O872" s="42"/>
      <c r="P872" s="42"/>
      <c r="Q872" s="42"/>
      <c r="R872" s="47"/>
      <c r="S872" s="42"/>
      <c r="T872" s="73"/>
      <c r="U872" s="48"/>
      <c r="V872" s="49"/>
    </row>
    <row r="873" spans="1:22" x14ac:dyDescent="0.35">
      <c r="A873" s="1"/>
      <c r="B873" s="44"/>
      <c r="E873" s="50"/>
      <c r="F873" s="41"/>
      <c r="G873" s="42"/>
      <c r="H873" s="42"/>
      <c r="I873" s="42"/>
      <c r="J873" s="42"/>
      <c r="K873" s="42"/>
      <c r="L873" s="46"/>
      <c r="M873" s="48"/>
      <c r="N873" s="48"/>
      <c r="O873" s="42"/>
      <c r="P873" s="42"/>
      <c r="Q873" s="42"/>
      <c r="R873" s="47"/>
      <c r="S873" s="42"/>
      <c r="T873" s="73"/>
      <c r="U873" s="48"/>
      <c r="V873" s="49"/>
    </row>
    <row r="874" spans="1:22" x14ac:dyDescent="0.35">
      <c r="A874" s="1"/>
      <c r="B874" s="44"/>
      <c r="E874" s="50"/>
      <c r="F874" s="41"/>
      <c r="G874" s="42"/>
      <c r="H874" s="42"/>
      <c r="I874" s="42"/>
      <c r="J874" s="42"/>
      <c r="K874" s="42"/>
      <c r="L874" s="46"/>
      <c r="M874" s="48"/>
      <c r="N874" s="48"/>
      <c r="O874" s="42"/>
      <c r="P874" s="42"/>
      <c r="Q874" s="42"/>
      <c r="R874" s="47"/>
      <c r="S874" s="42"/>
      <c r="T874" s="73"/>
      <c r="U874" s="48"/>
      <c r="V874" s="49"/>
    </row>
    <row r="875" spans="1:22" x14ac:dyDescent="0.35">
      <c r="A875" s="1"/>
      <c r="B875" s="44"/>
      <c r="E875" s="50"/>
      <c r="F875" s="41"/>
      <c r="G875" s="42"/>
      <c r="H875" s="42"/>
      <c r="I875" s="42"/>
      <c r="J875" s="42"/>
      <c r="K875" s="42"/>
      <c r="L875" s="46"/>
      <c r="M875" s="48"/>
      <c r="N875" s="48"/>
      <c r="O875" s="42"/>
      <c r="P875" s="42"/>
      <c r="Q875" s="42"/>
      <c r="R875" s="47"/>
      <c r="S875" s="42"/>
      <c r="T875" s="73"/>
      <c r="U875" s="48"/>
      <c r="V875" s="49"/>
    </row>
    <row r="876" spans="1:22" x14ac:dyDescent="0.35">
      <c r="A876" s="1"/>
      <c r="B876" s="44"/>
      <c r="E876" s="50"/>
      <c r="F876" s="41"/>
      <c r="G876" s="42"/>
      <c r="H876" s="42"/>
      <c r="I876" s="42"/>
      <c r="J876" s="42"/>
      <c r="K876" s="42"/>
      <c r="L876" s="46"/>
      <c r="M876" s="48"/>
      <c r="N876" s="48"/>
      <c r="O876" s="42"/>
      <c r="P876" s="42"/>
      <c r="Q876" s="42"/>
      <c r="R876" s="47"/>
      <c r="S876" s="42"/>
      <c r="T876" s="73"/>
      <c r="U876" s="48"/>
      <c r="V876" s="49"/>
    </row>
    <row r="877" spans="1:22" x14ac:dyDescent="0.35">
      <c r="A877" s="1"/>
      <c r="B877" s="44"/>
      <c r="E877" s="50"/>
      <c r="F877" s="41"/>
      <c r="G877" s="42"/>
      <c r="H877" s="42"/>
      <c r="I877" s="42"/>
      <c r="J877" s="42"/>
      <c r="K877" s="42"/>
      <c r="L877" s="46"/>
      <c r="M877" s="42"/>
      <c r="N877" s="48"/>
      <c r="O877" s="42"/>
      <c r="P877" s="42"/>
      <c r="Q877" s="42"/>
      <c r="R877" s="47"/>
      <c r="S877" s="42"/>
      <c r="T877" s="73"/>
      <c r="U877" s="48"/>
      <c r="V877" s="49"/>
    </row>
    <row r="878" spans="1:22" x14ac:dyDescent="0.35">
      <c r="A878" s="1"/>
      <c r="B878" s="44"/>
      <c r="E878" s="50"/>
      <c r="F878" s="41"/>
      <c r="G878" s="42"/>
      <c r="H878" s="42"/>
      <c r="I878" s="42"/>
      <c r="J878" s="42"/>
      <c r="K878" s="42"/>
      <c r="L878" s="46"/>
      <c r="M878" s="48"/>
      <c r="N878" s="48"/>
      <c r="O878" s="42"/>
      <c r="P878" s="42"/>
      <c r="Q878" s="42"/>
      <c r="R878" s="47"/>
      <c r="S878" s="42"/>
      <c r="T878" s="73"/>
      <c r="U878" s="48"/>
      <c r="V878" s="49"/>
    </row>
    <row r="879" spans="1:22" x14ac:dyDescent="0.35">
      <c r="A879" s="1"/>
      <c r="B879" s="44"/>
      <c r="E879" s="50"/>
      <c r="F879" s="41"/>
      <c r="G879" s="42"/>
      <c r="H879" s="42"/>
      <c r="I879" s="42"/>
      <c r="J879" s="42"/>
      <c r="K879" s="42"/>
      <c r="L879" s="46"/>
      <c r="M879" s="42"/>
      <c r="N879" s="48"/>
      <c r="O879" s="42"/>
      <c r="P879" s="42"/>
      <c r="Q879" s="42"/>
      <c r="R879" s="47"/>
      <c r="S879" s="42"/>
      <c r="T879" s="73"/>
      <c r="U879" s="48"/>
      <c r="V879" s="49"/>
    </row>
    <row r="880" spans="1:22" x14ac:dyDescent="0.35">
      <c r="A880" s="1"/>
      <c r="B880" s="44"/>
      <c r="E880" s="50"/>
      <c r="F880" s="41"/>
      <c r="G880" s="42"/>
      <c r="H880" s="42"/>
      <c r="I880" s="42"/>
      <c r="J880" s="42"/>
      <c r="K880" s="42"/>
      <c r="L880" s="46"/>
      <c r="M880" s="48"/>
      <c r="N880" s="48"/>
      <c r="O880" s="42"/>
      <c r="P880" s="42"/>
      <c r="Q880" s="42"/>
      <c r="R880" s="47"/>
      <c r="S880" s="42"/>
      <c r="T880" s="73"/>
      <c r="U880" s="48"/>
      <c r="V880" s="49"/>
    </row>
    <row r="881" spans="1:22" x14ac:dyDescent="0.35">
      <c r="A881" s="1"/>
      <c r="B881" s="44"/>
      <c r="E881" s="50"/>
      <c r="F881" s="41"/>
      <c r="G881" s="42"/>
      <c r="H881" s="42"/>
      <c r="I881" s="42"/>
      <c r="J881" s="42"/>
      <c r="K881" s="42"/>
      <c r="L881" s="46"/>
      <c r="M881" s="42"/>
      <c r="N881" s="48"/>
      <c r="O881" s="42"/>
      <c r="P881" s="42"/>
      <c r="Q881" s="42"/>
      <c r="R881" s="47"/>
      <c r="S881" s="42"/>
      <c r="T881" s="73"/>
      <c r="U881" s="48"/>
      <c r="V881" s="49"/>
    </row>
    <row r="882" spans="1:22" x14ac:dyDescent="0.35">
      <c r="A882" s="1"/>
      <c r="B882" s="44"/>
      <c r="E882" s="50"/>
      <c r="F882" s="41"/>
      <c r="G882" s="42"/>
      <c r="H882" s="42"/>
      <c r="I882" s="42"/>
      <c r="J882" s="42"/>
      <c r="K882" s="42"/>
      <c r="L882" s="46"/>
      <c r="M882" s="48"/>
      <c r="N882" s="48"/>
      <c r="O882" s="42"/>
      <c r="P882" s="42"/>
      <c r="Q882" s="42"/>
      <c r="R882" s="47"/>
      <c r="S882" s="42"/>
      <c r="T882" s="73"/>
      <c r="U882" s="48"/>
      <c r="V882" s="49"/>
    </row>
    <row r="883" spans="1:22" x14ac:dyDescent="0.35">
      <c r="A883" s="1"/>
      <c r="B883" s="44"/>
      <c r="E883" s="50"/>
      <c r="F883" s="41"/>
      <c r="G883" s="42"/>
      <c r="H883" s="42"/>
      <c r="I883" s="42"/>
      <c r="J883" s="42"/>
      <c r="K883" s="42"/>
      <c r="L883" s="46"/>
      <c r="M883" s="42"/>
      <c r="N883" s="48"/>
      <c r="O883" s="42"/>
      <c r="P883" s="42"/>
      <c r="Q883" s="42"/>
      <c r="R883" s="47"/>
      <c r="S883" s="42"/>
      <c r="T883" s="73"/>
      <c r="U883" s="48"/>
      <c r="V883" s="49"/>
    </row>
    <row r="884" spans="1:22" x14ac:dyDescent="0.35">
      <c r="A884" s="1"/>
      <c r="B884" s="44"/>
      <c r="E884" s="50"/>
      <c r="F884" s="41"/>
      <c r="G884" s="42"/>
      <c r="H884" s="42"/>
      <c r="I884" s="42"/>
      <c r="J884" s="42"/>
      <c r="K884" s="42"/>
      <c r="L884" s="46"/>
      <c r="M884" s="48"/>
      <c r="N884" s="48"/>
      <c r="O884" s="42"/>
      <c r="P884" s="42"/>
      <c r="Q884" s="42"/>
      <c r="R884" s="47"/>
      <c r="S884" s="42"/>
      <c r="T884" s="73"/>
      <c r="U884" s="48"/>
      <c r="V884" s="49"/>
    </row>
    <row r="885" spans="1:22" x14ac:dyDescent="0.35">
      <c r="A885" s="1"/>
      <c r="B885" s="44"/>
      <c r="E885" s="50"/>
      <c r="F885" s="41"/>
      <c r="G885" s="42"/>
      <c r="H885" s="42"/>
      <c r="I885" s="42"/>
      <c r="J885" s="42"/>
      <c r="K885" s="42"/>
      <c r="L885" s="46"/>
      <c r="M885" s="42"/>
      <c r="N885" s="48"/>
      <c r="O885" s="42"/>
      <c r="P885" s="42"/>
      <c r="Q885" s="42"/>
      <c r="R885" s="47"/>
      <c r="S885" s="42"/>
      <c r="T885" s="73"/>
      <c r="U885" s="48"/>
      <c r="V885" s="49"/>
    </row>
    <row r="886" spans="1:22" x14ac:dyDescent="0.35">
      <c r="A886" s="1"/>
      <c r="B886" s="44"/>
      <c r="E886" s="50"/>
      <c r="F886" s="41"/>
      <c r="G886" s="42"/>
      <c r="H886" s="42"/>
      <c r="I886" s="42"/>
      <c r="J886" s="42"/>
      <c r="K886" s="42"/>
      <c r="L886" s="46"/>
      <c r="M886" s="48"/>
      <c r="N886" s="48"/>
      <c r="O886" s="42"/>
      <c r="P886" s="42"/>
      <c r="Q886" s="42"/>
      <c r="R886" s="47"/>
      <c r="S886" s="42"/>
      <c r="T886" s="73"/>
      <c r="U886" s="48"/>
      <c r="V886" s="49"/>
    </row>
    <row r="887" spans="1:22" x14ac:dyDescent="0.35">
      <c r="A887" s="1"/>
      <c r="B887" s="44"/>
      <c r="E887" s="50"/>
      <c r="F887" s="41"/>
      <c r="G887" s="42"/>
      <c r="H887" s="42"/>
      <c r="I887" s="42"/>
      <c r="J887" s="42"/>
      <c r="K887" s="42"/>
      <c r="L887" s="46"/>
      <c r="M887" s="42"/>
      <c r="N887" s="48"/>
      <c r="O887" s="42"/>
      <c r="P887" s="42"/>
      <c r="Q887" s="42"/>
      <c r="R887" s="47"/>
      <c r="S887" s="42"/>
      <c r="T887" s="73"/>
      <c r="U887" s="48"/>
      <c r="V887" s="49"/>
    </row>
    <row r="888" spans="1:22" x14ac:dyDescent="0.35">
      <c r="A888" s="1"/>
      <c r="B888" s="44"/>
      <c r="E888" s="50"/>
      <c r="F888" s="41"/>
      <c r="G888" s="42"/>
      <c r="H888" s="42"/>
      <c r="I888" s="42"/>
      <c r="J888" s="42"/>
      <c r="K888" s="42"/>
      <c r="L888" s="46"/>
      <c r="M888" s="48"/>
      <c r="N888" s="48"/>
      <c r="O888" s="42"/>
      <c r="P888" s="42"/>
      <c r="Q888" s="42"/>
      <c r="R888" s="47"/>
      <c r="S888" s="42"/>
      <c r="T888" s="73"/>
      <c r="U888" s="48"/>
      <c r="V888" s="49"/>
    </row>
    <row r="889" spans="1:22" x14ac:dyDescent="0.35">
      <c r="A889" s="1"/>
      <c r="B889" s="44"/>
      <c r="E889" s="50"/>
      <c r="F889" s="41"/>
      <c r="G889" s="42"/>
      <c r="H889" s="42"/>
      <c r="I889" s="42"/>
      <c r="J889" s="42"/>
      <c r="K889" s="42"/>
      <c r="L889" s="46"/>
      <c r="M889" s="48"/>
      <c r="N889" s="48"/>
      <c r="O889" s="42"/>
      <c r="P889" s="42"/>
      <c r="Q889" s="42"/>
      <c r="R889" s="47"/>
      <c r="S889" s="42"/>
      <c r="T889" s="73"/>
      <c r="U889" s="48"/>
      <c r="V889" s="49"/>
    </row>
    <row r="890" spans="1:22" x14ac:dyDescent="0.35">
      <c r="A890" s="1"/>
      <c r="B890" s="44"/>
      <c r="E890" s="50"/>
      <c r="F890" s="41"/>
      <c r="G890" s="42"/>
      <c r="H890" s="42"/>
      <c r="I890" s="42"/>
      <c r="J890" s="42"/>
      <c r="K890" s="42"/>
      <c r="L890" s="46"/>
      <c r="M890" s="48"/>
      <c r="N890" s="48"/>
      <c r="O890" s="42"/>
      <c r="P890" s="42"/>
      <c r="Q890" s="42"/>
      <c r="R890" s="47"/>
      <c r="S890" s="42"/>
      <c r="T890" s="73"/>
      <c r="U890" s="48"/>
      <c r="V890" s="49"/>
    </row>
    <row r="891" spans="1:22" x14ac:dyDescent="0.35">
      <c r="A891" s="1"/>
      <c r="B891" s="44"/>
      <c r="E891" s="50"/>
      <c r="F891" s="41"/>
      <c r="G891" s="42"/>
      <c r="H891" s="42"/>
      <c r="I891" s="42"/>
      <c r="J891" s="42"/>
      <c r="K891" s="42"/>
      <c r="L891" s="46"/>
      <c r="M891" s="42"/>
      <c r="N891" s="48"/>
      <c r="O891" s="42"/>
      <c r="P891" s="42"/>
      <c r="Q891" s="42"/>
      <c r="R891" s="47"/>
      <c r="S891" s="42"/>
      <c r="T891" s="73"/>
      <c r="U891" s="48"/>
      <c r="V891" s="49"/>
    </row>
    <row r="892" spans="1:22" x14ac:dyDescent="0.35">
      <c r="A892" s="1"/>
      <c r="B892" s="44"/>
      <c r="E892" s="50"/>
      <c r="F892" s="41"/>
      <c r="G892" s="42"/>
      <c r="H892" s="42"/>
      <c r="I892" s="42"/>
      <c r="J892" s="42"/>
      <c r="K892" s="42"/>
      <c r="L892" s="46"/>
      <c r="M892" s="48"/>
      <c r="N892" s="48"/>
      <c r="O892" s="42"/>
      <c r="P892" s="42"/>
      <c r="Q892" s="42"/>
      <c r="R892" s="47"/>
      <c r="S892" s="42"/>
      <c r="T892" s="73"/>
      <c r="U892" s="48"/>
      <c r="V892" s="49"/>
    </row>
    <row r="893" spans="1:22" x14ac:dyDescent="0.35">
      <c r="A893" s="1"/>
      <c r="B893" s="44"/>
      <c r="E893" s="50"/>
      <c r="F893" s="41"/>
      <c r="G893" s="42"/>
      <c r="H893" s="42"/>
      <c r="I893" s="42"/>
      <c r="J893" s="42"/>
      <c r="K893" s="42"/>
      <c r="L893" s="46"/>
      <c r="M893" s="42"/>
      <c r="N893" s="48"/>
      <c r="O893" s="42"/>
      <c r="P893" s="42"/>
      <c r="Q893" s="42"/>
      <c r="R893" s="47"/>
      <c r="S893" s="42"/>
      <c r="T893" s="73"/>
      <c r="U893" s="48"/>
      <c r="V893" s="49"/>
    </row>
    <row r="894" spans="1:22" x14ac:dyDescent="0.35">
      <c r="A894" s="1"/>
      <c r="B894" s="44"/>
      <c r="E894" s="50"/>
      <c r="F894" s="41"/>
      <c r="G894" s="42"/>
      <c r="H894" s="42"/>
      <c r="I894" s="42"/>
      <c r="J894" s="42"/>
      <c r="K894" s="42"/>
      <c r="L894" s="46"/>
      <c r="M894" s="48"/>
      <c r="N894" s="48"/>
      <c r="O894" s="42"/>
      <c r="P894" s="42"/>
      <c r="Q894" s="42"/>
      <c r="R894" s="47"/>
      <c r="S894" s="42"/>
      <c r="T894" s="73"/>
      <c r="U894" s="48"/>
      <c r="V894" s="49"/>
    </row>
    <row r="895" spans="1:22" x14ac:dyDescent="0.35">
      <c r="A895" s="1"/>
      <c r="B895" s="44"/>
      <c r="E895" s="50"/>
      <c r="F895" s="41"/>
      <c r="G895" s="42"/>
      <c r="H895" s="42"/>
      <c r="I895" s="42"/>
      <c r="J895" s="42"/>
      <c r="K895" s="42"/>
      <c r="L895" s="46"/>
      <c r="M895" s="48"/>
      <c r="N895" s="48"/>
      <c r="O895" s="42"/>
      <c r="P895" s="42"/>
      <c r="Q895" s="42"/>
      <c r="R895" s="47"/>
      <c r="S895" s="42"/>
      <c r="T895" s="73"/>
      <c r="U895" s="48"/>
      <c r="V895" s="49"/>
    </row>
    <row r="896" spans="1:22" x14ac:dyDescent="0.35">
      <c r="A896" s="1"/>
      <c r="B896" s="44"/>
      <c r="E896" s="50"/>
      <c r="F896" s="41"/>
      <c r="G896" s="42"/>
      <c r="H896" s="42"/>
      <c r="I896" s="42"/>
      <c r="J896" s="42"/>
      <c r="K896" s="42"/>
      <c r="L896" s="46"/>
      <c r="M896" s="42"/>
      <c r="N896" s="48"/>
      <c r="O896" s="42"/>
      <c r="P896" s="42"/>
      <c r="Q896" s="42"/>
      <c r="R896" s="47"/>
      <c r="S896" s="42"/>
      <c r="T896" s="73"/>
      <c r="U896" s="48"/>
      <c r="V896" s="49"/>
    </row>
    <row r="897" spans="1:22" x14ac:dyDescent="0.35">
      <c r="A897" s="1"/>
      <c r="B897" s="44"/>
      <c r="E897" s="50"/>
      <c r="F897" s="41"/>
      <c r="G897" s="42"/>
      <c r="H897" s="42"/>
      <c r="I897" s="42"/>
      <c r="J897" s="42"/>
      <c r="K897" s="42"/>
      <c r="L897" s="46"/>
      <c r="M897" s="42"/>
      <c r="N897" s="48"/>
      <c r="O897" s="42"/>
      <c r="P897" s="42"/>
      <c r="Q897" s="42"/>
      <c r="R897" s="47"/>
      <c r="S897" s="42"/>
      <c r="T897" s="73"/>
      <c r="U897" s="48"/>
      <c r="V897" s="49"/>
    </row>
    <row r="898" spans="1:22" x14ac:dyDescent="0.35">
      <c r="A898" s="1"/>
      <c r="B898" s="44"/>
      <c r="E898" s="50"/>
      <c r="F898" s="41"/>
      <c r="G898" s="42"/>
      <c r="H898" s="42"/>
      <c r="I898" s="42"/>
      <c r="J898" s="42"/>
      <c r="K898" s="42"/>
      <c r="L898" s="46"/>
      <c r="M898" s="48"/>
      <c r="N898" s="48"/>
      <c r="O898" s="42"/>
      <c r="P898" s="42"/>
      <c r="Q898" s="42"/>
      <c r="R898" s="47"/>
      <c r="S898" s="42"/>
      <c r="T898" s="73"/>
      <c r="U898" s="48"/>
      <c r="V898" s="49"/>
    </row>
    <row r="899" spans="1:22" x14ac:dyDescent="0.35">
      <c r="A899" s="1"/>
      <c r="B899" s="44"/>
      <c r="E899" s="50"/>
      <c r="F899" s="41"/>
      <c r="G899" s="42"/>
      <c r="H899" s="42"/>
      <c r="I899" s="42"/>
      <c r="J899" s="42"/>
      <c r="K899" s="42"/>
      <c r="L899" s="46"/>
      <c r="M899" s="42"/>
      <c r="N899" s="48"/>
      <c r="O899" s="42"/>
      <c r="P899" s="42"/>
      <c r="Q899" s="42"/>
      <c r="R899" s="47"/>
      <c r="S899" s="42"/>
      <c r="T899" s="73"/>
      <c r="U899" s="48"/>
      <c r="V899" s="49"/>
    </row>
    <row r="900" spans="1:22" x14ac:dyDescent="0.35">
      <c r="A900" s="1"/>
      <c r="B900" s="44"/>
      <c r="E900" s="50"/>
      <c r="F900" s="41"/>
      <c r="G900" s="42"/>
      <c r="H900" s="42"/>
      <c r="I900" s="42"/>
      <c r="J900" s="42"/>
      <c r="K900" s="42"/>
      <c r="L900" s="46"/>
      <c r="M900" s="48"/>
      <c r="N900" s="48"/>
      <c r="O900" s="42"/>
      <c r="P900" s="42"/>
      <c r="Q900" s="42"/>
      <c r="R900" s="47"/>
      <c r="S900" s="42"/>
      <c r="T900" s="73"/>
      <c r="U900" s="48"/>
      <c r="V900" s="49"/>
    </row>
    <row r="901" spans="1:22" x14ac:dyDescent="0.35">
      <c r="A901" s="1"/>
      <c r="B901" s="44"/>
      <c r="E901" s="50"/>
      <c r="F901" s="41"/>
      <c r="G901" s="42"/>
      <c r="H901" s="42"/>
      <c r="I901" s="42"/>
      <c r="J901" s="42"/>
      <c r="K901" s="42"/>
      <c r="L901" s="46"/>
      <c r="M901" s="48"/>
      <c r="N901" s="48"/>
      <c r="O901" s="42"/>
      <c r="P901" s="42"/>
      <c r="Q901" s="42"/>
      <c r="R901" s="47"/>
      <c r="S901" s="42"/>
      <c r="T901" s="73"/>
      <c r="U901" s="48"/>
      <c r="V901" s="49"/>
    </row>
    <row r="902" spans="1:22" x14ac:dyDescent="0.35">
      <c r="A902" s="1"/>
      <c r="B902" s="44"/>
      <c r="E902" s="50"/>
      <c r="F902" s="41"/>
      <c r="G902" s="42"/>
      <c r="H902" s="42"/>
      <c r="I902" s="42"/>
      <c r="J902" s="42"/>
      <c r="K902" s="42"/>
      <c r="L902" s="46"/>
      <c r="M902" s="42"/>
      <c r="N902" s="48"/>
      <c r="O902" s="42"/>
      <c r="P902" s="42"/>
      <c r="Q902" s="42"/>
      <c r="R902" s="47"/>
      <c r="S902" s="42"/>
      <c r="T902" s="73"/>
      <c r="U902" s="48"/>
      <c r="V902" s="49"/>
    </row>
    <row r="903" spans="1:22" x14ac:dyDescent="0.35">
      <c r="A903" s="1"/>
      <c r="B903" s="44"/>
      <c r="E903" s="50"/>
      <c r="F903" s="41"/>
      <c r="G903" s="42"/>
      <c r="H903" s="42"/>
      <c r="I903" s="42"/>
      <c r="J903" s="42"/>
      <c r="K903" s="42"/>
      <c r="L903" s="46"/>
      <c r="M903" s="48"/>
      <c r="N903" s="48"/>
      <c r="O903" s="42"/>
      <c r="P903" s="42"/>
      <c r="Q903" s="42"/>
      <c r="R903" s="47"/>
      <c r="S903" s="42"/>
      <c r="T903" s="73"/>
      <c r="U903" s="48"/>
      <c r="V903" s="49"/>
    </row>
    <row r="904" spans="1:22" x14ac:dyDescent="0.35">
      <c r="A904" s="1"/>
      <c r="B904" s="44"/>
      <c r="E904" s="50"/>
      <c r="F904" s="41"/>
      <c r="G904" s="42"/>
      <c r="H904" s="42"/>
      <c r="I904" s="42"/>
      <c r="J904" s="42"/>
      <c r="K904" s="42"/>
      <c r="L904" s="46"/>
      <c r="M904" s="42"/>
      <c r="N904" s="48"/>
      <c r="O904" s="42"/>
      <c r="P904" s="42"/>
      <c r="Q904" s="42"/>
      <c r="R904" s="47"/>
      <c r="S904" s="42"/>
      <c r="T904" s="73"/>
      <c r="U904" s="48"/>
      <c r="V904" s="49"/>
    </row>
    <row r="905" spans="1:22" x14ac:dyDescent="0.35">
      <c r="A905" s="1"/>
      <c r="B905" s="44"/>
      <c r="E905" s="50"/>
      <c r="F905" s="41"/>
      <c r="G905" s="42"/>
      <c r="H905" s="42"/>
      <c r="I905" s="42"/>
      <c r="J905" s="42"/>
      <c r="K905" s="42"/>
      <c r="L905" s="46"/>
      <c r="M905" s="48"/>
      <c r="N905" s="48"/>
      <c r="O905" s="42"/>
      <c r="P905" s="42"/>
      <c r="Q905" s="42"/>
      <c r="R905" s="47"/>
      <c r="S905" s="42"/>
      <c r="T905" s="73"/>
      <c r="U905" s="48"/>
      <c r="V905" s="49"/>
    </row>
    <row r="906" spans="1:22" x14ac:dyDescent="0.35">
      <c r="A906" s="1"/>
      <c r="B906" s="44"/>
      <c r="E906" s="50"/>
      <c r="F906" s="41"/>
      <c r="G906" s="42"/>
      <c r="H906" s="42"/>
      <c r="I906" s="42"/>
      <c r="J906" s="42"/>
      <c r="K906" s="42"/>
      <c r="L906" s="46"/>
      <c r="M906" s="48"/>
      <c r="N906" s="48"/>
      <c r="O906" s="42"/>
      <c r="P906" s="42"/>
      <c r="Q906" s="42"/>
      <c r="R906" s="47"/>
      <c r="S906" s="42"/>
      <c r="T906" s="73"/>
      <c r="U906" s="48"/>
      <c r="V906" s="49"/>
    </row>
    <row r="907" spans="1:22" x14ac:dyDescent="0.35">
      <c r="A907" s="1"/>
      <c r="B907" s="44"/>
      <c r="E907" s="50"/>
      <c r="F907" s="41"/>
      <c r="G907" s="42"/>
      <c r="H907" s="42"/>
      <c r="I907" s="42"/>
      <c r="J907" s="42"/>
      <c r="K907" s="42"/>
      <c r="L907" s="46"/>
      <c r="M907" s="42"/>
      <c r="N907" s="48"/>
      <c r="O907" s="42"/>
      <c r="P907" s="42"/>
      <c r="Q907" s="42"/>
      <c r="R907" s="47"/>
      <c r="S907" s="42"/>
      <c r="T907" s="73"/>
      <c r="U907" s="48"/>
      <c r="V907" s="49"/>
    </row>
    <row r="908" spans="1:22" x14ac:dyDescent="0.35">
      <c r="A908" s="1"/>
      <c r="B908" s="44"/>
      <c r="E908" s="50"/>
      <c r="F908" s="41"/>
      <c r="G908" s="42"/>
      <c r="H908" s="42"/>
      <c r="I908" s="42"/>
      <c r="J908" s="42"/>
      <c r="K908" s="42"/>
      <c r="L908" s="46"/>
      <c r="M908" s="42"/>
      <c r="N908" s="48"/>
      <c r="O908" s="42"/>
      <c r="P908" s="42"/>
      <c r="Q908" s="42"/>
      <c r="R908" s="47"/>
      <c r="S908" s="42"/>
      <c r="T908" s="73"/>
      <c r="U908" s="48"/>
      <c r="V908" s="49"/>
    </row>
    <row r="909" spans="1:22" x14ac:dyDescent="0.35">
      <c r="A909" s="1"/>
      <c r="B909" s="44"/>
      <c r="E909" s="50"/>
      <c r="F909" s="41"/>
      <c r="G909" s="42"/>
      <c r="H909" s="42"/>
      <c r="I909" s="42"/>
      <c r="J909" s="42"/>
      <c r="K909" s="42"/>
      <c r="L909" s="46"/>
      <c r="M909" s="42"/>
      <c r="N909" s="48"/>
      <c r="O909" s="42"/>
      <c r="P909" s="42"/>
      <c r="Q909" s="42"/>
      <c r="R909" s="47"/>
      <c r="S909" s="42"/>
      <c r="T909" s="73"/>
      <c r="U909" s="48"/>
      <c r="V909" s="49"/>
    </row>
    <row r="910" spans="1:22" x14ac:dyDescent="0.35">
      <c r="A910" s="1"/>
      <c r="B910" s="44"/>
      <c r="E910" s="50"/>
      <c r="F910" s="41"/>
      <c r="G910" s="42"/>
      <c r="H910" s="42"/>
      <c r="I910" s="42"/>
      <c r="J910" s="42"/>
      <c r="K910" s="42"/>
      <c r="L910" s="46"/>
      <c r="M910" s="42"/>
      <c r="N910" s="48"/>
      <c r="O910" s="42"/>
      <c r="P910" s="42"/>
      <c r="Q910" s="42"/>
      <c r="R910" s="47"/>
      <c r="S910" s="42"/>
      <c r="T910" s="73"/>
      <c r="U910" s="48"/>
      <c r="V910" s="49"/>
    </row>
    <row r="911" spans="1:22" x14ac:dyDescent="0.35">
      <c r="A911" s="1"/>
      <c r="B911" s="44"/>
      <c r="E911" s="50"/>
      <c r="F911" s="41"/>
      <c r="G911" s="42"/>
      <c r="H911" s="42"/>
      <c r="I911" s="42"/>
      <c r="J911" s="42"/>
      <c r="K911" s="42"/>
      <c r="L911" s="46"/>
      <c r="M911" s="42"/>
      <c r="N911" s="48"/>
      <c r="O911" s="42"/>
      <c r="P911" s="42"/>
      <c r="Q911" s="42"/>
      <c r="R911" s="47"/>
      <c r="S911" s="42"/>
      <c r="T911" s="73"/>
      <c r="U911" s="48"/>
      <c r="V911" s="49"/>
    </row>
    <row r="912" spans="1:22" x14ac:dyDescent="0.35">
      <c r="A912" s="1"/>
      <c r="B912" s="44"/>
      <c r="E912" s="50"/>
      <c r="F912" s="41"/>
      <c r="G912" s="42"/>
      <c r="H912" s="42"/>
      <c r="I912" s="42"/>
      <c r="J912" s="42"/>
      <c r="K912" s="42"/>
      <c r="L912" s="46"/>
      <c r="M912" s="42"/>
      <c r="N912" s="48"/>
      <c r="O912" s="42"/>
      <c r="P912" s="42"/>
      <c r="Q912" s="42"/>
      <c r="R912" s="47"/>
      <c r="S912" s="42"/>
      <c r="T912" s="73"/>
      <c r="U912" s="48"/>
      <c r="V912" s="49"/>
    </row>
    <row r="913" spans="1:22" x14ac:dyDescent="0.35">
      <c r="A913" s="1"/>
      <c r="B913" s="44"/>
      <c r="E913" s="50"/>
      <c r="F913" s="41"/>
      <c r="G913" s="42"/>
      <c r="H913" s="42"/>
      <c r="I913" s="42"/>
      <c r="J913" s="42"/>
      <c r="K913" s="42"/>
      <c r="L913" s="46"/>
      <c r="M913" s="42"/>
      <c r="N913" s="48"/>
      <c r="O913" s="42"/>
      <c r="P913" s="42"/>
      <c r="Q913" s="42"/>
      <c r="R913" s="47"/>
      <c r="S913" s="42"/>
      <c r="T913" s="73"/>
      <c r="U913" s="48"/>
      <c r="V913" s="49"/>
    </row>
    <row r="914" spans="1:22" x14ac:dyDescent="0.35">
      <c r="A914" s="1"/>
      <c r="B914" s="44"/>
      <c r="E914" s="50"/>
      <c r="F914" s="41"/>
      <c r="G914" s="42"/>
      <c r="H914" s="42"/>
      <c r="I914" s="42"/>
      <c r="J914" s="42"/>
      <c r="K914" s="42"/>
      <c r="L914" s="46"/>
      <c r="M914" s="42"/>
      <c r="N914" s="48"/>
      <c r="O914" s="42"/>
      <c r="P914" s="42"/>
      <c r="Q914" s="42"/>
      <c r="R914" s="47"/>
      <c r="S914" s="42"/>
      <c r="T914" s="73"/>
      <c r="U914" s="48"/>
      <c r="V914" s="49"/>
    </row>
    <row r="915" spans="1:22" x14ac:dyDescent="0.35">
      <c r="A915" s="1"/>
      <c r="B915" s="44"/>
      <c r="E915" s="50"/>
      <c r="F915" s="41"/>
      <c r="G915" s="42"/>
      <c r="H915" s="42"/>
      <c r="I915" s="42"/>
      <c r="J915" s="42"/>
      <c r="K915" s="42"/>
      <c r="L915" s="46"/>
      <c r="M915" s="48"/>
      <c r="N915" s="48"/>
      <c r="O915" s="42"/>
      <c r="P915" s="42"/>
      <c r="Q915" s="42"/>
      <c r="R915" s="47"/>
      <c r="S915" s="42"/>
      <c r="T915" s="73"/>
      <c r="U915" s="48"/>
      <c r="V915" s="49"/>
    </row>
    <row r="916" spans="1:22" x14ac:dyDescent="0.35">
      <c r="A916" s="1"/>
      <c r="B916" s="44"/>
      <c r="E916" s="50"/>
      <c r="F916" s="41"/>
      <c r="G916" s="42"/>
      <c r="H916" s="42"/>
      <c r="I916" s="42"/>
      <c r="J916" s="42"/>
      <c r="K916" s="42"/>
      <c r="L916" s="46"/>
      <c r="M916" s="42"/>
      <c r="N916" s="48"/>
      <c r="O916" s="42"/>
      <c r="P916" s="42"/>
      <c r="Q916" s="42"/>
      <c r="R916" s="47"/>
      <c r="S916" s="42"/>
      <c r="T916" s="73"/>
      <c r="U916" s="48"/>
      <c r="V916" s="49"/>
    </row>
    <row r="917" spans="1:22" x14ac:dyDescent="0.35">
      <c r="A917" s="1"/>
      <c r="B917" s="44"/>
      <c r="E917" s="50"/>
      <c r="F917" s="41"/>
      <c r="G917" s="42"/>
      <c r="H917" s="42"/>
      <c r="I917" s="42"/>
      <c r="J917" s="42"/>
      <c r="K917" s="42"/>
      <c r="L917" s="46"/>
      <c r="M917" s="48"/>
      <c r="N917" s="48"/>
      <c r="O917" s="42"/>
      <c r="P917" s="42"/>
      <c r="Q917" s="42"/>
      <c r="R917" s="47"/>
      <c r="S917" s="42"/>
      <c r="T917" s="73"/>
      <c r="U917" s="48"/>
      <c r="V917" s="49"/>
    </row>
    <row r="918" spans="1:22" x14ac:dyDescent="0.35">
      <c r="A918" s="1"/>
      <c r="B918" s="44"/>
      <c r="E918" s="50"/>
      <c r="F918" s="41"/>
      <c r="G918" s="42"/>
      <c r="H918" s="42"/>
      <c r="I918" s="42"/>
      <c r="J918" s="42"/>
      <c r="K918" s="42"/>
      <c r="L918" s="46"/>
      <c r="M918" s="42"/>
      <c r="N918" s="48"/>
      <c r="O918" s="42"/>
      <c r="P918" s="42"/>
      <c r="Q918" s="42"/>
      <c r="R918" s="47"/>
      <c r="S918" s="42"/>
      <c r="T918" s="73"/>
      <c r="U918" s="48"/>
      <c r="V918" s="49"/>
    </row>
    <row r="919" spans="1:22" x14ac:dyDescent="0.35">
      <c r="A919" s="1"/>
      <c r="B919" s="44"/>
      <c r="E919" s="50"/>
      <c r="F919" s="41"/>
      <c r="G919" s="42"/>
      <c r="H919" s="42"/>
      <c r="I919" s="42"/>
      <c r="J919" s="42"/>
      <c r="K919" s="42"/>
      <c r="L919" s="46"/>
      <c r="M919" s="48"/>
      <c r="N919" s="48"/>
      <c r="O919" s="42"/>
      <c r="P919" s="42"/>
      <c r="Q919" s="42"/>
      <c r="R919" s="47"/>
      <c r="S919" s="42"/>
      <c r="T919" s="73"/>
      <c r="U919" s="48"/>
      <c r="V919" s="49"/>
    </row>
    <row r="920" spans="1:22" x14ac:dyDescent="0.35">
      <c r="A920" s="1"/>
      <c r="B920" s="44"/>
      <c r="E920" s="50"/>
      <c r="F920" s="41"/>
      <c r="G920" s="42"/>
      <c r="H920" s="42"/>
      <c r="I920" s="42"/>
      <c r="J920" s="42"/>
      <c r="K920" s="42"/>
      <c r="L920" s="46"/>
      <c r="M920" s="42"/>
      <c r="N920" s="48"/>
      <c r="O920" s="42"/>
      <c r="P920" s="42"/>
      <c r="Q920" s="42"/>
      <c r="R920" s="47"/>
      <c r="S920" s="42"/>
      <c r="T920" s="73"/>
      <c r="U920" s="48"/>
      <c r="V920" s="49"/>
    </row>
    <row r="921" spans="1:22" x14ac:dyDescent="0.35">
      <c r="A921" s="1"/>
      <c r="B921" s="44"/>
      <c r="E921" s="50"/>
      <c r="F921" s="41"/>
      <c r="G921" s="42"/>
      <c r="H921" s="42"/>
      <c r="I921" s="42"/>
      <c r="J921" s="42"/>
      <c r="K921" s="42"/>
      <c r="L921" s="46"/>
      <c r="M921" s="42"/>
      <c r="N921" s="48"/>
      <c r="O921" s="42"/>
      <c r="P921" s="42"/>
      <c r="Q921" s="42"/>
      <c r="R921" s="47"/>
      <c r="S921" s="42"/>
      <c r="T921" s="73"/>
      <c r="U921" s="48"/>
      <c r="V921" s="49"/>
    </row>
    <row r="922" spans="1:22" x14ac:dyDescent="0.35">
      <c r="A922" s="1"/>
      <c r="B922" s="44"/>
      <c r="E922" s="50"/>
      <c r="F922" s="41"/>
      <c r="G922" s="42"/>
      <c r="H922" s="42"/>
      <c r="I922" s="42"/>
      <c r="J922" s="42"/>
      <c r="K922" s="42"/>
      <c r="L922" s="46"/>
      <c r="M922" s="48"/>
      <c r="N922" s="48"/>
      <c r="O922" s="42"/>
      <c r="P922" s="42"/>
      <c r="Q922" s="42"/>
      <c r="R922" s="47"/>
      <c r="S922" s="42"/>
      <c r="T922" s="73"/>
      <c r="U922" s="48"/>
      <c r="V922" s="49"/>
    </row>
    <row r="923" spans="1:22" x14ac:dyDescent="0.35">
      <c r="A923" s="1"/>
      <c r="B923" s="44"/>
      <c r="E923" s="50"/>
      <c r="F923" s="41"/>
      <c r="G923" s="42"/>
      <c r="H923" s="42"/>
      <c r="I923" s="42"/>
      <c r="J923" s="42"/>
      <c r="K923" s="42"/>
      <c r="L923" s="46"/>
      <c r="M923" s="42"/>
      <c r="N923" s="48"/>
      <c r="O923" s="42"/>
      <c r="P923" s="42"/>
      <c r="Q923" s="42"/>
      <c r="R923" s="47"/>
      <c r="S923" s="42"/>
      <c r="T923" s="73"/>
      <c r="U923" s="48"/>
      <c r="V923" s="49"/>
    </row>
    <row r="924" spans="1:22" x14ac:dyDescent="0.35">
      <c r="A924" s="1"/>
      <c r="B924" s="44"/>
      <c r="E924" s="50"/>
      <c r="F924" s="41"/>
      <c r="G924" s="42"/>
      <c r="H924" s="42"/>
      <c r="I924" s="42"/>
      <c r="J924" s="42"/>
      <c r="K924" s="42"/>
      <c r="L924" s="46"/>
      <c r="M924" s="42"/>
      <c r="N924" s="48"/>
      <c r="O924" s="42"/>
      <c r="P924" s="42"/>
      <c r="Q924" s="42"/>
      <c r="R924" s="47"/>
      <c r="S924" s="42"/>
      <c r="T924" s="73"/>
      <c r="U924" s="48"/>
      <c r="V924" s="49"/>
    </row>
    <row r="925" spans="1:22" x14ac:dyDescent="0.35">
      <c r="A925" s="1"/>
      <c r="B925" s="44"/>
      <c r="E925" s="50"/>
      <c r="F925" s="41"/>
      <c r="G925" s="42"/>
      <c r="H925" s="42"/>
      <c r="I925" s="42"/>
      <c r="J925" s="42"/>
      <c r="K925" s="42"/>
      <c r="L925" s="46"/>
      <c r="M925" s="42"/>
      <c r="N925" s="48"/>
      <c r="O925" s="42"/>
      <c r="P925" s="42"/>
      <c r="Q925" s="42"/>
      <c r="R925" s="47"/>
      <c r="S925" s="42"/>
      <c r="T925" s="73"/>
      <c r="U925" s="48"/>
      <c r="V925" s="49"/>
    </row>
    <row r="926" spans="1:22" x14ac:dyDescent="0.35">
      <c r="A926" s="1"/>
      <c r="B926" s="44"/>
      <c r="E926" s="50"/>
      <c r="F926" s="41"/>
      <c r="G926" s="42"/>
      <c r="H926" s="42"/>
      <c r="I926" s="42"/>
      <c r="J926" s="42"/>
      <c r="K926" s="42"/>
      <c r="L926" s="46"/>
      <c r="M926" s="42"/>
      <c r="N926" s="48"/>
      <c r="O926" s="42"/>
      <c r="P926" s="42"/>
      <c r="Q926" s="42"/>
      <c r="R926" s="47"/>
      <c r="S926" s="42"/>
      <c r="T926" s="73"/>
      <c r="U926" s="48"/>
      <c r="V926" s="49"/>
    </row>
    <row r="927" spans="1:22" x14ac:dyDescent="0.35">
      <c r="A927" s="1"/>
      <c r="B927" s="44"/>
      <c r="E927" s="50"/>
      <c r="F927" s="41"/>
      <c r="G927" s="42"/>
      <c r="H927" s="42"/>
      <c r="I927" s="42"/>
      <c r="J927" s="42"/>
      <c r="K927" s="42"/>
      <c r="L927" s="46"/>
      <c r="M927" s="42"/>
      <c r="N927" s="48"/>
      <c r="O927" s="42"/>
      <c r="P927" s="42"/>
      <c r="Q927" s="42"/>
      <c r="R927" s="47"/>
      <c r="S927" s="42"/>
      <c r="T927" s="73"/>
      <c r="U927" s="48"/>
      <c r="V927" s="49"/>
    </row>
    <row r="928" spans="1:22" x14ac:dyDescent="0.35">
      <c r="A928" s="1"/>
      <c r="B928" s="44"/>
      <c r="E928" s="50"/>
      <c r="F928" s="41"/>
      <c r="G928" s="42"/>
      <c r="H928" s="42"/>
      <c r="I928" s="42"/>
      <c r="J928" s="42"/>
      <c r="K928" s="42"/>
      <c r="L928" s="46"/>
      <c r="M928" s="42"/>
      <c r="N928" s="48"/>
      <c r="O928" s="42"/>
      <c r="P928" s="42"/>
      <c r="Q928" s="42"/>
      <c r="R928" s="47"/>
      <c r="S928" s="42"/>
      <c r="T928" s="73"/>
      <c r="U928" s="48"/>
      <c r="V928" s="49"/>
    </row>
    <row r="929" spans="1:22" x14ac:dyDescent="0.35">
      <c r="A929" s="1"/>
      <c r="B929" s="44"/>
      <c r="E929" s="50"/>
      <c r="F929" s="41"/>
      <c r="G929" s="42"/>
      <c r="H929" s="42"/>
      <c r="I929" s="42"/>
      <c r="J929" s="42"/>
      <c r="K929" s="42"/>
      <c r="L929" s="46"/>
      <c r="M929" s="42"/>
      <c r="N929" s="48"/>
      <c r="O929" s="42"/>
      <c r="P929" s="42"/>
      <c r="Q929" s="42"/>
      <c r="R929" s="47"/>
      <c r="S929" s="42"/>
      <c r="T929" s="73"/>
      <c r="U929" s="48"/>
      <c r="V929" s="49"/>
    </row>
    <row r="930" spans="1:22" x14ac:dyDescent="0.35">
      <c r="A930" s="1"/>
      <c r="B930" s="44"/>
      <c r="E930" s="50"/>
      <c r="F930" s="41"/>
      <c r="G930" s="42"/>
      <c r="H930" s="42"/>
      <c r="I930" s="42"/>
      <c r="J930" s="42"/>
      <c r="K930" s="42"/>
      <c r="L930" s="46"/>
      <c r="M930" s="42"/>
      <c r="N930" s="48"/>
      <c r="O930" s="42"/>
      <c r="P930" s="42"/>
      <c r="Q930" s="42"/>
      <c r="R930" s="47"/>
      <c r="S930" s="42"/>
      <c r="T930" s="73"/>
      <c r="U930" s="48"/>
      <c r="V930" s="49"/>
    </row>
    <row r="931" spans="1:22" x14ac:dyDescent="0.35">
      <c r="A931" s="1"/>
      <c r="B931" s="44"/>
      <c r="E931" s="50"/>
      <c r="F931" s="41"/>
      <c r="G931" s="42"/>
      <c r="H931" s="42"/>
      <c r="I931" s="42"/>
      <c r="J931" s="42"/>
      <c r="K931" s="42"/>
      <c r="L931" s="46"/>
      <c r="M931" s="42"/>
      <c r="N931" s="48"/>
      <c r="O931" s="42"/>
      <c r="P931" s="42"/>
      <c r="Q931" s="42"/>
      <c r="R931" s="47"/>
      <c r="S931" s="42"/>
      <c r="T931" s="73"/>
      <c r="U931" s="48"/>
      <c r="V931" s="49"/>
    </row>
    <row r="932" spans="1:22" x14ac:dyDescent="0.35">
      <c r="A932" s="1"/>
      <c r="B932" s="44"/>
      <c r="E932" s="50"/>
      <c r="F932" s="41"/>
      <c r="G932" s="42"/>
      <c r="H932" s="42"/>
      <c r="I932" s="42"/>
      <c r="J932" s="42"/>
      <c r="K932" s="42"/>
      <c r="L932" s="46"/>
      <c r="M932" s="48"/>
      <c r="N932" s="48"/>
      <c r="O932" s="42"/>
      <c r="P932" s="42"/>
      <c r="Q932" s="42"/>
      <c r="R932" s="47"/>
      <c r="S932" s="42"/>
      <c r="T932" s="73"/>
      <c r="U932" s="48"/>
      <c r="V932" s="49"/>
    </row>
    <row r="933" spans="1:22" x14ac:dyDescent="0.35">
      <c r="A933" s="1"/>
      <c r="B933" s="44"/>
      <c r="E933" s="50"/>
      <c r="F933" s="41"/>
      <c r="G933" s="42"/>
      <c r="H933" s="42"/>
      <c r="I933" s="42"/>
      <c r="J933" s="42"/>
      <c r="K933" s="42"/>
      <c r="L933" s="46"/>
      <c r="M933" s="42"/>
      <c r="N933" s="48"/>
      <c r="O933" s="42"/>
      <c r="P933" s="42"/>
      <c r="Q933" s="42"/>
      <c r="R933" s="47"/>
      <c r="S933" s="42"/>
      <c r="T933" s="73"/>
      <c r="U933" s="48"/>
      <c r="V933" s="49"/>
    </row>
    <row r="934" spans="1:22" x14ac:dyDescent="0.35">
      <c r="A934" s="1"/>
      <c r="B934" s="44"/>
      <c r="E934" s="50"/>
      <c r="F934" s="41"/>
      <c r="G934" s="42"/>
      <c r="H934" s="42"/>
      <c r="I934" s="42"/>
      <c r="J934" s="42"/>
      <c r="K934" s="42"/>
      <c r="L934" s="46"/>
      <c r="M934" s="48"/>
      <c r="N934" s="48"/>
      <c r="O934" s="42"/>
      <c r="P934" s="42"/>
      <c r="Q934" s="42"/>
      <c r="R934" s="47"/>
      <c r="S934" s="42"/>
      <c r="T934" s="73"/>
      <c r="U934" s="48"/>
      <c r="V934" s="49"/>
    </row>
    <row r="935" spans="1:22" x14ac:dyDescent="0.35">
      <c r="A935" s="1"/>
      <c r="B935" s="44"/>
      <c r="E935" s="50"/>
      <c r="F935" s="41"/>
      <c r="G935" s="42"/>
      <c r="H935" s="42"/>
      <c r="I935" s="42"/>
      <c r="J935" s="42"/>
      <c r="K935" s="42"/>
      <c r="L935" s="46"/>
      <c r="M935" s="42"/>
      <c r="N935" s="48"/>
      <c r="O935" s="42"/>
      <c r="P935" s="42"/>
      <c r="Q935" s="42"/>
      <c r="R935" s="47"/>
      <c r="S935" s="42"/>
      <c r="T935" s="73"/>
      <c r="U935" s="48"/>
      <c r="V935" s="49"/>
    </row>
    <row r="936" spans="1:22" x14ac:dyDescent="0.35">
      <c r="A936" s="1"/>
      <c r="B936" s="44"/>
      <c r="E936" s="50"/>
      <c r="F936" s="41"/>
      <c r="G936" s="42"/>
      <c r="H936" s="42"/>
      <c r="I936" s="42"/>
      <c r="J936" s="42"/>
      <c r="K936" s="42"/>
      <c r="L936" s="46"/>
      <c r="M936" s="42"/>
      <c r="N936" s="48"/>
      <c r="O936" s="42"/>
      <c r="P936" s="42"/>
      <c r="Q936" s="42"/>
      <c r="R936" s="47"/>
      <c r="S936" s="42"/>
      <c r="T936" s="73"/>
      <c r="U936" s="48"/>
      <c r="V936" s="49"/>
    </row>
    <row r="937" spans="1:22" x14ac:dyDescent="0.35">
      <c r="A937" s="1"/>
      <c r="B937" s="44"/>
      <c r="E937" s="50"/>
      <c r="F937" s="41"/>
      <c r="G937" s="42"/>
      <c r="H937" s="42"/>
      <c r="I937" s="42"/>
      <c r="J937" s="42"/>
      <c r="K937" s="42"/>
      <c r="L937" s="46"/>
      <c r="M937" s="42"/>
      <c r="N937" s="48"/>
      <c r="O937" s="42"/>
      <c r="P937" s="42"/>
      <c r="Q937" s="42"/>
      <c r="R937" s="47"/>
      <c r="S937" s="42"/>
      <c r="T937" s="73"/>
      <c r="U937" s="48"/>
      <c r="V937" s="49"/>
    </row>
    <row r="938" spans="1:22" x14ac:dyDescent="0.35">
      <c r="A938" s="1"/>
      <c r="B938" s="44"/>
      <c r="E938" s="50"/>
      <c r="F938" s="41"/>
      <c r="G938" s="42"/>
      <c r="H938" s="42"/>
      <c r="I938" s="42"/>
      <c r="J938" s="42"/>
      <c r="K938" s="42"/>
      <c r="L938" s="46"/>
      <c r="M938" s="48"/>
      <c r="N938" s="48"/>
      <c r="O938" s="42"/>
      <c r="P938" s="42"/>
      <c r="Q938" s="42"/>
      <c r="R938" s="47"/>
      <c r="S938" s="42"/>
      <c r="T938" s="73"/>
      <c r="U938" s="48"/>
      <c r="V938" s="49"/>
    </row>
    <row r="939" spans="1:22" x14ac:dyDescent="0.35">
      <c r="A939" s="1"/>
      <c r="B939" s="44"/>
      <c r="E939" s="50"/>
      <c r="F939" s="41"/>
      <c r="G939" s="42"/>
      <c r="H939" s="42"/>
      <c r="I939" s="42"/>
      <c r="J939" s="42"/>
      <c r="K939" s="42"/>
      <c r="L939" s="46"/>
      <c r="M939" s="42"/>
      <c r="N939" s="48"/>
      <c r="O939" s="42"/>
      <c r="P939" s="42"/>
      <c r="Q939" s="42"/>
      <c r="R939" s="47"/>
      <c r="S939" s="42"/>
      <c r="T939" s="73"/>
      <c r="U939" s="48"/>
      <c r="V939" s="49"/>
    </row>
    <row r="940" spans="1:22" x14ac:dyDescent="0.35">
      <c r="A940" s="1"/>
      <c r="B940" s="44"/>
      <c r="E940" s="50"/>
      <c r="F940" s="41"/>
      <c r="G940" s="42"/>
      <c r="H940" s="42"/>
      <c r="I940" s="42"/>
      <c r="J940" s="42"/>
      <c r="K940" s="42"/>
      <c r="L940" s="46"/>
      <c r="M940" s="42"/>
      <c r="N940" s="48"/>
      <c r="O940" s="42"/>
      <c r="P940" s="42"/>
      <c r="Q940" s="42"/>
      <c r="R940" s="47"/>
      <c r="S940" s="42"/>
      <c r="T940" s="73"/>
      <c r="U940" s="48"/>
      <c r="V940" s="49"/>
    </row>
    <row r="941" spans="1:22" x14ac:dyDescent="0.35">
      <c r="A941" s="1"/>
      <c r="B941" s="44"/>
      <c r="E941" s="50"/>
      <c r="F941" s="41"/>
      <c r="G941" s="42"/>
      <c r="H941" s="42"/>
      <c r="I941" s="42"/>
      <c r="J941" s="42"/>
      <c r="K941" s="42"/>
      <c r="L941" s="46"/>
      <c r="M941" s="42"/>
      <c r="N941" s="48"/>
      <c r="O941" s="42"/>
      <c r="P941" s="42"/>
      <c r="Q941" s="42"/>
      <c r="R941" s="47"/>
      <c r="S941" s="42"/>
      <c r="T941" s="73"/>
      <c r="U941" s="48"/>
      <c r="V941" s="49"/>
    </row>
    <row r="942" spans="1:22" x14ac:dyDescent="0.35">
      <c r="A942" s="1"/>
      <c r="B942" s="44"/>
      <c r="E942" s="50"/>
      <c r="F942" s="41"/>
      <c r="G942" s="42"/>
      <c r="H942" s="42"/>
      <c r="I942" s="42"/>
      <c r="J942" s="42"/>
      <c r="K942" s="42"/>
      <c r="L942" s="46"/>
      <c r="M942" s="42"/>
      <c r="N942" s="48"/>
      <c r="O942" s="42"/>
      <c r="P942" s="42"/>
      <c r="Q942" s="42"/>
      <c r="R942" s="47"/>
      <c r="S942" s="42"/>
      <c r="T942" s="73"/>
      <c r="U942" s="48"/>
      <c r="V942" s="49"/>
    </row>
    <row r="943" spans="1:22" x14ac:dyDescent="0.35">
      <c r="A943" s="1"/>
      <c r="B943" s="44"/>
      <c r="E943" s="50"/>
      <c r="F943" s="60"/>
      <c r="G943" s="42"/>
      <c r="H943" s="42"/>
      <c r="I943" s="42"/>
      <c r="J943" s="42"/>
      <c r="K943" s="42"/>
      <c r="L943" s="46"/>
      <c r="M943" s="42"/>
      <c r="N943" s="48"/>
      <c r="O943" s="42"/>
      <c r="P943" s="42"/>
      <c r="Q943" s="42"/>
      <c r="R943" s="62"/>
      <c r="S943" s="48"/>
      <c r="T943" s="73"/>
      <c r="U943" s="48"/>
      <c r="V943" s="49"/>
    </row>
    <row r="944" spans="1:22" x14ac:dyDescent="0.35">
      <c r="A944" s="1"/>
      <c r="B944" s="44"/>
      <c r="E944" s="50"/>
      <c r="F944" s="60"/>
      <c r="G944" s="42"/>
      <c r="H944" s="42"/>
      <c r="I944" s="42"/>
      <c r="J944" s="42"/>
      <c r="K944" s="42"/>
      <c r="L944" s="46"/>
      <c r="M944" s="42"/>
      <c r="N944" s="48"/>
      <c r="O944" s="42"/>
      <c r="P944" s="42"/>
      <c r="Q944" s="42"/>
      <c r="R944" s="47"/>
      <c r="S944" s="42"/>
      <c r="T944" s="73"/>
      <c r="U944" s="48"/>
      <c r="V944" s="49"/>
    </row>
    <row r="945" spans="1:22" x14ac:dyDescent="0.35">
      <c r="A945" s="1"/>
      <c r="B945" s="44"/>
      <c r="E945" s="50"/>
      <c r="F945" s="60"/>
      <c r="G945" s="42"/>
      <c r="H945" s="42"/>
      <c r="I945" s="42"/>
      <c r="J945" s="42"/>
      <c r="K945" s="42"/>
      <c r="L945" s="46"/>
      <c r="M945" s="42"/>
      <c r="N945" s="48"/>
      <c r="O945" s="42"/>
      <c r="P945" s="42"/>
      <c r="Q945" s="42"/>
      <c r="R945" s="62"/>
      <c r="S945" s="48"/>
      <c r="T945" s="73"/>
      <c r="U945" s="48"/>
      <c r="V945" s="49"/>
    </row>
    <row r="946" spans="1:22" x14ac:dyDescent="0.35">
      <c r="A946" s="1"/>
      <c r="B946" s="44"/>
      <c r="E946" s="50"/>
      <c r="F946" s="41"/>
      <c r="G946" s="42"/>
      <c r="H946" s="42"/>
      <c r="I946" s="42"/>
      <c r="J946" s="42"/>
      <c r="K946" s="42"/>
      <c r="L946" s="46"/>
      <c r="M946" s="48"/>
      <c r="N946" s="48"/>
      <c r="O946" s="42"/>
      <c r="P946" s="42"/>
      <c r="Q946" s="42"/>
      <c r="R946" s="47"/>
      <c r="S946" s="42"/>
      <c r="T946" s="73"/>
      <c r="U946" s="48"/>
      <c r="V946" s="49"/>
    </row>
    <row r="947" spans="1:22" x14ac:dyDescent="0.35">
      <c r="A947" s="1"/>
      <c r="B947" s="44"/>
      <c r="E947" s="50"/>
      <c r="F947" s="41"/>
      <c r="G947" s="42"/>
      <c r="H947" s="42"/>
      <c r="I947" s="42"/>
      <c r="J947" s="42"/>
      <c r="K947" s="42"/>
      <c r="L947" s="46"/>
      <c r="M947" s="42"/>
      <c r="N947" s="48"/>
      <c r="O947" s="42"/>
      <c r="P947" s="42"/>
      <c r="Q947" s="42"/>
      <c r="R947" s="47"/>
      <c r="S947" s="42"/>
      <c r="T947" s="73"/>
      <c r="U947" s="48"/>
      <c r="V947" s="49"/>
    </row>
    <row r="948" spans="1:22" x14ac:dyDescent="0.35">
      <c r="A948" s="1"/>
      <c r="B948" s="44"/>
      <c r="E948" s="50"/>
      <c r="F948" s="41"/>
      <c r="G948" s="42"/>
      <c r="H948" s="42"/>
      <c r="I948" s="42"/>
      <c r="J948" s="42"/>
      <c r="K948" s="42"/>
      <c r="L948" s="46"/>
      <c r="M948" s="48"/>
      <c r="N948" s="48"/>
      <c r="O948" s="42"/>
      <c r="P948" s="42"/>
      <c r="Q948" s="42"/>
      <c r="R948" s="47"/>
      <c r="S948" s="42"/>
      <c r="T948" s="73"/>
      <c r="U948" s="48"/>
      <c r="V948" s="49"/>
    </row>
    <row r="949" spans="1:22" x14ac:dyDescent="0.35">
      <c r="A949" s="1"/>
      <c r="B949" s="44"/>
      <c r="E949" s="50"/>
      <c r="F949" s="41"/>
      <c r="G949" s="42"/>
      <c r="H949" s="42"/>
      <c r="I949" s="42"/>
      <c r="J949" s="42"/>
      <c r="K949" s="42"/>
      <c r="L949" s="46"/>
      <c r="M949" s="42"/>
      <c r="N949" s="48"/>
      <c r="O949" s="42"/>
      <c r="P949" s="42"/>
      <c r="Q949" s="42"/>
      <c r="R949" s="47"/>
      <c r="S949" s="42"/>
      <c r="T949" s="73"/>
      <c r="U949" s="48"/>
      <c r="V949" s="49"/>
    </row>
    <row r="950" spans="1:22" x14ac:dyDescent="0.35">
      <c r="A950" s="1"/>
      <c r="B950" s="44"/>
      <c r="E950" s="50"/>
      <c r="F950" s="41"/>
      <c r="G950" s="42"/>
      <c r="H950" s="42"/>
      <c r="I950" s="42"/>
      <c r="J950" s="42"/>
      <c r="K950" s="42"/>
      <c r="L950" s="46"/>
      <c r="M950" s="42"/>
      <c r="N950" s="48"/>
      <c r="O950" s="42"/>
      <c r="P950" s="42"/>
      <c r="Q950" s="42"/>
      <c r="R950" s="47"/>
      <c r="S950" s="42"/>
      <c r="T950" s="73"/>
      <c r="U950" s="48"/>
      <c r="V950" s="49"/>
    </row>
    <row r="951" spans="1:22" x14ac:dyDescent="0.35">
      <c r="A951" s="1"/>
      <c r="B951" s="44"/>
      <c r="E951" s="50"/>
      <c r="F951" s="41"/>
      <c r="G951" s="42"/>
      <c r="H951" s="42"/>
      <c r="I951" s="42"/>
      <c r="J951" s="42"/>
      <c r="K951" s="42"/>
      <c r="L951" s="46"/>
      <c r="M951" s="42"/>
      <c r="N951" s="48"/>
      <c r="O951" s="42"/>
      <c r="P951" s="42"/>
      <c r="Q951" s="42"/>
      <c r="R951" s="47"/>
      <c r="S951" s="42"/>
      <c r="T951" s="73"/>
      <c r="U951" s="48"/>
      <c r="V951" s="49"/>
    </row>
    <row r="952" spans="1:22" x14ac:dyDescent="0.35">
      <c r="A952" s="1"/>
      <c r="B952" s="44"/>
      <c r="E952" s="50"/>
      <c r="F952" s="41"/>
      <c r="G952" s="42"/>
      <c r="H952" s="42"/>
      <c r="I952" s="42"/>
      <c r="J952" s="42"/>
      <c r="K952" s="42"/>
      <c r="L952" s="46"/>
      <c r="M952" s="42"/>
      <c r="N952" s="48"/>
      <c r="O952" s="42"/>
      <c r="P952" s="42"/>
      <c r="Q952" s="42"/>
      <c r="R952" s="47"/>
      <c r="S952" s="42"/>
      <c r="T952" s="73"/>
      <c r="U952" s="48"/>
      <c r="V952" s="49"/>
    </row>
    <row r="953" spans="1:22" x14ac:dyDescent="0.35">
      <c r="A953" s="1"/>
      <c r="B953" s="44"/>
      <c r="E953" s="50"/>
      <c r="F953" s="41"/>
      <c r="G953" s="42"/>
      <c r="H953" s="42"/>
      <c r="I953" s="42"/>
      <c r="J953" s="42"/>
      <c r="K953" s="42"/>
      <c r="L953" s="46"/>
      <c r="M953" s="42"/>
      <c r="N953" s="48"/>
      <c r="O953" s="42"/>
      <c r="P953" s="42"/>
      <c r="Q953" s="42"/>
      <c r="R953" s="47"/>
      <c r="S953" s="42"/>
      <c r="T953" s="73"/>
      <c r="U953" s="48"/>
      <c r="V953" s="49"/>
    </row>
    <row r="954" spans="1:22" x14ac:dyDescent="0.35">
      <c r="A954" s="1"/>
      <c r="B954" s="44"/>
      <c r="E954" s="50"/>
      <c r="F954" s="41"/>
      <c r="G954" s="42"/>
      <c r="H954" s="42"/>
      <c r="I954" s="42"/>
      <c r="J954" s="42"/>
      <c r="K954" s="42"/>
      <c r="L954" s="46"/>
      <c r="M954" s="42"/>
      <c r="N954" s="48"/>
      <c r="O954" s="42"/>
      <c r="P954" s="42"/>
      <c r="Q954" s="42"/>
      <c r="R954" s="47"/>
      <c r="S954" s="42"/>
      <c r="T954" s="73"/>
      <c r="U954" s="48"/>
      <c r="V954" s="49"/>
    </row>
    <row r="955" spans="1:22" x14ac:dyDescent="0.35">
      <c r="A955" s="1"/>
      <c r="B955" s="44"/>
      <c r="E955" s="50"/>
      <c r="F955" s="41"/>
      <c r="G955" s="42"/>
      <c r="H955" s="42"/>
      <c r="I955" s="42"/>
      <c r="J955" s="42"/>
      <c r="K955" s="42"/>
      <c r="L955" s="46"/>
      <c r="M955" s="42"/>
      <c r="N955" s="48"/>
      <c r="O955" s="42"/>
      <c r="P955" s="42"/>
      <c r="Q955" s="42"/>
      <c r="R955" s="47"/>
      <c r="S955" s="42"/>
      <c r="T955" s="73"/>
      <c r="U955" s="48"/>
      <c r="V955" s="49"/>
    </row>
    <row r="956" spans="1:22" x14ac:dyDescent="0.35">
      <c r="A956" s="1"/>
      <c r="B956" s="44"/>
      <c r="E956" s="50"/>
      <c r="F956" s="41"/>
      <c r="G956" s="42"/>
      <c r="H956" s="42"/>
      <c r="I956" s="42"/>
      <c r="J956" s="42"/>
      <c r="K956" s="42"/>
      <c r="L956" s="46"/>
      <c r="M956" s="42"/>
      <c r="N956" s="48"/>
      <c r="O956" s="42"/>
      <c r="P956" s="42"/>
      <c r="Q956" s="42"/>
      <c r="R956" s="47"/>
      <c r="S956" s="42"/>
      <c r="T956" s="73"/>
      <c r="U956" s="48"/>
      <c r="V956" s="49"/>
    </row>
    <row r="957" spans="1:22" x14ac:dyDescent="0.35">
      <c r="A957" s="1"/>
      <c r="B957" s="44"/>
      <c r="E957" s="50"/>
      <c r="F957" s="41"/>
      <c r="G957" s="42"/>
      <c r="H957" s="42"/>
      <c r="I957" s="42"/>
      <c r="J957" s="42"/>
      <c r="K957" s="42"/>
      <c r="L957" s="46"/>
      <c r="M957" s="42"/>
      <c r="N957" s="48"/>
      <c r="O957" s="42"/>
      <c r="P957" s="42"/>
      <c r="Q957" s="42"/>
      <c r="R957" s="47"/>
      <c r="S957" s="42"/>
      <c r="T957" s="73"/>
      <c r="U957" s="48"/>
      <c r="V957" s="49"/>
    </row>
    <row r="958" spans="1:22" x14ac:dyDescent="0.35">
      <c r="A958" s="1"/>
      <c r="B958" s="44"/>
      <c r="E958" s="50"/>
      <c r="F958" s="41"/>
      <c r="G958" s="42"/>
      <c r="H958" s="42"/>
      <c r="I958" s="42"/>
      <c r="J958" s="42"/>
      <c r="K958" s="42"/>
      <c r="L958" s="46"/>
      <c r="M958" s="42"/>
      <c r="N958" s="48"/>
      <c r="O958" s="42"/>
      <c r="P958" s="42"/>
      <c r="Q958" s="42"/>
      <c r="R958" s="47"/>
      <c r="S958" s="42"/>
      <c r="T958" s="73"/>
      <c r="U958" s="48"/>
      <c r="V958" s="49"/>
    </row>
    <row r="959" spans="1:22" x14ac:dyDescent="0.35">
      <c r="A959" s="1"/>
      <c r="B959" s="44"/>
      <c r="E959" s="50"/>
      <c r="F959" s="41"/>
      <c r="G959" s="42"/>
      <c r="H959" s="42"/>
      <c r="I959" s="42"/>
      <c r="J959" s="42"/>
      <c r="K959" s="42"/>
      <c r="L959" s="46"/>
      <c r="M959" s="42"/>
      <c r="N959" s="48"/>
      <c r="O959" s="42"/>
      <c r="P959" s="42"/>
      <c r="Q959" s="42"/>
      <c r="R959" s="47"/>
      <c r="S959" s="42"/>
      <c r="T959" s="73"/>
      <c r="U959" s="48"/>
      <c r="V959" s="49"/>
    </row>
    <row r="960" spans="1:22" x14ac:dyDescent="0.35">
      <c r="A960" s="1"/>
      <c r="B960" s="44"/>
      <c r="E960" s="50"/>
      <c r="F960" s="41"/>
      <c r="G960" s="42"/>
      <c r="H960" s="42"/>
      <c r="I960" s="42"/>
      <c r="J960" s="42"/>
      <c r="K960" s="42"/>
      <c r="L960" s="46"/>
      <c r="M960" s="42"/>
      <c r="N960" s="48"/>
      <c r="O960" s="42"/>
      <c r="P960" s="42"/>
      <c r="Q960" s="42"/>
      <c r="R960" s="47"/>
      <c r="S960" s="42"/>
      <c r="T960" s="73"/>
      <c r="U960" s="48"/>
      <c r="V960" s="49"/>
    </row>
    <row r="961" spans="1:22" x14ac:dyDescent="0.35">
      <c r="A961" s="1"/>
      <c r="B961" s="44"/>
      <c r="E961" s="50"/>
      <c r="F961" s="41"/>
      <c r="G961" s="42"/>
      <c r="H961" s="42"/>
      <c r="I961" s="42"/>
      <c r="J961" s="42"/>
      <c r="K961" s="42"/>
      <c r="L961" s="46"/>
      <c r="M961" s="42"/>
      <c r="N961" s="48"/>
      <c r="O961" s="42"/>
      <c r="P961" s="42"/>
      <c r="Q961" s="42"/>
      <c r="R961" s="47"/>
      <c r="S961" s="42"/>
      <c r="T961" s="73"/>
      <c r="U961" s="48"/>
      <c r="V961" s="49"/>
    </row>
    <row r="962" spans="1:22" x14ac:dyDescent="0.35">
      <c r="A962" s="1"/>
      <c r="B962" s="44"/>
      <c r="E962" s="50"/>
      <c r="F962" s="41"/>
      <c r="G962" s="42"/>
      <c r="H962" s="42"/>
      <c r="I962" s="42"/>
      <c r="J962" s="42"/>
      <c r="K962" s="42"/>
      <c r="L962" s="46"/>
      <c r="M962" s="48"/>
      <c r="N962" s="48"/>
      <c r="O962" s="42"/>
      <c r="P962" s="42"/>
      <c r="Q962" s="42"/>
      <c r="R962" s="47"/>
      <c r="S962" s="42"/>
      <c r="T962" s="73"/>
      <c r="U962" s="48"/>
      <c r="V962" s="49"/>
    </row>
    <row r="963" spans="1:22" x14ac:dyDescent="0.35">
      <c r="A963" s="1"/>
      <c r="B963" s="44"/>
      <c r="E963" s="50"/>
      <c r="F963" s="41"/>
      <c r="G963" s="42"/>
      <c r="H963" s="42"/>
      <c r="I963" s="42"/>
      <c r="J963" s="42"/>
      <c r="K963" s="42"/>
      <c r="L963" s="46"/>
      <c r="M963" s="42"/>
      <c r="N963" s="48"/>
      <c r="O963" s="42"/>
      <c r="P963" s="42"/>
      <c r="Q963" s="42"/>
      <c r="R963" s="47"/>
      <c r="S963" s="42"/>
      <c r="T963" s="73"/>
      <c r="U963" s="48"/>
      <c r="V963" s="49"/>
    </row>
    <row r="964" spans="1:22" x14ac:dyDescent="0.35">
      <c r="A964" s="1"/>
      <c r="B964" s="44"/>
      <c r="E964" s="50"/>
      <c r="F964" s="41"/>
      <c r="G964" s="42"/>
      <c r="H964" s="42"/>
      <c r="I964" s="42"/>
      <c r="J964" s="42"/>
      <c r="K964" s="42"/>
      <c r="L964" s="46"/>
      <c r="M964" s="42"/>
      <c r="N964" s="48"/>
      <c r="O964" s="42"/>
      <c r="P964" s="42"/>
      <c r="Q964" s="42"/>
      <c r="R964" s="47"/>
      <c r="S964" s="42"/>
      <c r="T964" s="73"/>
      <c r="U964" s="48"/>
      <c r="V964" s="49"/>
    </row>
    <row r="965" spans="1:22" x14ac:dyDescent="0.35">
      <c r="A965" s="1"/>
      <c r="B965" s="44"/>
      <c r="E965" s="50"/>
      <c r="F965" s="41"/>
      <c r="G965" s="42"/>
      <c r="H965" s="42"/>
      <c r="I965" s="42"/>
      <c r="J965" s="42"/>
      <c r="K965" s="42"/>
      <c r="L965" s="46"/>
      <c r="M965" s="42"/>
      <c r="N965" s="48"/>
      <c r="O965" s="42"/>
      <c r="P965" s="42"/>
      <c r="Q965" s="42"/>
      <c r="R965" s="47"/>
      <c r="S965" s="42"/>
      <c r="T965" s="73"/>
      <c r="U965" s="48"/>
      <c r="V965" s="49"/>
    </row>
    <row r="966" spans="1:22" x14ac:dyDescent="0.35">
      <c r="A966" s="1"/>
      <c r="B966" s="44"/>
      <c r="E966" s="50"/>
      <c r="F966" s="41"/>
      <c r="G966" s="42"/>
      <c r="H966" s="42"/>
      <c r="I966" s="42"/>
      <c r="J966" s="42"/>
      <c r="K966" s="42"/>
      <c r="L966" s="46"/>
      <c r="M966" s="42"/>
      <c r="N966" s="48"/>
      <c r="O966" s="42"/>
      <c r="P966" s="42"/>
      <c r="Q966" s="42"/>
      <c r="R966" s="47"/>
      <c r="S966" s="42"/>
      <c r="T966" s="73"/>
      <c r="U966" s="48"/>
      <c r="V966" s="49"/>
    </row>
    <row r="967" spans="1:22" x14ac:dyDescent="0.35">
      <c r="A967" s="1"/>
      <c r="B967" s="44"/>
      <c r="E967" s="50"/>
      <c r="F967" s="41"/>
      <c r="G967" s="42"/>
      <c r="H967" s="42"/>
      <c r="I967" s="42"/>
      <c r="J967" s="42"/>
      <c r="K967" s="42"/>
      <c r="L967" s="46"/>
      <c r="M967" s="42"/>
      <c r="N967" s="48"/>
      <c r="O967" s="42"/>
      <c r="P967" s="42"/>
      <c r="Q967" s="42"/>
      <c r="R967" s="47"/>
      <c r="S967" s="42"/>
      <c r="T967" s="73"/>
      <c r="U967" s="48"/>
      <c r="V967" s="49"/>
    </row>
    <row r="968" spans="1:22" x14ac:dyDescent="0.35">
      <c r="A968" s="1"/>
      <c r="B968" s="44"/>
      <c r="E968" s="50"/>
      <c r="F968" s="41"/>
      <c r="G968" s="42"/>
      <c r="H968" s="42"/>
      <c r="I968" s="42"/>
      <c r="J968" s="42"/>
      <c r="K968" s="42"/>
      <c r="L968" s="46"/>
      <c r="M968" s="42"/>
      <c r="N968" s="48"/>
      <c r="O968" s="42"/>
      <c r="P968" s="42"/>
      <c r="Q968" s="42"/>
      <c r="R968" s="47"/>
      <c r="S968" s="42"/>
      <c r="T968" s="73"/>
      <c r="U968" s="48"/>
      <c r="V968" s="49"/>
    </row>
    <row r="969" spans="1:22" x14ac:dyDescent="0.35">
      <c r="A969" s="1"/>
      <c r="B969" s="44"/>
      <c r="E969" s="50"/>
      <c r="F969" s="41"/>
      <c r="G969" s="42"/>
      <c r="H969" s="42"/>
      <c r="I969" s="42"/>
      <c r="J969" s="42"/>
      <c r="K969" s="42"/>
      <c r="L969" s="46"/>
      <c r="M969" s="48"/>
      <c r="N969" s="48"/>
      <c r="O969" s="42"/>
      <c r="P969" s="42"/>
      <c r="Q969" s="42"/>
      <c r="R969" s="47"/>
      <c r="S969" s="42"/>
      <c r="T969" s="73"/>
      <c r="U969" s="48"/>
      <c r="V969" s="49"/>
    </row>
    <row r="970" spans="1:22" x14ac:dyDescent="0.35">
      <c r="A970" s="1"/>
      <c r="B970" s="44"/>
      <c r="E970" s="50"/>
      <c r="F970" s="41"/>
      <c r="G970" s="42"/>
      <c r="H970" s="42"/>
      <c r="I970" s="42"/>
      <c r="J970" s="42"/>
      <c r="K970" s="42"/>
      <c r="L970" s="46"/>
      <c r="M970" s="42"/>
      <c r="N970" s="48"/>
      <c r="O970" s="42"/>
      <c r="P970" s="42"/>
      <c r="Q970" s="42"/>
      <c r="R970" s="47"/>
      <c r="S970" s="42"/>
      <c r="T970" s="73"/>
      <c r="U970" s="48"/>
      <c r="V970" s="49"/>
    </row>
    <row r="971" spans="1:22" x14ac:dyDescent="0.35">
      <c r="A971" s="1"/>
      <c r="B971" s="44"/>
      <c r="E971" s="50"/>
      <c r="F971" s="41"/>
      <c r="G971" s="42"/>
      <c r="H971" s="42"/>
      <c r="I971" s="42"/>
      <c r="J971" s="42"/>
      <c r="K971" s="42"/>
      <c r="L971" s="46"/>
      <c r="M971" s="48"/>
      <c r="N971" s="48"/>
      <c r="O971" s="42"/>
      <c r="P971" s="42"/>
      <c r="Q971" s="42"/>
      <c r="R971" s="47"/>
      <c r="S971" s="42"/>
      <c r="T971" s="73"/>
      <c r="U971" s="48"/>
      <c r="V971" s="49"/>
    </row>
    <row r="972" spans="1:22" x14ac:dyDescent="0.35">
      <c r="A972" s="1"/>
      <c r="B972" s="44"/>
      <c r="E972" s="50"/>
      <c r="F972" s="41"/>
      <c r="G972" s="42"/>
      <c r="H972" s="42"/>
      <c r="I972" s="42"/>
      <c r="J972" s="42"/>
      <c r="K972" s="42"/>
      <c r="L972" s="46"/>
      <c r="M972" s="42"/>
      <c r="N972" s="48"/>
      <c r="O972" s="42"/>
      <c r="P972" s="42"/>
      <c r="Q972" s="42"/>
      <c r="R972" s="47"/>
      <c r="S972" s="42"/>
      <c r="T972" s="73"/>
      <c r="U972" s="48"/>
      <c r="V972" s="49"/>
    </row>
    <row r="973" spans="1:22" x14ac:dyDescent="0.35">
      <c r="A973" s="1"/>
      <c r="B973" s="44"/>
      <c r="E973" s="50"/>
      <c r="F973" s="41"/>
      <c r="G973" s="42"/>
      <c r="H973" s="42"/>
      <c r="I973" s="42"/>
      <c r="J973" s="42"/>
      <c r="K973" s="42"/>
      <c r="L973" s="46"/>
      <c r="M973" s="42"/>
      <c r="N973" s="48"/>
      <c r="O973" s="42"/>
      <c r="P973" s="42"/>
      <c r="Q973" s="42"/>
      <c r="R973" s="47"/>
      <c r="S973" s="42"/>
      <c r="T973" s="73"/>
      <c r="U973" s="48"/>
      <c r="V973" s="49"/>
    </row>
    <row r="974" spans="1:22" x14ac:dyDescent="0.35">
      <c r="A974" s="1"/>
      <c r="B974" s="44"/>
      <c r="E974" s="50"/>
      <c r="F974" s="41"/>
      <c r="G974" s="42"/>
      <c r="H974" s="42"/>
      <c r="I974" s="42"/>
      <c r="J974" s="42"/>
      <c r="K974" s="42"/>
      <c r="L974" s="46"/>
      <c r="M974" s="48"/>
      <c r="N974" s="48"/>
      <c r="O974" s="42"/>
      <c r="P974" s="42"/>
      <c r="Q974" s="42"/>
      <c r="R974" s="47"/>
      <c r="S974" s="42"/>
      <c r="T974" s="73"/>
      <c r="U974" s="48"/>
      <c r="V974" s="49"/>
    </row>
    <row r="975" spans="1:22" x14ac:dyDescent="0.35">
      <c r="A975" s="1"/>
      <c r="B975" s="44"/>
      <c r="E975" s="50"/>
      <c r="F975" s="41"/>
      <c r="G975" s="42"/>
      <c r="H975" s="42"/>
      <c r="I975" s="42"/>
      <c r="J975" s="42"/>
      <c r="K975" s="42"/>
      <c r="L975" s="46"/>
      <c r="M975" s="48"/>
      <c r="N975" s="48"/>
      <c r="O975" s="42"/>
      <c r="P975" s="42"/>
      <c r="Q975" s="42"/>
      <c r="R975" s="47"/>
      <c r="S975" s="42"/>
      <c r="T975" s="73"/>
      <c r="U975" s="48"/>
      <c r="V975" s="49"/>
    </row>
    <row r="976" spans="1:22" x14ac:dyDescent="0.35">
      <c r="A976" s="1"/>
      <c r="B976" s="44"/>
      <c r="E976" s="50"/>
      <c r="F976" s="41"/>
      <c r="G976" s="42"/>
      <c r="H976" s="42"/>
      <c r="I976" s="42"/>
      <c r="J976" s="42"/>
      <c r="K976" s="42"/>
      <c r="L976" s="46"/>
      <c r="M976" s="42"/>
      <c r="N976" s="48"/>
      <c r="O976" s="42"/>
      <c r="P976" s="42"/>
      <c r="Q976" s="42"/>
      <c r="R976" s="47"/>
      <c r="S976" s="42"/>
      <c r="T976" s="73"/>
      <c r="U976" s="48"/>
      <c r="V976" s="49"/>
    </row>
    <row r="977" spans="1:22" x14ac:dyDescent="0.35">
      <c r="A977" s="1"/>
      <c r="B977" s="44"/>
      <c r="E977" s="50"/>
      <c r="F977" s="41"/>
      <c r="G977" s="42"/>
      <c r="H977" s="42"/>
      <c r="I977" s="42"/>
      <c r="J977" s="42"/>
      <c r="K977" s="42"/>
      <c r="L977" s="46"/>
      <c r="M977" s="42"/>
      <c r="N977" s="48"/>
      <c r="O977" s="42"/>
      <c r="P977" s="42"/>
      <c r="Q977" s="42"/>
      <c r="R977" s="47"/>
      <c r="S977" s="42"/>
      <c r="T977" s="73"/>
      <c r="U977" s="48"/>
      <c r="V977" s="49"/>
    </row>
    <row r="978" spans="1:22" x14ac:dyDescent="0.35">
      <c r="A978" s="1"/>
      <c r="B978" s="44"/>
      <c r="E978" s="50"/>
      <c r="F978" s="41"/>
      <c r="G978" s="42"/>
      <c r="H978" s="42"/>
      <c r="I978" s="42"/>
      <c r="J978" s="42"/>
      <c r="K978" s="42"/>
      <c r="L978" s="46"/>
      <c r="M978" s="42"/>
      <c r="N978" s="48"/>
      <c r="O978" s="42"/>
      <c r="P978" s="42"/>
      <c r="Q978" s="42"/>
      <c r="R978" s="47"/>
      <c r="S978" s="42"/>
      <c r="T978" s="73"/>
      <c r="U978" s="48"/>
      <c r="V978" s="49"/>
    </row>
    <row r="979" spans="1:22" x14ac:dyDescent="0.35">
      <c r="A979" s="1"/>
      <c r="B979" s="44"/>
      <c r="E979" s="50"/>
      <c r="F979" s="41"/>
      <c r="G979" s="42"/>
      <c r="H979" s="42"/>
      <c r="I979" s="42"/>
      <c r="J979" s="42"/>
      <c r="K979" s="42"/>
      <c r="L979" s="46"/>
      <c r="M979" s="48"/>
      <c r="N979" s="48"/>
      <c r="O979" s="42"/>
      <c r="P979" s="42"/>
      <c r="Q979" s="42"/>
      <c r="R979" s="47"/>
      <c r="S979" s="42"/>
      <c r="T979" s="73"/>
      <c r="U979" s="48"/>
      <c r="V979" s="49"/>
    </row>
    <row r="980" spans="1:22" x14ac:dyDescent="0.35">
      <c r="A980" s="1"/>
      <c r="B980" s="44"/>
      <c r="E980" s="50"/>
      <c r="F980" s="41"/>
      <c r="G980" s="42"/>
      <c r="H980" s="42"/>
      <c r="I980" s="42"/>
      <c r="J980" s="42"/>
      <c r="K980" s="42"/>
      <c r="L980" s="46"/>
      <c r="M980" s="42"/>
      <c r="N980" s="48"/>
      <c r="O980" s="42"/>
      <c r="P980" s="42"/>
      <c r="Q980" s="42"/>
      <c r="R980" s="47"/>
      <c r="S980" s="42"/>
      <c r="T980" s="73"/>
      <c r="U980" s="48"/>
      <c r="V980" s="49"/>
    </row>
    <row r="981" spans="1:22" x14ac:dyDescent="0.35">
      <c r="A981" s="1"/>
      <c r="B981" s="44"/>
      <c r="E981" s="50"/>
      <c r="F981" s="41"/>
      <c r="G981" s="42"/>
      <c r="H981" s="42"/>
      <c r="I981" s="42"/>
      <c r="J981" s="42"/>
      <c r="K981" s="42"/>
      <c r="L981" s="46"/>
      <c r="M981" s="48"/>
      <c r="N981" s="48"/>
      <c r="O981" s="42"/>
      <c r="P981" s="42"/>
      <c r="Q981" s="42"/>
      <c r="R981" s="47"/>
      <c r="S981" s="42"/>
      <c r="T981" s="73"/>
      <c r="U981" s="48"/>
      <c r="V981" s="49"/>
    </row>
    <row r="982" spans="1:22" x14ac:dyDescent="0.35">
      <c r="A982" s="1"/>
      <c r="B982" s="44"/>
      <c r="E982" s="50"/>
      <c r="F982" s="41"/>
      <c r="G982" s="42"/>
      <c r="H982" s="42"/>
      <c r="I982" s="42"/>
      <c r="J982" s="42"/>
      <c r="K982" s="42"/>
      <c r="L982" s="46"/>
      <c r="M982" s="48"/>
      <c r="N982" s="48"/>
      <c r="O982" s="42"/>
      <c r="P982" s="42"/>
      <c r="Q982" s="42"/>
      <c r="R982" s="47"/>
      <c r="S982" s="42"/>
      <c r="T982" s="73"/>
      <c r="U982" s="48"/>
      <c r="V982" s="49"/>
    </row>
    <row r="983" spans="1:22" x14ac:dyDescent="0.35">
      <c r="A983" s="1"/>
      <c r="B983" s="44"/>
      <c r="E983" s="50"/>
      <c r="F983" s="41"/>
      <c r="G983" s="42"/>
      <c r="H983" s="42"/>
      <c r="I983" s="42"/>
      <c r="J983" s="42"/>
      <c r="K983" s="42"/>
      <c r="L983" s="46"/>
      <c r="M983" s="48"/>
      <c r="N983" s="48"/>
      <c r="O983" s="42"/>
      <c r="P983" s="42"/>
      <c r="Q983" s="42"/>
      <c r="R983" s="47"/>
      <c r="S983" s="42"/>
      <c r="T983" s="73"/>
      <c r="U983" s="48"/>
      <c r="V983" s="49"/>
    </row>
    <row r="984" spans="1:22" x14ac:dyDescent="0.35">
      <c r="A984" s="1"/>
      <c r="B984" s="44"/>
      <c r="E984" s="50"/>
      <c r="F984" s="41"/>
      <c r="G984" s="42"/>
      <c r="H984" s="42"/>
      <c r="I984" s="42"/>
      <c r="J984" s="42"/>
      <c r="K984" s="42"/>
      <c r="L984" s="46"/>
      <c r="M984" s="42"/>
      <c r="N984" s="48"/>
      <c r="O984" s="42"/>
      <c r="P984" s="42"/>
      <c r="Q984" s="42"/>
      <c r="R984" s="47"/>
      <c r="S984" s="42"/>
      <c r="T984" s="73"/>
      <c r="U984" s="48"/>
      <c r="V984" s="49"/>
    </row>
    <row r="985" spans="1:22" x14ac:dyDescent="0.35">
      <c r="A985" s="1"/>
      <c r="B985" s="44"/>
      <c r="E985" s="50"/>
      <c r="F985" s="41"/>
      <c r="G985" s="42"/>
      <c r="H985" s="42"/>
      <c r="I985" s="42"/>
      <c r="J985" s="42"/>
      <c r="K985" s="42"/>
      <c r="L985" s="46"/>
      <c r="M985" s="42"/>
      <c r="N985" s="48"/>
      <c r="O985" s="42"/>
      <c r="P985" s="42"/>
      <c r="Q985" s="42"/>
      <c r="R985" s="47"/>
      <c r="S985" s="42"/>
      <c r="T985" s="73"/>
      <c r="U985" s="48"/>
      <c r="V985" s="49"/>
    </row>
    <row r="986" spans="1:22" x14ac:dyDescent="0.35">
      <c r="A986" s="1"/>
      <c r="B986" s="44"/>
      <c r="E986" s="50"/>
      <c r="F986" s="41"/>
      <c r="G986" s="42"/>
      <c r="H986" s="42"/>
      <c r="I986" s="42"/>
      <c r="J986" s="42"/>
      <c r="K986" s="42"/>
      <c r="L986" s="46"/>
      <c r="M986" s="42"/>
      <c r="N986" s="48"/>
      <c r="O986" s="42"/>
      <c r="P986" s="42"/>
      <c r="Q986" s="42"/>
      <c r="R986" s="47"/>
      <c r="S986" s="42"/>
      <c r="T986" s="73"/>
      <c r="U986" s="48"/>
      <c r="V986" s="49"/>
    </row>
    <row r="987" spans="1:22" x14ac:dyDescent="0.35">
      <c r="A987" s="1"/>
      <c r="B987" s="44"/>
      <c r="E987" s="50"/>
      <c r="F987" s="41"/>
      <c r="G987" s="42"/>
      <c r="H987" s="42"/>
      <c r="I987" s="42"/>
      <c r="J987" s="42"/>
      <c r="K987" s="42"/>
      <c r="L987" s="46"/>
      <c r="M987" s="42"/>
      <c r="N987" s="48"/>
      <c r="O987" s="42"/>
      <c r="P987" s="42"/>
      <c r="Q987" s="42"/>
      <c r="R987" s="47"/>
      <c r="S987" s="42"/>
      <c r="T987" s="73"/>
      <c r="U987" s="48"/>
      <c r="V987" s="49"/>
    </row>
    <row r="988" spans="1:22" x14ac:dyDescent="0.35">
      <c r="A988" s="1"/>
      <c r="B988" s="44"/>
      <c r="E988" s="50"/>
      <c r="F988" s="41"/>
      <c r="G988" s="42"/>
      <c r="H988" s="42"/>
      <c r="I988" s="42"/>
      <c r="J988" s="42"/>
      <c r="K988" s="42"/>
      <c r="L988" s="46"/>
      <c r="M988" s="42"/>
      <c r="N988" s="48"/>
      <c r="O988" s="42"/>
      <c r="P988" s="42"/>
      <c r="Q988" s="42"/>
      <c r="R988" s="47"/>
      <c r="S988" s="42"/>
      <c r="T988" s="73"/>
      <c r="U988" s="48"/>
      <c r="V988" s="49"/>
    </row>
    <row r="989" spans="1:22" x14ac:dyDescent="0.35">
      <c r="A989" s="1"/>
      <c r="B989" s="44"/>
      <c r="E989" s="50"/>
      <c r="F989" s="41"/>
      <c r="G989" s="42"/>
      <c r="H989" s="42"/>
      <c r="I989" s="42"/>
      <c r="J989" s="42"/>
      <c r="K989" s="42"/>
      <c r="L989" s="46"/>
      <c r="M989" s="48"/>
      <c r="N989" s="48"/>
      <c r="O989" s="42"/>
      <c r="P989" s="42"/>
      <c r="Q989" s="42"/>
      <c r="R989" s="47"/>
      <c r="S989" s="42"/>
      <c r="T989" s="73"/>
      <c r="U989" s="48"/>
      <c r="V989" s="49"/>
    </row>
    <row r="990" spans="1:22" x14ac:dyDescent="0.35">
      <c r="A990" s="1"/>
      <c r="B990" s="44"/>
      <c r="E990" s="50"/>
      <c r="F990" s="41"/>
      <c r="G990" s="42"/>
      <c r="H990" s="42"/>
      <c r="I990" s="42"/>
      <c r="J990" s="42"/>
      <c r="K990" s="42"/>
      <c r="L990" s="46"/>
      <c r="M990" s="42"/>
      <c r="N990" s="48"/>
      <c r="O990" s="42"/>
      <c r="P990" s="42"/>
      <c r="Q990" s="42"/>
      <c r="R990" s="47"/>
      <c r="S990" s="42"/>
      <c r="T990" s="73"/>
      <c r="U990" s="48"/>
      <c r="V990" s="49"/>
    </row>
    <row r="991" spans="1:22" x14ac:dyDescent="0.35">
      <c r="A991" s="1"/>
      <c r="B991" s="44"/>
      <c r="E991" s="50"/>
      <c r="F991" s="41"/>
      <c r="G991" s="42"/>
      <c r="H991" s="42"/>
      <c r="I991" s="42"/>
      <c r="J991" s="42"/>
      <c r="K991" s="42"/>
      <c r="L991" s="46"/>
      <c r="M991" s="42"/>
      <c r="N991" s="48"/>
      <c r="O991" s="42"/>
      <c r="P991" s="42"/>
      <c r="Q991" s="42"/>
      <c r="R991" s="47"/>
      <c r="S991" s="42"/>
      <c r="T991" s="73"/>
      <c r="U991" s="48"/>
      <c r="V991" s="49"/>
    </row>
    <row r="992" spans="1:22" x14ac:dyDescent="0.35">
      <c r="A992" s="1"/>
      <c r="B992" s="44"/>
      <c r="E992" s="50"/>
      <c r="F992" s="41"/>
      <c r="G992" s="42"/>
      <c r="H992" s="42"/>
      <c r="I992" s="42"/>
      <c r="J992" s="42"/>
      <c r="K992" s="42"/>
      <c r="L992" s="46"/>
      <c r="M992" s="42"/>
      <c r="N992" s="48"/>
      <c r="O992" s="42"/>
      <c r="P992" s="42"/>
      <c r="Q992" s="42"/>
      <c r="R992" s="47"/>
      <c r="S992" s="42"/>
      <c r="T992" s="73"/>
      <c r="U992" s="48"/>
      <c r="V992" s="49"/>
    </row>
    <row r="993" spans="1:22" x14ac:dyDescent="0.35">
      <c r="A993" s="1"/>
      <c r="B993" s="44"/>
      <c r="E993" s="50"/>
      <c r="F993" s="41"/>
      <c r="G993" s="42"/>
      <c r="H993" s="42"/>
      <c r="I993" s="42"/>
      <c r="J993" s="42"/>
      <c r="K993" s="42"/>
      <c r="L993" s="46"/>
      <c r="M993" s="42"/>
      <c r="N993" s="48"/>
      <c r="O993" s="42"/>
      <c r="P993" s="42"/>
      <c r="Q993" s="42"/>
      <c r="R993" s="47"/>
      <c r="S993" s="42"/>
      <c r="T993" s="73"/>
      <c r="U993" s="48"/>
      <c r="V993" s="49"/>
    </row>
    <row r="994" spans="1:22" x14ac:dyDescent="0.35">
      <c r="A994" s="1"/>
      <c r="B994" s="44"/>
      <c r="E994" s="50"/>
      <c r="F994" s="41"/>
      <c r="G994" s="42"/>
      <c r="H994" s="42"/>
      <c r="I994" s="42"/>
      <c r="J994" s="42"/>
      <c r="K994" s="42"/>
      <c r="L994" s="46"/>
      <c r="M994" s="42"/>
      <c r="N994" s="48"/>
      <c r="O994" s="42"/>
      <c r="P994" s="42"/>
      <c r="Q994" s="42"/>
      <c r="R994" s="47"/>
      <c r="S994" s="42"/>
      <c r="T994" s="73"/>
      <c r="U994" s="48"/>
      <c r="V994" s="49"/>
    </row>
    <row r="995" spans="1:22" x14ac:dyDescent="0.35">
      <c r="A995" s="1"/>
      <c r="B995" s="44"/>
      <c r="E995" s="50"/>
      <c r="F995" s="41"/>
      <c r="G995" s="42"/>
      <c r="H995" s="42"/>
      <c r="I995" s="42"/>
      <c r="J995" s="42"/>
      <c r="K995" s="42"/>
      <c r="L995" s="46"/>
      <c r="M995" s="42"/>
      <c r="N995" s="48"/>
      <c r="O995" s="42"/>
      <c r="P995" s="42"/>
      <c r="Q995" s="42"/>
      <c r="R995" s="47"/>
      <c r="S995" s="42"/>
      <c r="T995" s="73"/>
      <c r="U995" s="48"/>
      <c r="V995" s="49"/>
    </row>
    <row r="996" spans="1:22" x14ac:dyDescent="0.35">
      <c r="A996" s="1"/>
      <c r="B996" s="44"/>
      <c r="E996" s="50"/>
      <c r="F996" s="41"/>
      <c r="G996" s="42"/>
      <c r="H996" s="42"/>
      <c r="I996" s="42"/>
      <c r="J996" s="42"/>
      <c r="K996" s="42"/>
      <c r="L996" s="46"/>
      <c r="M996" s="42"/>
      <c r="N996" s="48"/>
      <c r="O996" s="42"/>
      <c r="P996" s="42"/>
      <c r="Q996" s="42"/>
      <c r="R996" s="47"/>
      <c r="S996" s="42"/>
      <c r="T996" s="73"/>
      <c r="U996" s="48"/>
      <c r="V996" s="49"/>
    </row>
    <row r="997" spans="1:22" x14ac:dyDescent="0.35">
      <c r="A997" s="1"/>
      <c r="B997" s="44"/>
      <c r="E997" s="50"/>
      <c r="F997" s="41"/>
      <c r="G997" s="42"/>
      <c r="H997" s="42"/>
      <c r="I997" s="42"/>
      <c r="J997" s="42"/>
      <c r="K997" s="42"/>
      <c r="L997" s="46"/>
      <c r="M997" s="42"/>
      <c r="N997" s="48"/>
      <c r="O997" s="42"/>
      <c r="P997" s="42"/>
      <c r="Q997" s="42"/>
      <c r="R997" s="47"/>
      <c r="S997" s="42"/>
      <c r="T997" s="73"/>
      <c r="U997" s="48"/>
      <c r="V997" s="49"/>
    </row>
    <row r="998" spans="1:22" x14ac:dyDescent="0.35">
      <c r="A998" s="1"/>
      <c r="B998" s="44"/>
      <c r="E998" s="50"/>
      <c r="F998" s="41"/>
      <c r="G998" s="42"/>
      <c r="H998" s="42"/>
      <c r="I998" s="42"/>
      <c r="J998" s="42"/>
      <c r="K998" s="42"/>
      <c r="L998" s="46"/>
      <c r="M998" s="48"/>
      <c r="N998" s="48"/>
      <c r="O998" s="42"/>
      <c r="P998" s="42"/>
      <c r="Q998" s="42"/>
      <c r="R998" s="47"/>
      <c r="S998" s="42"/>
      <c r="T998" s="73"/>
      <c r="U998" s="48"/>
      <c r="V998" s="49"/>
    </row>
    <row r="999" spans="1:22" x14ac:dyDescent="0.35">
      <c r="A999" s="1"/>
      <c r="B999" s="44"/>
      <c r="E999" s="50"/>
      <c r="F999" s="41"/>
      <c r="G999" s="42"/>
      <c r="H999" s="42"/>
      <c r="I999" s="42"/>
      <c r="J999" s="42"/>
      <c r="K999" s="42"/>
      <c r="L999" s="46"/>
      <c r="M999" s="42"/>
      <c r="N999" s="48"/>
      <c r="O999" s="42"/>
      <c r="P999" s="42"/>
      <c r="Q999" s="42"/>
      <c r="R999" s="47"/>
      <c r="S999" s="42"/>
      <c r="T999" s="73"/>
      <c r="U999" s="48"/>
      <c r="V999" s="49"/>
    </row>
    <row r="1000" spans="1:22" x14ac:dyDescent="0.35">
      <c r="A1000" s="1"/>
      <c r="B1000" s="44"/>
      <c r="E1000" s="50"/>
      <c r="F1000" s="41"/>
      <c r="G1000" s="42"/>
      <c r="H1000" s="42"/>
      <c r="I1000" s="42"/>
      <c r="J1000" s="42"/>
      <c r="K1000" s="42"/>
      <c r="L1000" s="46"/>
      <c r="M1000" s="42"/>
      <c r="N1000" s="48"/>
      <c r="O1000" s="42"/>
      <c r="P1000" s="42"/>
      <c r="Q1000" s="42"/>
      <c r="R1000" s="47"/>
      <c r="S1000" s="42"/>
      <c r="T1000" s="73"/>
      <c r="U1000" s="48"/>
      <c r="V1000" s="49"/>
    </row>
    <row r="1001" spans="1:22" x14ac:dyDescent="0.35">
      <c r="A1001" s="1"/>
      <c r="B1001" s="44"/>
      <c r="E1001" s="50"/>
      <c r="F1001" s="41"/>
      <c r="G1001" s="42"/>
      <c r="H1001" s="42"/>
      <c r="I1001" s="42"/>
      <c r="J1001" s="42"/>
      <c r="K1001" s="42"/>
      <c r="L1001" s="46"/>
      <c r="M1001" s="42"/>
      <c r="N1001" s="48"/>
      <c r="O1001" s="42"/>
      <c r="P1001" s="42"/>
      <c r="Q1001" s="42"/>
      <c r="R1001" s="47"/>
      <c r="S1001" s="42"/>
      <c r="T1001" s="73"/>
      <c r="U1001" s="48"/>
      <c r="V1001" s="49"/>
    </row>
    <row r="1002" spans="1:22" x14ac:dyDescent="0.35">
      <c r="A1002" s="1"/>
      <c r="B1002" s="44"/>
      <c r="E1002" s="50"/>
      <c r="F1002" s="41"/>
      <c r="G1002" s="42"/>
      <c r="H1002" s="42"/>
      <c r="I1002" s="42"/>
      <c r="J1002" s="42"/>
      <c r="K1002" s="42"/>
      <c r="L1002" s="46"/>
      <c r="M1002" s="42"/>
      <c r="N1002" s="48"/>
      <c r="O1002" s="42"/>
      <c r="P1002" s="42"/>
      <c r="Q1002" s="42"/>
      <c r="R1002" s="47"/>
      <c r="S1002" s="42"/>
      <c r="T1002" s="73"/>
      <c r="U1002" s="48"/>
      <c r="V1002" s="49"/>
    </row>
    <row r="1003" spans="1:22" x14ac:dyDescent="0.35">
      <c r="A1003" s="1"/>
      <c r="B1003" s="44"/>
      <c r="E1003" s="50"/>
      <c r="F1003" s="41"/>
      <c r="G1003" s="42"/>
      <c r="H1003" s="42"/>
      <c r="I1003" s="42"/>
      <c r="J1003" s="42"/>
      <c r="K1003" s="42"/>
      <c r="L1003" s="46"/>
      <c r="M1003" s="42"/>
      <c r="N1003" s="48"/>
      <c r="O1003" s="42"/>
      <c r="P1003" s="42"/>
      <c r="Q1003" s="42"/>
      <c r="R1003" s="47"/>
      <c r="S1003" s="42"/>
      <c r="T1003" s="73"/>
      <c r="U1003" s="48"/>
      <c r="V1003" s="49"/>
    </row>
    <row r="1004" spans="1:22" x14ac:dyDescent="0.35">
      <c r="A1004" s="1"/>
      <c r="B1004" s="44"/>
      <c r="E1004" s="50"/>
      <c r="F1004" s="41"/>
      <c r="G1004" s="42"/>
      <c r="H1004" s="42"/>
      <c r="I1004" s="42"/>
      <c r="J1004" s="42"/>
      <c r="K1004" s="42"/>
      <c r="L1004" s="46"/>
      <c r="M1004" s="42"/>
      <c r="N1004" s="48"/>
      <c r="O1004" s="42"/>
      <c r="P1004" s="42"/>
      <c r="Q1004" s="42"/>
      <c r="R1004" s="47"/>
      <c r="S1004" s="42"/>
      <c r="T1004" s="73"/>
      <c r="U1004" s="48"/>
      <c r="V1004" s="49"/>
    </row>
    <row r="1005" spans="1:22" x14ac:dyDescent="0.35">
      <c r="A1005" s="1"/>
      <c r="B1005" s="44"/>
      <c r="E1005" s="50"/>
      <c r="F1005" s="41"/>
      <c r="G1005" s="42"/>
      <c r="H1005" s="42"/>
      <c r="I1005" s="42"/>
      <c r="J1005" s="42"/>
      <c r="K1005" s="42"/>
      <c r="L1005" s="46"/>
      <c r="M1005" s="42"/>
      <c r="N1005" s="48"/>
      <c r="O1005" s="42"/>
      <c r="P1005" s="42"/>
      <c r="Q1005" s="42"/>
      <c r="R1005" s="47"/>
      <c r="S1005" s="42"/>
      <c r="T1005" s="73"/>
      <c r="U1005" s="48"/>
      <c r="V1005" s="49"/>
    </row>
    <row r="1006" spans="1:22" x14ac:dyDescent="0.35">
      <c r="A1006" s="1"/>
      <c r="B1006" s="44"/>
      <c r="E1006" s="50"/>
      <c r="F1006" s="41"/>
      <c r="G1006" s="42"/>
      <c r="H1006" s="42"/>
      <c r="I1006" s="42"/>
      <c r="J1006" s="42"/>
      <c r="K1006" s="42"/>
      <c r="L1006" s="46"/>
      <c r="M1006" s="48"/>
      <c r="N1006" s="48"/>
      <c r="O1006" s="42"/>
      <c r="P1006" s="42"/>
      <c r="Q1006" s="42"/>
      <c r="R1006" s="47"/>
      <c r="S1006" s="42"/>
      <c r="T1006" s="73"/>
      <c r="U1006" s="48"/>
      <c r="V1006" s="49"/>
    </row>
    <row r="1007" spans="1:22" x14ac:dyDescent="0.35">
      <c r="A1007" s="1"/>
      <c r="B1007" s="44"/>
      <c r="E1007" s="50"/>
      <c r="F1007" s="41"/>
      <c r="G1007" s="42"/>
      <c r="H1007" s="42"/>
      <c r="I1007" s="42"/>
      <c r="J1007" s="42"/>
      <c r="K1007" s="42"/>
      <c r="L1007" s="46"/>
      <c r="M1007" s="42"/>
      <c r="N1007" s="48"/>
      <c r="O1007" s="42"/>
      <c r="P1007" s="42"/>
      <c r="Q1007" s="42"/>
      <c r="R1007" s="47"/>
      <c r="S1007" s="42"/>
      <c r="T1007" s="73"/>
      <c r="U1007" s="48"/>
      <c r="V1007" s="49"/>
    </row>
    <row r="1008" spans="1:22" x14ac:dyDescent="0.35">
      <c r="A1008" s="1"/>
      <c r="B1008" s="44"/>
      <c r="E1008" s="50"/>
      <c r="F1008" s="41"/>
      <c r="G1008" s="42"/>
      <c r="H1008" s="42"/>
      <c r="I1008" s="42"/>
      <c r="J1008" s="42"/>
      <c r="K1008" s="42"/>
      <c r="L1008" s="46"/>
      <c r="M1008" s="42"/>
      <c r="N1008" s="48"/>
      <c r="O1008" s="42"/>
      <c r="P1008" s="42"/>
      <c r="Q1008" s="42"/>
      <c r="R1008" s="47"/>
      <c r="S1008" s="42"/>
      <c r="T1008" s="73"/>
      <c r="U1008" s="48"/>
      <c r="V1008" s="49"/>
    </row>
    <row r="1009" spans="1:22" x14ac:dyDescent="0.35">
      <c r="A1009" s="1"/>
      <c r="B1009" s="44"/>
      <c r="E1009" s="50"/>
      <c r="F1009" s="41"/>
      <c r="G1009" s="42"/>
      <c r="H1009" s="42"/>
      <c r="I1009" s="42"/>
      <c r="J1009" s="42"/>
      <c r="K1009" s="42"/>
      <c r="L1009" s="46"/>
      <c r="M1009" s="48"/>
      <c r="N1009" s="48"/>
      <c r="O1009" s="42"/>
      <c r="P1009" s="42"/>
      <c r="Q1009" s="42"/>
      <c r="R1009" s="47"/>
      <c r="S1009" s="42"/>
      <c r="T1009" s="73"/>
      <c r="U1009" s="48"/>
      <c r="V1009" s="49"/>
    </row>
    <row r="1010" spans="1:22" x14ac:dyDescent="0.35">
      <c r="A1010" s="1"/>
      <c r="B1010" s="44"/>
      <c r="E1010" s="50"/>
      <c r="F1010" s="41"/>
      <c r="G1010" s="42"/>
      <c r="H1010" s="42"/>
      <c r="I1010" s="42"/>
      <c r="J1010" s="42"/>
      <c r="K1010" s="42"/>
      <c r="L1010" s="46"/>
      <c r="M1010" s="42"/>
      <c r="N1010" s="48"/>
      <c r="O1010" s="42"/>
      <c r="P1010" s="42"/>
      <c r="Q1010" s="42"/>
      <c r="R1010" s="47"/>
      <c r="S1010" s="42"/>
      <c r="T1010" s="73"/>
      <c r="U1010" s="48"/>
      <c r="V1010" s="49"/>
    </row>
    <row r="1011" spans="1:22" x14ac:dyDescent="0.35">
      <c r="A1011" s="1"/>
      <c r="B1011" s="44"/>
      <c r="E1011" s="50"/>
      <c r="F1011" s="60"/>
      <c r="G1011" s="42"/>
      <c r="H1011" s="42"/>
      <c r="I1011" s="42"/>
      <c r="J1011" s="42"/>
      <c r="K1011" s="42"/>
      <c r="L1011" s="46"/>
      <c r="M1011" s="48"/>
      <c r="N1011" s="48"/>
      <c r="O1011" s="42"/>
      <c r="P1011" s="42"/>
      <c r="Q1011" s="42"/>
      <c r="R1011" s="47"/>
      <c r="S1011" s="42"/>
      <c r="T1011" s="73"/>
      <c r="U1011" s="48"/>
      <c r="V1011" s="49"/>
    </row>
    <row r="1012" spans="1:22" x14ac:dyDescent="0.35">
      <c r="A1012" s="1"/>
      <c r="B1012" s="44"/>
      <c r="E1012" s="50"/>
      <c r="F1012" s="41"/>
      <c r="G1012" s="42"/>
      <c r="H1012" s="42"/>
      <c r="I1012" s="42"/>
      <c r="J1012" s="42"/>
      <c r="K1012" s="42"/>
      <c r="L1012" s="46"/>
      <c r="M1012" s="48"/>
      <c r="N1012" s="48"/>
      <c r="O1012" s="42"/>
      <c r="P1012" s="42"/>
      <c r="Q1012" s="42"/>
      <c r="R1012" s="47"/>
      <c r="S1012" s="42"/>
      <c r="T1012" s="73"/>
      <c r="U1012" s="48"/>
      <c r="V1012" s="49"/>
    </row>
    <row r="1013" spans="1:22" x14ac:dyDescent="0.35">
      <c r="A1013" s="1"/>
      <c r="B1013" s="44"/>
      <c r="E1013" s="50"/>
      <c r="F1013" s="41"/>
      <c r="G1013" s="42"/>
      <c r="H1013" s="42"/>
      <c r="I1013" s="42"/>
      <c r="J1013" s="42"/>
      <c r="K1013" s="42"/>
      <c r="L1013" s="46"/>
      <c r="M1013" s="42"/>
      <c r="N1013" s="48"/>
      <c r="O1013" s="42"/>
      <c r="P1013" s="42"/>
      <c r="Q1013" s="42"/>
      <c r="R1013" s="47"/>
      <c r="S1013" s="42"/>
      <c r="T1013" s="73"/>
      <c r="U1013" s="48"/>
      <c r="V1013" s="49"/>
    </row>
    <row r="1014" spans="1:22" x14ac:dyDescent="0.35">
      <c r="A1014" s="1"/>
      <c r="B1014" s="44"/>
      <c r="E1014" s="50"/>
      <c r="F1014" s="41"/>
      <c r="G1014" s="42"/>
      <c r="H1014" s="42"/>
      <c r="I1014" s="42"/>
      <c r="J1014" s="42"/>
      <c r="K1014" s="42"/>
      <c r="L1014" s="46"/>
      <c r="M1014" s="48"/>
      <c r="N1014" s="48"/>
      <c r="O1014" s="42"/>
      <c r="P1014" s="42"/>
      <c r="Q1014" s="42"/>
      <c r="R1014" s="47"/>
      <c r="S1014" s="42"/>
      <c r="T1014" s="73"/>
      <c r="U1014" s="48"/>
      <c r="V1014" s="49"/>
    </row>
    <row r="1015" spans="1:22" x14ac:dyDescent="0.35">
      <c r="A1015" s="1"/>
      <c r="B1015" s="44"/>
      <c r="E1015" s="50"/>
      <c r="F1015" s="41"/>
      <c r="G1015" s="42"/>
      <c r="H1015" s="42"/>
      <c r="I1015" s="42"/>
      <c r="J1015" s="42"/>
      <c r="K1015" s="42"/>
      <c r="L1015" s="46"/>
      <c r="M1015" s="42"/>
      <c r="N1015" s="48"/>
      <c r="O1015" s="42"/>
      <c r="P1015" s="42"/>
      <c r="Q1015" s="42"/>
      <c r="R1015" s="47"/>
      <c r="S1015" s="42"/>
      <c r="T1015" s="73"/>
      <c r="U1015" s="48"/>
      <c r="V1015" s="49"/>
    </row>
    <row r="1016" spans="1:22" x14ac:dyDescent="0.35">
      <c r="A1016" s="1"/>
      <c r="B1016" s="44"/>
      <c r="E1016" s="50"/>
      <c r="F1016" s="41"/>
      <c r="G1016" s="42"/>
      <c r="H1016" s="42"/>
      <c r="I1016" s="42"/>
      <c r="J1016" s="42"/>
      <c r="K1016" s="42"/>
      <c r="L1016" s="46"/>
      <c r="M1016" s="42"/>
      <c r="N1016" s="48"/>
      <c r="O1016" s="42"/>
      <c r="P1016" s="42"/>
      <c r="Q1016" s="42"/>
      <c r="R1016" s="47"/>
      <c r="S1016" s="42"/>
      <c r="T1016" s="73"/>
      <c r="U1016" s="48"/>
      <c r="V1016" s="49"/>
    </row>
    <row r="1017" spans="1:22" x14ac:dyDescent="0.35">
      <c r="A1017" s="1"/>
      <c r="B1017" s="44"/>
      <c r="E1017" s="50"/>
      <c r="F1017" s="41"/>
      <c r="G1017" s="42"/>
      <c r="H1017" s="42"/>
      <c r="I1017" s="42"/>
      <c r="J1017" s="42"/>
      <c r="K1017" s="42"/>
      <c r="L1017" s="46"/>
      <c r="M1017" s="42"/>
      <c r="N1017" s="48"/>
      <c r="O1017" s="42"/>
      <c r="P1017" s="42"/>
      <c r="Q1017" s="42"/>
      <c r="R1017" s="47"/>
      <c r="S1017" s="42"/>
      <c r="T1017" s="73"/>
      <c r="U1017" s="48"/>
      <c r="V1017" s="49"/>
    </row>
    <row r="1018" spans="1:22" x14ac:dyDescent="0.35">
      <c r="A1018" s="1"/>
      <c r="B1018" s="44"/>
      <c r="E1018" s="50"/>
      <c r="F1018" s="41"/>
      <c r="G1018" s="42"/>
      <c r="H1018" s="42"/>
      <c r="I1018" s="42"/>
      <c r="J1018" s="42"/>
      <c r="K1018" s="42"/>
      <c r="L1018" s="46"/>
      <c r="M1018" s="48"/>
      <c r="N1018" s="48"/>
      <c r="O1018" s="42"/>
      <c r="P1018" s="42"/>
      <c r="Q1018" s="42"/>
      <c r="R1018" s="47"/>
      <c r="S1018" s="42"/>
      <c r="T1018" s="73"/>
      <c r="U1018" s="48"/>
      <c r="V1018" s="49"/>
    </row>
    <row r="1019" spans="1:22" x14ac:dyDescent="0.35">
      <c r="A1019" s="1"/>
      <c r="B1019" s="44"/>
      <c r="E1019" s="50"/>
      <c r="F1019" s="41"/>
      <c r="G1019" s="42"/>
      <c r="H1019" s="42"/>
      <c r="I1019" s="42"/>
      <c r="J1019" s="42"/>
      <c r="K1019" s="42"/>
      <c r="L1019" s="46"/>
      <c r="M1019" s="48"/>
      <c r="N1019" s="48"/>
      <c r="O1019" s="42"/>
      <c r="P1019" s="42"/>
      <c r="Q1019" s="42"/>
      <c r="R1019" s="47"/>
      <c r="S1019" s="42"/>
      <c r="T1019" s="73"/>
      <c r="U1019" s="48"/>
      <c r="V1019" s="49"/>
    </row>
    <row r="1020" spans="1:22" x14ac:dyDescent="0.35">
      <c r="A1020" s="1"/>
      <c r="B1020" s="44"/>
      <c r="E1020" s="50"/>
      <c r="F1020" s="41"/>
      <c r="G1020" s="42"/>
      <c r="H1020" s="42"/>
      <c r="I1020" s="42"/>
      <c r="J1020" s="42"/>
      <c r="K1020" s="42"/>
      <c r="L1020" s="46"/>
      <c r="M1020" s="48"/>
      <c r="N1020" s="48"/>
      <c r="O1020" s="42"/>
      <c r="P1020" s="42"/>
      <c r="Q1020" s="42"/>
      <c r="R1020" s="47"/>
      <c r="S1020" s="42"/>
      <c r="T1020" s="73"/>
      <c r="U1020" s="48"/>
      <c r="V1020" s="49"/>
    </row>
    <row r="1021" spans="1:22" x14ac:dyDescent="0.35">
      <c r="A1021" s="1"/>
      <c r="B1021" s="44"/>
      <c r="E1021" s="50"/>
      <c r="F1021" s="41"/>
      <c r="G1021" s="42"/>
      <c r="H1021" s="42"/>
      <c r="I1021" s="42"/>
      <c r="J1021" s="42"/>
      <c r="K1021" s="42"/>
      <c r="L1021" s="46"/>
      <c r="M1021" s="48"/>
      <c r="N1021" s="48"/>
      <c r="O1021" s="42"/>
      <c r="P1021" s="42"/>
      <c r="Q1021" s="42"/>
      <c r="R1021" s="47"/>
      <c r="S1021" s="42"/>
      <c r="T1021" s="73"/>
      <c r="U1021" s="48"/>
      <c r="V1021" s="49"/>
    </row>
    <row r="1022" spans="1:22" x14ac:dyDescent="0.35">
      <c r="A1022" s="1"/>
      <c r="B1022" s="44"/>
      <c r="E1022" s="50"/>
      <c r="F1022" s="41"/>
      <c r="G1022" s="42"/>
      <c r="H1022" s="42"/>
      <c r="I1022" s="42"/>
      <c r="J1022" s="42"/>
      <c r="K1022" s="42"/>
      <c r="L1022" s="46"/>
      <c r="M1022" s="42"/>
      <c r="N1022" s="48"/>
      <c r="O1022" s="42"/>
      <c r="P1022" s="42"/>
      <c r="Q1022" s="42"/>
      <c r="R1022" s="47"/>
      <c r="S1022" s="42"/>
      <c r="T1022" s="73"/>
      <c r="U1022" s="48"/>
      <c r="V1022" s="49"/>
    </row>
    <row r="1023" spans="1:22" x14ac:dyDescent="0.35">
      <c r="A1023" s="1"/>
      <c r="B1023" s="44"/>
      <c r="E1023" s="50"/>
      <c r="F1023" s="41"/>
      <c r="G1023" s="42"/>
      <c r="H1023" s="42"/>
      <c r="I1023" s="42"/>
      <c r="J1023" s="42"/>
      <c r="K1023" s="42"/>
      <c r="L1023" s="46"/>
      <c r="M1023" s="42"/>
      <c r="N1023" s="48"/>
      <c r="O1023" s="42"/>
      <c r="P1023" s="42"/>
      <c r="Q1023" s="42"/>
      <c r="R1023" s="47"/>
      <c r="S1023" s="42"/>
      <c r="T1023" s="73"/>
      <c r="U1023" s="48"/>
      <c r="V1023" s="49"/>
    </row>
    <row r="1024" spans="1:22" x14ac:dyDescent="0.35">
      <c r="A1024" s="1"/>
      <c r="B1024" s="44"/>
      <c r="E1024" s="50"/>
      <c r="F1024" s="41"/>
      <c r="G1024" s="42"/>
      <c r="H1024" s="42"/>
      <c r="I1024" s="42"/>
      <c r="J1024" s="42"/>
      <c r="K1024" s="42"/>
      <c r="L1024" s="46"/>
      <c r="M1024" s="48"/>
      <c r="N1024" s="48"/>
      <c r="O1024" s="42"/>
      <c r="P1024" s="42"/>
      <c r="Q1024" s="42"/>
      <c r="R1024" s="47"/>
      <c r="S1024" s="42"/>
      <c r="T1024" s="73"/>
      <c r="U1024" s="48"/>
      <c r="V1024" s="49"/>
    </row>
    <row r="1025" spans="1:22" x14ac:dyDescent="0.35">
      <c r="A1025" s="1"/>
      <c r="B1025" s="44"/>
      <c r="E1025" s="50"/>
      <c r="F1025" s="41"/>
      <c r="G1025" s="42"/>
      <c r="H1025" s="42"/>
      <c r="I1025" s="42"/>
      <c r="J1025" s="42"/>
      <c r="K1025" s="42"/>
      <c r="L1025" s="46"/>
      <c r="M1025" s="42"/>
      <c r="N1025" s="48"/>
      <c r="O1025" s="42"/>
      <c r="P1025" s="42"/>
      <c r="Q1025" s="42"/>
      <c r="R1025" s="47"/>
      <c r="S1025" s="42"/>
      <c r="T1025" s="73"/>
      <c r="U1025" s="48"/>
      <c r="V1025" s="49"/>
    </row>
    <row r="1026" spans="1:22" x14ac:dyDescent="0.35">
      <c r="A1026" s="1"/>
      <c r="B1026" s="44"/>
      <c r="E1026" s="50"/>
      <c r="F1026" s="41"/>
      <c r="G1026" s="42"/>
      <c r="H1026" s="42"/>
      <c r="I1026" s="42"/>
      <c r="J1026" s="42"/>
      <c r="K1026" s="42"/>
      <c r="L1026" s="46"/>
      <c r="M1026" s="42"/>
      <c r="N1026" s="48"/>
      <c r="O1026" s="42"/>
      <c r="P1026" s="42"/>
      <c r="Q1026" s="42"/>
      <c r="R1026" s="47"/>
      <c r="S1026" s="42"/>
      <c r="T1026" s="73"/>
      <c r="U1026" s="48"/>
      <c r="V1026" s="49"/>
    </row>
    <row r="1027" spans="1:22" x14ac:dyDescent="0.35">
      <c r="A1027" s="1"/>
      <c r="B1027" s="44"/>
      <c r="E1027" s="50"/>
      <c r="F1027" s="41"/>
      <c r="G1027" s="42"/>
      <c r="H1027" s="42"/>
      <c r="I1027" s="42"/>
      <c r="J1027" s="42"/>
      <c r="K1027" s="42"/>
      <c r="L1027" s="46"/>
      <c r="M1027" s="42"/>
      <c r="N1027" s="48"/>
      <c r="O1027" s="42"/>
      <c r="P1027" s="42"/>
      <c r="Q1027" s="42"/>
      <c r="R1027" s="47"/>
      <c r="S1027" s="42"/>
      <c r="T1027" s="73"/>
      <c r="U1027" s="48"/>
      <c r="V1027" s="49"/>
    </row>
    <row r="1028" spans="1:22" x14ac:dyDescent="0.35">
      <c r="A1028" s="1"/>
      <c r="B1028" s="44"/>
      <c r="E1028" s="50"/>
      <c r="F1028" s="41"/>
      <c r="G1028" s="42"/>
      <c r="H1028" s="42"/>
      <c r="I1028" s="42"/>
      <c r="J1028" s="42"/>
      <c r="K1028" s="42"/>
      <c r="L1028" s="46"/>
      <c r="M1028" s="48"/>
      <c r="N1028" s="48"/>
      <c r="O1028" s="42"/>
      <c r="P1028" s="42"/>
      <c r="Q1028" s="42"/>
      <c r="R1028" s="47"/>
      <c r="S1028" s="42"/>
      <c r="T1028" s="73"/>
      <c r="U1028" s="48"/>
      <c r="V1028" s="49"/>
    </row>
    <row r="1029" spans="1:22" x14ac:dyDescent="0.35">
      <c r="A1029" s="1"/>
      <c r="B1029" s="44"/>
      <c r="E1029" s="50"/>
      <c r="F1029" s="41"/>
      <c r="G1029" s="42"/>
      <c r="H1029" s="42"/>
      <c r="I1029" s="42"/>
      <c r="J1029" s="42"/>
      <c r="K1029" s="42"/>
      <c r="L1029" s="46"/>
      <c r="M1029" s="48"/>
      <c r="N1029" s="48"/>
      <c r="O1029" s="42"/>
      <c r="P1029" s="42"/>
      <c r="Q1029" s="42"/>
      <c r="R1029" s="47"/>
      <c r="S1029" s="42"/>
      <c r="T1029" s="73"/>
      <c r="U1029" s="48"/>
      <c r="V1029" s="49"/>
    </row>
    <row r="1030" spans="1:22" x14ac:dyDescent="0.35">
      <c r="A1030" s="1"/>
      <c r="B1030" s="44"/>
      <c r="E1030" s="50"/>
      <c r="F1030" s="41"/>
      <c r="G1030" s="42"/>
      <c r="H1030" s="42"/>
      <c r="I1030" s="42"/>
      <c r="J1030" s="42"/>
      <c r="K1030" s="42"/>
      <c r="L1030" s="46"/>
      <c r="M1030" s="42"/>
      <c r="N1030" s="48"/>
      <c r="O1030" s="42"/>
      <c r="P1030" s="42"/>
      <c r="Q1030" s="42"/>
      <c r="R1030" s="47"/>
      <c r="S1030" s="42"/>
      <c r="T1030" s="73"/>
      <c r="U1030" s="48"/>
      <c r="V1030" s="49"/>
    </row>
    <row r="1031" spans="1:22" x14ac:dyDescent="0.35">
      <c r="A1031" s="1"/>
      <c r="B1031" s="44"/>
      <c r="E1031" s="50"/>
      <c r="F1031" s="41"/>
      <c r="G1031" s="42"/>
      <c r="H1031" s="42"/>
      <c r="I1031" s="42"/>
      <c r="J1031" s="42"/>
      <c r="K1031" s="42"/>
      <c r="L1031" s="46"/>
      <c r="M1031" s="42"/>
      <c r="N1031" s="48"/>
      <c r="O1031" s="42"/>
      <c r="P1031" s="42"/>
      <c r="Q1031" s="42"/>
      <c r="R1031" s="47"/>
      <c r="S1031" s="42"/>
      <c r="T1031" s="73"/>
      <c r="U1031" s="48"/>
      <c r="V1031" s="49"/>
    </row>
    <row r="1032" spans="1:22" x14ac:dyDescent="0.35">
      <c r="A1032" s="1"/>
      <c r="B1032" s="44"/>
      <c r="E1032" s="50"/>
      <c r="F1032" s="41"/>
      <c r="G1032" s="42"/>
      <c r="H1032" s="42"/>
      <c r="I1032" s="42"/>
      <c r="J1032" s="42"/>
      <c r="K1032" s="42"/>
      <c r="L1032" s="46"/>
      <c r="M1032" s="48"/>
      <c r="N1032" s="48"/>
      <c r="O1032" s="42"/>
      <c r="P1032" s="42"/>
      <c r="Q1032" s="42"/>
      <c r="R1032" s="47"/>
      <c r="S1032" s="42"/>
      <c r="T1032" s="73"/>
      <c r="U1032" s="48"/>
      <c r="V1032" s="49"/>
    </row>
    <row r="1033" spans="1:22" x14ac:dyDescent="0.35">
      <c r="A1033" s="1"/>
      <c r="B1033" s="44"/>
      <c r="E1033" s="50"/>
      <c r="F1033" s="41"/>
      <c r="G1033" s="42"/>
      <c r="H1033" s="42"/>
      <c r="I1033" s="42"/>
      <c r="J1033" s="42"/>
      <c r="K1033" s="42"/>
      <c r="L1033" s="46"/>
      <c r="M1033" s="42"/>
      <c r="N1033" s="48"/>
      <c r="O1033" s="42"/>
      <c r="P1033" s="42"/>
      <c r="Q1033" s="42"/>
      <c r="R1033" s="47"/>
      <c r="S1033" s="42"/>
      <c r="T1033" s="73"/>
      <c r="U1033" s="48"/>
      <c r="V1033" s="49"/>
    </row>
    <row r="1034" spans="1:22" x14ac:dyDescent="0.35">
      <c r="A1034" s="1"/>
      <c r="B1034" s="44"/>
      <c r="E1034" s="50"/>
      <c r="F1034" s="41"/>
      <c r="G1034" s="42"/>
      <c r="H1034" s="42"/>
      <c r="I1034" s="42"/>
      <c r="J1034" s="42"/>
      <c r="K1034" s="42"/>
      <c r="L1034" s="46"/>
      <c r="M1034" s="42"/>
      <c r="N1034" s="48"/>
      <c r="O1034" s="42"/>
      <c r="P1034" s="42"/>
      <c r="Q1034" s="42"/>
      <c r="R1034" s="47"/>
      <c r="S1034" s="42"/>
      <c r="T1034" s="73"/>
      <c r="U1034" s="48"/>
      <c r="V1034" s="49"/>
    </row>
    <row r="1035" spans="1:22" x14ac:dyDescent="0.35">
      <c r="A1035" s="1"/>
      <c r="B1035" s="44"/>
      <c r="E1035" s="50"/>
      <c r="F1035" s="41"/>
      <c r="G1035" s="42"/>
      <c r="H1035" s="42"/>
      <c r="I1035" s="42"/>
      <c r="J1035" s="42"/>
      <c r="K1035" s="42"/>
      <c r="L1035" s="46"/>
      <c r="M1035" s="42"/>
      <c r="N1035" s="48"/>
      <c r="O1035" s="42"/>
      <c r="P1035" s="42"/>
      <c r="Q1035" s="42"/>
      <c r="R1035" s="47"/>
      <c r="S1035" s="42"/>
      <c r="T1035" s="73"/>
      <c r="U1035" s="48"/>
      <c r="V1035" s="49"/>
    </row>
    <row r="1036" spans="1:22" x14ac:dyDescent="0.35">
      <c r="A1036" s="1"/>
      <c r="B1036" s="44"/>
      <c r="E1036" s="50"/>
      <c r="F1036" s="41"/>
      <c r="G1036" s="42"/>
      <c r="H1036" s="42"/>
      <c r="I1036" s="42"/>
      <c r="J1036" s="42"/>
      <c r="K1036" s="42"/>
      <c r="L1036" s="46"/>
      <c r="M1036" s="42"/>
      <c r="N1036" s="48"/>
      <c r="O1036" s="42"/>
      <c r="P1036" s="42"/>
      <c r="Q1036" s="42"/>
      <c r="R1036" s="47"/>
      <c r="S1036" s="42"/>
      <c r="T1036" s="73"/>
      <c r="U1036" s="48"/>
      <c r="V1036" s="49"/>
    </row>
    <row r="1037" spans="1:22" x14ac:dyDescent="0.35">
      <c r="A1037" s="1"/>
      <c r="B1037" s="44"/>
      <c r="E1037" s="50"/>
      <c r="F1037" s="41"/>
      <c r="G1037" s="42"/>
      <c r="H1037" s="42"/>
      <c r="I1037" s="42"/>
      <c r="J1037" s="42"/>
      <c r="K1037" s="42"/>
      <c r="L1037" s="46"/>
      <c r="M1037" s="48"/>
      <c r="N1037" s="48"/>
      <c r="O1037" s="42"/>
      <c r="P1037" s="42"/>
      <c r="Q1037" s="42"/>
      <c r="R1037" s="47"/>
      <c r="S1037" s="42"/>
      <c r="T1037" s="73"/>
      <c r="U1037" s="48"/>
      <c r="V1037" s="49"/>
    </row>
    <row r="1038" spans="1:22" x14ac:dyDescent="0.35">
      <c r="A1038" s="1"/>
      <c r="B1038" s="44"/>
      <c r="E1038" s="50"/>
      <c r="F1038" s="41"/>
      <c r="G1038" s="42"/>
      <c r="H1038" s="42"/>
      <c r="I1038" s="42"/>
      <c r="J1038" s="42"/>
      <c r="K1038" s="42"/>
      <c r="L1038" s="46"/>
      <c r="M1038" s="42"/>
      <c r="N1038" s="48"/>
      <c r="O1038" s="42"/>
      <c r="P1038" s="42"/>
      <c r="Q1038" s="42"/>
      <c r="R1038" s="47"/>
      <c r="S1038" s="42"/>
      <c r="T1038" s="73"/>
      <c r="U1038" s="48"/>
      <c r="V1038" s="49"/>
    </row>
    <row r="1039" spans="1:22" x14ac:dyDescent="0.35">
      <c r="A1039" s="1"/>
      <c r="B1039" s="44"/>
      <c r="E1039" s="50"/>
      <c r="F1039" s="41"/>
      <c r="G1039" s="42"/>
      <c r="H1039" s="42"/>
      <c r="I1039" s="42"/>
      <c r="J1039" s="42"/>
      <c r="K1039" s="42"/>
      <c r="L1039" s="46"/>
      <c r="M1039" s="48"/>
      <c r="N1039" s="48"/>
      <c r="O1039" s="42"/>
      <c r="P1039" s="42"/>
      <c r="Q1039" s="42"/>
      <c r="R1039" s="47"/>
      <c r="S1039" s="42"/>
      <c r="T1039" s="73"/>
      <c r="U1039" s="48"/>
      <c r="V1039" s="49"/>
    </row>
    <row r="1040" spans="1:22" x14ac:dyDescent="0.35">
      <c r="A1040" s="1"/>
      <c r="B1040" s="44"/>
      <c r="E1040" s="50"/>
      <c r="F1040" s="41"/>
      <c r="G1040" s="42"/>
      <c r="H1040" s="42"/>
      <c r="I1040" s="42"/>
      <c r="J1040" s="42"/>
      <c r="K1040" s="42"/>
      <c r="L1040" s="46"/>
      <c r="M1040" s="42"/>
      <c r="N1040" s="48"/>
      <c r="O1040" s="42"/>
      <c r="P1040" s="42"/>
      <c r="Q1040" s="42"/>
      <c r="R1040" s="47"/>
      <c r="S1040" s="42"/>
      <c r="T1040" s="73"/>
      <c r="U1040" s="48"/>
      <c r="V1040" s="49"/>
    </row>
    <row r="1041" spans="1:22" x14ac:dyDescent="0.35">
      <c r="A1041" s="1"/>
      <c r="B1041" s="44"/>
      <c r="E1041" s="50"/>
      <c r="F1041" s="41"/>
      <c r="G1041" s="42"/>
      <c r="H1041" s="42"/>
      <c r="I1041" s="42"/>
      <c r="J1041" s="42"/>
      <c r="K1041" s="42"/>
      <c r="L1041" s="46"/>
      <c r="M1041" s="42"/>
      <c r="N1041" s="48"/>
      <c r="O1041" s="42"/>
      <c r="P1041" s="42"/>
      <c r="Q1041" s="42"/>
      <c r="R1041" s="47"/>
      <c r="S1041" s="42"/>
      <c r="T1041" s="73"/>
      <c r="U1041" s="48"/>
      <c r="V1041" s="49"/>
    </row>
    <row r="1042" spans="1:22" x14ac:dyDescent="0.35">
      <c r="A1042" s="1"/>
      <c r="B1042" s="44"/>
      <c r="E1042" s="50"/>
      <c r="F1042" s="41"/>
      <c r="G1042" s="42"/>
      <c r="H1042" s="42"/>
      <c r="I1042" s="42"/>
      <c r="J1042" s="42"/>
      <c r="K1042" s="42"/>
      <c r="L1042" s="46"/>
      <c r="M1042" s="48"/>
      <c r="N1042" s="48"/>
      <c r="O1042" s="42"/>
      <c r="P1042" s="42"/>
      <c r="Q1042" s="42"/>
      <c r="R1042" s="47"/>
      <c r="S1042" s="42"/>
      <c r="T1042" s="73"/>
      <c r="U1042" s="48"/>
      <c r="V1042" s="49"/>
    </row>
    <row r="1043" spans="1:22" x14ac:dyDescent="0.35">
      <c r="A1043" s="1"/>
      <c r="B1043" s="44"/>
      <c r="E1043" s="50"/>
      <c r="F1043" s="41"/>
      <c r="G1043" s="42"/>
      <c r="H1043" s="42"/>
      <c r="I1043" s="42"/>
      <c r="J1043" s="42"/>
      <c r="K1043" s="42"/>
      <c r="L1043" s="46"/>
      <c r="M1043" s="48"/>
      <c r="N1043" s="48"/>
      <c r="O1043" s="42"/>
      <c r="P1043" s="42"/>
      <c r="Q1043" s="42"/>
      <c r="R1043" s="47"/>
      <c r="S1043" s="42"/>
      <c r="T1043" s="73"/>
      <c r="U1043" s="48"/>
      <c r="V1043" s="49"/>
    </row>
    <row r="1044" spans="1:22" x14ac:dyDescent="0.35">
      <c r="A1044" s="1"/>
      <c r="B1044" s="44"/>
      <c r="E1044" s="50"/>
      <c r="F1044" s="41"/>
      <c r="G1044" s="42"/>
      <c r="H1044" s="42"/>
      <c r="I1044" s="42"/>
      <c r="J1044" s="42"/>
      <c r="K1044" s="42"/>
      <c r="L1044" s="46"/>
      <c r="M1044" s="42"/>
      <c r="N1044" s="48"/>
      <c r="O1044" s="42"/>
      <c r="P1044" s="42"/>
      <c r="Q1044" s="42"/>
      <c r="R1044" s="47"/>
      <c r="S1044" s="42"/>
      <c r="T1044" s="73"/>
      <c r="U1044" s="48"/>
      <c r="V1044" s="49"/>
    </row>
    <row r="1045" spans="1:22" x14ac:dyDescent="0.35">
      <c r="A1045" s="1"/>
      <c r="B1045" s="44"/>
      <c r="E1045" s="50"/>
      <c r="F1045" s="41"/>
      <c r="G1045" s="42"/>
      <c r="H1045" s="42"/>
      <c r="I1045" s="42"/>
      <c r="J1045" s="42"/>
      <c r="K1045" s="42"/>
      <c r="L1045" s="46"/>
      <c r="M1045" s="48"/>
      <c r="N1045" s="48"/>
      <c r="O1045" s="42"/>
      <c r="P1045" s="42"/>
      <c r="Q1045" s="42"/>
      <c r="R1045" s="47"/>
      <c r="S1045" s="42"/>
      <c r="T1045" s="73"/>
      <c r="U1045" s="48"/>
      <c r="V1045" s="49"/>
    </row>
    <row r="1046" spans="1:22" x14ac:dyDescent="0.35">
      <c r="A1046" s="1"/>
      <c r="B1046" s="44"/>
      <c r="E1046" s="50"/>
      <c r="F1046" s="41"/>
      <c r="G1046" s="42"/>
      <c r="H1046" s="42"/>
      <c r="I1046" s="42"/>
      <c r="J1046" s="42"/>
      <c r="K1046" s="42"/>
      <c r="L1046" s="46"/>
      <c r="M1046" s="48"/>
      <c r="N1046" s="48"/>
      <c r="O1046" s="42"/>
      <c r="P1046" s="42"/>
      <c r="Q1046" s="42"/>
      <c r="R1046" s="47"/>
      <c r="S1046" s="42"/>
      <c r="T1046" s="73"/>
      <c r="U1046" s="48"/>
      <c r="V1046" s="49"/>
    </row>
    <row r="1047" spans="1:22" x14ac:dyDescent="0.35">
      <c r="A1047" s="1"/>
      <c r="B1047" s="44"/>
      <c r="E1047" s="50"/>
      <c r="F1047" s="41"/>
      <c r="G1047" s="42"/>
      <c r="H1047" s="42"/>
      <c r="I1047" s="42"/>
      <c r="J1047" s="42"/>
      <c r="K1047" s="42"/>
      <c r="L1047" s="46"/>
      <c r="M1047" s="42"/>
      <c r="N1047" s="48"/>
      <c r="O1047" s="42"/>
      <c r="P1047" s="42"/>
      <c r="Q1047" s="42"/>
      <c r="R1047" s="47"/>
      <c r="S1047" s="42"/>
      <c r="T1047" s="73"/>
      <c r="U1047" s="48"/>
      <c r="V1047" s="49"/>
    </row>
    <row r="1048" spans="1:22" x14ac:dyDescent="0.35">
      <c r="A1048" s="1"/>
      <c r="B1048" s="44"/>
      <c r="E1048" s="50"/>
      <c r="F1048" s="41"/>
      <c r="G1048" s="42"/>
      <c r="H1048" s="42"/>
      <c r="I1048" s="42"/>
      <c r="J1048" s="42"/>
      <c r="K1048" s="42"/>
      <c r="L1048" s="46"/>
      <c r="M1048" s="48"/>
      <c r="N1048" s="48"/>
      <c r="O1048" s="42"/>
      <c r="P1048" s="42"/>
      <c r="Q1048" s="42"/>
      <c r="R1048" s="47"/>
      <c r="S1048" s="42"/>
      <c r="T1048" s="73"/>
      <c r="U1048" s="48"/>
      <c r="V1048" s="49"/>
    </row>
    <row r="1049" spans="1:22" x14ac:dyDescent="0.35">
      <c r="A1049" s="1"/>
      <c r="B1049" s="44"/>
      <c r="E1049" s="50"/>
      <c r="F1049" s="41"/>
      <c r="G1049" s="42"/>
      <c r="H1049" s="42"/>
      <c r="I1049" s="42"/>
      <c r="J1049" s="42"/>
      <c r="K1049" s="42"/>
      <c r="L1049" s="46"/>
      <c r="M1049" s="42"/>
      <c r="N1049" s="48"/>
      <c r="O1049" s="42"/>
      <c r="P1049" s="42"/>
      <c r="Q1049" s="42"/>
      <c r="R1049" s="47"/>
      <c r="S1049" s="42"/>
      <c r="T1049" s="73"/>
      <c r="U1049" s="48"/>
      <c r="V1049" s="49"/>
    </row>
    <row r="1050" spans="1:22" x14ac:dyDescent="0.35">
      <c r="A1050" s="1"/>
      <c r="B1050" s="44"/>
      <c r="E1050" s="50"/>
      <c r="F1050" s="41"/>
      <c r="G1050" s="42"/>
      <c r="H1050" s="42"/>
      <c r="I1050" s="42"/>
      <c r="J1050" s="42"/>
      <c r="K1050" s="42"/>
      <c r="L1050" s="46"/>
      <c r="M1050" s="48"/>
      <c r="N1050" s="48"/>
      <c r="O1050" s="42"/>
      <c r="P1050" s="42"/>
      <c r="Q1050" s="42"/>
      <c r="R1050" s="47"/>
      <c r="S1050" s="42"/>
      <c r="T1050" s="73"/>
      <c r="U1050" s="48"/>
      <c r="V1050" s="49"/>
    </row>
    <row r="1051" spans="1:22" x14ac:dyDescent="0.35">
      <c r="A1051" s="1"/>
      <c r="B1051" s="44"/>
      <c r="E1051" s="50"/>
      <c r="F1051" s="41"/>
      <c r="G1051" s="42"/>
      <c r="H1051" s="42"/>
      <c r="I1051" s="42"/>
      <c r="J1051" s="42"/>
      <c r="K1051" s="42"/>
      <c r="L1051" s="46"/>
      <c r="M1051" s="48"/>
      <c r="N1051" s="48"/>
      <c r="O1051" s="42"/>
      <c r="P1051" s="42"/>
      <c r="Q1051" s="42"/>
      <c r="R1051" s="47"/>
      <c r="S1051" s="42"/>
      <c r="T1051" s="73"/>
      <c r="U1051" s="48"/>
      <c r="V1051" s="49"/>
    </row>
    <row r="1052" spans="1:22" x14ac:dyDescent="0.35">
      <c r="A1052" s="1"/>
      <c r="B1052" s="44"/>
      <c r="E1052" s="50"/>
      <c r="F1052" s="41"/>
      <c r="G1052" s="42"/>
      <c r="H1052" s="42"/>
      <c r="I1052" s="42"/>
      <c r="J1052" s="42"/>
      <c r="K1052" s="42"/>
      <c r="L1052" s="46"/>
      <c r="M1052" s="42"/>
      <c r="N1052" s="48"/>
      <c r="O1052" s="42"/>
      <c r="P1052" s="42"/>
      <c r="Q1052" s="42"/>
      <c r="R1052" s="47"/>
      <c r="S1052" s="42"/>
      <c r="T1052" s="73"/>
      <c r="U1052" s="48"/>
      <c r="V1052" s="49"/>
    </row>
    <row r="1053" spans="1:22" x14ac:dyDescent="0.35">
      <c r="A1053" s="1"/>
      <c r="B1053" s="44"/>
      <c r="E1053" s="50"/>
      <c r="F1053" s="41"/>
      <c r="G1053" s="42"/>
      <c r="H1053" s="42"/>
      <c r="I1053" s="42"/>
      <c r="J1053" s="42"/>
      <c r="K1053" s="42"/>
      <c r="L1053" s="46"/>
      <c r="M1053" s="48"/>
      <c r="N1053" s="48"/>
      <c r="O1053" s="42"/>
      <c r="P1053" s="42"/>
      <c r="Q1053" s="42"/>
      <c r="R1053" s="47"/>
      <c r="S1053" s="42"/>
      <c r="T1053" s="73"/>
      <c r="U1053" s="48"/>
      <c r="V1053" s="49"/>
    </row>
    <row r="1054" spans="1:22" x14ac:dyDescent="0.35">
      <c r="A1054" s="1"/>
      <c r="B1054" s="44"/>
      <c r="E1054" s="50"/>
      <c r="F1054" s="41"/>
      <c r="G1054" s="42"/>
      <c r="H1054" s="42"/>
      <c r="I1054" s="42"/>
      <c r="J1054" s="42"/>
      <c r="K1054" s="42"/>
      <c r="L1054" s="46"/>
      <c r="M1054" s="42"/>
      <c r="N1054" s="48"/>
      <c r="O1054" s="42"/>
      <c r="P1054" s="42"/>
      <c r="Q1054" s="42"/>
      <c r="R1054" s="47"/>
      <c r="S1054" s="42"/>
      <c r="T1054" s="73"/>
      <c r="U1054" s="48"/>
      <c r="V1054" s="49"/>
    </row>
    <row r="1055" spans="1:22" x14ac:dyDescent="0.35">
      <c r="A1055" s="1"/>
      <c r="B1055" s="44"/>
      <c r="E1055" s="50"/>
      <c r="F1055" s="41"/>
      <c r="G1055" s="42"/>
      <c r="H1055" s="42"/>
      <c r="I1055" s="42"/>
      <c r="J1055" s="42"/>
      <c r="K1055" s="42"/>
      <c r="L1055" s="46"/>
      <c r="M1055" s="42"/>
      <c r="N1055" s="48"/>
      <c r="O1055" s="42"/>
      <c r="P1055" s="42"/>
      <c r="Q1055" s="42"/>
      <c r="R1055" s="47"/>
      <c r="S1055" s="42"/>
      <c r="T1055" s="73"/>
      <c r="U1055" s="48"/>
      <c r="V1055" s="49"/>
    </row>
    <row r="1056" spans="1:22" x14ac:dyDescent="0.35">
      <c r="A1056" s="1"/>
      <c r="B1056" s="44"/>
      <c r="E1056" s="50"/>
      <c r="F1056" s="41"/>
      <c r="G1056" s="42"/>
      <c r="H1056" s="42"/>
      <c r="I1056" s="42"/>
      <c r="J1056" s="42"/>
      <c r="K1056" s="42"/>
      <c r="L1056" s="46"/>
      <c r="M1056" s="42"/>
      <c r="N1056" s="48"/>
      <c r="O1056" s="42"/>
      <c r="P1056" s="42"/>
      <c r="Q1056" s="42"/>
      <c r="R1056" s="47"/>
      <c r="S1056" s="42"/>
      <c r="T1056" s="73"/>
      <c r="U1056" s="48"/>
      <c r="V1056" s="49"/>
    </row>
    <row r="1057" spans="1:22" x14ac:dyDescent="0.35">
      <c r="A1057" s="1"/>
      <c r="B1057" s="44"/>
      <c r="E1057" s="50"/>
      <c r="F1057" s="41"/>
      <c r="G1057" s="42"/>
      <c r="H1057" s="42"/>
      <c r="I1057" s="42"/>
      <c r="J1057" s="42"/>
      <c r="K1057" s="42"/>
      <c r="L1057" s="46"/>
      <c r="M1057" s="42"/>
      <c r="N1057" s="48"/>
      <c r="O1057" s="42"/>
      <c r="P1057" s="42"/>
      <c r="Q1057" s="42"/>
      <c r="R1057" s="47"/>
      <c r="S1057" s="42"/>
      <c r="T1057" s="73"/>
      <c r="U1057" s="48"/>
      <c r="V1057" s="49"/>
    </row>
    <row r="1058" spans="1:22" x14ac:dyDescent="0.35">
      <c r="A1058" s="1"/>
      <c r="B1058" s="44"/>
      <c r="E1058" s="50"/>
      <c r="F1058" s="41"/>
      <c r="G1058" s="42"/>
      <c r="H1058" s="42"/>
      <c r="I1058" s="42"/>
      <c r="J1058" s="42"/>
      <c r="K1058" s="42"/>
      <c r="L1058" s="46"/>
      <c r="M1058" s="42"/>
      <c r="N1058" s="48"/>
      <c r="O1058" s="42"/>
      <c r="P1058" s="42"/>
      <c r="Q1058" s="42"/>
      <c r="R1058" s="47"/>
      <c r="S1058" s="42"/>
      <c r="T1058" s="73"/>
      <c r="U1058" s="48"/>
      <c r="V1058" s="49"/>
    </row>
    <row r="1059" spans="1:22" x14ac:dyDescent="0.35">
      <c r="A1059" s="1"/>
      <c r="B1059" s="44"/>
      <c r="E1059" s="50"/>
      <c r="F1059" s="41"/>
      <c r="G1059" s="42"/>
      <c r="H1059" s="42"/>
      <c r="I1059" s="42"/>
      <c r="J1059" s="42"/>
      <c r="K1059" s="42"/>
      <c r="L1059" s="46"/>
      <c r="M1059" s="42"/>
      <c r="N1059" s="48"/>
      <c r="O1059" s="42"/>
      <c r="P1059" s="42"/>
      <c r="Q1059" s="42"/>
      <c r="R1059" s="47"/>
      <c r="S1059" s="42"/>
      <c r="T1059" s="73"/>
      <c r="U1059" s="48"/>
      <c r="V1059" s="49"/>
    </row>
    <row r="1060" spans="1:22" x14ac:dyDescent="0.35">
      <c r="A1060" s="1"/>
      <c r="B1060" s="44"/>
      <c r="E1060" s="50"/>
      <c r="F1060" s="41"/>
      <c r="G1060" s="42"/>
      <c r="H1060" s="42"/>
      <c r="I1060" s="42"/>
      <c r="J1060" s="42"/>
      <c r="K1060" s="42"/>
      <c r="L1060" s="46"/>
      <c r="M1060" s="42"/>
      <c r="N1060" s="48"/>
      <c r="O1060" s="42"/>
      <c r="P1060" s="42"/>
      <c r="Q1060" s="42"/>
      <c r="R1060" s="47"/>
      <c r="S1060" s="42"/>
      <c r="T1060" s="73"/>
      <c r="U1060" s="48"/>
      <c r="V1060" s="49"/>
    </row>
    <row r="1061" spans="1:22" x14ac:dyDescent="0.35">
      <c r="A1061" s="1"/>
      <c r="B1061" s="44"/>
      <c r="E1061" s="50"/>
      <c r="F1061" s="41"/>
      <c r="G1061" s="42"/>
      <c r="H1061" s="42"/>
      <c r="I1061" s="42"/>
      <c r="J1061" s="42"/>
      <c r="K1061" s="42"/>
      <c r="L1061" s="46"/>
      <c r="M1061" s="48"/>
      <c r="N1061" s="48"/>
      <c r="O1061" s="42"/>
      <c r="P1061" s="42"/>
      <c r="Q1061" s="42"/>
      <c r="R1061" s="47"/>
      <c r="S1061" s="42"/>
      <c r="T1061" s="73"/>
      <c r="U1061" s="48"/>
      <c r="V1061" s="49"/>
    </row>
    <row r="1062" spans="1:22" x14ac:dyDescent="0.35">
      <c r="A1062" s="1"/>
      <c r="B1062" s="44"/>
      <c r="E1062" s="50"/>
      <c r="F1062" s="41"/>
      <c r="G1062" s="42"/>
      <c r="H1062" s="42"/>
      <c r="I1062" s="42"/>
      <c r="J1062" s="42"/>
      <c r="K1062" s="42"/>
      <c r="L1062" s="46"/>
      <c r="M1062" s="42"/>
      <c r="N1062" s="48"/>
      <c r="O1062" s="42"/>
      <c r="P1062" s="42"/>
      <c r="Q1062" s="42"/>
      <c r="R1062" s="47"/>
      <c r="S1062" s="42"/>
      <c r="T1062" s="73"/>
      <c r="U1062" s="48"/>
      <c r="V1062" s="49"/>
    </row>
    <row r="1063" spans="1:22" x14ac:dyDescent="0.35">
      <c r="A1063" s="1"/>
      <c r="B1063" s="44"/>
      <c r="E1063" s="50"/>
      <c r="F1063" s="60"/>
      <c r="G1063" s="42"/>
      <c r="H1063" s="42"/>
      <c r="I1063" s="42"/>
      <c r="J1063" s="42"/>
      <c r="K1063" s="42"/>
      <c r="L1063" s="46"/>
      <c r="M1063" s="48"/>
      <c r="N1063" s="48"/>
      <c r="O1063" s="42"/>
      <c r="P1063" s="42"/>
      <c r="Q1063" s="42"/>
      <c r="R1063" s="47"/>
      <c r="S1063" s="42"/>
      <c r="T1063" s="73"/>
      <c r="U1063" s="48"/>
      <c r="V1063" s="49"/>
    </row>
    <row r="1064" spans="1:22" x14ac:dyDescent="0.35">
      <c r="A1064" s="1"/>
      <c r="B1064" s="44"/>
      <c r="E1064" s="50"/>
      <c r="F1064" s="60"/>
      <c r="G1064" s="42"/>
      <c r="H1064" s="42"/>
      <c r="I1064" s="42"/>
      <c r="J1064" s="42"/>
      <c r="K1064" s="42"/>
      <c r="L1064" s="46"/>
      <c r="M1064" s="48"/>
      <c r="N1064" s="48"/>
      <c r="O1064" s="42"/>
      <c r="P1064" s="42"/>
      <c r="Q1064" s="42"/>
      <c r="R1064" s="47"/>
      <c r="S1064" s="42"/>
      <c r="T1064" s="73"/>
      <c r="U1064" s="48"/>
      <c r="V1064" s="49"/>
    </row>
    <row r="1065" spans="1:22" x14ac:dyDescent="0.35">
      <c r="A1065" s="1"/>
      <c r="B1065" s="44"/>
      <c r="E1065" s="50"/>
      <c r="F1065" s="41"/>
      <c r="G1065" s="42"/>
      <c r="H1065" s="42"/>
      <c r="I1065" s="42"/>
      <c r="J1065" s="42"/>
      <c r="K1065" s="42"/>
      <c r="L1065" s="46"/>
      <c r="M1065" s="42"/>
      <c r="N1065" s="48"/>
      <c r="O1065" s="42"/>
      <c r="P1065" s="42"/>
      <c r="Q1065" s="42"/>
      <c r="R1065" s="47"/>
      <c r="S1065" s="42"/>
      <c r="T1065" s="73"/>
      <c r="U1065" s="48"/>
      <c r="V1065" s="49"/>
    </row>
    <row r="1066" spans="1:22" x14ac:dyDescent="0.35">
      <c r="A1066" s="1"/>
      <c r="B1066" s="44"/>
      <c r="E1066" s="50"/>
      <c r="F1066" s="60"/>
      <c r="G1066" s="42"/>
      <c r="H1066" s="42"/>
      <c r="I1066" s="42"/>
      <c r="J1066" s="42"/>
      <c r="K1066" s="42"/>
      <c r="L1066" s="46"/>
      <c r="M1066" s="42"/>
      <c r="N1066" s="48"/>
      <c r="O1066" s="42"/>
      <c r="P1066" s="42"/>
      <c r="Q1066" s="42"/>
      <c r="R1066" s="47"/>
      <c r="S1066" s="42"/>
      <c r="T1066" s="73"/>
      <c r="U1066" s="48"/>
      <c r="V1066" s="49"/>
    </row>
    <row r="1067" spans="1:22" x14ac:dyDescent="0.35">
      <c r="A1067" s="1"/>
      <c r="B1067" s="44"/>
      <c r="E1067" s="50"/>
      <c r="F1067" s="41"/>
      <c r="G1067" s="42"/>
      <c r="H1067" s="42"/>
      <c r="I1067" s="42"/>
      <c r="J1067" s="42"/>
      <c r="K1067" s="42"/>
      <c r="L1067" s="46"/>
      <c r="M1067" s="48"/>
      <c r="N1067" s="48"/>
      <c r="O1067" s="42"/>
      <c r="P1067" s="42"/>
      <c r="Q1067" s="42"/>
      <c r="R1067" s="47"/>
      <c r="S1067" s="42"/>
      <c r="T1067" s="73"/>
      <c r="U1067" s="48"/>
      <c r="V1067" s="49"/>
    </row>
    <row r="1068" spans="1:22" x14ac:dyDescent="0.35">
      <c r="A1068" s="1"/>
      <c r="B1068" s="44"/>
      <c r="E1068" s="50"/>
      <c r="F1068" s="41"/>
      <c r="G1068" s="42"/>
      <c r="H1068" s="42"/>
      <c r="I1068" s="42"/>
      <c r="J1068" s="42"/>
      <c r="K1068" s="42"/>
      <c r="L1068" s="46"/>
      <c r="M1068" s="48"/>
      <c r="N1068" s="48"/>
      <c r="O1068" s="42"/>
      <c r="P1068" s="42"/>
      <c r="Q1068" s="42"/>
      <c r="R1068" s="47"/>
      <c r="S1068" s="42"/>
      <c r="T1068" s="73"/>
      <c r="U1068" s="48"/>
      <c r="V1068" s="49"/>
    </row>
    <row r="1069" spans="1:22" x14ac:dyDescent="0.35">
      <c r="A1069" s="1"/>
      <c r="B1069" s="44"/>
      <c r="E1069" s="50"/>
      <c r="F1069" s="41"/>
      <c r="G1069" s="42"/>
      <c r="H1069" s="42"/>
      <c r="I1069" s="42"/>
      <c r="J1069" s="42"/>
      <c r="K1069" s="42"/>
      <c r="L1069" s="46"/>
      <c r="M1069" s="48"/>
      <c r="N1069" s="48"/>
      <c r="O1069" s="42"/>
      <c r="P1069" s="42"/>
      <c r="Q1069" s="42"/>
      <c r="R1069" s="47"/>
      <c r="S1069" s="42"/>
      <c r="T1069" s="73"/>
      <c r="U1069" s="48"/>
      <c r="V1069" s="49"/>
    </row>
    <row r="1070" spans="1:22" x14ac:dyDescent="0.35">
      <c r="A1070" s="1"/>
      <c r="B1070" s="44"/>
      <c r="E1070" s="50"/>
      <c r="F1070" s="41"/>
      <c r="G1070" s="42"/>
      <c r="H1070" s="42"/>
      <c r="I1070" s="42"/>
      <c r="J1070" s="42"/>
      <c r="K1070" s="42"/>
      <c r="L1070" s="46"/>
      <c r="M1070" s="42"/>
      <c r="N1070" s="48"/>
      <c r="O1070" s="42"/>
      <c r="P1070" s="42"/>
      <c r="Q1070" s="42"/>
      <c r="R1070" s="47"/>
      <c r="S1070" s="42"/>
      <c r="T1070" s="73"/>
      <c r="U1070" s="48"/>
      <c r="V1070" s="49"/>
    </row>
    <row r="1071" spans="1:22" x14ac:dyDescent="0.35">
      <c r="A1071" s="1"/>
      <c r="B1071" s="44"/>
      <c r="E1071" s="50"/>
      <c r="F1071" s="41"/>
      <c r="G1071" s="42"/>
      <c r="H1071" s="42"/>
      <c r="I1071" s="42"/>
      <c r="J1071" s="42"/>
      <c r="K1071" s="42"/>
      <c r="L1071" s="46"/>
      <c r="M1071" s="42"/>
      <c r="N1071" s="48"/>
      <c r="O1071" s="42"/>
      <c r="P1071" s="42"/>
      <c r="Q1071" s="42"/>
      <c r="R1071" s="47"/>
      <c r="S1071" s="42"/>
      <c r="T1071" s="73"/>
      <c r="U1071" s="48"/>
      <c r="V1071" s="49"/>
    </row>
    <row r="1072" spans="1:22" x14ac:dyDescent="0.35">
      <c r="A1072" s="1"/>
      <c r="B1072" s="44"/>
      <c r="E1072" s="50"/>
      <c r="F1072" s="41"/>
      <c r="G1072" s="42"/>
      <c r="H1072" s="42"/>
      <c r="I1072" s="42"/>
      <c r="J1072" s="42"/>
      <c r="K1072" s="42"/>
      <c r="L1072" s="46"/>
      <c r="M1072" s="42"/>
      <c r="N1072" s="48"/>
      <c r="O1072" s="42"/>
      <c r="P1072" s="42"/>
      <c r="Q1072" s="42"/>
      <c r="R1072" s="47"/>
      <c r="S1072" s="42"/>
      <c r="T1072" s="73"/>
      <c r="U1072" s="48"/>
      <c r="V1072" s="49"/>
    </row>
    <row r="1073" spans="1:22" x14ac:dyDescent="0.35">
      <c r="A1073" s="1"/>
      <c r="B1073" s="44"/>
      <c r="E1073" s="50"/>
      <c r="F1073" s="41"/>
      <c r="G1073" s="42"/>
      <c r="H1073" s="42"/>
      <c r="I1073" s="42"/>
      <c r="J1073" s="42"/>
      <c r="K1073" s="42"/>
      <c r="L1073" s="46"/>
      <c r="M1073" s="42"/>
      <c r="N1073" s="48"/>
      <c r="O1073" s="42"/>
      <c r="P1073" s="42"/>
      <c r="Q1073" s="42"/>
      <c r="R1073" s="47"/>
      <c r="S1073" s="42"/>
      <c r="T1073" s="73"/>
      <c r="U1073" s="48"/>
      <c r="V1073" s="49"/>
    </row>
    <row r="1074" spans="1:22" x14ac:dyDescent="0.35">
      <c r="A1074" s="1"/>
      <c r="B1074" s="44"/>
      <c r="E1074" s="50"/>
      <c r="F1074" s="60"/>
      <c r="G1074" s="42"/>
      <c r="H1074" s="42"/>
      <c r="I1074" s="42"/>
      <c r="J1074" s="42"/>
      <c r="K1074" s="42"/>
      <c r="L1074" s="46"/>
      <c r="M1074" s="48"/>
      <c r="N1074" s="48"/>
      <c r="O1074" s="42"/>
      <c r="P1074" s="42"/>
      <c r="Q1074" s="42"/>
      <c r="R1074" s="47"/>
      <c r="S1074" s="42"/>
      <c r="T1074" s="73"/>
      <c r="U1074" s="48"/>
      <c r="V1074" s="49"/>
    </row>
    <row r="1075" spans="1:22" x14ac:dyDescent="0.35">
      <c r="A1075" s="1"/>
      <c r="B1075" s="44"/>
      <c r="E1075" s="50"/>
      <c r="F1075" s="41"/>
      <c r="G1075" s="42"/>
      <c r="H1075" s="42"/>
      <c r="I1075" s="42"/>
      <c r="J1075" s="42"/>
      <c r="K1075" s="42"/>
      <c r="L1075" s="46"/>
      <c r="M1075" s="42"/>
      <c r="N1075" s="48"/>
      <c r="O1075" s="42"/>
      <c r="P1075" s="42"/>
      <c r="Q1075" s="42"/>
      <c r="R1075" s="47"/>
      <c r="S1075" s="42"/>
      <c r="T1075" s="73"/>
      <c r="U1075" s="48"/>
      <c r="V1075" s="49"/>
    </row>
    <row r="1076" spans="1:22" x14ac:dyDescent="0.35">
      <c r="A1076" s="1"/>
      <c r="B1076" s="44"/>
      <c r="E1076" s="50"/>
      <c r="F1076" s="41"/>
      <c r="G1076" s="42"/>
      <c r="H1076" s="42"/>
      <c r="I1076" s="42"/>
      <c r="J1076" s="42"/>
      <c r="K1076" s="42"/>
      <c r="L1076" s="46"/>
      <c r="M1076" s="42"/>
      <c r="N1076" s="48"/>
      <c r="O1076" s="42"/>
      <c r="P1076" s="42"/>
      <c r="Q1076" s="42"/>
      <c r="R1076" s="47"/>
      <c r="S1076" s="42"/>
      <c r="T1076" s="73"/>
      <c r="U1076" s="48"/>
      <c r="V1076" s="49"/>
    </row>
    <row r="1077" spans="1:22" x14ac:dyDescent="0.35">
      <c r="A1077" s="1"/>
      <c r="B1077" s="44"/>
      <c r="E1077" s="50"/>
      <c r="F1077" s="41"/>
      <c r="G1077" s="42"/>
      <c r="H1077" s="42"/>
      <c r="I1077" s="42"/>
      <c r="J1077" s="42"/>
      <c r="K1077" s="42"/>
      <c r="L1077" s="46"/>
      <c r="M1077" s="42"/>
      <c r="N1077" s="48"/>
      <c r="O1077" s="42"/>
      <c r="P1077" s="42"/>
      <c r="Q1077" s="42"/>
      <c r="R1077" s="47"/>
      <c r="S1077" s="42"/>
      <c r="T1077" s="73"/>
      <c r="U1077" s="48"/>
      <c r="V1077" s="49"/>
    </row>
    <row r="1078" spans="1:22" x14ac:dyDescent="0.35">
      <c r="A1078" s="1"/>
      <c r="B1078" s="44"/>
      <c r="E1078" s="50"/>
      <c r="F1078" s="41"/>
      <c r="G1078" s="42"/>
      <c r="H1078" s="42"/>
      <c r="I1078" s="42"/>
      <c r="J1078" s="42"/>
      <c r="K1078" s="42"/>
      <c r="L1078" s="46"/>
      <c r="M1078" s="42"/>
      <c r="N1078" s="48"/>
      <c r="O1078" s="42"/>
      <c r="P1078" s="42"/>
      <c r="Q1078" s="42"/>
      <c r="R1078" s="47"/>
      <c r="S1078" s="42"/>
      <c r="T1078" s="73"/>
      <c r="U1078" s="48"/>
      <c r="V1078" s="49"/>
    </row>
    <row r="1079" spans="1:22" x14ac:dyDescent="0.35">
      <c r="A1079" s="1"/>
      <c r="B1079" s="44"/>
      <c r="E1079" s="50"/>
      <c r="F1079" s="41"/>
      <c r="G1079" s="42"/>
      <c r="H1079" s="42"/>
      <c r="I1079" s="42"/>
      <c r="J1079" s="42"/>
      <c r="K1079" s="42"/>
      <c r="L1079" s="46"/>
      <c r="M1079" s="42"/>
      <c r="N1079" s="48"/>
      <c r="O1079" s="42"/>
      <c r="P1079" s="42"/>
      <c r="Q1079" s="42"/>
      <c r="R1079" s="47"/>
      <c r="S1079" s="42"/>
      <c r="T1079" s="73"/>
      <c r="U1079" s="48"/>
      <c r="V1079" s="49"/>
    </row>
    <row r="1080" spans="1:22" x14ac:dyDescent="0.35">
      <c r="A1080" s="1"/>
      <c r="B1080" s="44"/>
      <c r="E1080" s="50"/>
      <c r="F1080" s="41"/>
      <c r="G1080" s="42"/>
      <c r="H1080" s="42"/>
      <c r="I1080" s="42"/>
      <c r="J1080" s="42"/>
      <c r="K1080" s="42"/>
      <c r="L1080" s="46"/>
      <c r="M1080" s="42"/>
      <c r="N1080" s="48"/>
      <c r="O1080" s="42"/>
      <c r="P1080" s="42"/>
      <c r="Q1080" s="42"/>
      <c r="R1080" s="47"/>
      <c r="S1080" s="42"/>
      <c r="T1080" s="73"/>
      <c r="U1080" s="48"/>
      <c r="V1080" s="49"/>
    </row>
    <row r="1081" spans="1:22" x14ac:dyDescent="0.35">
      <c r="A1081" s="1"/>
      <c r="B1081" s="44"/>
      <c r="E1081" s="50"/>
      <c r="F1081" s="41"/>
      <c r="G1081" s="42"/>
      <c r="H1081" s="42"/>
      <c r="I1081" s="42"/>
      <c r="J1081" s="42"/>
      <c r="K1081" s="42"/>
      <c r="L1081" s="46"/>
      <c r="M1081" s="42"/>
      <c r="N1081" s="48"/>
      <c r="O1081" s="42"/>
      <c r="P1081" s="42"/>
      <c r="Q1081" s="42"/>
      <c r="R1081" s="47"/>
      <c r="S1081" s="42"/>
      <c r="T1081" s="73"/>
      <c r="U1081" s="48"/>
      <c r="V1081" s="49"/>
    </row>
    <row r="1082" spans="1:22" x14ac:dyDescent="0.35">
      <c r="A1082" s="1"/>
      <c r="B1082" s="44"/>
      <c r="E1082" s="50"/>
      <c r="F1082" s="41"/>
      <c r="G1082" s="42"/>
      <c r="H1082" s="42"/>
      <c r="I1082" s="42"/>
      <c r="J1082" s="42"/>
      <c r="K1082" s="42"/>
      <c r="L1082" s="46"/>
      <c r="M1082" s="42"/>
      <c r="N1082" s="48"/>
      <c r="O1082" s="42"/>
      <c r="P1082" s="42"/>
      <c r="Q1082" s="42"/>
      <c r="R1082" s="47"/>
      <c r="S1082" s="42"/>
      <c r="T1082" s="73"/>
      <c r="U1082" s="48"/>
      <c r="V1082" s="49"/>
    </row>
    <row r="1083" spans="1:22" x14ac:dyDescent="0.35">
      <c r="A1083" s="1"/>
      <c r="B1083" s="44"/>
      <c r="E1083" s="50"/>
      <c r="F1083" s="41"/>
      <c r="G1083" s="42"/>
      <c r="H1083" s="42"/>
      <c r="I1083" s="42"/>
      <c r="J1083" s="42"/>
      <c r="K1083" s="42"/>
      <c r="L1083" s="46"/>
      <c r="M1083" s="42"/>
      <c r="N1083" s="48"/>
      <c r="O1083" s="42"/>
      <c r="P1083" s="42"/>
      <c r="Q1083" s="42"/>
      <c r="R1083" s="47"/>
      <c r="S1083" s="42"/>
      <c r="T1083" s="73"/>
      <c r="U1083" s="48"/>
      <c r="V1083" s="49"/>
    </row>
    <row r="1084" spans="1:22" x14ac:dyDescent="0.35">
      <c r="A1084" s="1"/>
      <c r="B1084" s="44"/>
      <c r="E1084" s="50"/>
      <c r="F1084" s="41"/>
      <c r="G1084" s="42"/>
      <c r="H1084" s="42"/>
      <c r="I1084" s="42"/>
      <c r="J1084" s="42"/>
      <c r="K1084" s="42"/>
      <c r="L1084" s="46"/>
      <c r="M1084" s="42"/>
      <c r="N1084" s="48"/>
      <c r="O1084" s="42"/>
      <c r="P1084" s="42"/>
      <c r="Q1084" s="42"/>
      <c r="R1084" s="47"/>
      <c r="S1084" s="42"/>
      <c r="T1084" s="73"/>
      <c r="U1084" s="48"/>
      <c r="V1084" s="49"/>
    </row>
    <row r="1085" spans="1:22" x14ac:dyDescent="0.35">
      <c r="A1085" s="1"/>
      <c r="B1085" s="44"/>
      <c r="E1085" s="50"/>
      <c r="F1085" s="41"/>
      <c r="G1085" s="42"/>
      <c r="H1085" s="42"/>
      <c r="I1085" s="42"/>
      <c r="J1085" s="42"/>
      <c r="K1085" s="42"/>
      <c r="L1085" s="46"/>
      <c r="M1085" s="48"/>
      <c r="N1085" s="48"/>
      <c r="O1085" s="42"/>
      <c r="P1085" s="42"/>
      <c r="Q1085" s="42"/>
      <c r="R1085" s="47"/>
      <c r="S1085" s="42"/>
      <c r="T1085" s="73"/>
      <c r="U1085" s="48"/>
      <c r="V1085" s="49"/>
    </row>
    <row r="1086" spans="1:22" x14ac:dyDescent="0.35">
      <c r="A1086" s="1"/>
      <c r="B1086" s="44"/>
      <c r="E1086" s="50"/>
      <c r="F1086" s="41"/>
      <c r="G1086" s="42"/>
      <c r="H1086" s="42"/>
      <c r="I1086" s="42"/>
      <c r="J1086" s="42"/>
      <c r="K1086" s="42"/>
      <c r="L1086" s="46"/>
      <c r="M1086" s="48"/>
      <c r="N1086" s="48"/>
      <c r="O1086" s="42"/>
      <c r="P1086" s="42"/>
      <c r="Q1086" s="42"/>
      <c r="R1086" s="47"/>
      <c r="S1086" s="42"/>
      <c r="T1086" s="73"/>
      <c r="U1086" s="48"/>
      <c r="V1086" s="49"/>
    </row>
    <row r="1087" spans="1:22" x14ac:dyDescent="0.35">
      <c r="A1087" s="1"/>
      <c r="B1087" s="44"/>
      <c r="E1087" s="50"/>
      <c r="F1087" s="41"/>
      <c r="G1087" s="42"/>
      <c r="H1087" s="42"/>
      <c r="I1087" s="42"/>
      <c r="J1087" s="42"/>
      <c r="K1087" s="42"/>
      <c r="L1087" s="46"/>
      <c r="M1087" s="48"/>
      <c r="N1087" s="48"/>
      <c r="O1087" s="42"/>
      <c r="P1087" s="42"/>
      <c r="Q1087" s="42"/>
      <c r="R1087" s="47"/>
      <c r="S1087" s="42"/>
      <c r="T1087" s="73"/>
      <c r="U1087" s="48"/>
      <c r="V1087" s="49"/>
    </row>
    <row r="1088" spans="1:22" x14ac:dyDescent="0.35">
      <c r="A1088" s="1"/>
      <c r="B1088" s="44"/>
      <c r="E1088" s="50"/>
      <c r="F1088" s="41"/>
      <c r="G1088" s="42"/>
      <c r="H1088" s="42"/>
      <c r="I1088" s="42"/>
      <c r="J1088" s="42"/>
      <c r="K1088" s="42"/>
      <c r="L1088" s="46"/>
      <c r="M1088" s="42"/>
      <c r="N1088" s="48"/>
      <c r="O1088" s="42"/>
      <c r="P1088" s="42"/>
      <c r="Q1088" s="42"/>
      <c r="R1088" s="47"/>
      <c r="S1088" s="42"/>
      <c r="T1088" s="73"/>
      <c r="U1088" s="48"/>
      <c r="V1088" s="49"/>
    </row>
    <row r="1089" spans="1:22" x14ac:dyDescent="0.35">
      <c r="A1089" s="1"/>
      <c r="B1089" s="44"/>
      <c r="E1089" s="50"/>
      <c r="F1089" s="60"/>
      <c r="G1089" s="42"/>
      <c r="H1089" s="42"/>
      <c r="I1089" s="42"/>
      <c r="J1089" s="42"/>
      <c r="K1089" s="42"/>
      <c r="L1089" s="46"/>
      <c r="M1089" s="48"/>
      <c r="N1089" s="48"/>
      <c r="O1089" s="42"/>
      <c r="P1089" s="42"/>
      <c r="Q1089" s="42"/>
      <c r="R1089" s="47"/>
      <c r="S1089" s="42"/>
      <c r="T1089" s="73"/>
      <c r="U1089" s="48"/>
      <c r="V1089" s="49"/>
    </row>
    <row r="1090" spans="1:22" x14ac:dyDescent="0.35">
      <c r="A1090" s="1"/>
      <c r="B1090" s="44"/>
      <c r="E1090" s="50"/>
      <c r="F1090" s="41"/>
      <c r="G1090" s="42"/>
      <c r="H1090" s="42"/>
      <c r="I1090" s="42"/>
      <c r="J1090" s="42"/>
      <c r="K1090" s="42"/>
      <c r="L1090" s="46"/>
      <c r="M1090" s="42"/>
      <c r="N1090" s="48"/>
      <c r="O1090" s="42"/>
      <c r="P1090" s="42"/>
      <c r="Q1090" s="42"/>
      <c r="R1090" s="47"/>
      <c r="S1090" s="42"/>
      <c r="T1090" s="73"/>
      <c r="U1090" s="48"/>
      <c r="V1090" s="49"/>
    </row>
    <row r="1091" spans="1:22" x14ac:dyDescent="0.35">
      <c r="A1091" s="1"/>
      <c r="B1091" s="44"/>
      <c r="E1091" s="50"/>
      <c r="F1091" s="41"/>
      <c r="G1091" s="42"/>
      <c r="H1091" s="42"/>
      <c r="I1091" s="42"/>
      <c r="J1091" s="42"/>
      <c r="K1091" s="42"/>
      <c r="L1091" s="46"/>
      <c r="M1091" s="48"/>
      <c r="N1091" s="48"/>
      <c r="O1091" s="42"/>
      <c r="P1091" s="42"/>
      <c r="Q1091" s="42"/>
      <c r="R1091" s="47"/>
      <c r="S1091" s="42"/>
      <c r="T1091" s="73"/>
      <c r="U1091" s="48"/>
      <c r="V1091" s="49"/>
    </row>
    <row r="1092" spans="1:22" x14ac:dyDescent="0.35">
      <c r="A1092" s="1"/>
      <c r="B1092" s="44"/>
      <c r="E1092" s="50"/>
      <c r="F1092" s="41"/>
      <c r="G1092" s="42"/>
      <c r="H1092" s="42"/>
      <c r="I1092" s="42"/>
      <c r="J1092" s="42"/>
      <c r="K1092" s="42"/>
      <c r="L1092" s="46"/>
      <c r="M1092" s="48"/>
      <c r="N1092" s="48"/>
      <c r="O1092" s="42"/>
      <c r="P1092" s="42"/>
      <c r="Q1092" s="42"/>
      <c r="R1092" s="47"/>
      <c r="S1092" s="42"/>
      <c r="T1092" s="73"/>
      <c r="U1092" s="48"/>
      <c r="V1092" s="49"/>
    </row>
    <row r="1093" spans="1:22" x14ac:dyDescent="0.35">
      <c r="A1093" s="1"/>
      <c r="B1093" s="44"/>
      <c r="E1093" s="50"/>
      <c r="F1093" s="41"/>
      <c r="G1093" s="42"/>
      <c r="H1093" s="42"/>
      <c r="I1093" s="42"/>
      <c r="J1093" s="42"/>
      <c r="K1093" s="42"/>
      <c r="L1093" s="46"/>
      <c r="M1093" s="42"/>
      <c r="N1093" s="48"/>
      <c r="O1093" s="42"/>
      <c r="P1093" s="42"/>
      <c r="Q1093" s="42"/>
      <c r="R1093" s="47"/>
      <c r="S1093" s="42"/>
      <c r="T1093" s="73"/>
      <c r="U1093" s="48"/>
      <c r="V1093" s="49"/>
    </row>
    <row r="1094" spans="1:22" x14ac:dyDescent="0.35">
      <c r="A1094" s="1"/>
      <c r="B1094" s="44"/>
      <c r="E1094" s="50"/>
      <c r="F1094" s="41"/>
      <c r="G1094" s="42"/>
      <c r="H1094" s="42"/>
      <c r="I1094" s="42"/>
      <c r="J1094" s="42"/>
      <c r="K1094" s="42"/>
      <c r="L1094" s="46"/>
      <c r="M1094" s="42"/>
      <c r="N1094" s="48"/>
      <c r="O1094" s="42"/>
      <c r="P1094" s="42"/>
      <c r="Q1094" s="42"/>
      <c r="R1094" s="47"/>
      <c r="S1094" s="42"/>
      <c r="T1094" s="73"/>
      <c r="U1094" s="48"/>
      <c r="V1094" s="49"/>
    </row>
    <row r="1095" spans="1:22" x14ac:dyDescent="0.35">
      <c r="A1095" s="1"/>
      <c r="B1095" s="44"/>
      <c r="E1095" s="50"/>
      <c r="F1095" s="41"/>
      <c r="G1095" s="42"/>
      <c r="H1095" s="42"/>
      <c r="I1095" s="42"/>
      <c r="J1095" s="42"/>
      <c r="K1095" s="42"/>
      <c r="L1095" s="46"/>
      <c r="M1095" s="42"/>
      <c r="N1095" s="48"/>
      <c r="O1095" s="42"/>
      <c r="P1095" s="42"/>
      <c r="Q1095" s="42"/>
      <c r="R1095" s="47"/>
      <c r="S1095" s="42"/>
      <c r="T1095" s="73"/>
      <c r="U1095" s="48"/>
      <c r="V1095" s="49"/>
    </row>
    <row r="1096" spans="1:22" x14ac:dyDescent="0.35">
      <c r="A1096" s="1"/>
      <c r="B1096" s="44"/>
      <c r="E1096" s="50"/>
      <c r="F1096" s="41"/>
      <c r="G1096" s="42"/>
      <c r="H1096" s="42"/>
      <c r="I1096" s="42"/>
      <c r="J1096" s="42"/>
      <c r="K1096" s="42"/>
      <c r="L1096" s="46"/>
      <c r="M1096" s="48"/>
      <c r="N1096" s="48"/>
      <c r="O1096" s="42"/>
      <c r="P1096" s="42"/>
      <c r="Q1096" s="42"/>
      <c r="R1096" s="47"/>
      <c r="S1096" s="42"/>
      <c r="T1096" s="73"/>
      <c r="U1096" s="48"/>
      <c r="V1096" s="49"/>
    </row>
    <row r="1097" spans="1:22" x14ac:dyDescent="0.35">
      <c r="A1097" s="1"/>
      <c r="B1097" s="44"/>
      <c r="E1097" s="50"/>
      <c r="F1097" s="41"/>
      <c r="G1097" s="42"/>
      <c r="H1097" s="42"/>
      <c r="I1097" s="42"/>
      <c r="J1097" s="42"/>
      <c r="K1097" s="42"/>
      <c r="L1097" s="46"/>
      <c r="M1097" s="48"/>
      <c r="N1097" s="48"/>
      <c r="O1097" s="42"/>
      <c r="P1097" s="42"/>
      <c r="Q1097" s="42"/>
      <c r="R1097" s="47"/>
      <c r="S1097" s="42"/>
      <c r="T1097" s="73"/>
      <c r="U1097" s="48"/>
      <c r="V1097" s="49"/>
    </row>
    <row r="1098" spans="1:22" x14ac:dyDescent="0.35">
      <c r="A1098" s="1"/>
      <c r="B1098" s="44"/>
      <c r="E1098" s="50"/>
      <c r="F1098" s="41"/>
      <c r="G1098" s="42"/>
      <c r="H1098" s="42"/>
      <c r="I1098" s="42"/>
      <c r="J1098" s="42"/>
      <c r="K1098" s="42"/>
      <c r="L1098" s="46"/>
      <c r="M1098" s="48"/>
      <c r="N1098" s="48"/>
      <c r="O1098" s="42"/>
      <c r="P1098" s="42"/>
      <c r="Q1098" s="42"/>
      <c r="R1098" s="47"/>
      <c r="S1098" s="42"/>
      <c r="T1098" s="73"/>
      <c r="U1098" s="48"/>
      <c r="V1098" s="49"/>
    </row>
    <row r="1099" spans="1:22" x14ac:dyDescent="0.35">
      <c r="A1099" s="1"/>
      <c r="B1099" s="44"/>
      <c r="E1099" s="50"/>
      <c r="F1099" s="41"/>
      <c r="G1099" s="42"/>
      <c r="H1099" s="42"/>
      <c r="I1099" s="42"/>
      <c r="J1099" s="42"/>
      <c r="K1099" s="42"/>
      <c r="L1099" s="46"/>
      <c r="M1099" s="48"/>
      <c r="N1099" s="48"/>
      <c r="O1099" s="42"/>
      <c r="P1099" s="42"/>
      <c r="Q1099" s="42"/>
      <c r="R1099" s="47"/>
      <c r="S1099" s="42"/>
      <c r="T1099" s="73"/>
      <c r="U1099" s="48"/>
      <c r="V1099" s="49"/>
    </row>
    <row r="1100" spans="1:22" x14ac:dyDescent="0.35">
      <c r="A1100" s="1"/>
      <c r="B1100" s="44"/>
      <c r="E1100" s="50"/>
      <c r="F1100" s="41"/>
      <c r="G1100" s="42"/>
      <c r="H1100" s="42"/>
      <c r="I1100" s="42"/>
      <c r="J1100" s="42"/>
      <c r="K1100" s="42"/>
      <c r="L1100" s="46"/>
      <c r="M1100" s="42"/>
      <c r="N1100" s="48"/>
      <c r="O1100" s="42"/>
      <c r="P1100" s="42"/>
      <c r="Q1100" s="42"/>
      <c r="R1100" s="47"/>
      <c r="S1100" s="42"/>
      <c r="T1100" s="73"/>
      <c r="U1100" s="48"/>
      <c r="V1100" s="49"/>
    </row>
    <row r="1101" spans="1:22" x14ac:dyDescent="0.35">
      <c r="A1101" s="1"/>
      <c r="B1101" s="44"/>
      <c r="E1101" s="50"/>
      <c r="F1101" s="41"/>
      <c r="G1101" s="42"/>
      <c r="H1101" s="42"/>
      <c r="I1101" s="42"/>
      <c r="J1101" s="42"/>
      <c r="K1101" s="42"/>
      <c r="L1101" s="46"/>
      <c r="M1101" s="48"/>
      <c r="N1101" s="48"/>
      <c r="O1101" s="42"/>
      <c r="P1101" s="42"/>
      <c r="Q1101" s="42"/>
      <c r="R1101" s="47"/>
      <c r="S1101" s="42"/>
      <c r="T1101" s="73"/>
      <c r="U1101" s="48"/>
      <c r="V1101" s="49"/>
    </row>
    <row r="1102" spans="1:22" x14ac:dyDescent="0.35">
      <c r="A1102" s="1"/>
      <c r="B1102" s="44"/>
      <c r="E1102" s="50"/>
      <c r="F1102" s="41"/>
      <c r="G1102" s="42"/>
      <c r="H1102" s="42"/>
      <c r="I1102" s="42"/>
      <c r="J1102" s="42"/>
      <c r="K1102" s="42"/>
      <c r="L1102" s="46"/>
      <c r="M1102" s="48"/>
      <c r="N1102" s="48"/>
      <c r="O1102" s="42"/>
      <c r="P1102" s="42"/>
      <c r="Q1102" s="42"/>
      <c r="R1102" s="47"/>
      <c r="S1102" s="42"/>
      <c r="T1102" s="73"/>
      <c r="U1102" s="48"/>
      <c r="V1102" s="49"/>
    </row>
    <row r="1103" spans="1:22" x14ac:dyDescent="0.35">
      <c r="A1103" s="1"/>
      <c r="B1103" s="44"/>
      <c r="E1103" s="50"/>
      <c r="F1103" s="41"/>
      <c r="G1103" s="42"/>
      <c r="H1103" s="42"/>
      <c r="I1103" s="42"/>
      <c r="J1103" s="42"/>
      <c r="K1103" s="42"/>
      <c r="L1103" s="46"/>
      <c r="M1103" s="42"/>
      <c r="N1103" s="48"/>
      <c r="O1103" s="42"/>
      <c r="P1103" s="42"/>
      <c r="Q1103" s="42"/>
      <c r="R1103" s="47"/>
      <c r="S1103" s="42"/>
      <c r="T1103" s="73"/>
      <c r="U1103" s="48"/>
      <c r="V1103" s="49"/>
    </row>
    <row r="1104" spans="1:22" x14ac:dyDescent="0.35">
      <c r="A1104" s="1"/>
      <c r="B1104" s="44"/>
      <c r="E1104" s="50"/>
      <c r="F1104" s="41"/>
      <c r="G1104" s="42"/>
      <c r="H1104" s="42"/>
      <c r="I1104" s="42"/>
      <c r="J1104" s="42"/>
      <c r="K1104" s="42"/>
      <c r="L1104" s="46"/>
      <c r="M1104" s="42"/>
      <c r="N1104" s="48"/>
      <c r="O1104" s="42"/>
      <c r="P1104" s="42"/>
      <c r="Q1104" s="42"/>
      <c r="R1104" s="47"/>
      <c r="S1104" s="42"/>
      <c r="T1104" s="73"/>
      <c r="U1104" s="48"/>
      <c r="V1104" s="49"/>
    </row>
    <row r="1105" spans="1:22" x14ac:dyDescent="0.35">
      <c r="A1105" s="1"/>
      <c r="B1105" s="44"/>
      <c r="E1105" s="50"/>
      <c r="F1105" s="41"/>
      <c r="G1105" s="42"/>
      <c r="H1105" s="42"/>
      <c r="I1105" s="42"/>
      <c r="J1105" s="42"/>
      <c r="K1105" s="42"/>
      <c r="L1105" s="46"/>
      <c r="M1105" s="42"/>
      <c r="N1105" s="48"/>
      <c r="O1105" s="42"/>
      <c r="P1105" s="42"/>
      <c r="Q1105" s="42"/>
      <c r="R1105" s="47"/>
      <c r="S1105" s="42"/>
      <c r="T1105" s="73"/>
      <c r="U1105" s="48"/>
      <c r="V1105" s="49"/>
    </row>
    <row r="1106" spans="1:22" x14ac:dyDescent="0.35">
      <c r="A1106" s="1"/>
      <c r="B1106" s="44"/>
      <c r="E1106" s="50"/>
      <c r="F1106" s="60"/>
      <c r="G1106" s="42"/>
      <c r="H1106" s="42"/>
      <c r="I1106" s="42"/>
      <c r="J1106" s="42"/>
      <c r="K1106" s="42"/>
      <c r="L1106" s="46"/>
      <c r="M1106" s="42"/>
      <c r="N1106" s="48"/>
      <c r="O1106" s="42"/>
      <c r="P1106" s="42"/>
      <c r="Q1106" s="42"/>
      <c r="R1106" s="47"/>
      <c r="S1106" s="42"/>
      <c r="T1106" s="73"/>
      <c r="U1106" s="48"/>
      <c r="V1106" s="49"/>
    </row>
    <row r="1107" spans="1:22" x14ac:dyDescent="0.35">
      <c r="A1107" s="1"/>
      <c r="B1107" s="44"/>
      <c r="E1107" s="50"/>
      <c r="F1107" s="41"/>
      <c r="G1107" s="42"/>
      <c r="H1107" s="42"/>
      <c r="I1107" s="42"/>
      <c r="J1107" s="42"/>
      <c r="K1107" s="42"/>
      <c r="L1107" s="46"/>
      <c r="M1107" s="42"/>
      <c r="N1107" s="48"/>
      <c r="O1107" s="42"/>
      <c r="P1107" s="42"/>
      <c r="Q1107" s="42"/>
      <c r="R1107" s="47"/>
      <c r="S1107" s="42"/>
      <c r="T1107" s="73"/>
      <c r="U1107" s="48"/>
      <c r="V1107" s="49"/>
    </row>
    <row r="1108" spans="1:22" x14ac:dyDescent="0.35">
      <c r="A1108" s="1"/>
      <c r="B1108" s="44"/>
      <c r="E1108" s="50"/>
      <c r="F1108" s="41"/>
      <c r="G1108" s="42"/>
      <c r="H1108" s="42"/>
      <c r="I1108" s="42"/>
      <c r="J1108" s="42"/>
      <c r="K1108" s="42"/>
      <c r="L1108" s="46"/>
      <c r="M1108" s="48"/>
      <c r="N1108" s="48"/>
      <c r="O1108" s="42"/>
      <c r="P1108" s="42"/>
      <c r="Q1108" s="42"/>
      <c r="R1108" s="47"/>
      <c r="S1108" s="42"/>
      <c r="T1108" s="73"/>
      <c r="U1108" s="48"/>
      <c r="V1108" s="49"/>
    </row>
    <row r="1109" spans="1:22" x14ac:dyDescent="0.35">
      <c r="A1109" s="1"/>
      <c r="B1109" s="44"/>
      <c r="E1109" s="50"/>
      <c r="F1109" s="41"/>
      <c r="G1109" s="42"/>
      <c r="H1109" s="42"/>
      <c r="I1109" s="42"/>
      <c r="J1109" s="42"/>
      <c r="K1109" s="42"/>
      <c r="L1109" s="46"/>
      <c r="M1109" s="42"/>
      <c r="N1109" s="48"/>
      <c r="O1109" s="42"/>
      <c r="P1109" s="42"/>
      <c r="Q1109" s="42"/>
      <c r="R1109" s="47"/>
      <c r="S1109" s="42"/>
      <c r="T1109" s="73"/>
      <c r="U1109" s="48"/>
      <c r="V1109" s="49"/>
    </row>
    <row r="1110" spans="1:22" x14ac:dyDescent="0.35">
      <c r="A1110" s="1"/>
      <c r="B1110" s="44"/>
      <c r="E1110" s="50"/>
      <c r="F1110" s="41"/>
      <c r="G1110" s="42"/>
      <c r="H1110" s="42"/>
      <c r="I1110" s="42"/>
      <c r="J1110" s="42"/>
      <c r="K1110" s="42"/>
      <c r="L1110" s="46"/>
      <c r="M1110" s="48"/>
      <c r="N1110" s="48"/>
      <c r="O1110" s="42"/>
      <c r="P1110" s="42"/>
      <c r="Q1110" s="42"/>
      <c r="R1110" s="47"/>
      <c r="S1110" s="42"/>
      <c r="T1110" s="73"/>
      <c r="U1110" s="48"/>
      <c r="V1110" s="49"/>
    </row>
    <row r="1111" spans="1:22" x14ac:dyDescent="0.35">
      <c r="A1111" s="1"/>
      <c r="B1111" s="44"/>
      <c r="E1111" s="50"/>
      <c r="F1111" s="41"/>
      <c r="G1111" s="42"/>
      <c r="H1111" s="42"/>
      <c r="I1111" s="42"/>
      <c r="J1111" s="42"/>
      <c r="K1111" s="42"/>
      <c r="L1111" s="46"/>
      <c r="M1111" s="42"/>
      <c r="N1111" s="48"/>
      <c r="O1111" s="42"/>
      <c r="P1111" s="42"/>
      <c r="Q1111" s="42"/>
      <c r="R1111" s="47"/>
      <c r="S1111" s="42"/>
      <c r="T1111" s="73"/>
      <c r="U1111" s="48"/>
      <c r="V1111" s="49"/>
    </row>
    <row r="1112" spans="1:22" x14ac:dyDescent="0.35">
      <c r="A1112" s="1"/>
      <c r="B1112" s="44"/>
      <c r="E1112" s="50"/>
      <c r="F1112" s="41"/>
      <c r="G1112" s="42"/>
      <c r="H1112" s="42"/>
      <c r="I1112" s="42"/>
      <c r="J1112" s="42"/>
      <c r="K1112" s="42"/>
      <c r="L1112" s="46"/>
      <c r="M1112" s="42"/>
      <c r="N1112" s="48"/>
      <c r="O1112" s="42"/>
      <c r="P1112" s="42"/>
      <c r="Q1112" s="42"/>
      <c r="R1112" s="47"/>
      <c r="S1112" s="42"/>
      <c r="T1112" s="73"/>
      <c r="U1112" s="48"/>
      <c r="V1112" s="49"/>
    </row>
    <row r="1113" spans="1:22" x14ac:dyDescent="0.35">
      <c r="A1113" s="1"/>
      <c r="B1113" s="44"/>
      <c r="E1113" s="50"/>
      <c r="F1113" s="41"/>
      <c r="G1113" s="42"/>
      <c r="H1113" s="42"/>
      <c r="I1113" s="42"/>
      <c r="J1113" s="42"/>
      <c r="K1113" s="42"/>
      <c r="L1113" s="46"/>
      <c r="M1113" s="48"/>
      <c r="N1113" s="48"/>
      <c r="O1113" s="42"/>
      <c r="P1113" s="42"/>
      <c r="Q1113" s="42"/>
      <c r="R1113" s="47"/>
      <c r="S1113" s="42"/>
      <c r="T1113" s="73"/>
      <c r="U1113" s="48"/>
      <c r="V1113" s="49"/>
    </row>
    <row r="1114" spans="1:22" x14ac:dyDescent="0.35">
      <c r="A1114" s="1"/>
      <c r="B1114" s="44"/>
      <c r="E1114" s="50"/>
      <c r="F1114" s="41"/>
      <c r="G1114" s="42"/>
      <c r="H1114" s="42"/>
      <c r="I1114" s="42"/>
      <c r="J1114" s="42"/>
      <c r="K1114" s="42"/>
      <c r="L1114" s="46"/>
      <c r="M1114" s="48"/>
      <c r="N1114" s="48"/>
      <c r="O1114" s="42"/>
      <c r="P1114" s="42"/>
      <c r="Q1114" s="42"/>
      <c r="R1114" s="47"/>
      <c r="S1114" s="42"/>
      <c r="T1114" s="73"/>
      <c r="U1114" s="48"/>
      <c r="V1114" s="49"/>
    </row>
    <row r="1115" spans="1:22" x14ac:dyDescent="0.35">
      <c r="A1115" s="1"/>
      <c r="B1115" s="44"/>
      <c r="E1115" s="50"/>
      <c r="F1115" s="41"/>
      <c r="G1115" s="42"/>
      <c r="H1115" s="42"/>
      <c r="I1115" s="42"/>
      <c r="J1115" s="42"/>
      <c r="K1115" s="42"/>
      <c r="L1115" s="46"/>
      <c r="M1115" s="42"/>
      <c r="N1115" s="48"/>
      <c r="O1115" s="42"/>
      <c r="P1115" s="42"/>
      <c r="Q1115" s="42"/>
      <c r="R1115" s="47"/>
      <c r="S1115" s="42"/>
      <c r="T1115" s="73"/>
      <c r="U1115" s="48"/>
      <c r="V1115" s="49"/>
    </row>
    <row r="1116" spans="1:22" x14ac:dyDescent="0.35">
      <c r="A1116" s="1"/>
      <c r="B1116" s="44"/>
      <c r="E1116" s="50"/>
      <c r="F1116" s="41"/>
      <c r="G1116" s="42"/>
      <c r="H1116" s="42"/>
      <c r="I1116" s="42"/>
      <c r="J1116" s="42"/>
      <c r="K1116" s="42"/>
      <c r="L1116" s="46"/>
      <c r="M1116" s="48"/>
      <c r="N1116" s="48"/>
      <c r="O1116" s="42"/>
      <c r="P1116" s="42"/>
      <c r="Q1116" s="42"/>
      <c r="R1116" s="47"/>
      <c r="S1116" s="42"/>
      <c r="T1116" s="73"/>
      <c r="U1116" s="48"/>
      <c r="V1116" s="49"/>
    </row>
    <row r="1117" spans="1:22" x14ac:dyDescent="0.35">
      <c r="A1117" s="1"/>
      <c r="B1117" s="44"/>
      <c r="E1117" s="50"/>
      <c r="F1117" s="41"/>
      <c r="G1117" s="42"/>
      <c r="H1117" s="42"/>
      <c r="I1117" s="42"/>
      <c r="J1117" s="42"/>
      <c r="K1117" s="42"/>
      <c r="L1117" s="46"/>
      <c r="M1117" s="42"/>
      <c r="N1117" s="48"/>
      <c r="O1117" s="42"/>
      <c r="P1117" s="42"/>
      <c r="Q1117" s="42"/>
      <c r="R1117" s="47"/>
      <c r="S1117" s="42"/>
      <c r="T1117" s="73"/>
      <c r="U1117" s="48"/>
      <c r="V1117" s="49"/>
    </row>
    <row r="1118" spans="1:22" x14ac:dyDescent="0.35">
      <c r="A1118" s="1"/>
      <c r="B1118" s="44"/>
      <c r="E1118" s="50"/>
      <c r="F1118" s="41"/>
      <c r="G1118" s="42"/>
      <c r="H1118" s="42"/>
      <c r="I1118" s="42"/>
      <c r="J1118" s="42"/>
      <c r="K1118" s="42"/>
      <c r="L1118" s="46"/>
      <c r="M1118" s="48"/>
      <c r="N1118" s="48"/>
      <c r="O1118" s="42"/>
      <c r="P1118" s="42"/>
      <c r="Q1118" s="42"/>
      <c r="R1118" s="47"/>
      <c r="S1118" s="42"/>
      <c r="T1118" s="73"/>
      <c r="U1118" s="48"/>
      <c r="V1118" s="49"/>
    </row>
    <row r="1119" spans="1:22" x14ac:dyDescent="0.35">
      <c r="A1119" s="1"/>
      <c r="B1119" s="44"/>
      <c r="E1119" s="50"/>
      <c r="F1119" s="41"/>
      <c r="G1119" s="42"/>
      <c r="H1119" s="42"/>
      <c r="I1119" s="42"/>
      <c r="J1119" s="42"/>
      <c r="K1119" s="42"/>
      <c r="L1119" s="46"/>
      <c r="M1119" s="48"/>
      <c r="N1119" s="48"/>
      <c r="O1119" s="42"/>
      <c r="P1119" s="42"/>
      <c r="Q1119" s="42"/>
      <c r="R1119" s="47"/>
      <c r="S1119" s="42"/>
      <c r="T1119" s="73"/>
      <c r="U1119" s="48"/>
      <c r="V1119" s="49"/>
    </row>
    <row r="1120" spans="1:22" x14ac:dyDescent="0.35">
      <c r="A1120" s="1"/>
      <c r="B1120" s="44"/>
      <c r="E1120" s="50"/>
      <c r="F1120" s="41"/>
      <c r="G1120" s="42"/>
      <c r="H1120" s="42"/>
      <c r="I1120" s="42"/>
      <c r="J1120" s="42"/>
      <c r="K1120" s="42"/>
      <c r="L1120" s="46"/>
      <c r="M1120" s="42"/>
      <c r="N1120" s="48"/>
      <c r="O1120" s="42"/>
      <c r="P1120" s="42"/>
      <c r="Q1120" s="42"/>
      <c r="R1120" s="47"/>
      <c r="S1120" s="42"/>
      <c r="T1120" s="73"/>
      <c r="U1120" s="48"/>
      <c r="V1120" s="49"/>
    </row>
    <row r="1121" spans="1:22" x14ac:dyDescent="0.35">
      <c r="A1121" s="1"/>
      <c r="B1121" s="44"/>
      <c r="E1121" s="50"/>
      <c r="F1121" s="41"/>
      <c r="G1121" s="42"/>
      <c r="H1121" s="42"/>
      <c r="I1121" s="42"/>
      <c r="J1121" s="42"/>
      <c r="K1121" s="42"/>
      <c r="L1121" s="46"/>
      <c r="M1121" s="42"/>
      <c r="N1121" s="48"/>
      <c r="O1121" s="42"/>
      <c r="P1121" s="42"/>
      <c r="Q1121" s="42"/>
      <c r="R1121" s="47"/>
      <c r="S1121" s="42"/>
      <c r="T1121" s="73"/>
      <c r="U1121" s="48"/>
      <c r="V1121" s="49"/>
    </row>
    <row r="1122" spans="1:22" x14ac:dyDescent="0.35">
      <c r="A1122" s="1"/>
      <c r="B1122" s="44"/>
      <c r="E1122" s="50"/>
      <c r="F1122" s="41"/>
      <c r="G1122" s="42"/>
      <c r="H1122" s="42"/>
      <c r="I1122" s="42"/>
      <c r="J1122" s="42"/>
      <c r="K1122" s="42"/>
      <c r="L1122" s="46"/>
      <c r="M1122" s="48"/>
      <c r="N1122" s="48"/>
      <c r="O1122" s="42"/>
      <c r="P1122" s="42"/>
      <c r="Q1122" s="42"/>
      <c r="R1122" s="47"/>
      <c r="S1122" s="42"/>
      <c r="T1122" s="73"/>
      <c r="U1122" s="48"/>
      <c r="V1122" s="49"/>
    </row>
    <row r="1123" spans="1:22" x14ac:dyDescent="0.35">
      <c r="A1123" s="1"/>
      <c r="B1123" s="44"/>
      <c r="E1123" s="50"/>
      <c r="F1123" s="41"/>
      <c r="G1123" s="42"/>
      <c r="H1123" s="42"/>
      <c r="I1123" s="42"/>
      <c r="J1123" s="42"/>
      <c r="K1123" s="42"/>
      <c r="L1123" s="46"/>
      <c r="M1123" s="48"/>
      <c r="N1123" s="48"/>
      <c r="O1123" s="42"/>
      <c r="P1123" s="42"/>
      <c r="Q1123" s="42"/>
      <c r="R1123" s="47"/>
      <c r="S1123" s="42"/>
      <c r="T1123" s="73"/>
      <c r="U1123" s="48"/>
      <c r="V1123" s="49"/>
    </row>
    <row r="1124" spans="1:22" x14ac:dyDescent="0.35">
      <c r="A1124" s="1"/>
      <c r="B1124" s="44"/>
      <c r="E1124" s="50"/>
      <c r="F1124" s="41"/>
      <c r="G1124" s="42"/>
      <c r="H1124" s="42"/>
      <c r="I1124" s="42"/>
      <c r="J1124" s="42"/>
      <c r="K1124" s="42"/>
      <c r="L1124" s="46"/>
      <c r="M1124" s="42"/>
      <c r="N1124" s="48"/>
      <c r="O1124" s="42"/>
      <c r="P1124" s="42"/>
      <c r="Q1124" s="42"/>
      <c r="R1124" s="47"/>
      <c r="S1124" s="42"/>
      <c r="T1124" s="73"/>
      <c r="U1124" s="48"/>
      <c r="V1124" s="49"/>
    </row>
    <row r="1125" spans="1:22" x14ac:dyDescent="0.35">
      <c r="A1125" s="1"/>
      <c r="B1125" s="44"/>
      <c r="E1125" s="50"/>
      <c r="F1125" s="41"/>
      <c r="G1125" s="42"/>
      <c r="H1125" s="42"/>
      <c r="I1125" s="42"/>
      <c r="J1125" s="42"/>
      <c r="K1125" s="42"/>
      <c r="L1125" s="46"/>
      <c r="M1125" s="42"/>
      <c r="N1125" s="48"/>
      <c r="O1125" s="42"/>
      <c r="P1125" s="42"/>
      <c r="Q1125" s="42"/>
      <c r="R1125" s="47"/>
      <c r="S1125" s="42"/>
      <c r="T1125" s="73"/>
      <c r="U1125" s="48"/>
      <c r="V1125" s="49"/>
    </row>
    <row r="1126" spans="1:22" x14ac:dyDescent="0.35">
      <c r="A1126" s="1"/>
      <c r="B1126" s="44"/>
      <c r="E1126" s="50"/>
      <c r="F1126" s="41"/>
      <c r="G1126" s="42"/>
      <c r="H1126" s="42"/>
      <c r="I1126" s="42"/>
      <c r="J1126" s="42"/>
      <c r="K1126" s="42"/>
      <c r="L1126" s="46"/>
      <c r="M1126" s="48"/>
      <c r="N1126" s="48"/>
      <c r="O1126" s="42"/>
      <c r="P1126" s="42"/>
      <c r="Q1126" s="42"/>
      <c r="R1126" s="47"/>
      <c r="S1126" s="42"/>
      <c r="T1126" s="73"/>
      <c r="U1126" s="48"/>
      <c r="V1126" s="49"/>
    </row>
    <row r="1127" spans="1:22" x14ac:dyDescent="0.35">
      <c r="A1127" s="1"/>
      <c r="B1127" s="44"/>
      <c r="E1127" s="50"/>
      <c r="F1127" s="60"/>
      <c r="G1127" s="42"/>
      <c r="H1127" s="42"/>
      <c r="I1127" s="42"/>
      <c r="J1127" s="42"/>
      <c r="K1127" s="42"/>
      <c r="L1127" s="46"/>
      <c r="M1127" s="42"/>
      <c r="N1127" s="48"/>
      <c r="O1127" s="42"/>
      <c r="P1127" s="42"/>
      <c r="Q1127" s="42"/>
      <c r="R1127" s="47"/>
      <c r="S1127" s="42"/>
      <c r="T1127" s="73"/>
      <c r="U1127" s="48"/>
      <c r="V1127" s="49"/>
    </row>
    <row r="1128" spans="1:22" x14ac:dyDescent="0.35">
      <c r="A1128" s="1"/>
      <c r="B1128" s="44"/>
      <c r="E1128" s="50"/>
      <c r="F1128" s="41"/>
      <c r="G1128" s="42"/>
      <c r="H1128" s="42"/>
      <c r="I1128" s="42"/>
      <c r="J1128" s="42"/>
      <c r="K1128" s="42"/>
      <c r="L1128" s="46"/>
      <c r="M1128" s="48"/>
      <c r="N1128" s="48"/>
      <c r="O1128" s="42"/>
      <c r="P1128" s="42"/>
      <c r="Q1128" s="42"/>
      <c r="R1128" s="47"/>
      <c r="S1128" s="42"/>
      <c r="T1128" s="73"/>
      <c r="U1128" s="48"/>
      <c r="V1128" s="49"/>
    </row>
    <row r="1129" spans="1:22" x14ac:dyDescent="0.35">
      <c r="A1129" s="1"/>
      <c r="B1129" s="44"/>
      <c r="E1129" s="50"/>
      <c r="F1129" s="41"/>
      <c r="G1129" s="42"/>
      <c r="H1129" s="42"/>
      <c r="I1129" s="42"/>
      <c r="J1129" s="42"/>
      <c r="K1129" s="42"/>
      <c r="L1129" s="46"/>
      <c r="M1129" s="42"/>
      <c r="N1129" s="48"/>
      <c r="O1129" s="42"/>
      <c r="P1129" s="42"/>
      <c r="Q1129" s="42"/>
      <c r="R1129" s="47"/>
      <c r="S1129" s="42"/>
      <c r="T1129" s="73"/>
      <c r="U1129" s="48"/>
      <c r="V1129" s="49"/>
    </row>
    <row r="1130" spans="1:22" x14ac:dyDescent="0.35">
      <c r="A1130" s="1"/>
      <c r="B1130" s="44"/>
      <c r="E1130" s="50"/>
      <c r="F1130" s="41"/>
      <c r="G1130" s="42"/>
      <c r="H1130" s="42"/>
      <c r="I1130" s="42"/>
      <c r="J1130" s="42"/>
      <c r="K1130" s="42"/>
      <c r="L1130" s="46"/>
      <c r="M1130" s="42"/>
      <c r="N1130" s="48"/>
      <c r="O1130" s="42"/>
      <c r="P1130" s="42"/>
      <c r="Q1130" s="42"/>
      <c r="R1130" s="47"/>
      <c r="S1130" s="42"/>
      <c r="T1130" s="73"/>
      <c r="U1130" s="48"/>
      <c r="V1130" s="49"/>
    </row>
    <row r="1131" spans="1:22" x14ac:dyDescent="0.35">
      <c r="A1131" s="1"/>
      <c r="B1131" s="44"/>
      <c r="E1131" s="50"/>
      <c r="F1131" s="41"/>
      <c r="G1131" s="42"/>
      <c r="H1131" s="42"/>
      <c r="I1131" s="42"/>
      <c r="J1131" s="42"/>
      <c r="K1131" s="42"/>
      <c r="L1131" s="46"/>
      <c r="M1131" s="48"/>
      <c r="N1131" s="48"/>
      <c r="O1131" s="42"/>
      <c r="P1131" s="42"/>
      <c r="Q1131" s="42"/>
      <c r="R1131" s="47"/>
      <c r="S1131" s="42"/>
      <c r="T1131" s="73"/>
      <c r="U1131" s="48"/>
      <c r="V1131" s="49"/>
    </row>
    <row r="1132" spans="1:22" x14ac:dyDescent="0.35">
      <c r="A1132" s="1"/>
      <c r="B1132" s="44"/>
      <c r="E1132" s="50"/>
      <c r="F1132" s="41"/>
      <c r="G1132" s="42"/>
      <c r="H1132" s="42"/>
      <c r="I1132" s="42"/>
      <c r="J1132" s="42"/>
      <c r="K1132" s="42"/>
      <c r="L1132" s="46"/>
      <c r="M1132" s="42"/>
      <c r="N1132" s="48"/>
      <c r="O1132" s="42"/>
      <c r="P1132" s="42"/>
      <c r="Q1132" s="42"/>
      <c r="R1132" s="47"/>
      <c r="S1132" s="42"/>
      <c r="T1132" s="73"/>
      <c r="U1132" s="48"/>
      <c r="V1132" s="49"/>
    </row>
    <row r="1133" spans="1:22" x14ac:dyDescent="0.35">
      <c r="A1133" s="1"/>
      <c r="B1133" s="44"/>
      <c r="E1133" s="50"/>
      <c r="F1133" s="41"/>
      <c r="G1133" s="42"/>
      <c r="H1133" s="42"/>
      <c r="I1133" s="42"/>
      <c r="J1133" s="42"/>
      <c r="K1133" s="42"/>
      <c r="L1133" s="46"/>
      <c r="M1133" s="48"/>
      <c r="N1133" s="48"/>
      <c r="O1133" s="42"/>
      <c r="P1133" s="42"/>
      <c r="Q1133" s="42"/>
      <c r="R1133" s="47"/>
      <c r="S1133" s="42"/>
      <c r="T1133" s="73"/>
      <c r="U1133" s="48"/>
      <c r="V1133" s="49"/>
    </row>
    <row r="1134" spans="1:22" x14ac:dyDescent="0.35">
      <c r="A1134" s="1"/>
      <c r="B1134" s="44"/>
      <c r="E1134" s="50"/>
      <c r="F1134" s="41"/>
      <c r="G1134" s="42"/>
      <c r="H1134" s="42"/>
      <c r="I1134" s="42"/>
      <c r="J1134" s="42"/>
      <c r="K1134" s="42"/>
      <c r="L1134" s="46"/>
      <c r="M1134" s="42"/>
      <c r="N1134" s="48"/>
      <c r="O1134" s="42"/>
      <c r="P1134" s="42"/>
      <c r="Q1134" s="42"/>
      <c r="R1134" s="47"/>
      <c r="S1134" s="42"/>
      <c r="T1134" s="73"/>
      <c r="U1134" s="48"/>
      <c r="V1134" s="49"/>
    </row>
    <row r="1135" spans="1:22" x14ac:dyDescent="0.35">
      <c r="A1135" s="1"/>
      <c r="B1135" s="44"/>
      <c r="E1135" s="50"/>
      <c r="F1135" s="41"/>
      <c r="G1135" s="42"/>
      <c r="H1135" s="42"/>
      <c r="I1135" s="42"/>
      <c r="J1135" s="42"/>
      <c r="K1135" s="42"/>
      <c r="L1135" s="46"/>
      <c r="M1135" s="48"/>
      <c r="N1135" s="48"/>
      <c r="O1135" s="42"/>
      <c r="P1135" s="42"/>
      <c r="Q1135" s="42"/>
      <c r="R1135" s="47"/>
      <c r="S1135" s="42"/>
      <c r="T1135" s="73"/>
      <c r="U1135" s="48"/>
      <c r="V1135" s="49"/>
    </row>
    <row r="1136" spans="1:22" x14ac:dyDescent="0.35">
      <c r="A1136" s="1"/>
      <c r="B1136" s="44"/>
      <c r="E1136" s="50"/>
      <c r="F1136" s="41"/>
      <c r="G1136" s="42"/>
      <c r="H1136" s="42"/>
      <c r="I1136" s="42"/>
      <c r="J1136" s="42"/>
      <c r="K1136" s="42"/>
      <c r="L1136" s="46"/>
      <c r="M1136" s="42"/>
      <c r="N1136" s="48"/>
      <c r="O1136" s="42"/>
      <c r="P1136" s="42"/>
      <c r="Q1136" s="42"/>
      <c r="R1136" s="47"/>
      <c r="S1136" s="42"/>
      <c r="T1136" s="73"/>
      <c r="U1136" s="48"/>
      <c r="V1136" s="49"/>
    </row>
    <row r="1137" spans="1:22" x14ac:dyDescent="0.35">
      <c r="A1137" s="1"/>
      <c r="B1137" s="44"/>
      <c r="E1137" s="50"/>
      <c r="F1137" s="41"/>
      <c r="G1137" s="42"/>
      <c r="H1137" s="42"/>
      <c r="I1137" s="42"/>
      <c r="J1137" s="42"/>
      <c r="K1137" s="42"/>
      <c r="L1137" s="46"/>
      <c r="M1137" s="42"/>
      <c r="N1137" s="48"/>
      <c r="O1137" s="42"/>
      <c r="P1137" s="42"/>
      <c r="Q1137" s="42"/>
      <c r="R1137" s="47"/>
      <c r="S1137" s="42"/>
      <c r="T1137" s="73"/>
      <c r="U1137" s="48"/>
      <c r="V1137" s="49"/>
    </row>
    <row r="1138" spans="1:22" x14ac:dyDescent="0.35">
      <c r="A1138" s="1"/>
      <c r="B1138" s="44"/>
      <c r="E1138" s="50"/>
      <c r="F1138" s="41"/>
      <c r="G1138" s="42"/>
      <c r="H1138" s="42"/>
      <c r="I1138" s="42"/>
      <c r="J1138" s="42"/>
      <c r="K1138" s="42"/>
      <c r="L1138" s="46"/>
      <c r="M1138" s="42"/>
      <c r="N1138" s="48"/>
      <c r="O1138" s="42"/>
      <c r="P1138" s="42"/>
      <c r="Q1138" s="42"/>
      <c r="R1138" s="47"/>
      <c r="S1138" s="42"/>
      <c r="T1138" s="73"/>
      <c r="U1138" s="48"/>
      <c r="V1138" s="49"/>
    </row>
    <row r="1139" spans="1:22" x14ac:dyDescent="0.35">
      <c r="A1139" s="1"/>
      <c r="B1139" s="44"/>
      <c r="E1139" s="50"/>
      <c r="F1139" s="41"/>
      <c r="G1139" s="42"/>
      <c r="H1139" s="42"/>
      <c r="I1139" s="42"/>
      <c r="J1139" s="42"/>
      <c r="K1139" s="42"/>
      <c r="L1139" s="46"/>
      <c r="M1139" s="42"/>
      <c r="N1139" s="48"/>
      <c r="O1139" s="42"/>
      <c r="P1139" s="42"/>
      <c r="Q1139" s="42"/>
      <c r="R1139" s="47"/>
      <c r="S1139" s="42"/>
      <c r="T1139" s="73"/>
      <c r="U1139" s="48"/>
      <c r="V1139" s="49"/>
    </row>
    <row r="1140" spans="1:22" x14ac:dyDescent="0.35">
      <c r="A1140" s="1"/>
      <c r="B1140" s="44"/>
      <c r="E1140" s="50"/>
      <c r="F1140" s="41"/>
      <c r="G1140" s="42"/>
      <c r="H1140" s="42"/>
      <c r="I1140" s="42"/>
      <c r="J1140" s="42"/>
      <c r="K1140" s="42"/>
      <c r="L1140" s="46"/>
      <c r="M1140" s="42"/>
      <c r="N1140" s="48"/>
      <c r="O1140" s="42"/>
      <c r="P1140" s="42"/>
      <c r="Q1140" s="42"/>
      <c r="R1140" s="47"/>
      <c r="S1140" s="42"/>
      <c r="T1140" s="73"/>
      <c r="U1140" s="48"/>
      <c r="V1140" s="49"/>
    </row>
    <row r="1141" spans="1:22" x14ac:dyDescent="0.35">
      <c r="A1141" s="1"/>
      <c r="B1141" s="44"/>
      <c r="E1141" s="50"/>
      <c r="F1141" s="41"/>
      <c r="G1141" s="42"/>
      <c r="H1141" s="42"/>
      <c r="I1141" s="42"/>
      <c r="J1141" s="42"/>
      <c r="K1141" s="42"/>
      <c r="L1141" s="46"/>
      <c r="M1141" s="48"/>
      <c r="N1141" s="48"/>
      <c r="O1141" s="42"/>
      <c r="P1141" s="42"/>
      <c r="Q1141" s="42"/>
      <c r="R1141" s="47"/>
      <c r="S1141" s="42"/>
      <c r="T1141" s="73"/>
      <c r="U1141" s="48"/>
      <c r="V1141" s="49"/>
    </row>
    <row r="1142" spans="1:22" x14ac:dyDescent="0.35">
      <c r="A1142" s="1"/>
      <c r="B1142" s="44"/>
      <c r="E1142" s="50"/>
      <c r="F1142" s="41"/>
      <c r="G1142" s="42"/>
      <c r="H1142" s="42"/>
      <c r="I1142" s="42"/>
      <c r="J1142" s="42"/>
      <c r="K1142" s="42"/>
      <c r="L1142" s="46"/>
      <c r="M1142" s="48"/>
      <c r="N1142" s="48"/>
      <c r="O1142" s="42"/>
      <c r="P1142" s="42"/>
      <c r="Q1142" s="42"/>
      <c r="R1142" s="47"/>
      <c r="S1142" s="42"/>
      <c r="T1142" s="73"/>
      <c r="U1142" s="48"/>
      <c r="V1142" s="49"/>
    </row>
    <row r="1143" spans="1:22" x14ac:dyDescent="0.35">
      <c r="A1143" s="1"/>
      <c r="B1143" s="44"/>
      <c r="E1143" s="50"/>
      <c r="F1143" s="41"/>
      <c r="G1143" s="42"/>
      <c r="H1143" s="42"/>
      <c r="I1143" s="42"/>
      <c r="J1143" s="42"/>
      <c r="K1143" s="42"/>
      <c r="L1143" s="46"/>
      <c r="M1143" s="48"/>
      <c r="N1143" s="48"/>
      <c r="O1143" s="42"/>
      <c r="P1143" s="42"/>
      <c r="Q1143" s="42"/>
      <c r="R1143" s="47"/>
      <c r="S1143" s="42"/>
      <c r="T1143" s="73"/>
      <c r="U1143" s="48"/>
      <c r="V1143" s="49"/>
    </row>
    <row r="1144" spans="1:22" x14ac:dyDescent="0.35">
      <c r="A1144" s="1"/>
      <c r="B1144" s="44"/>
      <c r="E1144" s="50"/>
      <c r="F1144" s="41"/>
      <c r="G1144" s="42"/>
      <c r="H1144" s="42"/>
      <c r="I1144" s="42"/>
      <c r="J1144" s="42"/>
      <c r="K1144" s="42"/>
      <c r="L1144" s="46"/>
      <c r="M1144" s="42"/>
      <c r="N1144" s="48"/>
      <c r="O1144" s="42"/>
      <c r="P1144" s="42"/>
      <c r="Q1144" s="42"/>
      <c r="R1144" s="47"/>
      <c r="S1144" s="42"/>
      <c r="T1144" s="73"/>
      <c r="U1144" s="48"/>
      <c r="V1144" s="49"/>
    </row>
    <row r="1145" spans="1:22" x14ac:dyDescent="0.35">
      <c r="A1145" s="1"/>
      <c r="B1145" s="44"/>
      <c r="E1145" s="50"/>
      <c r="F1145" s="41"/>
      <c r="G1145" s="42"/>
      <c r="H1145" s="42"/>
      <c r="I1145" s="42"/>
      <c r="J1145" s="42"/>
      <c r="K1145" s="42"/>
      <c r="L1145" s="46"/>
      <c r="M1145" s="48"/>
      <c r="N1145" s="48"/>
      <c r="O1145" s="42"/>
      <c r="P1145" s="42"/>
      <c r="Q1145" s="42"/>
      <c r="R1145" s="47"/>
      <c r="S1145" s="42"/>
      <c r="T1145" s="73"/>
      <c r="U1145" s="48"/>
      <c r="V1145" s="49"/>
    </row>
    <row r="1146" spans="1:22" x14ac:dyDescent="0.35">
      <c r="A1146" s="1"/>
      <c r="B1146" s="44"/>
      <c r="E1146" s="50"/>
      <c r="F1146" s="41"/>
      <c r="G1146" s="42"/>
      <c r="H1146" s="42"/>
      <c r="I1146" s="42"/>
      <c r="J1146" s="42"/>
      <c r="K1146" s="42"/>
      <c r="L1146" s="46"/>
      <c r="M1146" s="42"/>
      <c r="N1146" s="48"/>
      <c r="O1146" s="42"/>
      <c r="P1146" s="42"/>
      <c r="Q1146" s="42"/>
      <c r="R1146" s="47"/>
      <c r="S1146" s="42"/>
      <c r="T1146" s="73"/>
      <c r="U1146" s="48"/>
      <c r="V1146" s="49"/>
    </row>
    <row r="1147" spans="1:22" x14ac:dyDescent="0.35">
      <c r="A1147" s="1"/>
      <c r="B1147" s="44"/>
      <c r="E1147" s="50"/>
      <c r="F1147" s="41"/>
      <c r="G1147" s="42"/>
      <c r="H1147" s="42"/>
      <c r="I1147" s="42"/>
      <c r="J1147" s="42"/>
      <c r="K1147" s="42"/>
      <c r="L1147" s="46"/>
      <c r="M1147" s="42"/>
      <c r="N1147" s="48"/>
      <c r="O1147" s="42"/>
      <c r="P1147" s="42"/>
      <c r="Q1147" s="42"/>
      <c r="R1147" s="47"/>
      <c r="S1147" s="42"/>
      <c r="T1147" s="73"/>
      <c r="U1147" s="48"/>
      <c r="V1147" s="49"/>
    </row>
    <row r="1148" spans="1:22" x14ac:dyDescent="0.35">
      <c r="A1148" s="1"/>
      <c r="B1148" s="44"/>
      <c r="E1148" s="50"/>
      <c r="F1148" s="41"/>
      <c r="G1148" s="42"/>
      <c r="H1148" s="42"/>
      <c r="I1148" s="42"/>
      <c r="J1148" s="42"/>
      <c r="K1148" s="42"/>
      <c r="L1148" s="46"/>
      <c r="M1148" s="48"/>
      <c r="N1148" s="48"/>
      <c r="O1148" s="42"/>
      <c r="P1148" s="42"/>
      <c r="Q1148" s="42"/>
      <c r="R1148" s="47"/>
      <c r="S1148" s="42"/>
      <c r="T1148" s="73"/>
      <c r="U1148" s="48"/>
      <c r="V1148" s="49"/>
    </row>
    <row r="1149" spans="1:22" x14ac:dyDescent="0.35">
      <c r="A1149" s="1"/>
      <c r="B1149" s="44"/>
      <c r="E1149" s="50"/>
      <c r="F1149" s="41"/>
      <c r="G1149" s="42"/>
      <c r="H1149" s="42"/>
      <c r="I1149" s="42"/>
      <c r="J1149" s="42"/>
      <c r="K1149" s="42"/>
      <c r="L1149" s="46"/>
      <c r="M1149" s="48"/>
      <c r="N1149" s="48"/>
      <c r="O1149" s="42"/>
      <c r="P1149" s="42"/>
      <c r="Q1149" s="42"/>
      <c r="R1149" s="47"/>
      <c r="S1149" s="42"/>
      <c r="T1149" s="73"/>
      <c r="U1149" s="48"/>
      <c r="V1149" s="49"/>
    </row>
    <row r="1150" spans="1:22" x14ac:dyDescent="0.35">
      <c r="A1150" s="1"/>
      <c r="B1150" s="44"/>
      <c r="E1150" s="50"/>
      <c r="F1150" s="41"/>
      <c r="G1150" s="42"/>
      <c r="H1150" s="42"/>
      <c r="I1150" s="42"/>
      <c r="J1150" s="42"/>
      <c r="K1150" s="42"/>
      <c r="L1150" s="46"/>
      <c r="M1150" s="42"/>
      <c r="N1150" s="48"/>
      <c r="O1150" s="42"/>
      <c r="P1150" s="42"/>
      <c r="Q1150" s="42"/>
      <c r="R1150" s="47"/>
      <c r="S1150" s="42"/>
      <c r="T1150" s="73"/>
      <c r="U1150" s="48"/>
      <c r="V1150" s="49"/>
    </row>
    <row r="1151" spans="1:22" x14ac:dyDescent="0.35">
      <c r="A1151" s="1"/>
      <c r="B1151" s="44"/>
      <c r="E1151" s="50"/>
      <c r="F1151" s="41"/>
      <c r="G1151" s="42"/>
      <c r="H1151" s="42"/>
      <c r="I1151" s="42"/>
      <c r="J1151" s="42"/>
      <c r="K1151" s="42"/>
      <c r="L1151" s="46"/>
      <c r="M1151" s="42"/>
      <c r="N1151" s="48"/>
      <c r="O1151" s="42"/>
      <c r="P1151" s="42"/>
      <c r="Q1151" s="42"/>
      <c r="R1151" s="47"/>
      <c r="S1151" s="42"/>
      <c r="T1151" s="73"/>
      <c r="U1151" s="48"/>
      <c r="V1151" s="49"/>
    </row>
    <row r="1152" spans="1:22" x14ac:dyDescent="0.35">
      <c r="A1152" s="1"/>
      <c r="B1152" s="44"/>
      <c r="E1152" s="50"/>
      <c r="F1152" s="41"/>
      <c r="G1152" s="42"/>
      <c r="H1152" s="42"/>
      <c r="I1152" s="42"/>
      <c r="J1152" s="42"/>
      <c r="K1152" s="42"/>
      <c r="L1152" s="46"/>
      <c r="M1152" s="48"/>
      <c r="N1152" s="48"/>
      <c r="O1152" s="42"/>
      <c r="P1152" s="42"/>
      <c r="Q1152" s="42"/>
      <c r="R1152" s="47"/>
      <c r="S1152" s="42"/>
      <c r="T1152" s="73"/>
      <c r="U1152" s="48"/>
      <c r="V1152" s="49"/>
    </row>
    <row r="1153" spans="1:22" x14ac:dyDescent="0.35">
      <c r="A1153" s="1"/>
      <c r="B1153" s="44"/>
      <c r="E1153" s="50"/>
      <c r="F1153" s="41"/>
      <c r="G1153" s="42"/>
      <c r="H1153" s="42"/>
      <c r="I1153" s="42"/>
      <c r="J1153" s="42"/>
      <c r="K1153" s="42"/>
      <c r="L1153" s="46"/>
      <c r="M1153" s="42"/>
      <c r="N1153" s="48"/>
      <c r="O1153" s="42"/>
      <c r="P1153" s="42"/>
      <c r="Q1153" s="42"/>
      <c r="R1153" s="47"/>
      <c r="S1153" s="42"/>
      <c r="T1153" s="73"/>
      <c r="U1153" s="48"/>
      <c r="V1153" s="49"/>
    </row>
    <row r="1154" spans="1:22" x14ac:dyDescent="0.35">
      <c r="A1154" s="1"/>
      <c r="B1154" s="44"/>
      <c r="E1154" s="50"/>
      <c r="F1154" s="41"/>
      <c r="G1154" s="42"/>
      <c r="H1154" s="42"/>
      <c r="I1154" s="42"/>
      <c r="J1154" s="42"/>
      <c r="K1154" s="42"/>
      <c r="L1154" s="46"/>
      <c r="M1154" s="42"/>
      <c r="N1154" s="48"/>
      <c r="O1154" s="42"/>
      <c r="P1154" s="42"/>
      <c r="Q1154" s="42"/>
      <c r="R1154" s="47"/>
      <c r="S1154" s="42"/>
      <c r="T1154" s="73"/>
      <c r="U1154" s="48"/>
      <c r="V1154" s="49"/>
    </row>
    <row r="1155" spans="1:22" x14ac:dyDescent="0.35">
      <c r="A1155" s="1"/>
      <c r="B1155" s="44"/>
      <c r="E1155" s="50"/>
      <c r="F1155" s="41"/>
      <c r="G1155" s="42"/>
      <c r="H1155" s="42"/>
      <c r="I1155" s="42"/>
      <c r="J1155" s="42"/>
      <c r="K1155" s="42"/>
      <c r="L1155" s="46"/>
      <c r="M1155" s="48"/>
      <c r="N1155" s="48"/>
      <c r="O1155" s="42"/>
      <c r="P1155" s="42"/>
      <c r="Q1155" s="42"/>
      <c r="R1155" s="47"/>
      <c r="S1155" s="42"/>
      <c r="T1155" s="73"/>
      <c r="U1155" s="48"/>
      <c r="V1155" s="49"/>
    </row>
    <row r="1156" spans="1:22" x14ac:dyDescent="0.35">
      <c r="A1156" s="1"/>
      <c r="B1156" s="44"/>
      <c r="E1156" s="50"/>
      <c r="F1156" s="41"/>
      <c r="G1156" s="42"/>
      <c r="H1156" s="42"/>
      <c r="I1156" s="42"/>
      <c r="J1156" s="42"/>
      <c r="K1156" s="42"/>
      <c r="L1156" s="46"/>
      <c r="M1156" s="42"/>
      <c r="N1156" s="48"/>
      <c r="O1156" s="42"/>
      <c r="P1156" s="42"/>
      <c r="Q1156" s="42"/>
      <c r="R1156" s="47"/>
      <c r="S1156" s="42"/>
      <c r="T1156" s="73"/>
      <c r="U1156" s="48"/>
      <c r="V1156" s="49"/>
    </row>
    <row r="1157" spans="1:22" x14ac:dyDescent="0.35">
      <c r="A1157" s="1"/>
      <c r="B1157" s="44"/>
      <c r="E1157" s="50"/>
      <c r="F1157" s="41"/>
      <c r="G1157" s="42"/>
      <c r="H1157" s="42"/>
      <c r="I1157" s="42"/>
      <c r="J1157" s="42"/>
      <c r="K1157" s="42"/>
      <c r="L1157" s="46"/>
      <c r="M1157" s="48"/>
      <c r="N1157" s="48"/>
      <c r="O1157" s="42"/>
      <c r="P1157" s="42"/>
      <c r="Q1157" s="42"/>
      <c r="R1157" s="47"/>
      <c r="S1157" s="42"/>
      <c r="T1157" s="73"/>
      <c r="U1157" s="48"/>
      <c r="V1157" s="49"/>
    </row>
    <row r="1158" spans="1:22" x14ac:dyDescent="0.35">
      <c r="A1158" s="1"/>
      <c r="B1158" s="44"/>
      <c r="E1158" s="50"/>
      <c r="F1158" s="41"/>
      <c r="G1158" s="42"/>
      <c r="H1158" s="42"/>
      <c r="I1158" s="42"/>
      <c r="J1158" s="42"/>
      <c r="K1158" s="42"/>
      <c r="L1158" s="46"/>
      <c r="M1158" s="48"/>
      <c r="N1158" s="48"/>
      <c r="O1158" s="42"/>
      <c r="P1158" s="42"/>
      <c r="Q1158" s="42"/>
      <c r="R1158" s="47"/>
      <c r="S1158" s="42"/>
      <c r="T1158" s="73"/>
      <c r="U1158" s="48"/>
      <c r="V1158" s="49"/>
    </row>
    <row r="1159" spans="1:22" x14ac:dyDescent="0.35">
      <c r="A1159" s="1"/>
      <c r="B1159" s="44"/>
      <c r="E1159" s="50"/>
      <c r="F1159" s="41"/>
      <c r="G1159" s="42"/>
      <c r="H1159" s="42"/>
      <c r="I1159" s="42"/>
      <c r="J1159" s="42"/>
      <c r="K1159" s="42"/>
      <c r="L1159" s="46"/>
      <c r="M1159" s="48"/>
      <c r="N1159" s="48"/>
      <c r="O1159" s="42"/>
      <c r="P1159" s="42"/>
      <c r="Q1159" s="42"/>
      <c r="R1159" s="47"/>
      <c r="S1159" s="42"/>
      <c r="T1159" s="73"/>
      <c r="U1159" s="48"/>
      <c r="V1159" s="49"/>
    </row>
    <row r="1160" spans="1:22" x14ac:dyDescent="0.35">
      <c r="A1160" s="1"/>
      <c r="B1160" s="44"/>
      <c r="E1160" s="50"/>
      <c r="F1160" s="41"/>
      <c r="G1160" s="42"/>
      <c r="H1160" s="42"/>
      <c r="I1160" s="42"/>
      <c r="J1160" s="42"/>
      <c r="K1160" s="42"/>
      <c r="L1160" s="46"/>
      <c r="M1160" s="42"/>
      <c r="N1160" s="48"/>
      <c r="O1160" s="42"/>
      <c r="P1160" s="42"/>
      <c r="Q1160" s="42"/>
      <c r="R1160" s="47"/>
      <c r="S1160" s="42"/>
      <c r="T1160" s="73"/>
      <c r="U1160" s="48"/>
      <c r="V1160" s="49"/>
    </row>
    <row r="1161" spans="1:22" x14ac:dyDescent="0.35">
      <c r="A1161" s="1"/>
      <c r="B1161" s="44"/>
      <c r="E1161" s="50"/>
      <c r="F1161" s="41"/>
      <c r="G1161" s="42"/>
      <c r="H1161" s="42"/>
      <c r="I1161" s="42"/>
      <c r="J1161" s="42"/>
      <c r="K1161" s="42"/>
      <c r="L1161" s="46"/>
      <c r="M1161" s="42"/>
      <c r="N1161" s="48"/>
      <c r="O1161" s="42"/>
      <c r="P1161" s="42"/>
      <c r="Q1161" s="42"/>
      <c r="R1161" s="47"/>
      <c r="S1161" s="42"/>
      <c r="T1161" s="73"/>
      <c r="U1161" s="48"/>
      <c r="V1161" s="49"/>
    </row>
    <row r="1162" spans="1:22" x14ac:dyDescent="0.35">
      <c r="A1162" s="1"/>
      <c r="B1162" s="44"/>
      <c r="E1162" s="50"/>
      <c r="F1162" s="41"/>
      <c r="G1162" s="42"/>
      <c r="H1162" s="42"/>
      <c r="I1162" s="42"/>
      <c r="J1162" s="42"/>
      <c r="K1162" s="42"/>
      <c r="L1162" s="46"/>
      <c r="M1162" s="42"/>
      <c r="N1162" s="48"/>
      <c r="O1162" s="42"/>
      <c r="P1162" s="42"/>
      <c r="Q1162" s="42"/>
      <c r="R1162" s="47"/>
      <c r="S1162" s="42"/>
      <c r="T1162" s="73"/>
      <c r="U1162" s="48"/>
      <c r="V1162" s="49"/>
    </row>
    <row r="1163" spans="1:22" x14ac:dyDescent="0.35">
      <c r="A1163" s="1"/>
      <c r="B1163" s="44"/>
      <c r="E1163" s="50"/>
      <c r="F1163" s="41"/>
      <c r="G1163" s="42"/>
      <c r="H1163" s="42"/>
      <c r="I1163" s="42"/>
      <c r="J1163" s="42"/>
      <c r="K1163" s="42"/>
      <c r="L1163" s="46"/>
      <c r="M1163" s="42"/>
      <c r="N1163" s="48"/>
      <c r="O1163" s="42"/>
      <c r="P1163" s="42"/>
      <c r="Q1163" s="42"/>
      <c r="R1163" s="47"/>
      <c r="S1163" s="42"/>
      <c r="T1163" s="73"/>
      <c r="U1163" s="48"/>
      <c r="V1163" s="49"/>
    </row>
    <row r="1164" spans="1:22" x14ac:dyDescent="0.35">
      <c r="A1164" s="1"/>
      <c r="B1164" s="44"/>
      <c r="E1164" s="50"/>
      <c r="F1164" s="41"/>
      <c r="G1164" s="42"/>
      <c r="H1164" s="42"/>
      <c r="I1164" s="42"/>
      <c r="J1164" s="42"/>
      <c r="K1164" s="42"/>
      <c r="L1164" s="46"/>
      <c r="M1164" s="42"/>
      <c r="N1164" s="48"/>
      <c r="O1164" s="42"/>
      <c r="P1164" s="42"/>
      <c r="Q1164" s="42"/>
      <c r="R1164" s="47"/>
      <c r="S1164" s="42"/>
      <c r="T1164" s="73"/>
      <c r="U1164" s="48"/>
      <c r="V1164" s="49"/>
    </row>
    <row r="1165" spans="1:22" x14ac:dyDescent="0.35">
      <c r="A1165" s="1"/>
      <c r="B1165" s="44"/>
      <c r="E1165" s="50"/>
      <c r="F1165" s="41"/>
      <c r="G1165" s="42"/>
      <c r="H1165" s="42"/>
      <c r="I1165" s="42"/>
      <c r="J1165" s="42"/>
      <c r="K1165" s="42"/>
      <c r="L1165" s="46"/>
      <c r="M1165" s="42"/>
      <c r="N1165" s="48"/>
      <c r="O1165" s="42"/>
      <c r="P1165" s="42"/>
      <c r="Q1165" s="42"/>
      <c r="R1165" s="47"/>
      <c r="S1165" s="42"/>
      <c r="T1165" s="73"/>
      <c r="U1165" s="48"/>
      <c r="V1165" s="49"/>
    </row>
    <row r="1166" spans="1:22" x14ac:dyDescent="0.35">
      <c r="A1166" s="1"/>
      <c r="B1166" s="44"/>
      <c r="E1166" s="50"/>
      <c r="F1166" s="41"/>
      <c r="G1166" s="42"/>
      <c r="H1166" s="42"/>
      <c r="I1166" s="42"/>
      <c r="J1166" s="42"/>
      <c r="K1166" s="42"/>
      <c r="L1166" s="46"/>
      <c r="M1166" s="42"/>
      <c r="N1166" s="48"/>
      <c r="O1166" s="42"/>
      <c r="P1166" s="42"/>
      <c r="Q1166" s="42"/>
      <c r="R1166" s="47"/>
      <c r="S1166" s="42"/>
      <c r="T1166" s="73"/>
      <c r="U1166" s="48"/>
      <c r="V1166" s="49"/>
    </row>
    <row r="1167" spans="1:22" x14ac:dyDescent="0.35">
      <c r="A1167" s="1"/>
      <c r="B1167" s="44"/>
      <c r="E1167" s="50"/>
      <c r="F1167" s="41"/>
      <c r="G1167" s="42"/>
      <c r="H1167" s="42"/>
      <c r="I1167" s="42"/>
      <c r="J1167" s="42"/>
      <c r="K1167" s="42"/>
      <c r="L1167" s="46"/>
      <c r="M1167" s="48"/>
      <c r="N1167" s="48"/>
      <c r="O1167" s="42"/>
      <c r="P1167" s="42"/>
      <c r="Q1167" s="42"/>
      <c r="R1167" s="47"/>
      <c r="S1167" s="42"/>
      <c r="T1167" s="73"/>
      <c r="U1167" s="48"/>
      <c r="V1167" s="49"/>
    </row>
    <row r="1168" spans="1:22" x14ac:dyDescent="0.35">
      <c r="A1168" s="1"/>
      <c r="B1168" s="44"/>
      <c r="E1168" s="50"/>
      <c r="F1168" s="41"/>
      <c r="G1168" s="42"/>
      <c r="H1168" s="42"/>
      <c r="I1168" s="42"/>
      <c r="J1168" s="42"/>
      <c r="K1168" s="42"/>
      <c r="L1168" s="46"/>
      <c r="M1168" s="48"/>
      <c r="N1168" s="48"/>
      <c r="O1168" s="42"/>
      <c r="P1168" s="42"/>
      <c r="Q1168" s="42"/>
      <c r="R1168" s="47"/>
      <c r="S1168" s="42"/>
      <c r="T1168" s="73"/>
      <c r="U1168" s="48"/>
      <c r="V1168" s="49"/>
    </row>
    <row r="1169" spans="1:22" x14ac:dyDescent="0.35">
      <c r="A1169" s="1"/>
      <c r="B1169" s="44"/>
      <c r="E1169" s="50"/>
      <c r="F1169" s="41"/>
      <c r="G1169" s="42"/>
      <c r="H1169" s="42"/>
      <c r="I1169" s="42"/>
      <c r="J1169" s="42"/>
      <c r="K1169" s="42"/>
      <c r="L1169" s="46"/>
      <c r="M1169" s="48"/>
      <c r="N1169" s="48"/>
      <c r="O1169" s="42"/>
      <c r="P1169" s="42"/>
      <c r="Q1169" s="42"/>
      <c r="R1169" s="47"/>
      <c r="S1169" s="42"/>
      <c r="T1169" s="73"/>
      <c r="U1169" s="48"/>
      <c r="V1169" s="49"/>
    </row>
    <row r="1170" spans="1:22" x14ac:dyDescent="0.35">
      <c r="A1170" s="1"/>
      <c r="B1170" s="44"/>
      <c r="E1170" s="50"/>
      <c r="F1170" s="41"/>
      <c r="G1170" s="42"/>
      <c r="H1170" s="42"/>
      <c r="I1170" s="42"/>
      <c r="J1170" s="42"/>
      <c r="K1170" s="42"/>
      <c r="L1170" s="46"/>
      <c r="M1170" s="48"/>
      <c r="N1170" s="48"/>
      <c r="O1170" s="42"/>
      <c r="P1170" s="42"/>
      <c r="Q1170" s="42"/>
      <c r="R1170" s="47"/>
      <c r="S1170" s="42"/>
      <c r="T1170" s="73"/>
      <c r="U1170" s="48"/>
      <c r="V1170" s="49"/>
    </row>
    <row r="1171" spans="1:22" x14ac:dyDescent="0.35">
      <c r="A1171" s="1"/>
      <c r="B1171" s="44"/>
      <c r="E1171" s="50"/>
      <c r="F1171" s="41"/>
      <c r="G1171" s="42"/>
      <c r="H1171" s="42"/>
      <c r="I1171" s="42"/>
      <c r="J1171" s="42"/>
      <c r="K1171" s="42"/>
      <c r="L1171" s="46"/>
      <c r="M1171" s="48"/>
      <c r="N1171" s="48"/>
      <c r="O1171" s="42"/>
      <c r="P1171" s="42"/>
      <c r="Q1171" s="42"/>
      <c r="R1171" s="47"/>
      <c r="S1171" s="42"/>
      <c r="T1171" s="73"/>
      <c r="U1171" s="48"/>
      <c r="V1171" s="49"/>
    </row>
    <row r="1172" spans="1:22" x14ac:dyDescent="0.35">
      <c r="A1172" s="1"/>
      <c r="B1172" s="44"/>
      <c r="E1172" s="50"/>
      <c r="F1172" s="41"/>
      <c r="G1172" s="42"/>
      <c r="H1172" s="42"/>
      <c r="I1172" s="42"/>
      <c r="J1172" s="42"/>
      <c r="K1172" s="42"/>
      <c r="L1172" s="46"/>
      <c r="M1172" s="48"/>
      <c r="N1172" s="48"/>
      <c r="O1172" s="42"/>
      <c r="P1172" s="42"/>
      <c r="Q1172" s="42"/>
      <c r="R1172" s="47"/>
      <c r="S1172" s="42"/>
      <c r="T1172" s="73"/>
      <c r="U1172" s="48"/>
      <c r="V1172" s="49"/>
    </row>
    <row r="1173" spans="1:22" x14ac:dyDescent="0.35">
      <c r="A1173" s="1"/>
      <c r="B1173" s="44"/>
      <c r="E1173" s="50"/>
      <c r="F1173" s="41"/>
      <c r="G1173" s="42"/>
      <c r="H1173" s="42"/>
      <c r="I1173" s="42"/>
      <c r="J1173" s="42"/>
      <c r="K1173" s="42"/>
      <c r="L1173" s="46"/>
      <c r="M1173" s="42"/>
      <c r="N1173" s="48"/>
      <c r="O1173" s="42"/>
      <c r="P1173" s="42"/>
      <c r="Q1173" s="42"/>
      <c r="R1173" s="47"/>
      <c r="S1173" s="42"/>
      <c r="T1173" s="73"/>
      <c r="U1173" s="48"/>
      <c r="V1173" s="49"/>
    </row>
    <row r="1174" spans="1:22" x14ac:dyDescent="0.35">
      <c r="A1174" s="1"/>
      <c r="B1174" s="44"/>
      <c r="E1174" s="50"/>
      <c r="F1174" s="41"/>
      <c r="G1174" s="42"/>
      <c r="H1174" s="42"/>
      <c r="I1174" s="42"/>
      <c r="J1174" s="42"/>
      <c r="K1174" s="42"/>
      <c r="L1174" s="46"/>
      <c r="M1174" s="42"/>
      <c r="N1174" s="48"/>
      <c r="O1174" s="42"/>
      <c r="P1174" s="42"/>
      <c r="Q1174" s="42"/>
      <c r="R1174" s="47"/>
      <c r="S1174" s="42"/>
      <c r="T1174" s="73"/>
      <c r="U1174" s="48"/>
      <c r="V1174" s="49"/>
    </row>
    <row r="1175" spans="1:22" x14ac:dyDescent="0.35">
      <c r="A1175" s="1"/>
      <c r="B1175" s="44"/>
      <c r="E1175" s="50"/>
      <c r="F1175" s="41"/>
      <c r="G1175" s="42"/>
      <c r="H1175" s="42"/>
      <c r="I1175" s="42"/>
      <c r="J1175" s="42"/>
      <c r="K1175" s="42"/>
      <c r="L1175" s="46"/>
      <c r="M1175" s="48"/>
      <c r="N1175" s="48"/>
      <c r="O1175" s="42"/>
      <c r="P1175" s="42"/>
      <c r="Q1175" s="42"/>
      <c r="R1175" s="47"/>
      <c r="S1175" s="42"/>
      <c r="T1175" s="73"/>
      <c r="U1175" s="48"/>
      <c r="V1175" s="49"/>
    </row>
    <row r="1176" spans="1:22" x14ac:dyDescent="0.35">
      <c r="A1176" s="1"/>
      <c r="B1176" s="44"/>
      <c r="E1176" s="50"/>
      <c r="F1176" s="41"/>
      <c r="G1176" s="42"/>
      <c r="H1176" s="42"/>
      <c r="I1176" s="42"/>
      <c r="J1176" s="42"/>
      <c r="K1176" s="42"/>
      <c r="L1176" s="46"/>
      <c r="M1176" s="48"/>
      <c r="N1176" s="48"/>
      <c r="O1176" s="42"/>
      <c r="P1176" s="42"/>
      <c r="Q1176" s="42"/>
      <c r="R1176" s="47"/>
      <c r="S1176" s="42"/>
      <c r="T1176" s="73"/>
      <c r="U1176" s="48"/>
      <c r="V1176" s="49"/>
    </row>
    <row r="1177" spans="1:22" x14ac:dyDescent="0.35">
      <c r="A1177" s="1"/>
      <c r="B1177" s="44"/>
      <c r="E1177" s="50"/>
      <c r="F1177" s="41"/>
      <c r="G1177" s="42"/>
      <c r="H1177" s="42"/>
      <c r="I1177" s="42"/>
      <c r="J1177" s="42"/>
      <c r="K1177" s="42"/>
      <c r="L1177" s="46"/>
      <c r="M1177" s="48"/>
      <c r="N1177" s="48"/>
      <c r="O1177" s="42"/>
      <c r="P1177" s="42"/>
      <c r="Q1177" s="42"/>
      <c r="R1177" s="47"/>
      <c r="S1177" s="42"/>
      <c r="T1177" s="73"/>
      <c r="U1177" s="48"/>
      <c r="V1177" s="49"/>
    </row>
    <row r="1178" spans="1:22" x14ac:dyDescent="0.35">
      <c r="A1178" s="1"/>
      <c r="B1178" s="44"/>
      <c r="E1178" s="50"/>
      <c r="F1178" s="41"/>
      <c r="G1178" s="42"/>
      <c r="H1178" s="42"/>
      <c r="I1178" s="42"/>
      <c r="J1178" s="42"/>
      <c r="K1178" s="42"/>
      <c r="L1178" s="46"/>
      <c r="M1178" s="48"/>
      <c r="N1178" s="48"/>
      <c r="O1178" s="42"/>
      <c r="P1178" s="42"/>
      <c r="Q1178" s="42"/>
      <c r="R1178" s="47"/>
      <c r="S1178" s="42"/>
      <c r="T1178" s="73"/>
      <c r="U1178" s="48"/>
      <c r="V1178" s="49"/>
    </row>
    <row r="1179" spans="1:22" x14ac:dyDescent="0.35">
      <c r="A1179" s="1"/>
      <c r="B1179" s="44"/>
      <c r="E1179" s="50"/>
      <c r="F1179" s="41"/>
      <c r="G1179" s="42"/>
      <c r="H1179" s="42"/>
      <c r="I1179" s="42"/>
      <c r="J1179" s="42"/>
      <c r="K1179" s="42"/>
      <c r="L1179" s="46"/>
      <c r="M1179" s="48"/>
      <c r="N1179" s="48"/>
      <c r="O1179" s="42"/>
      <c r="P1179" s="42"/>
      <c r="Q1179" s="42"/>
      <c r="R1179" s="47"/>
      <c r="S1179" s="42"/>
      <c r="T1179" s="73"/>
      <c r="U1179" s="48"/>
      <c r="V1179" s="49"/>
    </row>
    <row r="1180" spans="1:22" x14ac:dyDescent="0.35">
      <c r="A1180" s="1"/>
      <c r="B1180" s="44"/>
      <c r="E1180" s="50"/>
      <c r="F1180" s="41"/>
      <c r="G1180" s="42"/>
      <c r="H1180" s="42"/>
      <c r="I1180" s="42"/>
      <c r="J1180" s="42"/>
      <c r="K1180" s="42"/>
      <c r="L1180" s="46"/>
      <c r="M1180" s="48"/>
      <c r="N1180" s="48"/>
      <c r="O1180" s="42"/>
      <c r="P1180" s="42"/>
      <c r="Q1180" s="42"/>
      <c r="R1180" s="47"/>
      <c r="S1180" s="42"/>
      <c r="T1180" s="73"/>
      <c r="U1180" s="48"/>
      <c r="V1180" s="49"/>
    </row>
    <row r="1181" spans="1:22" x14ac:dyDescent="0.35">
      <c r="A1181" s="1"/>
      <c r="B1181" s="44"/>
      <c r="E1181" s="50"/>
      <c r="F1181" s="41"/>
      <c r="G1181" s="42"/>
      <c r="H1181" s="42"/>
      <c r="I1181" s="42"/>
      <c r="J1181" s="42"/>
      <c r="K1181" s="42"/>
      <c r="L1181" s="46"/>
      <c r="M1181" s="48"/>
      <c r="N1181" s="48"/>
      <c r="O1181" s="42"/>
      <c r="P1181" s="42"/>
      <c r="Q1181" s="42"/>
      <c r="R1181" s="47"/>
      <c r="S1181" s="42"/>
      <c r="T1181" s="73"/>
      <c r="U1181" s="48"/>
      <c r="V1181" s="49"/>
    </row>
    <row r="1182" spans="1:22" x14ac:dyDescent="0.35">
      <c r="A1182" s="1"/>
      <c r="B1182" s="44"/>
      <c r="E1182" s="50"/>
      <c r="F1182" s="41"/>
      <c r="G1182" s="42"/>
      <c r="H1182" s="42"/>
      <c r="I1182" s="42"/>
      <c r="J1182" s="42"/>
      <c r="K1182" s="42"/>
      <c r="L1182" s="46"/>
      <c r="M1182" s="42"/>
      <c r="N1182" s="48"/>
      <c r="O1182" s="42"/>
      <c r="P1182" s="42"/>
      <c r="Q1182" s="42"/>
      <c r="R1182" s="47"/>
      <c r="S1182" s="42"/>
      <c r="T1182" s="73"/>
      <c r="U1182" s="48"/>
      <c r="V1182" s="49"/>
    </row>
    <row r="1183" spans="1:22" x14ac:dyDescent="0.35">
      <c r="A1183" s="1"/>
      <c r="B1183" s="44"/>
      <c r="E1183" s="50"/>
      <c r="F1183" s="41"/>
      <c r="G1183" s="42"/>
      <c r="H1183" s="42"/>
      <c r="I1183" s="42"/>
      <c r="J1183" s="42"/>
      <c r="K1183" s="42"/>
      <c r="L1183" s="46"/>
      <c r="M1183" s="48"/>
      <c r="N1183" s="48"/>
      <c r="O1183" s="42"/>
      <c r="P1183" s="42"/>
      <c r="Q1183" s="42"/>
      <c r="R1183" s="47"/>
      <c r="S1183" s="42"/>
      <c r="T1183" s="73"/>
      <c r="U1183" s="48"/>
      <c r="V1183" s="49"/>
    </row>
    <row r="1184" spans="1:22" x14ac:dyDescent="0.35">
      <c r="A1184" s="1"/>
      <c r="B1184" s="44"/>
      <c r="E1184" s="50"/>
      <c r="F1184" s="41"/>
      <c r="G1184" s="42"/>
      <c r="H1184" s="42"/>
      <c r="I1184" s="42"/>
      <c r="J1184" s="42"/>
      <c r="K1184" s="42"/>
      <c r="L1184" s="46"/>
      <c r="M1184" s="48"/>
      <c r="N1184" s="48"/>
      <c r="O1184" s="42"/>
      <c r="P1184" s="42"/>
      <c r="Q1184" s="42"/>
      <c r="R1184" s="47"/>
      <c r="S1184" s="42"/>
      <c r="T1184" s="73"/>
      <c r="U1184" s="48"/>
      <c r="V1184" s="49"/>
    </row>
    <row r="1185" spans="1:22" x14ac:dyDescent="0.35">
      <c r="A1185" s="1"/>
      <c r="B1185" s="44"/>
      <c r="E1185" s="50"/>
      <c r="F1185" s="41"/>
      <c r="G1185" s="42"/>
      <c r="H1185" s="42"/>
      <c r="I1185" s="42"/>
      <c r="J1185" s="42"/>
      <c r="K1185" s="42"/>
      <c r="L1185" s="46"/>
      <c r="M1185" s="48"/>
      <c r="N1185" s="48"/>
      <c r="O1185" s="42"/>
      <c r="P1185" s="42"/>
      <c r="Q1185" s="42"/>
      <c r="R1185" s="47"/>
      <c r="S1185" s="42"/>
      <c r="T1185" s="73"/>
      <c r="U1185" s="48"/>
      <c r="V1185" s="49"/>
    </row>
    <row r="1186" spans="1:22" x14ac:dyDescent="0.35">
      <c r="A1186" s="1"/>
      <c r="B1186" s="44"/>
      <c r="E1186" s="50"/>
      <c r="F1186" s="41"/>
      <c r="G1186" s="42"/>
      <c r="H1186" s="42"/>
      <c r="I1186" s="42"/>
      <c r="J1186" s="42"/>
      <c r="K1186" s="42"/>
      <c r="L1186" s="46"/>
      <c r="M1186" s="48"/>
      <c r="N1186" s="48"/>
      <c r="O1186" s="42"/>
      <c r="P1186" s="42"/>
      <c r="Q1186" s="42"/>
      <c r="R1186" s="47"/>
      <c r="S1186" s="42"/>
      <c r="T1186" s="73"/>
      <c r="U1186" s="48"/>
      <c r="V1186" s="49"/>
    </row>
    <row r="1187" spans="1:22" x14ac:dyDescent="0.35">
      <c r="A1187" s="1"/>
      <c r="B1187" s="44"/>
      <c r="E1187" s="50"/>
      <c r="F1187" s="41"/>
      <c r="G1187" s="42"/>
      <c r="H1187" s="42"/>
      <c r="I1187" s="42"/>
      <c r="J1187" s="42"/>
      <c r="K1187" s="42"/>
      <c r="L1187" s="46"/>
      <c r="M1187" s="48"/>
      <c r="N1187" s="48"/>
      <c r="O1187" s="42"/>
      <c r="P1187" s="42"/>
      <c r="Q1187" s="42"/>
      <c r="R1187" s="47"/>
      <c r="S1187" s="42"/>
      <c r="T1187" s="73"/>
      <c r="U1187" s="48"/>
      <c r="V1187" s="49"/>
    </row>
    <row r="1188" spans="1:22" x14ac:dyDescent="0.35">
      <c r="A1188" s="1"/>
      <c r="B1188" s="44"/>
      <c r="E1188" s="50"/>
      <c r="F1188" s="41"/>
      <c r="G1188" s="42"/>
      <c r="H1188" s="42"/>
      <c r="I1188" s="42"/>
      <c r="J1188" s="42"/>
      <c r="K1188" s="42"/>
      <c r="L1188" s="46"/>
      <c r="M1188" s="42"/>
      <c r="N1188" s="48"/>
      <c r="O1188" s="42"/>
      <c r="P1188" s="42"/>
      <c r="Q1188" s="42"/>
      <c r="R1188" s="47"/>
      <c r="S1188" s="42"/>
      <c r="T1188" s="73"/>
      <c r="U1188" s="48"/>
      <c r="V1188" s="49"/>
    </row>
    <row r="1189" spans="1:22" x14ac:dyDescent="0.35">
      <c r="A1189" s="1"/>
      <c r="B1189" s="44"/>
      <c r="E1189" s="50"/>
      <c r="F1189" s="41"/>
      <c r="G1189" s="42"/>
      <c r="H1189" s="42"/>
      <c r="I1189" s="42"/>
      <c r="J1189" s="42"/>
      <c r="K1189" s="42"/>
      <c r="L1189" s="46"/>
      <c r="M1189" s="48"/>
      <c r="N1189" s="48"/>
      <c r="O1189" s="42"/>
      <c r="P1189" s="42"/>
      <c r="Q1189" s="42"/>
      <c r="R1189" s="47"/>
      <c r="S1189" s="42"/>
      <c r="T1189" s="73"/>
      <c r="U1189" s="48"/>
      <c r="V1189" s="49"/>
    </row>
    <row r="1190" spans="1:22" x14ac:dyDescent="0.35">
      <c r="A1190" s="1"/>
      <c r="B1190" s="44"/>
      <c r="E1190" s="50"/>
      <c r="F1190" s="60"/>
      <c r="G1190" s="42"/>
      <c r="H1190" s="42"/>
      <c r="I1190" s="42"/>
      <c r="J1190" s="42"/>
      <c r="K1190" s="42"/>
      <c r="L1190" s="46"/>
      <c r="M1190" s="42"/>
      <c r="N1190" s="48"/>
      <c r="O1190" s="42"/>
      <c r="P1190" s="42"/>
      <c r="Q1190" s="42"/>
      <c r="R1190" s="62"/>
      <c r="S1190" s="48"/>
      <c r="T1190" s="73"/>
      <c r="U1190" s="48"/>
      <c r="V1190" s="49"/>
    </row>
    <row r="1191" spans="1:22" x14ac:dyDescent="0.35">
      <c r="A1191" s="1"/>
      <c r="B1191" s="44"/>
      <c r="E1191" s="50"/>
      <c r="F1191" s="41"/>
      <c r="G1191" s="42"/>
      <c r="H1191" s="42"/>
      <c r="I1191" s="42"/>
      <c r="J1191" s="42"/>
      <c r="K1191" s="42"/>
      <c r="L1191" s="46"/>
      <c r="M1191" s="48"/>
      <c r="N1191" s="48"/>
      <c r="O1191" s="42"/>
      <c r="P1191" s="42"/>
      <c r="Q1191" s="42"/>
      <c r="R1191" s="47"/>
      <c r="S1191" s="42"/>
      <c r="T1191" s="73"/>
      <c r="U1191" s="48"/>
      <c r="V1191" s="49"/>
    </row>
    <row r="1192" spans="1:22" x14ac:dyDescent="0.35">
      <c r="A1192" s="1"/>
      <c r="B1192" s="44"/>
      <c r="E1192" s="50"/>
      <c r="F1192" s="41"/>
      <c r="G1192" s="42"/>
      <c r="H1192" s="42"/>
      <c r="I1192" s="42"/>
      <c r="J1192" s="42"/>
      <c r="K1192" s="42"/>
      <c r="L1192" s="46"/>
      <c r="M1192" s="48"/>
      <c r="N1192" s="48"/>
      <c r="O1192" s="42"/>
      <c r="P1192" s="42"/>
      <c r="Q1192" s="42"/>
      <c r="R1192" s="47"/>
      <c r="S1192" s="42"/>
      <c r="T1192" s="73"/>
      <c r="U1192" s="48"/>
      <c r="V1192" s="49"/>
    </row>
    <row r="1193" spans="1:22" x14ac:dyDescent="0.35">
      <c r="A1193" s="1"/>
      <c r="B1193" s="44"/>
      <c r="E1193" s="50"/>
      <c r="F1193" s="41"/>
      <c r="G1193" s="42"/>
      <c r="H1193" s="42"/>
      <c r="I1193" s="42"/>
      <c r="J1193" s="42"/>
      <c r="K1193" s="42"/>
      <c r="L1193" s="46"/>
      <c r="M1193" s="48"/>
      <c r="N1193" s="48"/>
      <c r="O1193" s="42"/>
      <c r="P1193" s="42"/>
      <c r="Q1193" s="42"/>
      <c r="R1193" s="47"/>
      <c r="S1193" s="42"/>
      <c r="T1193" s="73"/>
      <c r="U1193" s="48"/>
      <c r="V1193" s="49"/>
    </row>
    <row r="1194" spans="1:22" x14ac:dyDescent="0.35">
      <c r="A1194" s="1"/>
      <c r="B1194" s="44"/>
      <c r="E1194" s="50"/>
      <c r="F1194" s="41"/>
      <c r="G1194" s="42"/>
      <c r="H1194" s="42"/>
      <c r="I1194" s="42"/>
      <c r="J1194" s="42"/>
      <c r="K1194" s="42"/>
      <c r="L1194" s="46"/>
      <c r="M1194" s="48"/>
      <c r="N1194" s="48"/>
      <c r="O1194" s="42"/>
      <c r="P1194" s="42"/>
      <c r="Q1194" s="42"/>
      <c r="R1194" s="47"/>
      <c r="S1194" s="42"/>
      <c r="T1194" s="73"/>
      <c r="U1194" s="48"/>
      <c r="V1194" s="49"/>
    </row>
    <row r="1195" spans="1:22" x14ac:dyDescent="0.35">
      <c r="A1195" s="1"/>
      <c r="B1195" s="44"/>
      <c r="E1195" s="50"/>
      <c r="F1195" s="41"/>
      <c r="G1195" s="42"/>
      <c r="H1195" s="42"/>
      <c r="I1195" s="42"/>
      <c r="J1195" s="42"/>
      <c r="K1195" s="42"/>
      <c r="L1195" s="46"/>
      <c r="M1195" s="42"/>
      <c r="N1195" s="48"/>
      <c r="O1195" s="42"/>
      <c r="P1195" s="42"/>
      <c r="Q1195" s="42"/>
      <c r="R1195" s="47"/>
      <c r="S1195" s="42"/>
      <c r="T1195" s="73"/>
      <c r="U1195" s="48"/>
      <c r="V1195" s="49"/>
    </row>
    <row r="1196" spans="1:22" x14ac:dyDescent="0.35">
      <c r="A1196" s="1"/>
      <c r="B1196" s="44"/>
      <c r="E1196" s="50"/>
      <c r="F1196" s="41"/>
      <c r="G1196" s="42"/>
      <c r="H1196" s="42"/>
      <c r="I1196" s="42"/>
      <c r="J1196" s="42"/>
      <c r="K1196" s="42"/>
      <c r="L1196" s="46"/>
      <c r="M1196" s="42"/>
      <c r="N1196" s="48"/>
      <c r="O1196" s="42"/>
      <c r="P1196" s="42"/>
      <c r="Q1196" s="42"/>
      <c r="R1196" s="47"/>
      <c r="S1196" s="42"/>
      <c r="T1196" s="73"/>
      <c r="U1196" s="48"/>
      <c r="V1196" s="49"/>
    </row>
    <row r="1197" spans="1:22" x14ac:dyDescent="0.35">
      <c r="A1197" s="1"/>
      <c r="B1197" s="44"/>
      <c r="E1197" s="50"/>
      <c r="F1197" s="41"/>
      <c r="G1197" s="42"/>
      <c r="H1197" s="42"/>
      <c r="I1197" s="42"/>
      <c r="J1197" s="42"/>
      <c r="K1197" s="42"/>
      <c r="L1197" s="46"/>
      <c r="M1197" s="42"/>
      <c r="N1197" s="48"/>
      <c r="O1197" s="42"/>
      <c r="P1197" s="42"/>
      <c r="Q1197" s="42"/>
      <c r="R1197" s="47"/>
      <c r="S1197" s="42"/>
      <c r="T1197" s="73"/>
      <c r="U1197" s="48"/>
      <c r="V1197" s="49"/>
    </row>
    <row r="1198" spans="1:22" x14ac:dyDescent="0.35">
      <c r="A1198" s="1"/>
      <c r="B1198" s="44"/>
      <c r="E1198" s="50"/>
      <c r="F1198" s="41"/>
      <c r="G1198" s="42"/>
      <c r="H1198" s="42"/>
      <c r="I1198" s="42"/>
      <c r="J1198" s="42"/>
      <c r="K1198" s="42"/>
      <c r="L1198" s="46"/>
      <c r="M1198" s="42"/>
      <c r="N1198" s="48"/>
      <c r="O1198" s="42"/>
      <c r="P1198" s="42"/>
      <c r="Q1198" s="42"/>
      <c r="R1198" s="47"/>
      <c r="S1198" s="42"/>
      <c r="T1198" s="73"/>
      <c r="U1198" s="48"/>
      <c r="V1198" s="49"/>
    </row>
    <row r="1199" spans="1:22" x14ac:dyDescent="0.35">
      <c r="A1199" s="1"/>
      <c r="B1199" s="44"/>
      <c r="E1199" s="50"/>
      <c r="F1199" s="41"/>
      <c r="G1199" s="42"/>
      <c r="H1199" s="42"/>
      <c r="I1199" s="42"/>
      <c r="J1199" s="42"/>
      <c r="K1199" s="42"/>
      <c r="L1199" s="46"/>
      <c r="M1199" s="42"/>
      <c r="N1199" s="48"/>
      <c r="O1199" s="42"/>
      <c r="P1199" s="42"/>
      <c r="Q1199" s="42"/>
      <c r="R1199" s="47"/>
      <c r="S1199" s="42"/>
      <c r="T1199" s="73"/>
      <c r="U1199" s="48"/>
      <c r="V1199" s="49"/>
    </row>
    <row r="1200" spans="1:22" x14ac:dyDescent="0.35">
      <c r="A1200" s="1"/>
      <c r="B1200" s="44"/>
      <c r="E1200" s="50"/>
      <c r="F1200" s="41"/>
      <c r="G1200" s="42"/>
      <c r="H1200" s="42"/>
      <c r="I1200" s="42"/>
      <c r="J1200" s="42"/>
      <c r="K1200" s="42"/>
      <c r="L1200" s="46"/>
      <c r="M1200" s="48"/>
      <c r="N1200" s="48"/>
      <c r="O1200" s="42"/>
      <c r="P1200" s="42"/>
      <c r="Q1200" s="42"/>
      <c r="R1200" s="47"/>
      <c r="S1200" s="42"/>
      <c r="T1200" s="73"/>
      <c r="U1200" s="48"/>
      <c r="V1200" s="49"/>
    </row>
    <row r="1201" spans="1:22" x14ac:dyDescent="0.35">
      <c r="A1201" s="1"/>
      <c r="B1201" s="44"/>
      <c r="E1201" s="50"/>
      <c r="F1201" s="41"/>
      <c r="G1201" s="42"/>
      <c r="H1201" s="42"/>
      <c r="I1201" s="42"/>
      <c r="J1201" s="42"/>
      <c r="K1201" s="42"/>
      <c r="L1201" s="46"/>
      <c r="M1201" s="42"/>
      <c r="N1201" s="48"/>
      <c r="O1201" s="42"/>
      <c r="P1201" s="42"/>
      <c r="Q1201" s="42"/>
      <c r="R1201" s="47"/>
      <c r="S1201" s="42"/>
      <c r="T1201" s="73"/>
      <c r="U1201" s="48"/>
      <c r="V1201" s="49"/>
    </row>
    <row r="1202" spans="1:22" x14ac:dyDescent="0.35">
      <c r="A1202" s="1"/>
      <c r="B1202" s="44"/>
      <c r="E1202" s="50"/>
      <c r="F1202" s="41"/>
      <c r="G1202" s="42"/>
      <c r="H1202" s="42"/>
      <c r="I1202" s="42"/>
      <c r="J1202" s="42"/>
      <c r="K1202" s="42"/>
      <c r="L1202" s="46"/>
      <c r="M1202" s="42"/>
      <c r="N1202" s="48"/>
      <c r="O1202" s="42"/>
      <c r="P1202" s="42"/>
      <c r="Q1202" s="42"/>
      <c r="R1202" s="47"/>
      <c r="S1202" s="42"/>
      <c r="T1202" s="73"/>
      <c r="U1202" s="48"/>
      <c r="V1202" s="49"/>
    </row>
    <row r="1203" spans="1:22" x14ac:dyDescent="0.35">
      <c r="A1203" s="1"/>
      <c r="B1203" s="44"/>
      <c r="E1203" s="50"/>
      <c r="F1203" s="41"/>
      <c r="G1203" s="42"/>
      <c r="H1203" s="42"/>
      <c r="I1203" s="42"/>
      <c r="J1203" s="42"/>
      <c r="K1203" s="42"/>
      <c r="L1203" s="46"/>
      <c r="M1203" s="48"/>
      <c r="N1203" s="48"/>
      <c r="O1203" s="42"/>
      <c r="P1203" s="42"/>
      <c r="Q1203" s="42"/>
      <c r="R1203" s="47"/>
      <c r="S1203" s="42"/>
      <c r="T1203" s="73"/>
      <c r="U1203" s="48"/>
      <c r="V1203" s="49"/>
    </row>
    <row r="1204" spans="1:22" x14ac:dyDescent="0.35">
      <c r="A1204" s="1"/>
      <c r="B1204" s="44"/>
      <c r="E1204" s="50"/>
      <c r="F1204" s="41"/>
      <c r="G1204" s="42"/>
      <c r="H1204" s="42"/>
      <c r="I1204" s="42"/>
      <c r="J1204" s="42"/>
      <c r="K1204" s="42"/>
      <c r="L1204" s="46"/>
      <c r="M1204" s="48"/>
      <c r="N1204" s="48"/>
      <c r="O1204" s="42"/>
      <c r="P1204" s="42"/>
      <c r="Q1204" s="42"/>
      <c r="R1204" s="47"/>
      <c r="S1204" s="42"/>
      <c r="T1204" s="73"/>
      <c r="U1204" s="48"/>
      <c r="V1204" s="49"/>
    </row>
    <row r="1205" spans="1:22" x14ac:dyDescent="0.35">
      <c r="A1205" s="1"/>
      <c r="B1205" s="44"/>
      <c r="E1205" s="50"/>
      <c r="F1205" s="41"/>
      <c r="G1205" s="42"/>
      <c r="H1205" s="42"/>
      <c r="I1205" s="42"/>
      <c r="J1205" s="42"/>
      <c r="K1205" s="42"/>
      <c r="L1205" s="46"/>
      <c r="M1205" s="42"/>
      <c r="N1205" s="48"/>
      <c r="O1205" s="42"/>
      <c r="P1205" s="42"/>
      <c r="Q1205" s="42"/>
      <c r="R1205" s="47"/>
      <c r="S1205" s="42"/>
      <c r="T1205" s="73"/>
      <c r="U1205" s="48"/>
      <c r="V1205" s="49"/>
    </row>
    <row r="1206" spans="1:22" x14ac:dyDescent="0.35">
      <c r="A1206" s="1"/>
      <c r="B1206" s="44"/>
      <c r="E1206" s="50"/>
      <c r="F1206" s="41"/>
      <c r="G1206" s="42"/>
      <c r="H1206" s="42"/>
      <c r="I1206" s="42"/>
      <c r="J1206" s="42"/>
      <c r="K1206" s="42"/>
      <c r="L1206" s="46"/>
      <c r="M1206" s="48"/>
      <c r="N1206" s="48"/>
      <c r="O1206" s="42"/>
      <c r="P1206" s="42"/>
      <c r="Q1206" s="42"/>
      <c r="R1206" s="47"/>
      <c r="S1206" s="42"/>
      <c r="T1206" s="73"/>
      <c r="U1206" s="48"/>
      <c r="V1206" s="49"/>
    </row>
    <row r="1207" spans="1:22" x14ac:dyDescent="0.35">
      <c r="A1207" s="1"/>
      <c r="B1207" s="44"/>
      <c r="E1207" s="50"/>
      <c r="F1207" s="41"/>
      <c r="G1207" s="42"/>
      <c r="H1207" s="42"/>
      <c r="I1207" s="42"/>
      <c r="J1207" s="42"/>
      <c r="K1207" s="42"/>
      <c r="L1207" s="46"/>
      <c r="M1207" s="42"/>
      <c r="N1207" s="48"/>
      <c r="O1207" s="42"/>
      <c r="P1207" s="42"/>
      <c r="Q1207" s="42"/>
      <c r="R1207" s="47"/>
      <c r="S1207" s="42"/>
      <c r="T1207" s="73"/>
      <c r="U1207" s="48"/>
      <c r="V1207" s="49"/>
    </row>
    <row r="1208" spans="1:22" x14ac:dyDescent="0.35">
      <c r="A1208" s="1"/>
      <c r="B1208" s="44"/>
      <c r="E1208" s="50"/>
      <c r="F1208" s="41"/>
      <c r="G1208" s="42"/>
      <c r="H1208" s="42"/>
      <c r="I1208" s="42"/>
      <c r="J1208" s="42"/>
      <c r="K1208" s="42"/>
      <c r="L1208" s="46"/>
      <c r="M1208" s="48"/>
      <c r="N1208" s="48"/>
      <c r="O1208" s="42"/>
      <c r="P1208" s="42"/>
      <c r="Q1208" s="42"/>
      <c r="R1208" s="47"/>
      <c r="S1208" s="42"/>
      <c r="T1208" s="73"/>
      <c r="U1208" s="48"/>
      <c r="V1208" s="49"/>
    </row>
    <row r="1209" spans="1:22" x14ac:dyDescent="0.35">
      <c r="A1209" s="1"/>
      <c r="B1209" s="44"/>
      <c r="E1209" s="50"/>
      <c r="F1209" s="41"/>
      <c r="G1209" s="42"/>
      <c r="H1209" s="42"/>
      <c r="I1209" s="42"/>
      <c r="J1209" s="42"/>
      <c r="K1209" s="42"/>
      <c r="L1209" s="46"/>
      <c r="M1209" s="48"/>
      <c r="N1209" s="48"/>
      <c r="O1209" s="42"/>
      <c r="P1209" s="42"/>
      <c r="Q1209" s="42"/>
      <c r="R1209" s="47"/>
      <c r="S1209" s="42"/>
      <c r="T1209" s="73"/>
      <c r="U1209" s="48"/>
      <c r="V1209" s="49"/>
    </row>
    <row r="1210" spans="1:22" x14ac:dyDescent="0.35">
      <c r="A1210" s="1"/>
      <c r="B1210" s="44"/>
      <c r="E1210" s="50"/>
      <c r="F1210" s="41"/>
      <c r="G1210" s="42"/>
      <c r="H1210" s="42"/>
      <c r="I1210" s="42"/>
      <c r="J1210" s="42"/>
      <c r="K1210" s="42"/>
      <c r="L1210" s="46"/>
      <c r="M1210" s="42"/>
      <c r="N1210" s="48"/>
      <c r="O1210" s="42"/>
      <c r="P1210" s="42"/>
      <c r="Q1210" s="42"/>
      <c r="R1210" s="47"/>
      <c r="S1210" s="42"/>
      <c r="T1210" s="73"/>
      <c r="U1210" s="48"/>
      <c r="V1210" s="49"/>
    </row>
    <row r="1211" spans="1:22" x14ac:dyDescent="0.35">
      <c r="A1211" s="1"/>
      <c r="B1211" s="44"/>
      <c r="E1211" s="50"/>
      <c r="F1211" s="41"/>
      <c r="G1211" s="42"/>
      <c r="H1211" s="42"/>
      <c r="I1211" s="42"/>
      <c r="J1211" s="42"/>
      <c r="K1211" s="42"/>
      <c r="L1211" s="46"/>
      <c r="M1211" s="48"/>
      <c r="N1211" s="48"/>
      <c r="O1211" s="42"/>
      <c r="P1211" s="42"/>
      <c r="Q1211" s="42"/>
      <c r="R1211" s="47"/>
      <c r="S1211" s="42"/>
      <c r="T1211" s="73"/>
      <c r="U1211" s="48"/>
      <c r="V1211" s="49"/>
    </row>
    <row r="1212" spans="1:22" x14ac:dyDescent="0.35">
      <c r="A1212" s="1"/>
      <c r="B1212" s="44"/>
      <c r="E1212" s="50"/>
      <c r="F1212" s="41"/>
      <c r="G1212" s="42"/>
      <c r="H1212" s="42"/>
      <c r="I1212" s="42"/>
      <c r="J1212" s="42"/>
      <c r="K1212" s="42"/>
      <c r="L1212" s="46"/>
      <c r="M1212" s="42"/>
      <c r="N1212" s="48"/>
      <c r="O1212" s="42"/>
      <c r="P1212" s="42"/>
      <c r="Q1212" s="42"/>
      <c r="R1212" s="47"/>
      <c r="S1212" s="42"/>
      <c r="T1212" s="73"/>
      <c r="U1212" s="48"/>
      <c r="V1212" s="49"/>
    </row>
    <row r="1213" spans="1:22" x14ac:dyDescent="0.35">
      <c r="A1213" s="1"/>
      <c r="B1213" s="44"/>
      <c r="E1213" s="50"/>
      <c r="F1213" s="41"/>
      <c r="G1213" s="42"/>
      <c r="H1213" s="42"/>
      <c r="I1213" s="42"/>
      <c r="J1213" s="42"/>
      <c r="K1213" s="42"/>
      <c r="L1213" s="46"/>
      <c r="M1213" s="48"/>
      <c r="N1213" s="48"/>
      <c r="O1213" s="42"/>
      <c r="P1213" s="42"/>
      <c r="Q1213" s="42"/>
      <c r="R1213" s="47"/>
      <c r="S1213" s="42"/>
      <c r="T1213" s="73"/>
      <c r="U1213" s="48"/>
      <c r="V1213" s="49"/>
    </row>
    <row r="1214" spans="1:22" x14ac:dyDescent="0.35">
      <c r="A1214" s="1"/>
      <c r="B1214" s="44"/>
      <c r="E1214" s="50"/>
      <c r="F1214" s="41"/>
      <c r="G1214" s="42"/>
      <c r="H1214" s="42"/>
      <c r="I1214" s="42"/>
      <c r="J1214" s="42"/>
      <c r="K1214" s="42"/>
      <c r="L1214" s="46"/>
      <c r="M1214" s="42"/>
      <c r="N1214" s="48"/>
      <c r="O1214" s="42"/>
      <c r="P1214" s="42"/>
      <c r="Q1214" s="42"/>
      <c r="R1214" s="47"/>
      <c r="S1214" s="42"/>
      <c r="T1214" s="73"/>
      <c r="U1214" s="48"/>
      <c r="V1214" s="49"/>
    </row>
    <row r="1215" spans="1:22" x14ac:dyDescent="0.35">
      <c r="A1215" s="1"/>
      <c r="B1215" s="44"/>
      <c r="E1215" s="50"/>
      <c r="F1215" s="41"/>
      <c r="G1215" s="42"/>
      <c r="H1215" s="42"/>
      <c r="I1215" s="42"/>
      <c r="J1215" s="42"/>
      <c r="K1215" s="42"/>
      <c r="L1215" s="46"/>
      <c r="M1215" s="48"/>
      <c r="N1215" s="48"/>
      <c r="O1215" s="42"/>
      <c r="P1215" s="42"/>
      <c r="Q1215" s="42"/>
      <c r="R1215" s="47"/>
      <c r="S1215" s="42"/>
      <c r="T1215" s="73"/>
      <c r="U1215" s="48"/>
      <c r="V1215" s="49"/>
    </row>
    <row r="1216" spans="1:22" x14ac:dyDescent="0.35">
      <c r="A1216" s="1"/>
      <c r="B1216" s="44"/>
      <c r="E1216" s="50"/>
      <c r="F1216" s="41"/>
      <c r="G1216" s="42"/>
      <c r="H1216" s="42"/>
      <c r="I1216" s="42"/>
      <c r="J1216" s="42"/>
      <c r="K1216" s="42"/>
      <c r="L1216" s="46"/>
      <c r="M1216" s="42"/>
      <c r="N1216" s="48"/>
      <c r="O1216" s="42"/>
      <c r="P1216" s="42"/>
      <c r="Q1216" s="42"/>
      <c r="R1216" s="47"/>
      <c r="S1216" s="42"/>
      <c r="T1216" s="73"/>
      <c r="U1216" s="48"/>
      <c r="V1216" s="49"/>
    </row>
    <row r="1217" spans="1:22" x14ac:dyDescent="0.35">
      <c r="A1217" s="1"/>
      <c r="B1217" s="44"/>
      <c r="E1217" s="50"/>
      <c r="F1217" s="41"/>
      <c r="G1217" s="42"/>
      <c r="H1217" s="42"/>
      <c r="I1217" s="42"/>
      <c r="J1217" s="42"/>
      <c r="K1217" s="42"/>
      <c r="L1217" s="46"/>
      <c r="M1217" s="48"/>
      <c r="N1217" s="48"/>
      <c r="O1217" s="42"/>
      <c r="P1217" s="42"/>
      <c r="Q1217" s="42"/>
      <c r="R1217" s="47"/>
      <c r="S1217" s="42"/>
      <c r="T1217" s="73"/>
      <c r="U1217" s="48"/>
      <c r="V1217" s="49"/>
    </row>
    <row r="1218" spans="1:22" x14ac:dyDescent="0.35">
      <c r="A1218" s="1"/>
      <c r="B1218" s="44"/>
      <c r="E1218" s="50"/>
      <c r="F1218" s="41"/>
      <c r="G1218" s="42"/>
      <c r="H1218" s="42"/>
      <c r="I1218" s="42"/>
      <c r="J1218" s="42"/>
      <c r="K1218" s="42"/>
      <c r="L1218" s="46"/>
      <c r="M1218" s="48"/>
      <c r="N1218" s="48"/>
      <c r="O1218" s="42"/>
      <c r="P1218" s="42"/>
      <c r="Q1218" s="42"/>
      <c r="R1218" s="47"/>
      <c r="S1218" s="42"/>
      <c r="T1218" s="73"/>
      <c r="U1218" s="48"/>
      <c r="V1218" s="49"/>
    </row>
    <row r="1219" spans="1:22" x14ac:dyDescent="0.35">
      <c r="A1219" s="1"/>
      <c r="B1219" s="44"/>
      <c r="E1219" s="50"/>
      <c r="F1219" s="41"/>
      <c r="G1219" s="42"/>
      <c r="H1219" s="42"/>
      <c r="I1219" s="42"/>
      <c r="J1219" s="42"/>
      <c r="K1219" s="42"/>
      <c r="L1219" s="46"/>
      <c r="M1219" s="48"/>
      <c r="N1219" s="48"/>
      <c r="O1219" s="42"/>
      <c r="P1219" s="42"/>
      <c r="Q1219" s="42"/>
      <c r="R1219" s="47"/>
      <c r="S1219" s="42"/>
      <c r="T1219" s="73"/>
      <c r="U1219" s="48"/>
      <c r="V1219" s="49"/>
    </row>
    <row r="1220" spans="1:22" x14ac:dyDescent="0.35">
      <c r="A1220" s="1"/>
      <c r="B1220" s="44"/>
      <c r="E1220" s="50"/>
      <c r="F1220" s="60"/>
      <c r="G1220" s="42"/>
      <c r="H1220" s="42"/>
      <c r="I1220" s="42"/>
      <c r="J1220" s="42"/>
      <c r="K1220" s="42"/>
      <c r="L1220" s="46"/>
      <c r="M1220" s="48"/>
      <c r="N1220" s="48"/>
      <c r="O1220" s="42"/>
      <c r="P1220" s="42"/>
      <c r="Q1220" s="42"/>
      <c r="R1220" s="47"/>
      <c r="S1220" s="42"/>
      <c r="T1220" s="73"/>
      <c r="U1220" s="48"/>
      <c r="V1220" s="49"/>
    </row>
    <row r="1221" spans="1:22" x14ac:dyDescent="0.35">
      <c r="A1221" s="1"/>
      <c r="B1221" s="44"/>
      <c r="E1221" s="50"/>
      <c r="F1221" s="41"/>
      <c r="G1221" s="42"/>
      <c r="H1221" s="42"/>
      <c r="I1221" s="42"/>
      <c r="J1221" s="42"/>
      <c r="K1221" s="42"/>
      <c r="L1221" s="46"/>
      <c r="M1221" s="42"/>
      <c r="N1221" s="48"/>
      <c r="O1221" s="42"/>
      <c r="P1221" s="42"/>
      <c r="Q1221" s="42"/>
      <c r="R1221" s="47"/>
      <c r="S1221" s="42"/>
      <c r="T1221" s="73"/>
      <c r="U1221" s="48"/>
      <c r="V1221" s="49"/>
    </row>
    <row r="1222" spans="1:22" x14ac:dyDescent="0.35">
      <c r="A1222" s="1"/>
      <c r="B1222" s="44"/>
      <c r="E1222" s="50"/>
      <c r="F1222" s="41"/>
      <c r="G1222" s="42"/>
      <c r="H1222" s="42"/>
      <c r="I1222" s="42"/>
      <c r="J1222" s="42"/>
      <c r="K1222" s="42"/>
      <c r="L1222" s="46"/>
      <c r="M1222" s="42"/>
      <c r="N1222" s="48"/>
      <c r="O1222" s="42"/>
      <c r="P1222" s="42"/>
      <c r="Q1222" s="42"/>
      <c r="R1222" s="47"/>
      <c r="S1222" s="42"/>
      <c r="T1222" s="73"/>
      <c r="U1222" s="48"/>
      <c r="V1222" s="49"/>
    </row>
    <row r="1223" spans="1:22" x14ac:dyDescent="0.35">
      <c r="A1223" s="1"/>
      <c r="B1223" s="44"/>
      <c r="E1223" s="50"/>
      <c r="F1223" s="41"/>
      <c r="G1223" s="42"/>
      <c r="H1223" s="42"/>
      <c r="I1223" s="42"/>
      <c r="J1223" s="42"/>
      <c r="K1223" s="42"/>
      <c r="L1223" s="46"/>
      <c r="M1223" s="42"/>
      <c r="N1223" s="48"/>
      <c r="O1223" s="42"/>
      <c r="P1223" s="42"/>
      <c r="Q1223" s="42"/>
      <c r="R1223" s="47"/>
      <c r="S1223" s="42"/>
      <c r="T1223" s="73"/>
      <c r="U1223" s="48"/>
      <c r="V1223" s="49"/>
    </row>
    <row r="1224" spans="1:22" x14ac:dyDescent="0.35">
      <c r="A1224" s="1"/>
      <c r="B1224" s="44"/>
      <c r="E1224" s="50"/>
      <c r="F1224" s="41"/>
      <c r="G1224" s="42"/>
      <c r="H1224" s="42"/>
      <c r="I1224" s="42"/>
      <c r="J1224" s="42"/>
      <c r="K1224" s="42"/>
      <c r="L1224" s="46"/>
      <c r="M1224" s="42"/>
      <c r="N1224" s="48"/>
      <c r="O1224" s="42"/>
      <c r="P1224" s="42"/>
      <c r="Q1224" s="42"/>
      <c r="R1224" s="47"/>
      <c r="S1224" s="42"/>
      <c r="T1224" s="73"/>
      <c r="U1224" s="48"/>
      <c r="V1224" s="49"/>
    </row>
    <row r="1225" spans="1:22" x14ac:dyDescent="0.35">
      <c r="A1225" s="1"/>
      <c r="B1225" s="44"/>
      <c r="E1225" s="50"/>
      <c r="F1225" s="41"/>
      <c r="G1225" s="42"/>
      <c r="H1225" s="42"/>
      <c r="I1225" s="42"/>
      <c r="J1225" s="42"/>
      <c r="K1225" s="42"/>
      <c r="L1225" s="46"/>
      <c r="M1225" s="42"/>
      <c r="N1225" s="48"/>
      <c r="O1225" s="42"/>
      <c r="P1225" s="42"/>
      <c r="Q1225" s="42"/>
      <c r="R1225" s="47"/>
      <c r="S1225" s="42"/>
      <c r="T1225" s="73"/>
      <c r="U1225" s="48"/>
      <c r="V1225" s="49"/>
    </row>
    <row r="1226" spans="1:22" x14ac:dyDescent="0.35">
      <c r="A1226" s="1"/>
      <c r="B1226" s="44"/>
      <c r="E1226" s="50"/>
      <c r="F1226" s="41"/>
      <c r="G1226" s="42"/>
      <c r="H1226" s="42"/>
      <c r="I1226" s="42"/>
      <c r="J1226" s="42"/>
      <c r="K1226" s="42"/>
      <c r="L1226" s="46"/>
      <c r="M1226" s="42"/>
      <c r="N1226" s="48"/>
      <c r="O1226" s="42"/>
      <c r="P1226" s="42"/>
      <c r="Q1226" s="42"/>
      <c r="R1226" s="47"/>
      <c r="S1226" s="42"/>
      <c r="T1226" s="73"/>
      <c r="U1226" s="48"/>
      <c r="V1226" s="49"/>
    </row>
    <row r="1227" spans="1:22" x14ac:dyDescent="0.35">
      <c r="A1227" s="1"/>
      <c r="B1227" s="44"/>
      <c r="E1227" s="50"/>
      <c r="F1227" s="41"/>
      <c r="G1227" s="42"/>
      <c r="H1227" s="42"/>
      <c r="I1227" s="42"/>
      <c r="J1227" s="42"/>
      <c r="K1227" s="42"/>
      <c r="L1227" s="46"/>
      <c r="M1227" s="42"/>
      <c r="N1227" s="48"/>
      <c r="O1227" s="42"/>
      <c r="P1227" s="42"/>
      <c r="Q1227" s="42"/>
      <c r="R1227" s="47"/>
      <c r="S1227" s="42"/>
      <c r="T1227" s="73"/>
      <c r="U1227" s="48"/>
      <c r="V1227" s="49"/>
    </row>
    <row r="1228" spans="1:22" x14ac:dyDescent="0.35">
      <c r="A1228" s="1"/>
      <c r="B1228" s="44"/>
      <c r="E1228" s="50"/>
      <c r="F1228" s="41"/>
      <c r="G1228" s="42"/>
      <c r="H1228" s="42"/>
      <c r="I1228" s="42"/>
      <c r="J1228" s="42"/>
      <c r="K1228" s="42"/>
      <c r="L1228" s="46"/>
      <c r="M1228" s="48"/>
      <c r="N1228" s="48"/>
      <c r="O1228" s="42"/>
      <c r="P1228" s="42"/>
      <c r="Q1228" s="42"/>
      <c r="R1228" s="47"/>
      <c r="S1228" s="42"/>
      <c r="T1228" s="73"/>
      <c r="U1228" s="48"/>
      <c r="V1228" s="49"/>
    </row>
    <row r="1229" spans="1:22" x14ac:dyDescent="0.35">
      <c r="A1229" s="1"/>
      <c r="B1229" s="44"/>
      <c r="E1229" s="50"/>
      <c r="F1229" s="41"/>
      <c r="G1229" s="42"/>
      <c r="H1229" s="42"/>
      <c r="I1229" s="42"/>
      <c r="J1229" s="42"/>
      <c r="K1229" s="42"/>
      <c r="L1229" s="46"/>
      <c r="M1229" s="42"/>
      <c r="N1229" s="48"/>
      <c r="O1229" s="42"/>
      <c r="P1229" s="42"/>
      <c r="Q1229" s="42"/>
      <c r="R1229" s="47"/>
      <c r="S1229" s="42"/>
      <c r="T1229" s="73"/>
      <c r="U1229" s="48"/>
      <c r="V1229" s="49"/>
    </row>
    <row r="1230" spans="1:22" x14ac:dyDescent="0.35">
      <c r="A1230" s="1"/>
      <c r="B1230" s="44"/>
      <c r="E1230" s="50"/>
      <c r="F1230" s="41"/>
      <c r="G1230" s="42"/>
      <c r="H1230" s="42"/>
      <c r="I1230" s="42"/>
      <c r="J1230" s="42"/>
      <c r="K1230" s="42"/>
      <c r="L1230" s="46"/>
      <c r="M1230" s="48"/>
      <c r="N1230" s="48"/>
      <c r="O1230" s="42"/>
      <c r="P1230" s="42"/>
      <c r="Q1230" s="42"/>
      <c r="R1230" s="47"/>
      <c r="S1230" s="42"/>
      <c r="T1230" s="73"/>
      <c r="U1230" s="48"/>
      <c r="V1230" s="49"/>
    </row>
    <row r="1231" spans="1:22" x14ac:dyDescent="0.35">
      <c r="A1231" s="1"/>
      <c r="B1231" s="44"/>
      <c r="E1231" s="50"/>
      <c r="F1231" s="41"/>
      <c r="G1231" s="42"/>
      <c r="H1231" s="42"/>
      <c r="I1231" s="42"/>
      <c r="J1231" s="42"/>
      <c r="K1231" s="42"/>
      <c r="L1231" s="46"/>
      <c r="M1231" s="48"/>
      <c r="N1231" s="48"/>
      <c r="O1231" s="42"/>
      <c r="P1231" s="42"/>
      <c r="Q1231" s="42"/>
      <c r="R1231" s="47"/>
      <c r="S1231" s="42"/>
      <c r="T1231" s="73"/>
      <c r="U1231" s="48"/>
      <c r="V1231" s="49"/>
    </row>
    <row r="1232" spans="1:22" x14ac:dyDescent="0.35">
      <c r="A1232" s="1"/>
      <c r="B1232" s="44"/>
      <c r="E1232" s="50"/>
      <c r="F1232" s="41"/>
      <c r="G1232" s="42"/>
      <c r="H1232" s="42"/>
      <c r="I1232" s="42"/>
      <c r="J1232" s="42"/>
      <c r="K1232" s="42"/>
      <c r="L1232" s="46"/>
      <c r="M1232" s="48"/>
      <c r="N1232" s="48"/>
      <c r="O1232" s="42"/>
      <c r="P1232" s="42"/>
      <c r="Q1232" s="42"/>
      <c r="R1232" s="47"/>
      <c r="S1232" s="42"/>
      <c r="T1232" s="73"/>
      <c r="U1232" s="48"/>
      <c r="V1232" s="49"/>
    </row>
    <row r="1233" spans="1:22" x14ac:dyDescent="0.35">
      <c r="A1233" s="1"/>
      <c r="B1233" s="44"/>
      <c r="E1233" s="50"/>
      <c r="F1233" s="41"/>
      <c r="G1233" s="42"/>
      <c r="H1233" s="42"/>
      <c r="I1233" s="42"/>
      <c r="J1233" s="42"/>
      <c r="K1233" s="42"/>
      <c r="L1233" s="46"/>
      <c r="M1233" s="42"/>
      <c r="N1233" s="48"/>
      <c r="O1233" s="42"/>
      <c r="P1233" s="42"/>
      <c r="Q1233" s="42"/>
      <c r="R1233" s="47"/>
      <c r="S1233" s="42"/>
      <c r="T1233" s="73"/>
      <c r="U1233" s="48"/>
      <c r="V1233" s="49"/>
    </row>
    <row r="1234" spans="1:22" x14ac:dyDescent="0.35">
      <c r="A1234" s="1"/>
      <c r="B1234" s="44"/>
      <c r="E1234" s="50"/>
      <c r="F1234" s="41"/>
      <c r="G1234" s="42"/>
      <c r="H1234" s="42"/>
      <c r="I1234" s="42"/>
      <c r="J1234" s="42"/>
      <c r="K1234" s="42"/>
      <c r="L1234" s="46"/>
      <c r="M1234" s="42"/>
      <c r="N1234" s="48"/>
      <c r="O1234" s="42"/>
      <c r="P1234" s="42"/>
      <c r="Q1234" s="42"/>
      <c r="R1234" s="47"/>
      <c r="S1234" s="42"/>
      <c r="T1234" s="73"/>
      <c r="U1234" s="48"/>
      <c r="V1234" s="49"/>
    </row>
    <row r="1235" spans="1:22" x14ac:dyDescent="0.35">
      <c r="A1235" s="1"/>
      <c r="B1235" s="44"/>
      <c r="E1235" s="50"/>
      <c r="F1235" s="41"/>
      <c r="G1235" s="42"/>
      <c r="H1235" s="42"/>
      <c r="I1235" s="42"/>
      <c r="J1235" s="42"/>
      <c r="K1235" s="42"/>
      <c r="L1235" s="46"/>
      <c r="M1235" s="42"/>
      <c r="N1235" s="48"/>
      <c r="O1235" s="42"/>
      <c r="P1235" s="42"/>
      <c r="Q1235" s="42"/>
      <c r="R1235" s="47"/>
      <c r="S1235" s="42"/>
      <c r="T1235" s="73"/>
      <c r="U1235" s="48"/>
      <c r="V1235" s="49"/>
    </row>
    <row r="1236" spans="1:22" x14ac:dyDescent="0.35">
      <c r="A1236" s="1"/>
      <c r="B1236" s="44"/>
      <c r="E1236" s="50"/>
      <c r="F1236" s="41"/>
      <c r="G1236" s="42"/>
      <c r="H1236" s="42"/>
      <c r="I1236" s="42"/>
      <c r="J1236" s="42"/>
      <c r="K1236" s="42"/>
      <c r="L1236" s="46"/>
      <c r="M1236" s="48"/>
      <c r="N1236" s="48"/>
      <c r="O1236" s="42"/>
      <c r="P1236" s="42"/>
      <c r="Q1236" s="42"/>
      <c r="R1236" s="47"/>
      <c r="S1236" s="42"/>
      <c r="T1236" s="73"/>
      <c r="U1236" s="48"/>
      <c r="V1236" s="49"/>
    </row>
    <row r="1237" spans="1:22" x14ac:dyDescent="0.35">
      <c r="A1237" s="1"/>
      <c r="B1237" s="44"/>
      <c r="E1237" s="50"/>
      <c r="F1237" s="41"/>
      <c r="G1237" s="42"/>
      <c r="H1237" s="42"/>
      <c r="I1237" s="42"/>
      <c r="J1237" s="42"/>
      <c r="K1237" s="42"/>
      <c r="L1237" s="46"/>
      <c r="M1237" s="48"/>
      <c r="N1237" s="48"/>
      <c r="O1237" s="42"/>
      <c r="P1237" s="42"/>
      <c r="Q1237" s="42"/>
      <c r="R1237" s="47"/>
      <c r="S1237" s="42"/>
      <c r="T1237" s="73"/>
      <c r="U1237" s="48"/>
      <c r="V1237" s="49"/>
    </row>
    <row r="1238" spans="1:22" x14ac:dyDescent="0.35">
      <c r="A1238" s="1"/>
      <c r="B1238" s="44"/>
      <c r="E1238" s="50"/>
      <c r="F1238" s="41"/>
      <c r="G1238" s="42"/>
      <c r="H1238" s="42"/>
      <c r="I1238" s="42"/>
      <c r="J1238" s="42"/>
      <c r="K1238" s="42"/>
      <c r="L1238" s="46"/>
      <c r="M1238" s="48"/>
      <c r="N1238" s="48"/>
      <c r="O1238" s="42"/>
      <c r="P1238" s="42"/>
      <c r="Q1238" s="42"/>
      <c r="R1238" s="47"/>
      <c r="S1238" s="42"/>
      <c r="T1238" s="73"/>
      <c r="U1238" s="48"/>
      <c r="V1238" s="49"/>
    </row>
    <row r="1239" spans="1:22" x14ac:dyDescent="0.35">
      <c r="A1239" s="1"/>
      <c r="B1239" s="44"/>
      <c r="E1239" s="50"/>
      <c r="F1239" s="41"/>
      <c r="G1239" s="42"/>
      <c r="H1239" s="42"/>
      <c r="I1239" s="42"/>
      <c r="J1239" s="42"/>
      <c r="K1239" s="42"/>
      <c r="L1239" s="46"/>
      <c r="M1239" s="42"/>
      <c r="N1239" s="48"/>
      <c r="O1239" s="42"/>
      <c r="P1239" s="42"/>
      <c r="Q1239" s="42"/>
      <c r="R1239" s="47"/>
      <c r="S1239" s="42"/>
      <c r="T1239" s="73"/>
      <c r="U1239" s="48"/>
      <c r="V1239" s="49"/>
    </row>
    <row r="1240" spans="1:22" x14ac:dyDescent="0.35">
      <c r="A1240" s="1"/>
      <c r="B1240" s="44"/>
      <c r="E1240" s="50"/>
      <c r="F1240" s="41"/>
      <c r="G1240" s="42"/>
      <c r="H1240" s="42"/>
      <c r="I1240" s="42"/>
      <c r="J1240" s="42"/>
      <c r="K1240" s="42"/>
      <c r="L1240" s="46"/>
      <c r="M1240" s="42"/>
      <c r="N1240" s="48"/>
      <c r="O1240" s="42"/>
      <c r="P1240" s="42"/>
      <c r="Q1240" s="42"/>
      <c r="R1240" s="47"/>
      <c r="S1240" s="42"/>
      <c r="T1240" s="73"/>
      <c r="U1240" s="48"/>
      <c r="V1240" s="49"/>
    </row>
    <row r="1241" spans="1:22" x14ac:dyDescent="0.35">
      <c r="A1241" s="1"/>
      <c r="B1241" s="44"/>
      <c r="E1241" s="50"/>
      <c r="F1241" s="60"/>
      <c r="G1241" s="42"/>
      <c r="H1241" s="42"/>
      <c r="I1241" s="42"/>
      <c r="J1241" s="42"/>
      <c r="K1241" s="42"/>
      <c r="L1241" s="46"/>
      <c r="M1241" s="48"/>
      <c r="N1241" s="48"/>
      <c r="O1241" s="42"/>
      <c r="P1241" s="42"/>
      <c r="Q1241" s="42"/>
      <c r="R1241" s="47"/>
      <c r="S1241" s="42"/>
      <c r="T1241" s="73"/>
      <c r="U1241" s="48"/>
      <c r="V1241" s="49"/>
    </row>
    <row r="1242" spans="1:22" x14ac:dyDescent="0.35">
      <c r="A1242" s="1"/>
      <c r="B1242" s="44"/>
      <c r="E1242" s="50"/>
      <c r="F1242" s="41"/>
      <c r="G1242" s="42"/>
      <c r="H1242" s="42"/>
      <c r="I1242" s="42"/>
      <c r="J1242" s="42"/>
      <c r="K1242" s="42"/>
      <c r="L1242" s="46"/>
      <c r="M1242" s="48"/>
      <c r="N1242" s="48"/>
      <c r="O1242" s="42"/>
      <c r="P1242" s="42"/>
      <c r="Q1242" s="42"/>
      <c r="R1242" s="47"/>
      <c r="S1242" s="42"/>
      <c r="T1242" s="73"/>
      <c r="U1242" s="48"/>
      <c r="V1242" s="49"/>
    </row>
    <row r="1243" spans="1:22" x14ac:dyDescent="0.35">
      <c r="A1243" s="1"/>
      <c r="B1243" s="44"/>
      <c r="E1243" s="50"/>
      <c r="F1243" s="41"/>
      <c r="G1243" s="42"/>
      <c r="H1243" s="42"/>
      <c r="I1243" s="42"/>
      <c r="J1243" s="42"/>
      <c r="K1243" s="42"/>
      <c r="L1243" s="46"/>
      <c r="M1243" s="48"/>
      <c r="N1243" s="48"/>
      <c r="O1243" s="42"/>
      <c r="P1243" s="42"/>
      <c r="Q1243" s="42"/>
      <c r="R1243" s="47"/>
      <c r="S1243" s="42"/>
      <c r="T1243" s="73"/>
      <c r="U1243" s="48"/>
      <c r="V1243" s="49"/>
    </row>
    <row r="1244" spans="1:22" x14ac:dyDescent="0.35">
      <c r="A1244" s="1"/>
      <c r="B1244" s="44"/>
      <c r="E1244" s="50"/>
      <c r="F1244" s="41"/>
      <c r="G1244" s="42"/>
      <c r="H1244" s="42"/>
      <c r="I1244" s="42"/>
      <c r="J1244" s="42"/>
      <c r="K1244" s="42"/>
      <c r="L1244" s="46"/>
      <c r="M1244" s="42"/>
      <c r="N1244" s="48"/>
      <c r="O1244" s="42"/>
      <c r="P1244" s="42"/>
      <c r="Q1244" s="42"/>
      <c r="R1244" s="47"/>
      <c r="S1244" s="42"/>
      <c r="T1244" s="73"/>
      <c r="U1244" s="48"/>
      <c r="V1244" s="49"/>
    </row>
    <row r="1245" spans="1:22" x14ac:dyDescent="0.35">
      <c r="A1245" s="1"/>
      <c r="B1245" s="44"/>
      <c r="E1245" s="50"/>
      <c r="F1245" s="41"/>
      <c r="G1245" s="42"/>
      <c r="H1245" s="42"/>
      <c r="I1245" s="42"/>
      <c r="J1245" s="42"/>
      <c r="K1245" s="42"/>
      <c r="L1245" s="46"/>
      <c r="M1245" s="42"/>
      <c r="N1245" s="48"/>
      <c r="O1245" s="42"/>
      <c r="P1245" s="42"/>
      <c r="Q1245" s="42"/>
      <c r="R1245" s="47"/>
      <c r="S1245" s="42"/>
      <c r="T1245" s="73"/>
      <c r="U1245" s="48"/>
      <c r="V1245" s="49"/>
    </row>
    <row r="1246" spans="1:22" x14ac:dyDescent="0.35">
      <c r="A1246" s="1"/>
      <c r="B1246" s="44"/>
      <c r="E1246" s="50"/>
      <c r="F1246" s="41"/>
      <c r="G1246" s="42"/>
      <c r="H1246" s="42"/>
      <c r="I1246" s="42"/>
      <c r="J1246" s="42"/>
      <c r="K1246" s="42"/>
      <c r="L1246" s="46"/>
      <c r="M1246" s="42"/>
      <c r="N1246" s="48"/>
      <c r="O1246" s="42"/>
      <c r="P1246" s="42"/>
      <c r="Q1246" s="42"/>
      <c r="R1246" s="47"/>
      <c r="S1246" s="42"/>
      <c r="T1246" s="73"/>
      <c r="U1246" s="48"/>
      <c r="V1246" s="49"/>
    </row>
    <row r="1247" spans="1:22" x14ac:dyDescent="0.35">
      <c r="A1247" s="1"/>
      <c r="B1247" s="44"/>
      <c r="E1247" s="50"/>
      <c r="F1247" s="41"/>
      <c r="G1247" s="42"/>
      <c r="H1247" s="42"/>
      <c r="I1247" s="42"/>
      <c r="J1247" s="42"/>
      <c r="K1247" s="42"/>
      <c r="L1247" s="46"/>
      <c r="M1247" s="42"/>
      <c r="N1247" s="48"/>
      <c r="O1247" s="42"/>
      <c r="P1247" s="42"/>
      <c r="Q1247" s="42"/>
      <c r="R1247" s="47"/>
      <c r="S1247" s="42"/>
      <c r="T1247" s="73"/>
      <c r="U1247" s="48"/>
      <c r="V1247" s="49"/>
    </row>
    <row r="1248" spans="1:22" x14ac:dyDescent="0.35">
      <c r="A1248" s="1"/>
      <c r="B1248" s="44"/>
      <c r="E1248" s="50"/>
      <c r="F1248" s="41"/>
      <c r="G1248" s="42"/>
      <c r="H1248" s="42"/>
      <c r="I1248" s="42"/>
      <c r="J1248" s="42"/>
      <c r="K1248" s="42"/>
      <c r="L1248" s="46"/>
      <c r="M1248" s="42"/>
      <c r="N1248" s="48"/>
      <c r="O1248" s="42"/>
      <c r="P1248" s="42"/>
      <c r="Q1248" s="42"/>
      <c r="R1248" s="47"/>
      <c r="S1248" s="42"/>
      <c r="T1248" s="73"/>
      <c r="U1248" s="48"/>
      <c r="V1248" s="49"/>
    </row>
    <row r="1249" spans="1:22" x14ac:dyDescent="0.35">
      <c r="A1249" s="1"/>
      <c r="B1249" s="44"/>
      <c r="E1249" s="50"/>
      <c r="F1249" s="41"/>
      <c r="G1249" s="42"/>
      <c r="H1249" s="42"/>
      <c r="I1249" s="42"/>
      <c r="J1249" s="42"/>
      <c r="K1249" s="42"/>
      <c r="L1249" s="46"/>
      <c r="M1249" s="42"/>
      <c r="N1249" s="48"/>
      <c r="O1249" s="42"/>
      <c r="P1249" s="42"/>
      <c r="Q1249" s="42"/>
      <c r="R1249" s="47"/>
      <c r="S1249" s="42"/>
      <c r="T1249" s="73"/>
      <c r="U1249" s="48"/>
      <c r="V1249" s="49"/>
    </row>
    <row r="1250" spans="1:22" x14ac:dyDescent="0.35">
      <c r="A1250" s="1"/>
      <c r="B1250" s="44"/>
      <c r="E1250" s="50"/>
      <c r="F1250" s="41"/>
      <c r="G1250" s="42"/>
      <c r="H1250" s="42"/>
      <c r="I1250" s="42"/>
      <c r="J1250" s="42"/>
      <c r="K1250" s="42"/>
      <c r="L1250" s="46"/>
      <c r="M1250" s="42"/>
      <c r="N1250" s="48"/>
      <c r="O1250" s="42"/>
      <c r="P1250" s="42"/>
      <c r="Q1250" s="42"/>
      <c r="R1250" s="47"/>
      <c r="S1250" s="42"/>
      <c r="T1250" s="73"/>
      <c r="U1250" s="48"/>
      <c r="V1250" s="49"/>
    </row>
    <row r="1251" spans="1:22" x14ac:dyDescent="0.35">
      <c r="A1251" s="1"/>
      <c r="B1251" s="44"/>
      <c r="E1251" s="50"/>
      <c r="F1251" s="41"/>
      <c r="G1251" s="42"/>
      <c r="H1251" s="42"/>
      <c r="I1251" s="42"/>
      <c r="J1251" s="42"/>
      <c r="K1251" s="42"/>
      <c r="L1251" s="46"/>
      <c r="M1251" s="48"/>
      <c r="N1251" s="48"/>
      <c r="O1251" s="42"/>
      <c r="P1251" s="42"/>
      <c r="Q1251" s="42"/>
      <c r="R1251" s="47"/>
      <c r="S1251" s="42"/>
      <c r="T1251" s="73"/>
      <c r="U1251" s="48"/>
      <c r="V1251" s="49"/>
    </row>
    <row r="1252" spans="1:22" x14ac:dyDescent="0.35">
      <c r="A1252" s="1"/>
      <c r="B1252" s="44"/>
      <c r="E1252" s="50"/>
      <c r="F1252" s="41"/>
      <c r="G1252" s="42"/>
      <c r="H1252" s="42"/>
      <c r="I1252" s="42"/>
      <c r="J1252" s="42"/>
      <c r="K1252" s="42"/>
      <c r="L1252" s="46"/>
      <c r="M1252" s="42"/>
      <c r="N1252" s="48"/>
      <c r="O1252" s="42"/>
      <c r="P1252" s="42"/>
      <c r="Q1252" s="42"/>
      <c r="R1252" s="47"/>
      <c r="S1252" s="42"/>
      <c r="T1252" s="73"/>
      <c r="U1252" s="48"/>
      <c r="V1252" s="49"/>
    </row>
    <row r="1253" spans="1:22" x14ac:dyDescent="0.35">
      <c r="A1253" s="1"/>
      <c r="B1253" s="44"/>
      <c r="E1253" s="50"/>
      <c r="F1253" s="41"/>
      <c r="G1253" s="42"/>
      <c r="H1253" s="42"/>
      <c r="I1253" s="42"/>
      <c r="J1253" s="42"/>
      <c r="K1253" s="42"/>
      <c r="L1253" s="46"/>
      <c r="M1253" s="48"/>
      <c r="N1253" s="48"/>
      <c r="O1253" s="42"/>
      <c r="P1253" s="42"/>
      <c r="Q1253" s="42"/>
      <c r="R1253" s="47"/>
      <c r="S1253" s="42"/>
      <c r="T1253" s="73"/>
      <c r="U1253" s="48"/>
      <c r="V1253" s="49"/>
    </row>
    <row r="1254" spans="1:22" x14ac:dyDescent="0.35">
      <c r="A1254" s="1"/>
      <c r="B1254" s="44"/>
      <c r="E1254" s="50"/>
      <c r="F1254" s="41"/>
      <c r="G1254" s="42"/>
      <c r="H1254" s="42"/>
      <c r="I1254" s="42"/>
      <c r="J1254" s="42"/>
      <c r="K1254" s="42"/>
      <c r="L1254" s="46"/>
      <c r="M1254" s="42"/>
      <c r="N1254" s="48"/>
      <c r="O1254" s="42"/>
      <c r="P1254" s="42"/>
      <c r="Q1254" s="42"/>
      <c r="R1254" s="47"/>
      <c r="S1254" s="42"/>
      <c r="T1254" s="73"/>
      <c r="U1254" s="48"/>
      <c r="V1254" s="49"/>
    </row>
    <row r="1255" spans="1:22" x14ac:dyDescent="0.35">
      <c r="A1255" s="1"/>
      <c r="B1255" s="44"/>
      <c r="E1255" s="50"/>
      <c r="F1255" s="41"/>
      <c r="G1255" s="42"/>
      <c r="H1255" s="42"/>
      <c r="I1255" s="42"/>
      <c r="J1255" s="42"/>
      <c r="K1255" s="42"/>
      <c r="L1255" s="46"/>
      <c r="M1255" s="48"/>
      <c r="N1255" s="48"/>
      <c r="O1255" s="42"/>
      <c r="P1255" s="42"/>
      <c r="Q1255" s="42"/>
      <c r="R1255" s="47"/>
      <c r="S1255" s="42"/>
      <c r="T1255" s="73"/>
      <c r="U1255" s="48"/>
      <c r="V1255" s="49"/>
    </row>
    <row r="1256" spans="1:22" x14ac:dyDescent="0.35">
      <c r="A1256" s="1"/>
      <c r="B1256" s="44"/>
      <c r="E1256" s="50"/>
      <c r="F1256" s="41"/>
      <c r="G1256" s="42"/>
      <c r="H1256" s="42"/>
      <c r="I1256" s="42"/>
      <c r="J1256" s="42"/>
      <c r="K1256" s="42"/>
      <c r="L1256" s="46"/>
      <c r="M1256" s="42"/>
      <c r="N1256" s="48"/>
      <c r="O1256" s="42"/>
      <c r="P1256" s="42"/>
      <c r="Q1256" s="42"/>
      <c r="R1256" s="47"/>
      <c r="S1256" s="42"/>
      <c r="T1256" s="73"/>
      <c r="U1256" s="48"/>
      <c r="V1256" s="49"/>
    </row>
    <row r="1257" spans="1:22" x14ac:dyDescent="0.35">
      <c r="A1257" s="1"/>
      <c r="B1257" s="44"/>
      <c r="E1257" s="50"/>
      <c r="F1257" s="60"/>
      <c r="G1257" s="42"/>
      <c r="H1257" s="42"/>
      <c r="I1257" s="42"/>
      <c r="J1257" s="42"/>
      <c r="K1257" s="42"/>
      <c r="L1257" s="46"/>
      <c r="M1257" s="42"/>
      <c r="N1257" s="48"/>
      <c r="O1257" s="42"/>
      <c r="P1257" s="42"/>
      <c r="Q1257" s="42"/>
      <c r="R1257" s="62"/>
      <c r="S1257" s="48"/>
      <c r="T1257" s="73"/>
      <c r="U1257" s="48"/>
      <c r="V1257" s="49"/>
    </row>
    <row r="1258" spans="1:22" x14ac:dyDescent="0.35">
      <c r="A1258" s="1"/>
      <c r="B1258" s="44"/>
      <c r="E1258" s="50"/>
      <c r="F1258" s="41"/>
      <c r="G1258" s="42"/>
      <c r="H1258" s="42"/>
      <c r="I1258" s="42"/>
      <c r="J1258" s="42"/>
      <c r="K1258" s="42"/>
      <c r="L1258" s="46"/>
      <c r="M1258" s="42"/>
      <c r="N1258" s="48"/>
      <c r="O1258" s="42"/>
      <c r="P1258" s="42"/>
      <c r="Q1258" s="42"/>
      <c r="R1258" s="47"/>
      <c r="S1258" s="42"/>
      <c r="T1258" s="73"/>
      <c r="U1258" s="48"/>
      <c r="V1258" s="49"/>
    </row>
    <row r="1259" spans="1:22" x14ac:dyDescent="0.35">
      <c r="A1259" s="1"/>
      <c r="B1259" s="44"/>
      <c r="E1259" s="50"/>
      <c r="F1259" s="41"/>
      <c r="G1259" s="42"/>
      <c r="H1259" s="42"/>
      <c r="I1259" s="42"/>
      <c r="J1259" s="42"/>
      <c r="K1259" s="42"/>
      <c r="L1259" s="46"/>
      <c r="M1259" s="42"/>
      <c r="N1259" s="48"/>
      <c r="O1259" s="42"/>
      <c r="P1259" s="42"/>
      <c r="Q1259" s="42"/>
      <c r="R1259" s="47"/>
      <c r="S1259" s="42"/>
      <c r="T1259" s="73"/>
      <c r="U1259" s="48"/>
      <c r="V1259" s="49"/>
    </row>
    <row r="1260" spans="1:22" x14ac:dyDescent="0.35">
      <c r="A1260" s="1"/>
      <c r="B1260" s="44"/>
      <c r="E1260" s="50"/>
      <c r="F1260" s="41"/>
      <c r="G1260" s="42"/>
      <c r="H1260" s="42"/>
      <c r="I1260" s="42"/>
      <c r="J1260" s="42"/>
      <c r="K1260" s="42"/>
      <c r="L1260" s="46"/>
      <c r="M1260" s="42"/>
      <c r="N1260" s="48"/>
      <c r="O1260" s="42"/>
      <c r="P1260" s="42"/>
      <c r="Q1260" s="42"/>
      <c r="R1260" s="47"/>
      <c r="S1260" s="42"/>
      <c r="T1260" s="73"/>
      <c r="U1260" s="48"/>
      <c r="V1260" s="49"/>
    </row>
    <row r="1261" spans="1:22" x14ac:dyDescent="0.35">
      <c r="A1261" s="1"/>
      <c r="B1261" s="44"/>
      <c r="E1261" s="50"/>
      <c r="F1261" s="41"/>
      <c r="G1261" s="42"/>
      <c r="H1261" s="42"/>
      <c r="I1261" s="42"/>
      <c r="J1261" s="42"/>
      <c r="K1261" s="42"/>
      <c r="L1261" s="46"/>
      <c r="M1261" s="42"/>
      <c r="N1261" s="48"/>
      <c r="O1261" s="42"/>
      <c r="P1261" s="42"/>
      <c r="Q1261" s="42"/>
      <c r="R1261" s="47"/>
      <c r="S1261" s="42"/>
      <c r="T1261" s="73"/>
      <c r="U1261" s="48"/>
      <c r="V1261" s="49"/>
    </row>
    <row r="1262" spans="1:22" x14ac:dyDescent="0.35">
      <c r="A1262" s="1"/>
      <c r="B1262" s="44"/>
      <c r="E1262" s="50"/>
      <c r="F1262" s="41"/>
      <c r="G1262" s="42"/>
      <c r="H1262" s="42"/>
      <c r="I1262" s="42"/>
      <c r="J1262" s="42"/>
      <c r="K1262" s="42"/>
      <c r="L1262" s="46"/>
      <c r="M1262" s="42"/>
      <c r="N1262" s="48"/>
      <c r="O1262" s="42"/>
      <c r="P1262" s="42"/>
      <c r="Q1262" s="42"/>
      <c r="R1262" s="47"/>
      <c r="S1262" s="42"/>
      <c r="T1262" s="73"/>
      <c r="U1262" s="48"/>
      <c r="V1262" s="49"/>
    </row>
    <row r="1263" spans="1:22" x14ac:dyDescent="0.35">
      <c r="A1263" s="1"/>
      <c r="B1263" s="44"/>
      <c r="E1263" s="50"/>
      <c r="F1263" s="41"/>
      <c r="G1263" s="42"/>
      <c r="H1263" s="42"/>
      <c r="I1263" s="42"/>
      <c r="J1263" s="42"/>
      <c r="K1263" s="42"/>
      <c r="L1263" s="46"/>
      <c r="M1263" s="48"/>
      <c r="N1263" s="48"/>
      <c r="O1263" s="42"/>
      <c r="P1263" s="42"/>
      <c r="Q1263" s="42"/>
      <c r="R1263" s="47"/>
      <c r="S1263" s="42"/>
      <c r="T1263" s="73"/>
      <c r="U1263" s="48"/>
      <c r="V1263" s="49"/>
    </row>
    <row r="1264" spans="1:22" x14ac:dyDescent="0.35">
      <c r="A1264" s="1"/>
      <c r="B1264" s="44"/>
      <c r="E1264" s="50"/>
      <c r="F1264" s="41"/>
      <c r="G1264" s="42"/>
      <c r="H1264" s="42"/>
      <c r="I1264" s="42"/>
      <c r="J1264" s="42"/>
      <c r="K1264" s="42"/>
      <c r="L1264" s="46"/>
      <c r="M1264" s="42"/>
      <c r="N1264" s="48"/>
      <c r="O1264" s="42"/>
      <c r="P1264" s="42"/>
      <c r="Q1264" s="42"/>
      <c r="R1264" s="47"/>
      <c r="S1264" s="42"/>
      <c r="T1264" s="73"/>
      <c r="U1264" s="48"/>
      <c r="V1264" s="49"/>
    </row>
    <row r="1265" spans="1:22" x14ac:dyDescent="0.35">
      <c r="A1265" s="1"/>
      <c r="B1265" s="44"/>
      <c r="E1265" s="50"/>
      <c r="F1265" s="41"/>
      <c r="G1265" s="42"/>
      <c r="H1265" s="42"/>
      <c r="I1265" s="42"/>
      <c r="J1265" s="42"/>
      <c r="K1265" s="42"/>
      <c r="L1265" s="46"/>
      <c r="M1265" s="48"/>
      <c r="N1265" s="48"/>
      <c r="O1265" s="42"/>
      <c r="P1265" s="42"/>
      <c r="Q1265" s="42"/>
      <c r="R1265" s="47"/>
      <c r="S1265" s="42"/>
      <c r="T1265" s="73"/>
      <c r="U1265" s="48"/>
      <c r="V1265" s="49"/>
    </row>
    <row r="1266" spans="1:22" x14ac:dyDescent="0.35">
      <c r="A1266" s="1"/>
      <c r="B1266" s="44"/>
      <c r="E1266" s="50"/>
      <c r="F1266" s="41"/>
      <c r="G1266" s="42"/>
      <c r="H1266" s="42"/>
      <c r="I1266" s="42"/>
      <c r="J1266" s="42"/>
      <c r="K1266" s="42"/>
      <c r="L1266" s="46"/>
      <c r="M1266" s="48"/>
      <c r="N1266" s="48"/>
      <c r="O1266" s="42"/>
      <c r="P1266" s="42"/>
      <c r="Q1266" s="42"/>
      <c r="R1266" s="47"/>
      <c r="S1266" s="42"/>
      <c r="T1266" s="73"/>
      <c r="U1266" s="48"/>
      <c r="V1266" s="49"/>
    </row>
    <row r="1267" spans="1:22" x14ac:dyDescent="0.35">
      <c r="A1267" s="1"/>
      <c r="B1267" s="44"/>
      <c r="E1267" s="50"/>
      <c r="F1267" s="41"/>
      <c r="G1267" s="42"/>
      <c r="H1267" s="42"/>
      <c r="I1267" s="42"/>
      <c r="J1267" s="42"/>
      <c r="K1267" s="42"/>
      <c r="L1267" s="46"/>
      <c r="M1267" s="42"/>
      <c r="N1267" s="48"/>
      <c r="O1267" s="42"/>
      <c r="P1267" s="42"/>
      <c r="Q1267" s="42"/>
      <c r="R1267" s="47"/>
      <c r="S1267" s="42"/>
      <c r="T1267" s="73"/>
      <c r="U1267" s="48"/>
      <c r="V1267" s="49"/>
    </row>
    <row r="1268" spans="1:22" x14ac:dyDescent="0.35">
      <c r="A1268" s="1"/>
      <c r="B1268" s="44"/>
      <c r="E1268" s="50"/>
      <c r="F1268" s="41"/>
      <c r="G1268" s="42"/>
      <c r="H1268" s="42"/>
      <c r="I1268" s="42"/>
      <c r="J1268" s="42"/>
      <c r="K1268" s="42"/>
      <c r="L1268" s="46"/>
      <c r="M1268" s="48"/>
      <c r="N1268" s="48"/>
      <c r="O1268" s="42"/>
      <c r="P1268" s="42"/>
      <c r="Q1268" s="42"/>
      <c r="R1268" s="47"/>
      <c r="S1268" s="42"/>
      <c r="T1268" s="73"/>
      <c r="U1268" s="48"/>
      <c r="V1268" s="49"/>
    </row>
    <row r="1269" spans="1:22" x14ac:dyDescent="0.35">
      <c r="A1269" s="1"/>
      <c r="B1269" s="44"/>
      <c r="E1269" s="50"/>
      <c r="F1269" s="41"/>
      <c r="G1269" s="42"/>
      <c r="H1269" s="42"/>
      <c r="I1269" s="42"/>
      <c r="J1269" s="42"/>
      <c r="K1269" s="42"/>
      <c r="L1269" s="46"/>
      <c r="M1269" s="42"/>
      <c r="N1269" s="48"/>
      <c r="O1269" s="42"/>
      <c r="P1269" s="42"/>
      <c r="Q1269" s="42"/>
      <c r="R1269" s="47"/>
      <c r="S1269" s="42"/>
      <c r="T1269" s="73"/>
      <c r="U1269" s="48"/>
      <c r="V1269" s="49"/>
    </row>
    <row r="1270" spans="1:22" x14ac:dyDescent="0.35">
      <c r="A1270" s="1"/>
      <c r="B1270" s="44"/>
      <c r="E1270" s="50"/>
      <c r="F1270" s="41"/>
      <c r="G1270" s="42"/>
      <c r="H1270" s="42"/>
      <c r="I1270" s="42"/>
      <c r="J1270" s="42"/>
      <c r="K1270" s="42"/>
      <c r="L1270" s="46"/>
      <c r="M1270" s="48"/>
      <c r="N1270" s="48"/>
      <c r="O1270" s="42"/>
      <c r="P1270" s="42"/>
      <c r="Q1270" s="42"/>
      <c r="R1270" s="47"/>
      <c r="S1270" s="42"/>
      <c r="T1270" s="73"/>
      <c r="U1270" s="48"/>
      <c r="V1270" s="49"/>
    </row>
    <row r="1271" spans="1:22" x14ac:dyDescent="0.35">
      <c r="A1271" s="1"/>
      <c r="B1271" s="44"/>
      <c r="E1271" s="50"/>
      <c r="F1271" s="41"/>
      <c r="G1271" s="42"/>
      <c r="H1271" s="42"/>
      <c r="I1271" s="42"/>
      <c r="J1271" s="42"/>
      <c r="K1271" s="42"/>
      <c r="L1271" s="46"/>
      <c r="M1271" s="48"/>
      <c r="N1271" s="48"/>
      <c r="O1271" s="42"/>
      <c r="P1271" s="42"/>
      <c r="Q1271" s="42"/>
      <c r="R1271" s="47"/>
      <c r="S1271" s="42"/>
      <c r="T1271" s="73"/>
      <c r="U1271" s="48"/>
      <c r="V1271" s="49"/>
    </row>
    <row r="1272" spans="1:22" x14ac:dyDescent="0.35">
      <c r="A1272" s="1"/>
      <c r="B1272" s="44"/>
      <c r="E1272" s="50"/>
      <c r="F1272" s="41"/>
      <c r="G1272" s="42"/>
      <c r="H1272" s="42"/>
      <c r="I1272" s="42"/>
      <c r="J1272" s="42"/>
      <c r="K1272" s="42"/>
      <c r="L1272" s="46"/>
      <c r="M1272" s="48"/>
      <c r="N1272" s="48"/>
      <c r="O1272" s="42"/>
      <c r="P1272" s="42"/>
      <c r="Q1272" s="42"/>
      <c r="R1272" s="47"/>
      <c r="S1272" s="42"/>
      <c r="T1272" s="73"/>
      <c r="U1272" s="48"/>
      <c r="V1272" s="49"/>
    </row>
    <row r="1273" spans="1:22" x14ac:dyDescent="0.35">
      <c r="A1273" s="1"/>
      <c r="B1273" s="44"/>
      <c r="E1273" s="50"/>
      <c r="F1273" s="41"/>
      <c r="G1273" s="42"/>
      <c r="H1273" s="42"/>
      <c r="I1273" s="42"/>
      <c r="J1273" s="42"/>
      <c r="K1273" s="42"/>
      <c r="L1273" s="46"/>
      <c r="M1273" s="48"/>
      <c r="N1273" s="48"/>
      <c r="O1273" s="42"/>
      <c r="P1273" s="42"/>
      <c r="Q1273" s="42"/>
      <c r="R1273" s="47"/>
      <c r="S1273" s="42"/>
      <c r="T1273" s="73"/>
      <c r="U1273" s="48"/>
      <c r="V1273" s="49"/>
    </row>
    <row r="1274" spans="1:22" x14ac:dyDescent="0.35">
      <c r="A1274" s="1"/>
      <c r="B1274" s="44"/>
      <c r="E1274" s="50"/>
      <c r="F1274" s="41"/>
      <c r="G1274" s="42"/>
      <c r="H1274" s="42"/>
      <c r="I1274" s="42"/>
      <c r="J1274" s="42"/>
      <c r="K1274" s="42"/>
      <c r="L1274" s="46"/>
      <c r="M1274" s="42"/>
      <c r="N1274" s="48"/>
      <c r="O1274" s="42"/>
      <c r="P1274" s="42"/>
      <c r="Q1274" s="42"/>
      <c r="R1274" s="47"/>
      <c r="S1274" s="42"/>
      <c r="T1274" s="73"/>
      <c r="U1274" s="48"/>
      <c r="V1274" s="49"/>
    </row>
    <row r="1275" spans="1:22" x14ac:dyDescent="0.35">
      <c r="A1275" s="1"/>
      <c r="B1275" s="44"/>
      <c r="E1275" s="50"/>
      <c r="F1275" s="41"/>
      <c r="G1275" s="42"/>
      <c r="H1275" s="42"/>
      <c r="I1275" s="42"/>
      <c r="J1275" s="42"/>
      <c r="K1275" s="42"/>
      <c r="L1275" s="46"/>
      <c r="M1275" s="42"/>
      <c r="N1275" s="48"/>
      <c r="O1275" s="42"/>
      <c r="P1275" s="42"/>
      <c r="Q1275" s="42"/>
      <c r="R1275" s="47"/>
      <c r="S1275" s="42"/>
      <c r="T1275" s="73"/>
      <c r="U1275" s="48"/>
      <c r="V1275" s="49"/>
    </row>
    <row r="1276" spans="1:22" x14ac:dyDescent="0.35">
      <c r="A1276" s="1"/>
      <c r="B1276" s="44"/>
      <c r="E1276" s="50"/>
      <c r="F1276" s="41"/>
      <c r="G1276" s="42"/>
      <c r="H1276" s="42"/>
      <c r="I1276" s="42"/>
      <c r="J1276" s="42"/>
      <c r="K1276" s="42"/>
      <c r="L1276" s="46"/>
      <c r="M1276" s="48"/>
      <c r="N1276" s="48"/>
      <c r="O1276" s="42"/>
      <c r="P1276" s="42"/>
      <c r="Q1276" s="42"/>
      <c r="R1276" s="47"/>
      <c r="S1276" s="42"/>
      <c r="T1276" s="73"/>
      <c r="U1276" s="48"/>
      <c r="V1276" s="49"/>
    </row>
    <row r="1277" spans="1:22" x14ac:dyDescent="0.35">
      <c r="A1277" s="1"/>
      <c r="B1277" s="44"/>
      <c r="E1277" s="50"/>
      <c r="F1277" s="41"/>
      <c r="G1277" s="42"/>
      <c r="H1277" s="42"/>
      <c r="I1277" s="42"/>
      <c r="J1277" s="42"/>
      <c r="K1277" s="42"/>
      <c r="L1277" s="46"/>
      <c r="M1277" s="48"/>
      <c r="N1277" s="48"/>
      <c r="O1277" s="42"/>
      <c r="P1277" s="42"/>
      <c r="Q1277" s="42"/>
      <c r="R1277" s="47"/>
      <c r="S1277" s="42"/>
      <c r="T1277" s="73"/>
      <c r="U1277" s="48"/>
      <c r="V1277" s="49"/>
    </row>
    <row r="1278" spans="1:22" x14ac:dyDescent="0.35">
      <c r="A1278" s="1"/>
      <c r="B1278" s="44"/>
      <c r="E1278" s="50"/>
      <c r="F1278" s="41"/>
      <c r="G1278" s="42"/>
      <c r="H1278" s="42"/>
      <c r="I1278" s="42"/>
      <c r="J1278" s="42"/>
      <c r="K1278" s="42"/>
      <c r="L1278" s="46"/>
      <c r="M1278" s="42"/>
      <c r="N1278" s="48"/>
      <c r="O1278" s="42"/>
      <c r="P1278" s="42"/>
      <c r="Q1278" s="42"/>
      <c r="R1278" s="47"/>
      <c r="S1278" s="42"/>
      <c r="T1278" s="73"/>
      <c r="U1278" s="48"/>
      <c r="V1278" s="49"/>
    </row>
    <row r="1279" spans="1:22" x14ac:dyDescent="0.35">
      <c r="A1279" s="1"/>
      <c r="B1279" s="44"/>
      <c r="E1279" s="50"/>
      <c r="F1279" s="41"/>
      <c r="G1279" s="42"/>
      <c r="H1279" s="42"/>
      <c r="I1279" s="42"/>
      <c r="J1279" s="42"/>
      <c r="K1279" s="42"/>
      <c r="L1279" s="46"/>
      <c r="M1279" s="48"/>
      <c r="N1279" s="48"/>
      <c r="O1279" s="42"/>
      <c r="P1279" s="42"/>
      <c r="Q1279" s="42"/>
      <c r="R1279" s="47"/>
      <c r="S1279" s="42"/>
      <c r="T1279" s="73"/>
      <c r="U1279" s="48"/>
      <c r="V1279" s="49"/>
    </row>
    <row r="1280" spans="1:22" x14ac:dyDescent="0.35">
      <c r="A1280" s="1"/>
      <c r="B1280" s="44"/>
      <c r="E1280" s="50"/>
      <c r="F1280" s="41"/>
      <c r="G1280" s="42"/>
      <c r="H1280" s="42"/>
      <c r="I1280" s="42"/>
      <c r="J1280" s="42"/>
      <c r="K1280" s="42"/>
      <c r="L1280" s="46"/>
      <c r="M1280" s="48"/>
      <c r="N1280" s="48"/>
      <c r="O1280" s="42"/>
      <c r="P1280" s="42"/>
      <c r="Q1280" s="42"/>
      <c r="R1280" s="47"/>
      <c r="S1280" s="42"/>
      <c r="T1280" s="73"/>
      <c r="U1280" s="48"/>
      <c r="V1280" s="49"/>
    </row>
    <row r="1281" spans="1:22" x14ac:dyDescent="0.35">
      <c r="A1281" s="1"/>
      <c r="B1281" s="44"/>
      <c r="E1281" s="50"/>
      <c r="F1281" s="41"/>
      <c r="G1281" s="48"/>
      <c r="H1281" s="42"/>
      <c r="I1281" s="42"/>
      <c r="J1281" s="42"/>
      <c r="K1281" s="42"/>
      <c r="L1281" s="46"/>
      <c r="M1281" s="48"/>
      <c r="N1281" s="48"/>
      <c r="O1281" s="42"/>
      <c r="P1281" s="42"/>
      <c r="Q1281" s="42"/>
      <c r="R1281" s="47"/>
      <c r="S1281" s="42"/>
      <c r="T1281" s="73"/>
      <c r="U1281" s="48"/>
      <c r="V1281" s="49"/>
    </row>
    <row r="1282" spans="1:22" x14ac:dyDescent="0.35">
      <c r="A1282" s="1"/>
      <c r="B1282" s="44"/>
      <c r="E1282" s="50"/>
      <c r="F1282" s="41"/>
      <c r="G1282" s="42"/>
      <c r="H1282" s="42"/>
      <c r="I1282" s="42"/>
      <c r="J1282" s="42"/>
      <c r="K1282" s="42"/>
      <c r="L1282" s="46"/>
      <c r="M1282" s="48"/>
      <c r="N1282" s="48"/>
      <c r="O1282" s="42"/>
      <c r="P1282" s="42"/>
      <c r="Q1282" s="42"/>
      <c r="R1282" s="47"/>
      <c r="S1282" s="42"/>
      <c r="T1282" s="73"/>
      <c r="U1282" s="48"/>
      <c r="V1282" s="49"/>
    </row>
    <row r="1283" spans="1:22" x14ac:dyDescent="0.35">
      <c r="A1283" s="1"/>
      <c r="B1283" s="44"/>
      <c r="E1283" s="50"/>
      <c r="F1283" s="41"/>
      <c r="G1283" s="42"/>
      <c r="H1283" s="42"/>
      <c r="I1283" s="42"/>
      <c r="J1283" s="42"/>
      <c r="K1283" s="42"/>
      <c r="L1283" s="46"/>
      <c r="M1283" s="42"/>
      <c r="N1283" s="48"/>
      <c r="O1283" s="42"/>
      <c r="P1283" s="42"/>
      <c r="Q1283" s="42"/>
      <c r="R1283" s="47"/>
      <c r="S1283" s="42"/>
      <c r="T1283" s="73"/>
      <c r="U1283" s="48"/>
      <c r="V1283" s="49"/>
    </row>
    <row r="1284" spans="1:22" x14ac:dyDescent="0.35">
      <c r="A1284" s="1"/>
      <c r="B1284" s="44"/>
      <c r="E1284" s="50"/>
      <c r="F1284" s="41"/>
      <c r="G1284" s="42"/>
      <c r="H1284" s="42"/>
      <c r="I1284" s="42"/>
      <c r="J1284" s="42"/>
      <c r="K1284" s="42"/>
      <c r="L1284" s="46"/>
      <c r="M1284" s="48"/>
      <c r="N1284" s="48"/>
      <c r="O1284" s="42"/>
      <c r="P1284" s="42"/>
      <c r="Q1284" s="42"/>
      <c r="R1284" s="47"/>
      <c r="S1284" s="42"/>
      <c r="T1284" s="73"/>
      <c r="U1284" s="48"/>
      <c r="V1284" s="49"/>
    </row>
    <row r="1285" spans="1:22" x14ac:dyDescent="0.35">
      <c r="A1285" s="1"/>
      <c r="B1285" s="44"/>
      <c r="E1285" s="50"/>
      <c r="F1285" s="41"/>
      <c r="G1285" s="42"/>
      <c r="H1285" s="42"/>
      <c r="I1285" s="42"/>
      <c r="J1285" s="42"/>
      <c r="K1285" s="42"/>
      <c r="L1285" s="46"/>
      <c r="M1285" s="48"/>
      <c r="N1285" s="48"/>
      <c r="O1285" s="42"/>
      <c r="P1285" s="42"/>
      <c r="Q1285" s="42"/>
      <c r="R1285" s="47"/>
      <c r="S1285" s="42"/>
      <c r="T1285" s="73"/>
      <c r="U1285" s="48"/>
      <c r="V1285" s="49"/>
    </row>
    <row r="1286" spans="1:22" x14ac:dyDescent="0.35">
      <c r="A1286" s="1"/>
      <c r="B1286" s="44"/>
      <c r="E1286" s="50"/>
      <c r="F1286" s="41"/>
      <c r="G1286" s="42"/>
      <c r="H1286" s="42"/>
      <c r="I1286" s="42"/>
      <c r="J1286" s="42"/>
      <c r="K1286" s="42"/>
      <c r="L1286" s="46"/>
      <c r="M1286" s="48"/>
      <c r="N1286" s="48"/>
      <c r="O1286" s="42"/>
      <c r="P1286" s="42"/>
      <c r="Q1286" s="42"/>
      <c r="R1286" s="47"/>
      <c r="S1286" s="42"/>
      <c r="T1286" s="73"/>
      <c r="U1286" s="48"/>
      <c r="V1286" s="49"/>
    </row>
    <row r="1287" spans="1:22" x14ac:dyDescent="0.35">
      <c r="A1287" s="1"/>
      <c r="B1287" s="44"/>
      <c r="E1287" s="50"/>
      <c r="F1287" s="41"/>
      <c r="G1287" s="42"/>
      <c r="H1287" s="42"/>
      <c r="I1287" s="42"/>
      <c r="J1287" s="42"/>
      <c r="K1287" s="42"/>
      <c r="L1287" s="46"/>
      <c r="M1287" s="42"/>
      <c r="N1287" s="48"/>
      <c r="O1287" s="42"/>
      <c r="P1287" s="42"/>
      <c r="Q1287" s="42"/>
      <c r="R1287" s="47"/>
      <c r="S1287" s="42"/>
      <c r="T1287" s="73"/>
      <c r="U1287" s="48"/>
      <c r="V1287" s="49"/>
    </row>
    <row r="1288" spans="1:22" x14ac:dyDescent="0.35">
      <c r="A1288" s="1"/>
      <c r="B1288" s="44"/>
      <c r="E1288" s="50"/>
      <c r="F1288" s="41"/>
      <c r="G1288" s="42"/>
      <c r="H1288" s="42"/>
      <c r="I1288" s="42"/>
      <c r="J1288" s="42"/>
      <c r="K1288" s="42"/>
      <c r="L1288" s="46"/>
      <c r="M1288" s="48"/>
      <c r="N1288" s="48"/>
      <c r="O1288" s="42"/>
      <c r="P1288" s="42"/>
      <c r="Q1288" s="42"/>
      <c r="R1288" s="47"/>
      <c r="S1288" s="42"/>
      <c r="T1288" s="73"/>
      <c r="U1288" s="48"/>
      <c r="V1288" s="49"/>
    </row>
    <row r="1289" spans="1:22" x14ac:dyDescent="0.35">
      <c r="A1289" s="1"/>
      <c r="B1289" s="44"/>
      <c r="E1289" s="50"/>
      <c r="F1289" s="41"/>
      <c r="G1289" s="42"/>
      <c r="H1289" s="42"/>
      <c r="I1289" s="42"/>
      <c r="J1289" s="42"/>
      <c r="K1289" s="42"/>
      <c r="L1289" s="46"/>
      <c r="M1289" s="42"/>
      <c r="N1289" s="48"/>
      <c r="O1289" s="42"/>
      <c r="P1289" s="42"/>
      <c r="Q1289" s="42"/>
      <c r="R1289" s="47"/>
      <c r="S1289" s="42"/>
      <c r="T1289" s="73"/>
      <c r="U1289" s="48"/>
      <c r="V1289" s="49"/>
    </row>
    <row r="1290" spans="1:22" x14ac:dyDescent="0.35">
      <c r="A1290" s="1"/>
      <c r="B1290" s="44"/>
      <c r="E1290" s="50"/>
      <c r="F1290" s="41"/>
      <c r="G1290" s="42"/>
      <c r="H1290" s="42"/>
      <c r="I1290" s="42"/>
      <c r="J1290" s="42"/>
      <c r="K1290" s="42"/>
      <c r="L1290" s="46"/>
      <c r="M1290" s="42"/>
      <c r="N1290" s="48"/>
      <c r="O1290" s="42"/>
      <c r="P1290" s="42"/>
      <c r="Q1290" s="42"/>
      <c r="R1290" s="47"/>
      <c r="S1290" s="42"/>
      <c r="T1290" s="73"/>
      <c r="U1290" s="48"/>
      <c r="V1290" s="49"/>
    </row>
    <row r="1291" spans="1:22" x14ac:dyDescent="0.35">
      <c r="A1291" s="1"/>
      <c r="B1291" s="44"/>
      <c r="E1291" s="50"/>
      <c r="F1291" s="41"/>
      <c r="G1291" s="42"/>
      <c r="H1291" s="42"/>
      <c r="I1291" s="42"/>
      <c r="J1291" s="42"/>
      <c r="K1291" s="42"/>
      <c r="L1291" s="46"/>
      <c r="M1291" s="48"/>
      <c r="N1291" s="48"/>
      <c r="O1291" s="42"/>
      <c r="P1291" s="42"/>
      <c r="Q1291" s="42"/>
      <c r="R1291" s="47"/>
      <c r="S1291" s="42"/>
      <c r="T1291" s="73"/>
      <c r="U1291" s="48"/>
      <c r="V1291" s="49"/>
    </row>
    <row r="1292" spans="1:22" x14ac:dyDescent="0.35">
      <c r="A1292" s="1"/>
      <c r="B1292" s="44"/>
      <c r="E1292" s="50"/>
      <c r="F1292" s="41"/>
      <c r="G1292" s="42"/>
      <c r="H1292" s="42"/>
      <c r="I1292" s="42"/>
      <c r="J1292" s="42"/>
      <c r="K1292" s="42"/>
      <c r="L1292" s="46"/>
      <c r="M1292" s="48"/>
      <c r="N1292" s="48"/>
      <c r="O1292" s="42"/>
      <c r="P1292" s="42"/>
      <c r="Q1292" s="42"/>
      <c r="R1292" s="47"/>
      <c r="S1292" s="42"/>
      <c r="T1292" s="73"/>
      <c r="U1292" s="48"/>
      <c r="V1292" s="49"/>
    </row>
    <row r="1293" spans="1:22" x14ac:dyDescent="0.35">
      <c r="A1293" s="1"/>
      <c r="B1293" s="44"/>
      <c r="E1293" s="50"/>
      <c r="F1293" s="41"/>
      <c r="G1293" s="42"/>
      <c r="H1293" s="42"/>
      <c r="I1293" s="42"/>
      <c r="J1293" s="42"/>
      <c r="K1293" s="42"/>
      <c r="L1293" s="46"/>
      <c r="M1293" s="42"/>
      <c r="N1293" s="48"/>
      <c r="O1293" s="42"/>
      <c r="P1293" s="42"/>
      <c r="Q1293" s="42"/>
      <c r="R1293" s="47"/>
      <c r="S1293" s="42"/>
      <c r="T1293" s="73"/>
      <c r="U1293" s="48"/>
      <c r="V1293" s="49"/>
    </row>
    <row r="1294" spans="1:22" x14ac:dyDescent="0.35">
      <c r="A1294" s="1"/>
      <c r="B1294" s="44"/>
      <c r="E1294" s="50"/>
      <c r="F1294" s="41"/>
      <c r="G1294" s="42"/>
      <c r="H1294" s="42"/>
      <c r="I1294" s="42"/>
      <c r="J1294" s="42"/>
      <c r="K1294" s="42"/>
      <c r="L1294" s="46"/>
      <c r="M1294" s="48"/>
      <c r="N1294" s="48"/>
      <c r="O1294" s="42"/>
      <c r="P1294" s="42"/>
      <c r="Q1294" s="42"/>
      <c r="R1294" s="47"/>
      <c r="S1294" s="42"/>
      <c r="T1294" s="73"/>
      <c r="U1294" s="48"/>
      <c r="V1294" s="49"/>
    </row>
    <row r="1295" spans="1:22" x14ac:dyDescent="0.35">
      <c r="A1295" s="1"/>
      <c r="B1295" s="44"/>
      <c r="E1295" s="50"/>
      <c r="F1295" s="41"/>
      <c r="G1295" s="42"/>
      <c r="H1295" s="42"/>
      <c r="I1295" s="42"/>
      <c r="J1295" s="42"/>
      <c r="K1295" s="42"/>
      <c r="L1295" s="46"/>
      <c r="M1295" s="42"/>
      <c r="N1295" s="48"/>
      <c r="O1295" s="42"/>
      <c r="P1295" s="42"/>
      <c r="Q1295" s="42"/>
      <c r="R1295" s="47"/>
      <c r="S1295" s="42"/>
      <c r="T1295" s="73"/>
      <c r="U1295" s="48"/>
      <c r="V1295" s="49"/>
    </row>
    <row r="1296" spans="1:22" x14ac:dyDescent="0.35">
      <c r="A1296" s="1"/>
      <c r="B1296" s="44"/>
      <c r="E1296" s="50"/>
      <c r="F1296" s="41"/>
      <c r="G1296" s="42"/>
      <c r="H1296" s="42"/>
      <c r="I1296" s="42"/>
      <c r="J1296" s="42"/>
      <c r="K1296" s="42"/>
      <c r="L1296" s="46"/>
      <c r="M1296" s="48"/>
      <c r="N1296" s="48"/>
      <c r="O1296" s="42"/>
      <c r="P1296" s="42"/>
      <c r="Q1296" s="42"/>
      <c r="R1296" s="47"/>
      <c r="S1296" s="42"/>
      <c r="T1296" s="73"/>
      <c r="U1296" s="48"/>
      <c r="V1296" s="49"/>
    </row>
    <row r="1297" spans="1:22" x14ac:dyDescent="0.35">
      <c r="A1297" s="1"/>
      <c r="B1297" s="44"/>
      <c r="E1297" s="50"/>
      <c r="F1297" s="41"/>
      <c r="G1297" s="42"/>
      <c r="H1297" s="42"/>
      <c r="I1297" s="42"/>
      <c r="J1297" s="42"/>
      <c r="K1297" s="42"/>
      <c r="L1297" s="46"/>
      <c r="M1297" s="42"/>
      <c r="N1297" s="48"/>
      <c r="O1297" s="42"/>
      <c r="P1297" s="42"/>
      <c r="Q1297" s="42"/>
      <c r="R1297" s="47"/>
      <c r="S1297" s="42"/>
      <c r="T1297" s="73"/>
      <c r="U1297" s="48"/>
      <c r="V1297" s="49"/>
    </row>
    <row r="1298" spans="1:22" x14ac:dyDescent="0.35">
      <c r="A1298" s="1"/>
      <c r="B1298" s="44"/>
      <c r="E1298" s="50"/>
      <c r="F1298" s="41"/>
      <c r="G1298" s="42"/>
      <c r="H1298" s="42"/>
      <c r="I1298" s="42"/>
      <c r="J1298" s="42"/>
      <c r="K1298" s="42"/>
      <c r="L1298" s="46"/>
      <c r="M1298" s="42"/>
      <c r="N1298" s="48"/>
      <c r="O1298" s="42"/>
      <c r="P1298" s="42"/>
      <c r="Q1298" s="42"/>
      <c r="R1298" s="47"/>
      <c r="S1298" s="42"/>
      <c r="T1298" s="73"/>
      <c r="U1298" s="48"/>
      <c r="V1298" s="49"/>
    </row>
    <row r="1299" spans="1:22" x14ac:dyDescent="0.35">
      <c r="A1299" s="1"/>
      <c r="B1299" s="44"/>
      <c r="E1299" s="50"/>
      <c r="F1299" s="41"/>
      <c r="G1299" s="42"/>
      <c r="H1299" s="42"/>
      <c r="I1299" s="42"/>
      <c r="J1299" s="42"/>
      <c r="K1299" s="42"/>
      <c r="L1299" s="46"/>
      <c r="M1299" s="42"/>
      <c r="N1299" s="48"/>
      <c r="O1299" s="42"/>
      <c r="P1299" s="42"/>
      <c r="Q1299" s="42"/>
      <c r="R1299" s="47"/>
      <c r="S1299" s="42"/>
      <c r="T1299" s="73"/>
      <c r="U1299" s="48"/>
      <c r="V1299" s="49"/>
    </row>
    <row r="1300" spans="1:22" x14ac:dyDescent="0.35">
      <c r="A1300" s="1"/>
      <c r="B1300" s="44"/>
      <c r="E1300" s="50"/>
      <c r="F1300" s="41"/>
      <c r="G1300" s="42"/>
      <c r="H1300" s="42"/>
      <c r="I1300" s="42"/>
      <c r="J1300" s="42"/>
      <c r="K1300" s="42"/>
      <c r="L1300" s="46"/>
      <c r="M1300" s="48"/>
      <c r="N1300" s="48"/>
      <c r="O1300" s="42"/>
      <c r="P1300" s="42"/>
      <c r="Q1300" s="42"/>
      <c r="R1300" s="47"/>
      <c r="S1300" s="42"/>
      <c r="T1300" s="73"/>
      <c r="U1300" s="48"/>
      <c r="V1300" s="49"/>
    </row>
    <row r="1301" spans="1:22" x14ac:dyDescent="0.35">
      <c r="A1301" s="1"/>
      <c r="B1301" s="44"/>
      <c r="E1301" s="50"/>
      <c r="F1301" s="41"/>
      <c r="G1301" s="42"/>
      <c r="H1301" s="42"/>
      <c r="I1301" s="42"/>
      <c r="J1301" s="42"/>
      <c r="K1301" s="42"/>
      <c r="L1301" s="46"/>
      <c r="M1301" s="48"/>
      <c r="N1301" s="48"/>
      <c r="O1301" s="42"/>
      <c r="P1301" s="42"/>
      <c r="Q1301" s="42"/>
      <c r="R1301" s="47"/>
      <c r="S1301" s="42"/>
      <c r="T1301" s="73"/>
      <c r="U1301" s="48"/>
      <c r="V1301" s="49"/>
    </row>
    <row r="1302" spans="1:22" x14ac:dyDescent="0.35">
      <c r="A1302" s="1"/>
      <c r="B1302" s="44"/>
      <c r="E1302" s="50"/>
      <c r="F1302" s="41"/>
      <c r="G1302" s="42"/>
      <c r="H1302" s="42"/>
      <c r="I1302" s="42"/>
      <c r="J1302" s="42"/>
      <c r="K1302" s="42"/>
      <c r="L1302" s="46"/>
      <c r="M1302" s="48"/>
      <c r="N1302" s="48"/>
      <c r="O1302" s="42"/>
      <c r="P1302" s="42"/>
      <c r="Q1302" s="42"/>
      <c r="R1302" s="47"/>
      <c r="S1302" s="42"/>
      <c r="T1302" s="73"/>
      <c r="U1302" s="48"/>
      <c r="V1302" s="49"/>
    </row>
    <row r="1303" spans="1:22" x14ac:dyDescent="0.35">
      <c r="A1303" s="1"/>
      <c r="B1303" s="44"/>
      <c r="E1303" s="50"/>
      <c r="F1303" s="41"/>
      <c r="G1303" s="42"/>
      <c r="H1303" s="42"/>
      <c r="I1303" s="42"/>
      <c r="J1303" s="42"/>
      <c r="K1303" s="42"/>
      <c r="L1303" s="46"/>
      <c r="M1303" s="48"/>
      <c r="N1303" s="48"/>
      <c r="O1303" s="42"/>
      <c r="P1303" s="42"/>
      <c r="Q1303" s="42"/>
      <c r="R1303" s="47"/>
      <c r="S1303" s="42"/>
      <c r="T1303" s="73"/>
      <c r="U1303" s="48"/>
      <c r="V1303" s="49"/>
    </row>
    <row r="1304" spans="1:22" x14ac:dyDescent="0.35">
      <c r="A1304" s="1"/>
      <c r="B1304" s="44"/>
      <c r="E1304" s="50"/>
      <c r="F1304" s="41"/>
      <c r="G1304" s="42"/>
      <c r="H1304" s="42"/>
      <c r="I1304" s="42"/>
      <c r="J1304" s="42"/>
      <c r="K1304" s="42"/>
      <c r="L1304" s="46"/>
      <c r="M1304" s="42"/>
      <c r="N1304" s="48"/>
      <c r="O1304" s="42"/>
      <c r="P1304" s="42"/>
      <c r="Q1304" s="42"/>
      <c r="R1304" s="47"/>
      <c r="S1304" s="42"/>
      <c r="T1304" s="73"/>
      <c r="U1304" s="48"/>
      <c r="V1304" s="49"/>
    </row>
    <row r="1305" spans="1:22" x14ac:dyDescent="0.35">
      <c r="A1305" s="1"/>
      <c r="B1305" s="44"/>
      <c r="E1305" s="50"/>
      <c r="F1305" s="41"/>
      <c r="G1305" s="42"/>
      <c r="H1305" s="42"/>
      <c r="I1305" s="42"/>
      <c r="J1305" s="42"/>
      <c r="K1305" s="42"/>
      <c r="L1305" s="46"/>
      <c r="M1305" s="42"/>
      <c r="N1305" s="48"/>
      <c r="O1305" s="42"/>
      <c r="P1305" s="42"/>
      <c r="Q1305" s="42"/>
      <c r="R1305" s="47"/>
      <c r="S1305" s="42"/>
      <c r="T1305" s="73"/>
      <c r="U1305" s="48"/>
      <c r="V1305" s="49"/>
    </row>
    <row r="1306" spans="1:22" x14ac:dyDescent="0.35">
      <c r="A1306" s="1"/>
      <c r="B1306" s="44"/>
      <c r="E1306" s="50"/>
      <c r="F1306" s="41"/>
      <c r="G1306" s="42"/>
      <c r="H1306" s="42"/>
      <c r="I1306" s="42"/>
      <c r="J1306" s="42"/>
      <c r="K1306" s="42"/>
      <c r="L1306" s="46"/>
      <c r="M1306" s="48"/>
      <c r="N1306" s="48"/>
      <c r="O1306" s="42"/>
      <c r="P1306" s="42"/>
      <c r="Q1306" s="42"/>
      <c r="R1306" s="47"/>
      <c r="S1306" s="42"/>
      <c r="T1306" s="73"/>
      <c r="U1306" s="48"/>
      <c r="V1306" s="49"/>
    </row>
    <row r="1307" spans="1:22" x14ac:dyDescent="0.35">
      <c r="A1307" s="1"/>
      <c r="B1307" s="44"/>
      <c r="E1307" s="50"/>
      <c r="F1307" s="41"/>
      <c r="G1307" s="42"/>
      <c r="H1307" s="42"/>
      <c r="I1307" s="42"/>
      <c r="J1307" s="42"/>
      <c r="K1307" s="42"/>
      <c r="L1307" s="46"/>
      <c r="M1307" s="42"/>
      <c r="N1307" s="48"/>
      <c r="O1307" s="42"/>
      <c r="P1307" s="42"/>
      <c r="Q1307" s="42"/>
      <c r="R1307" s="47"/>
      <c r="S1307" s="42"/>
      <c r="T1307" s="73"/>
      <c r="U1307" s="48"/>
      <c r="V1307" s="49"/>
    </row>
    <row r="1308" spans="1:22" x14ac:dyDescent="0.35">
      <c r="A1308" s="1"/>
      <c r="B1308" s="44"/>
      <c r="E1308" s="50"/>
      <c r="F1308" s="41"/>
      <c r="G1308" s="42"/>
      <c r="H1308" s="42"/>
      <c r="I1308" s="42"/>
      <c r="J1308" s="42"/>
      <c r="K1308" s="42"/>
      <c r="L1308" s="46"/>
      <c r="M1308" s="48"/>
      <c r="N1308" s="48"/>
      <c r="O1308" s="42"/>
      <c r="P1308" s="42"/>
      <c r="Q1308" s="42"/>
      <c r="R1308" s="47"/>
      <c r="S1308" s="42"/>
      <c r="T1308" s="73"/>
      <c r="U1308" s="48"/>
      <c r="V1308" s="49"/>
    </row>
    <row r="1309" spans="1:22" x14ac:dyDescent="0.35">
      <c r="A1309" s="1"/>
      <c r="B1309" s="44"/>
      <c r="E1309" s="50"/>
      <c r="F1309" s="41"/>
      <c r="G1309" s="42"/>
      <c r="H1309" s="42"/>
      <c r="I1309" s="42"/>
      <c r="J1309" s="42"/>
      <c r="K1309" s="42"/>
      <c r="L1309" s="46"/>
      <c r="M1309" s="48"/>
      <c r="N1309" s="48"/>
      <c r="O1309" s="42"/>
      <c r="P1309" s="42"/>
      <c r="Q1309" s="42"/>
      <c r="R1309" s="47"/>
      <c r="S1309" s="42"/>
      <c r="T1309" s="73"/>
      <c r="U1309" s="48"/>
      <c r="V1309" s="49"/>
    </row>
    <row r="1310" spans="1:22" x14ac:dyDescent="0.35">
      <c r="A1310" s="1"/>
      <c r="B1310" s="44"/>
      <c r="E1310" s="50"/>
      <c r="F1310" s="41"/>
      <c r="G1310" s="42"/>
      <c r="H1310" s="42"/>
      <c r="I1310" s="42"/>
      <c r="J1310" s="42"/>
      <c r="K1310" s="42"/>
      <c r="L1310" s="46"/>
      <c r="M1310" s="48"/>
      <c r="N1310" s="48"/>
      <c r="O1310" s="42"/>
      <c r="P1310" s="42"/>
      <c r="Q1310" s="42"/>
      <c r="R1310" s="47"/>
      <c r="S1310" s="42"/>
      <c r="T1310" s="73"/>
      <c r="U1310" s="48"/>
      <c r="V1310" s="49"/>
    </row>
    <row r="1311" spans="1:22" x14ac:dyDescent="0.35">
      <c r="A1311" s="1"/>
      <c r="B1311" s="44"/>
      <c r="E1311" s="50"/>
      <c r="F1311" s="41"/>
      <c r="G1311" s="42"/>
      <c r="H1311" s="42"/>
      <c r="I1311" s="42"/>
      <c r="J1311" s="42"/>
      <c r="K1311" s="42"/>
      <c r="L1311" s="46"/>
      <c r="M1311" s="42"/>
      <c r="N1311" s="48"/>
      <c r="O1311" s="42"/>
      <c r="P1311" s="42"/>
      <c r="Q1311" s="42"/>
      <c r="R1311" s="47"/>
      <c r="S1311" s="42"/>
      <c r="T1311" s="73"/>
      <c r="U1311" s="48"/>
      <c r="V1311" s="49"/>
    </row>
    <row r="1312" spans="1:22" x14ac:dyDescent="0.35">
      <c r="A1312" s="1"/>
      <c r="B1312" s="44"/>
      <c r="E1312" s="50"/>
      <c r="F1312" s="41"/>
      <c r="G1312" s="42"/>
      <c r="H1312" s="42"/>
      <c r="I1312" s="42"/>
      <c r="J1312" s="42"/>
      <c r="K1312" s="42"/>
      <c r="L1312" s="46"/>
      <c r="M1312" s="48"/>
      <c r="N1312" s="48"/>
      <c r="O1312" s="42"/>
      <c r="P1312" s="42"/>
      <c r="Q1312" s="42"/>
      <c r="R1312" s="47"/>
      <c r="S1312" s="42"/>
      <c r="T1312" s="73"/>
      <c r="U1312" s="48"/>
      <c r="V1312" s="49"/>
    </row>
    <row r="1313" spans="1:22" x14ac:dyDescent="0.35">
      <c r="A1313" s="1"/>
      <c r="B1313" s="44"/>
      <c r="E1313" s="50"/>
      <c r="F1313" s="41"/>
      <c r="G1313" s="48"/>
      <c r="H1313" s="42"/>
      <c r="I1313" s="42"/>
      <c r="J1313" s="42"/>
      <c r="K1313" s="42"/>
      <c r="L1313" s="46"/>
      <c r="M1313" s="48"/>
      <c r="N1313" s="48"/>
      <c r="O1313" s="42"/>
      <c r="P1313" s="42"/>
      <c r="Q1313" s="42"/>
      <c r="R1313" s="47"/>
      <c r="S1313" s="42"/>
      <c r="T1313" s="73"/>
      <c r="U1313" s="48"/>
      <c r="V1313" s="49"/>
    </row>
    <row r="1314" spans="1:22" x14ac:dyDescent="0.35">
      <c r="A1314" s="1"/>
      <c r="B1314" s="44"/>
      <c r="E1314" s="50"/>
      <c r="F1314" s="41"/>
      <c r="G1314" s="42"/>
      <c r="H1314" s="42"/>
      <c r="I1314" s="42"/>
      <c r="J1314" s="42"/>
      <c r="K1314" s="42"/>
      <c r="L1314" s="46"/>
      <c r="M1314" s="48"/>
      <c r="N1314" s="48"/>
      <c r="O1314" s="42"/>
      <c r="P1314" s="42"/>
      <c r="Q1314" s="42"/>
      <c r="R1314" s="47"/>
      <c r="S1314" s="42"/>
      <c r="T1314" s="73"/>
      <c r="U1314" s="48"/>
      <c r="V1314" s="49"/>
    </row>
    <row r="1315" spans="1:22" x14ac:dyDescent="0.35">
      <c r="A1315" s="1"/>
      <c r="B1315" s="44"/>
      <c r="E1315" s="50"/>
      <c r="F1315" s="41"/>
      <c r="G1315" s="42"/>
      <c r="H1315" s="42"/>
      <c r="I1315" s="42"/>
      <c r="J1315" s="42"/>
      <c r="K1315" s="42"/>
      <c r="L1315" s="46"/>
      <c r="M1315" s="48"/>
      <c r="N1315" s="48"/>
      <c r="O1315" s="42"/>
      <c r="P1315" s="42"/>
      <c r="Q1315" s="42"/>
      <c r="R1315" s="47"/>
      <c r="S1315" s="42"/>
      <c r="T1315" s="73"/>
      <c r="U1315" s="48"/>
      <c r="V1315" s="49"/>
    </row>
    <row r="1316" spans="1:22" x14ac:dyDescent="0.35">
      <c r="A1316" s="1"/>
      <c r="B1316" s="44"/>
      <c r="E1316" s="50"/>
      <c r="F1316" s="41"/>
      <c r="G1316" s="42"/>
      <c r="H1316" s="42"/>
      <c r="I1316" s="42"/>
      <c r="J1316" s="42"/>
      <c r="K1316" s="42"/>
      <c r="L1316" s="46"/>
      <c r="M1316" s="48"/>
      <c r="N1316" s="48"/>
      <c r="O1316" s="42"/>
      <c r="P1316" s="42"/>
      <c r="Q1316" s="42"/>
      <c r="R1316" s="47"/>
      <c r="S1316" s="42"/>
      <c r="T1316" s="73"/>
      <c r="U1316" s="48"/>
      <c r="V1316" s="49"/>
    </row>
    <row r="1317" spans="1:22" x14ac:dyDescent="0.35">
      <c r="A1317" s="1"/>
      <c r="B1317" s="44"/>
      <c r="E1317" s="50"/>
      <c r="F1317" s="41"/>
      <c r="G1317" s="42"/>
      <c r="H1317" s="42"/>
      <c r="I1317" s="42"/>
      <c r="J1317" s="42"/>
      <c r="K1317" s="42"/>
      <c r="L1317" s="46"/>
      <c r="M1317" s="48"/>
      <c r="N1317" s="48"/>
      <c r="O1317" s="42"/>
      <c r="P1317" s="42"/>
      <c r="Q1317" s="42"/>
      <c r="R1317" s="47"/>
      <c r="S1317" s="42"/>
      <c r="T1317" s="73"/>
      <c r="U1317" s="48"/>
      <c r="V1317" s="49"/>
    </row>
    <row r="1318" spans="1:22" x14ac:dyDescent="0.35">
      <c r="A1318" s="1"/>
      <c r="B1318" s="44"/>
      <c r="E1318" s="50"/>
      <c r="F1318" s="41"/>
      <c r="G1318" s="42"/>
      <c r="H1318" s="42"/>
      <c r="I1318" s="42"/>
      <c r="J1318" s="42"/>
      <c r="K1318" s="42"/>
      <c r="L1318" s="46"/>
      <c r="M1318" s="48"/>
      <c r="N1318" s="48"/>
      <c r="O1318" s="42"/>
      <c r="P1318" s="42"/>
      <c r="Q1318" s="42"/>
      <c r="R1318" s="47"/>
      <c r="S1318" s="42"/>
      <c r="T1318" s="73"/>
      <c r="U1318" s="48"/>
      <c r="V1318" s="49"/>
    </row>
    <row r="1319" spans="1:22" x14ac:dyDescent="0.35">
      <c r="A1319" s="1"/>
      <c r="B1319" s="44"/>
      <c r="E1319" s="50"/>
      <c r="F1319" s="41"/>
      <c r="G1319" s="42"/>
      <c r="H1319" s="42"/>
      <c r="I1319" s="42"/>
      <c r="J1319" s="42"/>
      <c r="K1319" s="42"/>
      <c r="L1319" s="46"/>
      <c r="M1319" s="48"/>
      <c r="N1319" s="48"/>
      <c r="O1319" s="42"/>
      <c r="P1319" s="42"/>
      <c r="Q1319" s="42"/>
      <c r="R1319" s="47"/>
      <c r="S1319" s="42"/>
      <c r="T1319" s="73"/>
      <c r="U1319" s="48"/>
      <c r="V1319" s="49"/>
    </row>
    <row r="1320" spans="1:22" x14ac:dyDescent="0.35">
      <c r="A1320" s="1"/>
      <c r="B1320" s="44"/>
      <c r="E1320" s="50"/>
      <c r="F1320" s="41"/>
      <c r="G1320" s="42"/>
      <c r="H1320" s="42"/>
      <c r="I1320" s="42"/>
      <c r="J1320" s="42"/>
      <c r="K1320" s="42"/>
      <c r="L1320" s="46"/>
      <c r="M1320" s="48"/>
      <c r="N1320" s="48"/>
      <c r="O1320" s="42"/>
      <c r="P1320" s="42"/>
      <c r="Q1320" s="42"/>
      <c r="R1320" s="47"/>
      <c r="S1320" s="42"/>
      <c r="T1320" s="73"/>
      <c r="U1320" s="48"/>
      <c r="V1320" s="49"/>
    </row>
    <row r="1321" spans="1:22" x14ac:dyDescent="0.35">
      <c r="A1321" s="1"/>
      <c r="B1321" s="44"/>
      <c r="E1321" s="50"/>
      <c r="F1321" s="41"/>
      <c r="G1321" s="42"/>
      <c r="H1321" s="42"/>
      <c r="I1321" s="42"/>
      <c r="J1321" s="42"/>
      <c r="K1321" s="42"/>
      <c r="L1321" s="46"/>
      <c r="M1321" s="42"/>
      <c r="N1321" s="48"/>
      <c r="O1321" s="42"/>
      <c r="P1321" s="42"/>
      <c r="Q1321" s="42"/>
      <c r="R1321" s="47"/>
      <c r="S1321" s="42"/>
      <c r="T1321" s="73"/>
      <c r="U1321" s="48"/>
      <c r="V1321" s="49"/>
    </row>
    <row r="1322" spans="1:22" x14ac:dyDescent="0.35">
      <c r="A1322" s="1"/>
      <c r="B1322" s="44"/>
      <c r="E1322" s="50"/>
      <c r="F1322" s="60"/>
      <c r="G1322" s="42"/>
      <c r="H1322" s="42"/>
      <c r="I1322" s="42"/>
      <c r="J1322" s="42"/>
      <c r="K1322" s="42"/>
      <c r="L1322" s="46"/>
      <c r="M1322" s="42"/>
      <c r="N1322" s="48"/>
      <c r="O1322" s="42"/>
      <c r="P1322" s="42"/>
      <c r="Q1322" s="42"/>
      <c r="R1322" s="62"/>
      <c r="S1322" s="48"/>
      <c r="T1322" s="73"/>
      <c r="U1322" s="48"/>
      <c r="V1322" s="49"/>
    </row>
    <row r="1323" spans="1:22" x14ac:dyDescent="0.35">
      <c r="A1323" s="1"/>
      <c r="B1323" s="44"/>
      <c r="E1323" s="50"/>
      <c r="F1323" s="60"/>
      <c r="G1323" s="42"/>
      <c r="H1323" s="42"/>
      <c r="I1323" s="42"/>
      <c r="J1323" s="42"/>
      <c r="K1323" s="42"/>
      <c r="L1323" s="46"/>
      <c r="M1323" s="42"/>
      <c r="N1323" s="48"/>
      <c r="O1323" s="42"/>
      <c r="P1323" s="42"/>
      <c r="Q1323" s="42"/>
      <c r="R1323" s="62"/>
      <c r="S1323" s="48"/>
      <c r="T1323" s="73"/>
      <c r="U1323" s="48"/>
      <c r="V1323" s="49"/>
    </row>
    <row r="1324" spans="1:22" x14ac:dyDescent="0.35">
      <c r="A1324" s="1"/>
      <c r="B1324" s="44"/>
      <c r="E1324" s="50"/>
      <c r="F1324" s="41"/>
      <c r="G1324" s="42"/>
      <c r="H1324" s="42"/>
      <c r="I1324" s="42"/>
      <c r="J1324" s="42"/>
      <c r="K1324" s="42"/>
      <c r="L1324" s="46"/>
      <c r="M1324" s="42"/>
      <c r="N1324" s="48"/>
      <c r="O1324" s="42"/>
      <c r="P1324" s="42"/>
      <c r="Q1324" s="42"/>
      <c r="R1324" s="47"/>
      <c r="S1324" s="42"/>
      <c r="T1324" s="73"/>
      <c r="U1324" s="48"/>
      <c r="V1324" s="49"/>
    </row>
    <row r="1325" spans="1:22" x14ac:dyDescent="0.35">
      <c r="A1325" s="1"/>
      <c r="B1325" s="44"/>
      <c r="E1325" s="50"/>
      <c r="F1325" s="41"/>
      <c r="G1325" s="42"/>
      <c r="H1325" s="42"/>
      <c r="I1325" s="42"/>
      <c r="J1325" s="42"/>
      <c r="K1325" s="42"/>
      <c r="L1325" s="46"/>
      <c r="M1325" s="42"/>
      <c r="N1325" s="48"/>
      <c r="O1325" s="42"/>
      <c r="P1325" s="42"/>
      <c r="Q1325" s="42"/>
      <c r="R1325" s="47"/>
      <c r="S1325" s="42"/>
      <c r="T1325" s="73"/>
      <c r="U1325" s="48"/>
      <c r="V1325" s="49"/>
    </row>
    <row r="1326" spans="1:22" x14ac:dyDescent="0.35">
      <c r="A1326" s="1"/>
      <c r="B1326" s="44"/>
      <c r="E1326" s="50"/>
      <c r="F1326" s="41"/>
      <c r="G1326" s="42"/>
      <c r="H1326" s="42"/>
      <c r="I1326" s="42"/>
      <c r="J1326" s="42"/>
      <c r="K1326" s="42"/>
      <c r="L1326" s="46"/>
      <c r="M1326" s="42"/>
      <c r="N1326" s="48"/>
      <c r="O1326" s="42"/>
      <c r="P1326" s="42"/>
      <c r="Q1326" s="42"/>
      <c r="R1326" s="47"/>
      <c r="S1326" s="42"/>
      <c r="T1326" s="73"/>
      <c r="U1326" s="48"/>
      <c r="V1326" s="49"/>
    </row>
    <row r="1327" spans="1:22" x14ac:dyDescent="0.35">
      <c r="A1327" s="1"/>
      <c r="B1327" s="44"/>
      <c r="E1327" s="50"/>
      <c r="F1327" s="41"/>
      <c r="G1327" s="42"/>
      <c r="H1327" s="42"/>
      <c r="I1327" s="42"/>
      <c r="J1327" s="42"/>
      <c r="K1327" s="42"/>
      <c r="L1327" s="46"/>
      <c r="M1327" s="48"/>
      <c r="N1327" s="48"/>
      <c r="O1327" s="42"/>
      <c r="P1327" s="42"/>
      <c r="Q1327" s="42"/>
      <c r="R1327" s="47"/>
      <c r="S1327" s="42"/>
      <c r="T1327" s="73"/>
      <c r="U1327" s="48"/>
      <c r="V1327" s="49"/>
    </row>
    <row r="1328" spans="1:22" x14ac:dyDescent="0.35">
      <c r="A1328" s="1"/>
      <c r="B1328" s="44"/>
      <c r="E1328" s="50"/>
      <c r="F1328" s="41"/>
      <c r="G1328" s="42"/>
      <c r="H1328" s="42"/>
      <c r="I1328" s="42"/>
      <c r="J1328" s="42"/>
      <c r="K1328" s="42"/>
      <c r="L1328" s="46"/>
      <c r="M1328" s="48"/>
      <c r="N1328" s="48"/>
      <c r="O1328" s="42"/>
      <c r="P1328" s="42"/>
      <c r="Q1328" s="42"/>
      <c r="R1328" s="47"/>
      <c r="S1328" s="42"/>
      <c r="T1328" s="73"/>
      <c r="U1328" s="48"/>
      <c r="V1328" s="49"/>
    </row>
    <row r="1329" spans="1:22" x14ac:dyDescent="0.35">
      <c r="A1329" s="1"/>
      <c r="B1329" s="44"/>
      <c r="E1329" s="50"/>
      <c r="F1329" s="41"/>
      <c r="G1329" s="42"/>
      <c r="H1329" s="42"/>
      <c r="I1329" s="42"/>
      <c r="J1329" s="42"/>
      <c r="K1329" s="42"/>
      <c r="L1329" s="46"/>
      <c r="M1329" s="48"/>
      <c r="N1329" s="48"/>
      <c r="O1329" s="42"/>
      <c r="P1329" s="42"/>
      <c r="Q1329" s="42"/>
      <c r="R1329" s="47"/>
      <c r="S1329" s="42"/>
      <c r="T1329" s="73"/>
      <c r="U1329" s="48"/>
      <c r="V1329" s="49"/>
    </row>
    <row r="1330" spans="1:22" x14ac:dyDescent="0.35">
      <c r="A1330" s="1"/>
      <c r="B1330" s="44"/>
      <c r="E1330" s="50"/>
      <c r="F1330" s="41"/>
      <c r="G1330" s="42"/>
      <c r="H1330" s="42"/>
      <c r="I1330" s="42"/>
      <c r="J1330" s="42"/>
      <c r="K1330" s="42"/>
      <c r="L1330" s="46"/>
      <c r="M1330" s="48"/>
      <c r="N1330" s="48"/>
      <c r="O1330" s="42"/>
      <c r="P1330" s="42"/>
      <c r="Q1330" s="42"/>
      <c r="R1330" s="47"/>
      <c r="S1330" s="42"/>
      <c r="T1330" s="73"/>
      <c r="U1330" s="48"/>
      <c r="V1330" s="49"/>
    </row>
    <row r="1331" spans="1:22" x14ac:dyDescent="0.35">
      <c r="A1331" s="1"/>
      <c r="B1331" s="44"/>
      <c r="E1331" s="50"/>
      <c r="F1331" s="41"/>
      <c r="G1331" s="42"/>
      <c r="H1331" s="42"/>
      <c r="I1331" s="42"/>
      <c r="J1331" s="42"/>
      <c r="K1331" s="42"/>
      <c r="L1331" s="46"/>
      <c r="M1331" s="42"/>
      <c r="N1331" s="48"/>
      <c r="O1331" s="42"/>
      <c r="P1331" s="42"/>
      <c r="Q1331" s="42"/>
      <c r="R1331" s="47"/>
      <c r="S1331" s="42"/>
      <c r="T1331" s="73"/>
      <c r="U1331" s="48"/>
      <c r="V1331" s="49"/>
    </row>
    <row r="1332" spans="1:22" x14ac:dyDescent="0.35">
      <c r="A1332" s="1"/>
      <c r="B1332" s="44"/>
      <c r="E1332" s="50"/>
      <c r="F1332" s="41"/>
      <c r="G1332" s="42"/>
      <c r="H1332" s="42"/>
      <c r="I1332" s="42"/>
      <c r="J1332" s="42"/>
      <c r="K1332" s="42"/>
      <c r="L1332" s="46"/>
      <c r="M1332" s="48"/>
      <c r="N1332" s="48"/>
      <c r="O1332" s="42"/>
      <c r="P1332" s="42"/>
      <c r="Q1332" s="42"/>
      <c r="R1332" s="47"/>
      <c r="S1332" s="42"/>
      <c r="T1332" s="73"/>
      <c r="U1332" s="48"/>
      <c r="V1332" s="49"/>
    </row>
    <row r="1333" spans="1:22" x14ac:dyDescent="0.35">
      <c r="A1333" s="1"/>
      <c r="B1333" s="44"/>
      <c r="E1333" s="50"/>
      <c r="F1333" s="41"/>
      <c r="G1333" s="42"/>
      <c r="H1333" s="42"/>
      <c r="I1333" s="42"/>
      <c r="J1333" s="42"/>
      <c r="K1333" s="42"/>
      <c r="L1333" s="46"/>
      <c r="M1333" s="48"/>
      <c r="N1333" s="48"/>
      <c r="O1333" s="42"/>
      <c r="P1333" s="42"/>
      <c r="Q1333" s="42"/>
      <c r="R1333" s="47"/>
      <c r="S1333" s="42"/>
      <c r="T1333" s="73"/>
      <c r="U1333" s="48"/>
      <c r="V1333" s="49"/>
    </row>
    <row r="1334" spans="1:22" x14ac:dyDescent="0.35">
      <c r="A1334" s="1"/>
      <c r="B1334" s="44"/>
      <c r="E1334" s="50"/>
      <c r="F1334" s="41"/>
      <c r="G1334" s="42"/>
      <c r="H1334" s="42"/>
      <c r="I1334" s="42"/>
      <c r="J1334" s="42"/>
      <c r="K1334" s="42"/>
      <c r="L1334" s="46"/>
      <c r="M1334" s="48"/>
      <c r="N1334" s="48"/>
      <c r="O1334" s="42"/>
      <c r="P1334" s="42"/>
      <c r="Q1334" s="42"/>
      <c r="R1334" s="47"/>
      <c r="S1334" s="42"/>
      <c r="T1334" s="73"/>
      <c r="U1334" s="48"/>
      <c r="V1334" s="49"/>
    </row>
    <row r="1335" spans="1:22" x14ac:dyDescent="0.35">
      <c r="A1335" s="1"/>
      <c r="B1335" s="44"/>
      <c r="E1335" s="50"/>
      <c r="F1335" s="41"/>
      <c r="G1335" s="42"/>
      <c r="H1335" s="42"/>
      <c r="I1335" s="42"/>
      <c r="J1335" s="42"/>
      <c r="K1335" s="42"/>
      <c r="L1335" s="46"/>
      <c r="M1335" s="48"/>
      <c r="N1335" s="48"/>
      <c r="O1335" s="42"/>
      <c r="P1335" s="42"/>
      <c r="Q1335" s="42"/>
      <c r="R1335" s="47"/>
      <c r="S1335" s="42"/>
      <c r="T1335" s="73"/>
      <c r="U1335" s="48"/>
      <c r="V1335" s="49"/>
    </row>
    <row r="1336" spans="1:22" x14ac:dyDescent="0.35">
      <c r="A1336" s="1"/>
      <c r="B1336" s="44"/>
      <c r="E1336" s="50"/>
      <c r="F1336" s="41"/>
      <c r="G1336" s="42"/>
      <c r="H1336" s="42"/>
      <c r="I1336" s="42"/>
      <c r="J1336" s="42"/>
      <c r="K1336" s="42"/>
      <c r="L1336" s="46"/>
      <c r="M1336" s="48"/>
      <c r="N1336" s="48"/>
      <c r="O1336" s="42"/>
      <c r="P1336" s="42"/>
      <c r="Q1336" s="42"/>
      <c r="R1336" s="47"/>
      <c r="S1336" s="42"/>
      <c r="T1336" s="73"/>
      <c r="U1336" s="48"/>
      <c r="V1336" s="49"/>
    </row>
    <row r="1337" spans="1:22" x14ac:dyDescent="0.35">
      <c r="A1337" s="1"/>
      <c r="B1337" s="44"/>
      <c r="E1337" s="50"/>
      <c r="F1337" s="60"/>
      <c r="G1337" s="42"/>
      <c r="H1337" s="42"/>
      <c r="I1337" s="42"/>
      <c r="J1337" s="42"/>
      <c r="K1337" s="42"/>
      <c r="L1337" s="46"/>
      <c r="M1337" s="42"/>
      <c r="N1337" s="48"/>
      <c r="O1337" s="42"/>
      <c r="P1337" s="42"/>
      <c r="Q1337" s="42"/>
      <c r="R1337" s="62"/>
      <c r="S1337" s="48"/>
      <c r="T1337" s="73"/>
      <c r="U1337" s="48"/>
      <c r="V1337" s="49"/>
    </row>
    <row r="1338" spans="1:22" x14ac:dyDescent="0.35">
      <c r="A1338" s="1"/>
      <c r="B1338" s="44"/>
      <c r="E1338" s="50"/>
      <c r="F1338" s="41"/>
      <c r="G1338" s="42"/>
      <c r="H1338" s="42"/>
      <c r="I1338" s="42"/>
      <c r="J1338" s="42"/>
      <c r="K1338" s="42"/>
      <c r="L1338" s="46"/>
      <c r="M1338" s="42"/>
      <c r="N1338" s="48"/>
      <c r="O1338" s="42"/>
      <c r="P1338" s="42"/>
      <c r="Q1338" s="42"/>
      <c r="R1338" s="47"/>
      <c r="S1338" s="42"/>
      <c r="T1338" s="73"/>
      <c r="U1338" s="48"/>
      <c r="V1338" s="49"/>
    </row>
    <row r="1339" spans="1:22" x14ac:dyDescent="0.35">
      <c r="A1339" s="1"/>
      <c r="B1339" s="44"/>
      <c r="E1339" s="50"/>
      <c r="F1339" s="41"/>
      <c r="G1339" s="42"/>
      <c r="H1339" s="42"/>
      <c r="I1339" s="42"/>
      <c r="J1339" s="42"/>
      <c r="K1339" s="42"/>
      <c r="L1339" s="46"/>
      <c r="M1339" s="48"/>
      <c r="N1339" s="48"/>
      <c r="O1339" s="42"/>
      <c r="P1339" s="42"/>
      <c r="Q1339" s="42"/>
      <c r="R1339" s="47"/>
      <c r="S1339" s="42"/>
      <c r="T1339" s="73"/>
      <c r="U1339" s="48"/>
      <c r="V1339" s="49"/>
    </row>
    <row r="1340" spans="1:22" x14ac:dyDescent="0.35">
      <c r="A1340" s="1"/>
      <c r="B1340" s="44"/>
      <c r="E1340" s="50"/>
      <c r="F1340" s="41"/>
      <c r="G1340" s="42"/>
      <c r="H1340" s="42"/>
      <c r="I1340" s="42"/>
      <c r="J1340" s="42"/>
      <c r="K1340" s="42"/>
      <c r="L1340" s="46"/>
      <c r="M1340" s="48"/>
      <c r="N1340" s="48"/>
      <c r="O1340" s="42"/>
      <c r="P1340" s="42"/>
      <c r="Q1340" s="42"/>
      <c r="R1340" s="47"/>
      <c r="S1340" s="42"/>
      <c r="T1340" s="73"/>
      <c r="U1340" s="48"/>
      <c r="V1340" s="49"/>
    </row>
    <row r="1341" spans="1:22" x14ac:dyDescent="0.35">
      <c r="A1341" s="1"/>
      <c r="B1341" s="44"/>
      <c r="E1341" s="50"/>
      <c r="F1341" s="41"/>
      <c r="G1341" s="42"/>
      <c r="H1341" s="42"/>
      <c r="I1341" s="42"/>
      <c r="J1341" s="42"/>
      <c r="K1341" s="42"/>
      <c r="L1341" s="46"/>
      <c r="M1341" s="42"/>
      <c r="N1341" s="48"/>
      <c r="O1341" s="42"/>
      <c r="P1341" s="42"/>
      <c r="Q1341" s="42"/>
      <c r="R1341" s="47"/>
      <c r="S1341" s="42"/>
      <c r="T1341" s="73"/>
      <c r="U1341" s="48"/>
      <c r="V1341" s="49"/>
    </row>
    <row r="1342" spans="1:22" x14ac:dyDescent="0.35">
      <c r="A1342" s="1"/>
      <c r="B1342" s="44"/>
      <c r="E1342" s="50"/>
      <c r="F1342" s="41"/>
      <c r="G1342" s="42"/>
      <c r="H1342" s="42"/>
      <c r="I1342" s="42"/>
      <c r="J1342" s="42"/>
      <c r="K1342" s="42"/>
      <c r="L1342" s="46"/>
      <c r="M1342" s="42"/>
      <c r="N1342" s="48"/>
      <c r="O1342" s="42"/>
      <c r="P1342" s="42"/>
      <c r="Q1342" s="42"/>
      <c r="R1342" s="47"/>
      <c r="S1342" s="42"/>
      <c r="T1342" s="73"/>
      <c r="U1342" s="48"/>
      <c r="V1342" s="49"/>
    </row>
    <row r="1343" spans="1:22" x14ac:dyDescent="0.35">
      <c r="A1343" s="1"/>
      <c r="B1343" s="44"/>
      <c r="E1343" s="50"/>
      <c r="F1343" s="41"/>
      <c r="G1343" s="42"/>
      <c r="H1343" s="42"/>
      <c r="I1343" s="42"/>
      <c r="J1343" s="42"/>
      <c r="K1343" s="42"/>
      <c r="L1343" s="46"/>
      <c r="M1343" s="42"/>
      <c r="N1343" s="48"/>
      <c r="O1343" s="42"/>
      <c r="P1343" s="42"/>
      <c r="Q1343" s="42"/>
      <c r="R1343" s="47"/>
      <c r="S1343" s="42"/>
      <c r="T1343" s="73"/>
      <c r="U1343" s="48"/>
      <c r="V1343" s="49"/>
    </row>
    <row r="1344" spans="1:22" x14ac:dyDescent="0.35">
      <c r="A1344" s="1"/>
      <c r="B1344" s="44"/>
      <c r="E1344" s="50"/>
      <c r="F1344" s="60"/>
      <c r="G1344" s="42"/>
      <c r="H1344" s="42"/>
      <c r="I1344" s="42"/>
      <c r="J1344" s="42"/>
      <c r="K1344" s="42"/>
      <c r="L1344" s="46"/>
      <c r="M1344" s="48"/>
      <c r="N1344" s="48"/>
      <c r="O1344" s="42"/>
      <c r="P1344" s="42"/>
      <c r="Q1344" s="42"/>
      <c r="R1344" s="47"/>
      <c r="S1344" s="42"/>
      <c r="T1344" s="73"/>
      <c r="U1344" s="48"/>
      <c r="V1344" s="49"/>
    </row>
    <row r="1345" spans="1:22" x14ac:dyDescent="0.35">
      <c r="A1345" s="1"/>
      <c r="B1345" s="44"/>
      <c r="E1345" s="50"/>
      <c r="F1345" s="41"/>
      <c r="G1345" s="42"/>
      <c r="H1345" s="42"/>
      <c r="I1345" s="42"/>
      <c r="J1345" s="42"/>
      <c r="K1345" s="42"/>
      <c r="L1345" s="46"/>
      <c r="M1345" s="42"/>
      <c r="N1345" s="48"/>
      <c r="O1345" s="42"/>
      <c r="P1345" s="42"/>
      <c r="Q1345" s="42"/>
      <c r="R1345" s="47"/>
      <c r="S1345" s="42"/>
      <c r="T1345" s="73"/>
      <c r="U1345" s="48"/>
      <c r="V1345" s="49"/>
    </row>
    <row r="1346" spans="1:22" x14ac:dyDescent="0.35">
      <c r="A1346" s="1"/>
      <c r="B1346" s="44"/>
      <c r="E1346" s="50"/>
      <c r="F1346" s="41"/>
      <c r="G1346" s="42"/>
      <c r="H1346" s="42"/>
      <c r="I1346" s="42"/>
      <c r="J1346" s="42"/>
      <c r="K1346" s="42"/>
      <c r="L1346" s="46"/>
      <c r="M1346" s="42"/>
      <c r="N1346" s="48"/>
      <c r="O1346" s="42"/>
      <c r="P1346" s="42"/>
      <c r="Q1346" s="42"/>
      <c r="R1346" s="47"/>
      <c r="S1346" s="42"/>
      <c r="T1346" s="73"/>
      <c r="U1346" s="48"/>
      <c r="V1346" s="49"/>
    </row>
    <row r="1347" spans="1:22" x14ac:dyDescent="0.35">
      <c r="A1347" s="1"/>
      <c r="B1347" s="44"/>
      <c r="E1347" s="50"/>
      <c r="F1347" s="41"/>
      <c r="G1347" s="42"/>
      <c r="H1347" s="42"/>
      <c r="I1347" s="42"/>
      <c r="J1347" s="42"/>
      <c r="K1347" s="42"/>
      <c r="L1347" s="46"/>
      <c r="M1347" s="42"/>
      <c r="N1347" s="48"/>
      <c r="O1347" s="42"/>
      <c r="P1347" s="42"/>
      <c r="Q1347" s="42"/>
      <c r="R1347" s="47"/>
      <c r="S1347" s="42"/>
      <c r="T1347" s="73"/>
      <c r="U1347" s="48"/>
      <c r="V1347" s="49"/>
    </row>
    <row r="1348" spans="1:22" x14ac:dyDescent="0.35">
      <c r="A1348" s="1"/>
      <c r="B1348" s="44"/>
      <c r="E1348" s="50"/>
      <c r="F1348" s="60"/>
      <c r="G1348" s="42"/>
      <c r="H1348" s="42"/>
      <c r="I1348" s="42"/>
      <c r="J1348" s="42"/>
      <c r="K1348" s="42"/>
      <c r="L1348" s="46"/>
      <c r="M1348" s="42"/>
      <c r="N1348" s="48"/>
      <c r="O1348" s="42"/>
      <c r="P1348" s="42"/>
      <c r="Q1348" s="42"/>
      <c r="R1348" s="62"/>
      <c r="S1348" s="48"/>
      <c r="T1348" s="73"/>
      <c r="U1348" s="48"/>
      <c r="V1348" s="49"/>
    </row>
    <row r="1349" spans="1:22" x14ac:dyDescent="0.35">
      <c r="A1349" s="1"/>
      <c r="B1349" s="44"/>
      <c r="E1349" s="50"/>
      <c r="F1349" s="41"/>
      <c r="G1349" s="42"/>
      <c r="H1349" s="42"/>
      <c r="I1349" s="42"/>
      <c r="J1349" s="42"/>
      <c r="K1349" s="42"/>
      <c r="L1349" s="46"/>
      <c r="M1349" s="42"/>
      <c r="N1349" s="48"/>
      <c r="O1349" s="42"/>
      <c r="P1349" s="42"/>
      <c r="Q1349" s="42"/>
      <c r="R1349" s="47"/>
      <c r="S1349" s="42"/>
      <c r="T1349" s="73"/>
      <c r="U1349" s="48"/>
      <c r="V1349" s="49"/>
    </row>
    <row r="1350" spans="1:22" x14ac:dyDescent="0.35">
      <c r="A1350" s="1"/>
      <c r="B1350" s="44"/>
      <c r="E1350" s="50"/>
      <c r="F1350" s="41"/>
      <c r="G1350" s="42"/>
      <c r="H1350" s="42"/>
      <c r="I1350" s="42"/>
      <c r="J1350" s="42"/>
      <c r="K1350" s="42"/>
      <c r="L1350" s="46"/>
      <c r="M1350" s="42"/>
      <c r="N1350" s="48"/>
      <c r="O1350" s="42"/>
      <c r="P1350" s="42"/>
      <c r="Q1350" s="42"/>
      <c r="R1350" s="47"/>
      <c r="S1350" s="42"/>
      <c r="T1350" s="73"/>
      <c r="U1350" s="48"/>
      <c r="V1350" s="49"/>
    </row>
    <row r="1351" spans="1:22" x14ac:dyDescent="0.35">
      <c r="A1351" s="1"/>
      <c r="B1351" s="44"/>
      <c r="E1351" s="50"/>
      <c r="F1351" s="41"/>
      <c r="G1351" s="42"/>
      <c r="H1351" s="42"/>
      <c r="I1351" s="42"/>
      <c r="J1351" s="42"/>
      <c r="K1351" s="42"/>
      <c r="L1351" s="46"/>
      <c r="M1351" s="42"/>
      <c r="N1351" s="48"/>
      <c r="O1351" s="42"/>
      <c r="P1351" s="42"/>
      <c r="Q1351" s="42"/>
      <c r="R1351" s="47"/>
      <c r="S1351" s="42"/>
      <c r="T1351" s="73"/>
      <c r="U1351" s="48"/>
      <c r="V1351" s="49"/>
    </row>
    <row r="1352" spans="1:22" x14ac:dyDescent="0.35">
      <c r="A1352" s="1"/>
      <c r="B1352" s="44"/>
      <c r="E1352" s="50"/>
      <c r="F1352" s="41"/>
      <c r="G1352" s="42"/>
      <c r="H1352" s="42"/>
      <c r="I1352" s="42"/>
      <c r="J1352" s="42"/>
      <c r="K1352" s="42"/>
      <c r="L1352" s="46"/>
      <c r="M1352" s="42"/>
      <c r="N1352" s="48"/>
      <c r="O1352" s="42"/>
      <c r="P1352" s="42"/>
      <c r="Q1352" s="42"/>
      <c r="R1352" s="47"/>
      <c r="S1352" s="42"/>
      <c r="T1352" s="73"/>
      <c r="U1352" s="48"/>
      <c r="V1352" s="49"/>
    </row>
    <row r="1353" spans="1:22" x14ac:dyDescent="0.35">
      <c r="A1353" s="1"/>
      <c r="B1353" s="44"/>
      <c r="E1353" s="50"/>
      <c r="F1353" s="41"/>
      <c r="G1353" s="42"/>
      <c r="H1353" s="42"/>
      <c r="I1353" s="42"/>
      <c r="J1353" s="42"/>
      <c r="K1353" s="42"/>
      <c r="L1353" s="46"/>
      <c r="M1353" s="42"/>
      <c r="N1353" s="48"/>
      <c r="O1353" s="42"/>
      <c r="P1353" s="42"/>
      <c r="Q1353" s="42"/>
      <c r="R1353" s="47"/>
      <c r="S1353" s="42"/>
      <c r="T1353" s="73"/>
      <c r="U1353" s="48"/>
      <c r="V1353" s="49"/>
    </row>
    <row r="1354" spans="1:22" x14ac:dyDescent="0.35">
      <c r="A1354" s="1"/>
      <c r="B1354" s="44"/>
      <c r="E1354" s="50"/>
      <c r="F1354" s="41"/>
      <c r="G1354" s="42"/>
      <c r="H1354" s="42"/>
      <c r="I1354" s="42"/>
      <c r="J1354" s="42"/>
      <c r="K1354" s="42"/>
      <c r="L1354" s="46"/>
      <c r="M1354" s="42"/>
      <c r="N1354" s="48"/>
      <c r="O1354" s="42"/>
      <c r="P1354" s="42"/>
      <c r="Q1354" s="42"/>
      <c r="R1354" s="47"/>
      <c r="S1354" s="42"/>
      <c r="T1354" s="73"/>
      <c r="U1354" s="48"/>
      <c r="V1354" s="49"/>
    </row>
    <row r="1355" spans="1:22" x14ac:dyDescent="0.35">
      <c r="A1355" s="1"/>
      <c r="B1355" s="44"/>
      <c r="E1355" s="50"/>
      <c r="F1355" s="41"/>
      <c r="G1355" s="42"/>
      <c r="H1355" s="42"/>
      <c r="I1355" s="42"/>
      <c r="J1355" s="42"/>
      <c r="K1355" s="42"/>
      <c r="L1355" s="46"/>
      <c r="M1355" s="42"/>
      <c r="N1355" s="48"/>
      <c r="O1355" s="42"/>
      <c r="P1355" s="42"/>
      <c r="Q1355" s="42"/>
      <c r="R1355" s="47"/>
      <c r="S1355" s="42"/>
      <c r="T1355" s="73"/>
      <c r="U1355" s="48"/>
      <c r="V1355" s="49"/>
    </row>
    <row r="1356" spans="1:22" x14ac:dyDescent="0.35">
      <c r="A1356" s="1"/>
      <c r="B1356" s="44"/>
      <c r="E1356" s="50"/>
      <c r="F1356" s="41"/>
      <c r="G1356" s="42"/>
      <c r="H1356" s="42"/>
      <c r="I1356" s="42"/>
      <c r="J1356" s="42"/>
      <c r="K1356" s="42"/>
      <c r="L1356" s="46"/>
      <c r="M1356" s="42"/>
      <c r="N1356" s="48"/>
      <c r="O1356" s="42"/>
      <c r="P1356" s="42"/>
      <c r="Q1356" s="42"/>
      <c r="R1356" s="47"/>
      <c r="S1356" s="42"/>
      <c r="T1356" s="73"/>
      <c r="U1356" s="48"/>
      <c r="V1356" s="49"/>
    </row>
    <row r="1357" spans="1:22" x14ac:dyDescent="0.35">
      <c r="A1357" s="1"/>
      <c r="B1357" s="44"/>
      <c r="E1357" s="50"/>
      <c r="F1357" s="41"/>
      <c r="G1357" s="42"/>
      <c r="H1357" s="42"/>
      <c r="I1357" s="42"/>
      <c r="J1357" s="42"/>
      <c r="K1357" s="42"/>
      <c r="L1357" s="46"/>
      <c r="M1357" s="42"/>
      <c r="N1357" s="48"/>
      <c r="O1357" s="42"/>
      <c r="P1357" s="42"/>
      <c r="Q1357" s="42"/>
      <c r="R1357" s="47"/>
      <c r="S1357" s="42"/>
      <c r="T1357" s="73"/>
      <c r="U1357" s="48"/>
      <c r="V1357" s="49"/>
    </row>
    <row r="1358" spans="1:22" x14ac:dyDescent="0.35">
      <c r="A1358" s="1"/>
      <c r="B1358" s="44"/>
      <c r="E1358" s="50"/>
      <c r="F1358" s="41"/>
      <c r="G1358" s="42"/>
      <c r="H1358" s="42"/>
      <c r="I1358" s="42"/>
      <c r="J1358" s="42"/>
      <c r="K1358" s="42"/>
      <c r="L1358" s="46"/>
      <c r="M1358" s="48"/>
      <c r="N1358" s="48"/>
      <c r="O1358" s="42"/>
      <c r="P1358" s="42"/>
      <c r="Q1358" s="42"/>
      <c r="R1358" s="47"/>
      <c r="S1358" s="42"/>
      <c r="T1358" s="73"/>
      <c r="U1358" s="48"/>
      <c r="V1358" s="49"/>
    </row>
    <row r="1359" spans="1:22" x14ac:dyDescent="0.35">
      <c r="A1359" s="1"/>
      <c r="B1359" s="44"/>
      <c r="E1359" s="50"/>
      <c r="F1359" s="41"/>
      <c r="G1359" s="42"/>
      <c r="H1359" s="42"/>
      <c r="I1359" s="42"/>
      <c r="J1359" s="42"/>
      <c r="K1359" s="42"/>
      <c r="L1359" s="46"/>
      <c r="M1359" s="48"/>
      <c r="N1359" s="48"/>
      <c r="O1359" s="42"/>
      <c r="P1359" s="42"/>
      <c r="Q1359" s="42"/>
      <c r="R1359" s="47"/>
      <c r="S1359" s="42"/>
      <c r="T1359" s="73"/>
      <c r="U1359" s="48"/>
      <c r="V1359" s="49"/>
    </row>
    <row r="1360" spans="1:22" x14ac:dyDescent="0.35">
      <c r="A1360" s="1"/>
      <c r="B1360" s="44"/>
      <c r="E1360" s="50"/>
      <c r="F1360" s="41"/>
      <c r="G1360" s="42"/>
      <c r="H1360" s="42"/>
      <c r="I1360" s="42"/>
      <c r="J1360" s="42"/>
      <c r="K1360" s="42"/>
      <c r="L1360" s="46"/>
      <c r="M1360" s="48"/>
      <c r="N1360" s="48"/>
      <c r="O1360" s="42"/>
      <c r="P1360" s="42"/>
      <c r="Q1360" s="42"/>
      <c r="R1360" s="47"/>
      <c r="S1360" s="42"/>
      <c r="T1360" s="73"/>
      <c r="U1360" s="48"/>
      <c r="V1360" s="49"/>
    </row>
    <row r="1361" spans="1:22" x14ac:dyDescent="0.35">
      <c r="A1361" s="1"/>
      <c r="B1361" s="44"/>
      <c r="E1361" s="50"/>
      <c r="F1361" s="41"/>
      <c r="G1361" s="42"/>
      <c r="H1361" s="42"/>
      <c r="I1361" s="42"/>
      <c r="J1361" s="42"/>
      <c r="K1361" s="42"/>
      <c r="L1361" s="46"/>
      <c r="M1361" s="48"/>
      <c r="N1361" s="48"/>
      <c r="O1361" s="42"/>
      <c r="P1361" s="42"/>
      <c r="Q1361" s="42"/>
      <c r="R1361" s="47"/>
      <c r="S1361" s="42"/>
      <c r="T1361" s="73"/>
      <c r="U1361" s="48"/>
      <c r="V1361" s="49"/>
    </row>
    <row r="1362" spans="1:22" x14ac:dyDescent="0.35">
      <c r="A1362" s="1"/>
      <c r="B1362" s="44"/>
      <c r="E1362" s="50"/>
      <c r="F1362" s="41"/>
      <c r="G1362" s="42"/>
      <c r="H1362" s="42"/>
      <c r="I1362" s="42"/>
      <c r="J1362" s="42"/>
      <c r="K1362" s="42"/>
      <c r="L1362" s="46"/>
      <c r="M1362" s="48"/>
      <c r="N1362" s="48"/>
      <c r="O1362" s="42"/>
      <c r="P1362" s="42"/>
      <c r="Q1362" s="42"/>
      <c r="R1362" s="47"/>
      <c r="S1362" s="42"/>
      <c r="T1362" s="73"/>
      <c r="U1362" s="48"/>
      <c r="V1362" s="49"/>
    </row>
    <row r="1363" spans="1:22" x14ac:dyDescent="0.35">
      <c r="A1363" s="1"/>
      <c r="B1363" s="44"/>
      <c r="E1363" s="50"/>
      <c r="F1363" s="41"/>
      <c r="G1363" s="42"/>
      <c r="H1363" s="42"/>
      <c r="I1363" s="42"/>
      <c r="J1363" s="42"/>
      <c r="K1363" s="42"/>
      <c r="L1363" s="46"/>
      <c r="M1363" s="42"/>
      <c r="N1363" s="48"/>
      <c r="O1363" s="42"/>
      <c r="P1363" s="42"/>
      <c r="Q1363" s="42"/>
      <c r="R1363" s="47"/>
      <c r="S1363" s="42"/>
      <c r="T1363" s="73"/>
      <c r="U1363" s="48"/>
      <c r="V1363" s="49"/>
    </row>
    <row r="1364" spans="1:22" x14ac:dyDescent="0.35">
      <c r="A1364" s="1"/>
      <c r="B1364" s="44"/>
      <c r="E1364" s="50"/>
      <c r="F1364" s="41"/>
      <c r="G1364" s="42"/>
      <c r="H1364" s="42"/>
      <c r="I1364" s="42"/>
      <c r="J1364" s="42"/>
      <c r="K1364" s="42"/>
      <c r="L1364" s="46"/>
      <c r="M1364" s="48"/>
      <c r="N1364" s="48"/>
      <c r="O1364" s="42"/>
      <c r="P1364" s="42"/>
      <c r="Q1364" s="42"/>
      <c r="R1364" s="47"/>
      <c r="S1364" s="42"/>
      <c r="T1364" s="73"/>
      <c r="U1364" s="48"/>
      <c r="V1364" s="49"/>
    </row>
    <row r="1365" spans="1:22" x14ac:dyDescent="0.35">
      <c r="A1365" s="1"/>
      <c r="B1365" s="44"/>
      <c r="E1365" s="50"/>
      <c r="F1365" s="41"/>
      <c r="G1365" s="42"/>
      <c r="H1365" s="42"/>
      <c r="I1365" s="42"/>
      <c r="J1365" s="42"/>
      <c r="K1365" s="42"/>
      <c r="L1365" s="46"/>
      <c r="M1365" s="48"/>
      <c r="N1365" s="48"/>
      <c r="O1365" s="42"/>
      <c r="P1365" s="42"/>
      <c r="Q1365" s="42"/>
      <c r="R1365" s="47"/>
      <c r="S1365" s="42"/>
      <c r="T1365" s="73"/>
      <c r="U1365" s="48"/>
      <c r="V1365" s="49"/>
    </row>
    <row r="1366" spans="1:22" x14ac:dyDescent="0.35">
      <c r="A1366" s="1"/>
      <c r="B1366" s="44"/>
      <c r="E1366" s="50"/>
      <c r="F1366" s="41"/>
      <c r="G1366" s="42"/>
      <c r="H1366" s="42"/>
      <c r="I1366" s="42"/>
      <c r="J1366" s="42"/>
      <c r="K1366" s="42"/>
      <c r="L1366" s="46"/>
      <c r="M1366" s="48"/>
      <c r="N1366" s="48"/>
      <c r="O1366" s="42"/>
      <c r="P1366" s="42"/>
      <c r="Q1366" s="42"/>
      <c r="R1366" s="47"/>
      <c r="S1366" s="42"/>
      <c r="T1366" s="73"/>
      <c r="U1366" s="48"/>
      <c r="V1366" s="49"/>
    </row>
    <row r="1367" spans="1:22" x14ac:dyDescent="0.35">
      <c r="A1367" s="1"/>
      <c r="B1367" s="44"/>
      <c r="E1367" s="50"/>
      <c r="F1367" s="41"/>
      <c r="G1367" s="42"/>
      <c r="H1367" s="48"/>
      <c r="I1367" s="42"/>
      <c r="J1367" s="42"/>
      <c r="K1367" s="42"/>
      <c r="L1367" s="46"/>
      <c r="M1367" s="42"/>
      <c r="N1367" s="48"/>
      <c r="O1367" s="42"/>
      <c r="P1367" s="42"/>
      <c r="Q1367" s="42"/>
      <c r="R1367" s="47"/>
      <c r="S1367" s="42"/>
      <c r="T1367" s="73"/>
      <c r="U1367" s="48"/>
      <c r="V1367" s="49"/>
    </row>
    <row r="1368" spans="1:22" x14ac:dyDescent="0.35">
      <c r="A1368" s="1"/>
      <c r="B1368" s="44"/>
      <c r="E1368" s="50"/>
      <c r="F1368" s="41"/>
      <c r="G1368" s="42"/>
      <c r="H1368" s="42"/>
      <c r="I1368" s="42"/>
      <c r="J1368" s="42"/>
      <c r="K1368" s="42"/>
      <c r="L1368" s="46"/>
      <c r="M1368" s="42"/>
      <c r="N1368" s="48"/>
      <c r="O1368" s="42"/>
      <c r="P1368" s="42"/>
      <c r="Q1368" s="42"/>
      <c r="R1368" s="47"/>
      <c r="S1368" s="42"/>
      <c r="T1368" s="73"/>
      <c r="U1368" s="48"/>
      <c r="V1368" s="49"/>
    </row>
    <row r="1369" spans="1:22" x14ac:dyDescent="0.35">
      <c r="A1369" s="1"/>
      <c r="B1369" s="44"/>
      <c r="E1369" s="50"/>
      <c r="F1369" s="41"/>
      <c r="G1369" s="42"/>
      <c r="H1369" s="42"/>
      <c r="I1369" s="42"/>
      <c r="J1369" s="42"/>
      <c r="K1369" s="42"/>
      <c r="L1369" s="46"/>
      <c r="M1369" s="42"/>
      <c r="N1369" s="48"/>
      <c r="O1369" s="42"/>
      <c r="P1369" s="42"/>
      <c r="Q1369" s="42"/>
      <c r="R1369" s="47"/>
      <c r="S1369" s="42"/>
      <c r="T1369" s="73"/>
      <c r="U1369" s="48"/>
      <c r="V1369" s="49"/>
    </row>
    <row r="1370" spans="1:22" x14ac:dyDescent="0.35">
      <c r="A1370" s="1"/>
      <c r="B1370" s="44"/>
      <c r="E1370" s="50"/>
      <c r="F1370" s="41"/>
      <c r="G1370" s="42"/>
      <c r="H1370" s="42"/>
      <c r="I1370" s="42"/>
      <c r="J1370" s="42"/>
      <c r="K1370" s="42"/>
      <c r="L1370" s="46"/>
      <c r="M1370" s="42"/>
      <c r="N1370" s="48"/>
      <c r="O1370" s="42"/>
      <c r="P1370" s="42"/>
      <c r="Q1370" s="42"/>
      <c r="R1370" s="47"/>
      <c r="S1370" s="42"/>
      <c r="T1370" s="73"/>
      <c r="U1370" s="48"/>
      <c r="V1370" s="49"/>
    </row>
    <row r="1371" spans="1:22" x14ac:dyDescent="0.35">
      <c r="A1371" s="1"/>
      <c r="B1371" s="44"/>
      <c r="E1371" s="50"/>
      <c r="F1371" s="60"/>
      <c r="G1371" s="42"/>
      <c r="H1371" s="42"/>
      <c r="I1371" s="42"/>
      <c r="J1371" s="42"/>
      <c r="K1371" s="42"/>
      <c r="L1371" s="46"/>
      <c r="M1371" s="42"/>
      <c r="N1371" s="48"/>
      <c r="O1371" s="42"/>
      <c r="P1371" s="42"/>
      <c r="Q1371" s="42"/>
      <c r="R1371" s="47"/>
      <c r="S1371" s="42"/>
      <c r="T1371" s="73"/>
      <c r="U1371" s="48"/>
      <c r="V1371" s="49"/>
    </row>
    <row r="1372" spans="1:22" x14ac:dyDescent="0.35">
      <c r="A1372" s="1"/>
      <c r="B1372" s="44"/>
      <c r="E1372" s="50"/>
      <c r="F1372" s="60"/>
      <c r="G1372" s="42"/>
      <c r="H1372" s="42"/>
      <c r="I1372" s="42"/>
      <c r="J1372" s="42"/>
      <c r="K1372" s="42"/>
      <c r="L1372" s="46"/>
      <c r="M1372" s="42"/>
      <c r="N1372" s="48"/>
      <c r="O1372" s="42"/>
      <c r="P1372" s="42"/>
      <c r="Q1372" s="42"/>
      <c r="R1372" s="47"/>
      <c r="S1372" s="42"/>
      <c r="T1372" s="73"/>
      <c r="U1372" s="48"/>
      <c r="V1372" s="49"/>
    </row>
    <row r="1373" spans="1:22" x14ac:dyDescent="0.35">
      <c r="A1373" s="1"/>
      <c r="B1373" s="44"/>
      <c r="E1373" s="50"/>
      <c r="F1373" s="60"/>
      <c r="G1373" s="42"/>
      <c r="H1373" s="42"/>
      <c r="I1373" s="42"/>
      <c r="J1373" s="42"/>
      <c r="K1373" s="42"/>
      <c r="L1373" s="46"/>
      <c r="M1373" s="42"/>
      <c r="N1373" s="48"/>
      <c r="O1373" s="42"/>
      <c r="P1373" s="42"/>
      <c r="Q1373" s="42"/>
      <c r="R1373" s="47"/>
      <c r="S1373" s="42"/>
      <c r="T1373" s="73"/>
      <c r="U1373" s="48"/>
      <c r="V1373" s="49"/>
    </row>
    <row r="1374" spans="1:22" x14ac:dyDescent="0.35">
      <c r="A1374" s="1"/>
      <c r="B1374" s="44"/>
      <c r="E1374" s="50"/>
      <c r="F1374" s="60"/>
      <c r="G1374" s="42"/>
      <c r="H1374" s="42"/>
      <c r="I1374" s="42"/>
      <c r="J1374" s="42"/>
      <c r="K1374" s="42"/>
      <c r="L1374" s="46"/>
      <c r="M1374" s="42"/>
      <c r="N1374" s="48"/>
      <c r="O1374" s="42"/>
      <c r="P1374" s="42"/>
      <c r="Q1374" s="42"/>
      <c r="R1374" s="47"/>
      <c r="S1374" s="42"/>
      <c r="T1374" s="73"/>
      <c r="U1374" s="48"/>
      <c r="V1374" s="49"/>
    </row>
    <row r="1375" spans="1:22" x14ac:dyDescent="0.35">
      <c r="A1375" s="1"/>
      <c r="B1375" s="44"/>
      <c r="E1375" s="50"/>
      <c r="F1375" s="41"/>
      <c r="G1375" s="42"/>
      <c r="H1375" s="42"/>
      <c r="I1375" s="42"/>
      <c r="J1375" s="42"/>
      <c r="K1375" s="42"/>
      <c r="L1375" s="46"/>
      <c r="M1375" s="42"/>
      <c r="N1375" s="48"/>
      <c r="O1375" s="42"/>
      <c r="P1375" s="42"/>
      <c r="Q1375" s="42"/>
      <c r="R1375" s="47"/>
      <c r="S1375" s="42"/>
      <c r="T1375" s="73"/>
      <c r="U1375" s="48"/>
      <c r="V1375" s="49"/>
    </row>
    <row r="1376" spans="1:22" x14ac:dyDescent="0.35">
      <c r="A1376" s="1"/>
      <c r="B1376" s="44"/>
      <c r="E1376" s="50"/>
      <c r="F1376" s="41"/>
      <c r="G1376" s="42"/>
      <c r="H1376" s="42"/>
      <c r="I1376" s="42"/>
      <c r="J1376" s="42"/>
      <c r="K1376" s="42"/>
      <c r="L1376" s="46"/>
      <c r="M1376" s="42"/>
      <c r="N1376" s="48"/>
      <c r="O1376" s="42"/>
      <c r="P1376" s="42"/>
      <c r="Q1376" s="42"/>
      <c r="R1376" s="47"/>
      <c r="S1376" s="42"/>
      <c r="T1376" s="73"/>
      <c r="U1376" s="48"/>
      <c r="V1376" s="49"/>
    </row>
    <row r="1377" spans="1:22" x14ac:dyDescent="0.35">
      <c r="A1377" s="1"/>
      <c r="B1377" s="44"/>
      <c r="E1377" s="50"/>
      <c r="F1377" s="41"/>
      <c r="G1377" s="42"/>
      <c r="H1377" s="48"/>
      <c r="I1377" s="42"/>
      <c r="J1377" s="42"/>
      <c r="K1377" s="42"/>
      <c r="L1377" s="46"/>
      <c r="M1377" s="42"/>
      <c r="N1377" s="48"/>
      <c r="O1377" s="42"/>
      <c r="P1377" s="42"/>
      <c r="Q1377" s="42"/>
      <c r="R1377" s="47"/>
      <c r="S1377" s="42"/>
      <c r="T1377" s="73"/>
      <c r="U1377" s="48"/>
      <c r="V1377" s="49"/>
    </row>
    <row r="1378" spans="1:22" x14ac:dyDescent="0.35">
      <c r="A1378" s="1"/>
      <c r="B1378" s="44"/>
      <c r="E1378" s="50"/>
      <c r="F1378" s="41"/>
      <c r="G1378" s="42"/>
      <c r="H1378" s="42"/>
      <c r="I1378" s="42"/>
      <c r="J1378" s="42"/>
      <c r="K1378" s="42"/>
      <c r="L1378" s="46"/>
      <c r="M1378" s="42"/>
      <c r="N1378" s="48"/>
      <c r="O1378" s="42"/>
      <c r="P1378" s="42"/>
      <c r="Q1378" s="42"/>
      <c r="R1378" s="47"/>
      <c r="S1378" s="42"/>
      <c r="T1378" s="73"/>
      <c r="U1378" s="48"/>
      <c r="V1378" s="49"/>
    </row>
    <row r="1379" spans="1:22" x14ac:dyDescent="0.35">
      <c r="A1379" s="1"/>
      <c r="B1379" s="44"/>
      <c r="E1379" s="50"/>
      <c r="F1379" s="41"/>
      <c r="G1379" s="42"/>
      <c r="H1379" s="42"/>
      <c r="I1379" s="42"/>
      <c r="J1379" s="42"/>
      <c r="K1379" s="42"/>
      <c r="L1379" s="46"/>
      <c r="M1379" s="42"/>
      <c r="N1379" s="48"/>
      <c r="O1379" s="42"/>
      <c r="P1379" s="42"/>
      <c r="Q1379" s="42"/>
      <c r="R1379" s="47"/>
      <c r="S1379" s="42"/>
      <c r="T1379" s="73"/>
      <c r="U1379" s="48"/>
      <c r="V1379" s="49"/>
    </row>
    <row r="1380" spans="1:22" x14ac:dyDescent="0.35">
      <c r="A1380" s="1"/>
      <c r="B1380" s="44"/>
      <c r="E1380" s="50"/>
      <c r="F1380" s="60"/>
      <c r="G1380" s="42"/>
      <c r="H1380" s="42"/>
      <c r="I1380" s="42"/>
      <c r="J1380" s="42"/>
      <c r="K1380" s="42"/>
      <c r="L1380" s="46"/>
      <c r="M1380" s="42"/>
      <c r="N1380" s="48"/>
      <c r="O1380" s="42"/>
      <c r="P1380" s="42"/>
      <c r="Q1380" s="42"/>
      <c r="R1380" s="62"/>
      <c r="S1380" s="48"/>
      <c r="T1380" s="73"/>
      <c r="U1380" s="48"/>
      <c r="V1380" s="49"/>
    </row>
    <row r="1381" spans="1:22" x14ac:dyDescent="0.35">
      <c r="A1381" s="1"/>
      <c r="B1381" s="44"/>
      <c r="E1381" s="50"/>
      <c r="F1381" s="41"/>
      <c r="G1381" s="42"/>
      <c r="H1381" s="42"/>
      <c r="I1381" s="42"/>
      <c r="J1381" s="42"/>
      <c r="K1381" s="42"/>
      <c r="L1381" s="46"/>
      <c r="M1381" s="42"/>
      <c r="N1381" s="48"/>
      <c r="O1381" s="42"/>
      <c r="P1381" s="42"/>
      <c r="Q1381" s="42"/>
      <c r="R1381" s="47"/>
      <c r="S1381" s="42"/>
      <c r="T1381" s="73"/>
      <c r="U1381" s="48"/>
      <c r="V1381" s="49"/>
    </row>
    <row r="1382" spans="1:22" x14ac:dyDescent="0.35">
      <c r="A1382" s="1"/>
      <c r="B1382" s="44"/>
      <c r="E1382" s="50"/>
      <c r="F1382" s="41"/>
      <c r="G1382" s="42"/>
      <c r="H1382" s="42"/>
      <c r="I1382" s="42"/>
      <c r="J1382" s="42"/>
      <c r="K1382" s="42"/>
      <c r="L1382" s="46"/>
      <c r="M1382" s="42"/>
      <c r="N1382" s="48"/>
      <c r="O1382" s="42"/>
      <c r="P1382" s="42"/>
      <c r="Q1382" s="42"/>
      <c r="R1382" s="47"/>
      <c r="S1382" s="42"/>
      <c r="T1382" s="73"/>
      <c r="U1382" s="48"/>
      <c r="V1382" s="49"/>
    </row>
    <row r="1383" spans="1:22" x14ac:dyDescent="0.35">
      <c r="A1383" s="1"/>
      <c r="B1383" s="44"/>
      <c r="E1383" s="50"/>
      <c r="F1383" s="41"/>
      <c r="G1383" s="42"/>
      <c r="H1383" s="42"/>
      <c r="I1383" s="42"/>
      <c r="J1383" s="42"/>
      <c r="K1383" s="42"/>
      <c r="L1383" s="46"/>
      <c r="M1383" s="42"/>
      <c r="N1383" s="48"/>
      <c r="O1383" s="42"/>
      <c r="P1383" s="42"/>
      <c r="Q1383" s="42"/>
      <c r="R1383" s="47"/>
      <c r="S1383" s="42"/>
      <c r="T1383" s="73"/>
      <c r="U1383" s="48"/>
      <c r="V1383" s="49"/>
    </row>
    <row r="1384" spans="1:22" x14ac:dyDescent="0.35">
      <c r="A1384" s="1"/>
      <c r="B1384" s="44"/>
      <c r="E1384" s="50"/>
      <c r="F1384" s="41"/>
      <c r="G1384" s="42"/>
      <c r="H1384" s="42"/>
      <c r="I1384" s="42"/>
      <c r="J1384" s="42"/>
      <c r="K1384" s="42"/>
      <c r="L1384" s="46"/>
      <c r="M1384" s="42"/>
      <c r="N1384" s="48"/>
      <c r="O1384" s="42"/>
      <c r="P1384" s="42"/>
      <c r="Q1384" s="42"/>
      <c r="R1384" s="47"/>
      <c r="S1384" s="42"/>
      <c r="T1384" s="73"/>
      <c r="U1384" s="48"/>
      <c r="V1384" s="49"/>
    </row>
    <row r="1385" spans="1:22" x14ac:dyDescent="0.35">
      <c r="A1385" s="1"/>
      <c r="B1385" s="44"/>
      <c r="E1385" s="50"/>
      <c r="F1385" s="41"/>
      <c r="G1385" s="42"/>
      <c r="H1385" s="42"/>
      <c r="I1385" s="42"/>
      <c r="J1385" s="42"/>
      <c r="K1385" s="42"/>
      <c r="L1385" s="46"/>
      <c r="M1385" s="42"/>
      <c r="N1385" s="48"/>
      <c r="O1385" s="42"/>
      <c r="P1385" s="42"/>
      <c r="Q1385" s="42"/>
      <c r="R1385" s="47"/>
      <c r="S1385" s="42"/>
      <c r="T1385" s="73"/>
      <c r="U1385" s="48"/>
      <c r="V1385" s="49"/>
    </row>
    <row r="1386" spans="1:22" x14ac:dyDescent="0.35">
      <c r="A1386" s="1"/>
      <c r="B1386" s="44"/>
      <c r="E1386" s="50"/>
      <c r="F1386" s="41"/>
      <c r="G1386" s="42"/>
      <c r="H1386" s="42"/>
      <c r="I1386" s="42"/>
      <c r="J1386" s="42"/>
      <c r="K1386" s="42"/>
      <c r="L1386" s="46"/>
      <c r="M1386" s="42"/>
      <c r="N1386" s="48"/>
      <c r="O1386" s="42"/>
      <c r="P1386" s="42"/>
      <c r="Q1386" s="42"/>
      <c r="R1386" s="47"/>
      <c r="S1386" s="42"/>
      <c r="T1386" s="73"/>
      <c r="U1386" s="48"/>
      <c r="V1386" s="49"/>
    </row>
    <row r="1387" spans="1:22" x14ac:dyDescent="0.35">
      <c r="A1387" s="1"/>
      <c r="B1387" s="44"/>
      <c r="E1387" s="50"/>
      <c r="F1387" s="60"/>
      <c r="G1387" s="42"/>
      <c r="H1387" s="42"/>
      <c r="I1387" s="42"/>
      <c r="J1387" s="42"/>
      <c r="K1387" s="42"/>
      <c r="L1387" s="46"/>
      <c r="M1387" s="42"/>
      <c r="N1387" s="48"/>
      <c r="O1387" s="42"/>
      <c r="P1387" s="42"/>
      <c r="Q1387" s="42"/>
      <c r="R1387" s="62"/>
      <c r="S1387" s="48"/>
      <c r="T1387" s="73"/>
      <c r="U1387" s="48"/>
      <c r="V1387" s="49"/>
    </row>
    <row r="1388" spans="1:22" x14ac:dyDescent="0.35">
      <c r="A1388" s="1"/>
      <c r="B1388" s="44"/>
      <c r="E1388" s="50"/>
      <c r="F1388" s="60"/>
      <c r="G1388" s="42"/>
      <c r="H1388" s="42"/>
      <c r="I1388" s="42"/>
      <c r="J1388" s="42"/>
      <c r="K1388" s="42"/>
      <c r="L1388" s="46"/>
      <c r="M1388" s="42"/>
      <c r="N1388" s="48"/>
      <c r="O1388" s="42"/>
      <c r="P1388" s="42"/>
      <c r="Q1388" s="42"/>
      <c r="R1388" s="47"/>
      <c r="S1388" s="42"/>
      <c r="T1388" s="73"/>
      <c r="U1388" s="48"/>
      <c r="V1388" s="49"/>
    </row>
    <row r="1389" spans="1:22" x14ac:dyDescent="0.35">
      <c r="A1389" s="1"/>
      <c r="B1389" s="44"/>
      <c r="E1389" s="50"/>
      <c r="F1389" s="60"/>
      <c r="G1389" s="42"/>
      <c r="H1389" s="42"/>
      <c r="I1389" s="42"/>
      <c r="J1389" s="42"/>
      <c r="K1389" s="42"/>
      <c r="L1389" s="46"/>
      <c r="M1389" s="42"/>
      <c r="N1389" s="48"/>
      <c r="O1389" s="42"/>
      <c r="P1389" s="42"/>
      <c r="Q1389" s="42"/>
      <c r="R1389" s="47"/>
      <c r="S1389" s="42"/>
      <c r="T1389" s="73"/>
      <c r="U1389" s="48"/>
      <c r="V1389" s="49"/>
    </row>
    <row r="1390" spans="1:22" x14ac:dyDescent="0.35">
      <c r="A1390" s="1"/>
      <c r="B1390" s="44"/>
      <c r="E1390" s="50"/>
      <c r="F1390" s="41"/>
      <c r="G1390" s="42"/>
      <c r="H1390" s="42"/>
      <c r="I1390" s="42"/>
      <c r="J1390" s="42"/>
      <c r="K1390" s="42"/>
      <c r="L1390" s="46"/>
      <c r="M1390" s="42"/>
      <c r="N1390" s="48"/>
      <c r="O1390" s="42"/>
      <c r="P1390" s="42"/>
      <c r="Q1390" s="42"/>
      <c r="R1390" s="47"/>
      <c r="S1390" s="42"/>
      <c r="T1390" s="73"/>
      <c r="U1390" s="48"/>
      <c r="V1390" s="49"/>
    </row>
    <row r="1391" spans="1:22" x14ac:dyDescent="0.35">
      <c r="A1391" s="1"/>
      <c r="B1391" s="44"/>
      <c r="E1391" s="50"/>
      <c r="F1391" s="41"/>
      <c r="G1391" s="42"/>
      <c r="H1391" s="42"/>
      <c r="I1391" s="42"/>
      <c r="J1391" s="42"/>
      <c r="K1391" s="42"/>
      <c r="L1391" s="46"/>
      <c r="M1391" s="42"/>
      <c r="N1391" s="48"/>
      <c r="O1391" s="42"/>
      <c r="P1391" s="42"/>
      <c r="Q1391" s="42"/>
      <c r="R1391" s="47"/>
      <c r="S1391" s="42"/>
      <c r="T1391" s="73"/>
      <c r="U1391" s="48"/>
      <c r="V1391" s="49"/>
    </row>
    <row r="1392" spans="1:22" x14ac:dyDescent="0.35">
      <c r="A1392" s="1"/>
      <c r="B1392" s="44"/>
      <c r="E1392" s="50"/>
      <c r="F1392" s="41"/>
      <c r="G1392" s="42"/>
      <c r="H1392" s="42"/>
      <c r="I1392" s="42"/>
      <c r="J1392" s="42"/>
      <c r="K1392" s="42"/>
      <c r="L1392" s="46"/>
      <c r="M1392" s="42"/>
      <c r="N1392" s="48"/>
      <c r="O1392" s="42"/>
      <c r="P1392" s="42"/>
      <c r="Q1392" s="42"/>
      <c r="R1392" s="47"/>
      <c r="S1392" s="42"/>
      <c r="T1392" s="73"/>
      <c r="U1392" s="48"/>
      <c r="V1392" s="49"/>
    </row>
    <row r="1393" spans="1:22" x14ac:dyDescent="0.35">
      <c r="A1393" s="1"/>
      <c r="B1393" s="44"/>
      <c r="E1393" s="50"/>
      <c r="F1393" s="60"/>
      <c r="G1393" s="42"/>
      <c r="H1393" s="42"/>
      <c r="I1393" s="42"/>
      <c r="J1393" s="42"/>
      <c r="K1393" s="42"/>
      <c r="L1393" s="46"/>
      <c r="M1393" s="42"/>
      <c r="N1393" s="48"/>
      <c r="O1393" s="42"/>
      <c r="P1393" s="42"/>
      <c r="Q1393" s="42"/>
      <c r="R1393" s="47"/>
      <c r="S1393" s="42"/>
      <c r="T1393" s="73"/>
      <c r="U1393" s="48"/>
      <c r="V1393" s="49"/>
    </row>
    <row r="1394" spans="1:22" x14ac:dyDescent="0.35">
      <c r="A1394" s="1"/>
      <c r="B1394" s="44"/>
      <c r="E1394" s="50"/>
      <c r="F1394" s="41"/>
      <c r="G1394" s="42"/>
      <c r="H1394" s="42"/>
      <c r="I1394" s="42"/>
      <c r="J1394" s="42"/>
      <c r="K1394" s="42"/>
      <c r="L1394" s="46"/>
      <c r="M1394" s="42"/>
      <c r="N1394" s="48"/>
      <c r="O1394" s="42"/>
      <c r="P1394" s="42"/>
      <c r="Q1394" s="42"/>
      <c r="R1394" s="47"/>
      <c r="S1394" s="42"/>
      <c r="T1394" s="73"/>
      <c r="U1394" s="48"/>
      <c r="V1394" s="49"/>
    </row>
    <row r="1395" spans="1:22" x14ac:dyDescent="0.35">
      <c r="A1395" s="1"/>
      <c r="B1395" s="44"/>
      <c r="E1395" s="50"/>
      <c r="F1395" s="41"/>
      <c r="G1395" s="42"/>
      <c r="H1395" s="42"/>
      <c r="I1395" s="42"/>
      <c r="J1395" s="42"/>
      <c r="K1395" s="42"/>
      <c r="L1395" s="46"/>
      <c r="M1395" s="42"/>
      <c r="N1395" s="48"/>
      <c r="O1395" s="42"/>
      <c r="P1395" s="42"/>
      <c r="Q1395" s="42"/>
      <c r="R1395" s="47"/>
      <c r="S1395" s="42"/>
      <c r="T1395" s="73"/>
      <c r="U1395" s="48"/>
      <c r="V1395" s="49"/>
    </row>
    <row r="1396" spans="1:22" x14ac:dyDescent="0.35">
      <c r="A1396" s="1"/>
      <c r="B1396" s="44"/>
      <c r="E1396" s="50"/>
      <c r="F1396" s="41"/>
      <c r="G1396" s="42"/>
      <c r="H1396" s="42"/>
      <c r="I1396" s="42"/>
      <c r="J1396" s="42"/>
      <c r="K1396" s="42"/>
      <c r="L1396" s="46"/>
      <c r="M1396" s="42"/>
      <c r="N1396" s="48"/>
      <c r="O1396" s="42"/>
      <c r="P1396" s="42"/>
      <c r="Q1396" s="42"/>
      <c r="R1396" s="47"/>
      <c r="S1396" s="42"/>
      <c r="T1396" s="73"/>
      <c r="U1396" s="48"/>
      <c r="V1396" s="49"/>
    </row>
    <row r="1397" spans="1:22" x14ac:dyDescent="0.35">
      <c r="A1397" s="1"/>
      <c r="B1397" s="44"/>
      <c r="E1397" s="50"/>
      <c r="F1397" s="41"/>
      <c r="G1397" s="42"/>
      <c r="H1397" s="42"/>
      <c r="I1397" s="42"/>
      <c r="J1397" s="42"/>
      <c r="K1397" s="42"/>
      <c r="L1397" s="46"/>
      <c r="M1397" s="42"/>
      <c r="N1397" s="48"/>
      <c r="O1397" s="42"/>
      <c r="P1397" s="42"/>
      <c r="Q1397" s="42"/>
      <c r="R1397" s="47"/>
      <c r="S1397" s="42"/>
      <c r="T1397" s="73"/>
      <c r="U1397" s="48"/>
      <c r="V1397" s="49"/>
    </row>
    <row r="1398" spans="1:22" x14ac:dyDescent="0.35">
      <c r="A1398" s="1"/>
      <c r="B1398" s="44"/>
      <c r="E1398" s="50"/>
      <c r="F1398" s="41"/>
      <c r="G1398" s="42"/>
      <c r="H1398" s="42"/>
      <c r="I1398" s="42"/>
      <c r="J1398" s="42"/>
      <c r="K1398" s="42"/>
      <c r="L1398" s="46"/>
      <c r="M1398" s="42"/>
      <c r="N1398" s="48"/>
      <c r="O1398" s="42"/>
      <c r="P1398" s="42"/>
      <c r="Q1398" s="42"/>
      <c r="R1398" s="47"/>
      <c r="S1398" s="42"/>
      <c r="T1398" s="73"/>
      <c r="U1398" s="48"/>
      <c r="V1398" s="49"/>
    </row>
    <row r="1399" spans="1:22" x14ac:dyDescent="0.35">
      <c r="A1399" s="1"/>
      <c r="B1399" s="44"/>
      <c r="E1399" s="50"/>
      <c r="F1399" s="60"/>
      <c r="G1399" s="42"/>
      <c r="H1399" s="42"/>
      <c r="I1399" s="42"/>
      <c r="J1399" s="42"/>
      <c r="K1399" s="42"/>
      <c r="L1399" s="46"/>
      <c r="M1399" s="48"/>
      <c r="N1399" s="48"/>
      <c r="O1399" s="42"/>
      <c r="P1399" s="42"/>
      <c r="Q1399" s="42"/>
      <c r="R1399" s="47"/>
      <c r="S1399" s="42"/>
      <c r="T1399" s="73"/>
      <c r="U1399" s="48"/>
      <c r="V1399" s="49"/>
    </row>
    <row r="1400" spans="1:22" x14ac:dyDescent="0.35">
      <c r="A1400" s="1"/>
      <c r="B1400" s="44"/>
      <c r="E1400" s="50"/>
      <c r="F1400" s="41"/>
      <c r="G1400" s="42"/>
      <c r="H1400" s="48"/>
      <c r="I1400" s="42"/>
      <c r="J1400" s="42"/>
      <c r="K1400" s="42"/>
      <c r="L1400" s="46"/>
      <c r="M1400" s="42"/>
      <c r="N1400" s="48"/>
      <c r="O1400" s="42"/>
      <c r="P1400" s="42"/>
      <c r="Q1400" s="42"/>
      <c r="R1400" s="47"/>
      <c r="S1400" s="42"/>
      <c r="T1400" s="73"/>
      <c r="U1400" s="48"/>
      <c r="V1400" s="49"/>
    </row>
    <row r="1401" spans="1:22" x14ac:dyDescent="0.35">
      <c r="A1401" s="1"/>
      <c r="B1401" s="44"/>
      <c r="E1401" s="50"/>
      <c r="F1401" s="41"/>
      <c r="G1401" s="42"/>
      <c r="H1401" s="42"/>
      <c r="I1401" s="42"/>
      <c r="J1401" s="42"/>
      <c r="K1401" s="42"/>
      <c r="L1401" s="46"/>
      <c r="M1401" s="42"/>
      <c r="N1401" s="48"/>
      <c r="O1401" s="42"/>
      <c r="P1401" s="42"/>
      <c r="Q1401" s="42"/>
      <c r="R1401" s="47"/>
      <c r="S1401" s="42"/>
      <c r="T1401" s="73"/>
      <c r="U1401" s="48"/>
      <c r="V1401" s="49"/>
    </row>
    <row r="1402" spans="1:22" x14ac:dyDescent="0.35">
      <c r="A1402" s="1"/>
      <c r="B1402" s="44"/>
      <c r="E1402" s="50"/>
      <c r="F1402" s="41"/>
      <c r="G1402" s="42"/>
      <c r="H1402" s="42"/>
      <c r="I1402" s="42"/>
      <c r="J1402" s="42"/>
      <c r="K1402" s="42"/>
      <c r="L1402" s="46"/>
      <c r="M1402" s="42"/>
      <c r="N1402" s="48"/>
      <c r="O1402" s="42"/>
      <c r="P1402" s="42"/>
      <c r="Q1402" s="42"/>
      <c r="R1402" s="47"/>
      <c r="S1402" s="42"/>
      <c r="T1402" s="73"/>
      <c r="U1402" s="48"/>
      <c r="V1402" s="49"/>
    </row>
    <row r="1403" spans="1:22" x14ac:dyDescent="0.35">
      <c r="A1403" s="1"/>
      <c r="B1403" s="44"/>
      <c r="E1403" s="50"/>
      <c r="F1403" s="41"/>
      <c r="G1403" s="42"/>
      <c r="H1403" s="42"/>
      <c r="I1403" s="42"/>
      <c r="J1403" s="42"/>
      <c r="K1403" s="42"/>
      <c r="L1403" s="46"/>
      <c r="M1403" s="42"/>
      <c r="N1403" s="48"/>
      <c r="O1403" s="42"/>
      <c r="P1403" s="42"/>
      <c r="Q1403" s="42"/>
      <c r="R1403" s="47"/>
      <c r="S1403" s="42"/>
      <c r="T1403" s="73"/>
      <c r="U1403" s="48"/>
      <c r="V1403" s="49"/>
    </row>
    <row r="1404" spans="1:22" x14ac:dyDescent="0.35">
      <c r="A1404" s="1"/>
      <c r="B1404" s="44"/>
      <c r="E1404" s="50"/>
      <c r="F1404" s="41"/>
      <c r="G1404" s="42"/>
      <c r="H1404" s="48"/>
      <c r="I1404" s="42"/>
      <c r="J1404" s="42"/>
      <c r="K1404" s="42"/>
      <c r="L1404" s="46"/>
      <c r="M1404" s="42"/>
      <c r="N1404" s="48"/>
      <c r="O1404" s="42"/>
      <c r="P1404" s="42"/>
      <c r="Q1404" s="42"/>
      <c r="R1404" s="47"/>
      <c r="S1404" s="42"/>
      <c r="T1404" s="73"/>
      <c r="U1404" s="48"/>
      <c r="V1404" s="49"/>
    </row>
    <row r="1405" spans="1:22" x14ac:dyDescent="0.35">
      <c r="A1405" s="1"/>
      <c r="B1405" s="44"/>
      <c r="E1405" s="50"/>
      <c r="F1405" s="41"/>
      <c r="G1405" s="42"/>
      <c r="H1405" s="42"/>
      <c r="I1405" s="42"/>
      <c r="J1405" s="42"/>
      <c r="K1405" s="42"/>
      <c r="L1405" s="46"/>
      <c r="M1405" s="42"/>
      <c r="N1405" s="48"/>
      <c r="O1405" s="42"/>
      <c r="P1405" s="42"/>
      <c r="Q1405" s="42"/>
      <c r="R1405" s="47"/>
      <c r="S1405" s="42"/>
      <c r="T1405" s="73"/>
      <c r="U1405" s="48"/>
      <c r="V1405" s="49"/>
    </row>
    <row r="1406" spans="1:22" x14ac:dyDescent="0.35">
      <c r="A1406" s="1"/>
      <c r="B1406" s="44"/>
      <c r="E1406" s="50"/>
      <c r="F1406" s="41"/>
      <c r="G1406" s="42"/>
      <c r="H1406" s="42"/>
      <c r="I1406" s="42"/>
      <c r="J1406" s="42"/>
      <c r="K1406" s="42"/>
      <c r="L1406" s="46"/>
      <c r="M1406" s="42"/>
      <c r="N1406" s="48"/>
      <c r="O1406" s="42"/>
      <c r="P1406" s="42"/>
      <c r="Q1406" s="42"/>
      <c r="R1406" s="47"/>
      <c r="S1406" s="42"/>
      <c r="T1406" s="73"/>
      <c r="U1406" s="48"/>
      <c r="V1406" s="49"/>
    </row>
    <row r="1407" spans="1:22" x14ac:dyDescent="0.35">
      <c r="A1407" s="1"/>
      <c r="B1407" s="44"/>
      <c r="E1407" s="50"/>
      <c r="F1407" s="41"/>
      <c r="G1407" s="42"/>
      <c r="H1407" s="42"/>
      <c r="I1407" s="42"/>
      <c r="J1407" s="42"/>
      <c r="K1407" s="42"/>
      <c r="L1407" s="46"/>
      <c r="M1407" s="42"/>
      <c r="N1407" s="48"/>
      <c r="O1407" s="42"/>
      <c r="P1407" s="42"/>
      <c r="Q1407" s="42"/>
      <c r="R1407" s="47"/>
      <c r="S1407" s="42"/>
      <c r="T1407" s="73"/>
      <c r="U1407" s="48"/>
      <c r="V1407" s="49"/>
    </row>
    <row r="1408" spans="1:22" x14ac:dyDescent="0.35">
      <c r="A1408" s="1"/>
      <c r="B1408" s="44"/>
      <c r="E1408" s="50"/>
      <c r="F1408" s="41"/>
      <c r="G1408" s="42"/>
      <c r="H1408" s="48"/>
      <c r="I1408" s="42"/>
      <c r="J1408" s="42"/>
      <c r="K1408" s="42"/>
      <c r="L1408" s="46"/>
      <c r="M1408" s="42"/>
      <c r="N1408" s="48"/>
      <c r="O1408" s="42"/>
      <c r="P1408" s="42"/>
      <c r="Q1408" s="42"/>
      <c r="R1408" s="47"/>
      <c r="S1408" s="42"/>
      <c r="T1408" s="73"/>
      <c r="U1408" s="48"/>
      <c r="V1408" s="49"/>
    </row>
    <row r="1409" spans="1:22" x14ac:dyDescent="0.35">
      <c r="A1409" s="1"/>
      <c r="B1409" s="44"/>
      <c r="E1409" s="50"/>
      <c r="F1409" s="41"/>
      <c r="G1409" s="42"/>
      <c r="H1409" s="48"/>
      <c r="I1409" s="42"/>
      <c r="J1409" s="42"/>
      <c r="K1409" s="42"/>
      <c r="L1409" s="46"/>
      <c r="M1409" s="42"/>
      <c r="N1409" s="48"/>
      <c r="O1409" s="42"/>
      <c r="P1409" s="42"/>
      <c r="Q1409" s="42"/>
      <c r="R1409" s="47"/>
      <c r="S1409" s="42"/>
      <c r="T1409" s="73"/>
      <c r="U1409" s="48"/>
      <c r="V1409" s="49"/>
    </row>
    <row r="1410" spans="1:22" x14ac:dyDescent="0.35">
      <c r="A1410" s="1"/>
      <c r="B1410" s="44"/>
      <c r="E1410" s="50"/>
      <c r="F1410" s="41"/>
      <c r="G1410" s="42"/>
      <c r="H1410" s="42"/>
      <c r="I1410" s="42"/>
      <c r="J1410" s="42"/>
      <c r="K1410" s="42"/>
      <c r="L1410" s="46"/>
      <c r="M1410" s="42"/>
      <c r="N1410" s="48"/>
      <c r="O1410" s="42"/>
      <c r="P1410" s="42"/>
      <c r="Q1410" s="42"/>
      <c r="R1410" s="47"/>
      <c r="S1410" s="42"/>
      <c r="T1410" s="73"/>
      <c r="U1410" s="48"/>
      <c r="V1410" s="49"/>
    </row>
    <row r="1411" spans="1:22" x14ac:dyDescent="0.35">
      <c r="A1411" s="1"/>
      <c r="B1411" s="44"/>
      <c r="E1411" s="50"/>
      <c r="F1411" s="41"/>
      <c r="G1411" s="42"/>
      <c r="H1411" s="42"/>
      <c r="I1411" s="42"/>
      <c r="J1411" s="42"/>
      <c r="K1411" s="42"/>
      <c r="L1411" s="46"/>
      <c r="M1411" s="42"/>
      <c r="N1411" s="48"/>
      <c r="O1411" s="42"/>
      <c r="P1411" s="42"/>
      <c r="Q1411" s="42"/>
      <c r="R1411" s="47"/>
      <c r="S1411" s="42"/>
      <c r="T1411" s="73"/>
      <c r="U1411" s="48"/>
      <c r="V1411" s="49"/>
    </row>
    <row r="1412" spans="1:22" x14ac:dyDescent="0.35">
      <c r="A1412" s="1"/>
      <c r="B1412" s="44"/>
      <c r="E1412" s="50"/>
      <c r="F1412" s="41"/>
      <c r="G1412" s="42"/>
      <c r="H1412" s="48"/>
      <c r="I1412" s="42"/>
      <c r="J1412" s="42"/>
      <c r="K1412" s="42"/>
      <c r="L1412" s="46"/>
      <c r="M1412" s="42"/>
      <c r="N1412" s="48"/>
      <c r="O1412" s="42"/>
      <c r="P1412" s="42"/>
      <c r="Q1412" s="42"/>
      <c r="R1412" s="47"/>
      <c r="S1412" s="42"/>
      <c r="T1412" s="73"/>
      <c r="U1412" s="48"/>
      <c r="V1412" s="49"/>
    </row>
    <row r="1413" spans="1:22" x14ac:dyDescent="0.35">
      <c r="A1413" s="1"/>
      <c r="B1413" s="44"/>
      <c r="E1413" s="50"/>
      <c r="F1413" s="41"/>
      <c r="G1413" s="42"/>
      <c r="H1413" s="48"/>
      <c r="I1413" s="42"/>
      <c r="J1413" s="42"/>
      <c r="K1413" s="42"/>
      <c r="L1413" s="46"/>
      <c r="M1413" s="42"/>
      <c r="N1413" s="48"/>
      <c r="O1413" s="42"/>
      <c r="P1413" s="42"/>
      <c r="Q1413" s="42"/>
      <c r="R1413" s="47"/>
      <c r="S1413" s="42"/>
      <c r="T1413" s="73"/>
      <c r="U1413" s="48"/>
      <c r="V1413" s="49"/>
    </row>
    <row r="1414" spans="1:22" x14ac:dyDescent="0.35">
      <c r="A1414" s="1"/>
      <c r="B1414" s="44"/>
      <c r="E1414" s="50"/>
      <c r="F1414" s="41"/>
      <c r="G1414" s="42"/>
      <c r="H1414" s="42"/>
      <c r="I1414" s="42"/>
      <c r="J1414" s="42"/>
      <c r="K1414" s="42"/>
      <c r="L1414" s="46"/>
      <c r="M1414" s="42"/>
      <c r="N1414" s="48"/>
      <c r="O1414" s="42"/>
      <c r="P1414" s="42"/>
      <c r="Q1414" s="42"/>
      <c r="R1414" s="47"/>
      <c r="S1414" s="42"/>
      <c r="T1414" s="73"/>
      <c r="U1414" s="48"/>
      <c r="V1414" s="49"/>
    </row>
    <row r="1415" spans="1:22" x14ac:dyDescent="0.35">
      <c r="A1415" s="1"/>
      <c r="B1415" s="44"/>
      <c r="E1415" s="50"/>
      <c r="F1415" s="41"/>
      <c r="G1415" s="42"/>
      <c r="H1415" s="42"/>
      <c r="I1415" s="42"/>
      <c r="J1415" s="42"/>
      <c r="K1415" s="42"/>
      <c r="L1415" s="46"/>
      <c r="M1415" s="42"/>
      <c r="N1415" s="48"/>
      <c r="O1415" s="42"/>
      <c r="P1415" s="42"/>
      <c r="Q1415" s="42"/>
      <c r="R1415" s="47"/>
      <c r="S1415" s="42"/>
      <c r="T1415" s="73"/>
      <c r="U1415" s="48"/>
      <c r="V1415" s="49"/>
    </row>
    <row r="1416" spans="1:22" x14ac:dyDescent="0.35">
      <c r="A1416" s="1"/>
      <c r="B1416" s="44"/>
      <c r="E1416" s="50"/>
      <c r="F1416" s="41"/>
      <c r="G1416" s="42"/>
      <c r="H1416" s="42"/>
      <c r="I1416" s="42"/>
      <c r="J1416" s="42"/>
      <c r="K1416" s="42"/>
      <c r="L1416" s="46"/>
      <c r="M1416" s="42"/>
      <c r="N1416" s="48"/>
      <c r="O1416" s="42"/>
      <c r="P1416" s="42"/>
      <c r="Q1416" s="42"/>
      <c r="R1416" s="47"/>
      <c r="S1416" s="42"/>
      <c r="T1416" s="73"/>
      <c r="U1416" s="48"/>
      <c r="V1416" s="49"/>
    </row>
    <row r="1417" spans="1:22" x14ac:dyDescent="0.35">
      <c r="A1417" s="1"/>
      <c r="B1417" s="44"/>
      <c r="E1417" s="50"/>
      <c r="F1417" s="41"/>
      <c r="G1417" s="42"/>
      <c r="H1417" s="48"/>
      <c r="I1417" s="42"/>
      <c r="J1417" s="42"/>
      <c r="K1417" s="42"/>
      <c r="L1417" s="46"/>
      <c r="M1417" s="42"/>
      <c r="N1417" s="48"/>
      <c r="O1417" s="42"/>
      <c r="P1417" s="42"/>
      <c r="Q1417" s="42"/>
      <c r="R1417" s="47"/>
      <c r="S1417" s="42"/>
      <c r="T1417" s="73"/>
      <c r="U1417" s="48"/>
      <c r="V1417" s="49"/>
    </row>
    <row r="1418" spans="1:22" x14ac:dyDescent="0.35">
      <c r="A1418" s="1"/>
      <c r="B1418" s="44"/>
      <c r="E1418" s="50"/>
      <c r="F1418" s="60"/>
      <c r="G1418" s="42"/>
      <c r="H1418" s="42"/>
      <c r="I1418" s="42"/>
      <c r="J1418" s="42"/>
      <c r="K1418" s="42"/>
      <c r="L1418" s="46"/>
      <c r="M1418" s="42"/>
      <c r="N1418" s="48"/>
      <c r="O1418" s="42"/>
      <c r="P1418" s="42"/>
      <c r="Q1418" s="42"/>
      <c r="R1418" s="62"/>
      <c r="S1418" s="48"/>
      <c r="T1418" s="73"/>
      <c r="U1418" s="48"/>
      <c r="V1418" s="49"/>
    </row>
    <row r="1419" spans="1:22" x14ac:dyDescent="0.35">
      <c r="A1419" s="1"/>
      <c r="B1419" s="44"/>
      <c r="E1419" s="50"/>
      <c r="F1419" s="41"/>
      <c r="G1419" s="42"/>
      <c r="H1419" s="42"/>
      <c r="I1419" s="42"/>
      <c r="J1419" s="42"/>
      <c r="K1419" s="42"/>
      <c r="L1419" s="46"/>
      <c r="M1419" s="42"/>
      <c r="N1419" s="48"/>
      <c r="O1419" s="42"/>
      <c r="P1419" s="42"/>
      <c r="Q1419" s="42"/>
      <c r="R1419" s="47"/>
      <c r="S1419" s="42"/>
      <c r="T1419" s="73"/>
      <c r="U1419" s="48"/>
      <c r="V1419" s="49"/>
    </row>
    <row r="1420" spans="1:22" x14ac:dyDescent="0.35">
      <c r="A1420" s="1"/>
      <c r="B1420" s="44"/>
      <c r="E1420" s="50"/>
      <c r="F1420" s="41"/>
      <c r="G1420" s="42"/>
      <c r="H1420" s="42"/>
      <c r="I1420" s="42"/>
      <c r="J1420" s="42"/>
      <c r="K1420" s="42"/>
      <c r="L1420" s="46"/>
      <c r="M1420" s="42"/>
      <c r="N1420" s="48"/>
      <c r="O1420" s="42"/>
      <c r="P1420" s="42"/>
      <c r="Q1420" s="42"/>
      <c r="R1420" s="47"/>
      <c r="S1420" s="42"/>
      <c r="T1420" s="73"/>
      <c r="U1420" s="48"/>
      <c r="V1420" s="49"/>
    </row>
    <row r="1421" spans="1:22" x14ac:dyDescent="0.35">
      <c r="A1421" s="1"/>
      <c r="B1421" s="44"/>
      <c r="E1421" s="50"/>
      <c r="F1421" s="41"/>
      <c r="G1421" s="42"/>
      <c r="H1421" s="42"/>
      <c r="I1421" s="42"/>
      <c r="J1421" s="42"/>
      <c r="K1421" s="42"/>
      <c r="L1421" s="46"/>
      <c r="M1421" s="42"/>
      <c r="N1421" s="48"/>
      <c r="O1421" s="42"/>
      <c r="P1421" s="42"/>
      <c r="Q1421" s="42"/>
      <c r="R1421" s="47"/>
      <c r="S1421" s="42"/>
      <c r="T1421" s="73"/>
      <c r="U1421" s="48"/>
      <c r="V1421" s="49"/>
    </row>
    <row r="1422" spans="1:22" x14ac:dyDescent="0.35">
      <c r="A1422" s="1"/>
      <c r="B1422" s="44"/>
      <c r="E1422" s="50"/>
      <c r="F1422" s="41"/>
      <c r="G1422" s="42"/>
      <c r="H1422" s="42"/>
      <c r="I1422" s="42"/>
      <c r="J1422" s="42"/>
      <c r="K1422" s="42"/>
      <c r="L1422" s="46"/>
      <c r="M1422" s="42"/>
      <c r="N1422" s="48"/>
      <c r="O1422" s="42"/>
      <c r="P1422" s="42"/>
      <c r="Q1422" s="42"/>
      <c r="R1422" s="47"/>
      <c r="S1422" s="42"/>
      <c r="T1422" s="73"/>
      <c r="U1422" s="48"/>
      <c r="V1422" s="49"/>
    </row>
    <row r="1423" spans="1:22" x14ac:dyDescent="0.35">
      <c r="A1423" s="1"/>
      <c r="B1423" s="44"/>
      <c r="E1423" s="50"/>
      <c r="F1423" s="41"/>
      <c r="G1423" s="42"/>
      <c r="H1423" s="42"/>
      <c r="I1423" s="42"/>
      <c r="J1423" s="42"/>
      <c r="K1423" s="42"/>
      <c r="L1423" s="46"/>
      <c r="M1423" s="48"/>
      <c r="N1423" s="48"/>
      <c r="O1423" s="42"/>
      <c r="P1423" s="42"/>
      <c r="Q1423" s="42"/>
      <c r="R1423" s="47"/>
      <c r="S1423" s="42"/>
      <c r="T1423" s="73"/>
      <c r="U1423" s="48"/>
      <c r="V1423" s="49"/>
    </row>
    <row r="1424" spans="1:22" x14ac:dyDescent="0.35">
      <c r="A1424" s="1"/>
      <c r="B1424" s="44"/>
      <c r="E1424" s="50"/>
      <c r="F1424" s="41"/>
      <c r="G1424" s="42"/>
      <c r="H1424" s="42"/>
      <c r="I1424" s="42"/>
      <c r="J1424" s="42"/>
      <c r="K1424" s="42"/>
      <c r="L1424" s="46"/>
      <c r="M1424" s="42"/>
      <c r="N1424" s="48"/>
      <c r="O1424" s="42"/>
      <c r="P1424" s="42"/>
      <c r="Q1424" s="42"/>
      <c r="R1424" s="47"/>
      <c r="S1424" s="42"/>
      <c r="T1424" s="73"/>
      <c r="U1424" s="48"/>
      <c r="V1424" s="49"/>
    </row>
    <row r="1425" spans="1:22" x14ac:dyDescent="0.35">
      <c r="A1425" s="1"/>
      <c r="B1425" s="44"/>
      <c r="E1425" s="50"/>
      <c r="F1425" s="41"/>
      <c r="G1425" s="42"/>
      <c r="H1425" s="42"/>
      <c r="I1425" s="42"/>
      <c r="J1425" s="42"/>
      <c r="K1425" s="42"/>
      <c r="L1425" s="46"/>
      <c r="M1425" s="42"/>
      <c r="N1425" s="48"/>
      <c r="O1425" s="42"/>
      <c r="P1425" s="42"/>
      <c r="Q1425" s="42"/>
      <c r="R1425" s="47"/>
      <c r="S1425" s="42"/>
      <c r="T1425" s="73"/>
      <c r="U1425" s="48"/>
      <c r="V1425" s="49"/>
    </row>
    <row r="1426" spans="1:22" x14ac:dyDescent="0.35">
      <c r="A1426" s="1"/>
      <c r="B1426" s="44"/>
      <c r="E1426" s="50"/>
      <c r="F1426" s="41"/>
      <c r="G1426" s="42"/>
      <c r="H1426" s="42"/>
      <c r="I1426" s="42"/>
      <c r="J1426" s="42"/>
      <c r="K1426" s="42"/>
      <c r="L1426" s="46"/>
      <c r="M1426" s="48"/>
      <c r="N1426" s="48"/>
      <c r="O1426" s="42"/>
      <c r="P1426" s="42"/>
      <c r="Q1426" s="42"/>
      <c r="R1426" s="47"/>
      <c r="S1426" s="42"/>
      <c r="T1426" s="73"/>
      <c r="U1426" s="48"/>
      <c r="V1426" s="49"/>
    </row>
    <row r="1427" spans="1:22" x14ac:dyDescent="0.35">
      <c r="A1427" s="1"/>
      <c r="B1427" s="44"/>
      <c r="E1427" s="50"/>
      <c r="F1427" s="41"/>
      <c r="G1427" s="42"/>
      <c r="H1427" s="42"/>
      <c r="I1427" s="42"/>
      <c r="J1427" s="42"/>
      <c r="K1427" s="42"/>
      <c r="L1427" s="46"/>
      <c r="M1427" s="42"/>
      <c r="N1427" s="48"/>
      <c r="O1427" s="42"/>
      <c r="P1427" s="42"/>
      <c r="Q1427" s="42"/>
      <c r="R1427" s="47"/>
      <c r="S1427" s="42"/>
      <c r="T1427" s="73"/>
      <c r="U1427" s="48"/>
      <c r="V1427" s="49"/>
    </row>
    <row r="1428" spans="1:22" x14ac:dyDescent="0.35">
      <c r="A1428" s="1"/>
      <c r="B1428" s="44"/>
      <c r="E1428" s="50"/>
      <c r="F1428" s="41"/>
      <c r="G1428" s="42"/>
      <c r="H1428" s="42"/>
      <c r="I1428" s="42"/>
      <c r="J1428" s="42"/>
      <c r="K1428" s="42"/>
      <c r="L1428" s="46"/>
      <c r="M1428" s="42"/>
      <c r="N1428" s="48"/>
      <c r="O1428" s="42"/>
      <c r="P1428" s="42"/>
      <c r="Q1428" s="42"/>
      <c r="R1428" s="47"/>
      <c r="S1428" s="42"/>
      <c r="T1428" s="73"/>
      <c r="U1428" s="48"/>
      <c r="V1428" s="49"/>
    </row>
    <row r="1429" spans="1:22" x14ac:dyDescent="0.35">
      <c r="A1429" s="1"/>
      <c r="B1429" s="44"/>
      <c r="E1429" s="50"/>
      <c r="F1429" s="41"/>
      <c r="G1429" s="42"/>
      <c r="H1429" s="42"/>
      <c r="I1429" s="42"/>
      <c r="J1429" s="42"/>
      <c r="K1429" s="42"/>
      <c r="L1429" s="46"/>
      <c r="M1429" s="42"/>
      <c r="N1429" s="48"/>
      <c r="O1429" s="42"/>
      <c r="P1429" s="42"/>
      <c r="Q1429" s="42"/>
      <c r="R1429" s="47"/>
      <c r="S1429" s="42"/>
      <c r="T1429" s="73"/>
      <c r="U1429" s="48"/>
      <c r="V1429" s="49"/>
    </row>
    <row r="1430" spans="1:22" x14ac:dyDescent="0.35">
      <c r="A1430" s="1"/>
      <c r="B1430" s="44"/>
      <c r="E1430" s="50"/>
      <c r="F1430" s="41"/>
      <c r="G1430" s="42"/>
      <c r="H1430" s="42"/>
      <c r="I1430" s="42"/>
      <c r="J1430" s="42"/>
      <c r="K1430" s="42"/>
      <c r="L1430" s="46"/>
      <c r="M1430" s="42"/>
      <c r="N1430" s="48"/>
      <c r="O1430" s="42"/>
      <c r="P1430" s="42"/>
      <c r="Q1430" s="42"/>
      <c r="R1430" s="47"/>
      <c r="S1430" s="42"/>
      <c r="T1430" s="73"/>
      <c r="U1430" s="48"/>
      <c r="V1430" s="49"/>
    </row>
    <row r="1431" spans="1:22" x14ac:dyDescent="0.35">
      <c r="A1431" s="1"/>
      <c r="B1431" s="44"/>
      <c r="E1431" s="50"/>
      <c r="F1431" s="41"/>
      <c r="G1431" s="42"/>
      <c r="H1431" s="42"/>
      <c r="I1431" s="42"/>
      <c r="J1431" s="42"/>
      <c r="K1431" s="42"/>
      <c r="L1431" s="46"/>
      <c r="M1431" s="48"/>
      <c r="N1431" s="48"/>
      <c r="O1431" s="42"/>
      <c r="P1431" s="42"/>
      <c r="Q1431" s="42"/>
      <c r="R1431" s="47"/>
      <c r="S1431" s="42"/>
      <c r="T1431" s="73"/>
      <c r="U1431" s="48"/>
      <c r="V1431" s="49"/>
    </row>
    <row r="1432" spans="1:22" x14ac:dyDescent="0.35">
      <c r="A1432" s="1"/>
      <c r="B1432" s="44"/>
      <c r="E1432" s="50"/>
      <c r="F1432" s="41"/>
      <c r="G1432" s="42"/>
      <c r="H1432" s="42"/>
      <c r="I1432" s="42"/>
      <c r="J1432" s="42"/>
      <c r="K1432" s="42"/>
      <c r="L1432" s="46"/>
      <c r="M1432" s="42"/>
      <c r="N1432" s="48"/>
      <c r="O1432" s="42"/>
      <c r="P1432" s="42"/>
      <c r="Q1432" s="42"/>
      <c r="R1432" s="47"/>
      <c r="S1432" s="42"/>
      <c r="T1432" s="73"/>
      <c r="U1432" s="48"/>
      <c r="V1432" s="49"/>
    </row>
    <row r="1433" spans="1:22" x14ac:dyDescent="0.35">
      <c r="A1433" s="1"/>
      <c r="B1433" s="44"/>
      <c r="E1433" s="50"/>
      <c r="F1433" s="41"/>
      <c r="G1433" s="42"/>
      <c r="H1433" s="42"/>
      <c r="I1433" s="42"/>
      <c r="J1433" s="42"/>
      <c r="K1433" s="42"/>
      <c r="L1433" s="46"/>
      <c r="M1433" s="48"/>
      <c r="N1433" s="48"/>
      <c r="O1433" s="42"/>
      <c r="P1433" s="42"/>
      <c r="Q1433" s="42"/>
      <c r="R1433" s="47"/>
      <c r="S1433" s="42"/>
      <c r="T1433" s="73"/>
      <c r="U1433" s="48"/>
      <c r="V1433" s="49"/>
    </row>
    <row r="1434" spans="1:22" x14ac:dyDescent="0.35">
      <c r="A1434" s="1"/>
      <c r="B1434" s="44"/>
      <c r="E1434" s="50"/>
      <c r="F1434" s="41"/>
      <c r="G1434" s="42"/>
      <c r="H1434" s="42"/>
      <c r="I1434" s="42"/>
      <c r="J1434" s="42"/>
      <c r="K1434" s="42"/>
      <c r="L1434" s="46"/>
      <c r="M1434" s="42"/>
      <c r="N1434" s="48"/>
      <c r="O1434" s="42"/>
      <c r="P1434" s="42"/>
      <c r="Q1434" s="42"/>
      <c r="R1434" s="47"/>
      <c r="S1434" s="42"/>
      <c r="T1434" s="73"/>
      <c r="U1434" s="48"/>
      <c r="V1434" s="49"/>
    </row>
    <row r="1435" spans="1:22" x14ac:dyDescent="0.35">
      <c r="A1435" s="1"/>
      <c r="B1435" s="44"/>
      <c r="E1435" s="50"/>
      <c r="F1435" s="41"/>
      <c r="G1435" s="42"/>
      <c r="H1435" s="42"/>
      <c r="I1435" s="42"/>
      <c r="J1435" s="42"/>
      <c r="K1435" s="42"/>
      <c r="L1435" s="46"/>
      <c r="M1435" s="42"/>
      <c r="N1435" s="48"/>
      <c r="O1435" s="42"/>
      <c r="P1435" s="42"/>
      <c r="Q1435" s="42"/>
      <c r="R1435" s="47"/>
      <c r="S1435" s="42"/>
      <c r="T1435" s="73"/>
      <c r="U1435" s="48"/>
      <c r="V1435" s="49"/>
    </row>
    <row r="1436" spans="1:22" x14ac:dyDescent="0.35">
      <c r="A1436" s="1"/>
      <c r="B1436" s="44"/>
      <c r="E1436" s="50"/>
      <c r="F1436" s="41"/>
      <c r="G1436" s="42"/>
      <c r="H1436" s="42"/>
      <c r="I1436" s="42"/>
      <c r="J1436" s="42"/>
      <c r="K1436" s="42"/>
      <c r="L1436" s="46"/>
      <c r="M1436" s="48"/>
      <c r="N1436" s="48"/>
      <c r="O1436" s="42"/>
      <c r="P1436" s="42"/>
      <c r="Q1436" s="42"/>
      <c r="R1436" s="47"/>
      <c r="S1436" s="42"/>
      <c r="T1436" s="73"/>
      <c r="U1436" s="48"/>
      <c r="V1436" s="49"/>
    </row>
    <row r="1437" spans="1:22" x14ac:dyDescent="0.35">
      <c r="A1437" s="1"/>
      <c r="B1437" s="44"/>
      <c r="E1437" s="50"/>
      <c r="F1437" s="41"/>
      <c r="G1437" s="42"/>
      <c r="H1437" s="42"/>
      <c r="I1437" s="42"/>
      <c r="J1437" s="42"/>
      <c r="K1437" s="42"/>
      <c r="L1437" s="46"/>
      <c r="M1437" s="48"/>
      <c r="N1437" s="48"/>
      <c r="O1437" s="42"/>
      <c r="P1437" s="42"/>
      <c r="Q1437" s="42"/>
      <c r="R1437" s="47"/>
      <c r="S1437" s="42"/>
      <c r="T1437" s="73"/>
      <c r="U1437" s="48"/>
      <c r="V1437" s="49"/>
    </row>
    <row r="1438" spans="1:22" x14ac:dyDescent="0.35">
      <c r="A1438" s="1"/>
      <c r="B1438" s="44"/>
      <c r="E1438" s="50"/>
      <c r="F1438" s="41"/>
      <c r="G1438" s="42"/>
      <c r="H1438" s="42"/>
      <c r="I1438" s="42"/>
      <c r="J1438" s="42"/>
      <c r="K1438" s="42"/>
      <c r="L1438" s="46"/>
      <c r="M1438" s="42"/>
      <c r="N1438" s="48"/>
      <c r="O1438" s="42"/>
      <c r="P1438" s="42"/>
      <c r="Q1438" s="42"/>
      <c r="R1438" s="47"/>
      <c r="S1438" s="42"/>
      <c r="T1438" s="73"/>
      <c r="U1438" s="48"/>
      <c r="V1438" s="49"/>
    </row>
    <row r="1439" spans="1:22" x14ac:dyDescent="0.35">
      <c r="A1439" s="1"/>
      <c r="B1439" s="44"/>
      <c r="E1439" s="50"/>
      <c r="F1439" s="41"/>
      <c r="G1439" s="42"/>
      <c r="H1439" s="42"/>
      <c r="I1439" s="42"/>
      <c r="J1439" s="42"/>
      <c r="K1439" s="42"/>
      <c r="L1439" s="46"/>
      <c r="M1439" s="42"/>
      <c r="N1439" s="48"/>
      <c r="O1439" s="42"/>
      <c r="P1439" s="42"/>
      <c r="Q1439" s="42"/>
      <c r="R1439" s="47"/>
      <c r="S1439" s="42"/>
      <c r="T1439" s="73"/>
      <c r="U1439" s="48"/>
      <c r="V1439" s="49"/>
    </row>
    <row r="1440" spans="1:22" x14ac:dyDescent="0.35">
      <c r="A1440" s="1"/>
      <c r="B1440" s="44"/>
      <c r="E1440" s="50"/>
      <c r="F1440" s="41"/>
      <c r="G1440" s="42"/>
      <c r="H1440" s="42"/>
      <c r="I1440" s="42"/>
      <c r="J1440" s="42"/>
      <c r="K1440" s="42"/>
      <c r="L1440" s="46"/>
      <c r="M1440" s="42"/>
      <c r="N1440" s="48"/>
      <c r="O1440" s="42"/>
      <c r="P1440" s="42"/>
      <c r="Q1440" s="42"/>
      <c r="R1440" s="47"/>
      <c r="S1440" s="42"/>
      <c r="T1440" s="73"/>
      <c r="U1440" s="48"/>
      <c r="V1440" s="49"/>
    </row>
    <row r="1441" spans="1:22" x14ac:dyDescent="0.35">
      <c r="A1441" s="1"/>
      <c r="B1441" s="44"/>
      <c r="E1441" s="50"/>
      <c r="F1441" s="60"/>
      <c r="G1441" s="42"/>
      <c r="H1441" s="42"/>
      <c r="I1441" s="42"/>
      <c r="J1441" s="42"/>
      <c r="K1441" s="42"/>
      <c r="L1441" s="46"/>
      <c r="M1441" s="42"/>
      <c r="N1441" s="48"/>
      <c r="O1441" s="42"/>
      <c r="P1441" s="42"/>
      <c r="Q1441" s="42"/>
      <c r="R1441" s="47"/>
      <c r="S1441" s="42"/>
      <c r="T1441" s="73"/>
      <c r="U1441" s="48"/>
      <c r="V1441" s="49"/>
    </row>
    <row r="1442" spans="1:22" x14ac:dyDescent="0.35">
      <c r="A1442" s="1"/>
      <c r="B1442" s="44"/>
      <c r="E1442" s="50"/>
      <c r="F1442" s="41"/>
      <c r="G1442" s="42"/>
      <c r="H1442" s="42"/>
      <c r="I1442" s="42"/>
      <c r="J1442" s="42"/>
      <c r="K1442" s="42"/>
      <c r="L1442" s="46"/>
      <c r="M1442" s="42"/>
      <c r="N1442" s="48"/>
      <c r="O1442" s="42"/>
      <c r="P1442" s="42"/>
      <c r="Q1442" s="42"/>
      <c r="R1442" s="47"/>
      <c r="S1442" s="42"/>
      <c r="T1442" s="73"/>
      <c r="U1442" s="48"/>
      <c r="V1442" s="49"/>
    </row>
    <row r="1443" spans="1:22" x14ac:dyDescent="0.35">
      <c r="A1443" s="1"/>
      <c r="B1443" s="44"/>
      <c r="E1443" s="50"/>
      <c r="F1443" s="41"/>
      <c r="G1443" s="42"/>
      <c r="H1443" s="48"/>
      <c r="I1443" s="42"/>
      <c r="J1443" s="42"/>
      <c r="K1443" s="42"/>
      <c r="L1443" s="46"/>
      <c r="M1443" s="42"/>
      <c r="N1443" s="48"/>
      <c r="O1443" s="42"/>
      <c r="P1443" s="42"/>
      <c r="Q1443" s="42"/>
      <c r="R1443" s="47"/>
      <c r="S1443" s="42"/>
      <c r="T1443" s="73"/>
      <c r="U1443" s="48"/>
      <c r="V1443" s="49"/>
    </row>
    <row r="1444" spans="1:22" x14ac:dyDescent="0.35">
      <c r="A1444" s="1"/>
      <c r="B1444" s="44"/>
      <c r="E1444" s="50"/>
      <c r="F1444" s="41"/>
      <c r="G1444" s="42"/>
      <c r="H1444" s="42"/>
      <c r="I1444" s="42"/>
      <c r="J1444" s="42"/>
      <c r="K1444" s="42"/>
      <c r="L1444" s="46"/>
      <c r="M1444" s="42"/>
      <c r="N1444" s="48"/>
      <c r="O1444" s="42"/>
      <c r="P1444" s="42"/>
      <c r="Q1444" s="42"/>
      <c r="R1444" s="47"/>
      <c r="S1444" s="42"/>
      <c r="T1444" s="73"/>
      <c r="U1444" s="48"/>
      <c r="V1444" s="49"/>
    </row>
    <row r="1445" spans="1:22" x14ac:dyDescent="0.35">
      <c r="A1445" s="1"/>
      <c r="B1445" s="44"/>
      <c r="E1445" s="50"/>
      <c r="F1445" s="41"/>
      <c r="G1445" s="42"/>
      <c r="H1445" s="48"/>
      <c r="I1445" s="42"/>
      <c r="J1445" s="42"/>
      <c r="K1445" s="42"/>
      <c r="L1445" s="46"/>
      <c r="M1445" s="42"/>
      <c r="N1445" s="48"/>
      <c r="O1445" s="42"/>
      <c r="P1445" s="42"/>
      <c r="Q1445" s="42"/>
      <c r="R1445" s="47"/>
      <c r="S1445" s="42"/>
      <c r="T1445" s="73"/>
      <c r="U1445" s="48"/>
      <c r="V1445" s="49"/>
    </row>
    <row r="1446" spans="1:22" x14ac:dyDescent="0.35">
      <c r="A1446" s="1"/>
      <c r="B1446" s="44"/>
      <c r="E1446" s="50"/>
      <c r="F1446" s="41"/>
      <c r="G1446" s="42"/>
      <c r="H1446" s="42"/>
      <c r="I1446" s="42"/>
      <c r="J1446" s="42"/>
      <c r="K1446" s="42"/>
      <c r="L1446" s="46"/>
      <c r="M1446" s="42"/>
      <c r="N1446" s="48"/>
      <c r="O1446" s="42"/>
      <c r="P1446" s="42"/>
      <c r="Q1446" s="42"/>
      <c r="R1446" s="47"/>
      <c r="S1446" s="42"/>
      <c r="T1446" s="73"/>
      <c r="U1446" s="48"/>
      <c r="V1446" s="49"/>
    </row>
    <row r="1447" spans="1:22" x14ac:dyDescent="0.35">
      <c r="A1447" s="1"/>
      <c r="B1447" s="44"/>
      <c r="E1447" s="50"/>
      <c r="F1447" s="60"/>
      <c r="G1447" s="42"/>
      <c r="H1447" s="42"/>
      <c r="I1447" s="42"/>
      <c r="J1447" s="42"/>
      <c r="K1447" s="42"/>
      <c r="L1447" s="46"/>
      <c r="M1447" s="42"/>
      <c r="N1447" s="48"/>
      <c r="O1447" s="42"/>
      <c r="P1447" s="42"/>
      <c r="Q1447" s="42"/>
      <c r="R1447" s="47"/>
      <c r="S1447" s="42"/>
      <c r="T1447" s="73"/>
      <c r="U1447" s="48"/>
      <c r="V1447" s="49"/>
    </row>
    <row r="1448" spans="1:22" x14ac:dyDescent="0.35">
      <c r="A1448" s="1"/>
      <c r="B1448" s="44"/>
      <c r="E1448" s="50"/>
      <c r="F1448" s="41"/>
      <c r="G1448" s="42"/>
      <c r="H1448" s="48"/>
      <c r="I1448" s="42"/>
      <c r="J1448" s="42"/>
      <c r="K1448" s="42"/>
      <c r="L1448" s="46"/>
      <c r="M1448" s="42"/>
      <c r="N1448" s="48"/>
      <c r="O1448" s="42"/>
      <c r="P1448" s="42"/>
      <c r="Q1448" s="42"/>
      <c r="R1448" s="47"/>
      <c r="S1448" s="42"/>
      <c r="T1448" s="73"/>
      <c r="U1448" s="48"/>
      <c r="V1448" s="49"/>
    </row>
    <row r="1449" spans="1:22" x14ac:dyDescent="0.35">
      <c r="A1449" s="1"/>
      <c r="B1449" s="44"/>
      <c r="E1449" s="50"/>
      <c r="F1449" s="41"/>
      <c r="G1449" s="42"/>
      <c r="H1449" s="42"/>
      <c r="I1449" s="42"/>
      <c r="J1449" s="42"/>
      <c r="K1449" s="42"/>
      <c r="L1449" s="46"/>
      <c r="M1449" s="42"/>
      <c r="N1449" s="48"/>
      <c r="O1449" s="42"/>
      <c r="P1449" s="42"/>
      <c r="Q1449" s="42"/>
      <c r="R1449" s="47"/>
      <c r="S1449" s="42"/>
      <c r="T1449" s="73"/>
      <c r="U1449" s="48"/>
      <c r="V1449" s="49"/>
    </row>
    <row r="1450" spans="1:22" x14ac:dyDescent="0.35">
      <c r="A1450" s="1"/>
      <c r="B1450" s="44"/>
      <c r="E1450" s="50"/>
      <c r="F1450" s="41"/>
      <c r="G1450" s="42"/>
      <c r="H1450" s="42"/>
      <c r="I1450" s="42"/>
      <c r="J1450" s="42"/>
      <c r="K1450" s="42"/>
      <c r="L1450" s="46"/>
      <c r="M1450" s="42"/>
      <c r="N1450" s="48"/>
      <c r="O1450" s="42"/>
      <c r="P1450" s="42"/>
      <c r="Q1450" s="42"/>
      <c r="R1450" s="47"/>
      <c r="S1450" s="42"/>
      <c r="T1450" s="73"/>
      <c r="U1450" s="48"/>
      <c r="V1450" s="49"/>
    </row>
    <row r="1451" spans="1:22" x14ac:dyDescent="0.35">
      <c r="A1451" s="1"/>
      <c r="B1451" s="44"/>
      <c r="E1451" s="50"/>
      <c r="F1451" s="41"/>
      <c r="G1451" s="42"/>
      <c r="H1451" s="42"/>
      <c r="I1451" s="42"/>
      <c r="J1451" s="42"/>
      <c r="K1451" s="42"/>
      <c r="L1451" s="46"/>
      <c r="M1451" s="48"/>
      <c r="N1451" s="48"/>
      <c r="O1451" s="42"/>
      <c r="P1451" s="42"/>
      <c r="Q1451" s="42"/>
      <c r="R1451" s="47"/>
      <c r="S1451" s="42"/>
      <c r="T1451" s="73"/>
      <c r="U1451" s="48"/>
      <c r="V1451" s="49"/>
    </row>
    <row r="1452" spans="1:22" x14ac:dyDescent="0.35">
      <c r="A1452" s="1"/>
      <c r="B1452" s="44"/>
      <c r="E1452" s="50"/>
      <c r="F1452" s="41"/>
      <c r="G1452" s="42"/>
      <c r="H1452" s="48"/>
      <c r="I1452" s="42"/>
      <c r="J1452" s="42"/>
      <c r="K1452" s="42"/>
      <c r="L1452" s="46"/>
      <c r="M1452" s="42"/>
      <c r="N1452" s="48"/>
      <c r="O1452" s="42"/>
      <c r="P1452" s="42"/>
      <c r="Q1452" s="42"/>
      <c r="R1452" s="47"/>
      <c r="S1452" s="42"/>
      <c r="T1452" s="73"/>
      <c r="U1452" s="48"/>
      <c r="V1452" s="49"/>
    </row>
    <row r="1453" spans="1:22" x14ac:dyDescent="0.35">
      <c r="A1453" s="1"/>
      <c r="B1453" s="44"/>
      <c r="E1453" s="50"/>
      <c r="F1453" s="41"/>
      <c r="G1453" s="42"/>
      <c r="H1453" s="42"/>
      <c r="I1453" s="42"/>
      <c r="J1453" s="42"/>
      <c r="K1453" s="42"/>
      <c r="L1453" s="46"/>
      <c r="M1453" s="42"/>
      <c r="N1453" s="48"/>
      <c r="O1453" s="42"/>
      <c r="P1453" s="42"/>
      <c r="Q1453" s="42"/>
      <c r="R1453" s="47"/>
      <c r="S1453" s="42"/>
      <c r="T1453" s="73"/>
      <c r="U1453" s="48"/>
      <c r="V1453" s="49"/>
    </row>
    <row r="1454" spans="1:22" x14ac:dyDescent="0.35">
      <c r="A1454" s="1"/>
      <c r="B1454" s="44"/>
      <c r="E1454" s="50"/>
      <c r="F1454" s="41"/>
      <c r="G1454" s="42"/>
      <c r="H1454" s="48"/>
      <c r="I1454" s="42"/>
      <c r="J1454" s="42"/>
      <c r="K1454" s="42"/>
      <c r="L1454" s="46"/>
      <c r="M1454" s="42"/>
      <c r="N1454" s="48"/>
      <c r="O1454" s="42"/>
      <c r="P1454" s="42"/>
      <c r="Q1454" s="42"/>
      <c r="R1454" s="47"/>
      <c r="S1454" s="42"/>
      <c r="T1454" s="73"/>
      <c r="U1454" s="48"/>
      <c r="V1454" s="49"/>
    </row>
    <row r="1455" spans="1:22" x14ac:dyDescent="0.35">
      <c r="A1455" s="1"/>
      <c r="B1455" s="44"/>
      <c r="E1455" s="50"/>
      <c r="F1455" s="41"/>
      <c r="G1455" s="42"/>
      <c r="H1455" s="42"/>
      <c r="I1455" s="42"/>
      <c r="J1455" s="42"/>
      <c r="K1455" s="42"/>
      <c r="L1455" s="46"/>
      <c r="M1455" s="48"/>
      <c r="N1455" s="48"/>
      <c r="O1455" s="42"/>
      <c r="P1455" s="42"/>
      <c r="Q1455" s="42"/>
      <c r="R1455" s="47"/>
      <c r="S1455" s="42"/>
      <c r="T1455" s="73"/>
      <c r="U1455" s="48"/>
      <c r="V1455" s="49"/>
    </row>
    <row r="1456" spans="1:22" x14ac:dyDescent="0.35">
      <c r="A1456" s="1"/>
      <c r="B1456" s="44"/>
      <c r="E1456" s="50"/>
      <c r="F1456" s="41"/>
      <c r="G1456" s="42"/>
      <c r="H1456" s="48"/>
      <c r="I1456" s="42"/>
      <c r="J1456" s="42"/>
      <c r="K1456" s="42"/>
      <c r="L1456" s="46"/>
      <c r="M1456" s="42"/>
      <c r="N1456" s="48"/>
      <c r="O1456" s="42"/>
      <c r="P1456" s="42"/>
      <c r="Q1456" s="42"/>
      <c r="R1456" s="47"/>
      <c r="S1456" s="42"/>
      <c r="T1456" s="73"/>
      <c r="U1456" s="48"/>
      <c r="V1456" s="49"/>
    </row>
    <row r="1457" spans="1:22" x14ac:dyDescent="0.35">
      <c r="A1457" s="1"/>
      <c r="B1457" s="44"/>
      <c r="E1457" s="50"/>
      <c r="F1457" s="41"/>
      <c r="G1457" s="42"/>
      <c r="H1457" s="42"/>
      <c r="I1457" s="42"/>
      <c r="J1457" s="42"/>
      <c r="K1457" s="42"/>
      <c r="L1457" s="46"/>
      <c r="M1457" s="42"/>
      <c r="N1457" s="48"/>
      <c r="O1457" s="42"/>
      <c r="P1457" s="42"/>
      <c r="Q1457" s="42"/>
      <c r="R1457" s="47"/>
      <c r="S1457" s="42"/>
      <c r="T1457" s="73"/>
      <c r="U1457" s="48"/>
      <c r="V1457" s="49"/>
    </row>
    <row r="1458" spans="1:22" x14ac:dyDescent="0.35">
      <c r="A1458" s="1"/>
      <c r="B1458" s="44"/>
      <c r="E1458" s="50"/>
      <c r="F1458" s="41"/>
      <c r="G1458" s="42"/>
      <c r="H1458" s="48"/>
      <c r="I1458" s="42"/>
      <c r="J1458" s="42"/>
      <c r="K1458" s="42"/>
      <c r="L1458" s="46"/>
      <c r="M1458" s="42"/>
      <c r="N1458" s="48"/>
      <c r="O1458" s="42"/>
      <c r="P1458" s="42"/>
      <c r="Q1458" s="42"/>
      <c r="R1458" s="47"/>
      <c r="S1458" s="42"/>
      <c r="T1458" s="73"/>
      <c r="U1458" s="48"/>
      <c r="V1458" s="49"/>
    </row>
    <row r="1459" spans="1:22" x14ac:dyDescent="0.35">
      <c r="A1459" s="1"/>
      <c r="B1459" s="44"/>
      <c r="E1459" s="50"/>
      <c r="F1459" s="41"/>
      <c r="G1459" s="42"/>
      <c r="H1459" s="48"/>
      <c r="I1459" s="42"/>
      <c r="J1459" s="42"/>
      <c r="K1459" s="42"/>
      <c r="L1459" s="46"/>
      <c r="M1459" s="42"/>
      <c r="N1459" s="48"/>
      <c r="O1459" s="42"/>
      <c r="P1459" s="42"/>
      <c r="Q1459" s="42"/>
      <c r="R1459" s="47"/>
      <c r="S1459" s="42"/>
      <c r="T1459" s="73"/>
      <c r="U1459" s="48"/>
      <c r="V1459" s="49"/>
    </row>
    <row r="1460" spans="1:22" x14ac:dyDescent="0.35">
      <c r="A1460" s="1"/>
      <c r="B1460" s="44"/>
      <c r="E1460" s="50"/>
      <c r="F1460" s="41"/>
      <c r="G1460" s="42"/>
      <c r="H1460" s="42"/>
      <c r="I1460" s="42"/>
      <c r="J1460" s="42"/>
      <c r="K1460" s="42"/>
      <c r="L1460" s="46"/>
      <c r="M1460" s="48"/>
      <c r="N1460" s="48"/>
      <c r="O1460" s="42"/>
      <c r="P1460" s="42"/>
      <c r="Q1460" s="42"/>
      <c r="R1460" s="47"/>
      <c r="S1460" s="42"/>
      <c r="T1460" s="73"/>
      <c r="U1460" s="48"/>
      <c r="V1460" s="49"/>
    </row>
    <row r="1461" spans="1:22" x14ac:dyDescent="0.35">
      <c r="A1461" s="1"/>
      <c r="B1461" s="44"/>
      <c r="E1461" s="50"/>
      <c r="F1461" s="41"/>
      <c r="G1461" s="42"/>
      <c r="H1461" s="48"/>
      <c r="I1461" s="42"/>
      <c r="J1461" s="42"/>
      <c r="K1461" s="42"/>
      <c r="L1461" s="46"/>
      <c r="M1461" s="42"/>
      <c r="N1461" s="48"/>
      <c r="O1461" s="42"/>
      <c r="P1461" s="42"/>
      <c r="Q1461" s="42"/>
      <c r="R1461" s="47"/>
      <c r="S1461" s="42"/>
      <c r="T1461" s="73"/>
      <c r="U1461" s="48"/>
      <c r="V1461" s="49"/>
    </row>
    <row r="1462" spans="1:22" x14ac:dyDescent="0.35">
      <c r="A1462" s="1"/>
      <c r="B1462" s="44"/>
      <c r="E1462" s="50"/>
      <c r="F1462" s="41"/>
      <c r="G1462" s="42"/>
      <c r="H1462" s="42"/>
      <c r="I1462" s="42"/>
      <c r="J1462" s="42"/>
      <c r="K1462" s="42"/>
      <c r="L1462" s="46"/>
      <c r="M1462" s="42"/>
      <c r="N1462" s="48"/>
      <c r="O1462" s="42"/>
      <c r="P1462" s="42"/>
      <c r="Q1462" s="42"/>
      <c r="R1462" s="47"/>
      <c r="S1462" s="42"/>
      <c r="T1462" s="73"/>
      <c r="U1462" s="48"/>
      <c r="V1462" s="49"/>
    </row>
    <row r="1463" spans="1:22" x14ac:dyDescent="0.35">
      <c r="A1463" s="1"/>
      <c r="B1463" s="44"/>
      <c r="E1463" s="50"/>
      <c r="F1463" s="41"/>
      <c r="G1463" s="42"/>
      <c r="H1463" s="42"/>
      <c r="I1463" s="42"/>
      <c r="J1463" s="42"/>
      <c r="K1463" s="42"/>
      <c r="L1463" s="46"/>
      <c r="M1463" s="42"/>
      <c r="N1463" s="48"/>
      <c r="O1463" s="42"/>
      <c r="P1463" s="42"/>
      <c r="Q1463" s="42"/>
      <c r="R1463" s="47"/>
      <c r="S1463" s="42"/>
      <c r="T1463" s="73"/>
      <c r="U1463" s="48"/>
      <c r="V1463" s="49"/>
    </row>
    <row r="1464" spans="1:22" x14ac:dyDescent="0.35">
      <c r="A1464" s="1"/>
      <c r="B1464" s="44"/>
      <c r="E1464" s="50"/>
      <c r="F1464" s="41"/>
      <c r="G1464" s="42"/>
      <c r="H1464" s="42"/>
      <c r="I1464" s="42"/>
      <c r="J1464" s="42"/>
      <c r="K1464" s="42"/>
      <c r="L1464" s="46"/>
      <c r="M1464" s="42"/>
      <c r="N1464" s="48"/>
      <c r="O1464" s="42"/>
      <c r="P1464" s="42"/>
      <c r="Q1464" s="42"/>
      <c r="R1464" s="47"/>
      <c r="S1464" s="42"/>
      <c r="T1464" s="73"/>
      <c r="U1464" s="48"/>
      <c r="V1464" s="49"/>
    </row>
    <row r="1465" spans="1:22" x14ac:dyDescent="0.35">
      <c r="A1465" s="1"/>
      <c r="B1465" s="44"/>
      <c r="E1465" s="50"/>
      <c r="F1465" s="41"/>
      <c r="G1465" s="42"/>
      <c r="H1465" s="48"/>
      <c r="I1465" s="42"/>
      <c r="J1465" s="42"/>
      <c r="K1465" s="42"/>
      <c r="L1465" s="46"/>
      <c r="M1465" s="42"/>
      <c r="N1465" s="48"/>
      <c r="O1465" s="42"/>
      <c r="P1465" s="42"/>
      <c r="Q1465" s="42"/>
      <c r="R1465" s="47"/>
      <c r="S1465" s="42"/>
      <c r="T1465" s="73"/>
      <c r="U1465" s="48"/>
      <c r="V1465" s="49"/>
    </row>
    <row r="1466" spans="1:22" x14ac:dyDescent="0.35">
      <c r="A1466" s="1"/>
      <c r="B1466" s="44"/>
      <c r="E1466" s="50"/>
      <c r="F1466" s="41"/>
      <c r="G1466" s="42"/>
      <c r="H1466" s="42"/>
      <c r="I1466" s="42"/>
      <c r="J1466" s="42"/>
      <c r="K1466" s="42"/>
      <c r="L1466" s="46"/>
      <c r="M1466" s="48"/>
      <c r="N1466" s="48"/>
      <c r="O1466" s="42"/>
      <c r="P1466" s="42"/>
      <c r="Q1466" s="42"/>
      <c r="R1466" s="47"/>
      <c r="S1466" s="42"/>
      <c r="T1466" s="73"/>
      <c r="U1466" s="48"/>
      <c r="V1466" s="49"/>
    </row>
    <row r="1467" spans="1:22" x14ac:dyDescent="0.35">
      <c r="A1467" s="1"/>
      <c r="B1467" s="44"/>
      <c r="E1467" s="50"/>
      <c r="F1467" s="41"/>
      <c r="G1467" s="42"/>
      <c r="H1467" s="42"/>
      <c r="I1467" s="42"/>
      <c r="J1467" s="42"/>
      <c r="K1467" s="42"/>
      <c r="L1467" s="46"/>
      <c r="M1467" s="42"/>
      <c r="N1467" s="48"/>
      <c r="O1467" s="42"/>
      <c r="P1467" s="42"/>
      <c r="Q1467" s="42"/>
      <c r="R1467" s="47"/>
      <c r="S1467" s="42"/>
      <c r="T1467" s="73"/>
      <c r="U1467" s="48"/>
      <c r="V1467" s="49"/>
    </row>
    <row r="1468" spans="1:22" x14ac:dyDescent="0.35">
      <c r="A1468" s="1"/>
      <c r="B1468" s="44"/>
      <c r="E1468" s="50"/>
      <c r="F1468" s="41"/>
      <c r="G1468" s="42"/>
      <c r="H1468" s="42"/>
      <c r="I1468" s="42"/>
      <c r="J1468" s="42"/>
      <c r="K1468" s="42"/>
      <c r="L1468" s="46"/>
      <c r="M1468" s="42"/>
      <c r="N1468" s="48"/>
      <c r="O1468" s="42"/>
      <c r="P1468" s="42"/>
      <c r="Q1468" s="42"/>
      <c r="R1468" s="47"/>
      <c r="S1468" s="42"/>
      <c r="T1468" s="73"/>
      <c r="U1468" s="48"/>
      <c r="V1468" s="49"/>
    </row>
    <row r="1469" spans="1:22" x14ac:dyDescent="0.35">
      <c r="A1469" s="1"/>
      <c r="B1469" s="44"/>
      <c r="E1469" s="50"/>
      <c r="F1469" s="41"/>
      <c r="G1469" s="42"/>
      <c r="H1469" s="42"/>
      <c r="I1469" s="42"/>
      <c r="J1469" s="42"/>
      <c r="K1469" s="42"/>
      <c r="L1469" s="46"/>
      <c r="M1469" s="48"/>
      <c r="N1469" s="48"/>
      <c r="O1469" s="42"/>
      <c r="P1469" s="42"/>
      <c r="Q1469" s="42"/>
      <c r="R1469" s="47"/>
      <c r="S1469" s="42"/>
      <c r="T1469" s="73"/>
      <c r="U1469" s="48"/>
      <c r="V1469" s="49"/>
    </row>
    <row r="1470" spans="1:22" x14ac:dyDescent="0.35">
      <c r="A1470" s="1"/>
      <c r="B1470" s="44"/>
      <c r="E1470" s="50"/>
      <c r="F1470" s="41"/>
      <c r="G1470" s="42"/>
      <c r="H1470" s="42"/>
      <c r="I1470" s="42"/>
      <c r="J1470" s="42"/>
      <c r="K1470" s="42"/>
      <c r="L1470" s="46"/>
      <c r="M1470" s="48"/>
      <c r="N1470" s="48"/>
      <c r="O1470" s="42"/>
      <c r="P1470" s="42"/>
      <c r="Q1470" s="42"/>
      <c r="R1470" s="47"/>
      <c r="S1470" s="42"/>
      <c r="T1470" s="73"/>
      <c r="U1470" s="48"/>
      <c r="V1470" s="49"/>
    </row>
    <row r="1471" spans="1:22" x14ac:dyDescent="0.35">
      <c r="A1471" s="1"/>
      <c r="B1471" s="44"/>
      <c r="E1471" s="50"/>
      <c r="F1471" s="41"/>
      <c r="G1471" s="42"/>
      <c r="H1471" s="42"/>
      <c r="I1471" s="42"/>
      <c r="J1471" s="42"/>
      <c r="K1471" s="42"/>
      <c r="L1471" s="46"/>
      <c r="M1471" s="42"/>
      <c r="N1471" s="48"/>
      <c r="O1471" s="42"/>
      <c r="P1471" s="42"/>
      <c r="Q1471" s="42"/>
      <c r="R1471" s="47"/>
      <c r="S1471" s="42"/>
      <c r="T1471" s="73"/>
      <c r="U1471" s="48"/>
      <c r="V1471" s="49"/>
    </row>
    <row r="1472" spans="1:22" x14ac:dyDescent="0.35">
      <c r="A1472" s="1"/>
      <c r="B1472" s="44"/>
      <c r="E1472" s="50"/>
      <c r="F1472" s="41"/>
      <c r="G1472" s="42"/>
      <c r="H1472" s="42"/>
      <c r="I1472" s="42"/>
      <c r="J1472" s="42"/>
      <c r="K1472" s="42"/>
      <c r="L1472" s="46"/>
      <c r="M1472" s="42"/>
      <c r="N1472" s="48"/>
      <c r="O1472" s="42"/>
      <c r="P1472" s="42"/>
      <c r="Q1472" s="42"/>
      <c r="R1472" s="47"/>
      <c r="S1472" s="42"/>
      <c r="T1472" s="73"/>
      <c r="U1472" s="48"/>
      <c r="V1472" s="49"/>
    </row>
    <row r="1473" spans="1:22" x14ac:dyDescent="0.35">
      <c r="A1473" s="1"/>
      <c r="B1473" s="44"/>
      <c r="E1473" s="50"/>
      <c r="F1473" s="41"/>
      <c r="G1473" s="42"/>
      <c r="H1473" s="42"/>
      <c r="I1473" s="42"/>
      <c r="J1473" s="42"/>
      <c r="K1473" s="42"/>
      <c r="L1473" s="46"/>
      <c r="M1473" s="42"/>
      <c r="N1473" s="48"/>
      <c r="O1473" s="42"/>
      <c r="P1473" s="42"/>
      <c r="Q1473" s="42"/>
      <c r="R1473" s="47"/>
      <c r="S1473" s="42"/>
      <c r="T1473" s="73"/>
      <c r="U1473" s="48"/>
      <c r="V1473" s="49"/>
    </row>
    <row r="1474" spans="1:22" x14ac:dyDescent="0.35">
      <c r="A1474" s="1"/>
      <c r="B1474" s="44"/>
      <c r="E1474" s="50"/>
      <c r="F1474" s="41"/>
      <c r="G1474" s="42"/>
      <c r="H1474" s="42"/>
      <c r="I1474" s="42"/>
      <c r="J1474" s="42"/>
      <c r="K1474" s="42"/>
      <c r="L1474" s="46"/>
      <c r="M1474" s="42"/>
      <c r="N1474" s="48"/>
      <c r="O1474" s="42"/>
      <c r="P1474" s="42"/>
      <c r="Q1474" s="42"/>
      <c r="R1474" s="47"/>
      <c r="S1474" s="42"/>
      <c r="T1474" s="73"/>
      <c r="U1474" s="48"/>
      <c r="V1474" s="49"/>
    </row>
    <row r="1475" spans="1:22" x14ac:dyDescent="0.35">
      <c r="A1475" s="1"/>
      <c r="B1475" s="44"/>
      <c r="E1475" s="50"/>
      <c r="F1475" s="41"/>
      <c r="G1475" s="42"/>
      <c r="H1475" s="42"/>
      <c r="I1475" s="42"/>
      <c r="J1475" s="42"/>
      <c r="K1475" s="42"/>
      <c r="L1475" s="46"/>
      <c r="M1475" s="42"/>
      <c r="N1475" s="48"/>
      <c r="O1475" s="42"/>
      <c r="P1475" s="42"/>
      <c r="Q1475" s="42"/>
      <c r="R1475" s="47"/>
      <c r="S1475" s="42"/>
      <c r="T1475" s="73"/>
      <c r="U1475" s="48"/>
      <c r="V1475" s="49"/>
    </row>
    <row r="1476" spans="1:22" x14ac:dyDescent="0.35">
      <c r="A1476" s="1"/>
      <c r="B1476" s="44"/>
      <c r="E1476" s="50"/>
      <c r="F1476" s="41"/>
      <c r="G1476" s="42"/>
      <c r="H1476" s="42"/>
      <c r="I1476" s="42"/>
      <c r="J1476" s="42"/>
      <c r="K1476" s="42"/>
      <c r="L1476" s="46"/>
      <c r="M1476" s="42"/>
      <c r="N1476" s="48"/>
      <c r="O1476" s="42"/>
      <c r="P1476" s="42"/>
      <c r="Q1476" s="42"/>
      <c r="R1476" s="47"/>
      <c r="S1476" s="42"/>
      <c r="T1476" s="73"/>
      <c r="U1476" s="48"/>
      <c r="V1476" s="49"/>
    </row>
    <row r="1477" spans="1:22" x14ac:dyDescent="0.35">
      <c r="A1477" s="1"/>
      <c r="B1477" s="44"/>
      <c r="E1477" s="50"/>
      <c r="F1477" s="41"/>
      <c r="G1477" s="42"/>
      <c r="H1477" s="42"/>
      <c r="I1477" s="42"/>
      <c r="J1477" s="42"/>
      <c r="K1477" s="42"/>
      <c r="L1477" s="46"/>
      <c r="M1477" s="42"/>
      <c r="N1477" s="48"/>
      <c r="O1477" s="42"/>
      <c r="P1477" s="42"/>
      <c r="Q1477" s="42"/>
      <c r="R1477" s="47"/>
      <c r="S1477" s="42"/>
      <c r="T1477" s="73"/>
      <c r="U1477" s="48"/>
      <c r="V1477" s="49"/>
    </row>
    <row r="1478" spans="1:22" x14ac:dyDescent="0.35">
      <c r="A1478" s="1"/>
      <c r="B1478" s="44"/>
      <c r="E1478" s="50"/>
      <c r="F1478" s="41"/>
      <c r="G1478" s="42"/>
      <c r="H1478" s="48"/>
      <c r="I1478" s="42"/>
      <c r="J1478" s="42"/>
      <c r="K1478" s="42"/>
      <c r="L1478" s="46"/>
      <c r="M1478" s="42"/>
      <c r="N1478" s="48"/>
      <c r="O1478" s="42"/>
      <c r="P1478" s="42"/>
      <c r="Q1478" s="42"/>
      <c r="R1478" s="47"/>
      <c r="S1478" s="42"/>
      <c r="T1478" s="73"/>
      <c r="U1478" s="48"/>
      <c r="V1478" s="49"/>
    </row>
    <row r="1479" spans="1:22" x14ac:dyDescent="0.35">
      <c r="A1479" s="1"/>
      <c r="B1479" s="44"/>
      <c r="E1479" s="50"/>
      <c r="F1479" s="41"/>
      <c r="G1479" s="42"/>
      <c r="H1479" s="42"/>
      <c r="I1479" s="42"/>
      <c r="J1479" s="42"/>
      <c r="K1479" s="42"/>
      <c r="L1479" s="46"/>
      <c r="M1479" s="48"/>
      <c r="N1479" s="48"/>
      <c r="O1479" s="42"/>
      <c r="P1479" s="42"/>
      <c r="Q1479" s="42"/>
      <c r="R1479" s="47"/>
      <c r="S1479" s="42"/>
      <c r="T1479" s="73"/>
      <c r="U1479" s="48"/>
      <c r="V1479" s="49"/>
    </row>
    <row r="1480" spans="1:22" x14ac:dyDescent="0.35">
      <c r="A1480" s="1"/>
      <c r="B1480" s="44"/>
      <c r="E1480" s="50"/>
      <c r="F1480" s="41"/>
      <c r="G1480" s="42"/>
      <c r="H1480" s="42"/>
      <c r="I1480" s="42"/>
      <c r="J1480" s="42"/>
      <c r="K1480" s="42"/>
      <c r="L1480" s="46"/>
      <c r="M1480" s="48"/>
      <c r="N1480" s="48"/>
      <c r="O1480" s="42"/>
      <c r="P1480" s="42"/>
      <c r="Q1480" s="42"/>
      <c r="R1480" s="47"/>
      <c r="S1480" s="42"/>
      <c r="T1480" s="73"/>
      <c r="U1480" s="48"/>
      <c r="V1480" s="49"/>
    </row>
    <row r="1481" spans="1:22" x14ac:dyDescent="0.35">
      <c r="A1481" s="1"/>
      <c r="B1481" s="44"/>
      <c r="E1481" s="50"/>
      <c r="F1481" s="41"/>
      <c r="G1481" s="42"/>
      <c r="H1481" s="42"/>
      <c r="I1481" s="42"/>
      <c r="J1481" s="42"/>
      <c r="K1481" s="42"/>
      <c r="L1481" s="46"/>
      <c r="M1481" s="48"/>
      <c r="N1481" s="48"/>
      <c r="O1481" s="42"/>
      <c r="P1481" s="42"/>
      <c r="Q1481" s="42"/>
      <c r="R1481" s="47"/>
      <c r="S1481" s="42"/>
      <c r="T1481" s="73"/>
      <c r="U1481" s="48"/>
      <c r="V1481" s="49"/>
    </row>
    <row r="1482" spans="1:22" x14ac:dyDescent="0.35">
      <c r="A1482" s="1"/>
      <c r="B1482" s="44"/>
      <c r="E1482" s="50"/>
      <c r="F1482" s="41"/>
      <c r="G1482" s="42"/>
      <c r="H1482" s="42"/>
      <c r="I1482" s="42"/>
      <c r="J1482" s="42"/>
      <c r="K1482" s="42"/>
      <c r="L1482" s="46"/>
      <c r="M1482" s="48"/>
      <c r="N1482" s="48"/>
      <c r="O1482" s="42"/>
      <c r="P1482" s="42"/>
      <c r="Q1482" s="42"/>
      <c r="R1482" s="47"/>
      <c r="S1482" s="42"/>
      <c r="T1482" s="73"/>
      <c r="U1482" s="48"/>
      <c r="V1482" s="49"/>
    </row>
    <row r="1483" spans="1:22" x14ac:dyDescent="0.35">
      <c r="A1483" s="1"/>
      <c r="B1483" s="44"/>
      <c r="E1483" s="50"/>
      <c r="F1483" s="41"/>
      <c r="G1483" s="42"/>
      <c r="H1483" s="42"/>
      <c r="I1483" s="42"/>
      <c r="J1483" s="42"/>
      <c r="K1483" s="42"/>
      <c r="L1483" s="46"/>
      <c r="M1483" s="42"/>
      <c r="N1483" s="48"/>
      <c r="O1483" s="42"/>
      <c r="P1483" s="42"/>
      <c r="Q1483" s="42"/>
      <c r="R1483" s="47"/>
      <c r="S1483" s="42"/>
      <c r="T1483" s="73"/>
      <c r="U1483" s="48"/>
      <c r="V1483" s="49"/>
    </row>
    <row r="1484" spans="1:22" x14ac:dyDescent="0.35">
      <c r="A1484" s="1"/>
      <c r="B1484" s="44"/>
      <c r="E1484" s="50"/>
      <c r="F1484" s="41"/>
      <c r="G1484" s="42"/>
      <c r="H1484" s="42"/>
      <c r="I1484" s="42"/>
      <c r="J1484" s="42"/>
      <c r="K1484" s="42"/>
      <c r="L1484" s="46"/>
      <c r="M1484" s="48"/>
      <c r="N1484" s="48"/>
      <c r="O1484" s="42"/>
      <c r="P1484" s="42"/>
      <c r="Q1484" s="42"/>
      <c r="R1484" s="47"/>
      <c r="S1484" s="42"/>
      <c r="T1484" s="73"/>
      <c r="U1484" s="48"/>
      <c r="V1484" s="49"/>
    </row>
    <row r="1485" spans="1:22" x14ac:dyDescent="0.35">
      <c r="A1485" s="1"/>
      <c r="B1485" s="44"/>
      <c r="E1485" s="50"/>
      <c r="F1485" s="41"/>
      <c r="G1485" s="42"/>
      <c r="H1485" s="42"/>
      <c r="I1485" s="42"/>
      <c r="J1485" s="42"/>
      <c r="K1485" s="42"/>
      <c r="L1485" s="46"/>
      <c r="M1485" s="48"/>
      <c r="N1485" s="48"/>
      <c r="O1485" s="42"/>
      <c r="P1485" s="42"/>
      <c r="Q1485" s="42"/>
      <c r="R1485" s="47"/>
      <c r="S1485" s="42"/>
      <c r="T1485" s="73"/>
      <c r="U1485" s="48"/>
      <c r="V1485" s="49"/>
    </row>
    <row r="1486" spans="1:22" x14ac:dyDescent="0.35">
      <c r="A1486" s="1"/>
      <c r="B1486" s="44"/>
      <c r="E1486" s="50"/>
      <c r="F1486" s="41"/>
      <c r="G1486" s="42"/>
      <c r="H1486" s="42"/>
      <c r="I1486" s="42"/>
      <c r="J1486" s="42"/>
      <c r="K1486" s="42"/>
      <c r="L1486" s="46"/>
      <c r="M1486" s="42"/>
      <c r="N1486" s="48"/>
      <c r="O1486" s="42"/>
      <c r="P1486" s="42"/>
      <c r="Q1486" s="42"/>
      <c r="R1486" s="47"/>
      <c r="S1486" s="42"/>
      <c r="T1486" s="73"/>
      <c r="U1486" s="48"/>
      <c r="V1486" s="49"/>
    </row>
    <row r="1487" spans="1:22" x14ac:dyDescent="0.35">
      <c r="A1487" s="1"/>
      <c r="B1487" s="44"/>
      <c r="E1487" s="50"/>
      <c r="F1487" s="41"/>
      <c r="G1487" s="42"/>
      <c r="H1487" s="42"/>
      <c r="I1487" s="42"/>
      <c r="J1487" s="42"/>
      <c r="K1487" s="42"/>
      <c r="L1487" s="46"/>
      <c r="M1487" s="42"/>
      <c r="N1487" s="48"/>
      <c r="O1487" s="42"/>
      <c r="P1487" s="42"/>
      <c r="Q1487" s="42"/>
      <c r="R1487" s="47"/>
      <c r="S1487" s="42"/>
      <c r="T1487" s="73"/>
      <c r="U1487" s="48"/>
      <c r="V1487" s="49"/>
    </row>
    <row r="1488" spans="1:22" x14ac:dyDescent="0.35">
      <c r="A1488" s="1"/>
      <c r="B1488" s="44"/>
      <c r="E1488" s="50"/>
      <c r="F1488" s="41"/>
      <c r="G1488" s="42"/>
      <c r="H1488" s="42"/>
      <c r="I1488" s="42"/>
      <c r="J1488" s="42"/>
      <c r="K1488" s="42"/>
      <c r="L1488" s="46"/>
      <c r="M1488" s="42"/>
      <c r="N1488" s="48"/>
      <c r="O1488" s="42"/>
      <c r="P1488" s="42"/>
      <c r="Q1488" s="42"/>
      <c r="R1488" s="47"/>
      <c r="S1488" s="42"/>
      <c r="T1488" s="73"/>
      <c r="U1488" s="48"/>
      <c r="V1488" s="49"/>
    </row>
    <row r="1489" spans="1:22" x14ac:dyDescent="0.35">
      <c r="A1489" s="1"/>
      <c r="B1489" s="44"/>
      <c r="E1489" s="50"/>
      <c r="F1489" s="41"/>
      <c r="G1489" s="42"/>
      <c r="H1489" s="42"/>
      <c r="I1489" s="42"/>
      <c r="J1489" s="42"/>
      <c r="K1489" s="42"/>
      <c r="L1489" s="46"/>
      <c r="M1489" s="42"/>
      <c r="N1489" s="48"/>
      <c r="O1489" s="42"/>
      <c r="P1489" s="42"/>
      <c r="Q1489" s="42"/>
      <c r="R1489" s="47"/>
      <c r="S1489" s="42"/>
      <c r="T1489" s="73"/>
      <c r="U1489" s="48"/>
      <c r="V1489" s="49"/>
    </row>
    <row r="1490" spans="1:22" x14ac:dyDescent="0.35">
      <c r="A1490" s="1"/>
      <c r="B1490" s="44"/>
      <c r="E1490" s="50"/>
      <c r="F1490" s="41"/>
      <c r="G1490" s="48"/>
      <c r="H1490" s="42"/>
      <c r="I1490" s="42"/>
      <c r="J1490" s="42"/>
      <c r="K1490" s="42"/>
      <c r="L1490" s="46"/>
      <c r="M1490" s="48"/>
      <c r="N1490" s="48"/>
      <c r="O1490" s="42"/>
      <c r="P1490" s="42"/>
      <c r="Q1490" s="42"/>
      <c r="R1490" s="47"/>
      <c r="S1490" s="42"/>
      <c r="T1490" s="73"/>
      <c r="U1490" s="48"/>
      <c r="V1490" s="49"/>
    </row>
    <row r="1491" spans="1:22" x14ac:dyDescent="0.35">
      <c r="A1491" s="1"/>
      <c r="B1491" s="44"/>
      <c r="E1491" s="50"/>
      <c r="F1491" s="41"/>
      <c r="G1491" s="42"/>
      <c r="H1491" s="42"/>
      <c r="I1491" s="42"/>
      <c r="J1491" s="42"/>
      <c r="K1491" s="42"/>
      <c r="L1491" s="46"/>
      <c r="M1491" s="42"/>
      <c r="N1491" s="48"/>
      <c r="O1491" s="42"/>
      <c r="P1491" s="42"/>
      <c r="Q1491" s="42"/>
      <c r="R1491" s="47"/>
      <c r="S1491" s="42"/>
      <c r="T1491" s="73"/>
      <c r="U1491" s="48"/>
      <c r="V1491" s="49"/>
    </row>
    <row r="1492" spans="1:22" x14ac:dyDescent="0.35">
      <c r="A1492" s="1"/>
      <c r="B1492" s="44"/>
      <c r="E1492" s="50"/>
      <c r="F1492" s="41"/>
      <c r="G1492" s="42"/>
      <c r="H1492" s="42"/>
      <c r="I1492" s="42"/>
      <c r="J1492" s="42"/>
      <c r="K1492" s="42"/>
      <c r="L1492" s="46"/>
      <c r="M1492" s="42"/>
      <c r="N1492" s="48"/>
      <c r="O1492" s="42"/>
      <c r="P1492" s="42"/>
      <c r="Q1492" s="42"/>
      <c r="R1492" s="47"/>
      <c r="S1492" s="42"/>
      <c r="T1492" s="73"/>
      <c r="U1492" s="48"/>
      <c r="V1492" s="49"/>
    </row>
    <row r="1493" spans="1:22" x14ac:dyDescent="0.35">
      <c r="A1493" s="1"/>
      <c r="B1493" s="44"/>
      <c r="E1493" s="50"/>
      <c r="F1493" s="41"/>
      <c r="G1493" s="42"/>
      <c r="H1493" s="42"/>
      <c r="I1493" s="42"/>
      <c r="J1493" s="42"/>
      <c r="K1493" s="42"/>
      <c r="L1493" s="46"/>
      <c r="M1493" s="42"/>
      <c r="N1493" s="48"/>
      <c r="O1493" s="42"/>
      <c r="P1493" s="42"/>
      <c r="Q1493" s="42"/>
      <c r="R1493" s="47"/>
      <c r="S1493" s="42"/>
      <c r="T1493" s="73"/>
      <c r="U1493" s="48"/>
      <c r="V1493" s="49"/>
    </row>
    <row r="1494" spans="1:22" x14ac:dyDescent="0.35">
      <c r="A1494" s="1"/>
      <c r="B1494" s="44"/>
      <c r="E1494" s="50"/>
      <c r="F1494" s="41"/>
      <c r="G1494" s="42"/>
      <c r="H1494" s="42"/>
      <c r="I1494" s="42"/>
      <c r="J1494" s="42"/>
      <c r="K1494" s="42"/>
      <c r="L1494" s="46"/>
      <c r="M1494" s="42"/>
      <c r="N1494" s="48"/>
      <c r="O1494" s="42"/>
      <c r="P1494" s="42"/>
      <c r="Q1494" s="42"/>
      <c r="R1494" s="47"/>
      <c r="S1494" s="42"/>
      <c r="T1494" s="73"/>
      <c r="U1494" s="48"/>
      <c r="V1494" s="49"/>
    </row>
    <row r="1495" spans="1:22" x14ac:dyDescent="0.35">
      <c r="A1495" s="1"/>
      <c r="B1495" s="44"/>
      <c r="E1495" s="50"/>
      <c r="F1495" s="41"/>
      <c r="G1495" s="42"/>
      <c r="H1495" s="42"/>
      <c r="I1495" s="42"/>
      <c r="J1495" s="42"/>
      <c r="K1495" s="42"/>
      <c r="L1495" s="46"/>
      <c r="M1495" s="42"/>
      <c r="N1495" s="48"/>
      <c r="O1495" s="42"/>
      <c r="P1495" s="42"/>
      <c r="Q1495" s="42"/>
      <c r="R1495" s="47"/>
      <c r="S1495" s="42"/>
      <c r="T1495" s="73"/>
      <c r="U1495" s="48"/>
      <c r="V1495" s="49"/>
    </row>
    <row r="1496" spans="1:22" x14ac:dyDescent="0.35">
      <c r="A1496" s="1"/>
      <c r="B1496" s="44"/>
      <c r="E1496" s="50"/>
      <c r="F1496" s="41"/>
      <c r="G1496" s="42"/>
      <c r="H1496" s="42"/>
      <c r="I1496" s="42"/>
      <c r="J1496" s="42"/>
      <c r="K1496" s="42"/>
      <c r="L1496" s="46"/>
      <c r="M1496" s="42"/>
      <c r="N1496" s="48"/>
      <c r="O1496" s="42"/>
      <c r="P1496" s="42"/>
      <c r="Q1496" s="42"/>
      <c r="R1496" s="47"/>
      <c r="S1496" s="42"/>
      <c r="T1496" s="73"/>
      <c r="U1496" s="48"/>
      <c r="V1496" s="49"/>
    </row>
    <row r="1497" spans="1:22" x14ac:dyDescent="0.35">
      <c r="A1497" s="1"/>
      <c r="B1497" s="44"/>
      <c r="E1497" s="50"/>
      <c r="F1497" s="41"/>
      <c r="G1497" s="42"/>
      <c r="H1497" s="48"/>
      <c r="I1497" s="42"/>
      <c r="J1497" s="42"/>
      <c r="K1497" s="42"/>
      <c r="L1497" s="46"/>
      <c r="M1497" s="42"/>
      <c r="N1497" s="48"/>
      <c r="O1497" s="42"/>
      <c r="P1497" s="42"/>
      <c r="Q1497" s="42"/>
      <c r="R1497" s="47"/>
      <c r="S1497" s="42"/>
      <c r="T1497" s="73"/>
      <c r="U1497" s="48"/>
      <c r="V1497" s="49"/>
    </row>
    <row r="1498" spans="1:22" x14ac:dyDescent="0.35">
      <c r="A1498" s="1"/>
      <c r="B1498" s="44"/>
      <c r="E1498" s="50"/>
      <c r="F1498" s="41"/>
      <c r="G1498" s="42"/>
      <c r="H1498" s="42"/>
      <c r="I1498" s="42"/>
      <c r="J1498" s="42"/>
      <c r="K1498" s="42"/>
      <c r="L1498" s="46"/>
      <c r="M1498" s="42"/>
      <c r="N1498" s="48"/>
      <c r="O1498" s="42"/>
      <c r="P1498" s="42"/>
      <c r="Q1498" s="42"/>
      <c r="R1498" s="47"/>
      <c r="S1498" s="42"/>
      <c r="T1498" s="73"/>
      <c r="U1498" s="48"/>
      <c r="V1498" s="49"/>
    </row>
    <row r="1499" spans="1:22" x14ac:dyDescent="0.35">
      <c r="A1499" s="1"/>
      <c r="B1499" s="44"/>
      <c r="E1499" s="50"/>
      <c r="F1499" s="41"/>
      <c r="G1499" s="42"/>
      <c r="H1499" s="42"/>
      <c r="I1499" s="42"/>
      <c r="J1499" s="42"/>
      <c r="K1499" s="42"/>
      <c r="L1499" s="46"/>
      <c r="M1499" s="42"/>
      <c r="N1499" s="48"/>
      <c r="O1499" s="42"/>
      <c r="P1499" s="42"/>
      <c r="Q1499" s="42"/>
      <c r="R1499" s="47"/>
      <c r="S1499" s="42"/>
      <c r="T1499" s="73"/>
      <c r="U1499" s="48"/>
      <c r="V1499" s="49"/>
    </row>
    <row r="1500" spans="1:22" x14ac:dyDescent="0.35">
      <c r="A1500" s="1"/>
      <c r="B1500" s="44"/>
      <c r="E1500" s="50"/>
      <c r="F1500" s="41"/>
      <c r="G1500" s="42"/>
      <c r="H1500" s="42"/>
      <c r="I1500" s="42"/>
      <c r="J1500" s="42"/>
      <c r="K1500" s="42"/>
      <c r="L1500" s="46"/>
      <c r="M1500" s="42"/>
      <c r="N1500" s="48"/>
      <c r="O1500" s="42"/>
      <c r="P1500" s="42"/>
      <c r="Q1500" s="42"/>
      <c r="R1500" s="47"/>
      <c r="S1500" s="42"/>
      <c r="T1500" s="73"/>
      <c r="U1500" s="48"/>
      <c r="V1500" s="49"/>
    </row>
    <row r="1501" spans="1:22" x14ac:dyDescent="0.35">
      <c r="A1501" s="1"/>
      <c r="B1501" s="44"/>
      <c r="E1501" s="50"/>
      <c r="F1501" s="41"/>
      <c r="G1501" s="42"/>
      <c r="H1501" s="42"/>
      <c r="I1501" s="42"/>
      <c r="J1501" s="42"/>
      <c r="K1501" s="42"/>
      <c r="L1501" s="46"/>
      <c r="M1501" s="42"/>
      <c r="N1501" s="48"/>
      <c r="O1501" s="42"/>
      <c r="P1501" s="42"/>
      <c r="Q1501" s="42"/>
      <c r="R1501" s="47"/>
      <c r="S1501" s="42"/>
      <c r="T1501" s="73"/>
      <c r="U1501" s="48"/>
      <c r="V1501" s="49"/>
    </row>
    <row r="1502" spans="1:22" x14ac:dyDescent="0.35">
      <c r="A1502" s="1"/>
      <c r="B1502" s="44"/>
      <c r="E1502" s="50"/>
      <c r="F1502" s="41"/>
      <c r="G1502" s="42"/>
      <c r="H1502" s="42"/>
      <c r="I1502" s="42"/>
      <c r="J1502" s="42"/>
      <c r="K1502" s="42"/>
      <c r="L1502" s="46"/>
      <c r="M1502" s="42"/>
      <c r="N1502" s="48"/>
      <c r="O1502" s="42"/>
      <c r="P1502" s="42"/>
      <c r="Q1502" s="42"/>
      <c r="R1502" s="47"/>
      <c r="S1502" s="42"/>
      <c r="T1502" s="73"/>
      <c r="U1502" s="48"/>
      <c r="V1502" s="49"/>
    </row>
    <row r="1503" spans="1:22" x14ac:dyDescent="0.35">
      <c r="A1503" s="1"/>
      <c r="B1503" s="44"/>
      <c r="E1503" s="50"/>
      <c r="F1503" s="41"/>
      <c r="G1503" s="42"/>
      <c r="H1503" s="42"/>
      <c r="I1503" s="42"/>
      <c r="J1503" s="42"/>
      <c r="K1503" s="42"/>
      <c r="L1503" s="46"/>
      <c r="M1503" s="42"/>
      <c r="N1503" s="48"/>
      <c r="O1503" s="42"/>
      <c r="P1503" s="42"/>
      <c r="Q1503" s="42"/>
      <c r="R1503" s="47"/>
      <c r="S1503" s="42"/>
      <c r="T1503" s="73"/>
      <c r="U1503" s="48"/>
      <c r="V1503" s="49"/>
    </row>
    <row r="1504" spans="1:22" x14ac:dyDescent="0.35">
      <c r="A1504" s="1"/>
      <c r="B1504" s="44"/>
      <c r="E1504" s="50"/>
      <c r="F1504" s="41"/>
      <c r="G1504" s="42"/>
      <c r="H1504" s="42"/>
      <c r="I1504" s="42"/>
      <c r="J1504" s="42"/>
      <c r="K1504" s="42"/>
      <c r="L1504" s="46"/>
      <c r="M1504" s="42"/>
      <c r="N1504" s="48"/>
      <c r="O1504" s="42"/>
      <c r="P1504" s="42"/>
      <c r="Q1504" s="42"/>
      <c r="R1504" s="47"/>
      <c r="S1504" s="42"/>
      <c r="T1504" s="73"/>
      <c r="U1504" s="48"/>
      <c r="V1504" s="49"/>
    </row>
    <row r="1505" spans="1:22" x14ac:dyDescent="0.35">
      <c r="A1505" s="1"/>
      <c r="B1505" s="44"/>
      <c r="E1505" s="50"/>
      <c r="F1505" s="41"/>
      <c r="G1505" s="42"/>
      <c r="H1505" s="42"/>
      <c r="I1505" s="42"/>
      <c r="J1505" s="42"/>
      <c r="K1505" s="42"/>
      <c r="L1505" s="46"/>
      <c r="M1505" s="42"/>
      <c r="N1505" s="48"/>
      <c r="O1505" s="42"/>
      <c r="P1505" s="42"/>
      <c r="Q1505" s="42"/>
      <c r="R1505" s="47"/>
      <c r="S1505" s="42"/>
      <c r="T1505" s="73"/>
      <c r="U1505" s="48"/>
      <c r="V1505" s="49"/>
    </row>
    <row r="1506" spans="1:22" x14ac:dyDescent="0.35">
      <c r="A1506" s="1"/>
      <c r="B1506" s="44"/>
      <c r="E1506" s="50"/>
      <c r="F1506" s="60"/>
      <c r="G1506" s="42"/>
      <c r="H1506" s="42"/>
      <c r="I1506" s="42"/>
      <c r="J1506" s="42"/>
      <c r="K1506" s="42"/>
      <c r="L1506" s="46"/>
      <c r="M1506" s="42"/>
      <c r="N1506" s="48"/>
      <c r="O1506" s="42"/>
      <c r="P1506" s="42"/>
      <c r="Q1506" s="42"/>
      <c r="R1506" s="47"/>
      <c r="S1506" s="42"/>
      <c r="T1506" s="73"/>
      <c r="U1506" s="48"/>
      <c r="V1506" s="49"/>
    </row>
    <row r="1507" spans="1:22" x14ac:dyDescent="0.35">
      <c r="A1507" s="1"/>
      <c r="B1507" s="44"/>
      <c r="E1507" s="50"/>
      <c r="F1507" s="41"/>
      <c r="G1507" s="42"/>
      <c r="H1507" s="42"/>
      <c r="I1507" s="42"/>
      <c r="J1507" s="42"/>
      <c r="K1507" s="42"/>
      <c r="L1507" s="46"/>
      <c r="M1507" s="42"/>
      <c r="N1507" s="48"/>
      <c r="O1507" s="42"/>
      <c r="P1507" s="42"/>
      <c r="Q1507" s="42"/>
      <c r="R1507" s="47"/>
      <c r="S1507" s="42"/>
      <c r="T1507" s="73"/>
      <c r="U1507" s="48"/>
      <c r="V1507" s="49"/>
    </row>
    <row r="1508" spans="1:22" x14ac:dyDescent="0.35">
      <c r="A1508" s="1"/>
      <c r="B1508" s="44"/>
      <c r="E1508" s="50"/>
      <c r="F1508" s="41"/>
      <c r="G1508" s="42"/>
      <c r="H1508" s="42"/>
      <c r="I1508" s="42"/>
      <c r="J1508" s="42"/>
      <c r="K1508" s="42"/>
      <c r="L1508" s="46"/>
      <c r="M1508" s="42"/>
      <c r="N1508" s="48"/>
      <c r="O1508" s="42"/>
      <c r="P1508" s="42"/>
      <c r="Q1508" s="42"/>
      <c r="R1508" s="47"/>
      <c r="S1508" s="42"/>
      <c r="T1508" s="73"/>
      <c r="U1508" s="48"/>
      <c r="V1508" s="49"/>
    </row>
    <row r="1509" spans="1:22" x14ac:dyDescent="0.35">
      <c r="A1509" s="1"/>
      <c r="B1509" s="44"/>
      <c r="E1509" s="50"/>
      <c r="F1509" s="60"/>
      <c r="G1509" s="42"/>
      <c r="H1509" s="42"/>
      <c r="I1509" s="42"/>
      <c r="J1509" s="42"/>
      <c r="K1509" s="42"/>
      <c r="L1509" s="46"/>
      <c r="M1509" s="42"/>
      <c r="N1509" s="48"/>
      <c r="O1509" s="42"/>
      <c r="P1509" s="42"/>
      <c r="Q1509" s="42"/>
      <c r="R1509" s="47"/>
      <c r="S1509" s="42"/>
      <c r="T1509" s="73"/>
      <c r="U1509" s="48"/>
      <c r="V1509" s="49"/>
    </row>
    <row r="1510" spans="1:22" x14ac:dyDescent="0.35">
      <c r="A1510" s="1"/>
      <c r="B1510" s="44"/>
      <c r="E1510" s="50"/>
      <c r="F1510" s="41"/>
      <c r="G1510" s="42"/>
      <c r="H1510" s="42"/>
      <c r="I1510" s="42"/>
      <c r="J1510" s="42"/>
      <c r="K1510" s="42"/>
      <c r="L1510" s="46"/>
      <c r="M1510" s="42"/>
      <c r="N1510" s="48"/>
      <c r="O1510" s="42"/>
      <c r="P1510" s="42"/>
      <c r="Q1510" s="42"/>
      <c r="R1510" s="47"/>
      <c r="S1510" s="42"/>
      <c r="T1510" s="73"/>
      <c r="U1510" s="48"/>
      <c r="V1510" s="49"/>
    </row>
    <row r="1511" spans="1:22" x14ac:dyDescent="0.35">
      <c r="A1511" s="1"/>
      <c r="B1511" s="44"/>
      <c r="E1511" s="50"/>
      <c r="F1511" s="41"/>
      <c r="G1511" s="42"/>
      <c r="H1511" s="42"/>
      <c r="I1511" s="42"/>
      <c r="J1511" s="42"/>
      <c r="K1511" s="42"/>
      <c r="L1511" s="46"/>
      <c r="M1511" s="42"/>
      <c r="N1511" s="48"/>
      <c r="O1511" s="42"/>
      <c r="P1511" s="42"/>
      <c r="Q1511" s="42"/>
      <c r="R1511" s="47"/>
      <c r="S1511" s="42"/>
      <c r="T1511" s="73"/>
      <c r="U1511" s="48"/>
      <c r="V1511" s="49"/>
    </row>
    <row r="1512" spans="1:22" x14ac:dyDescent="0.35">
      <c r="A1512" s="1"/>
      <c r="B1512" s="44"/>
      <c r="E1512" s="50"/>
      <c r="F1512" s="41"/>
      <c r="G1512" s="42"/>
      <c r="H1512" s="42"/>
      <c r="I1512" s="42"/>
      <c r="J1512" s="42"/>
      <c r="K1512" s="42"/>
      <c r="L1512" s="46"/>
      <c r="M1512" s="42"/>
      <c r="N1512" s="48"/>
      <c r="O1512" s="42"/>
      <c r="P1512" s="42"/>
      <c r="Q1512" s="42"/>
      <c r="R1512" s="47"/>
      <c r="S1512" s="42"/>
      <c r="T1512" s="73"/>
      <c r="U1512" s="48"/>
      <c r="V1512" s="49"/>
    </row>
    <row r="1513" spans="1:22" x14ac:dyDescent="0.35">
      <c r="A1513" s="1"/>
      <c r="B1513" s="44"/>
      <c r="E1513" s="50"/>
      <c r="F1513" s="41"/>
      <c r="G1513" s="42"/>
      <c r="H1513" s="42"/>
      <c r="I1513" s="42"/>
      <c r="J1513" s="42"/>
      <c r="K1513" s="42"/>
      <c r="L1513" s="46"/>
      <c r="M1513" s="42"/>
      <c r="N1513" s="48"/>
      <c r="O1513" s="42"/>
      <c r="P1513" s="42"/>
      <c r="Q1513" s="42"/>
      <c r="R1513" s="47"/>
      <c r="S1513" s="42"/>
      <c r="T1513" s="73"/>
      <c r="U1513" s="48"/>
      <c r="V1513" s="49"/>
    </row>
    <row r="1514" spans="1:22" x14ac:dyDescent="0.35">
      <c r="A1514" s="1"/>
      <c r="B1514" s="44"/>
      <c r="E1514" s="50"/>
      <c r="F1514" s="41"/>
      <c r="G1514" s="42"/>
      <c r="H1514" s="48"/>
      <c r="I1514" s="42"/>
      <c r="J1514" s="42"/>
      <c r="K1514" s="42"/>
      <c r="L1514" s="46"/>
      <c r="M1514" s="42"/>
      <c r="N1514" s="48"/>
      <c r="O1514" s="42"/>
      <c r="P1514" s="42"/>
      <c r="Q1514" s="42"/>
      <c r="R1514" s="47"/>
      <c r="S1514" s="42"/>
      <c r="T1514" s="73"/>
      <c r="U1514" s="48"/>
      <c r="V1514" s="49"/>
    </row>
    <row r="1515" spans="1:22" x14ac:dyDescent="0.35">
      <c r="A1515" s="1"/>
      <c r="B1515" s="44"/>
      <c r="E1515" s="50"/>
      <c r="F1515" s="41"/>
      <c r="G1515" s="42"/>
      <c r="H1515" s="42"/>
      <c r="I1515" s="42"/>
      <c r="J1515" s="42"/>
      <c r="K1515" s="42"/>
      <c r="L1515" s="46"/>
      <c r="M1515" s="42"/>
      <c r="N1515" s="48"/>
      <c r="O1515" s="42"/>
      <c r="P1515" s="42"/>
      <c r="Q1515" s="42"/>
      <c r="R1515" s="47"/>
      <c r="S1515" s="42"/>
      <c r="T1515" s="73"/>
      <c r="U1515" s="48"/>
      <c r="V1515" s="49"/>
    </row>
    <row r="1516" spans="1:22" x14ac:dyDescent="0.35">
      <c r="A1516" s="1"/>
      <c r="B1516" s="44"/>
      <c r="E1516" s="50"/>
      <c r="F1516" s="41"/>
      <c r="G1516" s="42"/>
      <c r="H1516" s="48"/>
      <c r="I1516" s="42"/>
      <c r="J1516" s="42"/>
      <c r="K1516" s="42"/>
      <c r="L1516" s="46"/>
      <c r="M1516" s="42"/>
      <c r="N1516" s="48"/>
      <c r="O1516" s="42"/>
      <c r="P1516" s="42"/>
      <c r="Q1516" s="42"/>
      <c r="R1516" s="47"/>
      <c r="S1516" s="42"/>
      <c r="T1516" s="73"/>
      <c r="U1516" s="48"/>
      <c r="V1516" s="49"/>
    </row>
    <row r="1517" spans="1:22" x14ac:dyDescent="0.35">
      <c r="A1517" s="1"/>
      <c r="B1517" s="44"/>
      <c r="E1517" s="50"/>
      <c r="F1517" s="41"/>
      <c r="G1517" s="42"/>
      <c r="H1517" s="42"/>
      <c r="I1517" s="42"/>
      <c r="J1517" s="42"/>
      <c r="K1517" s="42"/>
      <c r="L1517" s="46"/>
      <c r="M1517" s="42"/>
      <c r="N1517" s="48"/>
      <c r="O1517" s="42"/>
      <c r="P1517" s="42"/>
      <c r="Q1517" s="42"/>
      <c r="R1517" s="47"/>
      <c r="S1517" s="42"/>
      <c r="T1517" s="73"/>
      <c r="U1517" s="48"/>
      <c r="V1517" s="49"/>
    </row>
    <row r="1518" spans="1:22" x14ac:dyDescent="0.35">
      <c r="A1518" s="1"/>
      <c r="B1518" s="44"/>
      <c r="E1518" s="50"/>
      <c r="F1518" s="41"/>
      <c r="G1518" s="42"/>
      <c r="H1518" s="42"/>
      <c r="I1518" s="42"/>
      <c r="J1518" s="42"/>
      <c r="K1518" s="42"/>
      <c r="L1518" s="46"/>
      <c r="M1518" s="42"/>
      <c r="N1518" s="48"/>
      <c r="O1518" s="42"/>
      <c r="P1518" s="42"/>
      <c r="Q1518" s="42"/>
      <c r="R1518" s="47"/>
      <c r="S1518" s="42"/>
      <c r="T1518" s="73"/>
      <c r="U1518" s="48"/>
      <c r="V1518" s="49"/>
    </row>
    <row r="1519" spans="1:22" x14ac:dyDescent="0.35">
      <c r="A1519" s="1"/>
      <c r="B1519" s="44"/>
      <c r="E1519" s="50"/>
      <c r="F1519" s="41"/>
      <c r="G1519" s="42"/>
      <c r="H1519" s="42"/>
      <c r="I1519" s="42"/>
      <c r="J1519" s="42"/>
      <c r="K1519" s="42"/>
      <c r="L1519" s="46"/>
      <c r="M1519" s="42"/>
      <c r="N1519" s="48"/>
      <c r="O1519" s="42"/>
      <c r="P1519" s="42"/>
      <c r="Q1519" s="42"/>
      <c r="R1519" s="47"/>
      <c r="S1519" s="42"/>
      <c r="T1519" s="73"/>
      <c r="U1519" s="48"/>
      <c r="V1519" s="49"/>
    </row>
    <row r="1520" spans="1:22" x14ac:dyDescent="0.35">
      <c r="A1520" s="1"/>
      <c r="B1520" s="44"/>
      <c r="E1520" s="50"/>
      <c r="F1520" s="41"/>
      <c r="G1520" s="42"/>
      <c r="H1520" s="42"/>
      <c r="I1520" s="42"/>
      <c r="J1520" s="42"/>
      <c r="K1520" s="42"/>
      <c r="L1520" s="46"/>
      <c r="M1520" s="42"/>
      <c r="N1520" s="48"/>
      <c r="O1520" s="42"/>
      <c r="P1520" s="42"/>
      <c r="Q1520" s="42"/>
      <c r="R1520" s="47"/>
      <c r="S1520" s="42"/>
      <c r="T1520" s="73"/>
      <c r="U1520" s="48"/>
      <c r="V1520" s="49"/>
    </row>
    <row r="1521" spans="1:22" x14ac:dyDescent="0.35">
      <c r="A1521" s="1"/>
      <c r="B1521" s="44"/>
      <c r="E1521" s="50"/>
      <c r="F1521" s="41"/>
      <c r="G1521" s="42"/>
      <c r="H1521" s="42"/>
      <c r="I1521" s="42"/>
      <c r="J1521" s="42"/>
      <c r="K1521" s="42"/>
      <c r="L1521" s="46"/>
      <c r="M1521" s="42"/>
      <c r="N1521" s="48"/>
      <c r="O1521" s="42"/>
      <c r="P1521" s="42"/>
      <c r="Q1521" s="42"/>
      <c r="R1521" s="47"/>
      <c r="S1521" s="42"/>
      <c r="T1521" s="73"/>
      <c r="U1521" s="48"/>
      <c r="V1521" s="49"/>
    </row>
    <row r="1522" spans="1:22" x14ac:dyDescent="0.35">
      <c r="A1522" s="1"/>
      <c r="B1522" s="44"/>
      <c r="E1522" s="50"/>
      <c r="F1522" s="41"/>
      <c r="G1522" s="42"/>
      <c r="H1522" s="42"/>
      <c r="I1522" s="42"/>
      <c r="J1522" s="42"/>
      <c r="K1522" s="42"/>
      <c r="L1522" s="46"/>
      <c r="M1522" s="42"/>
      <c r="N1522" s="48"/>
      <c r="O1522" s="42"/>
      <c r="P1522" s="42"/>
      <c r="Q1522" s="42"/>
      <c r="R1522" s="47"/>
      <c r="S1522" s="42"/>
      <c r="T1522" s="73"/>
      <c r="U1522" s="48"/>
      <c r="V1522" s="49"/>
    </row>
    <row r="1523" spans="1:22" x14ac:dyDescent="0.35">
      <c r="A1523" s="1"/>
      <c r="B1523" s="44"/>
      <c r="E1523" s="50"/>
      <c r="F1523" s="41"/>
      <c r="G1523" s="42"/>
      <c r="H1523" s="42"/>
      <c r="I1523" s="42"/>
      <c r="J1523" s="42"/>
      <c r="K1523" s="42"/>
      <c r="L1523" s="46"/>
      <c r="M1523" s="42"/>
      <c r="N1523" s="48"/>
      <c r="O1523" s="42"/>
      <c r="P1523" s="42"/>
      <c r="Q1523" s="42"/>
      <c r="R1523" s="47"/>
      <c r="S1523" s="42"/>
      <c r="T1523" s="73"/>
      <c r="U1523" s="48"/>
      <c r="V1523" s="49"/>
    </row>
    <row r="1524" spans="1:22" x14ac:dyDescent="0.35">
      <c r="A1524" s="1"/>
      <c r="B1524" s="44"/>
      <c r="E1524" s="50"/>
      <c r="F1524" s="41"/>
      <c r="G1524" s="42"/>
      <c r="H1524" s="48"/>
      <c r="I1524" s="42"/>
      <c r="J1524" s="42"/>
      <c r="K1524" s="42"/>
      <c r="L1524" s="46"/>
      <c r="M1524" s="42"/>
      <c r="N1524" s="48"/>
      <c r="O1524" s="42"/>
      <c r="P1524" s="42"/>
      <c r="Q1524" s="42"/>
      <c r="R1524" s="47"/>
      <c r="S1524" s="42"/>
      <c r="T1524" s="73"/>
      <c r="U1524" s="48"/>
      <c r="V1524" s="49"/>
    </row>
    <row r="1525" spans="1:22" x14ac:dyDescent="0.35">
      <c r="A1525" s="1"/>
      <c r="B1525" s="44"/>
      <c r="E1525" s="50"/>
      <c r="F1525" s="41"/>
      <c r="G1525" s="42"/>
      <c r="H1525" s="42"/>
      <c r="I1525" s="42"/>
      <c r="J1525" s="42"/>
      <c r="K1525" s="42"/>
      <c r="L1525" s="46"/>
      <c r="M1525" s="42"/>
      <c r="N1525" s="48"/>
      <c r="O1525" s="42"/>
      <c r="P1525" s="42"/>
      <c r="Q1525" s="42"/>
      <c r="R1525" s="47"/>
      <c r="S1525" s="42"/>
      <c r="T1525" s="73"/>
      <c r="U1525" s="48"/>
      <c r="V1525" s="49"/>
    </row>
    <row r="1526" spans="1:22" x14ac:dyDescent="0.35">
      <c r="A1526" s="1"/>
      <c r="B1526" s="44"/>
      <c r="E1526" s="50"/>
      <c r="F1526" s="41"/>
      <c r="G1526" s="42"/>
      <c r="H1526" s="48"/>
      <c r="I1526" s="42"/>
      <c r="J1526" s="42"/>
      <c r="K1526" s="42"/>
      <c r="L1526" s="46"/>
      <c r="M1526" s="42"/>
      <c r="N1526" s="48"/>
      <c r="O1526" s="42"/>
      <c r="P1526" s="42"/>
      <c r="Q1526" s="42"/>
      <c r="R1526" s="47"/>
      <c r="S1526" s="42"/>
      <c r="T1526" s="73"/>
      <c r="U1526" s="48"/>
      <c r="V1526" s="49"/>
    </row>
    <row r="1527" spans="1:22" x14ac:dyDescent="0.35">
      <c r="A1527" s="1"/>
      <c r="B1527" s="44"/>
      <c r="E1527" s="50"/>
      <c r="F1527" s="41"/>
      <c r="G1527" s="42"/>
      <c r="H1527" s="42"/>
      <c r="I1527" s="42"/>
      <c r="J1527" s="42"/>
      <c r="K1527" s="42"/>
      <c r="L1527" s="46"/>
      <c r="M1527" s="42"/>
      <c r="N1527" s="48"/>
      <c r="O1527" s="42"/>
      <c r="P1527" s="42"/>
      <c r="Q1527" s="42"/>
      <c r="R1527" s="47"/>
      <c r="S1527" s="42"/>
      <c r="T1527" s="73"/>
      <c r="U1527" s="48"/>
      <c r="V1527" s="49"/>
    </row>
    <row r="1528" spans="1:22" x14ac:dyDescent="0.35">
      <c r="A1528" s="1"/>
      <c r="B1528" s="44"/>
      <c r="E1528" s="50"/>
      <c r="F1528" s="41"/>
      <c r="G1528" s="42"/>
      <c r="H1528" s="42"/>
      <c r="I1528" s="42"/>
      <c r="J1528" s="42"/>
      <c r="K1528" s="42"/>
      <c r="L1528" s="46"/>
      <c r="M1528" s="42"/>
      <c r="N1528" s="48"/>
      <c r="O1528" s="42"/>
      <c r="P1528" s="42"/>
      <c r="Q1528" s="42"/>
      <c r="R1528" s="47"/>
      <c r="S1528" s="42"/>
      <c r="T1528" s="73"/>
      <c r="U1528" s="48"/>
      <c r="V1528" s="49"/>
    </row>
    <row r="1529" spans="1:22" x14ac:dyDescent="0.35">
      <c r="A1529" s="1"/>
      <c r="B1529" s="44"/>
      <c r="E1529" s="50"/>
      <c r="F1529" s="41"/>
      <c r="G1529" s="42"/>
      <c r="H1529" s="42"/>
      <c r="I1529" s="42"/>
      <c r="J1529" s="42"/>
      <c r="K1529" s="42"/>
      <c r="L1529" s="46"/>
      <c r="M1529" s="42"/>
      <c r="N1529" s="48"/>
      <c r="O1529" s="42"/>
      <c r="P1529" s="42"/>
      <c r="Q1529" s="42"/>
      <c r="R1529" s="47"/>
      <c r="S1529" s="42"/>
      <c r="T1529" s="73"/>
      <c r="U1529" s="48"/>
      <c r="V1529" s="49"/>
    </row>
    <row r="1530" spans="1:22" x14ac:dyDescent="0.35">
      <c r="A1530" s="1"/>
      <c r="B1530" s="44"/>
      <c r="E1530" s="50"/>
      <c r="F1530" s="41"/>
      <c r="G1530" s="42"/>
      <c r="H1530" s="42"/>
      <c r="I1530" s="42"/>
      <c r="J1530" s="42"/>
      <c r="K1530" s="42"/>
      <c r="L1530" s="46"/>
      <c r="M1530" s="42"/>
      <c r="N1530" s="48"/>
      <c r="O1530" s="42"/>
      <c r="P1530" s="42"/>
      <c r="Q1530" s="42"/>
      <c r="R1530" s="47"/>
      <c r="S1530" s="42"/>
      <c r="T1530" s="73"/>
      <c r="U1530" s="48"/>
      <c r="V1530" s="49"/>
    </row>
    <row r="1531" spans="1:22" x14ac:dyDescent="0.35">
      <c r="A1531" s="1"/>
      <c r="B1531" s="44"/>
      <c r="E1531" s="50"/>
      <c r="F1531" s="41"/>
      <c r="G1531" s="42"/>
      <c r="H1531" s="42"/>
      <c r="I1531" s="42"/>
      <c r="J1531" s="42"/>
      <c r="K1531" s="42"/>
      <c r="L1531" s="46"/>
      <c r="M1531" s="42"/>
      <c r="N1531" s="48"/>
      <c r="O1531" s="42"/>
      <c r="P1531" s="42"/>
      <c r="Q1531" s="42"/>
      <c r="R1531" s="47"/>
      <c r="S1531" s="42"/>
      <c r="T1531" s="73"/>
      <c r="U1531" s="48"/>
      <c r="V1531" s="49"/>
    </row>
    <row r="1532" spans="1:22" x14ac:dyDescent="0.35">
      <c r="A1532" s="1"/>
      <c r="B1532" s="44"/>
      <c r="E1532" s="50"/>
      <c r="F1532" s="41"/>
      <c r="G1532" s="42"/>
      <c r="H1532" s="42"/>
      <c r="I1532" s="42"/>
      <c r="J1532" s="42"/>
      <c r="K1532" s="42"/>
      <c r="L1532" s="46"/>
      <c r="M1532" s="42"/>
      <c r="N1532" s="48"/>
      <c r="O1532" s="42"/>
      <c r="P1532" s="42"/>
      <c r="Q1532" s="42"/>
      <c r="R1532" s="47"/>
      <c r="S1532" s="42"/>
      <c r="T1532" s="73"/>
      <c r="U1532" s="48"/>
      <c r="V1532" s="49"/>
    </row>
    <row r="1533" spans="1:22" x14ac:dyDescent="0.35">
      <c r="A1533" s="1"/>
      <c r="B1533" s="44"/>
      <c r="E1533" s="50"/>
      <c r="F1533" s="41"/>
      <c r="G1533" s="42"/>
      <c r="H1533" s="42"/>
      <c r="I1533" s="42"/>
      <c r="J1533" s="42"/>
      <c r="K1533" s="42"/>
      <c r="L1533" s="46"/>
      <c r="M1533" s="42"/>
      <c r="N1533" s="48"/>
      <c r="O1533" s="42"/>
      <c r="P1533" s="42"/>
      <c r="Q1533" s="42"/>
      <c r="R1533" s="47"/>
      <c r="S1533" s="42"/>
      <c r="T1533" s="73"/>
      <c r="U1533" s="48"/>
      <c r="V1533" s="49"/>
    </row>
    <row r="1534" spans="1:22" x14ac:dyDescent="0.35">
      <c r="A1534" s="1"/>
      <c r="B1534" s="44"/>
      <c r="E1534" s="50"/>
      <c r="F1534" s="41"/>
      <c r="G1534" s="42"/>
      <c r="H1534" s="42"/>
      <c r="I1534" s="42"/>
      <c r="J1534" s="42"/>
      <c r="K1534" s="42"/>
      <c r="L1534" s="46"/>
      <c r="M1534" s="42"/>
      <c r="N1534" s="48"/>
      <c r="O1534" s="42"/>
      <c r="P1534" s="42"/>
      <c r="Q1534" s="42"/>
      <c r="R1534" s="47"/>
      <c r="S1534" s="42"/>
      <c r="T1534" s="73"/>
      <c r="U1534" s="48"/>
      <c r="V1534" s="49"/>
    </row>
    <row r="1535" spans="1:22" x14ac:dyDescent="0.35">
      <c r="A1535" s="1"/>
      <c r="B1535" s="44"/>
      <c r="E1535" s="50"/>
      <c r="F1535" s="41"/>
      <c r="G1535" s="42"/>
      <c r="H1535" s="42"/>
      <c r="I1535" s="42"/>
      <c r="J1535" s="42"/>
      <c r="K1535" s="42"/>
      <c r="L1535" s="46"/>
      <c r="M1535" s="42"/>
      <c r="N1535" s="48"/>
      <c r="O1535" s="42"/>
      <c r="P1535" s="42"/>
      <c r="Q1535" s="42"/>
      <c r="R1535" s="47"/>
      <c r="S1535" s="42"/>
      <c r="T1535" s="73"/>
      <c r="U1535" s="48"/>
      <c r="V1535" s="49"/>
    </row>
    <row r="1536" spans="1:22" x14ac:dyDescent="0.35">
      <c r="A1536" s="1"/>
      <c r="B1536" s="44"/>
      <c r="E1536" s="50"/>
      <c r="F1536" s="41"/>
      <c r="G1536" s="42"/>
      <c r="H1536" s="42"/>
      <c r="I1536" s="42"/>
      <c r="J1536" s="42"/>
      <c r="K1536" s="42"/>
      <c r="L1536" s="46"/>
      <c r="M1536" s="42"/>
      <c r="N1536" s="48"/>
      <c r="O1536" s="42"/>
      <c r="P1536" s="42"/>
      <c r="Q1536" s="42"/>
      <c r="R1536" s="47"/>
      <c r="S1536" s="42"/>
      <c r="T1536" s="73"/>
      <c r="U1536" s="48"/>
      <c r="V1536" s="49"/>
    </row>
    <row r="1537" spans="1:22" x14ac:dyDescent="0.35">
      <c r="A1537" s="1"/>
      <c r="B1537" s="44"/>
      <c r="E1537" s="50"/>
      <c r="F1537" s="41"/>
      <c r="G1537" s="42"/>
      <c r="H1537" s="42"/>
      <c r="I1537" s="42"/>
      <c r="J1537" s="42"/>
      <c r="K1537" s="42"/>
      <c r="L1537" s="46"/>
      <c r="M1537" s="42"/>
      <c r="N1537" s="48"/>
      <c r="O1537" s="42"/>
      <c r="P1537" s="42"/>
      <c r="Q1537" s="42"/>
      <c r="R1537" s="47"/>
      <c r="S1537" s="42"/>
      <c r="T1537" s="73"/>
      <c r="U1537" s="48"/>
      <c r="V1537" s="49"/>
    </row>
    <row r="1538" spans="1:22" x14ac:dyDescent="0.35">
      <c r="A1538" s="1"/>
      <c r="B1538" s="44"/>
      <c r="E1538" s="50"/>
      <c r="F1538" s="41"/>
      <c r="G1538" s="42"/>
      <c r="H1538" s="42"/>
      <c r="I1538" s="42"/>
      <c r="J1538" s="42"/>
      <c r="K1538" s="42"/>
      <c r="L1538" s="46"/>
      <c r="M1538" s="42"/>
      <c r="N1538" s="48"/>
      <c r="O1538" s="42"/>
      <c r="P1538" s="42"/>
      <c r="Q1538" s="42"/>
      <c r="R1538" s="47"/>
      <c r="S1538" s="42"/>
      <c r="T1538" s="73"/>
      <c r="U1538" s="48"/>
      <c r="V1538" s="49"/>
    </row>
    <row r="1539" spans="1:22" x14ac:dyDescent="0.35">
      <c r="A1539" s="1"/>
      <c r="B1539" s="44"/>
      <c r="E1539" s="50"/>
      <c r="F1539" s="41"/>
      <c r="G1539" s="42"/>
      <c r="H1539" s="42"/>
      <c r="I1539" s="42"/>
      <c r="J1539" s="42"/>
      <c r="K1539" s="42"/>
      <c r="L1539" s="46"/>
      <c r="M1539" s="42"/>
      <c r="N1539" s="48"/>
      <c r="O1539" s="42"/>
      <c r="P1539" s="42"/>
      <c r="Q1539" s="42"/>
      <c r="R1539" s="47"/>
      <c r="S1539" s="42"/>
      <c r="T1539" s="73"/>
      <c r="U1539" s="48"/>
      <c r="V1539" s="49"/>
    </row>
    <row r="1540" spans="1:22" x14ac:dyDescent="0.35">
      <c r="A1540" s="1"/>
      <c r="B1540" s="44"/>
      <c r="E1540" s="50"/>
      <c r="F1540" s="41"/>
      <c r="G1540" s="42"/>
      <c r="H1540" s="42"/>
      <c r="I1540" s="42"/>
      <c r="J1540" s="42"/>
      <c r="K1540" s="42"/>
      <c r="L1540" s="46"/>
      <c r="M1540" s="42"/>
      <c r="N1540" s="48"/>
      <c r="O1540" s="42"/>
      <c r="P1540" s="42"/>
      <c r="Q1540" s="42"/>
      <c r="R1540" s="47"/>
      <c r="S1540" s="42"/>
      <c r="T1540" s="73"/>
      <c r="U1540" s="48"/>
      <c r="V1540" s="49"/>
    </row>
    <row r="1541" spans="1:22" x14ac:dyDescent="0.35">
      <c r="A1541" s="1"/>
      <c r="B1541" s="44"/>
      <c r="E1541" s="50"/>
      <c r="F1541" s="41"/>
      <c r="G1541" s="42"/>
      <c r="H1541" s="42"/>
      <c r="I1541" s="42"/>
      <c r="J1541" s="42"/>
      <c r="K1541" s="42"/>
      <c r="L1541" s="46"/>
      <c r="M1541" s="42"/>
      <c r="N1541" s="48"/>
      <c r="O1541" s="42"/>
      <c r="P1541" s="42"/>
      <c r="Q1541" s="42"/>
      <c r="R1541" s="47"/>
      <c r="S1541" s="42"/>
      <c r="T1541" s="73"/>
      <c r="U1541" s="48"/>
      <c r="V1541" s="49"/>
    </row>
    <row r="1542" spans="1:22" x14ac:dyDescent="0.35">
      <c r="A1542" s="1"/>
      <c r="B1542" s="44"/>
      <c r="E1542" s="50"/>
      <c r="F1542" s="41"/>
      <c r="G1542" s="42"/>
      <c r="H1542" s="42"/>
      <c r="I1542" s="42"/>
      <c r="J1542" s="42"/>
      <c r="K1542" s="42"/>
      <c r="L1542" s="46"/>
      <c r="M1542" s="42"/>
      <c r="N1542" s="48"/>
      <c r="O1542" s="42"/>
      <c r="P1542" s="42"/>
      <c r="Q1542" s="42"/>
      <c r="R1542" s="47"/>
      <c r="S1542" s="42"/>
      <c r="T1542" s="73"/>
      <c r="U1542" s="48"/>
      <c r="V1542" s="49"/>
    </row>
    <row r="1543" spans="1:22" x14ac:dyDescent="0.35">
      <c r="A1543" s="1"/>
      <c r="B1543" s="44"/>
      <c r="E1543" s="50"/>
      <c r="F1543" s="60"/>
      <c r="G1543" s="42"/>
      <c r="H1543" s="42"/>
      <c r="I1543" s="42"/>
      <c r="J1543" s="42"/>
      <c r="K1543" s="42"/>
      <c r="L1543" s="46"/>
      <c r="M1543" s="42"/>
      <c r="N1543" s="48"/>
      <c r="O1543" s="42"/>
      <c r="P1543" s="42"/>
      <c r="Q1543" s="42"/>
      <c r="R1543" s="62"/>
      <c r="S1543" s="48"/>
      <c r="T1543" s="73"/>
      <c r="U1543" s="48"/>
      <c r="V1543" s="49"/>
    </row>
    <row r="1544" spans="1:22" x14ac:dyDescent="0.35">
      <c r="A1544" s="1"/>
      <c r="B1544" s="44"/>
      <c r="E1544" s="50"/>
      <c r="F1544" s="41"/>
      <c r="G1544" s="42"/>
      <c r="H1544" s="42"/>
      <c r="I1544" s="42"/>
      <c r="J1544" s="42"/>
      <c r="K1544" s="42"/>
      <c r="L1544" s="46"/>
      <c r="M1544" s="42"/>
      <c r="N1544" s="48"/>
      <c r="O1544" s="42"/>
      <c r="P1544" s="42"/>
      <c r="Q1544" s="42"/>
      <c r="R1544" s="47"/>
      <c r="S1544" s="42"/>
      <c r="T1544" s="73"/>
      <c r="U1544" s="48"/>
      <c r="V1544" s="49"/>
    </row>
    <row r="1545" spans="1:22" x14ac:dyDescent="0.35">
      <c r="A1545" s="1"/>
      <c r="B1545" s="44"/>
      <c r="E1545" s="50"/>
      <c r="F1545" s="41"/>
      <c r="G1545" s="42"/>
      <c r="H1545" s="42"/>
      <c r="I1545" s="42"/>
      <c r="J1545" s="42"/>
      <c r="K1545" s="42"/>
      <c r="L1545" s="46"/>
      <c r="M1545" s="42"/>
      <c r="N1545" s="48"/>
      <c r="O1545" s="42"/>
      <c r="P1545" s="42"/>
      <c r="Q1545" s="42"/>
      <c r="R1545" s="47"/>
      <c r="S1545" s="42"/>
      <c r="T1545" s="73"/>
      <c r="U1545" s="48"/>
      <c r="V1545" s="49"/>
    </row>
    <row r="1546" spans="1:22" x14ac:dyDescent="0.35">
      <c r="A1546" s="1"/>
      <c r="B1546" s="44"/>
      <c r="E1546" s="50"/>
      <c r="F1546" s="41"/>
      <c r="G1546" s="42"/>
      <c r="H1546" s="42"/>
      <c r="I1546" s="42"/>
      <c r="J1546" s="42"/>
      <c r="K1546" s="42"/>
      <c r="L1546" s="46"/>
      <c r="M1546" s="42"/>
      <c r="N1546" s="48"/>
      <c r="O1546" s="42"/>
      <c r="P1546" s="42"/>
      <c r="Q1546" s="42"/>
      <c r="R1546" s="47"/>
      <c r="S1546" s="42"/>
      <c r="T1546" s="73"/>
      <c r="U1546" s="48"/>
      <c r="V1546" s="49"/>
    </row>
    <row r="1547" spans="1:22" x14ac:dyDescent="0.35">
      <c r="A1547" s="1"/>
      <c r="B1547" s="44"/>
      <c r="E1547" s="50"/>
      <c r="F1547" s="41"/>
      <c r="G1547" s="42"/>
      <c r="H1547" s="42"/>
      <c r="I1547" s="42"/>
      <c r="J1547" s="42"/>
      <c r="K1547" s="42"/>
      <c r="L1547" s="46"/>
      <c r="M1547" s="42"/>
      <c r="N1547" s="48"/>
      <c r="O1547" s="42"/>
      <c r="P1547" s="42"/>
      <c r="Q1547" s="42"/>
      <c r="R1547" s="47"/>
      <c r="S1547" s="42"/>
      <c r="T1547" s="73"/>
      <c r="U1547" s="48"/>
      <c r="V1547" s="49"/>
    </row>
    <row r="1548" spans="1:22" x14ac:dyDescent="0.35">
      <c r="A1548" s="1"/>
      <c r="B1548" s="44"/>
      <c r="E1548" s="50"/>
      <c r="F1548" s="41"/>
      <c r="G1548" s="42"/>
      <c r="H1548" s="42"/>
      <c r="I1548" s="42"/>
      <c r="J1548" s="42"/>
      <c r="K1548" s="42"/>
      <c r="L1548" s="46"/>
      <c r="M1548" s="42"/>
      <c r="N1548" s="48"/>
      <c r="O1548" s="42"/>
      <c r="P1548" s="42"/>
      <c r="Q1548" s="42"/>
      <c r="R1548" s="47"/>
      <c r="S1548" s="42"/>
      <c r="T1548" s="73"/>
      <c r="U1548" s="48"/>
      <c r="V1548" s="49"/>
    </row>
    <row r="1549" spans="1:22" x14ac:dyDescent="0.35">
      <c r="A1549" s="1"/>
      <c r="B1549" s="44"/>
      <c r="E1549" s="50"/>
      <c r="F1549" s="41"/>
      <c r="G1549" s="42"/>
      <c r="H1549" s="42"/>
      <c r="I1549" s="42"/>
      <c r="J1549" s="42"/>
      <c r="K1549" s="42"/>
      <c r="L1549" s="46"/>
      <c r="M1549" s="42"/>
      <c r="N1549" s="48"/>
      <c r="O1549" s="42"/>
      <c r="P1549" s="42"/>
      <c r="Q1549" s="42"/>
      <c r="R1549" s="47"/>
      <c r="S1549" s="42"/>
      <c r="T1549" s="73"/>
      <c r="U1549" s="48"/>
      <c r="V1549" s="49"/>
    </row>
    <row r="1550" spans="1:22" x14ac:dyDescent="0.35">
      <c r="A1550" s="1"/>
      <c r="B1550" s="44"/>
      <c r="E1550" s="50"/>
      <c r="F1550" s="41"/>
      <c r="G1550" s="42"/>
      <c r="H1550" s="42"/>
      <c r="I1550" s="42"/>
      <c r="J1550" s="42"/>
      <c r="K1550" s="42"/>
      <c r="L1550" s="46"/>
      <c r="M1550" s="42"/>
      <c r="N1550" s="48"/>
      <c r="O1550" s="42"/>
      <c r="P1550" s="42"/>
      <c r="Q1550" s="42"/>
      <c r="R1550" s="47"/>
      <c r="S1550" s="42"/>
      <c r="T1550" s="73"/>
      <c r="U1550" s="48"/>
      <c r="V1550" s="49"/>
    </row>
    <row r="1551" spans="1:22" x14ac:dyDescent="0.35">
      <c r="A1551" s="1"/>
      <c r="B1551" s="44"/>
      <c r="E1551" s="50"/>
      <c r="F1551" s="41"/>
      <c r="G1551" s="42"/>
      <c r="H1551" s="42"/>
      <c r="I1551" s="42"/>
      <c r="J1551" s="42"/>
      <c r="K1551" s="42"/>
      <c r="L1551" s="46"/>
      <c r="M1551" s="42"/>
      <c r="N1551" s="48"/>
      <c r="O1551" s="42"/>
      <c r="P1551" s="42"/>
      <c r="Q1551" s="42"/>
      <c r="R1551" s="47"/>
      <c r="S1551" s="42"/>
      <c r="T1551" s="73"/>
      <c r="U1551" s="48"/>
      <c r="V1551" s="49"/>
    </row>
    <row r="1552" spans="1:22" x14ac:dyDescent="0.35">
      <c r="A1552" s="1"/>
      <c r="B1552" s="44"/>
      <c r="E1552" s="50"/>
      <c r="F1552" s="41"/>
      <c r="G1552" s="42"/>
      <c r="H1552" s="42"/>
      <c r="I1552" s="42"/>
      <c r="J1552" s="42"/>
      <c r="K1552" s="42"/>
      <c r="L1552" s="46"/>
      <c r="M1552" s="42"/>
      <c r="N1552" s="48"/>
      <c r="O1552" s="42"/>
      <c r="P1552" s="42"/>
      <c r="Q1552" s="42"/>
      <c r="R1552" s="47"/>
      <c r="S1552" s="42"/>
      <c r="T1552" s="73"/>
      <c r="U1552" s="48"/>
      <c r="V1552" s="49"/>
    </row>
    <row r="1553" spans="1:22" x14ac:dyDescent="0.35">
      <c r="A1553" s="1"/>
      <c r="B1553" s="44"/>
      <c r="E1553" s="50"/>
      <c r="F1553" s="60"/>
      <c r="G1553" s="42"/>
      <c r="H1553" s="42"/>
      <c r="I1553" s="42"/>
      <c r="J1553" s="42"/>
      <c r="K1553" s="42"/>
      <c r="L1553" s="46"/>
      <c r="M1553" s="42"/>
      <c r="N1553" s="48"/>
      <c r="O1553" s="42"/>
      <c r="P1553" s="42"/>
      <c r="Q1553" s="42"/>
      <c r="R1553" s="62"/>
      <c r="S1553" s="42"/>
      <c r="T1553" s="73"/>
      <c r="U1553" s="48"/>
      <c r="V1553" s="49"/>
    </row>
    <row r="1554" spans="1:22" x14ac:dyDescent="0.35">
      <c r="A1554" s="1"/>
      <c r="B1554" s="44"/>
      <c r="E1554" s="50"/>
      <c r="F1554" s="41"/>
      <c r="G1554" s="42"/>
      <c r="H1554" s="42"/>
      <c r="I1554" s="42"/>
      <c r="J1554" s="42"/>
      <c r="K1554" s="42"/>
      <c r="L1554" s="46"/>
      <c r="M1554" s="42"/>
      <c r="N1554" s="48"/>
      <c r="O1554" s="42"/>
      <c r="P1554" s="42"/>
      <c r="Q1554" s="42"/>
      <c r="R1554" s="47"/>
      <c r="S1554" s="42"/>
      <c r="T1554" s="73"/>
      <c r="U1554" s="48"/>
      <c r="V1554" s="49"/>
    </row>
    <row r="1555" spans="1:22" x14ac:dyDescent="0.35">
      <c r="A1555" s="1"/>
      <c r="B1555" s="44"/>
      <c r="E1555" s="50"/>
      <c r="F1555" s="41"/>
      <c r="G1555" s="42"/>
      <c r="H1555" s="42"/>
      <c r="I1555" s="42"/>
      <c r="J1555" s="42"/>
      <c r="K1555" s="42"/>
      <c r="L1555" s="46"/>
      <c r="M1555" s="42"/>
      <c r="N1555" s="48"/>
      <c r="O1555" s="42"/>
      <c r="P1555" s="42"/>
      <c r="Q1555" s="42"/>
      <c r="R1555" s="47"/>
      <c r="S1555" s="42"/>
      <c r="T1555" s="73"/>
      <c r="U1555" s="48"/>
      <c r="V1555" s="49"/>
    </row>
    <row r="1556" spans="1:22" x14ac:dyDescent="0.35">
      <c r="A1556" s="1"/>
      <c r="B1556" s="44"/>
      <c r="E1556" s="50"/>
      <c r="F1556" s="41"/>
      <c r="G1556" s="42"/>
      <c r="H1556" s="42"/>
      <c r="I1556" s="42"/>
      <c r="J1556" s="42"/>
      <c r="K1556" s="42"/>
      <c r="L1556" s="46"/>
      <c r="M1556" s="42"/>
      <c r="N1556" s="48"/>
      <c r="O1556" s="42"/>
      <c r="P1556" s="42"/>
      <c r="Q1556" s="42"/>
      <c r="R1556" s="47"/>
      <c r="S1556" s="42"/>
      <c r="T1556" s="73"/>
      <c r="U1556" s="48"/>
      <c r="V1556" s="49"/>
    </row>
    <row r="1557" spans="1:22" x14ac:dyDescent="0.35">
      <c r="A1557" s="1"/>
      <c r="B1557" s="44"/>
      <c r="E1557" s="50"/>
      <c r="F1557" s="41"/>
      <c r="G1557" s="42"/>
      <c r="H1557" s="42"/>
      <c r="I1557" s="42"/>
      <c r="J1557" s="42"/>
      <c r="K1557" s="42"/>
      <c r="L1557" s="46"/>
      <c r="M1557" s="42"/>
      <c r="N1557" s="48"/>
      <c r="O1557" s="42"/>
      <c r="P1557" s="42"/>
      <c r="Q1557" s="42"/>
      <c r="R1557" s="47"/>
      <c r="S1557" s="42"/>
      <c r="T1557" s="73"/>
      <c r="U1557" s="48"/>
      <c r="V1557" s="49"/>
    </row>
    <row r="1558" spans="1:22" x14ac:dyDescent="0.35">
      <c r="A1558" s="1"/>
      <c r="B1558" s="44"/>
      <c r="E1558" s="50"/>
      <c r="F1558" s="41"/>
      <c r="G1558" s="42"/>
      <c r="H1558" s="42"/>
      <c r="I1558" s="42"/>
      <c r="J1558" s="42"/>
      <c r="K1558" s="42"/>
      <c r="L1558" s="46"/>
      <c r="M1558" s="42"/>
      <c r="N1558" s="48"/>
      <c r="O1558" s="42"/>
      <c r="P1558" s="42"/>
      <c r="Q1558" s="42"/>
      <c r="R1558" s="47"/>
      <c r="S1558" s="42"/>
      <c r="T1558" s="73"/>
      <c r="U1558" s="48"/>
      <c r="V1558" s="49"/>
    </row>
    <row r="1559" spans="1:22" x14ac:dyDescent="0.35">
      <c r="A1559" s="1"/>
      <c r="B1559" s="44"/>
      <c r="E1559" s="50"/>
      <c r="F1559" s="41"/>
      <c r="G1559" s="42"/>
      <c r="H1559" s="42"/>
      <c r="I1559" s="42"/>
      <c r="J1559" s="42"/>
      <c r="K1559" s="42"/>
      <c r="L1559" s="46"/>
      <c r="M1559" s="42"/>
      <c r="N1559" s="48"/>
      <c r="O1559" s="42"/>
      <c r="P1559" s="42"/>
      <c r="Q1559" s="42"/>
      <c r="R1559" s="47"/>
      <c r="S1559" s="42"/>
      <c r="T1559" s="73"/>
      <c r="U1559" s="48"/>
      <c r="V1559" s="49"/>
    </row>
    <row r="1560" spans="1:22" x14ac:dyDescent="0.35">
      <c r="A1560" s="1"/>
      <c r="B1560" s="44"/>
      <c r="E1560" s="50"/>
      <c r="F1560" s="41"/>
      <c r="G1560" s="42"/>
      <c r="H1560" s="42"/>
      <c r="I1560" s="42"/>
      <c r="J1560" s="42"/>
      <c r="K1560" s="42"/>
      <c r="L1560" s="46"/>
      <c r="M1560" s="42"/>
      <c r="N1560" s="48"/>
      <c r="O1560" s="42"/>
      <c r="P1560" s="42"/>
      <c r="Q1560" s="42"/>
      <c r="R1560" s="47"/>
      <c r="S1560" s="42"/>
      <c r="T1560" s="73"/>
      <c r="U1560" s="48"/>
      <c r="V1560" s="49"/>
    </row>
    <row r="1561" spans="1:22" x14ac:dyDescent="0.35">
      <c r="A1561" s="1"/>
      <c r="B1561" s="44"/>
      <c r="E1561" s="50"/>
      <c r="F1561" s="41"/>
      <c r="G1561" s="42"/>
      <c r="H1561" s="42"/>
      <c r="I1561" s="42"/>
      <c r="J1561" s="42"/>
      <c r="K1561" s="42"/>
      <c r="L1561" s="46"/>
      <c r="M1561" s="42"/>
      <c r="N1561" s="48"/>
      <c r="O1561" s="42"/>
      <c r="P1561" s="42"/>
      <c r="Q1561" s="42"/>
      <c r="R1561" s="47"/>
      <c r="S1561" s="42"/>
      <c r="T1561" s="73"/>
      <c r="U1561" s="48"/>
      <c r="V1561" s="49"/>
    </row>
    <row r="1562" spans="1:22" x14ac:dyDescent="0.35">
      <c r="A1562" s="1"/>
      <c r="B1562" s="44"/>
      <c r="E1562" s="58"/>
      <c r="F1562" s="41"/>
      <c r="G1562" s="42"/>
      <c r="H1562" s="42"/>
      <c r="I1562" s="42"/>
      <c r="J1562" s="42"/>
      <c r="K1562" s="42"/>
      <c r="L1562" s="46"/>
      <c r="M1562" s="42"/>
      <c r="N1562" s="48"/>
      <c r="O1562" s="42"/>
      <c r="P1562" s="42"/>
      <c r="Q1562" s="42"/>
      <c r="R1562" s="47"/>
      <c r="S1562" s="42"/>
      <c r="T1562" s="73"/>
      <c r="U1562" s="48"/>
      <c r="V1562" s="49"/>
    </row>
    <row r="1563" spans="1:22" x14ac:dyDescent="0.35">
      <c r="A1563" s="1"/>
      <c r="B1563" s="44"/>
      <c r="E1563" s="50"/>
      <c r="F1563" s="41"/>
      <c r="G1563" s="42"/>
      <c r="H1563" s="42"/>
      <c r="I1563" s="42"/>
      <c r="J1563" s="42"/>
      <c r="K1563" s="42"/>
      <c r="L1563" s="46"/>
      <c r="M1563" s="42"/>
      <c r="N1563" s="48"/>
      <c r="O1563" s="42"/>
      <c r="P1563" s="42"/>
      <c r="Q1563" s="42"/>
      <c r="R1563" s="47"/>
      <c r="S1563" s="42"/>
      <c r="T1563" s="73"/>
      <c r="U1563" s="48"/>
      <c r="V1563" s="49"/>
    </row>
    <row r="1564" spans="1:22" x14ac:dyDescent="0.35">
      <c r="A1564" s="1"/>
      <c r="B1564" s="44"/>
      <c r="E1564" s="50"/>
      <c r="F1564" s="60"/>
      <c r="G1564" s="42"/>
      <c r="H1564" s="42"/>
      <c r="I1564" s="42"/>
      <c r="J1564" s="42"/>
      <c r="K1564" s="42"/>
      <c r="L1564" s="46"/>
      <c r="M1564" s="42"/>
      <c r="N1564" s="48"/>
      <c r="O1564" s="42"/>
      <c r="P1564" s="42"/>
      <c r="Q1564" s="42"/>
      <c r="R1564" s="62"/>
      <c r="S1564" s="48"/>
      <c r="T1564" s="73"/>
      <c r="U1564" s="48"/>
      <c r="V1564" s="49"/>
    </row>
    <row r="1565" spans="1:22" x14ac:dyDescent="0.35">
      <c r="A1565" s="1"/>
      <c r="B1565" s="44"/>
      <c r="E1565" s="50"/>
      <c r="F1565" s="41"/>
      <c r="G1565" s="42"/>
      <c r="H1565" s="42"/>
      <c r="I1565" s="42"/>
      <c r="J1565" s="42"/>
      <c r="K1565" s="42"/>
      <c r="L1565" s="46"/>
      <c r="M1565" s="42"/>
      <c r="N1565" s="48"/>
      <c r="O1565" s="42"/>
      <c r="P1565" s="42"/>
      <c r="Q1565" s="42"/>
      <c r="R1565" s="47"/>
      <c r="S1565" s="42"/>
      <c r="T1565" s="73"/>
      <c r="U1565" s="48"/>
      <c r="V1565" s="49"/>
    </row>
    <row r="1566" spans="1:22" x14ac:dyDescent="0.35">
      <c r="A1566" s="1"/>
      <c r="B1566" s="44"/>
      <c r="E1566" s="50"/>
      <c r="F1566" s="41"/>
      <c r="G1566" s="42"/>
      <c r="H1566" s="42"/>
      <c r="I1566" s="42"/>
      <c r="J1566" s="42"/>
      <c r="K1566" s="42"/>
      <c r="L1566" s="46"/>
      <c r="M1566" s="42"/>
      <c r="N1566" s="48"/>
      <c r="O1566" s="42"/>
      <c r="P1566" s="42"/>
      <c r="Q1566" s="42"/>
      <c r="R1566" s="47"/>
      <c r="S1566" s="42"/>
      <c r="T1566" s="73"/>
      <c r="U1566" s="48"/>
      <c r="V1566" s="49"/>
    </row>
    <row r="1567" spans="1:22" x14ac:dyDescent="0.35">
      <c r="A1567" s="1"/>
      <c r="B1567" s="44"/>
      <c r="E1567" s="50"/>
      <c r="F1567" s="60"/>
      <c r="G1567" s="42"/>
      <c r="H1567" s="42"/>
      <c r="I1567" s="42"/>
      <c r="J1567" s="42"/>
      <c r="K1567" s="42"/>
      <c r="L1567" s="46"/>
      <c r="M1567" s="42"/>
      <c r="N1567" s="48"/>
      <c r="O1567" s="42"/>
      <c r="P1567" s="42"/>
      <c r="Q1567" s="42"/>
      <c r="R1567" s="62"/>
      <c r="S1567" s="42"/>
      <c r="T1567" s="73"/>
      <c r="U1567" s="48"/>
      <c r="V1567" s="49"/>
    </row>
    <row r="1568" spans="1:22" x14ac:dyDescent="0.35">
      <c r="A1568" s="1"/>
      <c r="B1568" s="44"/>
      <c r="E1568" s="50"/>
      <c r="F1568" s="41"/>
      <c r="G1568" s="42"/>
      <c r="H1568" s="42"/>
      <c r="I1568" s="42"/>
      <c r="J1568" s="42"/>
      <c r="K1568" s="42"/>
      <c r="L1568" s="46"/>
      <c r="M1568" s="42"/>
      <c r="N1568" s="48"/>
      <c r="O1568" s="42"/>
      <c r="P1568" s="42"/>
      <c r="Q1568" s="42"/>
      <c r="R1568" s="47"/>
      <c r="S1568" s="42"/>
      <c r="T1568" s="73"/>
      <c r="U1568" s="48"/>
      <c r="V1568" s="49"/>
    </row>
    <row r="1569" spans="1:22" x14ac:dyDescent="0.35">
      <c r="A1569" s="1"/>
      <c r="B1569" s="44"/>
      <c r="E1569" s="50"/>
      <c r="F1569" s="41"/>
      <c r="G1569" s="42"/>
      <c r="H1569" s="42"/>
      <c r="I1569" s="42"/>
      <c r="J1569" s="42"/>
      <c r="K1569" s="42"/>
      <c r="L1569" s="46"/>
      <c r="M1569" s="42"/>
      <c r="N1569" s="48"/>
      <c r="O1569" s="42"/>
      <c r="P1569" s="42"/>
      <c r="Q1569" s="42"/>
      <c r="R1569" s="47"/>
      <c r="S1569" s="42"/>
      <c r="T1569" s="73"/>
      <c r="U1569" s="48"/>
      <c r="V1569" s="49"/>
    </row>
    <row r="1570" spans="1:22" x14ac:dyDescent="0.35">
      <c r="A1570" s="1"/>
      <c r="B1570" s="44"/>
      <c r="E1570" s="50"/>
      <c r="F1570" s="41"/>
      <c r="G1570" s="42"/>
      <c r="H1570" s="42"/>
      <c r="I1570" s="42"/>
      <c r="J1570" s="42"/>
      <c r="K1570" s="42"/>
      <c r="L1570" s="46"/>
      <c r="M1570" s="42"/>
      <c r="N1570" s="48"/>
      <c r="O1570" s="42"/>
      <c r="P1570" s="42"/>
      <c r="Q1570" s="42"/>
      <c r="R1570" s="47"/>
      <c r="S1570" s="42"/>
      <c r="T1570" s="73"/>
      <c r="U1570" s="48"/>
      <c r="V1570" s="49"/>
    </row>
    <row r="1571" spans="1:22" x14ac:dyDescent="0.35">
      <c r="A1571" s="1"/>
      <c r="B1571" s="44"/>
      <c r="E1571" s="50"/>
      <c r="F1571" s="41"/>
      <c r="G1571" s="42"/>
      <c r="H1571" s="42"/>
      <c r="I1571" s="42"/>
      <c r="J1571" s="42"/>
      <c r="K1571" s="42"/>
      <c r="L1571" s="46"/>
      <c r="M1571" s="42"/>
      <c r="N1571" s="48"/>
      <c r="O1571" s="42"/>
      <c r="P1571" s="42"/>
      <c r="Q1571" s="42"/>
      <c r="R1571" s="47"/>
      <c r="S1571" s="42"/>
      <c r="T1571" s="73"/>
      <c r="U1571" s="48"/>
      <c r="V1571" s="49"/>
    </row>
    <row r="1572" spans="1:22" x14ac:dyDescent="0.35">
      <c r="A1572" s="1"/>
      <c r="B1572" s="44"/>
      <c r="E1572" s="50"/>
      <c r="F1572" s="41"/>
      <c r="G1572" s="42"/>
      <c r="H1572" s="48"/>
      <c r="I1572" s="42"/>
      <c r="J1572" s="42"/>
      <c r="K1572" s="42"/>
      <c r="L1572" s="46"/>
      <c r="M1572" s="42"/>
      <c r="N1572" s="48"/>
      <c r="O1572" s="42"/>
      <c r="P1572" s="42"/>
      <c r="Q1572" s="42"/>
      <c r="R1572" s="47"/>
      <c r="S1572" s="42"/>
      <c r="T1572" s="73"/>
      <c r="U1572" s="48"/>
      <c r="V1572" s="49"/>
    </row>
    <row r="1573" spans="1:22" x14ac:dyDescent="0.35">
      <c r="A1573" s="1"/>
      <c r="B1573" s="44"/>
      <c r="E1573" s="50"/>
      <c r="F1573" s="41"/>
      <c r="G1573" s="42"/>
      <c r="H1573" s="48"/>
      <c r="I1573" s="42"/>
      <c r="J1573" s="42"/>
      <c r="K1573" s="42"/>
      <c r="L1573" s="46"/>
      <c r="M1573" s="42"/>
      <c r="N1573" s="48"/>
      <c r="O1573" s="42"/>
      <c r="P1573" s="42"/>
      <c r="Q1573" s="42"/>
      <c r="R1573" s="47"/>
      <c r="S1573" s="42"/>
      <c r="T1573" s="73"/>
      <c r="U1573" s="48"/>
      <c r="V1573" s="49"/>
    </row>
    <row r="1574" spans="1:22" x14ac:dyDescent="0.35">
      <c r="A1574" s="1"/>
      <c r="B1574" s="44"/>
      <c r="E1574" s="50"/>
      <c r="F1574" s="41"/>
      <c r="G1574" s="42"/>
      <c r="H1574" s="42"/>
      <c r="I1574" s="42"/>
      <c r="J1574" s="42"/>
      <c r="K1574" s="42"/>
      <c r="L1574" s="46"/>
      <c r="M1574" s="42"/>
      <c r="N1574" s="48"/>
      <c r="O1574" s="42"/>
      <c r="P1574" s="42"/>
      <c r="Q1574" s="42"/>
      <c r="R1574" s="47"/>
      <c r="S1574" s="42"/>
      <c r="T1574" s="73"/>
      <c r="U1574" s="48"/>
      <c r="V1574" s="49"/>
    </row>
    <row r="1575" spans="1:22" x14ac:dyDescent="0.35">
      <c r="A1575" s="1"/>
      <c r="B1575" s="44"/>
      <c r="E1575" s="50"/>
      <c r="F1575" s="41"/>
      <c r="G1575" s="42"/>
      <c r="H1575" s="42"/>
      <c r="I1575" s="42"/>
      <c r="J1575" s="42"/>
      <c r="K1575" s="42"/>
      <c r="L1575" s="46"/>
      <c r="M1575" s="42"/>
      <c r="N1575" s="48"/>
      <c r="O1575" s="42"/>
      <c r="P1575" s="42"/>
      <c r="Q1575" s="42"/>
      <c r="R1575" s="47"/>
      <c r="S1575" s="42"/>
      <c r="T1575" s="73"/>
      <c r="U1575" s="48"/>
      <c r="V1575" s="49"/>
    </row>
    <row r="1576" spans="1:22" x14ac:dyDescent="0.35">
      <c r="A1576" s="1"/>
      <c r="B1576" s="44"/>
      <c r="E1576" s="50"/>
      <c r="F1576" s="41"/>
      <c r="G1576" s="42"/>
      <c r="H1576" s="42"/>
      <c r="I1576" s="42"/>
      <c r="J1576" s="42"/>
      <c r="K1576" s="42"/>
      <c r="L1576" s="46"/>
      <c r="M1576" s="42"/>
      <c r="N1576" s="48"/>
      <c r="O1576" s="42"/>
      <c r="P1576" s="42"/>
      <c r="Q1576" s="42"/>
      <c r="R1576" s="47"/>
      <c r="S1576" s="42"/>
      <c r="T1576" s="73"/>
      <c r="U1576" s="48"/>
      <c r="V1576" s="49"/>
    </row>
    <row r="1577" spans="1:22" x14ac:dyDescent="0.35">
      <c r="A1577" s="1"/>
      <c r="B1577" s="44"/>
      <c r="E1577" s="50"/>
      <c r="F1577" s="41"/>
      <c r="G1577" s="42"/>
      <c r="H1577" s="48"/>
      <c r="I1577" s="42"/>
      <c r="J1577" s="42"/>
      <c r="K1577" s="42"/>
      <c r="L1577" s="46"/>
      <c r="M1577" s="42"/>
      <c r="N1577" s="48"/>
      <c r="O1577" s="42"/>
      <c r="P1577" s="42"/>
      <c r="Q1577" s="42"/>
      <c r="R1577" s="47"/>
      <c r="S1577" s="42"/>
      <c r="T1577" s="73"/>
      <c r="U1577" s="48"/>
      <c r="V1577" s="49"/>
    </row>
    <row r="1578" spans="1:22" x14ac:dyDescent="0.35">
      <c r="A1578" s="1"/>
      <c r="B1578" s="44"/>
      <c r="E1578" s="50"/>
      <c r="F1578" s="41"/>
      <c r="G1578" s="42"/>
      <c r="H1578" s="48"/>
      <c r="I1578" s="42"/>
      <c r="J1578" s="42"/>
      <c r="K1578" s="42"/>
      <c r="L1578" s="46"/>
      <c r="M1578" s="42"/>
      <c r="N1578" s="48"/>
      <c r="O1578" s="42"/>
      <c r="P1578" s="42"/>
      <c r="Q1578" s="42"/>
      <c r="R1578" s="47"/>
      <c r="S1578" s="42"/>
      <c r="T1578" s="73"/>
      <c r="U1578" s="48"/>
      <c r="V1578" s="49"/>
    </row>
    <row r="1579" spans="1:22" x14ac:dyDescent="0.35">
      <c r="A1579" s="1"/>
      <c r="B1579" s="44"/>
      <c r="E1579" s="50"/>
      <c r="F1579" s="41"/>
      <c r="G1579" s="42"/>
      <c r="H1579" s="48"/>
      <c r="I1579" s="42"/>
      <c r="J1579" s="42"/>
      <c r="K1579" s="42"/>
      <c r="L1579" s="46"/>
      <c r="M1579" s="42"/>
      <c r="N1579" s="48"/>
      <c r="O1579" s="42"/>
      <c r="P1579" s="42"/>
      <c r="Q1579" s="42"/>
      <c r="R1579" s="47"/>
      <c r="S1579" s="42"/>
      <c r="T1579" s="73"/>
      <c r="U1579" s="48"/>
      <c r="V1579" s="49"/>
    </row>
    <row r="1580" spans="1:22" x14ac:dyDescent="0.35">
      <c r="A1580" s="1"/>
      <c r="B1580" s="44"/>
      <c r="E1580" s="50"/>
      <c r="F1580" s="41"/>
      <c r="G1580" s="42"/>
      <c r="H1580" s="48"/>
      <c r="I1580" s="42"/>
      <c r="J1580" s="42"/>
      <c r="K1580" s="42"/>
      <c r="L1580" s="46"/>
      <c r="M1580" s="42"/>
      <c r="N1580" s="48"/>
      <c r="O1580" s="42"/>
      <c r="P1580" s="42"/>
      <c r="Q1580" s="42"/>
      <c r="R1580" s="47"/>
      <c r="S1580" s="42"/>
      <c r="T1580" s="73"/>
      <c r="U1580" s="48"/>
      <c r="V1580" s="49"/>
    </row>
    <row r="1581" spans="1:22" x14ac:dyDescent="0.35">
      <c r="A1581" s="1"/>
      <c r="B1581" s="44"/>
      <c r="E1581" s="50"/>
      <c r="F1581" s="41"/>
      <c r="G1581" s="42"/>
      <c r="H1581" s="48"/>
      <c r="I1581" s="42"/>
      <c r="J1581" s="42"/>
      <c r="K1581" s="42"/>
      <c r="L1581" s="46"/>
      <c r="M1581" s="42"/>
      <c r="N1581" s="48"/>
      <c r="O1581" s="42"/>
      <c r="P1581" s="42"/>
      <c r="Q1581" s="42"/>
      <c r="R1581" s="47"/>
      <c r="S1581" s="42"/>
      <c r="T1581" s="73"/>
      <c r="U1581" s="48"/>
      <c r="V1581" s="49"/>
    </row>
    <row r="1582" spans="1:22" x14ac:dyDescent="0.35">
      <c r="A1582" s="1"/>
      <c r="B1582" s="44"/>
      <c r="E1582" s="50"/>
      <c r="F1582" s="41"/>
      <c r="G1582" s="42"/>
      <c r="H1582" s="42"/>
      <c r="I1582" s="42"/>
      <c r="J1582" s="42"/>
      <c r="K1582" s="42"/>
      <c r="L1582" s="46"/>
      <c r="M1582" s="42"/>
      <c r="N1582" s="48"/>
      <c r="O1582" s="42"/>
      <c r="P1582" s="42"/>
      <c r="Q1582" s="42"/>
      <c r="R1582" s="47"/>
      <c r="S1582" s="42"/>
      <c r="T1582" s="73"/>
      <c r="U1582" s="48"/>
      <c r="V1582" s="49"/>
    </row>
    <row r="1583" spans="1:22" x14ac:dyDescent="0.35">
      <c r="A1583" s="1"/>
      <c r="B1583" s="44"/>
      <c r="E1583" s="50"/>
      <c r="F1583" s="41"/>
      <c r="G1583" s="42"/>
      <c r="H1583" s="42"/>
      <c r="I1583" s="42"/>
      <c r="J1583" s="42"/>
      <c r="K1583" s="42"/>
      <c r="L1583" s="46"/>
      <c r="M1583" s="42"/>
      <c r="N1583" s="48"/>
      <c r="O1583" s="42"/>
      <c r="P1583" s="42"/>
      <c r="Q1583" s="42"/>
      <c r="R1583" s="47"/>
      <c r="S1583" s="42"/>
      <c r="T1583" s="73"/>
      <c r="U1583" s="48"/>
      <c r="V1583" s="49"/>
    </row>
    <row r="1584" spans="1:22" x14ac:dyDescent="0.35">
      <c r="A1584" s="1"/>
      <c r="B1584" s="44"/>
      <c r="E1584" s="50"/>
      <c r="F1584" s="41"/>
      <c r="G1584" s="42"/>
      <c r="H1584" s="42"/>
      <c r="I1584" s="42"/>
      <c r="J1584" s="42"/>
      <c r="K1584" s="42"/>
      <c r="L1584" s="46"/>
      <c r="M1584" s="42"/>
      <c r="N1584" s="48"/>
      <c r="O1584" s="42"/>
      <c r="P1584" s="42"/>
      <c r="Q1584" s="42"/>
      <c r="R1584" s="47"/>
      <c r="S1584" s="42"/>
      <c r="T1584" s="73"/>
      <c r="U1584" s="48"/>
      <c r="V1584" s="49"/>
    </row>
    <row r="1585" spans="1:22" x14ac:dyDescent="0.35">
      <c r="A1585" s="1"/>
      <c r="B1585" s="44"/>
      <c r="E1585" s="50"/>
      <c r="F1585" s="60"/>
      <c r="G1585" s="42"/>
      <c r="H1585" s="42"/>
      <c r="I1585" s="42"/>
      <c r="J1585" s="42"/>
      <c r="K1585" s="42"/>
      <c r="L1585" s="46"/>
      <c r="M1585" s="42"/>
      <c r="N1585" s="48"/>
      <c r="O1585" s="42"/>
      <c r="P1585" s="42"/>
      <c r="Q1585" s="42"/>
      <c r="R1585" s="62"/>
      <c r="S1585" s="48"/>
      <c r="T1585" s="73"/>
      <c r="U1585" s="48"/>
      <c r="V1585" s="49"/>
    </row>
    <row r="1586" spans="1:22" x14ac:dyDescent="0.35">
      <c r="A1586" s="1"/>
      <c r="B1586" s="44"/>
      <c r="E1586" s="50"/>
      <c r="F1586" s="60"/>
      <c r="G1586" s="42"/>
      <c r="H1586" s="42"/>
      <c r="I1586" s="42"/>
      <c r="J1586" s="42"/>
      <c r="K1586" s="42"/>
      <c r="L1586" s="46"/>
      <c r="M1586" s="42"/>
      <c r="N1586" s="48"/>
      <c r="O1586" s="42"/>
      <c r="P1586" s="42"/>
      <c r="Q1586" s="42"/>
      <c r="R1586" s="62"/>
      <c r="S1586" s="48"/>
      <c r="T1586" s="73"/>
      <c r="U1586" s="48"/>
      <c r="V1586" s="49"/>
    </row>
    <row r="1587" spans="1:22" x14ac:dyDescent="0.35">
      <c r="A1587" s="1"/>
      <c r="B1587" s="44"/>
      <c r="E1587" s="50"/>
      <c r="F1587" s="41"/>
      <c r="G1587" s="42"/>
      <c r="H1587" s="42"/>
      <c r="I1587" s="42"/>
      <c r="J1587" s="42"/>
      <c r="K1587" s="42"/>
      <c r="L1587" s="46"/>
      <c r="M1587" s="42"/>
      <c r="N1587" s="48"/>
      <c r="O1587" s="42"/>
      <c r="P1587" s="42"/>
      <c r="Q1587" s="42"/>
      <c r="R1587" s="47"/>
      <c r="S1587" s="42"/>
      <c r="T1587" s="73"/>
      <c r="U1587" s="48"/>
      <c r="V1587" s="49"/>
    </row>
    <row r="1588" spans="1:22" x14ac:dyDescent="0.35">
      <c r="A1588" s="1"/>
      <c r="B1588" s="44"/>
      <c r="E1588" s="50"/>
      <c r="F1588" s="41"/>
      <c r="G1588" s="42"/>
      <c r="H1588" s="42"/>
      <c r="I1588" s="42"/>
      <c r="J1588" s="42"/>
      <c r="K1588" s="42"/>
      <c r="L1588" s="46"/>
      <c r="M1588" s="42"/>
      <c r="N1588" s="48"/>
      <c r="O1588" s="42"/>
      <c r="P1588" s="42"/>
      <c r="Q1588" s="42"/>
      <c r="R1588" s="47"/>
      <c r="S1588" s="42"/>
      <c r="T1588" s="73"/>
      <c r="U1588" s="48"/>
      <c r="V1588" s="49"/>
    </row>
    <row r="1589" spans="1:22" x14ac:dyDescent="0.35">
      <c r="A1589" s="1"/>
      <c r="B1589" s="44"/>
      <c r="E1589" s="50"/>
      <c r="F1589" s="41"/>
      <c r="G1589" s="42"/>
      <c r="H1589" s="42"/>
      <c r="I1589" s="42"/>
      <c r="J1589" s="42"/>
      <c r="K1589" s="42"/>
      <c r="L1589" s="46"/>
      <c r="M1589" s="42"/>
      <c r="N1589" s="48"/>
      <c r="O1589" s="42"/>
      <c r="P1589" s="42"/>
      <c r="Q1589" s="42"/>
      <c r="R1589" s="47"/>
      <c r="S1589" s="42"/>
      <c r="T1589" s="73"/>
      <c r="U1589" s="48"/>
      <c r="V1589" s="49"/>
    </row>
    <row r="1590" spans="1:22" x14ac:dyDescent="0.35">
      <c r="A1590" s="1"/>
      <c r="B1590" s="44"/>
      <c r="E1590" s="50"/>
      <c r="F1590" s="41"/>
      <c r="G1590" s="42"/>
      <c r="H1590" s="42"/>
      <c r="I1590" s="42"/>
      <c r="J1590" s="42"/>
      <c r="K1590" s="42"/>
      <c r="L1590" s="46"/>
      <c r="M1590" s="42"/>
      <c r="N1590" s="48"/>
      <c r="O1590" s="42"/>
      <c r="P1590" s="42"/>
      <c r="Q1590" s="42"/>
      <c r="R1590" s="47"/>
      <c r="S1590" s="42"/>
      <c r="T1590" s="73"/>
      <c r="U1590" s="48"/>
      <c r="V1590" s="49"/>
    </row>
    <row r="1591" spans="1:22" x14ac:dyDescent="0.35">
      <c r="A1591" s="1"/>
      <c r="B1591" s="44"/>
      <c r="E1591" s="50"/>
      <c r="F1591" s="41"/>
      <c r="G1591" s="42"/>
      <c r="H1591" s="42"/>
      <c r="I1591" s="42"/>
      <c r="J1591" s="42"/>
      <c r="K1591" s="42"/>
      <c r="L1591" s="46"/>
      <c r="M1591" s="42"/>
      <c r="N1591" s="48"/>
      <c r="O1591" s="42"/>
      <c r="P1591" s="42"/>
      <c r="Q1591" s="42"/>
      <c r="R1591" s="47"/>
      <c r="S1591" s="42"/>
      <c r="T1591" s="73"/>
      <c r="U1591" s="48"/>
      <c r="V1591" s="49"/>
    </row>
    <row r="1592" spans="1:22" x14ac:dyDescent="0.35">
      <c r="A1592" s="1"/>
      <c r="B1592" s="44"/>
      <c r="E1592" s="50"/>
      <c r="F1592" s="41"/>
      <c r="G1592" s="42"/>
      <c r="H1592" s="42"/>
      <c r="I1592" s="42"/>
      <c r="J1592" s="42"/>
      <c r="K1592" s="42"/>
      <c r="L1592" s="46"/>
      <c r="M1592" s="42"/>
      <c r="N1592" s="48"/>
      <c r="O1592" s="42"/>
      <c r="P1592" s="42"/>
      <c r="Q1592" s="42"/>
      <c r="R1592" s="47"/>
      <c r="S1592" s="42"/>
      <c r="T1592" s="73"/>
      <c r="U1592" s="48"/>
      <c r="V1592" s="49"/>
    </row>
    <row r="1593" spans="1:22" x14ac:dyDescent="0.35">
      <c r="A1593" s="1"/>
      <c r="B1593" s="44"/>
      <c r="E1593" s="50"/>
      <c r="F1593" s="41"/>
      <c r="G1593" s="42"/>
      <c r="H1593" s="42"/>
      <c r="I1593" s="42"/>
      <c r="J1593" s="42"/>
      <c r="K1593" s="42"/>
      <c r="L1593" s="46"/>
      <c r="M1593" s="42"/>
      <c r="N1593" s="48"/>
      <c r="O1593" s="42"/>
      <c r="P1593" s="42"/>
      <c r="Q1593" s="42"/>
      <c r="R1593" s="47"/>
      <c r="S1593" s="42"/>
      <c r="T1593" s="73"/>
      <c r="U1593" s="48"/>
      <c r="V1593" s="49"/>
    </row>
    <row r="1594" spans="1:22" x14ac:dyDescent="0.35">
      <c r="A1594" s="1"/>
      <c r="B1594" s="44"/>
      <c r="E1594" s="50"/>
      <c r="F1594" s="41"/>
      <c r="G1594" s="42"/>
      <c r="H1594" s="42"/>
      <c r="I1594" s="42"/>
      <c r="J1594" s="42"/>
      <c r="K1594" s="42"/>
      <c r="L1594" s="46"/>
      <c r="M1594" s="42"/>
      <c r="N1594" s="48"/>
      <c r="O1594" s="42"/>
      <c r="P1594" s="42"/>
      <c r="Q1594" s="42"/>
      <c r="R1594" s="47"/>
      <c r="S1594" s="42"/>
      <c r="T1594" s="73"/>
      <c r="U1594" s="48"/>
      <c r="V1594" s="49"/>
    </row>
    <row r="1595" spans="1:22" x14ac:dyDescent="0.35">
      <c r="A1595" s="1"/>
      <c r="B1595" s="44"/>
      <c r="E1595" s="50"/>
      <c r="F1595" s="41"/>
      <c r="G1595" s="42"/>
      <c r="H1595" s="42"/>
      <c r="I1595" s="42"/>
      <c r="J1595" s="42"/>
      <c r="K1595" s="42"/>
      <c r="L1595" s="46"/>
      <c r="M1595" s="42"/>
      <c r="N1595" s="48"/>
      <c r="O1595" s="42"/>
      <c r="P1595" s="42"/>
      <c r="Q1595" s="42"/>
      <c r="R1595" s="47"/>
      <c r="S1595" s="42"/>
      <c r="T1595" s="73"/>
      <c r="U1595" s="48"/>
      <c r="V1595" s="49"/>
    </row>
    <row r="1596" spans="1:22" x14ac:dyDescent="0.35">
      <c r="A1596" s="1"/>
      <c r="B1596" s="44"/>
      <c r="E1596" s="50"/>
      <c r="F1596" s="41"/>
      <c r="G1596" s="42"/>
      <c r="H1596" s="42"/>
      <c r="I1596" s="42"/>
      <c r="J1596" s="42"/>
      <c r="K1596" s="42"/>
      <c r="L1596" s="46"/>
      <c r="M1596" s="42"/>
      <c r="N1596" s="48"/>
      <c r="O1596" s="42"/>
      <c r="P1596" s="42"/>
      <c r="Q1596" s="42"/>
      <c r="R1596" s="47"/>
      <c r="S1596" s="42"/>
      <c r="T1596" s="73"/>
      <c r="U1596" s="48"/>
      <c r="V1596" s="49"/>
    </row>
    <row r="1597" spans="1:22" x14ac:dyDescent="0.35">
      <c r="A1597" s="1"/>
      <c r="B1597" s="44"/>
      <c r="E1597" s="50"/>
      <c r="F1597" s="41"/>
      <c r="G1597" s="42"/>
      <c r="H1597" s="42"/>
      <c r="I1597" s="42"/>
      <c r="J1597" s="42"/>
      <c r="K1597" s="42"/>
      <c r="L1597" s="46"/>
      <c r="M1597" s="42"/>
      <c r="N1597" s="48"/>
      <c r="O1597" s="42"/>
      <c r="P1597" s="42"/>
      <c r="Q1597" s="42"/>
      <c r="R1597" s="47"/>
      <c r="S1597" s="42"/>
      <c r="T1597" s="73"/>
      <c r="U1597" s="48"/>
      <c r="V1597" s="49"/>
    </row>
    <row r="1598" spans="1:22" x14ac:dyDescent="0.35">
      <c r="A1598" s="1"/>
      <c r="B1598" s="44"/>
      <c r="E1598" s="50"/>
      <c r="F1598" s="41"/>
      <c r="G1598" s="42"/>
      <c r="H1598" s="42"/>
      <c r="I1598" s="42"/>
      <c r="J1598" s="42"/>
      <c r="K1598" s="42"/>
      <c r="L1598" s="46"/>
      <c r="M1598" s="42"/>
      <c r="N1598" s="48"/>
      <c r="O1598" s="42"/>
      <c r="P1598" s="42"/>
      <c r="Q1598" s="42"/>
      <c r="R1598" s="47"/>
      <c r="S1598" s="42"/>
      <c r="T1598" s="73"/>
      <c r="U1598" s="48"/>
      <c r="V1598" s="49"/>
    </row>
    <row r="1599" spans="1:22" x14ac:dyDescent="0.35">
      <c r="A1599" s="1"/>
      <c r="B1599" s="44"/>
      <c r="E1599" s="50"/>
      <c r="F1599" s="41"/>
      <c r="G1599" s="42"/>
      <c r="H1599" s="42"/>
      <c r="I1599" s="42"/>
      <c r="J1599" s="42"/>
      <c r="K1599" s="42"/>
      <c r="L1599" s="46"/>
      <c r="M1599" s="42"/>
      <c r="N1599" s="48"/>
      <c r="O1599" s="42"/>
      <c r="P1599" s="42"/>
      <c r="Q1599" s="42"/>
      <c r="R1599" s="47"/>
      <c r="S1599" s="42"/>
      <c r="T1599" s="73"/>
      <c r="U1599" s="48"/>
      <c r="V1599" s="49"/>
    </row>
    <row r="1600" spans="1:22" x14ac:dyDescent="0.35">
      <c r="A1600" s="1"/>
      <c r="B1600" s="44"/>
      <c r="E1600" s="50"/>
      <c r="F1600" s="60"/>
      <c r="G1600" s="42"/>
      <c r="H1600" s="42"/>
      <c r="I1600" s="42"/>
      <c r="J1600" s="42"/>
      <c r="K1600" s="42"/>
      <c r="L1600" s="46"/>
      <c r="M1600" s="42"/>
      <c r="N1600" s="48"/>
      <c r="O1600" s="42"/>
      <c r="P1600" s="42"/>
      <c r="Q1600" s="42"/>
      <c r="R1600" s="62"/>
      <c r="S1600" s="42"/>
      <c r="T1600" s="73"/>
      <c r="U1600" s="48"/>
      <c r="V1600" s="49"/>
    </row>
    <row r="1601" spans="1:22" x14ac:dyDescent="0.35">
      <c r="A1601" s="1"/>
      <c r="B1601" s="44"/>
      <c r="E1601" s="50"/>
      <c r="F1601" s="41"/>
      <c r="G1601" s="42"/>
      <c r="H1601" s="42"/>
      <c r="I1601" s="42"/>
      <c r="J1601" s="42"/>
      <c r="K1601" s="42"/>
      <c r="L1601" s="46"/>
      <c r="M1601" s="42"/>
      <c r="N1601" s="48"/>
      <c r="O1601" s="42"/>
      <c r="P1601" s="42"/>
      <c r="Q1601" s="42"/>
      <c r="R1601" s="47"/>
      <c r="S1601" s="42"/>
      <c r="T1601" s="73"/>
      <c r="U1601" s="48"/>
      <c r="V1601" s="49"/>
    </row>
    <row r="1602" spans="1:22" x14ac:dyDescent="0.35">
      <c r="A1602" s="1"/>
      <c r="B1602" s="44"/>
      <c r="E1602" s="50"/>
      <c r="F1602" s="41"/>
      <c r="G1602" s="42"/>
      <c r="H1602" s="42"/>
      <c r="I1602" s="42"/>
      <c r="J1602" s="42"/>
      <c r="K1602" s="42"/>
      <c r="L1602" s="46"/>
      <c r="M1602" s="42"/>
      <c r="N1602" s="48"/>
      <c r="O1602" s="42"/>
      <c r="P1602" s="42"/>
      <c r="Q1602" s="42"/>
      <c r="R1602" s="47"/>
      <c r="S1602" s="42"/>
      <c r="T1602" s="73"/>
      <c r="U1602" s="48"/>
      <c r="V1602" s="49"/>
    </row>
    <row r="1603" spans="1:22" x14ac:dyDescent="0.35">
      <c r="A1603" s="1"/>
      <c r="B1603" s="44"/>
      <c r="E1603" s="50"/>
      <c r="F1603" s="41"/>
      <c r="G1603" s="42"/>
      <c r="H1603" s="42"/>
      <c r="I1603" s="42"/>
      <c r="J1603" s="42"/>
      <c r="K1603" s="42"/>
      <c r="L1603" s="46"/>
      <c r="M1603" s="42"/>
      <c r="N1603" s="48"/>
      <c r="O1603" s="42"/>
      <c r="P1603" s="42"/>
      <c r="Q1603" s="42"/>
      <c r="R1603" s="47"/>
      <c r="S1603" s="42"/>
      <c r="T1603" s="73"/>
      <c r="U1603" s="48"/>
      <c r="V1603" s="49"/>
    </row>
    <row r="1604" spans="1:22" x14ac:dyDescent="0.35">
      <c r="A1604" s="1"/>
      <c r="B1604" s="44"/>
      <c r="E1604" s="50"/>
      <c r="F1604" s="41"/>
      <c r="G1604" s="42"/>
      <c r="H1604" s="42"/>
      <c r="I1604" s="42"/>
      <c r="J1604" s="42"/>
      <c r="K1604" s="42"/>
      <c r="L1604" s="46"/>
      <c r="M1604" s="42"/>
      <c r="N1604" s="48"/>
      <c r="O1604" s="42"/>
      <c r="P1604" s="42"/>
      <c r="Q1604" s="42"/>
      <c r="R1604" s="47"/>
      <c r="S1604" s="42"/>
      <c r="T1604" s="73"/>
      <c r="U1604" s="48"/>
      <c r="V1604" s="49"/>
    </row>
    <row r="1605" spans="1:22" x14ac:dyDescent="0.35">
      <c r="A1605" s="1"/>
      <c r="B1605" s="44"/>
      <c r="E1605" s="50"/>
      <c r="F1605" s="41"/>
      <c r="G1605" s="42"/>
      <c r="H1605" s="42"/>
      <c r="I1605" s="42"/>
      <c r="J1605" s="42"/>
      <c r="K1605" s="42"/>
      <c r="L1605" s="46"/>
      <c r="M1605" s="42"/>
      <c r="N1605" s="48"/>
      <c r="O1605" s="42"/>
      <c r="P1605" s="42"/>
      <c r="Q1605" s="42"/>
      <c r="R1605" s="47"/>
      <c r="S1605" s="42"/>
      <c r="T1605" s="73"/>
      <c r="U1605" s="48"/>
      <c r="V1605" s="49"/>
    </row>
    <row r="1606" spans="1:22" x14ac:dyDescent="0.35">
      <c r="A1606" s="1"/>
      <c r="B1606" s="44"/>
      <c r="E1606" s="50"/>
      <c r="F1606" s="41"/>
      <c r="G1606" s="42"/>
      <c r="H1606" s="42"/>
      <c r="I1606" s="42"/>
      <c r="J1606" s="42"/>
      <c r="K1606" s="42"/>
      <c r="L1606" s="46"/>
      <c r="M1606" s="42"/>
      <c r="N1606" s="48"/>
      <c r="O1606" s="42"/>
      <c r="P1606" s="42"/>
      <c r="Q1606" s="42"/>
      <c r="R1606" s="47"/>
      <c r="S1606" s="42"/>
      <c r="T1606" s="73"/>
      <c r="U1606" s="48"/>
      <c r="V1606" s="49"/>
    </row>
    <row r="1607" spans="1:22" x14ac:dyDescent="0.35">
      <c r="A1607" s="1"/>
      <c r="B1607" s="44"/>
      <c r="E1607" s="50"/>
      <c r="F1607" s="60"/>
      <c r="G1607" s="42"/>
      <c r="H1607" s="42"/>
      <c r="I1607" s="42"/>
      <c r="J1607" s="42"/>
      <c r="K1607" s="42"/>
      <c r="L1607" s="46"/>
      <c r="M1607" s="42"/>
      <c r="N1607" s="48"/>
      <c r="O1607" s="42"/>
      <c r="P1607" s="42"/>
      <c r="Q1607" s="42"/>
      <c r="R1607" s="62"/>
      <c r="S1607" s="48"/>
      <c r="T1607" s="73"/>
      <c r="U1607" s="48"/>
      <c r="V1607" s="49"/>
    </row>
    <row r="1608" spans="1:22" x14ac:dyDescent="0.35">
      <c r="A1608" s="1"/>
      <c r="B1608" s="44"/>
      <c r="E1608" s="50"/>
      <c r="F1608" s="41"/>
      <c r="G1608" s="42"/>
      <c r="H1608" s="42"/>
      <c r="I1608" s="42"/>
      <c r="J1608" s="42"/>
      <c r="K1608" s="42"/>
      <c r="L1608" s="46"/>
      <c r="M1608" s="42"/>
      <c r="N1608" s="48"/>
      <c r="O1608" s="42"/>
      <c r="P1608" s="42"/>
      <c r="Q1608" s="42"/>
      <c r="R1608" s="47"/>
      <c r="S1608" s="42"/>
      <c r="T1608" s="73"/>
      <c r="U1608" s="48"/>
      <c r="V1608" s="49"/>
    </row>
    <row r="1609" spans="1:22" x14ac:dyDescent="0.35">
      <c r="A1609" s="1"/>
      <c r="B1609" s="44"/>
      <c r="E1609" s="50"/>
      <c r="F1609" s="41"/>
      <c r="G1609" s="42"/>
      <c r="H1609" s="42"/>
      <c r="I1609" s="42"/>
      <c r="J1609" s="42"/>
      <c r="K1609" s="42"/>
      <c r="L1609" s="46"/>
      <c r="M1609" s="42"/>
      <c r="N1609" s="48"/>
      <c r="O1609" s="42"/>
      <c r="P1609" s="42"/>
      <c r="Q1609" s="42"/>
      <c r="R1609" s="47"/>
      <c r="S1609" s="42"/>
      <c r="T1609" s="73"/>
      <c r="U1609" s="48"/>
      <c r="V1609" s="49"/>
    </row>
    <row r="1610" spans="1:22" x14ac:dyDescent="0.35">
      <c r="A1610" s="1"/>
      <c r="B1610" s="44"/>
      <c r="E1610" s="50"/>
      <c r="F1610" s="41"/>
      <c r="G1610" s="42"/>
      <c r="H1610" s="42"/>
      <c r="I1610" s="42"/>
      <c r="J1610" s="42"/>
      <c r="K1610" s="42"/>
      <c r="L1610" s="46"/>
      <c r="M1610" s="42"/>
      <c r="N1610" s="48"/>
      <c r="O1610" s="42"/>
      <c r="P1610" s="42"/>
      <c r="Q1610" s="42"/>
      <c r="R1610" s="47"/>
      <c r="S1610" s="42"/>
      <c r="T1610" s="73"/>
      <c r="U1610" s="48"/>
      <c r="V1610" s="49"/>
    </row>
    <row r="1611" spans="1:22" x14ac:dyDescent="0.35">
      <c r="A1611" s="1"/>
      <c r="B1611" s="44"/>
      <c r="E1611" s="50"/>
      <c r="F1611" s="41"/>
      <c r="G1611" s="42"/>
      <c r="H1611" s="42"/>
      <c r="I1611" s="42"/>
      <c r="J1611" s="42"/>
      <c r="K1611" s="42"/>
      <c r="L1611" s="46"/>
      <c r="M1611" s="42"/>
      <c r="N1611" s="48"/>
      <c r="O1611" s="42"/>
      <c r="P1611" s="42"/>
      <c r="Q1611" s="42"/>
      <c r="R1611" s="47"/>
      <c r="S1611" s="42"/>
      <c r="T1611" s="73"/>
      <c r="U1611" s="48"/>
      <c r="V1611" s="49"/>
    </row>
    <row r="1612" spans="1:22" x14ac:dyDescent="0.35">
      <c r="A1612" s="1"/>
      <c r="B1612" s="44"/>
      <c r="E1612" s="50"/>
      <c r="F1612" s="41"/>
      <c r="G1612" s="42"/>
      <c r="H1612" s="42"/>
      <c r="I1612" s="42"/>
      <c r="J1612" s="42"/>
      <c r="K1612" s="42"/>
      <c r="L1612" s="46"/>
      <c r="M1612" s="42"/>
      <c r="N1612" s="48"/>
      <c r="O1612" s="42"/>
      <c r="P1612" s="42"/>
      <c r="Q1612" s="42"/>
      <c r="R1612" s="47"/>
      <c r="S1612" s="42"/>
      <c r="T1612" s="73"/>
      <c r="U1612" s="48"/>
      <c r="V1612" s="49"/>
    </row>
    <row r="1613" spans="1:22" x14ac:dyDescent="0.35">
      <c r="A1613" s="1"/>
      <c r="B1613" s="44"/>
      <c r="E1613" s="50"/>
      <c r="F1613" s="41"/>
      <c r="G1613" s="42"/>
      <c r="H1613" s="42"/>
      <c r="I1613" s="42"/>
      <c r="J1613" s="42"/>
      <c r="K1613" s="42"/>
      <c r="L1613" s="46"/>
      <c r="M1613" s="42"/>
      <c r="N1613" s="48"/>
      <c r="O1613" s="42"/>
      <c r="P1613" s="42"/>
      <c r="Q1613" s="42"/>
      <c r="R1613" s="47"/>
      <c r="S1613" s="42"/>
      <c r="T1613" s="73"/>
      <c r="U1613" s="48"/>
      <c r="V1613" s="49"/>
    </row>
    <row r="1614" spans="1:22" x14ac:dyDescent="0.35">
      <c r="A1614" s="1"/>
      <c r="B1614" s="44"/>
      <c r="E1614" s="50"/>
      <c r="F1614" s="41"/>
      <c r="G1614" s="42"/>
      <c r="H1614" s="42"/>
      <c r="I1614" s="42"/>
      <c r="J1614" s="42"/>
      <c r="K1614" s="42"/>
      <c r="L1614" s="46"/>
      <c r="M1614" s="42"/>
      <c r="N1614" s="48"/>
      <c r="O1614" s="42"/>
      <c r="P1614" s="42"/>
      <c r="Q1614" s="42"/>
      <c r="R1614" s="47"/>
      <c r="S1614" s="42"/>
      <c r="T1614" s="73"/>
      <c r="U1614" s="48"/>
      <c r="V1614" s="49"/>
    </row>
    <row r="1615" spans="1:22" x14ac:dyDescent="0.35">
      <c r="A1615" s="1"/>
      <c r="B1615" s="44"/>
      <c r="E1615" s="50"/>
      <c r="F1615" s="41"/>
      <c r="G1615" s="42"/>
      <c r="H1615" s="42"/>
      <c r="I1615" s="42"/>
      <c r="J1615" s="42"/>
      <c r="K1615" s="42"/>
      <c r="L1615" s="46"/>
      <c r="M1615" s="42"/>
      <c r="N1615" s="48"/>
      <c r="O1615" s="42"/>
      <c r="P1615" s="42"/>
      <c r="Q1615" s="42"/>
      <c r="R1615" s="47"/>
      <c r="S1615" s="42"/>
      <c r="T1615" s="73"/>
      <c r="U1615" s="48"/>
      <c r="V1615" s="49"/>
    </row>
    <row r="1616" spans="1:22" x14ac:dyDescent="0.35">
      <c r="A1616" s="1"/>
      <c r="B1616" s="44"/>
      <c r="E1616" s="50"/>
      <c r="F1616" s="41"/>
      <c r="G1616" s="42"/>
      <c r="H1616" s="42"/>
      <c r="I1616" s="42"/>
      <c r="J1616" s="42"/>
      <c r="K1616" s="42"/>
      <c r="L1616" s="46"/>
      <c r="M1616" s="42"/>
      <c r="N1616" s="48"/>
      <c r="O1616" s="42"/>
      <c r="P1616" s="42"/>
      <c r="Q1616" s="42"/>
      <c r="R1616" s="47"/>
      <c r="S1616" s="42"/>
      <c r="T1616" s="73"/>
      <c r="U1616" s="48"/>
      <c r="V1616" s="49"/>
    </row>
    <row r="1617" spans="1:22" x14ac:dyDescent="0.35">
      <c r="A1617" s="1"/>
      <c r="B1617" s="44"/>
      <c r="E1617" s="50"/>
      <c r="F1617" s="41"/>
      <c r="G1617" s="42"/>
      <c r="H1617" s="42"/>
      <c r="I1617" s="42"/>
      <c r="J1617" s="42"/>
      <c r="K1617" s="42"/>
      <c r="L1617" s="46"/>
      <c r="M1617" s="42"/>
      <c r="N1617" s="48"/>
      <c r="O1617" s="42"/>
      <c r="P1617" s="42"/>
      <c r="Q1617" s="42"/>
      <c r="R1617" s="47"/>
      <c r="S1617" s="42"/>
      <c r="T1617" s="73"/>
      <c r="U1617" s="48"/>
      <c r="V1617" s="49"/>
    </row>
    <row r="1618" spans="1:22" x14ac:dyDescent="0.35">
      <c r="A1618" s="1"/>
      <c r="B1618" s="44"/>
      <c r="E1618" s="50"/>
      <c r="F1618" s="41"/>
      <c r="G1618" s="42"/>
      <c r="H1618" s="42"/>
      <c r="I1618" s="42"/>
      <c r="J1618" s="42"/>
      <c r="K1618" s="42"/>
      <c r="L1618" s="46"/>
      <c r="M1618" s="42"/>
      <c r="N1618" s="48"/>
      <c r="O1618" s="42"/>
      <c r="P1618" s="42"/>
      <c r="Q1618" s="42"/>
      <c r="R1618" s="47"/>
      <c r="S1618" s="42"/>
      <c r="T1618" s="73"/>
      <c r="U1618" s="48"/>
      <c r="V1618" s="49"/>
    </row>
    <row r="1619" spans="1:22" x14ac:dyDescent="0.35">
      <c r="A1619" s="1"/>
      <c r="B1619" s="44"/>
      <c r="E1619" s="50"/>
      <c r="F1619" s="41"/>
      <c r="G1619" s="42"/>
      <c r="H1619" s="42"/>
      <c r="I1619" s="42"/>
      <c r="J1619" s="42"/>
      <c r="K1619" s="42"/>
      <c r="L1619" s="46"/>
      <c r="M1619" s="42"/>
      <c r="N1619" s="48"/>
      <c r="O1619" s="42"/>
      <c r="P1619" s="42"/>
      <c r="Q1619" s="42"/>
      <c r="R1619" s="47"/>
      <c r="S1619" s="42"/>
      <c r="T1619" s="73"/>
      <c r="U1619" s="48"/>
      <c r="V1619" s="49"/>
    </row>
    <row r="1620" spans="1:22" x14ac:dyDescent="0.35">
      <c r="A1620" s="1"/>
      <c r="B1620" s="44"/>
      <c r="E1620" s="50"/>
      <c r="F1620" s="41"/>
      <c r="G1620" s="42"/>
      <c r="H1620" s="42"/>
      <c r="I1620" s="42"/>
      <c r="J1620" s="42"/>
      <c r="K1620" s="42"/>
      <c r="L1620" s="46"/>
      <c r="M1620" s="42"/>
      <c r="N1620" s="48"/>
      <c r="O1620" s="42"/>
      <c r="P1620" s="42"/>
      <c r="Q1620" s="42"/>
      <c r="R1620" s="47"/>
      <c r="S1620" s="42"/>
      <c r="T1620" s="73"/>
      <c r="U1620" s="48"/>
      <c r="V1620" s="49"/>
    </row>
    <row r="1621" spans="1:22" x14ac:dyDescent="0.35">
      <c r="A1621" s="1"/>
      <c r="B1621" s="44"/>
      <c r="E1621" s="50"/>
      <c r="F1621" s="41"/>
      <c r="G1621" s="42"/>
      <c r="H1621" s="42"/>
      <c r="I1621" s="42"/>
      <c r="J1621" s="42"/>
      <c r="K1621" s="42"/>
      <c r="L1621" s="46"/>
      <c r="M1621" s="42"/>
      <c r="N1621" s="48"/>
      <c r="O1621" s="42"/>
      <c r="P1621" s="42"/>
      <c r="Q1621" s="42"/>
      <c r="R1621" s="47"/>
      <c r="S1621" s="42"/>
      <c r="T1621" s="73"/>
      <c r="U1621" s="48"/>
      <c r="V1621" s="49"/>
    </row>
    <row r="1622" spans="1:22" x14ac:dyDescent="0.35">
      <c r="A1622" s="1"/>
      <c r="B1622" s="44"/>
      <c r="E1622" s="50"/>
      <c r="F1622" s="41"/>
      <c r="G1622" s="42"/>
      <c r="H1622" s="42"/>
      <c r="I1622" s="42"/>
      <c r="J1622" s="42"/>
      <c r="K1622" s="42"/>
      <c r="L1622" s="46"/>
      <c r="M1622" s="42"/>
      <c r="N1622" s="48"/>
      <c r="O1622" s="42"/>
      <c r="P1622" s="42"/>
      <c r="Q1622" s="42"/>
      <c r="R1622" s="47"/>
      <c r="S1622" s="42"/>
      <c r="T1622" s="73"/>
      <c r="U1622" s="48"/>
      <c r="V1622" s="49"/>
    </row>
    <row r="1623" spans="1:22" x14ac:dyDescent="0.35">
      <c r="A1623" s="1"/>
      <c r="B1623" s="44"/>
      <c r="E1623" s="50"/>
      <c r="F1623" s="41"/>
      <c r="G1623" s="42"/>
      <c r="H1623" s="48"/>
      <c r="I1623" s="42"/>
      <c r="J1623" s="42"/>
      <c r="K1623" s="42"/>
      <c r="L1623" s="46"/>
      <c r="M1623" s="42"/>
      <c r="N1623" s="48"/>
      <c r="O1623" s="42"/>
      <c r="P1623" s="42"/>
      <c r="Q1623" s="42"/>
      <c r="R1623" s="47"/>
      <c r="S1623" s="42"/>
      <c r="T1623" s="73"/>
      <c r="U1623" s="48"/>
      <c r="V1623" s="49"/>
    </row>
    <row r="1624" spans="1:22" x14ac:dyDescent="0.35">
      <c r="A1624" s="1"/>
      <c r="B1624" s="44"/>
      <c r="E1624" s="50"/>
      <c r="F1624" s="41"/>
      <c r="G1624" s="42"/>
      <c r="H1624" s="42"/>
      <c r="I1624" s="42"/>
      <c r="J1624" s="42"/>
      <c r="K1624" s="42"/>
      <c r="L1624" s="46"/>
      <c r="M1624" s="42"/>
      <c r="N1624" s="48"/>
      <c r="O1624" s="42"/>
      <c r="P1624" s="42"/>
      <c r="Q1624" s="42"/>
      <c r="R1624" s="47"/>
      <c r="S1624" s="42"/>
      <c r="T1624" s="73"/>
      <c r="U1624" s="48"/>
      <c r="V1624" s="49"/>
    </row>
    <row r="1625" spans="1:22" x14ac:dyDescent="0.35">
      <c r="A1625" s="1"/>
      <c r="B1625" s="44"/>
      <c r="E1625" s="50"/>
      <c r="F1625" s="41"/>
      <c r="G1625" s="42"/>
      <c r="H1625" s="48"/>
      <c r="I1625" s="42"/>
      <c r="J1625" s="42"/>
      <c r="K1625" s="42"/>
      <c r="L1625" s="46"/>
      <c r="M1625" s="42"/>
      <c r="N1625" s="48"/>
      <c r="O1625" s="42"/>
      <c r="P1625" s="42"/>
      <c r="Q1625" s="42"/>
      <c r="R1625" s="47"/>
      <c r="S1625" s="42"/>
      <c r="T1625" s="73"/>
      <c r="U1625" s="48"/>
      <c r="V1625" s="49"/>
    </row>
    <row r="1626" spans="1:22" x14ac:dyDescent="0.35">
      <c r="A1626" s="1"/>
      <c r="B1626" s="44"/>
      <c r="E1626" s="50"/>
      <c r="F1626" s="41"/>
      <c r="G1626" s="42"/>
      <c r="H1626" s="42"/>
      <c r="I1626" s="42"/>
      <c r="J1626" s="42"/>
      <c r="K1626" s="42"/>
      <c r="L1626" s="46"/>
      <c r="M1626" s="42"/>
      <c r="N1626" s="48"/>
      <c r="O1626" s="42"/>
      <c r="P1626" s="42"/>
      <c r="Q1626" s="42"/>
      <c r="R1626" s="47"/>
      <c r="S1626" s="42"/>
      <c r="T1626" s="73"/>
      <c r="U1626" s="48"/>
      <c r="V1626" s="49"/>
    </row>
    <row r="1627" spans="1:22" x14ac:dyDescent="0.35">
      <c r="A1627" s="1"/>
      <c r="B1627" s="44"/>
      <c r="E1627" s="50"/>
      <c r="F1627" s="41"/>
      <c r="G1627" s="42"/>
      <c r="H1627" s="48"/>
      <c r="I1627" s="42"/>
      <c r="J1627" s="42"/>
      <c r="K1627" s="42"/>
      <c r="L1627" s="46"/>
      <c r="M1627" s="42"/>
      <c r="N1627" s="48"/>
      <c r="O1627" s="42"/>
      <c r="P1627" s="42"/>
      <c r="Q1627" s="42"/>
      <c r="R1627" s="47"/>
      <c r="S1627" s="42"/>
      <c r="T1627" s="73"/>
      <c r="U1627" s="48"/>
      <c r="V1627" s="49"/>
    </row>
    <row r="1628" spans="1:22" x14ac:dyDescent="0.35">
      <c r="A1628" s="1"/>
      <c r="B1628" s="44"/>
      <c r="E1628" s="50"/>
      <c r="F1628" s="41"/>
      <c r="G1628" s="42"/>
      <c r="H1628" s="42"/>
      <c r="I1628" s="42"/>
      <c r="J1628" s="42"/>
      <c r="K1628" s="42"/>
      <c r="L1628" s="46"/>
      <c r="M1628" s="42"/>
      <c r="N1628" s="48"/>
      <c r="O1628" s="42"/>
      <c r="P1628" s="42"/>
      <c r="Q1628" s="42"/>
      <c r="R1628" s="47"/>
      <c r="S1628" s="42"/>
      <c r="T1628" s="73"/>
      <c r="U1628" s="48"/>
      <c r="V1628" s="49"/>
    </row>
    <row r="1629" spans="1:22" x14ac:dyDescent="0.35">
      <c r="A1629" s="1"/>
      <c r="B1629" s="44"/>
      <c r="E1629" s="50"/>
      <c r="F1629" s="41"/>
      <c r="G1629" s="42"/>
      <c r="H1629" s="48"/>
      <c r="I1629" s="42"/>
      <c r="J1629" s="42"/>
      <c r="K1629" s="42"/>
      <c r="L1629" s="46"/>
      <c r="M1629" s="42"/>
      <c r="N1629" s="48"/>
      <c r="O1629" s="42"/>
      <c r="P1629" s="42"/>
      <c r="Q1629" s="42"/>
      <c r="R1629" s="47"/>
      <c r="S1629" s="42"/>
      <c r="T1629" s="73"/>
      <c r="U1629" s="48"/>
      <c r="V1629" s="49"/>
    </row>
    <row r="1630" spans="1:22" x14ac:dyDescent="0.35">
      <c r="A1630" s="1"/>
      <c r="B1630" s="44"/>
      <c r="E1630" s="50"/>
      <c r="F1630" s="41"/>
      <c r="G1630" s="42"/>
      <c r="H1630" s="42"/>
      <c r="I1630" s="42"/>
      <c r="J1630" s="42"/>
      <c r="K1630" s="42"/>
      <c r="L1630" s="46"/>
      <c r="M1630" s="42"/>
      <c r="N1630" s="48"/>
      <c r="O1630" s="42"/>
      <c r="P1630" s="42"/>
      <c r="Q1630" s="42"/>
      <c r="R1630" s="47"/>
      <c r="S1630" s="42"/>
      <c r="T1630" s="73"/>
      <c r="U1630" s="48"/>
      <c r="V1630" s="49"/>
    </row>
    <row r="1631" spans="1:22" x14ac:dyDescent="0.35">
      <c r="A1631" s="1"/>
      <c r="B1631" s="44"/>
      <c r="E1631" s="50"/>
      <c r="F1631" s="41"/>
      <c r="G1631" s="42"/>
      <c r="H1631" s="48"/>
      <c r="I1631" s="42"/>
      <c r="J1631" s="42"/>
      <c r="K1631" s="42"/>
      <c r="L1631" s="46"/>
      <c r="M1631" s="42"/>
      <c r="N1631" s="48"/>
      <c r="O1631" s="42"/>
      <c r="P1631" s="42"/>
      <c r="Q1631" s="42"/>
      <c r="R1631" s="47"/>
      <c r="S1631" s="42"/>
      <c r="T1631" s="73"/>
      <c r="U1631" s="48"/>
      <c r="V1631" s="49"/>
    </row>
    <row r="1632" spans="1:22" x14ac:dyDescent="0.35">
      <c r="A1632" s="1"/>
      <c r="B1632" s="44"/>
      <c r="E1632" s="50"/>
      <c r="F1632" s="41"/>
      <c r="G1632" s="42"/>
      <c r="H1632" s="42"/>
      <c r="I1632" s="42"/>
      <c r="J1632" s="42"/>
      <c r="K1632" s="42"/>
      <c r="L1632" s="46"/>
      <c r="M1632" s="42"/>
      <c r="N1632" s="48"/>
      <c r="O1632" s="42"/>
      <c r="P1632" s="42"/>
      <c r="Q1632" s="42"/>
      <c r="R1632" s="47"/>
      <c r="S1632" s="42"/>
      <c r="T1632" s="73"/>
      <c r="U1632" s="48"/>
      <c r="V1632" s="49"/>
    </row>
    <row r="1633" spans="1:22" x14ac:dyDescent="0.35">
      <c r="A1633" s="1"/>
      <c r="B1633" s="44"/>
      <c r="E1633" s="50"/>
      <c r="F1633" s="41"/>
      <c r="G1633" s="42"/>
      <c r="H1633" s="48"/>
      <c r="I1633" s="42"/>
      <c r="J1633" s="42"/>
      <c r="K1633" s="42"/>
      <c r="L1633" s="46"/>
      <c r="M1633" s="42"/>
      <c r="N1633" s="48"/>
      <c r="O1633" s="42"/>
      <c r="P1633" s="42"/>
      <c r="Q1633" s="42"/>
      <c r="R1633" s="47"/>
      <c r="S1633" s="42"/>
      <c r="T1633" s="73"/>
      <c r="U1633" s="48"/>
      <c r="V1633" s="49"/>
    </row>
    <row r="1634" spans="1:22" x14ac:dyDescent="0.35">
      <c r="A1634" s="1"/>
      <c r="B1634" s="44"/>
      <c r="E1634" s="50"/>
      <c r="F1634" s="41"/>
      <c r="G1634" s="42"/>
      <c r="H1634" s="42"/>
      <c r="I1634" s="42"/>
      <c r="J1634" s="42"/>
      <c r="K1634" s="42"/>
      <c r="L1634" s="46"/>
      <c r="M1634" s="42"/>
      <c r="N1634" s="48"/>
      <c r="O1634" s="42"/>
      <c r="P1634" s="42"/>
      <c r="Q1634" s="42"/>
      <c r="R1634" s="47"/>
      <c r="S1634" s="42"/>
      <c r="T1634" s="73"/>
      <c r="U1634" s="48"/>
      <c r="V1634" s="49"/>
    </row>
    <row r="1635" spans="1:22" x14ac:dyDescent="0.35">
      <c r="A1635" s="1"/>
      <c r="B1635" s="44"/>
      <c r="E1635" s="50"/>
      <c r="F1635" s="41"/>
      <c r="G1635" s="42"/>
      <c r="H1635" s="42"/>
      <c r="I1635" s="42"/>
      <c r="J1635" s="42"/>
      <c r="K1635" s="42"/>
      <c r="L1635" s="46"/>
      <c r="M1635" s="42"/>
      <c r="N1635" s="48"/>
      <c r="O1635" s="42"/>
      <c r="P1635" s="42"/>
      <c r="Q1635" s="42"/>
      <c r="R1635" s="47"/>
      <c r="S1635" s="42"/>
      <c r="T1635" s="73"/>
      <c r="U1635" s="48"/>
      <c r="V1635" s="49"/>
    </row>
    <row r="1636" spans="1:22" x14ac:dyDescent="0.35">
      <c r="A1636" s="1"/>
      <c r="B1636" s="44"/>
      <c r="E1636" s="50"/>
      <c r="F1636" s="41"/>
      <c r="G1636" s="42"/>
      <c r="H1636" s="48"/>
      <c r="I1636" s="42"/>
      <c r="J1636" s="42"/>
      <c r="K1636" s="42"/>
      <c r="L1636" s="46"/>
      <c r="M1636" s="42"/>
      <c r="N1636" s="48"/>
      <c r="O1636" s="42"/>
      <c r="P1636" s="42"/>
      <c r="Q1636" s="42"/>
      <c r="R1636" s="47"/>
      <c r="S1636" s="42"/>
      <c r="T1636" s="73"/>
      <c r="U1636" s="48"/>
      <c r="V1636" s="49"/>
    </row>
    <row r="1637" spans="1:22" x14ac:dyDescent="0.35">
      <c r="A1637" s="1"/>
      <c r="B1637" s="44"/>
      <c r="E1637" s="50"/>
      <c r="F1637" s="41"/>
      <c r="G1637" s="42"/>
      <c r="H1637" s="48"/>
      <c r="I1637" s="42"/>
      <c r="J1637" s="42"/>
      <c r="K1637" s="42"/>
      <c r="L1637" s="46"/>
      <c r="M1637" s="42"/>
      <c r="N1637" s="48"/>
      <c r="O1637" s="42"/>
      <c r="P1637" s="42"/>
      <c r="Q1637" s="42"/>
      <c r="R1637" s="47"/>
      <c r="S1637" s="42"/>
      <c r="T1637" s="73"/>
      <c r="U1637" s="48"/>
      <c r="V1637" s="49"/>
    </row>
    <row r="1638" spans="1:22" x14ac:dyDescent="0.35">
      <c r="A1638" s="1"/>
      <c r="B1638" s="44"/>
      <c r="E1638" s="50"/>
      <c r="F1638" s="41"/>
      <c r="G1638" s="42"/>
      <c r="H1638" s="42"/>
      <c r="I1638" s="42"/>
      <c r="J1638" s="42"/>
      <c r="K1638" s="42"/>
      <c r="L1638" s="46"/>
      <c r="M1638" s="42"/>
      <c r="N1638" s="48"/>
      <c r="O1638" s="42"/>
      <c r="P1638" s="42"/>
      <c r="Q1638" s="42"/>
      <c r="R1638" s="47"/>
      <c r="S1638" s="42"/>
      <c r="T1638" s="73"/>
      <c r="U1638" s="48"/>
      <c r="V1638" s="49"/>
    </row>
    <row r="1639" spans="1:22" x14ac:dyDescent="0.35">
      <c r="A1639" s="1"/>
      <c r="B1639" s="44"/>
      <c r="E1639" s="50"/>
      <c r="F1639" s="41"/>
      <c r="G1639" s="42"/>
      <c r="H1639" s="48"/>
      <c r="I1639" s="42"/>
      <c r="J1639" s="42"/>
      <c r="K1639" s="42"/>
      <c r="L1639" s="46"/>
      <c r="M1639" s="42"/>
      <c r="N1639" s="48"/>
      <c r="O1639" s="42"/>
      <c r="P1639" s="42"/>
      <c r="Q1639" s="42"/>
      <c r="R1639" s="47"/>
      <c r="S1639" s="42"/>
      <c r="T1639" s="73"/>
      <c r="U1639" s="48"/>
      <c r="V1639" s="49"/>
    </row>
    <row r="1640" spans="1:22" x14ac:dyDescent="0.35">
      <c r="A1640" s="1"/>
      <c r="B1640" s="44"/>
      <c r="E1640" s="50"/>
      <c r="F1640" s="41"/>
      <c r="G1640" s="42"/>
      <c r="H1640" s="42"/>
      <c r="I1640" s="42"/>
      <c r="J1640" s="42"/>
      <c r="K1640" s="42"/>
      <c r="L1640" s="46"/>
      <c r="M1640" s="42"/>
      <c r="N1640" s="48"/>
      <c r="O1640" s="42"/>
      <c r="P1640" s="42"/>
      <c r="Q1640" s="42"/>
      <c r="R1640" s="47"/>
      <c r="S1640" s="42"/>
      <c r="T1640" s="73"/>
      <c r="U1640" s="48"/>
      <c r="V1640" s="49"/>
    </row>
    <row r="1641" spans="1:22" x14ac:dyDescent="0.35">
      <c r="A1641" s="1"/>
      <c r="B1641" s="44"/>
      <c r="E1641" s="50"/>
      <c r="F1641" s="41"/>
      <c r="G1641" s="42"/>
      <c r="H1641" s="42"/>
      <c r="I1641" s="42"/>
      <c r="J1641" s="42"/>
      <c r="K1641" s="42"/>
      <c r="L1641" s="46"/>
      <c r="M1641" s="42"/>
      <c r="N1641" s="48"/>
      <c r="O1641" s="42"/>
      <c r="P1641" s="42"/>
      <c r="Q1641" s="42"/>
      <c r="R1641" s="47"/>
      <c r="S1641" s="42"/>
      <c r="T1641" s="73"/>
      <c r="U1641" s="48"/>
      <c r="V1641" s="49"/>
    </row>
    <row r="1642" spans="1:22" x14ac:dyDescent="0.35">
      <c r="A1642" s="1"/>
      <c r="B1642" s="44"/>
      <c r="E1642" s="50"/>
      <c r="F1642" s="41"/>
      <c r="G1642" s="42"/>
      <c r="H1642" s="48"/>
      <c r="I1642" s="42"/>
      <c r="J1642" s="42"/>
      <c r="K1642" s="42"/>
      <c r="L1642" s="46"/>
      <c r="M1642" s="42"/>
      <c r="N1642" s="48"/>
      <c r="O1642" s="42"/>
      <c r="P1642" s="42"/>
      <c r="Q1642" s="42"/>
      <c r="R1642" s="47"/>
      <c r="S1642" s="42"/>
      <c r="T1642" s="73"/>
      <c r="U1642" s="48"/>
      <c r="V1642" s="49"/>
    </row>
    <row r="1643" spans="1:22" x14ac:dyDescent="0.35">
      <c r="A1643" s="1"/>
      <c r="B1643" s="44"/>
      <c r="E1643" s="50"/>
      <c r="F1643" s="41"/>
      <c r="G1643" s="42"/>
      <c r="H1643" s="42"/>
      <c r="I1643" s="42"/>
      <c r="J1643" s="42"/>
      <c r="K1643" s="42"/>
      <c r="L1643" s="46"/>
      <c r="M1643" s="42"/>
      <c r="N1643" s="48"/>
      <c r="O1643" s="42"/>
      <c r="P1643" s="42"/>
      <c r="Q1643" s="42"/>
      <c r="R1643" s="47"/>
      <c r="S1643" s="42"/>
      <c r="T1643" s="73"/>
      <c r="U1643" s="48"/>
      <c r="V1643" s="49"/>
    </row>
    <row r="1644" spans="1:22" x14ac:dyDescent="0.35">
      <c r="A1644" s="1"/>
      <c r="B1644" s="44"/>
      <c r="E1644" s="50"/>
      <c r="F1644" s="41"/>
      <c r="G1644" s="42"/>
      <c r="H1644" s="42"/>
      <c r="I1644" s="42"/>
      <c r="J1644" s="42"/>
      <c r="K1644" s="42"/>
      <c r="L1644" s="46"/>
      <c r="M1644" s="42"/>
      <c r="N1644" s="48"/>
      <c r="O1644" s="42"/>
      <c r="P1644" s="42"/>
      <c r="Q1644" s="42"/>
      <c r="R1644" s="47"/>
      <c r="S1644" s="42"/>
      <c r="T1644" s="73"/>
      <c r="U1644" s="48"/>
      <c r="V1644" s="49"/>
    </row>
    <row r="1645" spans="1:22" x14ac:dyDescent="0.35">
      <c r="A1645" s="1"/>
      <c r="B1645" s="44"/>
      <c r="E1645" s="50"/>
      <c r="F1645" s="41"/>
      <c r="G1645" s="42"/>
      <c r="H1645" s="42"/>
      <c r="I1645" s="42"/>
      <c r="J1645" s="42"/>
      <c r="K1645" s="42"/>
      <c r="L1645" s="46"/>
      <c r="M1645" s="42"/>
      <c r="N1645" s="48"/>
      <c r="O1645" s="42"/>
      <c r="P1645" s="42"/>
      <c r="Q1645" s="42"/>
      <c r="R1645" s="47"/>
      <c r="S1645" s="42"/>
      <c r="T1645" s="73"/>
      <c r="U1645" s="48"/>
      <c r="V1645" s="49"/>
    </row>
    <row r="1646" spans="1:22" x14ac:dyDescent="0.35">
      <c r="A1646" s="1"/>
      <c r="B1646" s="44"/>
      <c r="E1646" s="50"/>
      <c r="F1646" s="41"/>
      <c r="G1646" s="42"/>
      <c r="H1646" s="48"/>
      <c r="I1646" s="42"/>
      <c r="J1646" s="42"/>
      <c r="K1646" s="42"/>
      <c r="L1646" s="46"/>
      <c r="M1646" s="42"/>
      <c r="N1646" s="48"/>
      <c r="O1646" s="42"/>
      <c r="P1646" s="42"/>
      <c r="Q1646" s="42"/>
      <c r="R1646" s="47"/>
      <c r="S1646" s="42"/>
      <c r="T1646" s="73"/>
      <c r="U1646" s="48"/>
      <c r="V1646" s="49"/>
    </row>
    <row r="1647" spans="1:22" x14ac:dyDescent="0.35">
      <c r="A1647" s="1"/>
      <c r="B1647" s="44"/>
      <c r="E1647" s="50"/>
      <c r="F1647" s="41"/>
      <c r="G1647" s="42"/>
      <c r="H1647" s="48"/>
      <c r="I1647" s="42"/>
      <c r="J1647" s="42"/>
      <c r="K1647" s="42"/>
      <c r="L1647" s="46"/>
      <c r="M1647" s="42"/>
      <c r="N1647" s="48"/>
      <c r="O1647" s="42"/>
      <c r="P1647" s="42"/>
      <c r="Q1647" s="42"/>
      <c r="R1647" s="47"/>
      <c r="S1647" s="42"/>
      <c r="T1647" s="73"/>
      <c r="U1647" s="48"/>
      <c r="V1647" s="49"/>
    </row>
    <row r="1648" spans="1:22" x14ac:dyDescent="0.35">
      <c r="A1648" s="1"/>
      <c r="B1648" s="44"/>
      <c r="E1648" s="50"/>
      <c r="F1648" s="41"/>
      <c r="G1648" s="42"/>
      <c r="H1648" s="42"/>
      <c r="I1648" s="42"/>
      <c r="J1648" s="42"/>
      <c r="K1648" s="42"/>
      <c r="L1648" s="46"/>
      <c r="M1648" s="42"/>
      <c r="N1648" s="48"/>
      <c r="O1648" s="42"/>
      <c r="P1648" s="42"/>
      <c r="Q1648" s="42"/>
      <c r="R1648" s="47"/>
      <c r="S1648" s="42"/>
      <c r="T1648" s="73"/>
      <c r="U1648" s="48"/>
      <c r="V1648" s="49"/>
    </row>
    <row r="1649" spans="1:22" x14ac:dyDescent="0.35">
      <c r="A1649" s="1"/>
      <c r="B1649" s="44"/>
      <c r="E1649" s="50"/>
      <c r="F1649" s="41"/>
      <c r="G1649" s="42"/>
      <c r="H1649" s="42"/>
      <c r="I1649" s="42"/>
      <c r="J1649" s="42"/>
      <c r="K1649" s="42"/>
      <c r="L1649" s="46"/>
      <c r="M1649" s="42"/>
      <c r="N1649" s="48"/>
      <c r="O1649" s="42"/>
      <c r="P1649" s="42"/>
      <c r="Q1649" s="42"/>
      <c r="R1649" s="47"/>
      <c r="S1649" s="42"/>
      <c r="T1649" s="73"/>
      <c r="U1649" s="48"/>
      <c r="V1649" s="49"/>
    </row>
    <row r="1650" spans="1:22" x14ac:dyDescent="0.35">
      <c r="A1650" s="1"/>
      <c r="B1650" s="44"/>
      <c r="E1650" s="50"/>
      <c r="F1650" s="41"/>
      <c r="G1650" s="42"/>
      <c r="H1650" s="42"/>
      <c r="I1650" s="42"/>
      <c r="J1650" s="42"/>
      <c r="K1650" s="42"/>
      <c r="L1650" s="46"/>
      <c r="M1650" s="42"/>
      <c r="N1650" s="48"/>
      <c r="O1650" s="42"/>
      <c r="P1650" s="42"/>
      <c r="Q1650" s="42"/>
      <c r="R1650" s="47"/>
      <c r="S1650" s="42"/>
      <c r="T1650" s="73"/>
      <c r="U1650" s="48"/>
      <c r="V1650" s="49"/>
    </row>
    <row r="1651" spans="1:22" x14ac:dyDescent="0.35">
      <c r="A1651" s="1"/>
      <c r="B1651" s="44"/>
      <c r="E1651" s="50"/>
      <c r="F1651" s="41"/>
      <c r="G1651" s="42"/>
      <c r="H1651" s="48"/>
      <c r="I1651" s="42"/>
      <c r="J1651" s="42"/>
      <c r="K1651" s="42"/>
      <c r="L1651" s="46"/>
      <c r="M1651" s="42"/>
      <c r="N1651" s="48"/>
      <c r="O1651" s="42"/>
      <c r="P1651" s="42"/>
      <c r="Q1651" s="42"/>
      <c r="R1651" s="47"/>
      <c r="S1651" s="42"/>
      <c r="T1651" s="73"/>
      <c r="U1651" s="48"/>
      <c r="V1651" s="49"/>
    </row>
    <row r="1652" spans="1:22" x14ac:dyDescent="0.35">
      <c r="A1652" s="1"/>
      <c r="B1652" s="44"/>
      <c r="E1652" s="50"/>
      <c r="F1652" s="41"/>
      <c r="G1652" s="42"/>
      <c r="H1652" s="48"/>
      <c r="I1652" s="42"/>
      <c r="J1652" s="42"/>
      <c r="K1652" s="42"/>
      <c r="L1652" s="46"/>
      <c r="M1652" s="42"/>
      <c r="N1652" s="48"/>
      <c r="O1652" s="42"/>
      <c r="P1652" s="42"/>
      <c r="Q1652" s="42"/>
      <c r="R1652" s="47"/>
      <c r="S1652" s="42"/>
      <c r="T1652" s="73"/>
      <c r="U1652" s="48"/>
      <c r="V1652" s="49"/>
    </row>
    <row r="1653" spans="1:22" x14ac:dyDescent="0.35">
      <c r="A1653" s="1"/>
      <c r="B1653" s="44"/>
      <c r="E1653" s="50"/>
      <c r="F1653" s="41"/>
      <c r="G1653" s="42"/>
      <c r="H1653" s="42"/>
      <c r="I1653" s="42"/>
      <c r="J1653" s="42"/>
      <c r="K1653" s="42"/>
      <c r="L1653" s="46"/>
      <c r="M1653" s="42"/>
      <c r="N1653" s="48"/>
      <c r="O1653" s="42"/>
      <c r="P1653" s="42"/>
      <c r="Q1653" s="42"/>
      <c r="R1653" s="47"/>
      <c r="S1653" s="42"/>
      <c r="T1653" s="73"/>
      <c r="U1653" s="48"/>
      <c r="V1653" s="49"/>
    </row>
    <row r="1654" spans="1:22" x14ac:dyDescent="0.35">
      <c r="A1654" s="1"/>
      <c r="B1654" s="44"/>
      <c r="E1654" s="50"/>
      <c r="F1654" s="41"/>
      <c r="G1654" s="42"/>
      <c r="H1654" s="42"/>
      <c r="I1654" s="42"/>
      <c r="J1654" s="42"/>
      <c r="K1654" s="42"/>
      <c r="L1654" s="46"/>
      <c r="M1654" s="42"/>
      <c r="N1654" s="48"/>
      <c r="O1654" s="42"/>
      <c r="P1654" s="42"/>
      <c r="Q1654" s="42"/>
      <c r="R1654" s="47"/>
      <c r="S1654" s="42"/>
      <c r="T1654" s="73"/>
      <c r="U1654" s="48"/>
      <c r="V1654" s="49"/>
    </row>
    <row r="1655" spans="1:22" x14ac:dyDescent="0.35">
      <c r="A1655" s="1"/>
      <c r="B1655" s="44"/>
      <c r="E1655" s="50"/>
      <c r="F1655" s="41"/>
      <c r="G1655" s="42"/>
      <c r="H1655" s="48"/>
      <c r="I1655" s="42"/>
      <c r="J1655" s="42"/>
      <c r="K1655" s="42"/>
      <c r="L1655" s="46"/>
      <c r="M1655" s="42"/>
      <c r="N1655" s="48"/>
      <c r="O1655" s="42"/>
      <c r="P1655" s="42"/>
      <c r="Q1655" s="42"/>
      <c r="R1655" s="47"/>
      <c r="S1655" s="42"/>
      <c r="T1655" s="73"/>
      <c r="U1655" s="48"/>
      <c r="V1655" s="49"/>
    </row>
    <row r="1656" spans="1:22" x14ac:dyDescent="0.35">
      <c r="A1656" s="1"/>
      <c r="B1656" s="44"/>
      <c r="E1656" s="50"/>
      <c r="F1656" s="41"/>
      <c r="G1656" s="42"/>
      <c r="H1656" s="48"/>
      <c r="I1656" s="42"/>
      <c r="J1656" s="42"/>
      <c r="K1656" s="42"/>
      <c r="L1656" s="46"/>
      <c r="M1656" s="42"/>
      <c r="N1656" s="48"/>
      <c r="O1656" s="42"/>
      <c r="P1656" s="42"/>
      <c r="Q1656" s="42"/>
      <c r="R1656" s="47"/>
      <c r="S1656" s="42"/>
      <c r="T1656" s="73"/>
      <c r="U1656" s="48"/>
      <c r="V1656" s="49"/>
    </row>
    <row r="1657" spans="1:22" x14ac:dyDescent="0.35">
      <c r="A1657" s="1"/>
      <c r="B1657" s="44"/>
      <c r="E1657" s="50"/>
      <c r="F1657" s="41"/>
      <c r="G1657" s="42"/>
      <c r="H1657" s="42"/>
      <c r="I1657" s="42"/>
      <c r="J1657" s="42"/>
      <c r="K1657" s="42"/>
      <c r="L1657" s="46"/>
      <c r="M1657" s="42"/>
      <c r="N1657" s="48"/>
      <c r="O1657" s="42"/>
      <c r="P1657" s="42"/>
      <c r="Q1657" s="42"/>
      <c r="R1657" s="47"/>
      <c r="S1657" s="42"/>
      <c r="T1657" s="73"/>
      <c r="U1657" s="48"/>
      <c r="V1657" s="49"/>
    </row>
    <row r="1658" spans="1:22" x14ac:dyDescent="0.35">
      <c r="A1658" s="1"/>
      <c r="B1658" s="44"/>
      <c r="E1658" s="50"/>
      <c r="F1658" s="41"/>
      <c r="G1658" s="42"/>
      <c r="H1658" s="48"/>
      <c r="I1658" s="42"/>
      <c r="J1658" s="42"/>
      <c r="K1658" s="42"/>
      <c r="L1658" s="46"/>
      <c r="M1658" s="42"/>
      <c r="N1658" s="48"/>
      <c r="O1658" s="42"/>
      <c r="P1658" s="42"/>
      <c r="Q1658" s="42"/>
      <c r="R1658" s="47"/>
      <c r="S1658" s="42"/>
      <c r="T1658" s="73"/>
      <c r="U1658" s="48"/>
      <c r="V1658" s="49"/>
    </row>
    <row r="1659" spans="1:22" x14ac:dyDescent="0.35">
      <c r="A1659" s="1"/>
      <c r="B1659" s="44"/>
      <c r="E1659" s="50"/>
      <c r="F1659" s="41"/>
      <c r="G1659" s="42"/>
      <c r="H1659" s="48"/>
      <c r="I1659" s="42"/>
      <c r="J1659" s="42"/>
      <c r="K1659" s="42"/>
      <c r="L1659" s="46"/>
      <c r="M1659" s="42"/>
      <c r="N1659" s="48"/>
      <c r="O1659" s="42"/>
      <c r="P1659" s="42"/>
      <c r="Q1659" s="42"/>
      <c r="R1659" s="47"/>
      <c r="S1659" s="42"/>
      <c r="T1659" s="73"/>
      <c r="U1659" s="48"/>
      <c r="V1659" s="49"/>
    </row>
    <row r="1660" spans="1:22" x14ac:dyDescent="0.35">
      <c r="A1660" s="1"/>
      <c r="B1660" s="44"/>
      <c r="E1660" s="50"/>
      <c r="F1660" s="41"/>
      <c r="G1660" s="42"/>
      <c r="H1660" s="42"/>
      <c r="I1660" s="42"/>
      <c r="J1660" s="42"/>
      <c r="K1660" s="42"/>
      <c r="L1660" s="46"/>
      <c r="M1660" s="42"/>
      <c r="N1660" s="48"/>
      <c r="O1660" s="42"/>
      <c r="P1660" s="42"/>
      <c r="Q1660" s="42"/>
      <c r="R1660" s="47"/>
      <c r="S1660" s="42"/>
      <c r="T1660" s="73"/>
      <c r="U1660" s="48"/>
      <c r="V1660" s="49"/>
    </row>
    <row r="1661" spans="1:22" x14ac:dyDescent="0.35">
      <c r="A1661" s="1"/>
      <c r="B1661" s="44"/>
      <c r="E1661" s="50"/>
      <c r="F1661" s="41"/>
      <c r="G1661" s="42"/>
      <c r="H1661" s="48"/>
      <c r="I1661" s="42"/>
      <c r="J1661" s="42"/>
      <c r="K1661" s="42"/>
      <c r="L1661" s="46"/>
      <c r="M1661" s="42"/>
      <c r="N1661" s="48"/>
      <c r="O1661" s="42"/>
      <c r="P1661" s="42"/>
      <c r="Q1661" s="42"/>
      <c r="R1661" s="47"/>
      <c r="S1661" s="42"/>
      <c r="T1661" s="73"/>
      <c r="U1661" s="48"/>
      <c r="V1661" s="49"/>
    </row>
    <row r="1662" spans="1:22" x14ac:dyDescent="0.35">
      <c r="A1662" s="1"/>
      <c r="B1662" s="44"/>
      <c r="E1662" s="50"/>
      <c r="F1662" s="41"/>
      <c r="G1662" s="42"/>
      <c r="H1662" s="48"/>
      <c r="I1662" s="42"/>
      <c r="J1662" s="42"/>
      <c r="K1662" s="42"/>
      <c r="L1662" s="46"/>
      <c r="M1662" s="42"/>
      <c r="N1662" s="48"/>
      <c r="O1662" s="42"/>
      <c r="P1662" s="42"/>
      <c r="Q1662" s="42"/>
      <c r="R1662" s="47"/>
      <c r="S1662" s="42"/>
      <c r="T1662" s="73"/>
      <c r="U1662" s="48"/>
      <c r="V1662" s="49"/>
    </row>
    <row r="1663" spans="1:22" x14ac:dyDescent="0.35">
      <c r="A1663" s="1"/>
      <c r="B1663" s="44"/>
      <c r="E1663" s="50"/>
      <c r="F1663" s="41"/>
      <c r="G1663" s="42"/>
      <c r="H1663" s="48"/>
      <c r="I1663" s="42"/>
      <c r="J1663" s="42"/>
      <c r="K1663" s="42"/>
      <c r="L1663" s="46"/>
      <c r="M1663" s="42"/>
      <c r="N1663" s="48"/>
      <c r="O1663" s="42"/>
      <c r="P1663" s="42"/>
      <c r="Q1663" s="42"/>
      <c r="R1663" s="47"/>
      <c r="S1663" s="42"/>
      <c r="T1663" s="73"/>
      <c r="U1663" s="48"/>
      <c r="V1663" s="49"/>
    </row>
    <row r="1664" spans="1:22" x14ac:dyDescent="0.35">
      <c r="A1664" s="1"/>
      <c r="B1664" s="44"/>
      <c r="E1664" s="50"/>
      <c r="F1664" s="41"/>
      <c r="G1664" s="42"/>
      <c r="H1664" s="42"/>
      <c r="I1664" s="42"/>
      <c r="J1664" s="42"/>
      <c r="K1664" s="42"/>
      <c r="L1664" s="46"/>
      <c r="M1664" s="42"/>
      <c r="N1664" s="48"/>
      <c r="O1664" s="42"/>
      <c r="P1664" s="42"/>
      <c r="Q1664" s="42"/>
      <c r="R1664" s="47"/>
      <c r="S1664" s="42"/>
      <c r="T1664" s="73"/>
      <c r="U1664" s="48"/>
      <c r="V1664" s="49"/>
    </row>
    <row r="1665" spans="1:22" x14ac:dyDescent="0.35">
      <c r="A1665" s="1"/>
      <c r="B1665" s="44"/>
      <c r="E1665" s="50"/>
      <c r="F1665" s="41"/>
      <c r="G1665" s="42"/>
      <c r="H1665" s="42"/>
      <c r="I1665" s="42"/>
      <c r="J1665" s="42"/>
      <c r="K1665" s="42"/>
      <c r="L1665" s="46"/>
      <c r="M1665" s="42"/>
      <c r="N1665" s="48"/>
      <c r="O1665" s="42"/>
      <c r="P1665" s="42"/>
      <c r="Q1665" s="42"/>
      <c r="R1665" s="47"/>
      <c r="S1665" s="42"/>
      <c r="T1665" s="73"/>
      <c r="U1665" s="48"/>
      <c r="V1665" s="49"/>
    </row>
    <row r="1666" spans="1:22" x14ac:dyDescent="0.35">
      <c r="A1666" s="1"/>
      <c r="B1666" s="44"/>
      <c r="E1666" s="50"/>
      <c r="F1666" s="41"/>
      <c r="G1666" s="42"/>
      <c r="H1666" s="42"/>
      <c r="I1666" s="42"/>
      <c r="J1666" s="42"/>
      <c r="K1666" s="42"/>
      <c r="L1666" s="46"/>
      <c r="M1666" s="42"/>
      <c r="N1666" s="48"/>
      <c r="O1666" s="42"/>
      <c r="P1666" s="42"/>
      <c r="Q1666" s="42"/>
      <c r="R1666" s="47"/>
      <c r="S1666" s="42"/>
      <c r="T1666" s="73"/>
      <c r="U1666" s="48"/>
      <c r="V1666" s="49"/>
    </row>
    <row r="1667" spans="1:22" x14ac:dyDescent="0.35">
      <c r="A1667" s="1"/>
      <c r="B1667" s="44"/>
      <c r="E1667" s="50"/>
      <c r="F1667" s="41"/>
      <c r="G1667" s="42"/>
      <c r="H1667" s="48"/>
      <c r="I1667" s="42"/>
      <c r="J1667" s="42"/>
      <c r="K1667" s="42"/>
      <c r="L1667" s="46"/>
      <c r="M1667" s="42"/>
      <c r="N1667" s="48"/>
      <c r="O1667" s="42"/>
      <c r="P1667" s="42"/>
      <c r="Q1667" s="42"/>
      <c r="R1667" s="47"/>
      <c r="S1667" s="42"/>
      <c r="T1667" s="73"/>
      <c r="U1667" s="48"/>
      <c r="V1667" s="49"/>
    </row>
    <row r="1668" spans="1:22" x14ac:dyDescent="0.35">
      <c r="A1668" s="1"/>
      <c r="B1668" s="44"/>
      <c r="E1668" s="50"/>
      <c r="F1668" s="41"/>
      <c r="G1668" s="42"/>
      <c r="H1668" s="48"/>
      <c r="I1668" s="42"/>
      <c r="J1668" s="42"/>
      <c r="K1668" s="42"/>
      <c r="L1668" s="46"/>
      <c r="M1668" s="42"/>
      <c r="N1668" s="48"/>
      <c r="O1668" s="42"/>
      <c r="P1668" s="42"/>
      <c r="Q1668" s="42"/>
      <c r="R1668" s="47"/>
      <c r="S1668" s="42"/>
      <c r="T1668" s="73"/>
      <c r="U1668" s="48"/>
      <c r="V1668" s="49"/>
    </row>
    <row r="1669" spans="1:22" x14ac:dyDescent="0.35">
      <c r="A1669" s="1"/>
      <c r="B1669" s="44"/>
      <c r="E1669" s="50"/>
      <c r="F1669" s="41"/>
      <c r="G1669" s="42"/>
      <c r="H1669" s="42"/>
      <c r="I1669" s="42"/>
      <c r="J1669" s="42"/>
      <c r="K1669" s="42"/>
      <c r="L1669" s="46"/>
      <c r="M1669" s="42"/>
      <c r="N1669" s="48"/>
      <c r="O1669" s="42"/>
      <c r="P1669" s="42"/>
      <c r="Q1669" s="42"/>
      <c r="R1669" s="47"/>
      <c r="S1669" s="42"/>
      <c r="T1669" s="73"/>
      <c r="U1669" s="48"/>
      <c r="V1669" s="49"/>
    </row>
    <row r="1670" spans="1:22" x14ac:dyDescent="0.35">
      <c r="A1670" s="1"/>
      <c r="B1670" s="44"/>
      <c r="E1670" s="50"/>
      <c r="F1670" s="41"/>
      <c r="G1670" s="42"/>
      <c r="H1670" s="42"/>
      <c r="I1670" s="42"/>
      <c r="J1670" s="42"/>
      <c r="K1670" s="42"/>
      <c r="L1670" s="46"/>
      <c r="M1670" s="42"/>
      <c r="N1670" s="48"/>
      <c r="O1670" s="42"/>
      <c r="P1670" s="42"/>
      <c r="Q1670" s="42"/>
      <c r="R1670" s="47"/>
      <c r="S1670" s="42"/>
      <c r="T1670" s="73"/>
      <c r="U1670" s="48"/>
      <c r="V1670" s="49"/>
    </row>
    <row r="1671" spans="1:22" x14ac:dyDescent="0.35">
      <c r="A1671" s="1"/>
      <c r="B1671" s="44"/>
      <c r="E1671" s="50"/>
      <c r="F1671" s="41"/>
      <c r="G1671" s="42"/>
      <c r="H1671" s="42"/>
      <c r="I1671" s="42"/>
      <c r="J1671" s="42"/>
      <c r="K1671" s="42"/>
      <c r="L1671" s="46"/>
      <c r="M1671" s="42"/>
      <c r="N1671" s="48"/>
      <c r="O1671" s="42"/>
      <c r="P1671" s="42"/>
      <c r="Q1671" s="42"/>
      <c r="R1671" s="47"/>
      <c r="S1671" s="42"/>
      <c r="T1671" s="73"/>
      <c r="U1671" s="48"/>
      <c r="V1671" s="49"/>
    </row>
    <row r="1672" spans="1:22" x14ac:dyDescent="0.35">
      <c r="A1672" s="1"/>
      <c r="B1672" s="44"/>
      <c r="E1672" s="50"/>
      <c r="F1672" s="41"/>
      <c r="G1672" s="42"/>
      <c r="H1672" s="42"/>
      <c r="I1672" s="42"/>
      <c r="J1672" s="42"/>
      <c r="K1672" s="42"/>
      <c r="L1672" s="46"/>
      <c r="M1672" s="42"/>
      <c r="N1672" s="48"/>
      <c r="O1672" s="42"/>
      <c r="P1672" s="42"/>
      <c r="Q1672" s="42"/>
      <c r="R1672" s="47"/>
      <c r="S1672" s="42"/>
      <c r="T1672" s="73"/>
      <c r="U1672" s="48"/>
      <c r="V1672" s="49"/>
    </row>
    <row r="1673" spans="1:22" x14ac:dyDescent="0.35">
      <c r="A1673" s="1"/>
      <c r="B1673" s="44"/>
      <c r="E1673" s="50"/>
      <c r="F1673" s="41"/>
      <c r="G1673" s="42"/>
      <c r="H1673" s="42"/>
      <c r="I1673" s="42"/>
      <c r="J1673" s="42"/>
      <c r="K1673" s="42"/>
      <c r="L1673" s="46"/>
      <c r="M1673" s="42"/>
      <c r="N1673" s="48"/>
      <c r="O1673" s="42"/>
      <c r="P1673" s="42"/>
      <c r="Q1673" s="42"/>
      <c r="R1673" s="47"/>
      <c r="S1673" s="42"/>
      <c r="T1673" s="73"/>
      <c r="U1673" s="48"/>
      <c r="V1673" s="49"/>
    </row>
    <row r="1674" spans="1:22" x14ac:dyDescent="0.35">
      <c r="A1674" s="1"/>
      <c r="B1674" s="44"/>
      <c r="E1674" s="50"/>
      <c r="F1674" s="41"/>
      <c r="G1674" s="42"/>
      <c r="H1674" s="42"/>
      <c r="I1674" s="42"/>
      <c r="J1674" s="42"/>
      <c r="K1674" s="42"/>
      <c r="L1674" s="46"/>
      <c r="M1674" s="42"/>
      <c r="N1674" s="48"/>
      <c r="O1674" s="42"/>
      <c r="P1674" s="42"/>
      <c r="Q1674" s="42"/>
      <c r="R1674" s="47"/>
      <c r="S1674" s="42"/>
      <c r="T1674" s="73"/>
      <c r="U1674" s="48"/>
      <c r="V1674" s="49"/>
    </row>
    <row r="1675" spans="1:22" x14ac:dyDescent="0.35">
      <c r="A1675" s="1"/>
      <c r="B1675" s="44"/>
      <c r="E1675" s="50"/>
      <c r="F1675" s="41"/>
      <c r="G1675" s="42"/>
      <c r="H1675" s="48"/>
      <c r="I1675" s="42"/>
      <c r="J1675" s="42"/>
      <c r="K1675" s="42"/>
      <c r="L1675" s="46"/>
      <c r="M1675" s="42"/>
      <c r="N1675" s="48"/>
      <c r="O1675" s="42"/>
      <c r="P1675" s="42"/>
      <c r="Q1675" s="42"/>
      <c r="R1675" s="47"/>
      <c r="S1675" s="42"/>
      <c r="T1675" s="73"/>
      <c r="U1675" s="48"/>
      <c r="V1675" s="49"/>
    </row>
    <row r="1676" spans="1:22" x14ac:dyDescent="0.35">
      <c r="A1676" s="1"/>
      <c r="B1676" s="44"/>
      <c r="E1676" s="50"/>
      <c r="F1676" s="41"/>
      <c r="G1676" s="42"/>
      <c r="H1676" s="42"/>
      <c r="I1676" s="42"/>
      <c r="J1676" s="42"/>
      <c r="K1676" s="42"/>
      <c r="L1676" s="46"/>
      <c r="M1676" s="42"/>
      <c r="N1676" s="48"/>
      <c r="O1676" s="42"/>
      <c r="P1676" s="42"/>
      <c r="Q1676" s="42"/>
      <c r="R1676" s="47"/>
      <c r="S1676" s="42"/>
      <c r="T1676" s="73"/>
      <c r="U1676" s="48"/>
      <c r="V1676" s="49"/>
    </row>
    <row r="1677" spans="1:22" x14ac:dyDescent="0.35">
      <c r="A1677" s="1"/>
      <c r="B1677" s="44"/>
      <c r="E1677" s="50"/>
      <c r="F1677" s="41"/>
      <c r="G1677" s="42"/>
      <c r="H1677" s="42"/>
      <c r="I1677" s="42"/>
      <c r="J1677" s="42"/>
      <c r="K1677" s="42"/>
      <c r="L1677" s="46"/>
      <c r="M1677" s="42"/>
      <c r="N1677" s="48"/>
      <c r="O1677" s="42"/>
      <c r="P1677" s="42"/>
      <c r="Q1677" s="42"/>
      <c r="R1677" s="47"/>
      <c r="S1677" s="42"/>
      <c r="T1677" s="73"/>
      <c r="U1677" s="48"/>
      <c r="V1677" s="49"/>
    </row>
    <row r="1678" spans="1:22" x14ac:dyDescent="0.35">
      <c r="A1678" s="1"/>
      <c r="B1678" s="44"/>
      <c r="E1678" s="50"/>
      <c r="F1678" s="41"/>
      <c r="G1678" s="42"/>
      <c r="H1678" s="42"/>
      <c r="I1678" s="42"/>
      <c r="J1678" s="42"/>
      <c r="K1678" s="42"/>
      <c r="L1678" s="46"/>
      <c r="M1678" s="42"/>
      <c r="N1678" s="48"/>
      <c r="O1678" s="42"/>
      <c r="P1678" s="42"/>
      <c r="Q1678" s="42"/>
      <c r="R1678" s="47"/>
      <c r="S1678" s="42"/>
      <c r="T1678" s="73"/>
      <c r="U1678" s="48"/>
      <c r="V1678" s="49"/>
    </row>
    <row r="1679" spans="1:22" x14ac:dyDescent="0.35">
      <c r="A1679" s="1"/>
      <c r="B1679" s="44"/>
      <c r="E1679" s="50"/>
      <c r="F1679" s="41"/>
      <c r="G1679" s="48"/>
      <c r="H1679" s="42"/>
      <c r="I1679" s="42"/>
      <c r="J1679" s="42"/>
      <c r="K1679" s="42"/>
      <c r="L1679" s="46"/>
      <c r="M1679" s="48"/>
      <c r="N1679" s="48"/>
      <c r="O1679" s="42"/>
      <c r="P1679" s="42"/>
      <c r="Q1679" s="42"/>
      <c r="R1679" s="47"/>
      <c r="S1679" s="42"/>
      <c r="T1679" s="73"/>
      <c r="U1679" s="48"/>
      <c r="V1679" s="49"/>
    </row>
    <row r="1680" spans="1:22" x14ac:dyDescent="0.35">
      <c r="A1680" s="1"/>
      <c r="B1680" s="44"/>
      <c r="E1680" s="50"/>
      <c r="F1680" s="41"/>
      <c r="G1680" s="42"/>
      <c r="H1680" s="48"/>
      <c r="I1680" s="42"/>
      <c r="J1680" s="42"/>
      <c r="K1680" s="42"/>
      <c r="L1680" s="46"/>
      <c r="M1680" s="48"/>
      <c r="N1680" s="48"/>
      <c r="O1680" s="42"/>
      <c r="P1680" s="42"/>
      <c r="Q1680" s="42"/>
      <c r="R1680" s="47"/>
      <c r="S1680" s="42"/>
      <c r="T1680" s="73"/>
      <c r="U1680" s="48"/>
      <c r="V1680" s="49"/>
    </row>
    <row r="1681" spans="1:22" x14ac:dyDescent="0.35">
      <c r="A1681" s="1"/>
      <c r="B1681" s="44"/>
      <c r="E1681" s="50"/>
      <c r="F1681" s="41"/>
      <c r="G1681" s="42"/>
      <c r="H1681" s="42"/>
      <c r="I1681" s="42"/>
      <c r="J1681" s="42"/>
      <c r="K1681" s="42"/>
      <c r="L1681" s="46"/>
      <c r="M1681" s="42"/>
      <c r="N1681" s="48"/>
      <c r="O1681" s="42"/>
      <c r="P1681" s="42"/>
      <c r="Q1681" s="42"/>
      <c r="R1681" s="47"/>
      <c r="S1681" s="42"/>
      <c r="T1681" s="73"/>
      <c r="U1681" s="48"/>
      <c r="V1681" s="49"/>
    </row>
    <row r="1682" spans="1:22" x14ac:dyDescent="0.35">
      <c r="A1682" s="1"/>
      <c r="B1682" s="44"/>
      <c r="E1682" s="50"/>
      <c r="F1682" s="41"/>
      <c r="G1682" s="42"/>
      <c r="H1682" s="42"/>
      <c r="I1682" s="42"/>
      <c r="J1682" s="42"/>
      <c r="K1682" s="42"/>
      <c r="L1682" s="46"/>
      <c r="M1682" s="42"/>
      <c r="N1682" s="48"/>
      <c r="O1682" s="42"/>
      <c r="P1682" s="42"/>
      <c r="Q1682" s="42"/>
      <c r="R1682" s="47"/>
      <c r="S1682" s="42"/>
      <c r="T1682" s="73"/>
      <c r="U1682" s="48"/>
      <c r="V1682" s="49"/>
    </row>
    <row r="1683" spans="1:22" x14ac:dyDescent="0.35">
      <c r="A1683" s="1"/>
      <c r="B1683" s="44"/>
      <c r="E1683" s="50"/>
      <c r="F1683" s="41"/>
      <c r="G1683" s="42"/>
      <c r="H1683" s="42"/>
      <c r="I1683" s="42"/>
      <c r="J1683" s="42"/>
      <c r="K1683" s="42"/>
      <c r="L1683" s="46"/>
      <c r="M1683" s="48"/>
      <c r="N1683" s="48"/>
      <c r="O1683" s="42"/>
      <c r="P1683" s="42"/>
      <c r="Q1683" s="42"/>
      <c r="R1683" s="47"/>
      <c r="S1683" s="42"/>
      <c r="T1683" s="73"/>
      <c r="U1683" s="48"/>
      <c r="V1683" s="49"/>
    </row>
    <row r="1684" spans="1:22" x14ac:dyDescent="0.35">
      <c r="A1684" s="1"/>
      <c r="B1684" s="44"/>
      <c r="E1684" s="50"/>
      <c r="F1684" s="41"/>
      <c r="G1684" s="42"/>
      <c r="H1684" s="42"/>
      <c r="I1684" s="42"/>
      <c r="J1684" s="42"/>
      <c r="K1684" s="42"/>
      <c r="L1684" s="46"/>
      <c r="M1684" s="42"/>
      <c r="N1684" s="48"/>
      <c r="O1684" s="42"/>
      <c r="P1684" s="42"/>
      <c r="Q1684" s="42"/>
      <c r="R1684" s="47"/>
      <c r="S1684" s="42"/>
      <c r="T1684" s="73"/>
      <c r="U1684" s="48"/>
      <c r="V1684" s="49"/>
    </row>
    <row r="1685" spans="1:22" x14ac:dyDescent="0.35">
      <c r="A1685" s="1"/>
      <c r="B1685" s="44"/>
      <c r="E1685" s="50"/>
      <c r="F1685" s="41"/>
      <c r="G1685" s="42"/>
      <c r="H1685" s="42"/>
      <c r="I1685" s="42"/>
      <c r="J1685" s="42"/>
      <c r="K1685" s="42"/>
      <c r="L1685" s="46"/>
      <c r="M1685" s="42"/>
      <c r="N1685" s="48"/>
      <c r="O1685" s="42"/>
      <c r="P1685" s="42"/>
      <c r="Q1685" s="42"/>
      <c r="R1685" s="47"/>
      <c r="S1685" s="42"/>
      <c r="T1685" s="73"/>
      <c r="U1685" s="48"/>
      <c r="V1685" s="49"/>
    </row>
    <row r="1686" spans="1:22" x14ac:dyDescent="0.35">
      <c r="A1686" s="1"/>
      <c r="B1686" s="44"/>
      <c r="E1686" s="50"/>
      <c r="F1686" s="41"/>
      <c r="G1686" s="42"/>
      <c r="H1686" s="48"/>
      <c r="I1686" s="42"/>
      <c r="J1686" s="42"/>
      <c r="K1686" s="42"/>
      <c r="L1686" s="46"/>
      <c r="M1686" s="42"/>
      <c r="N1686" s="48"/>
      <c r="O1686" s="42"/>
      <c r="P1686" s="42"/>
      <c r="Q1686" s="42"/>
      <c r="R1686" s="47"/>
      <c r="S1686" s="42"/>
      <c r="T1686" s="73"/>
      <c r="U1686" s="48"/>
      <c r="V1686" s="49"/>
    </row>
    <row r="1687" spans="1:22" x14ac:dyDescent="0.35">
      <c r="A1687" s="1"/>
      <c r="B1687" s="44"/>
      <c r="E1687" s="50"/>
      <c r="F1687" s="41"/>
      <c r="G1687" s="42"/>
      <c r="H1687" s="42"/>
      <c r="I1687" s="42"/>
      <c r="J1687" s="42"/>
      <c r="K1687" s="42"/>
      <c r="L1687" s="46"/>
      <c r="M1687" s="42"/>
      <c r="N1687" s="48"/>
      <c r="O1687" s="42"/>
      <c r="P1687" s="42"/>
      <c r="Q1687" s="42"/>
      <c r="R1687" s="47"/>
      <c r="S1687" s="42"/>
      <c r="T1687" s="73"/>
      <c r="U1687" s="48"/>
      <c r="V1687" s="49"/>
    </row>
    <row r="1688" spans="1:22" x14ac:dyDescent="0.35">
      <c r="A1688" s="1"/>
      <c r="B1688" s="44"/>
      <c r="E1688" s="50"/>
      <c r="F1688" s="41"/>
      <c r="G1688" s="42"/>
      <c r="H1688" s="42"/>
      <c r="I1688" s="42"/>
      <c r="J1688" s="42"/>
      <c r="K1688" s="42"/>
      <c r="L1688" s="46"/>
      <c r="M1688" s="42"/>
      <c r="N1688" s="48"/>
      <c r="O1688" s="42"/>
      <c r="P1688" s="42"/>
      <c r="Q1688" s="42"/>
      <c r="R1688" s="47"/>
      <c r="S1688" s="42"/>
      <c r="T1688" s="73"/>
      <c r="U1688" s="48"/>
      <c r="V1688" s="49"/>
    </row>
    <row r="1689" spans="1:22" x14ac:dyDescent="0.35">
      <c r="A1689" s="1"/>
      <c r="B1689" s="44"/>
      <c r="E1689" s="50"/>
      <c r="F1689" s="41"/>
      <c r="G1689" s="42"/>
      <c r="H1689" s="42"/>
      <c r="I1689" s="42"/>
      <c r="J1689" s="42"/>
      <c r="K1689" s="42"/>
      <c r="L1689" s="46"/>
      <c r="M1689" s="42"/>
      <c r="N1689" s="48"/>
      <c r="O1689" s="42"/>
      <c r="P1689" s="42"/>
      <c r="Q1689" s="42"/>
      <c r="R1689" s="47"/>
      <c r="S1689" s="42"/>
      <c r="T1689" s="73"/>
      <c r="U1689" s="48"/>
      <c r="V1689" s="49"/>
    </row>
    <row r="1690" spans="1:22" x14ac:dyDescent="0.35">
      <c r="A1690" s="1"/>
      <c r="B1690" s="44"/>
      <c r="E1690" s="50"/>
      <c r="F1690" s="41"/>
      <c r="G1690" s="42"/>
      <c r="H1690" s="42"/>
      <c r="I1690" s="42"/>
      <c r="J1690" s="42"/>
      <c r="K1690" s="42"/>
      <c r="L1690" s="46"/>
      <c r="M1690" s="42"/>
      <c r="N1690" s="48"/>
      <c r="O1690" s="42"/>
      <c r="P1690" s="42"/>
      <c r="Q1690" s="42"/>
      <c r="R1690" s="47"/>
      <c r="S1690" s="42"/>
      <c r="T1690" s="73"/>
      <c r="U1690" s="48"/>
      <c r="V1690" s="49"/>
    </row>
    <row r="1691" spans="1:22" x14ac:dyDescent="0.35">
      <c r="A1691" s="1"/>
      <c r="B1691" s="44"/>
      <c r="E1691" s="50"/>
      <c r="F1691" s="41"/>
      <c r="G1691" s="42"/>
      <c r="H1691" s="42"/>
      <c r="I1691" s="42"/>
      <c r="J1691" s="42"/>
      <c r="K1691" s="42"/>
      <c r="L1691" s="46"/>
      <c r="M1691" s="42"/>
      <c r="N1691" s="48"/>
      <c r="O1691" s="42"/>
      <c r="P1691" s="42"/>
      <c r="Q1691" s="42"/>
      <c r="R1691" s="47"/>
      <c r="S1691" s="42"/>
      <c r="T1691" s="73"/>
      <c r="U1691" s="48"/>
      <c r="V1691" s="49"/>
    </row>
    <row r="1692" spans="1:22" x14ac:dyDescent="0.35">
      <c r="A1692" s="1"/>
      <c r="B1692" s="44"/>
      <c r="E1692" s="50"/>
      <c r="F1692" s="41"/>
      <c r="G1692" s="42"/>
      <c r="H1692" s="42"/>
      <c r="I1692" s="42"/>
      <c r="J1692" s="42"/>
      <c r="K1692" s="42"/>
      <c r="L1692" s="46"/>
      <c r="M1692" s="42"/>
      <c r="N1692" s="48"/>
      <c r="O1692" s="42"/>
      <c r="P1692" s="42"/>
      <c r="Q1692" s="42"/>
      <c r="R1692" s="47"/>
      <c r="S1692" s="42"/>
      <c r="T1692" s="73"/>
      <c r="U1692" s="48"/>
      <c r="V1692" s="49"/>
    </row>
    <row r="1693" spans="1:22" x14ac:dyDescent="0.35">
      <c r="A1693" s="1"/>
      <c r="B1693" s="44"/>
      <c r="E1693" s="50"/>
      <c r="F1693" s="41"/>
      <c r="G1693" s="42"/>
      <c r="H1693" s="42"/>
      <c r="I1693" s="42"/>
      <c r="J1693" s="42"/>
      <c r="K1693" s="42"/>
      <c r="L1693" s="46"/>
      <c r="M1693" s="42"/>
      <c r="N1693" s="48"/>
      <c r="O1693" s="42"/>
      <c r="P1693" s="42"/>
      <c r="Q1693" s="42"/>
      <c r="R1693" s="47"/>
      <c r="S1693" s="42"/>
      <c r="T1693" s="73"/>
      <c r="U1693" s="48"/>
      <c r="V1693" s="49"/>
    </row>
    <row r="1694" spans="1:22" x14ac:dyDescent="0.35">
      <c r="A1694" s="1"/>
      <c r="B1694" s="44"/>
      <c r="E1694" s="50"/>
      <c r="F1694" s="41"/>
      <c r="G1694" s="42"/>
      <c r="H1694" s="42"/>
      <c r="I1694" s="42"/>
      <c r="J1694" s="42"/>
      <c r="K1694" s="42"/>
      <c r="L1694" s="46"/>
      <c r="M1694" s="42"/>
      <c r="N1694" s="48"/>
      <c r="O1694" s="42"/>
      <c r="P1694" s="42"/>
      <c r="Q1694" s="42"/>
      <c r="R1694" s="47"/>
      <c r="S1694" s="42"/>
      <c r="T1694" s="73"/>
      <c r="U1694" s="48"/>
      <c r="V1694" s="49"/>
    </row>
    <row r="1695" spans="1:22" x14ac:dyDescent="0.35">
      <c r="A1695" s="1"/>
      <c r="B1695" s="44"/>
      <c r="E1695" s="50"/>
      <c r="F1695" s="41"/>
      <c r="G1695" s="42"/>
      <c r="H1695" s="42"/>
      <c r="I1695" s="42"/>
      <c r="J1695" s="42"/>
      <c r="K1695" s="42"/>
      <c r="L1695" s="46"/>
      <c r="M1695" s="42"/>
      <c r="N1695" s="48"/>
      <c r="O1695" s="42"/>
      <c r="P1695" s="42"/>
      <c r="Q1695" s="42"/>
      <c r="R1695" s="47"/>
      <c r="S1695" s="42"/>
      <c r="T1695" s="73"/>
      <c r="U1695" s="48"/>
      <c r="V1695" s="49"/>
    </row>
    <row r="1696" spans="1:22" x14ac:dyDescent="0.35">
      <c r="A1696" s="1"/>
      <c r="B1696" s="44"/>
      <c r="E1696" s="50"/>
      <c r="F1696" s="41"/>
      <c r="G1696" s="42"/>
      <c r="H1696" s="42"/>
      <c r="I1696" s="42"/>
      <c r="J1696" s="42"/>
      <c r="K1696" s="42"/>
      <c r="L1696" s="46"/>
      <c r="M1696" s="42"/>
      <c r="N1696" s="48"/>
      <c r="O1696" s="42"/>
      <c r="P1696" s="42"/>
      <c r="Q1696" s="42"/>
      <c r="R1696" s="47"/>
      <c r="S1696" s="42"/>
      <c r="T1696" s="73"/>
      <c r="U1696" s="48"/>
      <c r="V1696" s="49"/>
    </row>
    <row r="1697" spans="1:22" x14ac:dyDescent="0.35">
      <c r="A1697" s="1"/>
      <c r="B1697" s="44"/>
      <c r="E1697" s="50"/>
      <c r="F1697" s="41"/>
      <c r="G1697" s="42"/>
      <c r="H1697" s="48"/>
      <c r="I1697" s="42"/>
      <c r="J1697" s="42"/>
      <c r="K1697" s="42"/>
      <c r="L1697" s="46"/>
      <c r="M1697" s="42"/>
      <c r="N1697" s="48"/>
      <c r="O1697" s="42"/>
      <c r="P1697" s="42"/>
      <c r="Q1697" s="42"/>
      <c r="R1697" s="47"/>
      <c r="S1697" s="42"/>
      <c r="T1697" s="73"/>
      <c r="U1697" s="48"/>
      <c r="V1697" s="49"/>
    </row>
    <row r="1698" spans="1:22" x14ac:dyDescent="0.35">
      <c r="A1698" s="1"/>
      <c r="B1698" s="44"/>
      <c r="E1698" s="50"/>
      <c r="F1698" s="41"/>
      <c r="G1698" s="42"/>
      <c r="H1698" s="42"/>
      <c r="I1698" s="42"/>
      <c r="J1698" s="42"/>
      <c r="K1698" s="42"/>
      <c r="L1698" s="46"/>
      <c r="M1698" s="42"/>
      <c r="N1698" s="48"/>
      <c r="O1698" s="42"/>
      <c r="P1698" s="42"/>
      <c r="Q1698" s="42"/>
      <c r="R1698" s="47"/>
      <c r="S1698" s="42"/>
      <c r="T1698" s="73"/>
      <c r="U1698" s="48"/>
      <c r="V1698" s="49"/>
    </row>
    <row r="1699" spans="1:22" x14ac:dyDescent="0.35">
      <c r="A1699" s="1"/>
      <c r="B1699" s="44"/>
      <c r="E1699" s="50"/>
      <c r="F1699" s="41"/>
      <c r="G1699" s="42"/>
      <c r="H1699" s="42"/>
      <c r="I1699" s="42"/>
      <c r="J1699" s="42"/>
      <c r="K1699" s="42"/>
      <c r="L1699" s="46"/>
      <c r="M1699" s="42"/>
      <c r="N1699" s="48"/>
      <c r="O1699" s="42"/>
      <c r="P1699" s="42"/>
      <c r="Q1699" s="42"/>
      <c r="R1699" s="47"/>
      <c r="S1699" s="42"/>
      <c r="T1699" s="73"/>
      <c r="U1699" s="48"/>
      <c r="V1699" s="49"/>
    </row>
    <row r="1700" spans="1:22" x14ac:dyDescent="0.35">
      <c r="A1700" s="1"/>
      <c r="B1700" s="44"/>
      <c r="E1700" s="50"/>
      <c r="F1700" s="41"/>
      <c r="G1700" s="42"/>
      <c r="H1700" s="42"/>
      <c r="I1700" s="42"/>
      <c r="J1700" s="42"/>
      <c r="K1700" s="42"/>
      <c r="L1700" s="46"/>
      <c r="M1700" s="42"/>
      <c r="N1700" s="48"/>
      <c r="O1700" s="42"/>
      <c r="P1700" s="42"/>
      <c r="Q1700" s="42"/>
      <c r="R1700" s="47"/>
      <c r="S1700" s="42"/>
      <c r="T1700" s="73"/>
      <c r="U1700" s="48"/>
      <c r="V1700" s="49"/>
    </row>
    <row r="1701" spans="1:22" x14ac:dyDescent="0.35">
      <c r="A1701" s="1"/>
      <c r="B1701" s="44"/>
      <c r="E1701" s="50"/>
      <c r="F1701" s="41"/>
      <c r="G1701" s="42"/>
      <c r="H1701" s="48"/>
      <c r="I1701" s="42"/>
      <c r="J1701" s="42"/>
      <c r="K1701" s="42"/>
      <c r="L1701" s="46"/>
      <c r="M1701" s="42"/>
      <c r="N1701" s="48"/>
      <c r="O1701" s="42"/>
      <c r="P1701" s="42"/>
      <c r="Q1701" s="42"/>
      <c r="R1701" s="47"/>
      <c r="S1701" s="42"/>
      <c r="T1701" s="73"/>
      <c r="U1701" s="48"/>
      <c r="V1701" s="49"/>
    </row>
    <row r="1702" spans="1:22" x14ac:dyDescent="0.35">
      <c r="A1702" s="1"/>
      <c r="B1702" s="44"/>
      <c r="E1702" s="50"/>
      <c r="F1702" s="41"/>
      <c r="G1702" s="42"/>
      <c r="H1702" s="42"/>
      <c r="I1702" s="42"/>
      <c r="J1702" s="42"/>
      <c r="K1702" s="42"/>
      <c r="L1702" s="46"/>
      <c r="M1702" s="42"/>
      <c r="N1702" s="48"/>
      <c r="O1702" s="42"/>
      <c r="P1702" s="42"/>
      <c r="Q1702" s="42"/>
      <c r="R1702" s="47"/>
      <c r="S1702" s="42"/>
      <c r="T1702" s="73"/>
      <c r="U1702" s="48"/>
      <c r="V1702" s="49"/>
    </row>
    <row r="1703" spans="1:22" x14ac:dyDescent="0.35">
      <c r="A1703" s="1"/>
      <c r="B1703" s="44"/>
      <c r="E1703" s="50"/>
      <c r="F1703" s="41"/>
      <c r="G1703" s="42"/>
      <c r="H1703" s="42"/>
      <c r="I1703" s="42"/>
      <c r="J1703" s="42"/>
      <c r="K1703" s="42"/>
      <c r="L1703" s="46"/>
      <c r="M1703" s="42"/>
      <c r="N1703" s="48"/>
      <c r="O1703" s="42"/>
      <c r="P1703" s="42"/>
      <c r="Q1703" s="42"/>
      <c r="R1703" s="47"/>
      <c r="S1703" s="42"/>
      <c r="T1703" s="73"/>
      <c r="U1703" s="48"/>
      <c r="V1703" s="49"/>
    </row>
    <row r="1704" spans="1:22" x14ac:dyDescent="0.35">
      <c r="A1704" s="1"/>
      <c r="B1704" s="44"/>
      <c r="E1704" s="50"/>
      <c r="F1704" s="41"/>
      <c r="G1704" s="42"/>
      <c r="H1704" s="48"/>
      <c r="I1704" s="42"/>
      <c r="J1704" s="42"/>
      <c r="K1704" s="42"/>
      <c r="L1704" s="46"/>
      <c r="M1704" s="42"/>
      <c r="N1704" s="48"/>
      <c r="O1704" s="42"/>
      <c r="P1704" s="42"/>
      <c r="Q1704" s="42"/>
      <c r="R1704" s="47"/>
      <c r="S1704" s="42"/>
      <c r="T1704" s="73"/>
      <c r="U1704" s="48"/>
      <c r="V1704" s="49"/>
    </row>
    <row r="1705" spans="1:22" x14ac:dyDescent="0.35">
      <c r="A1705" s="1"/>
      <c r="B1705" s="44"/>
      <c r="E1705" s="50"/>
      <c r="F1705" s="41"/>
      <c r="G1705" s="42"/>
      <c r="H1705" s="42"/>
      <c r="I1705" s="42"/>
      <c r="J1705" s="42"/>
      <c r="K1705" s="42"/>
      <c r="L1705" s="46"/>
      <c r="M1705" s="42"/>
      <c r="N1705" s="48"/>
      <c r="O1705" s="42"/>
      <c r="P1705" s="42"/>
      <c r="Q1705" s="42"/>
      <c r="R1705" s="47"/>
      <c r="S1705" s="42"/>
      <c r="T1705" s="73"/>
      <c r="U1705" s="48"/>
      <c r="V1705" s="49"/>
    </row>
    <row r="1706" spans="1:22" x14ac:dyDescent="0.35">
      <c r="A1706" s="1"/>
      <c r="B1706" s="44"/>
      <c r="E1706" s="50"/>
      <c r="F1706" s="41"/>
      <c r="G1706" s="42"/>
      <c r="H1706" s="48"/>
      <c r="I1706" s="42"/>
      <c r="J1706" s="42"/>
      <c r="K1706" s="42"/>
      <c r="L1706" s="46"/>
      <c r="M1706" s="42"/>
      <c r="N1706" s="48"/>
      <c r="O1706" s="42"/>
      <c r="P1706" s="42"/>
      <c r="Q1706" s="42"/>
      <c r="R1706" s="47"/>
      <c r="S1706" s="42"/>
      <c r="T1706" s="73"/>
      <c r="U1706" s="48"/>
      <c r="V1706" s="49"/>
    </row>
    <row r="1707" spans="1:22" x14ac:dyDescent="0.35">
      <c r="A1707" s="1"/>
      <c r="B1707" s="44"/>
      <c r="E1707" s="50"/>
      <c r="F1707" s="41"/>
      <c r="G1707" s="42"/>
      <c r="H1707" s="48"/>
      <c r="I1707" s="42"/>
      <c r="J1707" s="42"/>
      <c r="K1707" s="42"/>
      <c r="L1707" s="46"/>
      <c r="M1707" s="42"/>
      <c r="N1707" s="48"/>
      <c r="O1707" s="42"/>
      <c r="P1707" s="42"/>
      <c r="Q1707" s="42"/>
      <c r="R1707" s="47"/>
      <c r="S1707" s="42"/>
      <c r="T1707" s="73"/>
      <c r="U1707" s="48"/>
      <c r="V1707" s="49"/>
    </row>
    <row r="1708" spans="1:22" x14ac:dyDescent="0.35">
      <c r="A1708" s="1"/>
      <c r="B1708" s="44"/>
      <c r="E1708" s="50"/>
      <c r="F1708" s="41"/>
      <c r="G1708" s="42"/>
      <c r="H1708" s="42"/>
      <c r="I1708" s="42"/>
      <c r="J1708" s="42"/>
      <c r="K1708" s="42"/>
      <c r="L1708" s="46"/>
      <c r="M1708" s="42"/>
      <c r="N1708" s="48"/>
      <c r="O1708" s="42"/>
      <c r="P1708" s="42"/>
      <c r="Q1708" s="42"/>
      <c r="R1708" s="47"/>
      <c r="S1708" s="42"/>
      <c r="T1708" s="73"/>
      <c r="U1708" s="48"/>
      <c r="V1708" s="49"/>
    </row>
    <row r="1709" spans="1:22" x14ac:dyDescent="0.35">
      <c r="A1709" s="1"/>
      <c r="B1709" s="44"/>
      <c r="E1709" s="50"/>
      <c r="F1709" s="41"/>
      <c r="G1709" s="42"/>
      <c r="H1709" s="48"/>
      <c r="I1709" s="42"/>
      <c r="J1709" s="42"/>
      <c r="K1709" s="42"/>
      <c r="L1709" s="46"/>
      <c r="M1709" s="42"/>
      <c r="N1709" s="48"/>
      <c r="O1709" s="42"/>
      <c r="P1709" s="42"/>
      <c r="Q1709" s="42"/>
      <c r="R1709" s="47"/>
      <c r="S1709" s="42"/>
      <c r="T1709" s="73"/>
      <c r="U1709" s="48"/>
      <c r="V1709" s="49"/>
    </row>
    <row r="1710" spans="1:22" x14ac:dyDescent="0.35">
      <c r="A1710" s="1"/>
      <c r="B1710" s="44"/>
      <c r="E1710" s="50"/>
      <c r="F1710" s="41"/>
      <c r="G1710" s="42"/>
      <c r="H1710" s="42"/>
      <c r="I1710" s="42"/>
      <c r="J1710" s="42"/>
      <c r="K1710" s="42"/>
      <c r="L1710" s="46"/>
      <c r="M1710" s="42"/>
      <c r="N1710" s="48"/>
      <c r="O1710" s="42"/>
      <c r="P1710" s="42"/>
      <c r="Q1710" s="42"/>
      <c r="R1710" s="47"/>
      <c r="S1710" s="42"/>
      <c r="T1710" s="73"/>
      <c r="U1710" s="48"/>
      <c r="V1710" s="49"/>
    </row>
    <row r="1711" spans="1:22" x14ac:dyDescent="0.35">
      <c r="A1711" s="1"/>
      <c r="B1711" s="44"/>
      <c r="E1711" s="50"/>
      <c r="F1711" s="41"/>
      <c r="G1711" s="42"/>
      <c r="H1711" s="42"/>
      <c r="I1711" s="42"/>
      <c r="J1711" s="42"/>
      <c r="K1711" s="42"/>
      <c r="L1711" s="46"/>
      <c r="M1711" s="42"/>
      <c r="N1711" s="48"/>
      <c r="O1711" s="42"/>
      <c r="P1711" s="42"/>
      <c r="Q1711" s="42"/>
      <c r="R1711" s="47"/>
      <c r="S1711" s="42"/>
      <c r="T1711" s="73"/>
      <c r="U1711" s="48"/>
      <c r="V1711" s="49"/>
    </row>
    <row r="1712" spans="1:22" x14ac:dyDescent="0.35">
      <c r="A1712" s="1"/>
      <c r="B1712" s="44"/>
      <c r="E1712" s="50"/>
      <c r="F1712" s="41"/>
      <c r="G1712" s="42"/>
      <c r="H1712" s="48"/>
      <c r="I1712" s="42"/>
      <c r="J1712" s="42"/>
      <c r="K1712" s="42"/>
      <c r="L1712" s="46"/>
      <c r="M1712" s="42"/>
      <c r="N1712" s="48"/>
      <c r="O1712" s="42"/>
      <c r="P1712" s="42"/>
      <c r="Q1712" s="42"/>
      <c r="R1712" s="47"/>
      <c r="S1712" s="42"/>
      <c r="T1712" s="73"/>
      <c r="U1712" s="48"/>
      <c r="V1712" s="49"/>
    </row>
    <row r="1713" spans="1:22" x14ac:dyDescent="0.35">
      <c r="A1713" s="1"/>
      <c r="B1713" s="44"/>
      <c r="E1713" s="50"/>
      <c r="F1713" s="41"/>
      <c r="G1713" s="42"/>
      <c r="H1713" s="42"/>
      <c r="I1713" s="42"/>
      <c r="J1713" s="42"/>
      <c r="K1713" s="42"/>
      <c r="L1713" s="46"/>
      <c r="M1713" s="42"/>
      <c r="N1713" s="48"/>
      <c r="O1713" s="42"/>
      <c r="P1713" s="42"/>
      <c r="Q1713" s="42"/>
      <c r="R1713" s="47"/>
      <c r="S1713" s="42"/>
      <c r="T1713" s="73"/>
      <c r="U1713" s="48"/>
      <c r="V1713" s="49"/>
    </row>
    <row r="1714" spans="1:22" x14ac:dyDescent="0.35">
      <c r="A1714" s="1"/>
      <c r="B1714" s="44"/>
      <c r="E1714" s="50"/>
      <c r="F1714" s="41"/>
      <c r="G1714" s="42"/>
      <c r="H1714" s="42"/>
      <c r="I1714" s="42"/>
      <c r="J1714" s="42"/>
      <c r="K1714" s="42"/>
      <c r="L1714" s="46"/>
      <c r="M1714" s="42"/>
      <c r="N1714" s="48"/>
      <c r="O1714" s="42"/>
      <c r="P1714" s="42"/>
      <c r="Q1714" s="42"/>
      <c r="R1714" s="47"/>
      <c r="S1714" s="42"/>
      <c r="T1714" s="73"/>
      <c r="U1714" s="48"/>
      <c r="V1714" s="49"/>
    </row>
    <row r="1715" spans="1:22" x14ac:dyDescent="0.35">
      <c r="A1715" s="1"/>
      <c r="B1715" s="44"/>
      <c r="E1715" s="50"/>
      <c r="F1715" s="41"/>
      <c r="G1715" s="42"/>
      <c r="H1715" s="42"/>
      <c r="I1715" s="42"/>
      <c r="J1715" s="42"/>
      <c r="K1715" s="42"/>
      <c r="L1715" s="46"/>
      <c r="M1715" s="42"/>
      <c r="N1715" s="48"/>
      <c r="O1715" s="42"/>
      <c r="P1715" s="42"/>
      <c r="Q1715" s="42"/>
      <c r="R1715" s="47"/>
      <c r="S1715" s="42"/>
      <c r="T1715" s="73"/>
      <c r="U1715" s="48"/>
      <c r="V1715" s="49"/>
    </row>
    <row r="1716" spans="1:22" x14ac:dyDescent="0.35">
      <c r="A1716" s="1"/>
      <c r="B1716" s="44"/>
      <c r="E1716" s="50"/>
      <c r="F1716" s="41"/>
      <c r="G1716" s="42"/>
      <c r="H1716" s="48"/>
      <c r="I1716" s="42"/>
      <c r="J1716" s="42"/>
      <c r="K1716" s="42"/>
      <c r="L1716" s="46"/>
      <c r="M1716" s="42"/>
      <c r="N1716" s="48"/>
      <c r="O1716" s="42"/>
      <c r="P1716" s="42"/>
      <c r="Q1716" s="42"/>
      <c r="R1716" s="47"/>
      <c r="S1716" s="42"/>
      <c r="T1716" s="73"/>
      <c r="U1716" s="48"/>
      <c r="V1716" s="49"/>
    </row>
    <row r="1717" spans="1:22" x14ac:dyDescent="0.35">
      <c r="A1717" s="1"/>
      <c r="B1717" s="44"/>
      <c r="E1717" s="50"/>
      <c r="F1717" s="41"/>
      <c r="G1717" s="42"/>
      <c r="H1717" s="42"/>
      <c r="I1717" s="42"/>
      <c r="J1717" s="42"/>
      <c r="K1717" s="42"/>
      <c r="L1717" s="46"/>
      <c r="M1717" s="42"/>
      <c r="N1717" s="48"/>
      <c r="O1717" s="42"/>
      <c r="P1717" s="42"/>
      <c r="Q1717" s="42"/>
      <c r="R1717" s="47"/>
      <c r="S1717" s="42"/>
      <c r="T1717" s="73"/>
      <c r="U1717" s="48"/>
      <c r="V1717" s="49"/>
    </row>
    <row r="1718" spans="1:22" x14ac:dyDescent="0.35">
      <c r="A1718" s="1"/>
      <c r="B1718" s="44"/>
      <c r="E1718" s="50"/>
      <c r="F1718" s="41"/>
      <c r="G1718" s="42"/>
      <c r="H1718" s="42"/>
      <c r="I1718" s="42"/>
      <c r="J1718" s="42"/>
      <c r="K1718" s="42"/>
      <c r="L1718" s="46"/>
      <c r="M1718" s="42"/>
      <c r="N1718" s="48"/>
      <c r="O1718" s="42"/>
      <c r="P1718" s="42"/>
      <c r="Q1718" s="42"/>
      <c r="R1718" s="47"/>
      <c r="S1718" s="42"/>
      <c r="T1718" s="73"/>
      <c r="U1718" s="48"/>
      <c r="V1718" s="49"/>
    </row>
    <row r="1719" spans="1:22" x14ac:dyDescent="0.35">
      <c r="A1719" s="1"/>
      <c r="B1719" s="44"/>
      <c r="E1719" s="50"/>
      <c r="F1719" s="41"/>
      <c r="G1719" s="42"/>
      <c r="H1719" s="42"/>
      <c r="I1719" s="42"/>
      <c r="J1719" s="42"/>
      <c r="K1719" s="42"/>
      <c r="L1719" s="46"/>
      <c r="M1719" s="42"/>
      <c r="N1719" s="48"/>
      <c r="O1719" s="42"/>
      <c r="P1719" s="42"/>
      <c r="Q1719" s="42"/>
      <c r="R1719" s="47"/>
      <c r="S1719" s="42"/>
      <c r="T1719" s="73"/>
      <c r="U1719" s="48"/>
      <c r="V1719" s="49"/>
    </row>
    <row r="1720" spans="1:22" x14ac:dyDescent="0.35">
      <c r="A1720" s="1"/>
      <c r="B1720" s="44"/>
      <c r="E1720" s="50"/>
      <c r="F1720" s="41"/>
      <c r="G1720" s="42"/>
      <c r="H1720" s="42"/>
      <c r="I1720" s="42"/>
      <c r="J1720" s="42"/>
      <c r="K1720" s="42"/>
      <c r="L1720" s="46"/>
      <c r="M1720" s="42"/>
      <c r="N1720" s="48"/>
      <c r="O1720" s="42"/>
      <c r="P1720" s="42"/>
      <c r="Q1720" s="42"/>
      <c r="R1720" s="47"/>
      <c r="S1720" s="42"/>
      <c r="T1720" s="73"/>
      <c r="U1720" s="48"/>
      <c r="V1720" s="49"/>
    </row>
    <row r="1721" spans="1:22" x14ac:dyDescent="0.35">
      <c r="A1721" s="1"/>
      <c r="B1721" s="44"/>
      <c r="E1721" s="50"/>
      <c r="F1721" s="41"/>
      <c r="G1721" s="42"/>
      <c r="H1721" s="42"/>
      <c r="I1721" s="42"/>
      <c r="J1721" s="42"/>
      <c r="K1721" s="42"/>
      <c r="L1721" s="46"/>
      <c r="M1721" s="42"/>
      <c r="N1721" s="48"/>
      <c r="O1721" s="42"/>
      <c r="P1721" s="42"/>
      <c r="Q1721" s="42"/>
      <c r="R1721" s="47"/>
      <c r="S1721" s="42"/>
      <c r="T1721" s="73"/>
      <c r="U1721" s="48"/>
      <c r="V1721" s="49"/>
    </row>
    <row r="1722" spans="1:22" x14ac:dyDescent="0.35">
      <c r="A1722" s="1"/>
      <c r="B1722" s="44"/>
      <c r="E1722" s="50"/>
      <c r="F1722" s="60"/>
      <c r="G1722" s="42"/>
      <c r="H1722" s="42"/>
      <c r="I1722" s="42"/>
      <c r="J1722" s="42"/>
      <c r="K1722" s="42"/>
      <c r="L1722" s="46"/>
      <c r="M1722" s="42"/>
      <c r="N1722" s="48"/>
      <c r="O1722" s="42"/>
      <c r="P1722" s="42"/>
      <c r="Q1722" s="42"/>
      <c r="R1722" s="47"/>
      <c r="S1722" s="42"/>
      <c r="T1722" s="73"/>
      <c r="U1722" s="48"/>
      <c r="V1722" s="49"/>
    </row>
    <row r="1723" spans="1:22" x14ac:dyDescent="0.35">
      <c r="A1723" s="1"/>
      <c r="B1723" s="44"/>
      <c r="E1723" s="50"/>
      <c r="F1723" s="41"/>
      <c r="G1723" s="42"/>
      <c r="H1723" s="48"/>
      <c r="I1723" s="42"/>
      <c r="J1723" s="42"/>
      <c r="K1723" s="42"/>
      <c r="L1723" s="46"/>
      <c r="M1723" s="42"/>
      <c r="N1723" s="48"/>
      <c r="O1723" s="42"/>
      <c r="P1723" s="42"/>
      <c r="Q1723" s="42"/>
      <c r="R1723" s="47"/>
      <c r="S1723" s="42"/>
      <c r="T1723" s="73"/>
      <c r="U1723" s="48"/>
      <c r="V1723" s="49"/>
    </row>
    <row r="1724" spans="1:22" x14ac:dyDescent="0.35">
      <c r="A1724" s="1"/>
      <c r="B1724" s="44"/>
      <c r="E1724" s="50"/>
      <c r="F1724" s="41"/>
      <c r="G1724" s="42"/>
      <c r="H1724" s="42"/>
      <c r="I1724" s="42"/>
      <c r="J1724" s="42"/>
      <c r="K1724" s="42"/>
      <c r="L1724" s="46"/>
      <c r="M1724" s="42"/>
      <c r="N1724" s="48"/>
      <c r="O1724" s="42"/>
      <c r="P1724" s="42"/>
      <c r="Q1724" s="42"/>
      <c r="R1724" s="47"/>
      <c r="S1724" s="42"/>
      <c r="T1724" s="73"/>
      <c r="U1724" s="48"/>
      <c r="V1724" s="49"/>
    </row>
    <row r="1725" spans="1:22" x14ac:dyDescent="0.35">
      <c r="A1725" s="1"/>
      <c r="B1725" s="44"/>
      <c r="E1725" s="50"/>
      <c r="F1725" s="41"/>
      <c r="G1725" s="42"/>
      <c r="H1725" s="42"/>
      <c r="I1725" s="42"/>
      <c r="J1725" s="42"/>
      <c r="K1725" s="42"/>
      <c r="L1725" s="46"/>
      <c r="M1725" s="42"/>
      <c r="N1725" s="48"/>
      <c r="O1725" s="42"/>
      <c r="P1725" s="42"/>
      <c r="Q1725" s="42"/>
      <c r="R1725" s="47"/>
      <c r="S1725" s="42"/>
      <c r="T1725" s="73"/>
      <c r="U1725" s="48"/>
      <c r="V1725" s="49"/>
    </row>
    <row r="1726" spans="1:22" x14ac:dyDescent="0.35">
      <c r="A1726" s="1"/>
      <c r="B1726" s="44"/>
      <c r="E1726" s="50"/>
      <c r="F1726" s="41"/>
      <c r="G1726" s="42"/>
      <c r="H1726" s="48"/>
      <c r="I1726" s="42"/>
      <c r="J1726" s="42"/>
      <c r="K1726" s="42"/>
      <c r="L1726" s="46"/>
      <c r="M1726" s="42"/>
      <c r="N1726" s="48"/>
      <c r="O1726" s="42"/>
      <c r="P1726" s="42"/>
      <c r="Q1726" s="42"/>
      <c r="R1726" s="47"/>
      <c r="S1726" s="42"/>
      <c r="T1726" s="73"/>
      <c r="U1726" s="48"/>
      <c r="V1726" s="49"/>
    </row>
    <row r="1727" spans="1:22" x14ac:dyDescent="0.35">
      <c r="A1727" s="1"/>
      <c r="B1727" s="44"/>
      <c r="E1727" s="50"/>
      <c r="F1727" s="41"/>
      <c r="G1727" s="42"/>
      <c r="H1727" s="42"/>
      <c r="I1727" s="42"/>
      <c r="J1727" s="42"/>
      <c r="K1727" s="42"/>
      <c r="L1727" s="46"/>
      <c r="M1727" s="42"/>
      <c r="N1727" s="48"/>
      <c r="O1727" s="42"/>
      <c r="P1727" s="42"/>
      <c r="Q1727" s="42"/>
      <c r="R1727" s="47"/>
      <c r="S1727" s="42"/>
      <c r="T1727" s="73"/>
      <c r="U1727" s="48"/>
      <c r="V1727" s="49"/>
    </row>
    <row r="1728" spans="1:22" x14ac:dyDescent="0.35">
      <c r="A1728" s="1"/>
      <c r="B1728" s="44"/>
      <c r="E1728" s="50"/>
      <c r="F1728" s="41"/>
      <c r="G1728" s="42"/>
      <c r="H1728" s="42"/>
      <c r="I1728" s="42"/>
      <c r="J1728" s="42"/>
      <c r="K1728" s="42"/>
      <c r="L1728" s="46"/>
      <c r="M1728" s="42"/>
      <c r="N1728" s="48"/>
      <c r="O1728" s="42"/>
      <c r="P1728" s="42"/>
      <c r="Q1728" s="42"/>
      <c r="R1728" s="47"/>
      <c r="S1728" s="42"/>
      <c r="T1728" s="73"/>
      <c r="U1728" s="48"/>
      <c r="V1728" s="49"/>
    </row>
    <row r="1729" spans="1:22" x14ac:dyDescent="0.35">
      <c r="A1729" s="1"/>
      <c r="B1729" s="44"/>
      <c r="E1729" s="50"/>
      <c r="F1729" s="41"/>
      <c r="G1729" s="42"/>
      <c r="H1729" s="42"/>
      <c r="I1729" s="42"/>
      <c r="J1729" s="42"/>
      <c r="K1729" s="42"/>
      <c r="L1729" s="46"/>
      <c r="M1729" s="42"/>
      <c r="N1729" s="48"/>
      <c r="O1729" s="42"/>
      <c r="P1729" s="42"/>
      <c r="Q1729" s="42"/>
      <c r="R1729" s="47"/>
      <c r="S1729" s="42"/>
      <c r="T1729" s="73"/>
      <c r="U1729" s="48"/>
      <c r="V1729" s="49"/>
    </row>
    <row r="1730" spans="1:22" x14ac:dyDescent="0.35">
      <c r="A1730" s="1"/>
      <c r="B1730" s="44"/>
      <c r="E1730" s="50"/>
      <c r="F1730" s="41"/>
      <c r="G1730" s="42"/>
      <c r="H1730" s="42"/>
      <c r="I1730" s="42"/>
      <c r="J1730" s="42"/>
      <c r="K1730" s="42"/>
      <c r="L1730" s="46"/>
      <c r="M1730" s="42"/>
      <c r="N1730" s="48"/>
      <c r="O1730" s="42"/>
      <c r="P1730" s="42"/>
      <c r="Q1730" s="42"/>
      <c r="R1730" s="47"/>
      <c r="S1730" s="42"/>
      <c r="T1730" s="73"/>
      <c r="U1730" s="48"/>
      <c r="V1730" s="49"/>
    </row>
    <row r="1731" spans="1:22" x14ac:dyDescent="0.35">
      <c r="A1731" s="1"/>
      <c r="B1731" s="44"/>
      <c r="E1731" s="50"/>
      <c r="F1731" s="41"/>
      <c r="G1731" s="42"/>
      <c r="H1731" s="48"/>
      <c r="I1731" s="42"/>
      <c r="J1731" s="42"/>
      <c r="K1731" s="42"/>
      <c r="L1731" s="46"/>
      <c r="M1731" s="42"/>
      <c r="N1731" s="48"/>
      <c r="O1731" s="42"/>
      <c r="P1731" s="42"/>
      <c r="Q1731" s="42"/>
      <c r="R1731" s="47"/>
      <c r="S1731" s="42"/>
      <c r="T1731" s="73"/>
      <c r="U1731" s="48"/>
      <c r="V1731" s="49"/>
    </row>
    <row r="1732" spans="1:22" x14ac:dyDescent="0.35">
      <c r="A1732" s="1"/>
      <c r="B1732" s="44"/>
      <c r="E1732" s="50"/>
      <c r="F1732" s="41"/>
      <c r="G1732" s="42"/>
      <c r="H1732" s="42"/>
      <c r="I1732" s="42"/>
      <c r="J1732" s="42"/>
      <c r="K1732" s="42"/>
      <c r="L1732" s="46"/>
      <c r="M1732" s="42"/>
      <c r="N1732" s="48"/>
      <c r="O1732" s="42"/>
      <c r="P1732" s="42"/>
      <c r="Q1732" s="42"/>
      <c r="R1732" s="47"/>
      <c r="S1732" s="42"/>
      <c r="T1732" s="73"/>
      <c r="U1732" s="48"/>
      <c r="V1732" s="49"/>
    </row>
    <row r="1733" spans="1:22" x14ac:dyDescent="0.35">
      <c r="A1733" s="1"/>
      <c r="B1733" s="44"/>
      <c r="E1733" s="50"/>
      <c r="F1733" s="41"/>
      <c r="G1733" s="42"/>
      <c r="H1733" s="42"/>
      <c r="I1733" s="42"/>
      <c r="J1733" s="42"/>
      <c r="K1733" s="42"/>
      <c r="L1733" s="46"/>
      <c r="M1733" s="42"/>
      <c r="N1733" s="48"/>
      <c r="O1733" s="42"/>
      <c r="P1733" s="42"/>
      <c r="Q1733" s="42"/>
      <c r="R1733" s="47"/>
      <c r="S1733" s="42"/>
      <c r="T1733" s="73"/>
      <c r="U1733" s="48"/>
      <c r="V1733" s="49"/>
    </row>
    <row r="1734" spans="1:22" x14ac:dyDescent="0.35">
      <c r="A1734" s="1"/>
      <c r="B1734" s="44"/>
      <c r="E1734" s="50"/>
      <c r="F1734" s="41"/>
      <c r="G1734" s="42"/>
      <c r="H1734" s="42"/>
      <c r="I1734" s="42"/>
      <c r="J1734" s="42"/>
      <c r="K1734" s="42"/>
      <c r="L1734" s="46"/>
      <c r="M1734" s="42"/>
      <c r="N1734" s="48"/>
      <c r="O1734" s="42"/>
      <c r="P1734" s="42"/>
      <c r="Q1734" s="42"/>
      <c r="R1734" s="47"/>
      <c r="S1734" s="42"/>
      <c r="T1734" s="73"/>
      <c r="U1734" s="48"/>
      <c r="V1734" s="49"/>
    </row>
    <row r="1735" spans="1:22" x14ac:dyDescent="0.35">
      <c r="A1735" s="1"/>
      <c r="B1735" s="44"/>
      <c r="E1735" s="50"/>
      <c r="F1735" s="41"/>
      <c r="G1735" s="42"/>
      <c r="H1735" s="48"/>
      <c r="I1735" s="42"/>
      <c r="J1735" s="42"/>
      <c r="K1735" s="42"/>
      <c r="L1735" s="46"/>
      <c r="M1735" s="42"/>
      <c r="N1735" s="48"/>
      <c r="O1735" s="42"/>
      <c r="P1735" s="42"/>
      <c r="Q1735" s="42"/>
      <c r="R1735" s="47"/>
      <c r="S1735" s="42"/>
      <c r="T1735" s="73"/>
      <c r="U1735" s="48"/>
      <c r="V1735" s="49"/>
    </row>
    <row r="1736" spans="1:22" x14ac:dyDescent="0.35">
      <c r="A1736" s="1"/>
      <c r="B1736" s="44"/>
      <c r="E1736" s="50"/>
      <c r="F1736" s="41"/>
      <c r="G1736" s="42"/>
      <c r="H1736" s="42"/>
      <c r="I1736" s="42"/>
      <c r="J1736" s="42"/>
      <c r="K1736" s="42"/>
      <c r="L1736" s="46"/>
      <c r="M1736" s="42"/>
      <c r="N1736" s="48"/>
      <c r="O1736" s="42"/>
      <c r="P1736" s="42"/>
      <c r="Q1736" s="42"/>
      <c r="R1736" s="47"/>
      <c r="S1736" s="42"/>
      <c r="T1736" s="73"/>
      <c r="U1736" s="48"/>
      <c r="V1736" s="49"/>
    </row>
    <row r="1737" spans="1:22" x14ac:dyDescent="0.35">
      <c r="A1737" s="1"/>
      <c r="B1737" s="44"/>
      <c r="E1737" s="50"/>
      <c r="F1737" s="41"/>
      <c r="G1737" s="42"/>
      <c r="H1737" s="42"/>
      <c r="I1737" s="42"/>
      <c r="J1737" s="42"/>
      <c r="K1737" s="42"/>
      <c r="L1737" s="46"/>
      <c r="M1737" s="42"/>
      <c r="N1737" s="48"/>
      <c r="O1737" s="42"/>
      <c r="P1737" s="42"/>
      <c r="Q1737" s="42"/>
      <c r="R1737" s="47"/>
      <c r="S1737" s="42"/>
      <c r="T1737" s="73"/>
      <c r="U1737" s="48"/>
      <c r="V1737" s="49"/>
    </row>
    <row r="1738" spans="1:22" x14ac:dyDescent="0.35">
      <c r="A1738" s="1"/>
      <c r="B1738" s="44"/>
      <c r="E1738" s="50"/>
      <c r="F1738" s="41"/>
      <c r="G1738" s="42"/>
      <c r="H1738" s="42"/>
      <c r="I1738" s="42"/>
      <c r="J1738" s="42"/>
      <c r="K1738" s="42"/>
      <c r="L1738" s="46"/>
      <c r="M1738" s="48"/>
      <c r="N1738" s="48"/>
      <c r="O1738" s="42"/>
      <c r="P1738" s="42"/>
      <c r="Q1738" s="42"/>
      <c r="R1738" s="47"/>
      <c r="S1738" s="42"/>
      <c r="T1738" s="73"/>
      <c r="U1738" s="48"/>
      <c r="V1738" s="49"/>
    </row>
    <row r="1739" spans="1:22" x14ac:dyDescent="0.35">
      <c r="A1739" s="1"/>
      <c r="B1739" s="44"/>
      <c r="E1739" s="50"/>
      <c r="F1739" s="41"/>
      <c r="G1739" s="42"/>
      <c r="H1739" s="42"/>
      <c r="I1739" s="42"/>
      <c r="J1739" s="42"/>
      <c r="K1739" s="42"/>
      <c r="L1739" s="46"/>
      <c r="M1739" s="42"/>
      <c r="N1739" s="48"/>
      <c r="O1739" s="42"/>
      <c r="P1739" s="42"/>
      <c r="Q1739" s="42"/>
      <c r="R1739" s="47"/>
      <c r="S1739" s="42"/>
      <c r="T1739" s="73"/>
      <c r="U1739" s="48"/>
      <c r="V1739" s="49"/>
    </row>
    <row r="1740" spans="1:22" x14ac:dyDescent="0.35">
      <c r="A1740" s="1"/>
      <c r="B1740" s="44"/>
      <c r="E1740" s="50"/>
      <c r="F1740" s="41"/>
      <c r="G1740" s="42"/>
      <c r="H1740" s="42"/>
      <c r="I1740" s="42"/>
      <c r="J1740" s="42"/>
      <c r="K1740" s="42"/>
      <c r="L1740" s="46"/>
      <c r="M1740" s="42"/>
      <c r="N1740" s="48"/>
      <c r="O1740" s="42"/>
      <c r="P1740" s="42"/>
      <c r="Q1740" s="42"/>
      <c r="R1740" s="47"/>
      <c r="S1740" s="42"/>
      <c r="T1740" s="73"/>
      <c r="U1740" s="48"/>
      <c r="V1740" s="49"/>
    </row>
    <row r="1741" spans="1:22" x14ac:dyDescent="0.35">
      <c r="A1741" s="1"/>
      <c r="B1741" s="44"/>
      <c r="E1741" s="50"/>
      <c r="F1741" s="41"/>
      <c r="G1741" s="42"/>
      <c r="H1741" s="42"/>
      <c r="I1741" s="42"/>
      <c r="J1741" s="42"/>
      <c r="K1741" s="42"/>
      <c r="L1741" s="46"/>
      <c r="M1741" s="42"/>
      <c r="N1741" s="48"/>
      <c r="O1741" s="42"/>
      <c r="P1741" s="42"/>
      <c r="Q1741" s="42"/>
      <c r="R1741" s="47"/>
      <c r="S1741" s="42"/>
      <c r="T1741" s="73"/>
      <c r="U1741" s="48"/>
      <c r="V1741" s="49"/>
    </row>
    <row r="1742" spans="1:22" x14ac:dyDescent="0.35">
      <c r="A1742" s="1"/>
      <c r="B1742" s="44"/>
      <c r="E1742" s="50"/>
      <c r="F1742" s="60"/>
      <c r="G1742" s="42"/>
      <c r="H1742" s="42"/>
      <c r="I1742" s="42"/>
      <c r="J1742" s="42"/>
      <c r="K1742" s="42"/>
      <c r="L1742" s="46"/>
      <c r="M1742" s="48"/>
      <c r="N1742" s="48"/>
      <c r="O1742" s="42"/>
      <c r="P1742" s="42"/>
      <c r="Q1742" s="42"/>
      <c r="R1742" s="47"/>
      <c r="S1742" s="42"/>
      <c r="T1742" s="73"/>
      <c r="U1742" s="48"/>
      <c r="V1742" s="49"/>
    </row>
    <row r="1743" spans="1:22" x14ac:dyDescent="0.35">
      <c r="A1743" s="1"/>
      <c r="B1743" s="44"/>
      <c r="E1743" s="50"/>
      <c r="F1743" s="41"/>
      <c r="G1743" s="42"/>
      <c r="H1743" s="42"/>
      <c r="I1743" s="42"/>
      <c r="J1743" s="42"/>
      <c r="K1743" s="42"/>
      <c r="L1743" s="46"/>
      <c r="M1743" s="42"/>
      <c r="N1743" s="48"/>
      <c r="O1743" s="42"/>
      <c r="P1743" s="42"/>
      <c r="Q1743" s="42"/>
      <c r="R1743" s="47"/>
      <c r="S1743" s="42"/>
      <c r="T1743" s="73"/>
      <c r="U1743" s="48"/>
      <c r="V1743" s="49"/>
    </row>
    <row r="1744" spans="1:22" x14ac:dyDescent="0.35">
      <c r="A1744" s="1"/>
      <c r="B1744" s="44"/>
      <c r="E1744" s="50"/>
      <c r="F1744" s="41"/>
      <c r="G1744" s="42"/>
      <c r="H1744" s="42"/>
      <c r="I1744" s="42"/>
      <c r="J1744" s="42"/>
      <c r="K1744" s="42"/>
      <c r="L1744" s="46"/>
      <c r="M1744" s="48"/>
      <c r="N1744" s="48"/>
      <c r="O1744" s="42"/>
      <c r="P1744" s="42"/>
      <c r="Q1744" s="42"/>
      <c r="R1744" s="47"/>
      <c r="S1744" s="42"/>
      <c r="T1744" s="73"/>
      <c r="U1744" s="48"/>
      <c r="V1744" s="49"/>
    </row>
    <row r="1745" spans="1:22" x14ac:dyDescent="0.35">
      <c r="A1745" s="1"/>
      <c r="B1745" s="44"/>
      <c r="E1745" s="50"/>
      <c r="F1745" s="41"/>
      <c r="G1745" s="42"/>
      <c r="H1745" s="42"/>
      <c r="I1745" s="42"/>
      <c r="J1745" s="42"/>
      <c r="K1745" s="42"/>
      <c r="L1745" s="46"/>
      <c r="M1745" s="48"/>
      <c r="N1745" s="48"/>
      <c r="O1745" s="42"/>
      <c r="P1745" s="42"/>
      <c r="Q1745" s="42"/>
      <c r="R1745" s="47"/>
      <c r="S1745" s="42"/>
      <c r="T1745" s="73"/>
      <c r="U1745" s="48"/>
      <c r="V1745" s="49"/>
    </row>
    <row r="1746" spans="1:22" x14ac:dyDescent="0.35">
      <c r="A1746" s="1"/>
      <c r="B1746" s="44"/>
      <c r="E1746" s="50"/>
      <c r="F1746" s="41"/>
      <c r="G1746" s="42"/>
      <c r="H1746" s="42"/>
      <c r="I1746" s="42"/>
      <c r="J1746" s="42"/>
      <c r="K1746" s="42"/>
      <c r="L1746" s="46"/>
      <c r="M1746" s="48"/>
      <c r="N1746" s="48"/>
      <c r="O1746" s="42"/>
      <c r="P1746" s="42"/>
      <c r="Q1746" s="42"/>
      <c r="R1746" s="47"/>
      <c r="S1746" s="42"/>
      <c r="T1746" s="73"/>
      <c r="U1746" s="48"/>
      <c r="V1746" s="49"/>
    </row>
    <row r="1747" spans="1:22" x14ac:dyDescent="0.35">
      <c r="A1747" s="1"/>
      <c r="B1747" s="44"/>
      <c r="E1747" s="50"/>
      <c r="F1747" s="41"/>
      <c r="G1747" s="42"/>
      <c r="H1747" s="42"/>
      <c r="I1747" s="42"/>
      <c r="J1747" s="42"/>
      <c r="K1747" s="42"/>
      <c r="L1747" s="46"/>
      <c r="M1747" s="48"/>
      <c r="N1747" s="48"/>
      <c r="O1747" s="42"/>
      <c r="P1747" s="42"/>
      <c r="Q1747" s="42"/>
      <c r="R1747" s="47"/>
      <c r="S1747" s="42"/>
      <c r="T1747" s="73"/>
      <c r="U1747" s="48"/>
      <c r="V1747" s="49"/>
    </row>
    <row r="1748" spans="1:22" x14ac:dyDescent="0.35">
      <c r="A1748" s="1"/>
      <c r="B1748" s="44"/>
      <c r="E1748" s="50"/>
      <c r="F1748" s="41"/>
      <c r="G1748" s="42"/>
      <c r="H1748" s="42"/>
      <c r="I1748" s="42"/>
      <c r="J1748" s="42"/>
      <c r="K1748" s="42"/>
      <c r="L1748" s="46"/>
      <c r="M1748" s="48"/>
      <c r="N1748" s="48"/>
      <c r="O1748" s="42"/>
      <c r="P1748" s="42"/>
      <c r="Q1748" s="42"/>
      <c r="R1748" s="47"/>
      <c r="S1748" s="42"/>
      <c r="T1748" s="73"/>
      <c r="U1748" s="48"/>
      <c r="V1748" s="49"/>
    </row>
    <row r="1749" spans="1:22" x14ac:dyDescent="0.35">
      <c r="A1749" s="1"/>
      <c r="B1749" s="44"/>
      <c r="E1749" s="50"/>
      <c r="F1749" s="41"/>
      <c r="G1749" s="42"/>
      <c r="H1749" s="42"/>
      <c r="I1749" s="42"/>
      <c r="J1749" s="42"/>
      <c r="K1749" s="42"/>
      <c r="L1749" s="46"/>
      <c r="M1749" s="42"/>
      <c r="N1749" s="48"/>
      <c r="O1749" s="42"/>
      <c r="P1749" s="42"/>
      <c r="Q1749" s="42"/>
      <c r="R1749" s="47"/>
      <c r="S1749" s="42"/>
      <c r="T1749" s="73"/>
      <c r="U1749" s="48"/>
      <c r="V1749" s="49"/>
    </row>
    <row r="1750" spans="1:22" x14ac:dyDescent="0.35">
      <c r="A1750" s="1"/>
      <c r="B1750" s="44"/>
      <c r="E1750" s="50"/>
      <c r="F1750" s="41"/>
      <c r="G1750" s="42"/>
      <c r="H1750" s="42"/>
      <c r="I1750" s="42"/>
      <c r="J1750" s="42"/>
      <c r="K1750" s="42"/>
      <c r="L1750" s="46"/>
      <c r="M1750" s="42"/>
      <c r="N1750" s="48"/>
      <c r="O1750" s="42"/>
      <c r="P1750" s="42"/>
      <c r="Q1750" s="42"/>
      <c r="R1750" s="47"/>
      <c r="S1750" s="42"/>
      <c r="T1750" s="73"/>
      <c r="U1750" s="48"/>
      <c r="V1750" s="49"/>
    </row>
    <row r="1751" spans="1:22" x14ac:dyDescent="0.35">
      <c r="A1751" s="1"/>
      <c r="B1751" s="44"/>
      <c r="E1751" s="50"/>
      <c r="F1751" s="41"/>
      <c r="G1751" s="42"/>
      <c r="H1751" s="42"/>
      <c r="I1751" s="42"/>
      <c r="J1751" s="42"/>
      <c r="K1751" s="42"/>
      <c r="L1751" s="46"/>
      <c r="M1751" s="42"/>
      <c r="N1751" s="48"/>
      <c r="O1751" s="42"/>
      <c r="P1751" s="42"/>
      <c r="Q1751" s="42"/>
      <c r="R1751" s="47"/>
      <c r="S1751" s="42"/>
      <c r="T1751" s="73"/>
      <c r="U1751" s="48"/>
      <c r="V1751" s="49"/>
    </row>
    <row r="1752" spans="1:22" x14ac:dyDescent="0.35">
      <c r="A1752" s="1"/>
      <c r="B1752" s="44"/>
      <c r="E1752" s="50"/>
      <c r="F1752" s="41"/>
      <c r="G1752" s="42"/>
      <c r="H1752" s="42"/>
      <c r="I1752" s="42"/>
      <c r="J1752" s="42"/>
      <c r="K1752" s="42"/>
      <c r="L1752" s="46"/>
      <c r="M1752" s="42"/>
      <c r="N1752" s="48"/>
      <c r="O1752" s="42"/>
      <c r="P1752" s="42"/>
      <c r="Q1752" s="42"/>
      <c r="R1752" s="47"/>
      <c r="S1752" s="42"/>
      <c r="T1752" s="73"/>
      <c r="U1752" s="48"/>
      <c r="V1752" s="49"/>
    </row>
    <row r="1753" spans="1:22" x14ac:dyDescent="0.35">
      <c r="A1753" s="1"/>
      <c r="B1753" s="44"/>
      <c r="E1753" s="50"/>
      <c r="F1753" s="41"/>
      <c r="G1753" s="42"/>
      <c r="H1753" s="42"/>
      <c r="I1753" s="42"/>
      <c r="J1753" s="42"/>
      <c r="K1753" s="42"/>
      <c r="L1753" s="46"/>
      <c r="M1753" s="48"/>
      <c r="N1753" s="48"/>
      <c r="O1753" s="42"/>
      <c r="P1753" s="42"/>
      <c r="Q1753" s="42"/>
      <c r="R1753" s="47"/>
      <c r="S1753" s="42"/>
      <c r="T1753" s="73"/>
      <c r="U1753" s="48"/>
      <c r="V1753" s="49"/>
    </row>
    <row r="1754" spans="1:22" x14ac:dyDescent="0.35">
      <c r="A1754" s="1"/>
      <c r="B1754" s="44"/>
      <c r="E1754" s="50"/>
      <c r="F1754" s="41"/>
      <c r="G1754" s="42"/>
      <c r="H1754" s="42"/>
      <c r="I1754" s="42"/>
      <c r="J1754" s="42"/>
      <c r="K1754" s="42"/>
      <c r="L1754" s="46"/>
      <c r="M1754" s="42"/>
      <c r="N1754" s="48"/>
      <c r="O1754" s="42"/>
      <c r="P1754" s="42"/>
      <c r="Q1754" s="42"/>
      <c r="R1754" s="47"/>
      <c r="S1754" s="42"/>
      <c r="T1754" s="73"/>
      <c r="U1754" s="48"/>
      <c r="V1754" s="49"/>
    </row>
    <row r="1755" spans="1:22" x14ac:dyDescent="0.35">
      <c r="A1755" s="1"/>
      <c r="B1755" s="44"/>
      <c r="E1755" s="50"/>
      <c r="F1755" s="41"/>
      <c r="G1755" s="42"/>
      <c r="H1755" s="42"/>
      <c r="I1755" s="42"/>
      <c r="J1755" s="42"/>
      <c r="K1755" s="42"/>
      <c r="L1755" s="46"/>
      <c r="M1755" s="42"/>
      <c r="N1755" s="48"/>
      <c r="O1755" s="42"/>
      <c r="P1755" s="42"/>
      <c r="Q1755" s="42"/>
      <c r="R1755" s="47"/>
      <c r="S1755" s="42"/>
      <c r="T1755" s="73"/>
      <c r="U1755" s="48"/>
      <c r="V1755" s="49"/>
    </row>
    <row r="1756" spans="1:22" x14ac:dyDescent="0.35">
      <c r="A1756" s="1"/>
      <c r="B1756" s="44"/>
      <c r="E1756" s="50"/>
      <c r="F1756" s="41"/>
      <c r="G1756" s="42"/>
      <c r="H1756" s="42"/>
      <c r="I1756" s="42"/>
      <c r="J1756" s="42"/>
      <c r="K1756" s="42"/>
      <c r="L1756" s="46"/>
      <c r="M1756" s="42"/>
      <c r="N1756" s="48"/>
      <c r="O1756" s="42"/>
      <c r="P1756" s="42"/>
      <c r="Q1756" s="42"/>
      <c r="R1756" s="47"/>
      <c r="S1756" s="42"/>
      <c r="T1756" s="73"/>
      <c r="U1756" s="48"/>
      <c r="V1756" s="49"/>
    </row>
    <row r="1757" spans="1:22" x14ac:dyDescent="0.35">
      <c r="A1757" s="1"/>
      <c r="B1757" s="44"/>
      <c r="E1757" s="50"/>
      <c r="F1757" s="41"/>
      <c r="G1757" s="42"/>
      <c r="H1757" s="42"/>
      <c r="I1757" s="42"/>
      <c r="J1757" s="42"/>
      <c r="K1757" s="42"/>
      <c r="L1757" s="46"/>
      <c r="M1757" s="42"/>
      <c r="N1757" s="48"/>
      <c r="O1757" s="42"/>
      <c r="P1757" s="42"/>
      <c r="Q1757" s="42"/>
      <c r="R1757" s="47"/>
      <c r="S1757" s="42"/>
      <c r="T1757" s="73"/>
      <c r="U1757" s="48"/>
      <c r="V1757" s="49"/>
    </row>
    <row r="1758" spans="1:22" x14ac:dyDescent="0.35">
      <c r="A1758" s="1"/>
      <c r="B1758" s="44"/>
      <c r="E1758" s="50"/>
      <c r="F1758" s="41"/>
      <c r="G1758" s="42"/>
      <c r="H1758" s="42"/>
      <c r="I1758" s="42"/>
      <c r="J1758" s="42"/>
      <c r="K1758" s="42"/>
      <c r="L1758" s="46"/>
      <c r="M1758" s="42"/>
      <c r="N1758" s="48"/>
      <c r="O1758" s="42"/>
      <c r="P1758" s="42"/>
      <c r="Q1758" s="42"/>
      <c r="R1758" s="47"/>
      <c r="S1758" s="42"/>
      <c r="T1758" s="73"/>
      <c r="U1758" s="48"/>
      <c r="V1758" s="49"/>
    </row>
    <row r="1759" spans="1:22" x14ac:dyDescent="0.35">
      <c r="A1759" s="1"/>
      <c r="B1759" s="44"/>
      <c r="E1759" s="50"/>
      <c r="F1759" s="41"/>
      <c r="G1759" s="48"/>
      <c r="H1759" s="42"/>
      <c r="I1759" s="42"/>
      <c r="J1759" s="42"/>
      <c r="K1759" s="42"/>
      <c r="L1759" s="46"/>
      <c r="M1759" s="48"/>
      <c r="N1759" s="48"/>
      <c r="O1759" s="42"/>
      <c r="P1759" s="42"/>
      <c r="Q1759" s="42"/>
      <c r="R1759" s="47"/>
      <c r="S1759" s="42"/>
      <c r="T1759" s="73"/>
      <c r="U1759" s="48"/>
      <c r="V1759" s="49"/>
    </row>
    <row r="1760" spans="1:22" x14ac:dyDescent="0.35">
      <c r="A1760" s="1"/>
      <c r="B1760" s="44"/>
      <c r="E1760" s="50"/>
      <c r="F1760" s="41"/>
      <c r="G1760" s="42"/>
      <c r="H1760" s="42"/>
      <c r="I1760" s="42"/>
      <c r="J1760" s="42"/>
      <c r="K1760" s="42"/>
      <c r="L1760" s="46"/>
      <c r="M1760" s="48"/>
      <c r="N1760" s="48"/>
      <c r="O1760" s="42"/>
      <c r="P1760" s="42"/>
      <c r="Q1760" s="42"/>
      <c r="R1760" s="47"/>
      <c r="S1760" s="42"/>
      <c r="T1760" s="73"/>
      <c r="U1760" s="48"/>
      <c r="V1760" s="49"/>
    </row>
    <row r="1761" spans="1:22" x14ac:dyDescent="0.35">
      <c r="A1761" s="1"/>
      <c r="B1761" s="44"/>
      <c r="E1761" s="50"/>
      <c r="F1761" s="41"/>
      <c r="G1761" s="42"/>
      <c r="H1761" s="42"/>
      <c r="I1761" s="42"/>
      <c r="J1761" s="42"/>
      <c r="K1761" s="42"/>
      <c r="L1761" s="46"/>
      <c r="M1761" s="42"/>
      <c r="N1761" s="48"/>
      <c r="O1761" s="42"/>
      <c r="P1761" s="42"/>
      <c r="Q1761" s="42"/>
      <c r="R1761" s="47"/>
      <c r="S1761" s="42"/>
      <c r="T1761" s="73"/>
      <c r="U1761" s="48"/>
      <c r="V1761" s="49"/>
    </row>
    <row r="1762" spans="1:22" x14ac:dyDescent="0.35">
      <c r="A1762" s="1"/>
      <c r="B1762" s="44"/>
      <c r="E1762" s="50"/>
      <c r="F1762" s="41"/>
      <c r="G1762" s="42"/>
      <c r="H1762" s="42"/>
      <c r="I1762" s="42"/>
      <c r="J1762" s="42"/>
      <c r="K1762" s="42"/>
      <c r="L1762" s="46"/>
      <c r="M1762" s="48"/>
      <c r="N1762" s="48"/>
      <c r="O1762" s="42"/>
      <c r="P1762" s="42"/>
      <c r="Q1762" s="42"/>
      <c r="R1762" s="47"/>
      <c r="S1762" s="42"/>
      <c r="T1762" s="73"/>
      <c r="U1762" s="48"/>
      <c r="V1762" s="49"/>
    </row>
    <row r="1763" spans="1:22" x14ac:dyDescent="0.35">
      <c r="A1763" s="1"/>
      <c r="B1763" s="44"/>
      <c r="E1763" s="50"/>
      <c r="F1763" s="41"/>
      <c r="G1763" s="42"/>
      <c r="H1763" s="42"/>
      <c r="I1763" s="42"/>
      <c r="J1763" s="42"/>
      <c r="K1763" s="42"/>
      <c r="L1763" s="46"/>
      <c r="M1763" s="48"/>
      <c r="N1763" s="48"/>
      <c r="O1763" s="42"/>
      <c r="P1763" s="42"/>
      <c r="Q1763" s="42"/>
      <c r="R1763" s="47"/>
      <c r="S1763" s="42"/>
      <c r="T1763" s="73"/>
      <c r="U1763" s="48"/>
      <c r="V1763" s="49"/>
    </row>
    <row r="1764" spans="1:22" x14ac:dyDescent="0.35">
      <c r="A1764" s="1"/>
      <c r="B1764" s="44"/>
      <c r="E1764" s="50"/>
      <c r="F1764" s="41"/>
      <c r="G1764" s="42"/>
      <c r="H1764" s="42"/>
      <c r="I1764" s="42"/>
      <c r="J1764" s="42"/>
      <c r="K1764" s="42"/>
      <c r="L1764" s="46"/>
      <c r="M1764" s="48"/>
      <c r="N1764" s="48"/>
      <c r="O1764" s="42"/>
      <c r="P1764" s="42"/>
      <c r="Q1764" s="42"/>
      <c r="R1764" s="47"/>
      <c r="S1764" s="42"/>
      <c r="T1764" s="73"/>
      <c r="U1764" s="48"/>
      <c r="V1764" s="49"/>
    </row>
    <row r="1765" spans="1:22" x14ac:dyDescent="0.35">
      <c r="A1765" s="1"/>
      <c r="B1765" s="44"/>
      <c r="E1765" s="50"/>
      <c r="F1765" s="41"/>
      <c r="G1765" s="42"/>
      <c r="H1765" s="48"/>
      <c r="I1765" s="42"/>
      <c r="J1765" s="42"/>
      <c r="K1765" s="42"/>
      <c r="L1765" s="46"/>
      <c r="M1765" s="42"/>
      <c r="N1765" s="48"/>
      <c r="O1765" s="42"/>
      <c r="P1765" s="42"/>
      <c r="Q1765" s="42"/>
      <c r="R1765" s="47"/>
      <c r="S1765" s="42"/>
      <c r="T1765" s="73"/>
      <c r="U1765" s="48"/>
      <c r="V1765" s="49"/>
    </row>
    <row r="1766" spans="1:22" x14ac:dyDescent="0.35">
      <c r="A1766" s="1"/>
      <c r="B1766" s="44"/>
      <c r="E1766" s="50"/>
      <c r="F1766" s="41"/>
      <c r="G1766" s="42"/>
      <c r="H1766" s="42"/>
      <c r="I1766" s="42"/>
      <c r="J1766" s="42"/>
      <c r="K1766" s="42"/>
      <c r="L1766" s="46"/>
      <c r="M1766" s="42"/>
      <c r="N1766" s="48"/>
      <c r="O1766" s="42"/>
      <c r="P1766" s="42"/>
      <c r="Q1766" s="42"/>
      <c r="R1766" s="47"/>
      <c r="S1766" s="42"/>
      <c r="T1766" s="73"/>
      <c r="U1766" s="48"/>
      <c r="V1766" s="49"/>
    </row>
    <row r="1767" spans="1:22" x14ac:dyDescent="0.35">
      <c r="A1767" s="1"/>
      <c r="B1767" s="44"/>
      <c r="E1767" s="50"/>
      <c r="F1767" s="41"/>
      <c r="G1767" s="42"/>
      <c r="H1767" s="42"/>
      <c r="I1767" s="42"/>
      <c r="J1767" s="42"/>
      <c r="K1767" s="42"/>
      <c r="L1767" s="46"/>
      <c r="M1767" s="48"/>
      <c r="N1767" s="48"/>
      <c r="O1767" s="42"/>
      <c r="P1767" s="42"/>
      <c r="Q1767" s="42"/>
      <c r="R1767" s="47"/>
      <c r="S1767" s="42"/>
      <c r="T1767" s="73"/>
      <c r="U1767" s="48"/>
      <c r="V1767" s="49"/>
    </row>
    <row r="1768" spans="1:22" x14ac:dyDescent="0.35">
      <c r="A1768" s="1"/>
      <c r="B1768" s="44"/>
      <c r="E1768" s="50"/>
      <c r="F1768" s="41"/>
      <c r="G1768" s="42"/>
      <c r="H1768" s="42"/>
      <c r="I1768" s="42"/>
      <c r="J1768" s="42"/>
      <c r="K1768" s="42"/>
      <c r="L1768" s="46"/>
      <c r="M1768" s="42"/>
      <c r="N1768" s="48"/>
      <c r="O1768" s="42"/>
      <c r="P1768" s="42"/>
      <c r="Q1768" s="42"/>
      <c r="R1768" s="47"/>
      <c r="S1768" s="42"/>
      <c r="T1768" s="73"/>
      <c r="U1768" s="48"/>
      <c r="V1768" s="49"/>
    </row>
    <row r="1769" spans="1:22" x14ac:dyDescent="0.35">
      <c r="A1769" s="1"/>
      <c r="B1769" s="44"/>
      <c r="E1769" s="50"/>
      <c r="F1769" s="41"/>
      <c r="G1769" s="42"/>
      <c r="H1769" s="42"/>
      <c r="I1769" s="42"/>
      <c r="J1769" s="42"/>
      <c r="K1769" s="42"/>
      <c r="L1769" s="46"/>
      <c r="M1769" s="42"/>
      <c r="N1769" s="48"/>
      <c r="O1769" s="42"/>
      <c r="P1769" s="42"/>
      <c r="Q1769" s="42"/>
      <c r="R1769" s="47"/>
      <c r="S1769" s="42"/>
      <c r="T1769" s="73"/>
      <c r="U1769" s="48"/>
      <c r="V1769" s="49"/>
    </row>
    <row r="1770" spans="1:22" x14ac:dyDescent="0.35">
      <c r="A1770" s="1"/>
      <c r="B1770" s="44"/>
      <c r="E1770" s="50"/>
      <c r="F1770" s="41"/>
      <c r="G1770" s="42"/>
      <c r="H1770" s="42"/>
      <c r="I1770" s="42"/>
      <c r="J1770" s="42"/>
      <c r="K1770" s="42"/>
      <c r="L1770" s="46"/>
      <c r="M1770" s="48"/>
      <c r="N1770" s="48"/>
      <c r="O1770" s="42"/>
      <c r="P1770" s="42"/>
      <c r="Q1770" s="42"/>
      <c r="R1770" s="47"/>
      <c r="S1770" s="42"/>
      <c r="T1770" s="73"/>
      <c r="U1770" s="48"/>
      <c r="V1770" s="49"/>
    </row>
    <row r="1771" spans="1:22" x14ac:dyDescent="0.35">
      <c r="A1771" s="1"/>
      <c r="B1771" s="44"/>
      <c r="E1771" s="50"/>
      <c r="F1771" s="41"/>
      <c r="G1771" s="42"/>
      <c r="H1771" s="42"/>
      <c r="I1771" s="42"/>
      <c r="J1771" s="42"/>
      <c r="K1771" s="42"/>
      <c r="L1771" s="46"/>
      <c r="M1771" s="42"/>
      <c r="N1771" s="48"/>
      <c r="O1771" s="42"/>
      <c r="P1771" s="42"/>
      <c r="Q1771" s="42"/>
      <c r="R1771" s="47"/>
      <c r="S1771" s="42"/>
      <c r="T1771" s="73"/>
      <c r="U1771" s="48"/>
      <c r="V1771" s="49"/>
    </row>
    <row r="1772" spans="1:22" x14ac:dyDescent="0.35">
      <c r="A1772" s="1"/>
      <c r="B1772" s="44"/>
      <c r="E1772" s="50"/>
      <c r="F1772" s="41"/>
      <c r="G1772" s="42"/>
      <c r="H1772" s="42"/>
      <c r="I1772" s="42"/>
      <c r="J1772" s="42"/>
      <c r="K1772" s="42"/>
      <c r="L1772" s="46"/>
      <c r="M1772" s="42"/>
      <c r="N1772" s="48"/>
      <c r="O1772" s="42"/>
      <c r="P1772" s="42"/>
      <c r="Q1772" s="42"/>
      <c r="R1772" s="47"/>
      <c r="S1772" s="42"/>
      <c r="T1772" s="73"/>
      <c r="U1772" s="48"/>
      <c r="V1772" s="49"/>
    </row>
    <row r="1773" spans="1:22" x14ac:dyDescent="0.35">
      <c r="A1773" s="1"/>
      <c r="B1773" s="44"/>
      <c r="E1773" s="50"/>
      <c r="F1773" s="41"/>
      <c r="G1773" s="42"/>
      <c r="H1773" s="42"/>
      <c r="I1773" s="42"/>
      <c r="J1773" s="42"/>
      <c r="K1773" s="42"/>
      <c r="L1773" s="46"/>
      <c r="M1773" s="42"/>
      <c r="N1773" s="48"/>
      <c r="O1773" s="42"/>
      <c r="P1773" s="42"/>
      <c r="Q1773" s="42"/>
      <c r="R1773" s="47"/>
      <c r="S1773" s="42"/>
      <c r="T1773" s="73"/>
      <c r="U1773" s="48"/>
      <c r="V1773" s="49"/>
    </row>
    <row r="1774" spans="1:22" x14ac:dyDescent="0.35">
      <c r="A1774" s="1"/>
      <c r="B1774" s="44"/>
      <c r="E1774" s="50"/>
      <c r="F1774" s="41"/>
      <c r="G1774" s="42"/>
      <c r="H1774" s="42"/>
      <c r="I1774" s="42"/>
      <c r="J1774" s="42"/>
      <c r="K1774" s="42"/>
      <c r="L1774" s="46"/>
      <c r="M1774" s="42"/>
      <c r="N1774" s="48"/>
      <c r="O1774" s="42"/>
      <c r="P1774" s="42"/>
      <c r="Q1774" s="42"/>
      <c r="R1774" s="47"/>
      <c r="S1774" s="42"/>
      <c r="T1774" s="73"/>
      <c r="U1774" s="48"/>
      <c r="V1774" s="49"/>
    </row>
    <row r="1775" spans="1:22" x14ac:dyDescent="0.35">
      <c r="A1775" s="1"/>
      <c r="B1775" s="44"/>
      <c r="E1775" s="50"/>
      <c r="F1775" s="41"/>
      <c r="G1775" s="42"/>
      <c r="H1775" s="42"/>
      <c r="I1775" s="42"/>
      <c r="J1775" s="42"/>
      <c r="K1775" s="42"/>
      <c r="L1775" s="46"/>
      <c r="M1775" s="48"/>
      <c r="N1775" s="48"/>
      <c r="O1775" s="42"/>
      <c r="P1775" s="42"/>
      <c r="Q1775" s="42"/>
      <c r="R1775" s="47"/>
      <c r="S1775" s="42"/>
      <c r="T1775" s="73"/>
      <c r="U1775" s="48"/>
      <c r="V1775" s="49"/>
    </row>
    <row r="1776" spans="1:22" x14ac:dyDescent="0.35">
      <c r="A1776" s="1"/>
      <c r="B1776" s="44"/>
      <c r="E1776" s="50"/>
      <c r="F1776" s="41"/>
      <c r="G1776" s="42"/>
      <c r="H1776" s="42"/>
      <c r="I1776" s="42"/>
      <c r="J1776" s="42"/>
      <c r="K1776" s="42"/>
      <c r="L1776" s="46"/>
      <c r="M1776" s="48"/>
      <c r="N1776" s="48"/>
      <c r="O1776" s="42"/>
      <c r="P1776" s="42"/>
      <c r="Q1776" s="42"/>
      <c r="R1776" s="47"/>
      <c r="S1776" s="42"/>
      <c r="T1776" s="73"/>
      <c r="U1776" s="48"/>
      <c r="V1776" s="49"/>
    </row>
    <row r="1777" spans="1:22" x14ac:dyDescent="0.35">
      <c r="A1777" s="1"/>
      <c r="B1777" s="44"/>
      <c r="E1777" s="50"/>
      <c r="F1777" s="41"/>
      <c r="G1777" s="42"/>
      <c r="H1777" s="42"/>
      <c r="I1777" s="42"/>
      <c r="J1777" s="42"/>
      <c r="K1777" s="42"/>
      <c r="L1777" s="46"/>
      <c r="M1777" s="42"/>
      <c r="N1777" s="48"/>
      <c r="O1777" s="42"/>
      <c r="P1777" s="42"/>
      <c r="Q1777" s="42"/>
      <c r="R1777" s="47"/>
      <c r="S1777" s="42"/>
      <c r="T1777" s="73"/>
      <c r="U1777" s="48"/>
      <c r="V1777" s="49"/>
    </row>
    <row r="1778" spans="1:22" x14ac:dyDescent="0.35">
      <c r="A1778" s="1"/>
      <c r="B1778" s="44"/>
      <c r="E1778" s="50"/>
      <c r="F1778" s="41"/>
      <c r="G1778" s="42"/>
      <c r="H1778" s="42"/>
      <c r="I1778" s="42"/>
      <c r="J1778" s="42"/>
      <c r="K1778" s="42"/>
      <c r="L1778" s="46"/>
      <c r="M1778" s="42"/>
      <c r="N1778" s="48"/>
      <c r="O1778" s="42"/>
      <c r="P1778" s="42"/>
      <c r="Q1778" s="42"/>
      <c r="R1778" s="47"/>
      <c r="S1778" s="42"/>
      <c r="T1778" s="73"/>
      <c r="U1778" s="48"/>
      <c r="V1778" s="49"/>
    </row>
    <row r="1779" spans="1:22" x14ac:dyDescent="0.35">
      <c r="A1779" s="1"/>
      <c r="B1779" s="44"/>
      <c r="E1779" s="50"/>
      <c r="F1779" s="41"/>
      <c r="G1779" s="42"/>
      <c r="H1779" s="42"/>
      <c r="I1779" s="42"/>
      <c r="J1779" s="42"/>
      <c r="K1779" s="42"/>
      <c r="L1779" s="46"/>
      <c r="M1779" s="42"/>
      <c r="N1779" s="48"/>
      <c r="O1779" s="42"/>
      <c r="P1779" s="42"/>
      <c r="Q1779" s="42"/>
      <c r="R1779" s="47"/>
      <c r="S1779" s="42"/>
      <c r="T1779" s="73"/>
      <c r="U1779" s="48"/>
      <c r="V1779" s="49"/>
    </row>
    <row r="1780" spans="1:22" x14ac:dyDescent="0.35">
      <c r="A1780" s="1"/>
      <c r="B1780" s="44"/>
      <c r="E1780" s="50"/>
      <c r="F1780" s="41"/>
      <c r="G1780" s="42"/>
      <c r="H1780" s="42"/>
      <c r="I1780" s="42"/>
      <c r="J1780" s="42"/>
      <c r="K1780" s="42"/>
      <c r="L1780" s="46"/>
      <c r="M1780" s="42"/>
      <c r="N1780" s="48"/>
      <c r="O1780" s="42"/>
      <c r="P1780" s="42"/>
      <c r="Q1780" s="42"/>
      <c r="R1780" s="47"/>
      <c r="S1780" s="42"/>
      <c r="T1780" s="73"/>
      <c r="U1780" s="48"/>
      <c r="V1780" s="49"/>
    </row>
    <row r="1781" spans="1:22" x14ac:dyDescent="0.35">
      <c r="A1781" s="1"/>
      <c r="B1781" s="44"/>
      <c r="E1781" s="50"/>
      <c r="F1781" s="41"/>
      <c r="G1781" s="42"/>
      <c r="H1781" s="42"/>
      <c r="I1781" s="42"/>
      <c r="J1781" s="42"/>
      <c r="K1781" s="42"/>
      <c r="L1781" s="46"/>
      <c r="M1781" s="42"/>
      <c r="N1781" s="48"/>
      <c r="O1781" s="42"/>
      <c r="P1781" s="42"/>
      <c r="Q1781" s="42"/>
      <c r="R1781" s="47"/>
      <c r="S1781" s="42"/>
      <c r="T1781" s="73"/>
      <c r="U1781" s="48"/>
      <c r="V1781" s="49"/>
    </row>
    <row r="1782" spans="1:22" x14ac:dyDescent="0.35">
      <c r="A1782" s="1"/>
      <c r="B1782" s="44"/>
      <c r="E1782" s="50"/>
      <c r="F1782" s="41"/>
      <c r="G1782" s="42"/>
      <c r="H1782" s="42"/>
      <c r="I1782" s="42"/>
      <c r="J1782" s="42"/>
      <c r="K1782" s="42"/>
      <c r="L1782" s="46"/>
      <c r="M1782" s="42"/>
      <c r="N1782" s="48"/>
      <c r="O1782" s="42"/>
      <c r="P1782" s="42"/>
      <c r="Q1782" s="42"/>
      <c r="R1782" s="47"/>
      <c r="S1782" s="42"/>
      <c r="T1782" s="73"/>
      <c r="U1782" s="48"/>
      <c r="V1782" s="49"/>
    </row>
    <row r="1783" spans="1:22" x14ac:dyDescent="0.35">
      <c r="A1783" s="1"/>
      <c r="B1783" s="44"/>
      <c r="E1783" s="50"/>
      <c r="F1783" s="41"/>
      <c r="G1783" s="42"/>
      <c r="H1783" s="42"/>
      <c r="I1783" s="42"/>
      <c r="J1783" s="42"/>
      <c r="K1783" s="42"/>
      <c r="L1783" s="46"/>
      <c r="M1783" s="42"/>
      <c r="N1783" s="48"/>
      <c r="O1783" s="42"/>
      <c r="P1783" s="42"/>
      <c r="Q1783" s="42"/>
      <c r="R1783" s="47"/>
      <c r="S1783" s="42"/>
      <c r="T1783" s="73"/>
      <c r="U1783" s="48"/>
      <c r="V1783" s="49"/>
    </row>
    <row r="1784" spans="1:22" x14ac:dyDescent="0.35">
      <c r="A1784" s="1"/>
      <c r="B1784" s="44"/>
      <c r="E1784" s="50"/>
      <c r="F1784" s="41"/>
      <c r="G1784" s="42"/>
      <c r="H1784" s="42"/>
      <c r="I1784" s="42"/>
      <c r="J1784" s="42"/>
      <c r="K1784" s="42"/>
      <c r="L1784" s="46"/>
      <c r="M1784" s="42"/>
      <c r="N1784" s="48"/>
      <c r="O1784" s="42"/>
      <c r="P1784" s="42"/>
      <c r="Q1784" s="42"/>
      <c r="R1784" s="47"/>
      <c r="S1784" s="42"/>
      <c r="T1784" s="73"/>
      <c r="U1784" s="48"/>
      <c r="V1784" s="49"/>
    </row>
    <row r="1785" spans="1:22" x14ac:dyDescent="0.35">
      <c r="A1785" s="1"/>
      <c r="B1785" s="44"/>
      <c r="E1785" s="50"/>
      <c r="F1785" s="41"/>
      <c r="G1785" s="42"/>
      <c r="H1785" s="42"/>
      <c r="I1785" s="42"/>
      <c r="J1785" s="42"/>
      <c r="K1785" s="42"/>
      <c r="L1785" s="46"/>
      <c r="M1785" s="42"/>
      <c r="N1785" s="48"/>
      <c r="O1785" s="42"/>
      <c r="P1785" s="42"/>
      <c r="Q1785" s="42"/>
      <c r="R1785" s="47"/>
      <c r="S1785" s="42"/>
      <c r="T1785" s="73"/>
      <c r="U1785" s="48"/>
      <c r="V1785" s="49"/>
    </row>
    <row r="1786" spans="1:22" x14ac:dyDescent="0.35">
      <c r="A1786" s="1"/>
      <c r="B1786" s="44"/>
      <c r="E1786" s="50"/>
      <c r="F1786" s="41"/>
      <c r="G1786" s="42"/>
      <c r="H1786" s="42"/>
      <c r="I1786" s="42"/>
      <c r="J1786" s="42"/>
      <c r="K1786" s="42"/>
      <c r="L1786" s="46"/>
      <c r="M1786" s="42"/>
      <c r="N1786" s="48"/>
      <c r="O1786" s="42"/>
      <c r="P1786" s="42"/>
      <c r="Q1786" s="42"/>
      <c r="R1786" s="47"/>
      <c r="S1786" s="42"/>
      <c r="T1786" s="73"/>
      <c r="U1786" s="48"/>
      <c r="V1786" s="49"/>
    </row>
    <row r="1787" spans="1:22" x14ac:dyDescent="0.35">
      <c r="A1787" s="1"/>
      <c r="B1787" s="44"/>
      <c r="E1787" s="50"/>
      <c r="F1787" s="41"/>
      <c r="G1787" s="42"/>
      <c r="H1787" s="42"/>
      <c r="I1787" s="42"/>
      <c r="J1787" s="42"/>
      <c r="K1787" s="42"/>
      <c r="L1787" s="46"/>
      <c r="M1787" s="42"/>
      <c r="N1787" s="48"/>
      <c r="O1787" s="42"/>
      <c r="P1787" s="42"/>
      <c r="Q1787" s="42"/>
      <c r="R1787" s="47"/>
      <c r="S1787" s="42"/>
      <c r="T1787" s="73"/>
      <c r="U1787" s="48"/>
      <c r="V1787" s="49"/>
    </row>
    <row r="1788" spans="1:22" x14ac:dyDescent="0.35">
      <c r="A1788" s="1"/>
      <c r="B1788" s="44"/>
      <c r="E1788" s="50"/>
      <c r="F1788" s="41"/>
      <c r="G1788" s="42"/>
      <c r="H1788" s="42"/>
      <c r="I1788" s="42"/>
      <c r="J1788" s="42"/>
      <c r="K1788" s="42"/>
      <c r="L1788" s="46"/>
      <c r="M1788" s="42"/>
      <c r="N1788" s="48"/>
      <c r="O1788" s="42"/>
      <c r="P1788" s="42"/>
      <c r="Q1788" s="42"/>
      <c r="R1788" s="47"/>
      <c r="S1788" s="42"/>
      <c r="T1788" s="73"/>
      <c r="U1788" s="48"/>
      <c r="V1788" s="49"/>
    </row>
    <row r="1789" spans="1:22" x14ac:dyDescent="0.35">
      <c r="A1789" s="1"/>
      <c r="B1789" s="44"/>
      <c r="E1789" s="50"/>
      <c r="F1789" s="41"/>
      <c r="G1789" s="42"/>
      <c r="H1789" s="42"/>
      <c r="I1789" s="42"/>
      <c r="J1789" s="42"/>
      <c r="K1789" s="42"/>
      <c r="L1789" s="46"/>
      <c r="M1789" s="42"/>
      <c r="N1789" s="48"/>
      <c r="O1789" s="42"/>
      <c r="P1789" s="42"/>
      <c r="Q1789" s="42"/>
      <c r="R1789" s="47"/>
      <c r="S1789" s="42"/>
      <c r="T1789" s="73"/>
      <c r="U1789" s="48"/>
      <c r="V1789" s="49"/>
    </row>
    <row r="1790" spans="1:22" x14ac:dyDescent="0.35">
      <c r="A1790" s="1"/>
      <c r="B1790" s="44"/>
      <c r="E1790" s="50"/>
      <c r="F1790" s="41"/>
      <c r="G1790" s="42"/>
      <c r="H1790" s="42"/>
      <c r="I1790" s="42"/>
      <c r="J1790" s="42"/>
      <c r="K1790" s="42"/>
      <c r="L1790" s="46"/>
      <c r="M1790" s="42"/>
      <c r="N1790" s="48"/>
      <c r="O1790" s="42"/>
      <c r="P1790" s="42"/>
      <c r="Q1790" s="42"/>
      <c r="R1790" s="47"/>
      <c r="S1790" s="42"/>
      <c r="T1790" s="73"/>
      <c r="U1790" s="48"/>
      <c r="V1790" s="49"/>
    </row>
    <row r="1791" spans="1:22" x14ac:dyDescent="0.35">
      <c r="A1791" s="1"/>
      <c r="B1791" s="44"/>
      <c r="E1791" s="50"/>
      <c r="F1791" s="41"/>
      <c r="G1791" s="42"/>
      <c r="H1791" s="42"/>
      <c r="I1791" s="42"/>
      <c r="J1791" s="42"/>
      <c r="K1791" s="42"/>
      <c r="L1791" s="46"/>
      <c r="M1791" s="42"/>
      <c r="N1791" s="48"/>
      <c r="O1791" s="42"/>
      <c r="P1791" s="42"/>
      <c r="Q1791" s="42"/>
      <c r="R1791" s="47"/>
      <c r="S1791" s="42"/>
      <c r="T1791" s="73"/>
      <c r="U1791" s="48"/>
      <c r="V1791" s="49"/>
    </row>
    <row r="1792" spans="1:22" x14ac:dyDescent="0.35">
      <c r="A1792" s="1"/>
      <c r="B1792" s="44"/>
      <c r="E1792" s="50"/>
      <c r="F1792" s="41"/>
      <c r="G1792" s="42"/>
      <c r="H1792" s="42"/>
      <c r="I1792" s="42"/>
      <c r="J1792" s="42"/>
      <c r="K1792" s="42"/>
      <c r="L1792" s="46"/>
      <c r="M1792" s="42"/>
      <c r="N1792" s="48"/>
      <c r="O1792" s="42"/>
      <c r="P1792" s="42"/>
      <c r="Q1792" s="42"/>
      <c r="R1792" s="47"/>
      <c r="S1792" s="42"/>
      <c r="T1792" s="73"/>
      <c r="U1792" s="48"/>
      <c r="V1792" s="49"/>
    </row>
    <row r="1793" spans="1:22" x14ac:dyDescent="0.35">
      <c r="A1793" s="1"/>
      <c r="B1793" s="44"/>
      <c r="E1793" s="50"/>
      <c r="F1793" s="41"/>
      <c r="G1793" s="42"/>
      <c r="H1793" s="42"/>
      <c r="I1793" s="42"/>
      <c r="J1793" s="42"/>
      <c r="K1793" s="42"/>
      <c r="L1793" s="46"/>
      <c r="M1793" s="42"/>
      <c r="N1793" s="48"/>
      <c r="O1793" s="42"/>
      <c r="P1793" s="42"/>
      <c r="Q1793" s="42"/>
      <c r="R1793" s="47"/>
      <c r="S1793" s="42"/>
      <c r="T1793" s="73"/>
      <c r="U1793" s="48"/>
      <c r="V1793" s="49"/>
    </row>
    <row r="1794" spans="1:22" x14ac:dyDescent="0.35">
      <c r="A1794" s="1"/>
      <c r="B1794" s="44"/>
      <c r="E1794" s="50"/>
      <c r="F1794" s="41"/>
      <c r="G1794" s="42"/>
      <c r="H1794" s="42"/>
      <c r="I1794" s="42"/>
      <c r="J1794" s="42"/>
      <c r="K1794" s="42"/>
      <c r="L1794" s="46"/>
      <c r="M1794" s="42"/>
      <c r="N1794" s="48"/>
      <c r="O1794" s="42"/>
      <c r="P1794" s="42"/>
      <c r="Q1794" s="42"/>
      <c r="R1794" s="47"/>
      <c r="S1794" s="42"/>
      <c r="T1794" s="73"/>
      <c r="U1794" s="48"/>
      <c r="V1794" s="49"/>
    </row>
    <row r="1795" spans="1:22" x14ac:dyDescent="0.35">
      <c r="A1795" s="1"/>
      <c r="B1795" s="44"/>
      <c r="E1795" s="50"/>
      <c r="F1795" s="41"/>
      <c r="G1795" s="42"/>
      <c r="H1795" s="42"/>
      <c r="I1795" s="42"/>
      <c r="J1795" s="42"/>
      <c r="K1795" s="42"/>
      <c r="L1795" s="46"/>
      <c r="M1795" s="42"/>
      <c r="N1795" s="48"/>
      <c r="O1795" s="42"/>
      <c r="P1795" s="42"/>
      <c r="Q1795" s="42"/>
      <c r="R1795" s="47"/>
      <c r="S1795" s="42"/>
      <c r="T1795" s="73"/>
      <c r="U1795" s="48"/>
      <c r="V1795" s="49"/>
    </row>
    <row r="1796" spans="1:22" x14ac:dyDescent="0.35">
      <c r="A1796" s="1"/>
      <c r="B1796" s="44"/>
      <c r="E1796" s="50"/>
      <c r="F1796" s="41"/>
      <c r="G1796" s="42"/>
      <c r="H1796" s="42"/>
      <c r="I1796" s="42"/>
      <c r="J1796" s="42"/>
      <c r="K1796" s="42"/>
      <c r="L1796" s="46"/>
      <c r="M1796" s="42"/>
      <c r="N1796" s="48"/>
      <c r="O1796" s="42"/>
      <c r="P1796" s="42"/>
      <c r="Q1796" s="42"/>
      <c r="R1796" s="47"/>
      <c r="S1796" s="42"/>
      <c r="T1796" s="73"/>
      <c r="U1796" s="48"/>
      <c r="V1796" s="49"/>
    </row>
    <row r="1797" spans="1:22" x14ac:dyDescent="0.35">
      <c r="A1797" s="1"/>
      <c r="B1797" s="44"/>
      <c r="E1797" s="50"/>
      <c r="F1797" s="41"/>
      <c r="G1797" s="42"/>
      <c r="H1797" s="42"/>
      <c r="I1797" s="42"/>
      <c r="J1797" s="42"/>
      <c r="K1797" s="42"/>
      <c r="L1797" s="46"/>
      <c r="M1797" s="48"/>
      <c r="N1797" s="48"/>
      <c r="O1797" s="42"/>
      <c r="P1797" s="42"/>
      <c r="Q1797" s="42"/>
      <c r="R1797" s="47"/>
      <c r="S1797" s="42"/>
      <c r="T1797" s="73"/>
      <c r="U1797" s="48"/>
      <c r="V1797" s="49"/>
    </row>
    <row r="1798" spans="1:22" x14ac:dyDescent="0.35">
      <c r="A1798" s="1"/>
      <c r="B1798" s="44"/>
      <c r="E1798" s="50"/>
      <c r="F1798" s="41"/>
      <c r="G1798" s="42"/>
      <c r="H1798" s="42"/>
      <c r="I1798" s="42"/>
      <c r="J1798" s="42"/>
      <c r="K1798" s="42"/>
      <c r="L1798" s="46"/>
      <c r="M1798" s="42"/>
      <c r="N1798" s="48"/>
      <c r="O1798" s="42"/>
      <c r="P1798" s="42"/>
      <c r="Q1798" s="42"/>
      <c r="R1798" s="47"/>
      <c r="S1798" s="42"/>
      <c r="T1798" s="73"/>
      <c r="U1798" s="48"/>
      <c r="V1798" s="49"/>
    </row>
    <row r="1799" spans="1:22" x14ac:dyDescent="0.35">
      <c r="A1799" s="1"/>
      <c r="B1799" s="44"/>
      <c r="E1799" s="50"/>
      <c r="F1799" s="41"/>
      <c r="G1799" s="42"/>
      <c r="H1799" s="42"/>
      <c r="I1799" s="42"/>
      <c r="J1799" s="42"/>
      <c r="K1799" s="42"/>
      <c r="L1799" s="46"/>
      <c r="M1799" s="48"/>
      <c r="N1799" s="48"/>
      <c r="O1799" s="42"/>
      <c r="P1799" s="42"/>
      <c r="Q1799" s="42"/>
      <c r="R1799" s="47"/>
      <c r="S1799" s="42"/>
      <c r="T1799" s="73"/>
      <c r="U1799" s="48"/>
      <c r="V1799" s="49"/>
    </row>
    <row r="1800" spans="1:22" x14ac:dyDescent="0.35">
      <c r="A1800" s="1"/>
      <c r="B1800" s="44"/>
      <c r="E1800" s="50"/>
      <c r="F1800" s="41"/>
      <c r="G1800" s="42"/>
      <c r="H1800" s="42"/>
      <c r="I1800" s="42"/>
      <c r="J1800" s="42"/>
      <c r="K1800" s="42"/>
      <c r="L1800" s="46"/>
      <c r="M1800" s="42"/>
      <c r="N1800" s="48"/>
      <c r="O1800" s="42"/>
      <c r="P1800" s="42"/>
      <c r="Q1800" s="42"/>
      <c r="R1800" s="47"/>
      <c r="S1800" s="42"/>
      <c r="T1800" s="73"/>
      <c r="U1800" s="48"/>
      <c r="V1800" s="49"/>
    </row>
    <row r="1801" spans="1:22" x14ac:dyDescent="0.35">
      <c r="A1801" s="1"/>
      <c r="B1801" s="44"/>
      <c r="E1801" s="50"/>
      <c r="F1801" s="41"/>
      <c r="G1801" s="42"/>
      <c r="H1801" s="42"/>
      <c r="I1801" s="42"/>
      <c r="J1801" s="42"/>
      <c r="K1801" s="42"/>
      <c r="L1801" s="46"/>
      <c r="M1801" s="48"/>
      <c r="N1801" s="48"/>
      <c r="O1801" s="42"/>
      <c r="P1801" s="42"/>
      <c r="Q1801" s="42"/>
      <c r="R1801" s="47"/>
      <c r="S1801" s="42"/>
      <c r="T1801" s="73"/>
      <c r="U1801" s="48"/>
      <c r="V1801" s="49"/>
    </row>
    <row r="1802" spans="1:22" x14ac:dyDescent="0.35">
      <c r="A1802" s="1"/>
      <c r="B1802" s="44"/>
      <c r="E1802" s="50"/>
      <c r="F1802" s="41"/>
      <c r="G1802" s="42"/>
      <c r="H1802" s="42"/>
      <c r="I1802" s="42"/>
      <c r="J1802" s="42"/>
      <c r="K1802" s="42"/>
      <c r="L1802" s="46"/>
      <c r="M1802" s="48"/>
      <c r="N1802" s="48"/>
      <c r="O1802" s="42"/>
      <c r="P1802" s="42"/>
      <c r="Q1802" s="42"/>
      <c r="R1802" s="47"/>
      <c r="S1802" s="42"/>
      <c r="T1802" s="73"/>
      <c r="U1802" s="48"/>
      <c r="V1802" s="49"/>
    </row>
    <row r="1803" spans="1:22" x14ac:dyDescent="0.35">
      <c r="A1803" s="1"/>
      <c r="B1803" s="44"/>
      <c r="E1803" s="50"/>
      <c r="F1803" s="41"/>
      <c r="G1803" s="42"/>
      <c r="H1803" s="42"/>
      <c r="I1803" s="42"/>
      <c r="J1803" s="42"/>
      <c r="K1803" s="42"/>
      <c r="L1803" s="46"/>
      <c r="M1803" s="48"/>
      <c r="N1803" s="48"/>
      <c r="O1803" s="42"/>
      <c r="P1803" s="42"/>
      <c r="Q1803" s="42"/>
      <c r="R1803" s="47"/>
      <c r="S1803" s="42"/>
      <c r="T1803" s="73"/>
      <c r="U1803" s="48"/>
      <c r="V1803" s="49"/>
    </row>
    <row r="1804" spans="1:22" x14ac:dyDescent="0.35">
      <c r="A1804" s="1"/>
      <c r="B1804" s="44"/>
      <c r="E1804" s="50"/>
      <c r="F1804" s="41"/>
      <c r="G1804" s="42"/>
      <c r="H1804" s="42"/>
      <c r="I1804" s="42"/>
      <c r="J1804" s="42"/>
      <c r="K1804" s="42"/>
      <c r="L1804" s="46"/>
      <c r="M1804" s="42"/>
      <c r="N1804" s="48"/>
      <c r="O1804" s="42"/>
      <c r="P1804" s="42"/>
      <c r="Q1804" s="42"/>
      <c r="R1804" s="47"/>
      <c r="S1804" s="42"/>
      <c r="T1804" s="73"/>
      <c r="U1804" s="48"/>
      <c r="V1804" s="49"/>
    </row>
    <row r="1805" spans="1:22" x14ac:dyDescent="0.35">
      <c r="A1805" s="1"/>
      <c r="B1805" s="44"/>
      <c r="E1805" s="50"/>
      <c r="F1805" s="41"/>
      <c r="G1805" s="42"/>
      <c r="H1805" s="42"/>
      <c r="I1805" s="42"/>
      <c r="J1805" s="42"/>
      <c r="K1805" s="42"/>
      <c r="L1805" s="46"/>
      <c r="M1805" s="42"/>
      <c r="N1805" s="48"/>
      <c r="O1805" s="42"/>
      <c r="P1805" s="42"/>
      <c r="Q1805" s="42"/>
      <c r="R1805" s="47"/>
      <c r="S1805" s="42"/>
      <c r="T1805" s="73"/>
      <c r="U1805" s="48"/>
      <c r="V1805" s="49"/>
    </row>
    <row r="1806" spans="1:22" x14ac:dyDescent="0.35">
      <c r="A1806" s="1"/>
      <c r="B1806" s="44"/>
      <c r="E1806" s="50"/>
      <c r="F1806" s="41"/>
      <c r="G1806" s="42"/>
      <c r="H1806" s="42"/>
      <c r="I1806" s="42"/>
      <c r="J1806" s="42"/>
      <c r="K1806" s="42"/>
      <c r="L1806" s="46"/>
      <c r="M1806" s="42"/>
      <c r="N1806" s="48"/>
      <c r="O1806" s="42"/>
      <c r="P1806" s="42"/>
      <c r="Q1806" s="42"/>
      <c r="R1806" s="47"/>
      <c r="S1806" s="42"/>
      <c r="T1806" s="73"/>
      <c r="U1806" s="48"/>
      <c r="V1806" s="49"/>
    </row>
    <row r="1807" spans="1:22" x14ac:dyDescent="0.35">
      <c r="A1807" s="1"/>
      <c r="B1807" s="44"/>
      <c r="E1807" s="50"/>
      <c r="F1807" s="41"/>
      <c r="G1807" s="42"/>
      <c r="H1807" s="42"/>
      <c r="I1807" s="42"/>
      <c r="J1807" s="42"/>
      <c r="K1807" s="42"/>
      <c r="L1807" s="46"/>
      <c r="M1807" s="48"/>
      <c r="N1807" s="48"/>
      <c r="O1807" s="42"/>
      <c r="P1807" s="42"/>
      <c r="Q1807" s="42"/>
      <c r="R1807" s="47"/>
      <c r="S1807" s="42"/>
      <c r="T1807" s="73"/>
      <c r="U1807" s="48"/>
      <c r="V1807" s="49"/>
    </row>
    <row r="1808" spans="1:22" x14ac:dyDescent="0.35">
      <c r="A1808" s="1"/>
      <c r="B1808" s="44"/>
      <c r="E1808" s="50"/>
      <c r="F1808" s="41"/>
      <c r="G1808" s="42"/>
      <c r="H1808" s="42"/>
      <c r="I1808" s="42"/>
      <c r="J1808" s="42"/>
      <c r="K1808" s="42"/>
      <c r="L1808" s="46"/>
      <c r="M1808" s="42"/>
      <c r="N1808" s="48"/>
      <c r="O1808" s="42"/>
      <c r="P1808" s="42"/>
      <c r="Q1808" s="42"/>
      <c r="R1808" s="47"/>
      <c r="S1808" s="42"/>
      <c r="T1808" s="73"/>
      <c r="U1808" s="48"/>
      <c r="V1808" s="49"/>
    </row>
    <row r="1809" spans="1:22" x14ac:dyDescent="0.35">
      <c r="A1809" s="1"/>
      <c r="B1809" s="44"/>
      <c r="E1809" s="50"/>
      <c r="F1809" s="41"/>
      <c r="G1809" s="42"/>
      <c r="H1809" s="42"/>
      <c r="I1809" s="42"/>
      <c r="J1809" s="42"/>
      <c r="K1809" s="42"/>
      <c r="L1809" s="46"/>
      <c r="M1809" s="42"/>
      <c r="N1809" s="48"/>
      <c r="O1809" s="42"/>
      <c r="P1809" s="42"/>
      <c r="Q1809" s="42"/>
      <c r="R1809" s="47"/>
      <c r="S1809" s="42"/>
      <c r="T1809" s="73"/>
      <c r="U1809" s="48"/>
      <c r="V1809" s="49"/>
    </row>
    <row r="1810" spans="1:22" x14ac:dyDescent="0.35">
      <c r="A1810" s="1"/>
      <c r="B1810" s="44"/>
      <c r="E1810" s="50"/>
      <c r="F1810" s="41"/>
      <c r="G1810" s="42"/>
      <c r="H1810" s="42"/>
      <c r="I1810" s="42"/>
      <c r="J1810" s="42"/>
      <c r="K1810" s="42"/>
      <c r="L1810" s="46"/>
      <c r="M1810" s="42"/>
      <c r="N1810" s="48"/>
      <c r="O1810" s="42"/>
      <c r="P1810" s="42"/>
      <c r="Q1810" s="42"/>
      <c r="R1810" s="47"/>
      <c r="S1810" s="42"/>
      <c r="T1810" s="73"/>
      <c r="U1810" s="48"/>
      <c r="V1810" s="49"/>
    </row>
    <row r="1811" spans="1:22" x14ac:dyDescent="0.35">
      <c r="A1811" s="1"/>
      <c r="B1811" s="44"/>
      <c r="E1811" s="50"/>
      <c r="F1811" s="41"/>
      <c r="G1811" s="42"/>
      <c r="H1811" s="42"/>
      <c r="I1811" s="42"/>
      <c r="J1811" s="42"/>
      <c r="K1811" s="42"/>
      <c r="L1811" s="46"/>
      <c r="M1811" s="42"/>
      <c r="N1811" s="48"/>
      <c r="O1811" s="42"/>
      <c r="P1811" s="42"/>
      <c r="Q1811" s="42"/>
      <c r="R1811" s="47"/>
      <c r="S1811" s="42"/>
      <c r="T1811" s="73"/>
      <c r="U1811" s="48"/>
      <c r="V1811" s="49"/>
    </row>
    <row r="1812" spans="1:22" x14ac:dyDescent="0.35">
      <c r="A1812" s="1"/>
      <c r="B1812" s="44"/>
      <c r="E1812" s="50"/>
      <c r="F1812" s="41"/>
      <c r="G1812" s="42"/>
      <c r="H1812" s="42"/>
      <c r="I1812" s="42"/>
      <c r="J1812" s="42"/>
      <c r="K1812" s="42"/>
      <c r="L1812" s="46"/>
      <c r="M1812" s="42"/>
      <c r="N1812" s="48"/>
      <c r="O1812" s="42"/>
      <c r="P1812" s="42"/>
      <c r="Q1812" s="42"/>
      <c r="R1812" s="47"/>
      <c r="S1812" s="42"/>
      <c r="T1812" s="73"/>
      <c r="U1812" s="48"/>
      <c r="V1812" s="49"/>
    </row>
    <row r="1813" spans="1:22" x14ac:dyDescent="0.35">
      <c r="A1813" s="1"/>
      <c r="B1813" s="44"/>
      <c r="E1813" s="50"/>
      <c r="F1813" s="41"/>
      <c r="G1813" s="42"/>
      <c r="H1813" s="42"/>
      <c r="I1813" s="42"/>
      <c r="J1813" s="42"/>
      <c r="K1813" s="42"/>
      <c r="L1813" s="46"/>
      <c r="M1813" s="42"/>
      <c r="N1813" s="48"/>
      <c r="O1813" s="42"/>
      <c r="P1813" s="42"/>
      <c r="Q1813" s="42"/>
      <c r="R1813" s="47"/>
      <c r="S1813" s="42"/>
      <c r="T1813" s="73"/>
      <c r="U1813" s="48"/>
      <c r="V1813" s="49"/>
    </row>
    <row r="1814" spans="1:22" x14ac:dyDescent="0.35">
      <c r="A1814" s="1"/>
      <c r="B1814" s="44"/>
      <c r="E1814" s="50"/>
      <c r="F1814" s="41"/>
      <c r="G1814" s="42"/>
      <c r="H1814" s="42"/>
      <c r="I1814" s="42"/>
      <c r="J1814" s="42"/>
      <c r="K1814" s="42"/>
      <c r="L1814" s="46"/>
      <c r="M1814" s="42"/>
      <c r="N1814" s="48"/>
      <c r="O1814" s="42"/>
      <c r="P1814" s="42"/>
      <c r="Q1814" s="42"/>
      <c r="R1814" s="47"/>
      <c r="S1814" s="42"/>
      <c r="T1814" s="73"/>
      <c r="U1814" s="48"/>
      <c r="V1814" s="49"/>
    </row>
    <row r="1815" spans="1:22" x14ac:dyDescent="0.35">
      <c r="A1815" s="1"/>
      <c r="B1815" s="44"/>
      <c r="E1815" s="50"/>
      <c r="F1815" s="41"/>
      <c r="G1815" s="42"/>
      <c r="H1815" s="42"/>
      <c r="I1815" s="42"/>
      <c r="J1815" s="42"/>
      <c r="K1815" s="42"/>
      <c r="L1815" s="46"/>
      <c r="M1815" s="42"/>
      <c r="N1815" s="48"/>
      <c r="O1815" s="42"/>
      <c r="P1815" s="42"/>
      <c r="Q1815" s="42"/>
      <c r="R1815" s="47"/>
      <c r="S1815" s="42"/>
      <c r="T1815" s="73"/>
      <c r="U1815" s="48"/>
      <c r="V1815" s="49"/>
    </row>
    <row r="1816" spans="1:22" x14ac:dyDescent="0.35">
      <c r="A1816" s="1"/>
      <c r="B1816" s="44"/>
      <c r="E1816" s="50"/>
      <c r="F1816" s="41"/>
      <c r="G1816" s="42"/>
      <c r="H1816" s="42"/>
      <c r="I1816" s="42"/>
      <c r="J1816" s="42"/>
      <c r="K1816" s="42"/>
      <c r="L1816" s="46"/>
      <c r="M1816" s="42"/>
      <c r="N1816" s="48"/>
      <c r="O1816" s="42"/>
      <c r="P1816" s="42"/>
      <c r="Q1816" s="42"/>
      <c r="R1816" s="47"/>
      <c r="S1816" s="42"/>
      <c r="T1816" s="73"/>
      <c r="U1816" s="48"/>
      <c r="V1816" s="49"/>
    </row>
    <row r="1817" spans="1:22" x14ac:dyDescent="0.35">
      <c r="A1817" s="1"/>
      <c r="B1817" s="44"/>
      <c r="E1817" s="50"/>
      <c r="F1817" s="41"/>
      <c r="G1817" s="42"/>
      <c r="H1817" s="48"/>
      <c r="I1817" s="42"/>
      <c r="J1817" s="42"/>
      <c r="K1817" s="42"/>
      <c r="L1817" s="46"/>
      <c r="M1817" s="42"/>
      <c r="N1817" s="48"/>
      <c r="O1817" s="42"/>
      <c r="P1817" s="42"/>
      <c r="Q1817" s="42"/>
      <c r="R1817" s="47"/>
      <c r="S1817" s="42"/>
      <c r="T1817" s="73"/>
      <c r="U1817" s="48"/>
      <c r="V1817" s="49"/>
    </row>
    <row r="1818" spans="1:22" x14ac:dyDescent="0.35">
      <c r="A1818" s="1"/>
      <c r="B1818" s="44"/>
      <c r="E1818" s="50"/>
      <c r="F1818" s="41"/>
      <c r="G1818" s="42"/>
      <c r="H1818" s="42"/>
      <c r="I1818" s="42"/>
      <c r="J1818" s="42"/>
      <c r="K1818" s="42"/>
      <c r="L1818" s="46"/>
      <c r="M1818" s="42"/>
      <c r="N1818" s="48"/>
      <c r="O1818" s="42"/>
      <c r="P1818" s="42"/>
      <c r="Q1818" s="42"/>
      <c r="R1818" s="47"/>
      <c r="S1818" s="42"/>
      <c r="T1818" s="73"/>
      <c r="U1818" s="48"/>
      <c r="V1818" s="49"/>
    </row>
    <row r="1819" spans="1:22" x14ac:dyDescent="0.35">
      <c r="A1819" s="1"/>
      <c r="B1819" s="44"/>
      <c r="E1819" s="50"/>
      <c r="F1819" s="41"/>
      <c r="G1819" s="42"/>
      <c r="H1819" s="48"/>
      <c r="I1819" s="42"/>
      <c r="J1819" s="42"/>
      <c r="K1819" s="42"/>
      <c r="L1819" s="46"/>
      <c r="M1819" s="42"/>
      <c r="N1819" s="48"/>
      <c r="O1819" s="42"/>
      <c r="P1819" s="42"/>
      <c r="Q1819" s="42"/>
      <c r="R1819" s="47"/>
      <c r="S1819" s="42"/>
      <c r="T1819" s="73"/>
      <c r="U1819" s="48"/>
      <c r="V1819" s="49"/>
    </row>
    <row r="1820" spans="1:22" x14ac:dyDescent="0.35">
      <c r="A1820" s="1"/>
      <c r="B1820" s="44"/>
      <c r="E1820" s="50"/>
      <c r="F1820" s="41"/>
      <c r="G1820" s="42"/>
      <c r="H1820" s="42"/>
      <c r="I1820" s="42"/>
      <c r="J1820" s="42"/>
      <c r="K1820" s="42"/>
      <c r="L1820" s="46"/>
      <c r="M1820" s="42"/>
      <c r="N1820" s="48"/>
      <c r="O1820" s="42"/>
      <c r="P1820" s="42"/>
      <c r="Q1820" s="42"/>
      <c r="R1820" s="47"/>
      <c r="S1820" s="42"/>
      <c r="T1820" s="73"/>
      <c r="U1820" s="48"/>
      <c r="V1820" s="49"/>
    </row>
    <row r="1821" spans="1:22" x14ac:dyDescent="0.35">
      <c r="A1821" s="1"/>
      <c r="B1821" s="44"/>
      <c r="E1821" s="50"/>
      <c r="F1821" s="41"/>
      <c r="G1821" s="42"/>
      <c r="H1821" s="42"/>
      <c r="I1821" s="42"/>
      <c r="J1821" s="42"/>
      <c r="K1821" s="42"/>
      <c r="L1821" s="46"/>
      <c r="M1821" s="42"/>
      <c r="N1821" s="48"/>
      <c r="O1821" s="42"/>
      <c r="P1821" s="42"/>
      <c r="Q1821" s="42"/>
      <c r="R1821" s="47"/>
      <c r="S1821" s="42"/>
      <c r="T1821" s="73"/>
      <c r="U1821" s="48"/>
      <c r="V1821" s="49"/>
    </row>
    <row r="1822" spans="1:22" x14ac:dyDescent="0.35">
      <c r="A1822" s="1"/>
      <c r="B1822" s="44"/>
      <c r="E1822" s="50"/>
      <c r="F1822" s="41"/>
      <c r="G1822" s="42"/>
      <c r="H1822" s="42"/>
      <c r="I1822" s="42"/>
      <c r="J1822" s="42"/>
      <c r="K1822" s="42"/>
      <c r="L1822" s="46"/>
      <c r="M1822" s="42"/>
      <c r="N1822" s="48"/>
      <c r="O1822" s="42"/>
      <c r="P1822" s="42"/>
      <c r="Q1822" s="42"/>
      <c r="R1822" s="47"/>
      <c r="S1822" s="42"/>
      <c r="T1822" s="73"/>
      <c r="U1822" s="48"/>
      <c r="V1822" s="49"/>
    </row>
    <row r="1823" spans="1:22" x14ac:dyDescent="0.35">
      <c r="A1823" s="1"/>
      <c r="B1823" s="44"/>
      <c r="E1823" s="50"/>
      <c r="F1823" s="41"/>
      <c r="G1823" s="42"/>
      <c r="H1823" s="42"/>
      <c r="I1823" s="42"/>
      <c r="J1823" s="42"/>
      <c r="K1823" s="42"/>
      <c r="L1823" s="46"/>
      <c r="M1823" s="42"/>
      <c r="N1823" s="48"/>
      <c r="O1823" s="42"/>
      <c r="P1823" s="42"/>
      <c r="Q1823" s="42"/>
      <c r="R1823" s="47"/>
      <c r="S1823" s="42"/>
      <c r="T1823" s="73"/>
      <c r="U1823" s="48"/>
      <c r="V1823" s="49"/>
    </row>
    <row r="1824" spans="1:22" x14ac:dyDescent="0.35">
      <c r="A1824" s="1"/>
      <c r="B1824" s="44"/>
      <c r="E1824" s="50"/>
      <c r="F1824" s="41"/>
      <c r="G1824" s="42"/>
      <c r="H1824" s="42"/>
      <c r="I1824" s="42"/>
      <c r="J1824" s="42"/>
      <c r="K1824" s="42"/>
      <c r="L1824" s="46"/>
      <c r="M1824" s="42"/>
      <c r="N1824" s="48"/>
      <c r="O1824" s="42"/>
      <c r="P1824" s="42"/>
      <c r="Q1824" s="42"/>
      <c r="R1824" s="47"/>
      <c r="S1824" s="42"/>
      <c r="T1824" s="73"/>
      <c r="U1824" s="48"/>
      <c r="V1824" s="49"/>
    </row>
    <row r="1825" spans="1:22" x14ac:dyDescent="0.35">
      <c r="A1825" s="1"/>
      <c r="B1825" s="44"/>
      <c r="E1825" s="50"/>
      <c r="F1825" s="41"/>
      <c r="G1825" s="42"/>
      <c r="H1825" s="48"/>
      <c r="I1825" s="42"/>
      <c r="J1825" s="42"/>
      <c r="K1825" s="42"/>
      <c r="L1825" s="46"/>
      <c r="M1825" s="42"/>
      <c r="N1825" s="48"/>
      <c r="O1825" s="42"/>
      <c r="P1825" s="42"/>
      <c r="Q1825" s="42"/>
      <c r="R1825" s="47"/>
      <c r="S1825" s="42"/>
      <c r="T1825" s="73"/>
      <c r="U1825" s="48"/>
      <c r="V1825" s="49"/>
    </row>
    <row r="1826" spans="1:22" x14ac:dyDescent="0.35">
      <c r="A1826" s="1"/>
      <c r="B1826" s="44"/>
      <c r="E1826" s="50"/>
      <c r="F1826" s="41"/>
      <c r="G1826" s="42"/>
      <c r="H1826" s="42"/>
      <c r="I1826" s="42"/>
      <c r="J1826" s="42"/>
      <c r="K1826" s="42"/>
      <c r="L1826" s="46"/>
      <c r="M1826" s="42"/>
      <c r="N1826" s="48"/>
      <c r="O1826" s="42"/>
      <c r="P1826" s="42"/>
      <c r="Q1826" s="42"/>
      <c r="R1826" s="47"/>
      <c r="S1826" s="42"/>
      <c r="T1826" s="73"/>
      <c r="U1826" s="48"/>
      <c r="V1826" s="49"/>
    </row>
    <row r="1827" spans="1:22" x14ac:dyDescent="0.35">
      <c r="A1827" s="1"/>
      <c r="B1827" s="44"/>
      <c r="E1827" s="50"/>
      <c r="F1827" s="41"/>
      <c r="G1827" s="42"/>
      <c r="H1827" s="42"/>
      <c r="I1827" s="42"/>
      <c r="J1827" s="42"/>
      <c r="K1827" s="42"/>
      <c r="L1827" s="46"/>
      <c r="M1827" s="42"/>
      <c r="N1827" s="48"/>
      <c r="O1827" s="42"/>
      <c r="P1827" s="42"/>
      <c r="Q1827" s="42"/>
      <c r="R1827" s="47"/>
      <c r="S1827" s="42"/>
      <c r="T1827" s="73"/>
      <c r="U1827" s="48"/>
      <c r="V1827" s="49"/>
    </row>
    <row r="1828" spans="1:22" x14ac:dyDescent="0.35">
      <c r="A1828" s="1"/>
      <c r="B1828" s="44"/>
      <c r="E1828" s="50"/>
      <c r="F1828" s="41"/>
      <c r="G1828" s="42"/>
      <c r="H1828" s="42"/>
      <c r="I1828" s="42"/>
      <c r="J1828" s="42"/>
      <c r="K1828" s="42"/>
      <c r="L1828" s="46"/>
      <c r="M1828" s="42"/>
      <c r="N1828" s="48"/>
      <c r="O1828" s="42"/>
      <c r="P1828" s="42"/>
      <c r="Q1828" s="42"/>
      <c r="R1828" s="47"/>
      <c r="S1828" s="42"/>
      <c r="T1828" s="73"/>
      <c r="U1828" s="48"/>
      <c r="V1828" s="49"/>
    </row>
    <row r="1829" spans="1:22" x14ac:dyDescent="0.35">
      <c r="A1829" s="1"/>
      <c r="B1829" s="44"/>
      <c r="E1829" s="50"/>
      <c r="F1829" s="41"/>
      <c r="G1829" s="42"/>
      <c r="H1829" s="42"/>
      <c r="I1829" s="42"/>
      <c r="J1829" s="42"/>
      <c r="K1829" s="42"/>
      <c r="L1829" s="46"/>
      <c r="M1829" s="42"/>
      <c r="N1829" s="48"/>
      <c r="O1829" s="42"/>
      <c r="P1829" s="42"/>
      <c r="Q1829" s="42"/>
      <c r="R1829" s="47"/>
      <c r="S1829" s="42"/>
      <c r="T1829" s="73"/>
      <c r="U1829" s="48"/>
      <c r="V1829" s="49"/>
    </row>
    <row r="1830" spans="1:22" x14ac:dyDescent="0.35">
      <c r="A1830" s="1"/>
      <c r="B1830" s="44"/>
      <c r="E1830" s="50"/>
      <c r="F1830" s="41"/>
      <c r="G1830" s="42"/>
      <c r="H1830" s="42"/>
      <c r="I1830" s="42"/>
      <c r="J1830" s="42"/>
      <c r="K1830" s="42"/>
      <c r="L1830" s="46"/>
      <c r="M1830" s="42"/>
      <c r="N1830" s="48"/>
      <c r="O1830" s="42"/>
      <c r="P1830" s="42"/>
      <c r="Q1830" s="42"/>
      <c r="R1830" s="47"/>
      <c r="S1830" s="42"/>
      <c r="T1830" s="73"/>
      <c r="U1830" s="48"/>
      <c r="V1830" s="49"/>
    </row>
    <row r="1831" spans="1:22" x14ac:dyDescent="0.35">
      <c r="A1831" s="1"/>
      <c r="B1831" s="44"/>
      <c r="E1831" s="50"/>
      <c r="F1831" s="41"/>
      <c r="G1831" s="42"/>
      <c r="H1831" s="42"/>
      <c r="I1831" s="42"/>
      <c r="J1831" s="42"/>
      <c r="K1831" s="42"/>
      <c r="L1831" s="46"/>
      <c r="M1831" s="42"/>
      <c r="N1831" s="48"/>
      <c r="O1831" s="42"/>
      <c r="P1831" s="42"/>
      <c r="Q1831" s="42"/>
      <c r="R1831" s="47"/>
      <c r="S1831" s="42"/>
      <c r="T1831" s="73"/>
      <c r="U1831" s="48"/>
      <c r="V1831" s="49"/>
    </row>
    <row r="1832" spans="1:22" x14ac:dyDescent="0.35">
      <c r="A1832" s="1"/>
      <c r="B1832" s="44"/>
      <c r="E1832" s="50"/>
      <c r="F1832" s="41"/>
      <c r="G1832" s="42"/>
      <c r="H1832" s="42"/>
      <c r="I1832" s="42"/>
      <c r="J1832" s="42"/>
      <c r="K1832" s="42"/>
      <c r="L1832" s="46"/>
      <c r="M1832" s="42"/>
      <c r="N1832" s="48"/>
      <c r="O1832" s="42"/>
      <c r="P1832" s="42"/>
      <c r="Q1832" s="42"/>
      <c r="R1832" s="47"/>
      <c r="S1832" s="42"/>
      <c r="T1832" s="73"/>
      <c r="U1832" s="48"/>
      <c r="V1832" s="49"/>
    </row>
    <row r="1833" spans="1:22" x14ac:dyDescent="0.35">
      <c r="A1833" s="1"/>
      <c r="B1833" s="44"/>
      <c r="E1833" s="50"/>
      <c r="F1833" s="41"/>
      <c r="G1833" s="42"/>
      <c r="H1833" s="42"/>
      <c r="I1833" s="42"/>
      <c r="J1833" s="42"/>
      <c r="K1833" s="42"/>
      <c r="L1833" s="46"/>
      <c r="M1833" s="42"/>
      <c r="N1833" s="48"/>
      <c r="O1833" s="42"/>
      <c r="P1833" s="42"/>
      <c r="Q1833" s="42"/>
      <c r="R1833" s="47"/>
      <c r="S1833" s="42"/>
      <c r="T1833" s="73"/>
      <c r="U1833" s="48"/>
      <c r="V1833" s="49"/>
    </row>
    <row r="1834" spans="1:22" x14ac:dyDescent="0.35">
      <c r="A1834" s="1"/>
      <c r="B1834" s="44"/>
      <c r="E1834" s="50"/>
      <c r="F1834" s="41"/>
      <c r="G1834" s="42"/>
      <c r="H1834" s="42"/>
      <c r="I1834" s="42"/>
      <c r="J1834" s="42"/>
      <c r="K1834" s="42"/>
      <c r="L1834" s="46"/>
      <c r="M1834" s="42"/>
      <c r="N1834" s="48"/>
      <c r="O1834" s="42"/>
      <c r="P1834" s="42"/>
      <c r="Q1834" s="42"/>
      <c r="R1834" s="47"/>
      <c r="S1834" s="42"/>
      <c r="T1834" s="73"/>
      <c r="U1834" s="48"/>
      <c r="V1834" s="49"/>
    </row>
    <row r="1835" spans="1:22" x14ac:dyDescent="0.35">
      <c r="A1835" s="1"/>
      <c r="B1835" s="44"/>
      <c r="E1835" s="50"/>
      <c r="F1835" s="41"/>
      <c r="G1835" s="42"/>
      <c r="H1835" s="42"/>
      <c r="I1835" s="42"/>
      <c r="J1835" s="42"/>
      <c r="K1835" s="42"/>
      <c r="L1835" s="46"/>
      <c r="M1835" s="48"/>
      <c r="N1835" s="48"/>
      <c r="O1835" s="42"/>
      <c r="P1835" s="42"/>
      <c r="Q1835" s="42"/>
      <c r="R1835" s="47"/>
      <c r="S1835" s="42"/>
      <c r="T1835" s="73"/>
      <c r="U1835" s="48"/>
      <c r="V1835" s="49"/>
    </row>
    <row r="1836" spans="1:22" x14ac:dyDescent="0.35">
      <c r="A1836" s="1"/>
      <c r="B1836" s="44"/>
      <c r="E1836" s="50"/>
      <c r="F1836" s="41"/>
      <c r="G1836" s="42"/>
      <c r="H1836" s="42"/>
      <c r="I1836" s="42"/>
      <c r="J1836" s="42"/>
      <c r="K1836" s="42"/>
      <c r="L1836" s="46"/>
      <c r="M1836" s="48"/>
      <c r="N1836" s="48"/>
      <c r="O1836" s="42"/>
      <c r="P1836" s="42"/>
      <c r="Q1836" s="42"/>
      <c r="R1836" s="47"/>
      <c r="S1836" s="42"/>
      <c r="T1836" s="73"/>
      <c r="U1836" s="48"/>
      <c r="V1836" s="49"/>
    </row>
    <row r="1837" spans="1:22" x14ac:dyDescent="0.35">
      <c r="A1837" s="1"/>
      <c r="B1837" s="44"/>
      <c r="E1837" s="50"/>
      <c r="F1837" s="41"/>
      <c r="G1837" s="42"/>
      <c r="H1837" s="42"/>
      <c r="I1837" s="42"/>
      <c r="J1837" s="42"/>
      <c r="K1837" s="42"/>
      <c r="L1837" s="46"/>
      <c r="M1837" s="48"/>
      <c r="N1837" s="48"/>
      <c r="O1837" s="42"/>
      <c r="P1837" s="42"/>
      <c r="Q1837" s="42"/>
      <c r="R1837" s="47"/>
      <c r="S1837" s="42"/>
      <c r="T1837" s="73"/>
      <c r="U1837" s="48"/>
      <c r="V1837" s="49"/>
    </row>
    <row r="1838" spans="1:22" x14ac:dyDescent="0.35">
      <c r="A1838" s="1"/>
      <c r="B1838" s="44"/>
      <c r="E1838" s="50"/>
      <c r="F1838" s="41"/>
      <c r="G1838" s="42"/>
      <c r="H1838" s="42"/>
      <c r="I1838" s="42"/>
      <c r="J1838" s="42"/>
      <c r="K1838" s="42"/>
      <c r="L1838" s="46"/>
      <c r="M1838" s="42"/>
      <c r="N1838" s="48"/>
      <c r="O1838" s="42"/>
      <c r="P1838" s="42"/>
      <c r="Q1838" s="42"/>
      <c r="R1838" s="47"/>
      <c r="S1838" s="42"/>
      <c r="T1838" s="73"/>
      <c r="U1838" s="48"/>
      <c r="V1838" s="49"/>
    </row>
    <row r="1839" spans="1:22" x14ac:dyDescent="0.35">
      <c r="A1839" s="1"/>
      <c r="B1839" s="44"/>
      <c r="E1839" s="50"/>
      <c r="F1839" s="60"/>
      <c r="G1839" s="42"/>
      <c r="H1839" s="42"/>
      <c r="I1839" s="42"/>
      <c r="J1839" s="42"/>
      <c r="K1839" s="42"/>
      <c r="L1839" s="46"/>
      <c r="M1839" s="48"/>
      <c r="N1839" s="48"/>
      <c r="O1839" s="42"/>
      <c r="P1839" s="42"/>
      <c r="Q1839" s="42"/>
      <c r="R1839" s="47"/>
      <c r="S1839" s="42"/>
      <c r="T1839" s="73"/>
      <c r="U1839" s="48"/>
      <c r="V1839" s="49"/>
    </row>
    <row r="1840" spans="1:22" x14ac:dyDescent="0.35">
      <c r="A1840" s="1"/>
      <c r="B1840" s="44"/>
      <c r="E1840" s="50"/>
      <c r="F1840" s="41"/>
      <c r="G1840" s="42"/>
      <c r="H1840" s="42"/>
      <c r="I1840" s="42"/>
      <c r="J1840" s="42"/>
      <c r="K1840" s="42"/>
      <c r="L1840" s="46"/>
      <c r="M1840" s="42"/>
      <c r="N1840" s="48"/>
      <c r="O1840" s="42"/>
      <c r="P1840" s="42"/>
      <c r="Q1840" s="42"/>
      <c r="R1840" s="47"/>
      <c r="S1840" s="42"/>
      <c r="T1840" s="73"/>
      <c r="U1840" s="48"/>
      <c r="V1840" s="49"/>
    </row>
    <row r="1841" spans="1:22" x14ac:dyDescent="0.35">
      <c r="A1841" s="1"/>
      <c r="B1841" s="44"/>
      <c r="E1841" s="50"/>
      <c r="F1841" s="41"/>
      <c r="G1841" s="42"/>
      <c r="H1841" s="42"/>
      <c r="I1841" s="42"/>
      <c r="J1841" s="42"/>
      <c r="K1841" s="42"/>
      <c r="L1841" s="46"/>
      <c r="M1841" s="48"/>
      <c r="N1841" s="48"/>
      <c r="O1841" s="42"/>
      <c r="P1841" s="42"/>
      <c r="Q1841" s="42"/>
      <c r="R1841" s="47"/>
      <c r="S1841" s="42"/>
      <c r="T1841" s="73"/>
      <c r="U1841" s="48"/>
      <c r="V1841" s="49"/>
    </row>
    <row r="1842" spans="1:22" x14ac:dyDescent="0.35">
      <c r="A1842" s="1"/>
      <c r="B1842" s="44"/>
      <c r="E1842" s="50"/>
      <c r="F1842" s="41"/>
      <c r="G1842" s="42"/>
      <c r="H1842" s="42"/>
      <c r="I1842" s="42"/>
      <c r="J1842" s="42"/>
      <c r="K1842" s="42"/>
      <c r="L1842" s="46"/>
      <c r="M1842" s="42"/>
      <c r="N1842" s="48"/>
      <c r="O1842" s="42"/>
      <c r="P1842" s="42"/>
      <c r="Q1842" s="42"/>
      <c r="R1842" s="47"/>
      <c r="S1842" s="42"/>
      <c r="T1842" s="73"/>
      <c r="U1842" s="48"/>
      <c r="V1842" s="49"/>
    </row>
    <row r="1843" spans="1:22" x14ac:dyDescent="0.35">
      <c r="A1843" s="1"/>
      <c r="B1843" s="44"/>
      <c r="E1843" s="50"/>
      <c r="F1843" s="41"/>
      <c r="G1843" s="42"/>
      <c r="H1843" s="42"/>
      <c r="I1843" s="42"/>
      <c r="J1843" s="42"/>
      <c r="K1843" s="42"/>
      <c r="L1843" s="46"/>
      <c r="M1843" s="48"/>
      <c r="N1843" s="48"/>
      <c r="O1843" s="42"/>
      <c r="P1843" s="42"/>
      <c r="Q1843" s="42"/>
      <c r="R1843" s="47"/>
      <c r="S1843" s="42"/>
      <c r="T1843" s="73"/>
      <c r="U1843" s="48"/>
      <c r="V1843" s="49"/>
    </row>
    <row r="1844" spans="1:22" x14ac:dyDescent="0.35">
      <c r="A1844" s="1"/>
      <c r="B1844" s="44"/>
      <c r="E1844" s="50"/>
      <c r="F1844" s="41"/>
      <c r="G1844" s="42"/>
      <c r="H1844" s="42"/>
      <c r="I1844" s="42"/>
      <c r="J1844" s="42"/>
      <c r="K1844" s="42"/>
      <c r="L1844" s="46"/>
      <c r="M1844" s="48"/>
      <c r="N1844" s="48"/>
      <c r="O1844" s="42"/>
      <c r="P1844" s="42"/>
      <c r="Q1844" s="42"/>
      <c r="R1844" s="47"/>
      <c r="S1844" s="42"/>
      <c r="T1844" s="73"/>
      <c r="U1844" s="48"/>
      <c r="V1844" s="49"/>
    </row>
    <row r="1845" spans="1:22" x14ac:dyDescent="0.35">
      <c r="A1845" s="1"/>
      <c r="B1845" s="44"/>
      <c r="E1845" s="50"/>
      <c r="F1845" s="41"/>
      <c r="G1845" s="42"/>
      <c r="H1845" s="48"/>
      <c r="I1845" s="42"/>
      <c r="J1845" s="42"/>
      <c r="K1845" s="42"/>
      <c r="L1845" s="46"/>
      <c r="M1845" s="48"/>
      <c r="N1845" s="48"/>
      <c r="O1845" s="42"/>
      <c r="P1845" s="42"/>
      <c r="Q1845" s="42"/>
      <c r="R1845" s="47"/>
      <c r="S1845" s="42"/>
      <c r="T1845" s="73"/>
      <c r="U1845" s="48"/>
      <c r="V1845" s="49"/>
    </row>
    <row r="1846" spans="1:22" x14ac:dyDescent="0.35">
      <c r="A1846" s="1"/>
      <c r="B1846" s="44"/>
      <c r="E1846" s="50"/>
      <c r="F1846" s="41"/>
      <c r="G1846" s="42"/>
      <c r="H1846" s="42"/>
      <c r="I1846" s="42"/>
      <c r="J1846" s="42"/>
      <c r="K1846" s="42"/>
      <c r="L1846" s="46"/>
      <c r="M1846" s="48"/>
      <c r="N1846" s="48"/>
      <c r="O1846" s="42"/>
      <c r="P1846" s="42"/>
      <c r="Q1846" s="42"/>
      <c r="R1846" s="47"/>
      <c r="S1846" s="42"/>
      <c r="T1846" s="73"/>
      <c r="U1846" s="48"/>
      <c r="V1846" s="49"/>
    </row>
    <row r="1847" spans="1:22" x14ac:dyDescent="0.35">
      <c r="A1847" s="1"/>
      <c r="B1847" s="44"/>
      <c r="E1847" s="50"/>
      <c r="F1847" s="41"/>
      <c r="G1847" s="42"/>
      <c r="H1847" s="42"/>
      <c r="I1847" s="42"/>
      <c r="J1847" s="42"/>
      <c r="K1847" s="42"/>
      <c r="L1847" s="46"/>
      <c r="M1847" s="42"/>
      <c r="N1847" s="48"/>
      <c r="O1847" s="42"/>
      <c r="P1847" s="42"/>
      <c r="Q1847" s="42"/>
      <c r="R1847" s="47"/>
      <c r="S1847" s="42"/>
      <c r="T1847" s="73"/>
      <c r="U1847" s="48"/>
      <c r="V1847" s="49"/>
    </row>
    <row r="1848" spans="1:22" x14ac:dyDescent="0.35">
      <c r="A1848" s="1"/>
      <c r="B1848" s="44"/>
      <c r="E1848" s="50"/>
      <c r="F1848" s="41"/>
      <c r="G1848" s="42"/>
      <c r="H1848" s="42"/>
      <c r="I1848" s="42"/>
      <c r="J1848" s="42"/>
      <c r="K1848" s="42"/>
      <c r="L1848" s="46"/>
      <c r="M1848" s="42"/>
      <c r="N1848" s="48"/>
      <c r="O1848" s="42"/>
      <c r="P1848" s="42"/>
      <c r="Q1848" s="42"/>
      <c r="R1848" s="47"/>
      <c r="S1848" s="42"/>
      <c r="T1848" s="73"/>
      <c r="U1848" s="48"/>
      <c r="V1848" s="49"/>
    </row>
    <row r="1849" spans="1:22" x14ac:dyDescent="0.35">
      <c r="A1849" s="1"/>
      <c r="B1849" s="44"/>
      <c r="E1849" s="50"/>
      <c r="F1849" s="41"/>
      <c r="G1849" s="42"/>
      <c r="H1849" s="48"/>
      <c r="I1849" s="42"/>
      <c r="J1849" s="42"/>
      <c r="K1849" s="42"/>
      <c r="L1849" s="46"/>
      <c r="M1849" s="42"/>
      <c r="N1849" s="48"/>
      <c r="O1849" s="42"/>
      <c r="P1849" s="42"/>
      <c r="Q1849" s="42"/>
      <c r="R1849" s="47"/>
      <c r="S1849" s="42"/>
      <c r="T1849" s="73"/>
      <c r="U1849" s="48"/>
      <c r="V1849" s="49"/>
    </row>
    <row r="1850" spans="1:22" x14ac:dyDescent="0.35">
      <c r="A1850" s="1"/>
      <c r="B1850" s="44"/>
      <c r="E1850" s="50"/>
      <c r="F1850" s="41"/>
      <c r="G1850" s="42"/>
      <c r="H1850" s="42"/>
      <c r="I1850" s="42"/>
      <c r="J1850" s="42"/>
      <c r="K1850" s="42"/>
      <c r="L1850" s="46"/>
      <c r="M1850" s="42"/>
      <c r="N1850" s="48"/>
      <c r="O1850" s="42"/>
      <c r="P1850" s="42"/>
      <c r="Q1850" s="42"/>
      <c r="R1850" s="47"/>
      <c r="S1850" s="42"/>
      <c r="T1850" s="73"/>
      <c r="U1850" s="48"/>
      <c r="V1850" s="49"/>
    </row>
    <row r="1851" spans="1:22" x14ac:dyDescent="0.35">
      <c r="A1851" s="1"/>
      <c r="B1851" s="44"/>
      <c r="E1851" s="50"/>
      <c r="F1851" s="41"/>
      <c r="G1851" s="42"/>
      <c r="H1851" s="42"/>
      <c r="I1851" s="42"/>
      <c r="J1851" s="42"/>
      <c r="K1851" s="42"/>
      <c r="L1851" s="46"/>
      <c r="M1851" s="48"/>
      <c r="N1851" s="48"/>
      <c r="O1851" s="42"/>
      <c r="P1851" s="42"/>
      <c r="Q1851" s="42"/>
      <c r="R1851" s="47"/>
      <c r="S1851" s="42"/>
      <c r="T1851" s="73"/>
      <c r="U1851" s="48"/>
      <c r="V1851" s="49"/>
    </row>
    <row r="1852" spans="1:22" x14ac:dyDescent="0.35">
      <c r="A1852" s="1"/>
      <c r="B1852" s="44"/>
      <c r="E1852" s="50"/>
      <c r="F1852" s="41"/>
      <c r="G1852" s="42"/>
      <c r="H1852" s="48"/>
      <c r="I1852" s="42"/>
      <c r="J1852" s="42"/>
      <c r="K1852" s="42"/>
      <c r="L1852" s="46"/>
      <c r="M1852" s="42"/>
      <c r="N1852" s="48"/>
      <c r="O1852" s="42"/>
      <c r="P1852" s="42"/>
      <c r="Q1852" s="42"/>
      <c r="R1852" s="47"/>
      <c r="S1852" s="42"/>
      <c r="T1852" s="73"/>
      <c r="U1852" s="48"/>
      <c r="V1852" s="49"/>
    </row>
    <row r="1853" spans="1:22" x14ac:dyDescent="0.35">
      <c r="A1853" s="1"/>
      <c r="B1853" s="44"/>
      <c r="E1853" s="50"/>
      <c r="F1853" s="41"/>
      <c r="G1853" s="42"/>
      <c r="H1853" s="42"/>
      <c r="I1853" s="42"/>
      <c r="J1853" s="42"/>
      <c r="K1853" s="42"/>
      <c r="L1853" s="46"/>
      <c r="M1853" s="48"/>
      <c r="N1853" s="48"/>
      <c r="O1853" s="42"/>
      <c r="P1853" s="42"/>
      <c r="Q1853" s="42"/>
      <c r="R1853" s="47"/>
      <c r="S1853" s="42"/>
      <c r="T1853" s="73"/>
      <c r="U1853" s="48"/>
      <c r="V1853" s="49"/>
    </row>
    <row r="1854" spans="1:22" x14ac:dyDescent="0.35">
      <c r="A1854" s="1"/>
      <c r="B1854" s="44"/>
      <c r="E1854" s="50"/>
      <c r="F1854" s="41"/>
      <c r="G1854" s="42"/>
      <c r="H1854" s="42"/>
      <c r="I1854" s="42"/>
      <c r="J1854" s="42"/>
      <c r="K1854" s="42"/>
      <c r="L1854" s="46"/>
      <c r="M1854" s="42"/>
      <c r="N1854" s="48"/>
      <c r="O1854" s="42"/>
      <c r="P1854" s="42"/>
      <c r="Q1854" s="42"/>
      <c r="R1854" s="47"/>
      <c r="S1854" s="42"/>
      <c r="T1854" s="73"/>
      <c r="U1854" s="48"/>
      <c r="V1854" s="49"/>
    </row>
    <row r="1855" spans="1:22" x14ac:dyDescent="0.35">
      <c r="A1855" s="1"/>
      <c r="B1855" s="44"/>
      <c r="E1855" s="50"/>
      <c r="F1855" s="41"/>
      <c r="G1855" s="42"/>
      <c r="H1855" s="42"/>
      <c r="I1855" s="42"/>
      <c r="J1855" s="42"/>
      <c r="K1855" s="42"/>
      <c r="L1855" s="46"/>
      <c r="M1855" s="48"/>
      <c r="N1855" s="48"/>
      <c r="O1855" s="42"/>
      <c r="P1855" s="42"/>
      <c r="Q1855" s="42"/>
      <c r="R1855" s="47"/>
      <c r="S1855" s="42"/>
      <c r="T1855" s="73"/>
      <c r="U1855" s="48"/>
      <c r="V1855" s="49"/>
    </row>
    <row r="1856" spans="1:22" x14ac:dyDescent="0.35">
      <c r="A1856" s="1"/>
      <c r="B1856" s="44"/>
      <c r="E1856" s="50"/>
      <c r="F1856" s="41"/>
      <c r="G1856" s="42"/>
      <c r="H1856" s="42"/>
      <c r="I1856" s="42"/>
      <c r="J1856" s="42"/>
      <c r="K1856" s="42"/>
      <c r="L1856" s="46"/>
      <c r="M1856" s="42"/>
      <c r="N1856" s="48"/>
      <c r="O1856" s="42"/>
      <c r="P1856" s="42"/>
      <c r="Q1856" s="42"/>
      <c r="R1856" s="47"/>
      <c r="S1856" s="42"/>
      <c r="T1856" s="73"/>
      <c r="U1856" s="48"/>
      <c r="V1856" s="49"/>
    </row>
    <row r="1857" spans="1:22" x14ac:dyDescent="0.35">
      <c r="A1857" s="1"/>
      <c r="B1857" s="44"/>
      <c r="E1857" s="50"/>
      <c r="F1857" s="41"/>
      <c r="G1857" s="42"/>
      <c r="H1857" s="48"/>
      <c r="I1857" s="42"/>
      <c r="J1857" s="42"/>
      <c r="K1857" s="42"/>
      <c r="L1857" s="46"/>
      <c r="M1857" s="42"/>
      <c r="N1857" s="48"/>
      <c r="O1857" s="42"/>
      <c r="P1857" s="42"/>
      <c r="Q1857" s="42"/>
      <c r="R1857" s="47"/>
      <c r="S1857" s="42"/>
      <c r="T1857" s="73"/>
      <c r="U1857" s="48"/>
      <c r="V1857" s="49"/>
    </row>
    <row r="1858" spans="1:22" x14ac:dyDescent="0.35">
      <c r="A1858" s="1"/>
      <c r="B1858" s="44"/>
      <c r="E1858" s="50"/>
      <c r="F1858" s="41"/>
      <c r="G1858" s="42"/>
      <c r="H1858" s="42"/>
      <c r="I1858" s="42"/>
      <c r="J1858" s="42"/>
      <c r="K1858" s="42"/>
      <c r="L1858" s="46"/>
      <c r="M1858" s="42"/>
      <c r="N1858" s="48"/>
      <c r="O1858" s="42"/>
      <c r="P1858" s="42"/>
      <c r="Q1858" s="42"/>
      <c r="R1858" s="47"/>
      <c r="S1858" s="42"/>
      <c r="T1858" s="73"/>
      <c r="U1858" s="48"/>
      <c r="V1858" s="49"/>
    </row>
    <row r="1859" spans="1:22" x14ac:dyDescent="0.35">
      <c r="A1859" s="1"/>
      <c r="B1859" s="44"/>
      <c r="E1859" s="50"/>
      <c r="F1859" s="41"/>
      <c r="G1859" s="42"/>
      <c r="H1859" s="42"/>
      <c r="I1859" s="42"/>
      <c r="J1859" s="42"/>
      <c r="K1859" s="42"/>
      <c r="L1859" s="46"/>
      <c r="M1859" s="42"/>
      <c r="N1859" s="48"/>
      <c r="O1859" s="42"/>
      <c r="P1859" s="42"/>
      <c r="Q1859" s="42"/>
      <c r="R1859" s="47"/>
      <c r="S1859" s="42"/>
      <c r="T1859" s="73"/>
      <c r="U1859" s="43"/>
      <c r="V1859" s="49"/>
    </row>
    <row r="1860" spans="1:22" x14ac:dyDescent="0.35">
      <c r="A1860" s="1"/>
      <c r="B1860" s="44"/>
      <c r="E1860" s="50"/>
      <c r="F1860" s="41"/>
      <c r="G1860" s="42"/>
      <c r="H1860" s="42"/>
      <c r="I1860" s="42"/>
      <c r="J1860" s="42"/>
      <c r="K1860" s="42"/>
      <c r="L1860" s="46"/>
      <c r="M1860" s="48"/>
      <c r="N1860" s="48"/>
      <c r="O1860" s="42"/>
      <c r="P1860" s="42"/>
      <c r="Q1860" s="42"/>
      <c r="R1860" s="47"/>
      <c r="S1860" s="42"/>
      <c r="T1860" s="73"/>
      <c r="U1860" s="48"/>
      <c r="V1860" s="49"/>
    </row>
    <row r="1861" spans="1:22" x14ac:dyDescent="0.35">
      <c r="A1861" s="1"/>
      <c r="B1861" s="44"/>
      <c r="E1861" s="50"/>
      <c r="F1861" s="41"/>
      <c r="G1861" s="42"/>
      <c r="H1861" s="42"/>
      <c r="I1861" s="42"/>
      <c r="J1861" s="42"/>
      <c r="K1861" s="42"/>
      <c r="L1861" s="46"/>
      <c r="M1861" s="42"/>
      <c r="N1861" s="48"/>
      <c r="O1861" s="42"/>
      <c r="P1861" s="42"/>
      <c r="Q1861" s="42"/>
      <c r="R1861" s="47"/>
      <c r="S1861" s="42"/>
      <c r="T1861" s="73"/>
      <c r="U1861" s="48"/>
      <c r="V1861" s="49"/>
    </row>
    <row r="1862" spans="1:22" x14ac:dyDescent="0.35">
      <c r="A1862" s="1"/>
      <c r="B1862" s="44"/>
      <c r="E1862" s="50"/>
      <c r="F1862" s="41"/>
      <c r="G1862" s="42"/>
      <c r="H1862" s="42"/>
      <c r="I1862" s="42"/>
      <c r="J1862" s="42"/>
      <c r="K1862" s="42"/>
      <c r="L1862" s="46"/>
      <c r="M1862" s="48"/>
      <c r="N1862" s="48"/>
      <c r="O1862" s="42"/>
      <c r="P1862" s="42"/>
      <c r="Q1862" s="42"/>
      <c r="R1862" s="47"/>
      <c r="S1862" s="42"/>
      <c r="T1862" s="73"/>
      <c r="U1862" s="48"/>
      <c r="V1862" s="49"/>
    </row>
    <row r="1863" spans="1:22" x14ac:dyDescent="0.35">
      <c r="A1863" s="1"/>
      <c r="B1863" s="44"/>
      <c r="E1863" s="50"/>
      <c r="F1863" s="41"/>
      <c r="G1863" s="42"/>
      <c r="H1863" s="42"/>
      <c r="I1863" s="42"/>
      <c r="J1863" s="42"/>
      <c r="K1863" s="42"/>
      <c r="L1863" s="46"/>
      <c r="M1863" s="48"/>
      <c r="N1863" s="48"/>
      <c r="O1863" s="42"/>
      <c r="P1863" s="42"/>
      <c r="Q1863" s="42"/>
      <c r="R1863" s="47"/>
      <c r="S1863" s="42"/>
      <c r="T1863" s="73"/>
      <c r="U1863" s="48"/>
      <c r="V1863" s="49"/>
    </row>
    <row r="1864" spans="1:22" x14ac:dyDescent="0.35">
      <c r="A1864" s="1"/>
      <c r="B1864" s="44"/>
      <c r="E1864" s="50"/>
      <c r="F1864" s="41"/>
      <c r="G1864" s="42"/>
      <c r="H1864" s="48"/>
      <c r="I1864" s="42"/>
      <c r="J1864" s="42"/>
      <c r="K1864" s="42"/>
      <c r="L1864" s="46"/>
      <c r="M1864" s="42"/>
      <c r="N1864" s="48"/>
      <c r="O1864" s="42"/>
      <c r="P1864" s="42"/>
      <c r="Q1864" s="42"/>
      <c r="R1864" s="47"/>
      <c r="S1864" s="42"/>
      <c r="T1864" s="73"/>
      <c r="U1864" s="48"/>
      <c r="V1864" s="49"/>
    </row>
    <row r="1865" spans="1:22" x14ac:dyDescent="0.35">
      <c r="A1865" s="1"/>
      <c r="B1865" s="44"/>
      <c r="E1865" s="50"/>
      <c r="F1865" s="41"/>
      <c r="G1865" s="42"/>
      <c r="H1865" s="42"/>
      <c r="I1865" s="42"/>
      <c r="J1865" s="42"/>
      <c r="K1865" s="42"/>
      <c r="L1865" s="46"/>
      <c r="M1865" s="42"/>
      <c r="N1865" s="48"/>
      <c r="O1865" s="42"/>
      <c r="P1865" s="42"/>
      <c r="Q1865" s="42"/>
      <c r="R1865" s="47"/>
      <c r="S1865" s="42"/>
      <c r="T1865" s="73"/>
      <c r="U1865" s="48"/>
      <c r="V1865" s="49"/>
    </row>
    <row r="1866" spans="1:22" x14ac:dyDescent="0.35">
      <c r="A1866" s="1"/>
      <c r="B1866" s="44"/>
      <c r="E1866" s="50"/>
      <c r="F1866" s="41"/>
      <c r="G1866" s="42"/>
      <c r="H1866" s="42"/>
      <c r="I1866" s="42"/>
      <c r="J1866" s="42"/>
      <c r="K1866" s="42"/>
      <c r="L1866" s="46"/>
      <c r="M1866" s="48"/>
      <c r="N1866" s="48"/>
      <c r="O1866" s="42"/>
      <c r="P1866" s="42"/>
      <c r="Q1866" s="42"/>
      <c r="R1866" s="47"/>
      <c r="S1866" s="42"/>
      <c r="T1866" s="73"/>
      <c r="U1866" s="48"/>
      <c r="V1866" s="49"/>
    </row>
    <row r="1867" spans="1:22" x14ac:dyDescent="0.35">
      <c r="A1867" s="1"/>
      <c r="B1867" s="44"/>
      <c r="E1867" s="50"/>
      <c r="F1867" s="41"/>
      <c r="G1867" s="42"/>
      <c r="H1867" s="42"/>
      <c r="I1867" s="42"/>
      <c r="J1867" s="42"/>
      <c r="K1867" s="42"/>
      <c r="L1867" s="46"/>
      <c r="M1867" s="42"/>
      <c r="N1867" s="48"/>
      <c r="O1867" s="42"/>
      <c r="P1867" s="42"/>
      <c r="Q1867" s="42"/>
      <c r="R1867" s="47"/>
      <c r="S1867" s="42"/>
      <c r="T1867" s="73"/>
      <c r="U1867" s="48"/>
      <c r="V1867" s="49"/>
    </row>
    <row r="1868" spans="1:22" x14ac:dyDescent="0.35">
      <c r="A1868" s="1"/>
      <c r="B1868" s="44"/>
      <c r="E1868" s="50"/>
      <c r="F1868" s="41"/>
      <c r="G1868" s="42"/>
      <c r="H1868" s="42"/>
      <c r="I1868" s="42"/>
      <c r="J1868" s="42"/>
      <c r="K1868" s="42"/>
      <c r="L1868" s="46"/>
      <c r="M1868" s="42"/>
      <c r="N1868" s="48"/>
      <c r="O1868" s="42"/>
      <c r="P1868" s="42"/>
      <c r="Q1868" s="42"/>
      <c r="R1868" s="47"/>
      <c r="S1868" s="42"/>
      <c r="T1868" s="73"/>
      <c r="U1868" s="48"/>
      <c r="V1868" s="49"/>
    </row>
    <row r="1869" spans="1:22" x14ac:dyDescent="0.35">
      <c r="A1869" s="1"/>
      <c r="B1869" s="44"/>
      <c r="E1869" s="50"/>
      <c r="F1869" s="41"/>
      <c r="G1869" s="42"/>
      <c r="H1869" s="42"/>
      <c r="I1869" s="42"/>
      <c r="J1869" s="42"/>
      <c r="K1869" s="42"/>
      <c r="L1869" s="46"/>
      <c r="M1869" s="48"/>
      <c r="N1869" s="48"/>
      <c r="O1869" s="42"/>
      <c r="P1869" s="42"/>
      <c r="Q1869" s="42"/>
      <c r="R1869" s="47"/>
      <c r="S1869" s="42"/>
      <c r="T1869" s="73"/>
      <c r="U1869" s="48"/>
      <c r="V1869" s="49"/>
    </row>
    <row r="1870" spans="1:22" x14ac:dyDescent="0.35">
      <c r="A1870" s="1"/>
      <c r="B1870" s="44"/>
      <c r="E1870" s="50"/>
      <c r="F1870" s="41"/>
      <c r="G1870" s="42"/>
      <c r="H1870" s="42"/>
      <c r="I1870" s="42"/>
      <c r="J1870" s="42"/>
      <c r="K1870" s="42"/>
      <c r="L1870" s="46"/>
      <c r="M1870" s="42"/>
      <c r="N1870" s="48"/>
      <c r="O1870" s="42"/>
      <c r="P1870" s="42"/>
      <c r="Q1870" s="42"/>
      <c r="R1870" s="47"/>
      <c r="S1870" s="42"/>
      <c r="T1870" s="73"/>
      <c r="U1870" s="48"/>
      <c r="V1870" s="49"/>
    </row>
    <row r="1871" spans="1:22" x14ac:dyDescent="0.35">
      <c r="A1871" s="1"/>
      <c r="B1871" s="44"/>
      <c r="E1871" s="50"/>
      <c r="F1871" s="41"/>
      <c r="G1871" s="42"/>
      <c r="H1871" s="42"/>
      <c r="I1871" s="42"/>
      <c r="J1871" s="42"/>
      <c r="K1871" s="42"/>
      <c r="L1871" s="46"/>
      <c r="M1871" s="42"/>
      <c r="N1871" s="48"/>
      <c r="O1871" s="42"/>
      <c r="P1871" s="42"/>
      <c r="Q1871" s="42"/>
      <c r="R1871" s="47"/>
      <c r="S1871" s="42"/>
      <c r="T1871" s="73"/>
      <c r="U1871" s="48"/>
      <c r="V1871" s="49"/>
    </row>
    <row r="1872" spans="1:22" x14ac:dyDescent="0.35">
      <c r="A1872" s="1"/>
      <c r="B1872" s="44"/>
      <c r="E1872" s="50"/>
      <c r="F1872" s="41"/>
      <c r="G1872" s="42"/>
      <c r="H1872" s="42"/>
      <c r="I1872" s="42"/>
      <c r="J1872" s="42"/>
      <c r="K1872" s="42"/>
      <c r="L1872" s="46"/>
      <c r="M1872" s="42"/>
      <c r="N1872" s="48"/>
      <c r="O1872" s="42"/>
      <c r="P1872" s="42"/>
      <c r="Q1872" s="42"/>
      <c r="R1872" s="47"/>
      <c r="S1872" s="42"/>
      <c r="T1872" s="73"/>
      <c r="U1872" s="48"/>
      <c r="V1872" s="49"/>
    </row>
    <row r="1873" spans="1:22" x14ac:dyDescent="0.35">
      <c r="A1873" s="1"/>
      <c r="B1873" s="44"/>
      <c r="E1873" s="50"/>
      <c r="F1873" s="41"/>
      <c r="G1873" s="42"/>
      <c r="H1873" s="42"/>
      <c r="I1873" s="42"/>
      <c r="J1873" s="42"/>
      <c r="K1873" s="42"/>
      <c r="L1873" s="46"/>
      <c r="M1873" s="42"/>
      <c r="N1873" s="48"/>
      <c r="O1873" s="42"/>
      <c r="P1873" s="42"/>
      <c r="Q1873" s="42"/>
      <c r="R1873" s="47"/>
      <c r="S1873" s="42"/>
      <c r="T1873" s="73"/>
      <c r="U1873" s="48"/>
      <c r="V1873" s="49"/>
    </row>
    <row r="1874" spans="1:22" x14ac:dyDescent="0.35">
      <c r="A1874" s="1"/>
      <c r="B1874" s="44"/>
      <c r="E1874" s="50"/>
      <c r="F1874" s="41"/>
      <c r="G1874" s="42"/>
      <c r="H1874" s="42"/>
      <c r="I1874" s="42"/>
      <c r="J1874" s="42"/>
      <c r="K1874" s="42"/>
      <c r="L1874" s="46"/>
      <c r="M1874" s="42"/>
      <c r="N1874" s="48"/>
      <c r="O1874" s="42"/>
      <c r="P1874" s="42"/>
      <c r="Q1874" s="42"/>
      <c r="R1874" s="47"/>
      <c r="S1874" s="42"/>
      <c r="T1874" s="73"/>
      <c r="U1874" s="48"/>
      <c r="V1874" s="49"/>
    </row>
    <row r="1875" spans="1:22" x14ac:dyDescent="0.35">
      <c r="A1875" s="1"/>
      <c r="B1875" s="44"/>
      <c r="E1875" s="50"/>
      <c r="F1875" s="41"/>
      <c r="G1875" s="42"/>
      <c r="H1875" s="42"/>
      <c r="I1875" s="42"/>
      <c r="J1875" s="42"/>
      <c r="K1875" s="42"/>
      <c r="L1875" s="46"/>
      <c r="M1875" s="42"/>
      <c r="N1875" s="48"/>
      <c r="O1875" s="42"/>
      <c r="P1875" s="42"/>
      <c r="Q1875" s="42"/>
      <c r="R1875" s="47"/>
      <c r="S1875" s="42"/>
      <c r="T1875" s="73"/>
      <c r="U1875" s="48"/>
      <c r="V1875" s="49"/>
    </row>
    <row r="1876" spans="1:22" x14ac:dyDescent="0.35">
      <c r="A1876" s="1"/>
      <c r="B1876" s="44"/>
      <c r="E1876" s="50"/>
      <c r="F1876" s="41"/>
      <c r="G1876" s="42"/>
      <c r="H1876" s="42"/>
      <c r="I1876" s="42"/>
      <c r="J1876" s="42"/>
      <c r="K1876" s="42"/>
      <c r="L1876" s="46"/>
      <c r="M1876" s="42"/>
      <c r="N1876" s="48"/>
      <c r="O1876" s="42"/>
      <c r="P1876" s="42"/>
      <c r="Q1876" s="42"/>
      <c r="R1876" s="47"/>
      <c r="S1876" s="42"/>
      <c r="T1876" s="73"/>
      <c r="U1876" s="48"/>
      <c r="V1876" s="49"/>
    </row>
    <row r="1877" spans="1:22" x14ac:dyDescent="0.35">
      <c r="A1877" s="1"/>
      <c r="B1877" s="44"/>
      <c r="E1877" s="50"/>
      <c r="F1877" s="41"/>
      <c r="G1877" s="42"/>
      <c r="H1877" s="42"/>
      <c r="I1877" s="42"/>
      <c r="J1877" s="42"/>
      <c r="K1877" s="42"/>
      <c r="L1877" s="46"/>
      <c r="M1877" s="42"/>
      <c r="N1877" s="48"/>
      <c r="O1877" s="42"/>
      <c r="P1877" s="42"/>
      <c r="Q1877" s="42"/>
      <c r="R1877" s="47"/>
      <c r="S1877" s="42"/>
      <c r="T1877" s="73"/>
      <c r="U1877" s="48"/>
      <c r="V1877" s="49"/>
    </row>
    <row r="1878" spans="1:22" x14ac:dyDescent="0.35">
      <c r="A1878" s="1"/>
      <c r="B1878" s="44"/>
      <c r="E1878" s="50"/>
      <c r="F1878" s="41"/>
      <c r="G1878" s="42"/>
      <c r="H1878" s="42"/>
      <c r="I1878" s="42"/>
      <c r="J1878" s="42"/>
      <c r="K1878" s="42"/>
      <c r="L1878" s="46"/>
      <c r="M1878" s="42"/>
      <c r="N1878" s="48"/>
      <c r="O1878" s="42"/>
      <c r="P1878" s="42"/>
      <c r="Q1878" s="42"/>
      <c r="R1878" s="47"/>
      <c r="S1878" s="42"/>
      <c r="T1878" s="73"/>
      <c r="U1878" s="48"/>
      <c r="V1878" s="49"/>
    </row>
    <row r="1879" spans="1:22" x14ac:dyDescent="0.35">
      <c r="A1879" s="1"/>
      <c r="B1879" s="44"/>
      <c r="E1879" s="50"/>
      <c r="F1879" s="41"/>
      <c r="G1879" s="42"/>
      <c r="H1879" s="42"/>
      <c r="I1879" s="42"/>
      <c r="J1879" s="42"/>
      <c r="K1879" s="42"/>
      <c r="L1879" s="46"/>
      <c r="M1879" s="42"/>
      <c r="N1879" s="48"/>
      <c r="O1879" s="42"/>
      <c r="P1879" s="42"/>
      <c r="Q1879" s="42"/>
      <c r="R1879" s="47"/>
      <c r="S1879" s="42"/>
      <c r="T1879" s="73"/>
      <c r="U1879" s="48"/>
      <c r="V1879" s="49"/>
    </row>
    <row r="1880" spans="1:22" x14ac:dyDescent="0.35">
      <c r="A1880" s="1"/>
      <c r="B1880" s="44"/>
      <c r="E1880" s="50"/>
      <c r="F1880" s="41"/>
      <c r="G1880" s="42"/>
      <c r="H1880" s="42"/>
      <c r="I1880" s="42"/>
      <c r="J1880" s="42"/>
      <c r="K1880" s="42"/>
      <c r="L1880" s="46"/>
      <c r="M1880" s="42"/>
      <c r="N1880" s="48"/>
      <c r="O1880" s="42"/>
      <c r="P1880" s="42"/>
      <c r="Q1880" s="42"/>
      <c r="R1880" s="47"/>
      <c r="S1880" s="42"/>
      <c r="T1880" s="73"/>
      <c r="U1880" s="48"/>
      <c r="V1880" s="49"/>
    </row>
    <row r="1881" spans="1:22" x14ac:dyDescent="0.35">
      <c r="A1881" s="1"/>
      <c r="B1881" s="44"/>
      <c r="E1881" s="50"/>
      <c r="F1881" s="41"/>
      <c r="G1881" s="42"/>
      <c r="H1881" s="42"/>
      <c r="I1881" s="42"/>
      <c r="J1881" s="42"/>
      <c r="K1881" s="42"/>
      <c r="L1881" s="46"/>
      <c r="M1881" s="42"/>
      <c r="N1881" s="48"/>
      <c r="O1881" s="42"/>
      <c r="P1881" s="42"/>
      <c r="Q1881" s="42"/>
      <c r="R1881" s="47"/>
      <c r="S1881" s="42"/>
      <c r="T1881" s="73"/>
      <c r="U1881" s="48"/>
      <c r="V1881" s="49"/>
    </row>
    <row r="1882" spans="1:22" x14ac:dyDescent="0.35">
      <c r="A1882" s="1"/>
      <c r="B1882" s="44"/>
      <c r="E1882" s="50"/>
      <c r="F1882" s="41"/>
      <c r="G1882" s="42"/>
      <c r="H1882" s="42"/>
      <c r="I1882" s="42"/>
      <c r="J1882" s="42"/>
      <c r="K1882" s="42"/>
      <c r="L1882" s="46"/>
      <c r="M1882" s="42"/>
      <c r="N1882" s="48"/>
      <c r="O1882" s="42"/>
      <c r="P1882" s="42"/>
      <c r="Q1882" s="42"/>
      <c r="R1882" s="47"/>
      <c r="S1882" s="42"/>
      <c r="T1882" s="73"/>
      <c r="U1882" s="48"/>
      <c r="V1882" s="49"/>
    </row>
    <row r="1883" spans="1:22" x14ac:dyDescent="0.35">
      <c r="A1883" s="1"/>
      <c r="B1883" s="44"/>
      <c r="E1883" s="50"/>
      <c r="F1883" s="41"/>
      <c r="G1883" s="42"/>
      <c r="H1883" s="42"/>
      <c r="I1883" s="42"/>
      <c r="J1883" s="42"/>
      <c r="K1883" s="42"/>
      <c r="L1883" s="46"/>
      <c r="M1883" s="48"/>
      <c r="N1883" s="48"/>
      <c r="O1883" s="42"/>
      <c r="P1883" s="42"/>
      <c r="Q1883" s="42"/>
      <c r="R1883" s="47"/>
      <c r="S1883" s="42"/>
      <c r="T1883" s="73"/>
      <c r="U1883" s="48"/>
      <c r="V1883" s="49"/>
    </row>
    <row r="1884" spans="1:22" x14ac:dyDescent="0.35">
      <c r="A1884" s="1"/>
      <c r="B1884" s="44"/>
      <c r="E1884" s="50"/>
      <c r="F1884" s="41"/>
      <c r="G1884" s="42"/>
      <c r="H1884" s="42"/>
      <c r="I1884" s="42"/>
      <c r="J1884" s="42"/>
      <c r="K1884" s="42"/>
      <c r="L1884" s="46"/>
      <c r="M1884" s="42"/>
      <c r="N1884" s="48"/>
      <c r="O1884" s="42"/>
      <c r="P1884" s="42"/>
      <c r="Q1884" s="42"/>
      <c r="R1884" s="47"/>
      <c r="S1884" s="42"/>
      <c r="T1884" s="73"/>
      <c r="U1884" s="48"/>
      <c r="V1884" s="49"/>
    </row>
    <row r="1885" spans="1:22" x14ac:dyDescent="0.35">
      <c r="A1885" s="1"/>
      <c r="B1885" s="44"/>
      <c r="E1885" s="50"/>
      <c r="F1885" s="41"/>
      <c r="G1885" s="42"/>
      <c r="H1885" s="42"/>
      <c r="I1885" s="42"/>
      <c r="J1885" s="42"/>
      <c r="K1885" s="42"/>
      <c r="L1885" s="46"/>
      <c r="M1885" s="42"/>
      <c r="N1885" s="48"/>
      <c r="O1885" s="42"/>
      <c r="P1885" s="42"/>
      <c r="Q1885" s="42"/>
      <c r="R1885" s="47"/>
      <c r="S1885" s="42"/>
      <c r="T1885" s="73"/>
      <c r="U1885" s="48"/>
      <c r="V1885" s="49"/>
    </row>
    <row r="1886" spans="1:22" x14ac:dyDescent="0.35">
      <c r="A1886" s="1"/>
      <c r="B1886" s="44"/>
      <c r="E1886" s="50"/>
      <c r="F1886" s="41"/>
      <c r="G1886" s="42"/>
      <c r="H1886" s="42"/>
      <c r="I1886" s="42"/>
      <c r="J1886" s="42"/>
      <c r="K1886" s="42"/>
      <c r="L1886" s="46"/>
      <c r="M1886" s="42"/>
      <c r="N1886" s="48"/>
      <c r="O1886" s="42"/>
      <c r="P1886" s="42"/>
      <c r="Q1886" s="42"/>
      <c r="R1886" s="47"/>
      <c r="S1886" s="42"/>
      <c r="T1886" s="73"/>
      <c r="U1886" s="48"/>
      <c r="V1886" s="49"/>
    </row>
    <row r="1887" spans="1:22" x14ac:dyDescent="0.35">
      <c r="A1887" s="1"/>
      <c r="B1887" s="44"/>
      <c r="E1887" s="50"/>
      <c r="F1887" s="41"/>
      <c r="G1887" s="42"/>
      <c r="H1887" s="42"/>
      <c r="I1887" s="42"/>
      <c r="J1887" s="42"/>
      <c r="K1887" s="42"/>
      <c r="L1887" s="46"/>
      <c r="M1887" s="42"/>
      <c r="N1887" s="48"/>
      <c r="O1887" s="42"/>
      <c r="P1887" s="42"/>
      <c r="Q1887" s="42"/>
      <c r="R1887" s="47"/>
      <c r="S1887" s="42"/>
      <c r="T1887" s="73"/>
      <c r="U1887" s="48"/>
      <c r="V1887" s="49"/>
    </row>
    <row r="1888" spans="1:22" x14ac:dyDescent="0.35">
      <c r="A1888" s="1"/>
      <c r="B1888" s="44"/>
      <c r="E1888" s="50"/>
      <c r="F1888" s="41"/>
      <c r="G1888" s="42"/>
      <c r="H1888" s="42"/>
      <c r="I1888" s="42"/>
      <c r="J1888" s="42"/>
      <c r="K1888" s="42"/>
      <c r="L1888" s="46"/>
      <c r="M1888" s="42"/>
      <c r="N1888" s="48"/>
      <c r="O1888" s="42"/>
      <c r="P1888" s="42"/>
      <c r="Q1888" s="42"/>
      <c r="R1888" s="47"/>
      <c r="S1888" s="42"/>
      <c r="T1888" s="73"/>
      <c r="U1888" s="48"/>
      <c r="V1888" s="49"/>
    </row>
    <row r="1889" spans="1:22" x14ac:dyDescent="0.35">
      <c r="A1889" s="1"/>
      <c r="B1889" s="44"/>
      <c r="E1889" s="50"/>
      <c r="F1889" s="41"/>
      <c r="G1889" s="42"/>
      <c r="H1889" s="42"/>
      <c r="I1889" s="42"/>
      <c r="J1889" s="42"/>
      <c r="K1889" s="42"/>
      <c r="L1889" s="46"/>
      <c r="M1889" s="48"/>
      <c r="N1889" s="48"/>
      <c r="O1889" s="42"/>
      <c r="P1889" s="42"/>
      <c r="Q1889" s="42"/>
      <c r="R1889" s="47"/>
      <c r="S1889" s="42"/>
      <c r="T1889" s="73"/>
      <c r="U1889" s="48"/>
      <c r="V1889" s="49"/>
    </row>
    <row r="1890" spans="1:22" x14ac:dyDescent="0.35">
      <c r="A1890" s="1"/>
      <c r="B1890" s="44"/>
      <c r="E1890" s="50"/>
      <c r="F1890" s="41"/>
      <c r="G1890" s="42"/>
      <c r="H1890" s="42"/>
      <c r="I1890" s="42"/>
      <c r="J1890" s="42"/>
      <c r="K1890" s="42"/>
      <c r="L1890" s="46"/>
      <c r="M1890" s="42"/>
      <c r="N1890" s="48"/>
      <c r="O1890" s="42"/>
      <c r="P1890" s="42"/>
      <c r="Q1890" s="42"/>
      <c r="R1890" s="47"/>
      <c r="S1890" s="42"/>
      <c r="T1890" s="73"/>
      <c r="U1890" s="48"/>
      <c r="V1890" s="49"/>
    </row>
    <row r="1891" spans="1:22" x14ac:dyDescent="0.35">
      <c r="A1891" s="1"/>
      <c r="B1891" s="44"/>
      <c r="E1891" s="50"/>
      <c r="F1891" s="41"/>
      <c r="G1891" s="42"/>
      <c r="H1891" s="42"/>
      <c r="I1891" s="42"/>
      <c r="J1891" s="42"/>
      <c r="K1891" s="42"/>
      <c r="L1891" s="46"/>
      <c r="M1891" s="42"/>
      <c r="N1891" s="48"/>
      <c r="O1891" s="42"/>
      <c r="P1891" s="42"/>
      <c r="Q1891" s="42"/>
      <c r="R1891" s="47"/>
      <c r="S1891" s="42"/>
      <c r="T1891" s="73"/>
      <c r="U1891" s="48"/>
      <c r="V1891" s="49"/>
    </row>
    <row r="1892" spans="1:22" x14ac:dyDescent="0.35">
      <c r="A1892" s="1"/>
      <c r="B1892" s="44"/>
      <c r="E1892" s="50"/>
      <c r="F1892" s="41"/>
      <c r="G1892" s="42"/>
      <c r="H1892" s="42"/>
      <c r="I1892" s="42"/>
      <c r="J1892" s="42"/>
      <c r="K1892" s="42"/>
      <c r="L1892" s="46"/>
      <c r="M1892" s="42"/>
      <c r="N1892" s="48"/>
      <c r="O1892" s="42"/>
      <c r="P1892" s="42"/>
      <c r="Q1892" s="42"/>
      <c r="R1892" s="47"/>
      <c r="S1892" s="42"/>
      <c r="T1892" s="73"/>
      <c r="U1892" s="48"/>
      <c r="V1892" s="49"/>
    </row>
    <row r="1893" spans="1:22" x14ac:dyDescent="0.35">
      <c r="A1893" s="1"/>
      <c r="B1893" s="44"/>
      <c r="E1893" s="50"/>
      <c r="F1893" s="41"/>
      <c r="G1893" s="42"/>
      <c r="H1893" s="42"/>
      <c r="I1893" s="42"/>
      <c r="J1893" s="42"/>
      <c r="K1893" s="42"/>
      <c r="L1893" s="46"/>
      <c r="M1893" s="42"/>
      <c r="N1893" s="48"/>
      <c r="O1893" s="42"/>
      <c r="P1893" s="42"/>
      <c r="Q1893" s="42"/>
      <c r="R1893" s="47"/>
      <c r="S1893" s="42"/>
      <c r="T1893" s="73"/>
      <c r="U1893" s="48"/>
      <c r="V1893" s="49"/>
    </row>
    <row r="1894" spans="1:22" x14ac:dyDescent="0.35">
      <c r="A1894" s="1"/>
      <c r="B1894" s="44"/>
      <c r="E1894" s="50"/>
      <c r="F1894" s="41"/>
      <c r="G1894" s="42"/>
      <c r="H1894" s="42"/>
      <c r="I1894" s="42"/>
      <c r="J1894" s="42"/>
      <c r="K1894" s="42"/>
      <c r="L1894" s="46"/>
      <c r="M1894" s="42"/>
      <c r="N1894" s="48"/>
      <c r="O1894" s="42"/>
      <c r="P1894" s="42"/>
      <c r="Q1894" s="42"/>
      <c r="R1894" s="47"/>
      <c r="S1894" s="42"/>
      <c r="T1894" s="73"/>
      <c r="U1894" s="48"/>
      <c r="V1894" s="49"/>
    </row>
    <row r="1895" spans="1:22" x14ac:dyDescent="0.35">
      <c r="A1895" s="1"/>
      <c r="B1895" s="44"/>
      <c r="E1895" s="50"/>
      <c r="F1895" s="41"/>
      <c r="G1895" s="42"/>
      <c r="H1895" s="42"/>
      <c r="I1895" s="42"/>
      <c r="J1895" s="42"/>
      <c r="K1895" s="42"/>
      <c r="L1895" s="46"/>
      <c r="M1895" s="42"/>
      <c r="N1895" s="48"/>
      <c r="O1895" s="42"/>
      <c r="P1895" s="42"/>
      <c r="Q1895" s="42"/>
      <c r="R1895" s="47"/>
      <c r="S1895" s="42"/>
      <c r="T1895" s="73"/>
      <c r="U1895" s="48"/>
      <c r="V1895" s="49"/>
    </row>
    <row r="1896" spans="1:22" x14ac:dyDescent="0.35">
      <c r="A1896" s="1"/>
      <c r="B1896" s="44"/>
      <c r="E1896" s="50"/>
      <c r="F1896" s="41"/>
      <c r="G1896" s="42"/>
      <c r="H1896" s="42"/>
      <c r="I1896" s="42"/>
      <c r="J1896" s="42"/>
      <c r="K1896" s="42"/>
      <c r="L1896" s="46"/>
      <c r="M1896" s="42"/>
      <c r="N1896" s="48"/>
      <c r="O1896" s="42"/>
      <c r="P1896" s="42"/>
      <c r="Q1896" s="42"/>
      <c r="R1896" s="47"/>
      <c r="S1896" s="42"/>
      <c r="T1896" s="73"/>
      <c r="U1896" s="48"/>
      <c r="V1896" s="49"/>
    </row>
    <row r="1897" spans="1:22" x14ac:dyDescent="0.35">
      <c r="A1897" s="1"/>
      <c r="B1897" s="44"/>
      <c r="E1897" s="50"/>
      <c r="F1897" s="41"/>
      <c r="G1897" s="42"/>
      <c r="H1897" s="42"/>
      <c r="I1897" s="42"/>
      <c r="J1897" s="42"/>
      <c r="K1897" s="42"/>
      <c r="L1897" s="46"/>
      <c r="M1897" s="42"/>
      <c r="N1897" s="48"/>
      <c r="O1897" s="42"/>
      <c r="P1897" s="42"/>
      <c r="Q1897" s="42"/>
      <c r="R1897" s="47"/>
      <c r="S1897" s="42"/>
      <c r="T1897" s="73"/>
      <c r="U1897" s="48"/>
      <c r="V1897" s="49"/>
    </row>
    <row r="1898" spans="1:22" x14ac:dyDescent="0.35">
      <c r="A1898" s="1"/>
      <c r="B1898" s="44"/>
      <c r="E1898" s="50"/>
      <c r="F1898" s="41"/>
      <c r="G1898" s="42"/>
      <c r="H1898" s="42"/>
      <c r="I1898" s="42"/>
      <c r="J1898" s="42"/>
      <c r="K1898" s="42"/>
      <c r="L1898" s="46"/>
      <c r="M1898" s="42"/>
      <c r="N1898" s="48"/>
      <c r="O1898" s="42"/>
      <c r="P1898" s="42"/>
      <c r="Q1898" s="42"/>
      <c r="R1898" s="47"/>
      <c r="S1898" s="42"/>
      <c r="T1898" s="73"/>
      <c r="U1898" s="48"/>
      <c r="V1898" s="49"/>
    </row>
    <row r="1899" spans="1:22" x14ac:dyDescent="0.35">
      <c r="A1899" s="1"/>
      <c r="B1899" s="44"/>
      <c r="E1899" s="50"/>
      <c r="F1899" s="41"/>
      <c r="G1899" s="42"/>
      <c r="H1899" s="42"/>
      <c r="I1899" s="42"/>
      <c r="J1899" s="42"/>
      <c r="K1899" s="42"/>
      <c r="L1899" s="46"/>
      <c r="M1899" s="48"/>
      <c r="N1899" s="48"/>
      <c r="O1899" s="42"/>
      <c r="P1899" s="42"/>
      <c r="Q1899" s="42"/>
      <c r="R1899" s="47"/>
      <c r="S1899" s="42"/>
      <c r="T1899" s="73"/>
      <c r="U1899" s="48"/>
      <c r="V1899" s="49"/>
    </row>
    <row r="1900" spans="1:22" x14ac:dyDescent="0.35">
      <c r="A1900" s="1"/>
      <c r="B1900" s="44"/>
      <c r="E1900" s="50"/>
      <c r="F1900" s="41"/>
      <c r="G1900" s="42"/>
      <c r="H1900" s="42"/>
      <c r="I1900" s="42"/>
      <c r="J1900" s="42"/>
      <c r="K1900" s="42"/>
      <c r="L1900" s="46"/>
      <c r="M1900" s="42"/>
      <c r="N1900" s="48"/>
      <c r="O1900" s="42"/>
      <c r="P1900" s="42"/>
      <c r="Q1900" s="42"/>
      <c r="R1900" s="47"/>
      <c r="S1900" s="42"/>
      <c r="T1900" s="73"/>
      <c r="U1900" s="48"/>
      <c r="V1900" s="49"/>
    </row>
    <row r="1901" spans="1:22" x14ac:dyDescent="0.35">
      <c r="A1901" s="1"/>
      <c r="B1901" s="44"/>
      <c r="E1901" s="50"/>
      <c r="F1901" s="41"/>
      <c r="G1901" s="42"/>
      <c r="H1901" s="42"/>
      <c r="I1901" s="42"/>
      <c r="J1901" s="42"/>
      <c r="K1901" s="42"/>
      <c r="L1901" s="46"/>
      <c r="M1901" s="42"/>
      <c r="N1901" s="48"/>
      <c r="O1901" s="42"/>
      <c r="P1901" s="42"/>
      <c r="Q1901" s="42"/>
      <c r="R1901" s="47"/>
      <c r="S1901" s="42"/>
      <c r="T1901" s="73"/>
      <c r="U1901" s="48"/>
      <c r="V1901" s="49"/>
    </row>
    <row r="1902" spans="1:22" x14ac:dyDescent="0.35">
      <c r="A1902" s="1"/>
      <c r="B1902" s="44"/>
      <c r="E1902" s="50"/>
      <c r="F1902" s="41"/>
      <c r="G1902" s="42"/>
      <c r="H1902" s="42"/>
      <c r="I1902" s="42"/>
      <c r="J1902" s="42"/>
      <c r="K1902" s="42"/>
      <c r="L1902" s="46"/>
      <c r="M1902" s="42"/>
      <c r="N1902" s="48"/>
      <c r="O1902" s="42"/>
      <c r="P1902" s="42"/>
      <c r="Q1902" s="42"/>
      <c r="R1902" s="47"/>
      <c r="S1902" s="42"/>
      <c r="T1902" s="73"/>
      <c r="U1902" s="48"/>
      <c r="V1902" s="49"/>
    </row>
    <row r="1903" spans="1:22" x14ac:dyDescent="0.35">
      <c r="A1903" s="1"/>
      <c r="B1903" s="44"/>
      <c r="E1903" s="50"/>
      <c r="F1903" s="41"/>
      <c r="G1903" s="42"/>
      <c r="H1903" s="42"/>
      <c r="I1903" s="42"/>
      <c r="J1903" s="42"/>
      <c r="K1903" s="42"/>
      <c r="L1903" s="46"/>
      <c r="M1903" s="42"/>
      <c r="N1903" s="48"/>
      <c r="O1903" s="42"/>
      <c r="P1903" s="42"/>
      <c r="Q1903" s="42"/>
      <c r="R1903" s="47"/>
      <c r="S1903" s="42"/>
      <c r="T1903" s="73"/>
      <c r="U1903" s="48"/>
      <c r="V1903" s="49"/>
    </row>
    <row r="1904" spans="1:22" x14ac:dyDescent="0.35">
      <c r="A1904" s="1"/>
      <c r="B1904" s="44"/>
      <c r="E1904" s="50"/>
      <c r="F1904" s="41"/>
      <c r="G1904" s="42"/>
      <c r="H1904" s="42"/>
      <c r="I1904" s="42"/>
      <c r="J1904" s="42"/>
      <c r="K1904" s="42"/>
      <c r="L1904" s="46"/>
      <c r="M1904" s="42"/>
      <c r="N1904" s="48"/>
      <c r="O1904" s="42"/>
      <c r="P1904" s="42"/>
      <c r="Q1904" s="42"/>
      <c r="R1904" s="47"/>
      <c r="S1904" s="42"/>
      <c r="T1904" s="73"/>
      <c r="U1904" s="48"/>
      <c r="V1904" s="49"/>
    </row>
    <row r="1905" spans="1:22" x14ac:dyDescent="0.35">
      <c r="A1905" s="1"/>
      <c r="B1905" s="44"/>
      <c r="E1905" s="50"/>
      <c r="F1905" s="41"/>
      <c r="G1905" s="42"/>
      <c r="H1905" s="42"/>
      <c r="I1905" s="42"/>
      <c r="J1905" s="42"/>
      <c r="K1905" s="42"/>
      <c r="L1905" s="46"/>
      <c r="M1905" s="48"/>
      <c r="N1905" s="48"/>
      <c r="O1905" s="42"/>
      <c r="P1905" s="42"/>
      <c r="Q1905" s="42"/>
      <c r="R1905" s="47"/>
      <c r="S1905" s="42"/>
      <c r="T1905" s="73"/>
      <c r="U1905" s="48"/>
      <c r="V1905" s="49"/>
    </row>
    <row r="1906" spans="1:22" x14ac:dyDescent="0.35">
      <c r="A1906" s="1"/>
      <c r="B1906" s="44"/>
      <c r="E1906" s="50"/>
      <c r="F1906" s="41"/>
      <c r="G1906" s="42"/>
      <c r="H1906" s="42"/>
      <c r="I1906" s="42"/>
      <c r="J1906" s="42"/>
      <c r="K1906" s="42"/>
      <c r="L1906" s="46"/>
      <c r="M1906" s="48"/>
      <c r="N1906" s="48"/>
      <c r="O1906" s="42"/>
      <c r="P1906" s="42"/>
      <c r="Q1906" s="42"/>
      <c r="R1906" s="47"/>
      <c r="S1906" s="42"/>
      <c r="T1906" s="73"/>
      <c r="U1906" s="48"/>
      <c r="V1906" s="49"/>
    </row>
    <row r="1907" spans="1:22" x14ac:dyDescent="0.35">
      <c r="A1907" s="1"/>
      <c r="B1907" s="44"/>
      <c r="E1907" s="50"/>
      <c r="F1907" s="41"/>
      <c r="G1907" s="42"/>
      <c r="H1907" s="42"/>
      <c r="I1907" s="42"/>
      <c r="J1907" s="42"/>
      <c r="K1907" s="42"/>
      <c r="L1907" s="46"/>
      <c r="M1907" s="48"/>
      <c r="N1907" s="48"/>
      <c r="O1907" s="42"/>
      <c r="P1907" s="42"/>
      <c r="Q1907" s="42"/>
      <c r="R1907" s="47"/>
      <c r="S1907" s="42"/>
      <c r="T1907" s="73"/>
      <c r="U1907" s="48"/>
      <c r="V1907" s="49"/>
    </row>
    <row r="1908" spans="1:22" x14ac:dyDescent="0.35">
      <c r="A1908" s="1"/>
      <c r="B1908" s="44"/>
      <c r="E1908" s="50"/>
      <c r="F1908" s="41"/>
      <c r="G1908" s="42"/>
      <c r="H1908" s="42"/>
      <c r="I1908" s="42"/>
      <c r="J1908" s="42"/>
      <c r="K1908" s="42"/>
      <c r="L1908" s="46"/>
      <c r="M1908" s="48"/>
      <c r="N1908" s="48"/>
      <c r="O1908" s="42"/>
      <c r="P1908" s="42"/>
      <c r="Q1908" s="42"/>
      <c r="R1908" s="47"/>
      <c r="S1908" s="42"/>
      <c r="T1908" s="73"/>
      <c r="U1908" s="48"/>
      <c r="V1908" s="49"/>
    </row>
    <row r="1909" spans="1:22" x14ac:dyDescent="0.35">
      <c r="A1909" s="1"/>
      <c r="B1909" s="44"/>
      <c r="E1909" s="50"/>
      <c r="F1909" s="60"/>
      <c r="G1909" s="42"/>
      <c r="H1909" s="42"/>
      <c r="I1909" s="42"/>
      <c r="J1909" s="42"/>
      <c r="K1909" s="42"/>
      <c r="L1909" s="46"/>
      <c r="M1909" s="48"/>
      <c r="N1909" s="48"/>
      <c r="O1909" s="42"/>
      <c r="P1909" s="42"/>
      <c r="Q1909" s="42"/>
      <c r="R1909" s="47"/>
      <c r="S1909" s="42"/>
      <c r="T1909" s="73"/>
      <c r="U1909" s="48"/>
      <c r="V1909" s="49"/>
    </row>
    <row r="1910" spans="1:22" x14ac:dyDescent="0.35">
      <c r="A1910" s="1"/>
      <c r="B1910" s="44"/>
      <c r="E1910" s="50"/>
      <c r="F1910" s="41"/>
      <c r="G1910" s="42"/>
      <c r="H1910" s="42"/>
      <c r="I1910" s="42"/>
      <c r="J1910" s="42"/>
      <c r="K1910" s="42"/>
      <c r="L1910" s="46"/>
      <c r="M1910" s="48"/>
      <c r="N1910" s="48"/>
      <c r="O1910" s="42"/>
      <c r="P1910" s="42"/>
      <c r="Q1910" s="42"/>
      <c r="R1910" s="47"/>
      <c r="S1910" s="42"/>
      <c r="T1910" s="73"/>
      <c r="U1910" s="48"/>
      <c r="V1910" s="49"/>
    </row>
    <row r="1911" spans="1:22" x14ac:dyDescent="0.35">
      <c r="A1911" s="1"/>
      <c r="B1911" s="44"/>
      <c r="E1911" s="50"/>
      <c r="F1911" s="41"/>
      <c r="G1911" s="42"/>
      <c r="H1911" s="42"/>
      <c r="I1911" s="42"/>
      <c r="J1911" s="42"/>
      <c r="K1911" s="42"/>
      <c r="L1911" s="46"/>
      <c r="M1911" s="48"/>
      <c r="N1911" s="48"/>
      <c r="O1911" s="42"/>
      <c r="P1911" s="42"/>
      <c r="Q1911" s="42"/>
      <c r="R1911" s="47"/>
      <c r="S1911" s="42"/>
      <c r="T1911" s="73"/>
      <c r="U1911" s="48"/>
      <c r="V1911" s="49"/>
    </row>
    <row r="1912" spans="1:22" x14ac:dyDescent="0.35">
      <c r="A1912" s="1"/>
      <c r="B1912" s="44"/>
      <c r="E1912" s="50"/>
      <c r="F1912" s="41"/>
      <c r="G1912" s="42"/>
      <c r="H1912" s="42"/>
      <c r="I1912" s="42"/>
      <c r="J1912" s="42"/>
      <c r="K1912" s="42"/>
      <c r="L1912" s="46"/>
      <c r="M1912" s="48"/>
      <c r="N1912" s="48"/>
      <c r="O1912" s="42"/>
      <c r="P1912" s="42"/>
      <c r="Q1912" s="42"/>
      <c r="R1912" s="47"/>
      <c r="S1912" s="42"/>
      <c r="T1912" s="73"/>
      <c r="U1912" s="48"/>
      <c r="V1912" s="49"/>
    </row>
    <row r="1913" spans="1:22" x14ac:dyDescent="0.35">
      <c r="A1913" s="1"/>
      <c r="B1913" s="44"/>
      <c r="E1913" s="50"/>
      <c r="F1913" s="41"/>
      <c r="G1913" s="42"/>
      <c r="H1913" s="42"/>
      <c r="I1913" s="42"/>
      <c r="J1913" s="42"/>
      <c r="K1913" s="42"/>
      <c r="L1913" s="46"/>
      <c r="M1913" s="48"/>
      <c r="N1913" s="48"/>
      <c r="O1913" s="42"/>
      <c r="P1913" s="42"/>
      <c r="Q1913" s="42"/>
      <c r="R1913" s="47"/>
      <c r="S1913" s="42"/>
      <c r="T1913" s="73"/>
      <c r="U1913" s="48"/>
      <c r="V1913" s="49"/>
    </row>
    <row r="1914" spans="1:22" x14ac:dyDescent="0.35">
      <c r="A1914" s="1"/>
      <c r="B1914" s="44"/>
      <c r="E1914" s="50"/>
      <c r="F1914" s="41"/>
      <c r="G1914" s="42"/>
      <c r="H1914" s="42"/>
      <c r="I1914" s="42"/>
      <c r="J1914" s="42"/>
      <c r="K1914" s="42"/>
      <c r="L1914" s="46"/>
      <c r="M1914" s="48"/>
      <c r="N1914" s="48"/>
      <c r="O1914" s="42"/>
      <c r="P1914" s="42"/>
      <c r="Q1914" s="42"/>
      <c r="R1914" s="47"/>
      <c r="S1914" s="42"/>
      <c r="T1914" s="73"/>
      <c r="U1914" s="48"/>
      <c r="V1914" s="49"/>
    </row>
    <row r="1915" spans="1:22" x14ac:dyDescent="0.35">
      <c r="A1915" s="1"/>
      <c r="B1915" s="44"/>
      <c r="E1915" s="50"/>
      <c r="F1915" s="41"/>
      <c r="G1915" s="42"/>
      <c r="H1915" s="42"/>
      <c r="I1915" s="42"/>
      <c r="J1915" s="42"/>
      <c r="K1915" s="42"/>
      <c r="L1915" s="46"/>
      <c r="M1915" s="48"/>
      <c r="N1915" s="48"/>
      <c r="O1915" s="42"/>
      <c r="P1915" s="42"/>
      <c r="Q1915" s="42"/>
      <c r="R1915" s="47"/>
      <c r="S1915" s="42"/>
      <c r="T1915" s="73"/>
      <c r="U1915" s="48"/>
      <c r="V1915" s="49"/>
    </row>
    <row r="1916" spans="1:22" x14ac:dyDescent="0.35">
      <c r="A1916" s="1"/>
      <c r="B1916" s="44"/>
      <c r="E1916" s="50"/>
      <c r="F1916" s="41"/>
      <c r="G1916" s="42"/>
      <c r="H1916" s="42"/>
      <c r="I1916" s="42"/>
      <c r="J1916" s="42"/>
      <c r="K1916" s="42"/>
      <c r="L1916" s="46"/>
      <c r="M1916" s="42"/>
      <c r="N1916" s="48"/>
      <c r="O1916" s="42"/>
      <c r="P1916" s="42"/>
      <c r="Q1916" s="42"/>
      <c r="R1916" s="47"/>
      <c r="S1916" s="42"/>
      <c r="T1916" s="73"/>
      <c r="U1916" s="48"/>
      <c r="V1916" s="49"/>
    </row>
    <row r="1917" spans="1:22" x14ac:dyDescent="0.35">
      <c r="A1917" s="1"/>
      <c r="B1917" s="44"/>
      <c r="E1917" s="50"/>
      <c r="F1917" s="41"/>
      <c r="G1917" s="42"/>
      <c r="H1917" s="42"/>
      <c r="I1917" s="42"/>
      <c r="J1917" s="42"/>
      <c r="K1917" s="42"/>
      <c r="L1917" s="46"/>
      <c r="M1917" s="42"/>
      <c r="N1917" s="48"/>
      <c r="O1917" s="42"/>
      <c r="P1917" s="42"/>
      <c r="Q1917" s="42"/>
      <c r="R1917" s="47"/>
      <c r="S1917" s="42"/>
      <c r="T1917" s="73"/>
      <c r="U1917" s="48"/>
      <c r="V1917" s="49"/>
    </row>
    <row r="1918" spans="1:22" x14ac:dyDescent="0.35">
      <c r="A1918" s="1"/>
      <c r="B1918" s="44"/>
      <c r="E1918" s="50"/>
      <c r="F1918" s="41"/>
      <c r="G1918" s="42"/>
      <c r="H1918" s="42"/>
      <c r="I1918" s="42"/>
      <c r="J1918" s="42"/>
      <c r="K1918" s="42"/>
      <c r="L1918" s="46"/>
      <c r="M1918" s="48"/>
      <c r="N1918" s="48"/>
      <c r="O1918" s="42"/>
      <c r="P1918" s="42"/>
      <c r="Q1918" s="42"/>
      <c r="R1918" s="47"/>
      <c r="S1918" s="42"/>
      <c r="T1918" s="73"/>
      <c r="U1918" s="48"/>
      <c r="V1918" s="49"/>
    </row>
    <row r="1919" spans="1:22" x14ac:dyDescent="0.35">
      <c r="A1919" s="1"/>
      <c r="B1919" s="44"/>
      <c r="E1919" s="50"/>
      <c r="F1919" s="41"/>
      <c r="G1919" s="42"/>
      <c r="H1919" s="42"/>
      <c r="I1919" s="42"/>
      <c r="J1919" s="42"/>
      <c r="K1919" s="42"/>
      <c r="L1919" s="46"/>
      <c r="M1919" s="48"/>
      <c r="N1919" s="48"/>
      <c r="O1919" s="42"/>
      <c r="P1919" s="42"/>
      <c r="Q1919" s="42"/>
      <c r="R1919" s="47"/>
      <c r="S1919" s="42"/>
      <c r="T1919" s="73"/>
      <c r="U1919" s="48"/>
      <c r="V1919" s="49"/>
    </row>
    <row r="1920" spans="1:22" x14ac:dyDescent="0.35">
      <c r="A1920" s="1"/>
      <c r="B1920" s="44"/>
      <c r="E1920" s="50"/>
      <c r="F1920" s="41"/>
      <c r="G1920" s="42"/>
      <c r="H1920" s="42"/>
      <c r="I1920" s="42"/>
      <c r="J1920" s="42"/>
      <c r="K1920" s="42"/>
      <c r="L1920" s="46"/>
      <c r="M1920" s="48"/>
      <c r="N1920" s="48"/>
      <c r="O1920" s="42"/>
      <c r="P1920" s="42"/>
      <c r="Q1920" s="42"/>
      <c r="R1920" s="47"/>
      <c r="S1920" s="42"/>
      <c r="T1920" s="73"/>
      <c r="U1920" s="48"/>
      <c r="V1920" s="49"/>
    </row>
    <row r="1921" spans="1:22" x14ac:dyDescent="0.35">
      <c r="A1921" s="1"/>
      <c r="B1921" s="44"/>
      <c r="E1921" s="50"/>
      <c r="F1921" s="41"/>
      <c r="G1921" s="42"/>
      <c r="H1921" s="42"/>
      <c r="I1921" s="42"/>
      <c r="J1921" s="42"/>
      <c r="K1921" s="42"/>
      <c r="L1921" s="46"/>
      <c r="M1921" s="48"/>
      <c r="N1921" s="48"/>
      <c r="O1921" s="42"/>
      <c r="P1921" s="42"/>
      <c r="Q1921" s="42"/>
      <c r="R1921" s="47"/>
      <c r="S1921" s="42"/>
      <c r="T1921" s="73"/>
      <c r="U1921" s="48"/>
      <c r="V1921" s="49"/>
    </row>
    <row r="1922" spans="1:22" x14ac:dyDescent="0.35">
      <c r="A1922" s="1"/>
      <c r="B1922" s="44"/>
      <c r="E1922" s="50"/>
      <c r="F1922" s="41"/>
      <c r="G1922" s="42"/>
      <c r="H1922" s="42"/>
      <c r="I1922" s="42"/>
      <c r="J1922" s="42"/>
      <c r="K1922" s="42"/>
      <c r="L1922" s="46"/>
      <c r="M1922" s="48"/>
      <c r="N1922" s="48"/>
      <c r="O1922" s="42"/>
      <c r="P1922" s="42"/>
      <c r="Q1922" s="42"/>
      <c r="R1922" s="47"/>
      <c r="S1922" s="42"/>
      <c r="T1922" s="73"/>
      <c r="U1922" s="48"/>
      <c r="V1922" s="49"/>
    </row>
    <row r="1923" spans="1:22" x14ac:dyDescent="0.35">
      <c r="A1923" s="1"/>
      <c r="B1923" s="44"/>
      <c r="E1923" s="50"/>
      <c r="F1923" s="41"/>
      <c r="G1923" s="42"/>
      <c r="H1923" s="42"/>
      <c r="I1923" s="42"/>
      <c r="J1923" s="42"/>
      <c r="K1923" s="42"/>
      <c r="L1923" s="46"/>
      <c r="M1923" s="48"/>
      <c r="N1923" s="48"/>
      <c r="O1923" s="42"/>
      <c r="P1923" s="42"/>
      <c r="Q1923" s="42"/>
      <c r="R1923" s="47"/>
      <c r="S1923" s="42"/>
      <c r="T1923" s="73"/>
      <c r="U1923" s="48"/>
      <c r="V1923" s="49"/>
    </row>
    <row r="1924" spans="1:22" x14ac:dyDescent="0.35">
      <c r="A1924" s="1"/>
      <c r="B1924" s="44"/>
      <c r="E1924" s="50"/>
      <c r="F1924" s="41"/>
      <c r="G1924" s="42"/>
      <c r="H1924" s="42"/>
      <c r="I1924" s="42"/>
      <c r="J1924" s="42"/>
      <c r="K1924" s="42"/>
      <c r="L1924" s="46"/>
      <c r="M1924" s="48"/>
      <c r="N1924" s="48"/>
      <c r="O1924" s="42"/>
      <c r="P1924" s="42"/>
      <c r="Q1924" s="42"/>
      <c r="R1924" s="47"/>
      <c r="S1924" s="42"/>
      <c r="T1924" s="73"/>
      <c r="U1924" s="48"/>
      <c r="V1924" s="49"/>
    </row>
    <row r="1925" spans="1:22" x14ac:dyDescent="0.35">
      <c r="A1925" s="1"/>
      <c r="B1925" s="44"/>
      <c r="E1925" s="50"/>
      <c r="F1925" s="41"/>
      <c r="G1925" s="42"/>
      <c r="H1925" s="42"/>
      <c r="I1925" s="42"/>
      <c r="J1925" s="42"/>
      <c r="K1925" s="42"/>
      <c r="L1925" s="46"/>
      <c r="M1925" s="48"/>
      <c r="N1925" s="48"/>
      <c r="O1925" s="42"/>
      <c r="P1925" s="42"/>
      <c r="Q1925" s="42"/>
      <c r="R1925" s="47"/>
      <c r="S1925" s="42"/>
      <c r="T1925" s="73"/>
      <c r="U1925" s="48"/>
      <c r="V1925" s="49"/>
    </row>
    <row r="1926" spans="1:22" x14ac:dyDescent="0.35">
      <c r="A1926" s="1"/>
      <c r="B1926" s="44"/>
      <c r="E1926" s="50"/>
      <c r="F1926" s="41"/>
      <c r="G1926" s="42"/>
      <c r="H1926" s="42"/>
      <c r="I1926" s="42"/>
      <c r="J1926" s="42"/>
      <c r="K1926" s="42"/>
      <c r="L1926" s="46"/>
      <c r="M1926" s="48"/>
      <c r="N1926" s="48"/>
      <c r="O1926" s="42"/>
      <c r="P1926" s="42"/>
      <c r="Q1926" s="42"/>
      <c r="R1926" s="47"/>
      <c r="S1926" s="42"/>
      <c r="T1926" s="73"/>
      <c r="U1926" s="48"/>
      <c r="V1926" s="49"/>
    </row>
    <row r="1927" spans="1:22" x14ac:dyDescent="0.35">
      <c r="A1927" s="1"/>
      <c r="B1927" s="44"/>
      <c r="E1927" s="50"/>
      <c r="F1927" s="41"/>
      <c r="G1927" s="42"/>
      <c r="H1927" s="42"/>
      <c r="I1927" s="42"/>
      <c r="J1927" s="42"/>
      <c r="K1927" s="42"/>
      <c r="L1927" s="46"/>
      <c r="M1927" s="48"/>
      <c r="N1927" s="48"/>
      <c r="O1927" s="42"/>
      <c r="P1927" s="42"/>
      <c r="Q1927" s="42"/>
      <c r="R1927" s="47"/>
      <c r="S1927" s="42"/>
      <c r="T1927" s="73"/>
      <c r="U1927" s="48"/>
      <c r="V1927" s="49"/>
    </row>
    <row r="1928" spans="1:22" x14ac:dyDescent="0.35">
      <c r="A1928" s="1"/>
      <c r="B1928" s="44"/>
      <c r="E1928" s="50"/>
      <c r="F1928" s="41"/>
      <c r="G1928" s="42"/>
      <c r="H1928" s="42"/>
      <c r="I1928" s="42"/>
      <c r="J1928" s="42"/>
      <c r="K1928" s="42"/>
      <c r="L1928" s="46"/>
      <c r="M1928" s="48"/>
      <c r="N1928" s="48"/>
      <c r="O1928" s="42"/>
      <c r="P1928" s="42"/>
      <c r="Q1928" s="42"/>
      <c r="R1928" s="47"/>
      <c r="S1928" s="42"/>
      <c r="T1928" s="73"/>
      <c r="U1928" s="48"/>
      <c r="V1928" s="49"/>
    </row>
    <row r="1929" spans="1:22" x14ac:dyDescent="0.35">
      <c r="A1929" s="1"/>
      <c r="B1929" s="44"/>
      <c r="E1929" s="50"/>
      <c r="F1929" s="41"/>
      <c r="G1929" s="42"/>
      <c r="H1929" s="42"/>
      <c r="I1929" s="42"/>
      <c r="J1929" s="42"/>
      <c r="K1929" s="42"/>
      <c r="L1929" s="46"/>
      <c r="M1929" s="48"/>
      <c r="N1929" s="48"/>
      <c r="O1929" s="42"/>
      <c r="P1929" s="42"/>
      <c r="Q1929" s="42"/>
      <c r="R1929" s="47"/>
      <c r="S1929" s="42"/>
      <c r="T1929" s="73"/>
      <c r="U1929" s="48"/>
      <c r="V1929" s="49"/>
    </row>
    <row r="1930" spans="1:22" x14ac:dyDescent="0.35">
      <c r="A1930" s="1"/>
      <c r="B1930" s="44"/>
      <c r="E1930" s="50"/>
      <c r="F1930" s="41"/>
      <c r="G1930" s="42"/>
      <c r="H1930" s="42"/>
      <c r="I1930" s="42"/>
      <c r="J1930" s="42"/>
      <c r="K1930" s="42"/>
      <c r="L1930" s="46"/>
      <c r="M1930" s="42"/>
      <c r="N1930" s="48"/>
      <c r="O1930" s="42"/>
      <c r="P1930" s="42"/>
      <c r="Q1930" s="42"/>
      <c r="R1930" s="47"/>
      <c r="S1930" s="42"/>
      <c r="T1930" s="73"/>
      <c r="U1930" s="48"/>
      <c r="V1930" s="49"/>
    </row>
    <row r="1931" spans="1:22" x14ac:dyDescent="0.35">
      <c r="A1931" s="1"/>
      <c r="B1931" s="44"/>
      <c r="E1931" s="50"/>
      <c r="F1931" s="41"/>
      <c r="G1931" s="42"/>
      <c r="H1931" s="42"/>
      <c r="I1931" s="42"/>
      <c r="J1931" s="42"/>
      <c r="K1931" s="42"/>
      <c r="L1931" s="46"/>
      <c r="M1931" s="48"/>
      <c r="N1931" s="48"/>
      <c r="O1931" s="42"/>
      <c r="P1931" s="42"/>
      <c r="Q1931" s="42"/>
      <c r="R1931" s="47"/>
      <c r="S1931" s="42"/>
      <c r="T1931" s="73"/>
      <c r="U1931" s="48"/>
      <c r="V1931" s="49"/>
    </row>
    <row r="1932" spans="1:22" x14ac:dyDescent="0.35">
      <c r="A1932" s="1"/>
      <c r="B1932" s="44"/>
      <c r="E1932" s="50"/>
      <c r="F1932" s="41"/>
      <c r="G1932" s="42"/>
      <c r="H1932" s="42"/>
      <c r="I1932" s="42"/>
      <c r="J1932" s="42"/>
      <c r="K1932" s="42"/>
      <c r="L1932" s="46"/>
      <c r="M1932" s="42"/>
      <c r="N1932" s="48"/>
      <c r="O1932" s="42"/>
      <c r="P1932" s="42"/>
      <c r="Q1932" s="42"/>
      <c r="R1932" s="47"/>
      <c r="S1932" s="42"/>
      <c r="T1932" s="73"/>
      <c r="U1932" s="48"/>
      <c r="V1932" s="49"/>
    </row>
    <row r="1933" spans="1:22" x14ac:dyDescent="0.35">
      <c r="A1933" s="1"/>
      <c r="B1933" s="44"/>
      <c r="E1933" s="50"/>
      <c r="F1933" s="41"/>
      <c r="G1933" s="42"/>
      <c r="H1933" s="42"/>
      <c r="I1933" s="42"/>
      <c r="J1933" s="42"/>
      <c r="K1933" s="42"/>
      <c r="L1933" s="46"/>
      <c r="M1933" s="42"/>
      <c r="N1933" s="48"/>
      <c r="O1933" s="42"/>
      <c r="P1933" s="42"/>
      <c r="Q1933" s="42"/>
      <c r="R1933" s="47"/>
      <c r="S1933" s="42"/>
      <c r="T1933" s="73"/>
      <c r="U1933" s="48"/>
      <c r="V1933" s="49"/>
    </row>
    <row r="1934" spans="1:22" x14ac:dyDescent="0.35">
      <c r="A1934" s="1"/>
      <c r="B1934" s="44"/>
      <c r="E1934" s="50"/>
      <c r="F1934" s="41"/>
      <c r="G1934" s="42"/>
      <c r="H1934" s="42"/>
      <c r="I1934" s="42"/>
      <c r="J1934" s="42"/>
      <c r="K1934" s="42"/>
      <c r="L1934" s="46"/>
      <c r="M1934" s="48"/>
      <c r="N1934" s="48"/>
      <c r="O1934" s="42"/>
      <c r="P1934" s="42"/>
      <c r="Q1934" s="42"/>
      <c r="R1934" s="47"/>
      <c r="S1934" s="42"/>
      <c r="T1934" s="73"/>
      <c r="U1934" s="48"/>
      <c r="V1934" s="49"/>
    </row>
    <row r="1935" spans="1:22" x14ac:dyDescent="0.35">
      <c r="A1935" s="1"/>
      <c r="B1935" s="44"/>
      <c r="E1935" s="50"/>
      <c r="F1935" s="41"/>
      <c r="G1935" s="42"/>
      <c r="H1935" s="42"/>
      <c r="I1935" s="42"/>
      <c r="J1935" s="42"/>
      <c r="K1935" s="42"/>
      <c r="L1935" s="46"/>
      <c r="M1935" s="48"/>
      <c r="N1935" s="48"/>
      <c r="O1935" s="42"/>
      <c r="P1935" s="42"/>
      <c r="Q1935" s="42"/>
      <c r="R1935" s="47"/>
      <c r="S1935" s="42"/>
      <c r="T1935" s="73"/>
      <c r="U1935" s="48"/>
      <c r="V1935" s="49"/>
    </row>
    <row r="1936" spans="1:22" x14ac:dyDescent="0.35">
      <c r="A1936" s="1"/>
      <c r="B1936" s="44"/>
      <c r="E1936" s="50"/>
      <c r="F1936" s="41"/>
      <c r="G1936" s="42"/>
      <c r="H1936" s="42"/>
      <c r="I1936" s="42"/>
      <c r="J1936" s="42"/>
      <c r="K1936" s="42"/>
      <c r="L1936" s="46"/>
      <c r="M1936" s="48"/>
      <c r="N1936" s="48"/>
      <c r="O1936" s="42"/>
      <c r="P1936" s="42"/>
      <c r="Q1936" s="42"/>
      <c r="R1936" s="47"/>
      <c r="S1936" s="42"/>
      <c r="T1936" s="73"/>
      <c r="U1936" s="48"/>
      <c r="V1936" s="49"/>
    </row>
    <row r="1937" spans="1:22" x14ac:dyDescent="0.35">
      <c r="A1937" s="1"/>
      <c r="B1937" s="44"/>
      <c r="E1937" s="50"/>
      <c r="F1937" s="41"/>
      <c r="G1937" s="42"/>
      <c r="H1937" s="42"/>
      <c r="I1937" s="42"/>
      <c r="J1937" s="42"/>
      <c r="K1937" s="42"/>
      <c r="L1937" s="46"/>
      <c r="M1937" s="48"/>
      <c r="N1937" s="48"/>
      <c r="O1937" s="42"/>
      <c r="P1937" s="42"/>
      <c r="Q1937" s="42"/>
      <c r="R1937" s="47"/>
      <c r="S1937" s="42"/>
      <c r="T1937" s="73"/>
      <c r="U1937" s="48"/>
      <c r="V1937" s="49"/>
    </row>
    <row r="1938" spans="1:22" x14ac:dyDescent="0.35">
      <c r="A1938" s="1"/>
      <c r="B1938" s="44"/>
      <c r="E1938" s="50"/>
      <c r="F1938" s="41"/>
      <c r="G1938" s="42"/>
      <c r="H1938" s="42"/>
      <c r="I1938" s="42"/>
      <c r="J1938" s="42"/>
      <c r="K1938" s="42"/>
      <c r="L1938" s="46"/>
      <c r="M1938" s="48"/>
      <c r="N1938" s="48"/>
      <c r="O1938" s="42"/>
      <c r="P1938" s="42"/>
      <c r="Q1938" s="42"/>
      <c r="R1938" s="47"/>
      <c r="S1938" s="42"/>
      <c r="T1938" s="73"/>
      <c r="U1938" s="48"/>
      <c r="V1938" s="49"/>
    </row>
    <row r="1939" spans="1:22" x14ac:dyDescent="0.35">
      <c r="A1939" s="1"/>
      <c r="B1939" s="44"/>
      <c r="E1939" s="50"/>
      <c r="F1939" s="41"/>
      <c r="G1939" s="42"/>
      <c r="H1939" s="42"/>
      <c r="I1939" s="42"/>
      <c r="J1939" s="42"/>
      <c r="K1939" s="42"/>
      <c r="L1939" s="46"/>
      <c r="M1939" s="42"/>
      <c r="N1939" s="48"/>
      <c r="O1939" s="42"/>
      <c r="P1939" s="42"/>
      <c r="Q1939" s="42"/>
      <c r="R1939" s="47"/>
      <c r="S1939" s="42"/>
      <c r="T1939" s="73"/>
      <c r="U1939" s="48"/>
      <c r="V1939" s="49"/>
    </row>
    <row r="1940" spans="1:22" x14ac:dyDescent="0.35">
      <c r="A1940" s="1"/>
      <c r="B1940" s="44"/>
      <c r="E1940" s="50"/>
      <c r="F1940" s="41"/>
      <c r="G1940" s="42"/>
      <c r="H1940" s="42"/>
      <c r="I1940" s="42"/>
      <c r="J1940" s="42"/>
      <c r="K1940" s="42"/>
      <c r="L1940" s="46"/>
      <c r="M1940" s="42"/>
      <c r="N1940" s="48"/>
      <c r="O1940" s="42"/>
      <c r="P1940" s="42"/>
      <c r="Q1940" s="42"/>
      <c r="R1940" s="47"/>
      <c r="S1940" s="42"/>
      <c r="T1940" s="73"/>
      <c r="U1940" s="48"/>
      <c r="V1940" s="49"/>
    </row>
    <row r="1941" spans="1:22" x14ac:dyDescent="0.35">
      <c r="A1941" s="1"/>
      <c r="B1941" s="44"/>
      <c r="E1941" s="50"/>
      <c r="F1941" s="41"/>
      <c r="G1941" s="42"/>
      <c r="H1941" s="42"/>
      <c r="I1941" s="42"/>
      <c r="J1941" s="42"/>
      <c r="K1941" s="42"/>
      <c r="L1941" s="46"/>
      <c r="M1941" s="48"/>
      <c r="N1941" s="48"/>
      <c r="O1941" s="42"/>
      <c r="P1941" s="42"/>
      <c r="Q1941" s="42"/>
      <c r="R1941" s="47"/>
      <c r="S1941" s="42"/>
      <c r="T1941" s="73"/>
      <c r="U1941" s="48"/>
      <c r="V1941" s="49"/>
    </row>
    <row r="1942" spans="1:22" x14ac:dyDescent="0.35">
      <c r="A1942" s="1"/>
      <c r="B1942" s="44"/>
      <c r="E1942" s="50"/>
      <c r="F1942" s="41"/>
      <c r="G1942" s="42"/>
      <c r="H1942" s="42"/>
      <c r="I1942" s="42"/>
      <c r="J1942" s="42"/>
      <c r="K1942" s="42"/>
      <c r="L1942" s="46"/>
      <c r="M1942" s="48"/>
      <c r="N1942" s="48"/>
      <c r="O1942" s="42"/>
      <c r="P1942" s="42"/>
      <c r="Q1942" s="42"/>
      <c r="R1942" s="47"/>
      <c r="S1942" s="42"/>
      <c r="T1942" s="73"/>
      <c r="U1942" s="48"/>
      <c r="V1942" s="49"/>
    </row>
    <row r="1943" spans="1:22" x14ac:dyDescent="0.35">
      <c r="A1943" s="1"/>
      <c r="B1943" s="44"/>
      <c r="E1943" s="50"/>
      <c r="F1943" s="41"/>
      <c r="G1943" s="42"/>
      <c r="H1943" s="42"/>
      <c r="I1943" s="42"/>
      <c r="J1943" s="42"/>
      <c r="K1943" s="42"/>
      <c r="L1943" s="46"/>
      <c r="M1943" s="48"/>
      <c r="N1943" s="48"/>
      <c r="O1943" s="42"/>
      <c r="P1943" s="42"/>
      <c r="Q1943" s="42"/>
      <c r="R1943" s="47"/>
      <c r="S1943" s="42"/>
      <c r="T1943" s="73"/>
      <c r="U1943" s="48"/>
      <c r="V1943" s="49"/>
    </row>
    <row r="1944" spans="1:22" x14ac:dyDescent="0.35">
      <c r="A1944" s="1"/>
      <c r="B1944" s="44"/>
      <c r="E1944" s="50"/>
      <c r="F1944" s="41"/>
      <c r="G1944" s="42"/>
      <c r="H1944" s="42"/>
      <c r="I1944" s="42"/>
      <c r="J1944" s="42"/>
      <c r="K1944" s="42"/>
      <c r="L1944" s="46"/>
      <c r="M1944" s="42"/>
      <c r="N1944" s="48"/>
      <c r="O1944" s="42"/>
      <c r="P1944" s="42"/>
      <c r="Q1944" s="42"/>
      <c r="R1944" s="47"/>
      <c r="S1944" s="42"/>
      <c r="T1944" s="73"/>
      <c r="U1944" s="48"/>
      <c r="V1944" s="49"/>
    </row>
    <row r="1945" spans="1:22" x14ac:dyDescent="0.35">
      <c r="A1945" s="1"/>
      <c r="B1945" s="44"/>
      <c r="E1945" s="50"/>
      <c r="F1945" s="41"/>
      <c r="G1945" s="42"/>
      <c r="H1945" s="42"/>
      <c r="I1945" s="42"/>
      <c r="J1945" s="42"/>
      <c r="K1945" s="42"/>
      <c r="L1945" s="46"/>
      <c r="M1945" s="48"/>
      <c r="N1945" s="48"/>
      <c r="O1945" s="42"/>
      <c r="P1945" s="42"/>
      <c r="Q1945" s="42"/>
      <c r="R1945" s="47"/>
      <c r="S1945" s="42"/>
      <c r="T1945" s="73"/>
      <c r="U1945" s="48"/>
      <c r="V1945" s="49"/>
    </row>
    <row r="1946" spans="1:22" x14ac:dyDescent="0.35">
      <c r="A1946" s="1"/>
      <c r="B1946" s="44"/>
      <c r="E1946" s="50"/>
      <c r="F1946" s="41"/>
      <c r="G1946" s="42"/>
      <c r="H1946" s="42"/>
      <c r="I1946" s="42"/>
      <c r="J1946" s="42"/>
      <c r="K1946" s="42"/>
      <c r="L1946" s="46"/>
      <c r="M1946" s="42"/>
      <c r="N1946" s="48"/>
      <c r="O1946" s="42"/>
      <c r="P1946" s="42"/>
      <c r="Q1946" s="42"/>
      <c r="R1946" s="47"/>
      <c r="S1946" s="42"/>
      <c r="T1946" s="73"/>
      <c r="U1946" s="48"/>
      <c r="V1946" s="49"/>
    </row>
    <row r="1947" spans="1:22" x14ac:dyDescent="0.35">
      <c r="A1947" s="1"/>
      <c r="B1947" s="44"/>
      <c r="E1947" s="50"/>
      <c r="F1947" s="41"/>
      <c r="G1947" s="42"/>
      <c r="H1947" s="42"/>
      <c r="I1947" s="42"/>
      <c r="J1947" s="42"/>
      <c r="K1947" s="42"/>
      <c r="L1947" s="46"/>
      <c r="M1947" s="42"/>
      <c r="N1947" s="48"/>
      <c r="O1947" s="42"/>
      <c r="P1947" s="42"/>
      <c r="Q1947" s="42"/>
      <c r="R1947" s="47"/>
      <c r="S1947" s="42"/>
      <c r="T1947" s="73"/>
      <c r="U1947" s="48"/>
      <c r="V1947" s="49"/>
    </row>
    <row r="1948" spans="1:22" x14ac:dyDescent="0.35">
      <c r="A1948" s="1"/>
      <c r="B1948" s="44"/>
      <c r="E1948" s="50"/>
      <c r="F1948" s="41"/>
      <c r="G1948" s="42"/>
      <c r="H1948" s="42"/>
      <c r="I1948" s="42"/>
      <c r="J1948" s="42"/>
      <c r="K1948" s="42"/>
      <c r="L1948" s="46"/>
      <c r="M1948" s="48"/>
      <c r="N1948" s="48"/>
      <c r="O1948" s="42"/>
      <c r="P1948" s="42"/>
      <c r="Q1948" s="42"/>
      <c r="R1948" s="47"/>
      <c r="S1948" s="42"/>
      <c r="T1948" s="73"/>
      <c r="U1948" s="48"/>
      <c r="V1948" s="49"/>
    </row>
    <row r="1949" spans="1:22" x14ac:dyDescent="0.35">
      <c r="A1949" s="1"/>
      <c r="B1949" s="44"/>
      <c r="E1949" s="50"/>
      <c r="F1949" s="41"/>
      <c r="G1949" s="42"/>
      <c r="H1949" s="42"/>
      <c r="I1949" s="42"/>
      <c r="J1949" s="42"/>
      <c r="K1949" s="42"/>
      <c r="L1949" s="46"/>
      <c r="M1949" s="48"/>
      <c r="N1949" s="48"/>
      <c r="O1949" s="42"/>
      <c r="P1949" s="42"/>
      <c r="Q1949" s="42"/>
      <c r="R1949" s="47"/>
      <c r="S1949" s="42"/>
      <c r="T1949" s="73"/>
      <c r="U1949" s="48"/>
      <c r="V1949" s="49"/>
    </row>
    <row r="1950" spans="1:22" x14ac:dyDescent="0.35">
      <c r="A1950" s="1"/>
      <c r="B1950" s="44"/>
      <c r="E1950" s="50"/>
      <c r="F1950" s="41"/>
      <c r="G1950" s="42"/>
      <c r="H1950" s="42"/>
      <c r="I1950" s="42"/>
      <c r="J1950" s="42"/>
      <c r="K1950" s="42"/>
      <c r="L1950" s="46"/>
      <c r="M1950" s="48"/>
      <c r="N1950" s="48"/>
      <c r="O1950" s="42"/>
      <c r="P1950" s="42"/>
      <c r="Q1950" s="42"/>
      <c r="R1950" s="47"/>
      <c r="S1950" s="42"/>
      <c r="T1950" s="73"/>
      <c r="U1950" s="48"/>
      <c r="V1950" s="49"/>
    </row>
    <row r="1951" spans="1:22" x14ac:dyDescent="0.35">
      <c r="A1951" s="1"/>
      <c r="B1951" s="44"/>
      <c r="E1951" s="50"/>
      <c r="F1951" s="41"/>
      <c r="G1951" s="48"/>
      <c r="H1951" s="42"/>
      <c r="I1951" s="42"/>
      <c r="J1951" s="42"/>
      <c r="K1951" s="42"/>
      <c r="L1951" s="46"/>
      <c r="M1951" s="48"/>
      <c r="N1951" s="48"/>
      <c r="O1951" s="42"/>
      <c r="P1951" s="42"/>
      <c r="Q1951" s="42"/>
      <c r="R1951" s="47"/>
      <c r="S1951" s="42"/>
      <c r="T1951" s="73"/>
      <c r="U1951" s="48"/>
      <c r="V1951" s="49"/>
    </row>
    <row r="1952" spans="1:22" x14ac:dyDescent="0.35">
      <c r="A1952" s="1"/>
      <c r="B1952" s="44"/>
      <c r="E1952" s="50"/>
      <c r="F1952" s="41"/>
      <c r="G1952" s="42"/>
      <c r="H1952" s="42"/>
      <c r="I1952" s="42"/>
      <c r="J1952" s="42"/>
      <c r="K1952" s="42"/>
      <c r="L1952" s="46"/>
      <c r="M1952" s="48"/>
      <c r="N1952" s="48"/>
      <c r="O1952" s="42"/>
      <c r="P1952" s="42"/>
      <c r="Q1952" s="42"/>
      <c r="R1952" s="47"/>
      <c r="S1952" s="42"/>
      <c r="T1952" s="73"/>
      <c r="U1952" s="48"/>
      <c r="V1952" s="49"/>
    </row>
    <row r="1953" spans="1:22" x14ac:dyDescent="0.35">
      <c r="A1953" s="1"/>
      <c r="B1953" s="44"/>
      <c r="E1953" s="50"/>
      <c r="F1953" s="41"/>
      <c r="G1953" s="42"/>
      <c r="H1953" s="42"/>
      <c r="I1953" s="42"/>
      <c r="J1953" s="42"/>
      <c r="K1953" s="42"/>
      <c r="L1953" s="46"/>
      <c r="M1953" s="48"/>
      <c r="N1953" s="48"/>
      <c r="O1953" s="42"/>
      <c r="P1953" s="42"/>
      <c r="Q1953" s="42"/>
      <c r="R1953" s="47"/>
      <c r="S1953" s="42"/>
      <c r="T1953" s="73"/>
      <c r="U1953" s="48"/>
      <c r="V1953" s="49"/>
    </row>
    <row r="1954" spans="1:22" x14ac:dyDescent="0.35">
      <c r="A1954" s="1"/>
      <c r="B1954" s="44"/>
      <c r="E1954" s="50"/>
      <c r="F1954" s="41"/>
      <c r="G1954" s="42"/>
      <c r="H1954" s="42"/>
      <c r="I1954" s="42"/>
      <c r="J1954" s="42"/>
      <c r="K1954" s="42"/>
      <c r="L1954" s="46"/>
      <c r="M1954" s="48"/>
      <c r="N1954" s="48"/>
      <c r="O1954" s="42"/>
      <c r="P1954" s="42"/>
      <c r="Q1954" s="42"/>
      <c r="R1954" s="47"/>
      <c r="S1954" s="42"/>
      <c r="T1954" s="73"/>
      <c r="U1954" s="48"/>
      <c r="V1954" s="49"/>
    </row>
    <row r="1955" spans="1:22" x14ac:dyDescent="0.35">
      <c r="A1955" s="1"/>
      <c r="B1955" s="44"/>
      <c r="E1955" s="50"/>
      <c r="F1955" s="41"/>
      <c r="G1955" s="42"/>
      <c r="H1955" s="42"/>
      <c r="I1955" s="42"/>
      <c r="J1955" s="42"/>
      <c r="K1955" s="42"/>
      <c r="L1955" s="46"/>
      <c r="M1955" s="42"/>
      <c r="N1955" s="48"/>
      <c r="O1955" s="42"/>
      <c r="P1955" s="42"/>
      <c r="Q1955" s="42"/>
      <c r="R1955" s="47"/>
      <c r="S1955" s="42"/>
      <c r="T1955" s="73"/>
      <c r="U1955" s="48"/>
      <c r="V1955" s="49"/>
    </row>
    <row r="1956" spans="1:22" x14ac:dyDescent="0.35">
      <c r="A1956" s="1"/>
      <c r="B1956" s="44"/>
      <c r="E1956" s="50"/>
      <c r="F1956" s="60"/>
      <c r="G1956" s="42"/>
      <c r="H1956" s="42"/>
      <c r="I1956" s="42"/>
      <c r="J1956" s="42"/>
      <c r="K1956" s="42"/>
      <c r="L1956" s="46"/>
      <c r="M1956" s="48"/>
      <c r="N1956" s="48"/>
      <c r="O1956" s="42"/>
      <c r="P1956" s="42"/>
      <c r="Q1956" s="42"/>
      <c r="R1956" s="47"/>
      <c r="S1956" s="42"/>
      <c r="T1956" s="73"/>
      <c r="U1956" s="48"/>
      <c r="V1956" s="49"/>
    </row>
    <row r="1957" spans="1:22" x14ac:dyDescent="0.35">
      <c r="A1957" s="1"/>
      <c r="B1957" s="44"/>
      <c r="E1957" s="50"/>
      <c r="F1957" s="41"/>
      <c r="G1957" s="42"/>
      <c r="H1957" s="42"/>
      <c r="I1957" s="42"/>
      <c r="J1957" s="42"/>
      <c r="K1957" s="42"/>
      <c r="L1957" s="46"/>
      <c r="M1957" s="42"/>
      <c r="N1957" s="48"/>
      <c r="O1957" s="42"/>
      <c r="P1957" s="42"/>
      <c r="Q1957" s="42"/>
      <c r="R1957" s="47"/>
      <c r="S1957" s="42"/>
      <c r="T1957" s="73"/>
      <c r="U1957" s="48"/>
      <c r="V1957" s="49"/>
    </row>
    <row r="1958" spans="1:22" x14ac:dyDescent="0.35">
      <c r="A1958" s="1"/>
      <c r="B1958" s="44"/>
      <c r="E1958" s="50"/>
      <c r="F1958" s="41"/>
      <c r="G1958" s="42"/>
      <c r="H1958" s="42"/>
      <c r="I1958" s="42"/>
      <c r="J1958" s="42"/>
      <c r="K1958" s="42"/>
      <c r="L1958" s="46"/>
      <c r="M1958" s="42"/>
      <c r="N1958" s="48"/>
      <c r="O1958" s="42"/>
      <c r="P1958" s="42"/>
      <c r="Q1958" s="42"/>
      <c r="R1958" s="47"/>
      <c r="S1958" s="42"/>
      <c r="T1958" s="73"/>
      <c r="U1958" s="48"/>
      <c r="V1958" s="49"/>
    </row>
    <row r="1959" spans="1:22" x14ac:dyDescent="0.35">
      <c r="A1959" s="1"/>
      <c r="B1959" s="44"/>
      <c r="E1959" s="50"/>
      <c r="F1959" s="41"/>
      <c r="G1959" s="42"/>
      <c r="H1959" s="42"/>
      <c r="I1959" s="42"/>
      <c r="J1959" s="42"/>
      <c r="K1959" s="42"/>
      <c r="L1959" s="46"/>
      <c r="M1959" s="42"/>
      <c r="N1959" s="48"/>
      <c r="O1959" s="42"/>
      <c r="P1959" s="42"/>
      <c r="Q1959" s="42"/>
      <c r="R1959" s="47"/>
      <c r="S1959" s="42"/>
      <c r="T1959" s="73"/>
      <c r="U1959" s="48"/>
      <c r="V1959" s="49"/>
    </row>
    <row r="1960" spans="1:22" x14ac:dyDescent="0.35">
      <c r="A1960" s="1"/>
      <c r="B1960" s="44"/>
      <c r="E1960" s="50"/>
      <c r="F1960" s="41"/>
      <c r="G1960" s="42"/>
      <c r="H1960" s="42"/>
      <c r="I1960" s="42"/>
      <c r="J1960" s="42"/>
      <c r="K1960" s="42"/>
      <c r="L1960" s="46"/>
      <c r="M1960" s="48"/>
      <c r="N1960" s="48"/>
      <c r="O1960" s="42"/>
      <c r="P1960" s="42"/>
      <c r="Q1960" s="42"/>
      <c r="R1960" s="47"/>
      <c r="S1960" s="42"/>
      <c r="T1960" s="73"/>
      <c r="U1960" s="48"/>
      <c r="V1960" s="49"/>
    </row>
    <row r="1961" spans="1:22" x14ac:dyDescent="0.35">
      <c r="A1961" s="1"/>
      <c r="B1961" s="44"/>
      <c r="E1961" s="50"/>
      <c r="F1961" s="41"/>
      <c r="G1961" s="42"/>
      <c r="H1961" s="42"/>
      <c r="I1961" s="42"/>
      <c r="J1961" s="42"/>
      <c r="K1961" s="42"/>
      <c r="L1961" s="46"/>
      <c r="M1961" s="48"/>
      <c r="N1961" s="48"/>
      <c r="O1961" s="42"/>
      <c r="P1961" s="42"/>
      <c r="Q1961" s="42"/>
      <c r="R1961" s="47"/>
      <c r="S1961" s="42"/>
      <c r="T1961" s="73"/>
      <c r="U1961" s="48"/>
      <c r="V1961" s="49"/>
    </row>
    <row r="1962" spans="1:22" x14ac:dyDescent="0.35">
      <c r="A1962" s="1"/>
      <c r="B1962" s="44"/>
      <c r="E1962" s="50"/>
      <c r="F1962" s="41"/>
      <c r="G1962" s="48"/>
      <c r="H1962" s="42"/>
      <c r="I1962" s="42"/>
      <c r="J1962" s="42"/>
      <c r="K1962" s="42"/>
      <c r="L1962" s="46"/>
      <c r="M1962" s="48"/>
      <c r="N1962" s="48"/>
      <c r="O1962" s="42"/>
      <c r="P1962" s="42"/>
      <c r="Q1962" s="42"/>
      <c r="R1962" s="47"/>
      <c r="S1962" s="42"/>
      <c r="T1962" s="73"/>
      <c r="U1962" s="48"/>
      <c r="V1962" s="49"/>
    </row>
    <row r="1963" spans="1:22" x14ac:dyDescent="0.35">
      <c r="A1963" s="1"/>
      <c r="B1963" s="44"/>
      <c r="E1963" s="50"/>
      <c r="F1963" s="41"/>
      <c r="G1963" s="42"/>
      <c r="H1963" s="42"/>
      <c r="I1963" s="42"/>
      <c r="J1963" s="42"/>
      <c r="K1963" s="42"/>
      <c r="L1963" s="46"/>
      <c r="M1963" s="42"/>
      <c r="N1963" s="48"/>
      <c r="O1963" s="42"/>
      <c r="P1963" s="42"/>
      <c r="Q1963" s="42"/>
      <c r="R1963" s="47"/>
      <c r="S1963" s="42"/>
      <c r="T1963" s="73"/>
      <c r="U1963" s="48"/>
      <c r="V1963" s="49"/>
    </row>
    <row r="1964" spans="1:22" x14ac:dyDescent="0.35">
      <c r="A1964" s="1"/>
      <c r="B1964" s="44"/>
      <c r="E1964" s="50"/>
      <c r="F1964" s="41"/>
      <c r="G1964" s="42"/>
      <c r="H1964" s="42"/>
      <c r="I1964" s="42"/>
      <c r="J1964" s="42"/>
      <c r="K1964" s="42"/>
      <c r="L1964" s="46"/>
      <c r="M1964" s="48"/>
      <c r="N1964" s="48"/>
      <c r="O1964" s="42"/>
      <c r="P1964" s="42"/>
      <c r="Q1964" s="42"/>
      <c r="R1964" s="47"/>
      <c r="S1964" s="42"/>
      <c r="T1964" s="73"/>
      <c r="U1964" s="48"/>
      <c r="V1964" s="49"/>
    </row>
    <row r="1965" spans="1:22" x14ac:dyDescent="0.35">
      <c r="A1965" s="1"/>
      <c r="B1965" s="44"/>
      <c r="E1965" s="50"/>
      <c r="F1965" s="41"/>
      <c r="G1965" s="42"/>
      <c r="H1965" s="42"/>
      <c r="I1965" s="42"/>
      <c r="J1965" s="42"/>
      <c r="K1965" s="42"/>
      <c r="L1965" s="46"/>
      <c r="M1965" s="42"/>
      <c r="N1965" s="48"/>
      <c r="O1965" s="42"/>
      <c r="P1965" s="42"/>
      <c r="Q1965" s="42"/>
      <c r="R1965" s="47"/>
      <c r="S1965" s="42"/>
      <c r="T1965" s="73"/>
      <c r="U1965" s="48"/>
      <c r="V1965" s="49"/>
    </row>
    <row r="1966" spans="1:22" x14ac:dyDescent="0.35">
      <c r="A1966" s="1"/>
      <c r="B1966" s="44"/>
      <c r="E1966" s="50"/>
      <c r="F1966" s="41"/>
      <c r="G1966" s="42"/>
      <c r="H1966" s="42"/>
      <c r="I1966" s="42"/>
      <c r="J1966" s="42"/>
      <c r="K1966" s="42"/>
      <c r="L1966" s="46"/>
      <c r="M1966" s="48"/>
      <c r="N1966" s="48"/>
      <c r="O1966" s="42"/>
      <c r="P1966" s="42"/>
      <c r="Q1966" s="42"/>
      <c r="R1966" s="47"/>
      <c r="S1966" s="42"/>
      <c r="T1966" s="73"/>
      <c r="U1966" s="48"/>
      <c r="V1966" s="49"/>
    </row>
    <row r="1967" spans="1:22" x14ac:dyDescent="0.35">
      <c r="A1967" s="1"/>
      <c r="B1967" s="44"/>
      <c r="E1967" s="50"/>
      <c r="F1967" s="41"/>
      <c r="G1967" s="42"/>
      <c r="H1967" s="42"/>
      <c r="I1967" s="42"/>
      <c r="J1967" s="42"/>
      <c r="K1967" s="42"/>
      <c r="L1967" s="46"/>
      <c r="M1967" s="42"/>
      <c r="N1967" s="48"/>
      <c r="O1967" s="42"/>
      <c r="P1967" s="42"/>
      <c r="Q1967" s="42"/>
      <c r="R1967" s="47"/>
      <c r="S1967" s="42"/>
      <c r="T1967" s="73"/>
      <c r="U1967" s="48"/>
      <c r="V1967" s="49"/>
    </row>
    <row r="1968" spans="1:22" x14ac:dyDescent="0.35">
      <c r="A1968" s="1"/>
      <c r="B1968" s="44"/>
      <c r="E1968" s="50"/>
      <c r="F1968" s="41"/>
      <c r="G1968" s="42"/>
      <c r="H1968" s="42"/>
      <c r="I1968" s="42"/>
      <c r="J1968" s="42"/>
      <c r="K1968" s="42"/>
      <c r="L1968" s="46"/>
      <c r="M1968" s="48"/>
      <c r="N1968" s="48"/>
      <c r="O1968" s="42"/>
      <c r="P1968" s="42"/>
      <c r="Q1968" s="42"/>
      <c r="R1968" s="47"/>
      <c r="S1968" s="42"/>
      <c r="T1968" s="73"/>
      <c r="U1968" s="48"/>
      <c r="V1968" s="49"/>
    </row>
    <row r="1969" spans="1:22" x14ac:dyDescent="0.35">
      <c r="A1969" s="1"/>
      <c r="B1969" s="44"/>
      <c r="E1969" s="50"/>
      <c r="F1969" s="41"/>
      <c r="G1969" s="42"/>
      <c r="H1969" s="42"/>
      <c r="I1969" s="42"/>
      <c r="J1969" s="42"/>
      <c r="K1969" s="42"/>
      <c r="L1969" s="46"/>
      <c r="M1969" s="48"/>
      <c r="N1969" s="48"/>
      <c r="O1969" s="42"/>
      <c r="P1969" s="42"/>
      <c r="Q1969" s="42"/>
      <c r="R1969" s="47"/>
      <c r="S1969" s="42"/>
      <c r="T1969" s="73"/>
      <c r="U1969" s="48"/>
      <c r="V1969" s="49"/>
    </row>
    <row r="1970" spans="1:22" x14ac:dyDescent="0.35">
      <c r="A1970" s="1"/>
      <c r="B1970" s="44"/>
      <c r="E1970" s="50"/>
      <c r="F1970" s="41"/>
      <c r="G1970" s="42"/>
      <c r="H1970" s="42"/>
      <c r="I1970" s="42"/>
      <c r="J1970" s="42"/>
      <c r="K1970" s="42"/>
      <c r="L1970" s="46"/>
      <c r="M1970" s="48"/>
      <c r="N1970" s="48"/>
      <c r="O1970" s="42"/>
      <c r="P1970" s="42"/>
      <c r="Q1970" s="42"/>
      <c r="R1970" s="47"/>
      <c r="S1970" s="42"/>
      <c r="T1970" s="73"/>
      <c r="U1970" s="48"/>
      <c r="V1970" s="49"/>
    </row>
    <row r="1971" spans="1:22" x14ac:dyDescent="0.35">
      <c r="A1971" s="1"/>
      <c r="B1971" s="44"/>
      <c r="E1971" s="50"/>
      <c r="F1971" s="41"/>
      <c r="G1971" s="42"/>
      <c r="H1971" s="42"/>
      <c r="I1971" s="42"/>
      <c r="J1971" s="42"/>
      <c r="K1971" s="42"/>
      <c r="L1971" s="46"/>
      <c r="M1971" s="48"/>
      <c r="N1971" s="48"/>
      <c r="O1971" s="42"/>
      <c r="P1971" s="42"/>
      <c r="Q1971" s="42"/>
      <c r="R1971" s="47"/>
      <c r="S1971" s="42"/>
      <c r="T1971" s="73"/>
      <c r="U1971" s="48"/>
      <c r="V1971" s="49"/>
    </row>
    <row r="1972" spans="1:22" x14ac:dyDescent="0.35">
      <c r="A1972" s="1"/>
      <c r="B1972" s="44"/>
      <c r="E1972" s="50"/>
      <c r="F1972" s="41"/>
      <c r="G1972" s="42"/>
      <c r="H1972" s="42"/>
      <c r="I1972" s="42"/>
      <c r="J1972" s="42"/>
      <c r="K1972" s="42"/>
      <c r="L1972" s="46"/>
      <c r="M1972" s="48"/>
      <c r="N1972" s="48"/>
      <c r="O1972" s="42"/>
      <c r="P1972" s="42"/>
      <c r="Q1972" s="42"/>
      <c r="R1972" s="47"/>
      <c r="S1972" s="42"/>
      <c r="T1972" s="73"/>
      <c r="U1972" s="48"/>
      <c r="V1972" s="49"/>
    </row>
    <row r="1973" spans="1:22" x14ac:dyDescent="0.35">
      <c r="A1973" s="1"/>
      <c r="B1973" s="44"/>
      <c r="E1973" s="50"/>
      <c r="F1973" s="41"/>
      <c r="G1973" s="42"/>
      <c r="H1973" s="42"/>
      <c r="I1973" s="42"/>
      <c r="J1973" s="42"/>
      <c r="K1973" s="42"/>
      <c r="L1973" s="46"/>
      <c r="M1973" s="48"/>
      <c r="N1973" s="48"/>
      <c r="O1973" s="42"/>
      <c r="P1973" s="42"/>
      <c r="Q1973" s="42"/>
      <c r="R1973" s="47"/>
      <c r="S1973" s="42"/>
      <c r="T1973" s="73"/>
      <c r="U1973" s="48"/>
      <c r="V1973" s="49"/>
    </row>
    <row r="1974" spans="1:22" x14ac:dyDescent="0.35">
      <c r="A1974" s="1"/>
      <c r="B1974" s="44"/>
      <c r="E1974" s="50"/>
      <c r="F1974" s="41"/>
      <c r="G1974" s="42"/>
      <c r="H1974" s="42"/>
      <c r="I1974" s="42"/>
      <c r="J1974" s="42"/>
      <c r="K1974" s="42"/>
      <c r="L1974" s="46"/>
      <c r="M1974" s="42"/>
      <c r="N1974" s="48"/>
      <c r="O1974" s="42"/>
      <c r="P1974" s="42"/>
      <c r="Q1974" s="42"/>
      <c r="R1974" s="47"/>
      <c r="S1974" s="42"/>
      <c r="T1974" s="73"/>
      <c r="U1974" s="48"/>
      <c r="V1974" s="49"/>
    </row>
    <row r="1975" spans="1:22" x14ac:dyDescent="0.35">
      <c r="A1975" s="1"/>
      <c r="B1975" s="44"/>
      <c r="E1975" s="50"/>
      <c r="F1975" s="41"/>
      <c r="G1975" s="42"/>
      <c r="H1975" s="42"/>
      <c r="I1975" s="42"/>
      <c r="J1975" s="42"/>
      <c r="K1975" s="42"/>
      <c r="L1975" s="46"/>
      <c r="M1975" s="42"/>
      <c r="N1975" s="48"/>
      <c r="O1975" s="42"/>
      <c r="P1975" s="42"/>
      <c r="Q1975" s="42"/>
      <c r="R1975" s="47"/>
      <c r="S1975" s="42"/>
      <c r="T1975" s="73"/>
      <c r="U1975" s="48"/>
      <c r="V1975" s="49"/>
    </row>
    <row r="1976" spans="1:22" x14ac:dyDescent="0.35">
      <c r="A1976" s="1"/>
      <c r="B1976" s="44"/>
      <c r="E1976" s="50"/>
      <c r="F1976" s="41"/>
      <c r="G1976" s="42"/>
      <c r="H1976" s="42"/>
      <c r="I1976" s="42"/>
      <c r="J1976" s="42"/>
      <c r="K1976" s="42"/>
      <c r="L1976" s="46"/>
      <c r="M1976" s="48"/>
      <c r="N1976" s="48"/>
      <c r="O1976" s="42"/>
      <c r="P1976" s="42"/>
      <c r="Q1976" s="42"/>
      <c r="R1976" s="47"/>
      <c r="S1976" s="42"/>
      <c r="T1976" s="73"/>
      <c r="U1976" s="48"/>
      <c r="V1976" s="49"/>
    </row>
    <row r="1977" spans="1:22" x14ac:dyDescent="0.35">
      <c r="A1977" s="1"/>
      <c r="B1977" s="44"/>
      <c r="E1977" s="50"/>
      <c r="F1977" s="41"/>
      <c r="G1977" s="42"/>
      <c r="H1977" s="42"/>
      <c r="I1977" s="42"/>
      <c r="J1977" s="42"/>
      <c r="K1977" s="42"/>
      <c r="L1977" s="46"/>
      <c r="M1977" s="48"/>
      <c r="N1977" s="48"/>
      <c r="O1977" s="42"/>
      <c r="P1977" s="42"/>
      <c r="Q1977" s="42"/>
      <c r="R1977" s="47"/>
      <c r="S1977" s="42"/>
      <c r="T1977" s="73"/>
      <c r="U1977" s="48"/>
      <c r="V1977" s="49"/>
    </row>
    <row r="1978" spans="1:22" x14ac:dyDescent="0.35">
      <c r="A1978" s="1"/>
      <c r="B1978" s="44"/>
      <c r="E1978" s="50"/>
      <c r="F1978" s="41"/>
      <c r="G1978" s="42"/>
      <c r="H1978" s="42"/>
      <c r="I1978" s="42"/>
      <c r="J1978" s="42"/>
      <c r="K1978" s="42"/>
      <c r="L1978" s="46"/>
      <c r="M1978" s="48"/>
      <c r="N1978" s="48"/>
      <c r="O1978" s="42"/>
      <c r="P1978" s="42"/>
      <c r="Q1978" s="42"/>
      <c r="R1978" s="47"/>
      <c r="S1978" s="42"/>
      <c r="T1978" s="73"/>
      <c r="U1978" s="48"/>
      <c r="V1978" s="49"/>
    </row>
    <row r="1979" spans="1:22" x14ac:dyDescent="0.35">
      <c r="A1979" s="1"/>
      <c r="B1979" s="44"/>
      <c r="E1979" s="50"/>
      <c r="F1979" s="41"/>
      <c r="G1979" s="42"/>
      <c r="H1979" s="42"/>
      <c r="I1979" s="42"/>
      <c r="J1979" s="42"/>
      <c r="K1979" s="42"/>
      <c r="L1979" s="46"/>
      <c r="M1979" s="42"/>
      <c r="N1979" s="48"/>
      <c r="O1979" s="42"/>
      <c r="P1979" s="42"/>
      <c r="Q1979" s="42"/>
      <c r="R1979" s="47"/>
      <c r="S1979" s="42"/>
      <c r="T1979" s="73"/>
      <c r="U1979" s="48"/>
      <c r="V1979" s="49"/>
    </row>
    <row r="1980" spans="1:22" x14ac:dyDescent="0.35">
      <c r="A1980" s="1"/>
      <c r="B1980" s="44"/>
      <c r="E1980" s="50"/>
      <c r="F1980" s="41"/>
      <c r="G1980" s="42"/>
      <c r="H1980" s="42"/>
      <c r="I1980" s="42"/>
      <c r="J1980" s="42"/>
      <c r="K1980" s="42"/>
      <c r="L1980" s="46"/>
      <c r="M1980" s="42"/>
      <c r="N1980" s="48"/>
      <c r="O1980" s="42"/>
      <c r="P1980" s="42"/>
      <c r="Q1980" s="42"/>
      <c r="R1980" s="47"/>
      <c r="S1980" s="42"/>
      <c r="T1980" s="73"/>
      <c r="U1980" s="48"/>
      <c r="V1980" s="49"/>
    </row>
    <row r="1981" spans="1:22" x14ac:dyDescent="0.35">
      <c r="A1981" s="1"/>
      <c r="B1981" s="44"/>
      <c r="E1981" s="50"/>
      <c r="F1981" s="41"/>
      <c r="G1981" s="42"/>
      <c r="H1981" s="42"/>
      <c r="I1981" s="42"/>
      <c r="J1981" s="42"/>
      <c r="K1981" s="42"/>
      <c r="L1981" s="46"/>
      <c r="M1981" s="42"/>
      <c r="N1981" s="48"/>
      <c r="O1981" s="42"/>
      <c r="P1981" s="42"/>
      <c r="Q1981" s="42"/>
      <c r="R1981" s="47"/>
      <c r="S1981" s="42"/>
      <c r="T1981" s="73"/>
      <c r="U1981" s="48"/>
      <c r="V1981" s="49"/>
    </row>
    <row r="1982" spans="1:22" x14ac:dyDescent="0.35">
      <c r="A1982" s="1"/>
      <c r="B1982" s="44"/>
      <c r="E1982" s="50"/>
      <c r="F1982" s="41"/>
      <c r="G1982" s="42"/>
      <c r="H1982" s="42"/>
      <c r="I1982" s="42"/>
      <c r="J1982" s="42"/>
      <c r="K1982" s="42"/>
      <c r="L1982" s="46"/>
      <c r="M1982" s="42"/>
      <c r="N1982" s="48"/>
      <c r="O1982" s="42"/>
      <c r="P1982" s="42"/>
      <c r="Q1982" s="42"/>
      <c r="R1982" s="47"/>
      <c r="S1982" s="42"/>
      <c r="T1982" s="73"/>
      <c r="U1982" s="48"/>
      <c r="V1982" s="49"/>
    </row>
    <row r="1983" spans="1:22" x14ac:dyDescent="0.35">
      <c r="A1983" s="1"/>
      <c r="B1983" s="44"/>
      <c r="E1983" s="50"/>
      <c r="F1983" s="41"/>
      <c r="G1983" s="42"/>
      <c r="H1983" s="42"/>
      <c r="I1983" s="42"/>
      <c r="J1983" s="42"/>
      <c r="K1983" s="42"/>
      <c r="L1983" s="46"/>
      <c r="M1983" s="48"/>
      <c r="N1983" s="48"/>
      <c r="O1983" s="42"/>
      <c r="P1983" s="42"/>
      <c r="Q1983" s="42"/>
      <c r="R1983" s="47"/>
      <c r="S1983" s="42"/>
      <c r="T1983" s="73"/>
      <c r="U1983" s="48"/>
      <c r="V1983" s="49"/>
    </row>
    <row r="1984" spans="1:22" x14ac:dyDescent="0.35">
      <c r="A1984" s="1"/>
      <c r="B1984" s="44"/>
      <c r="E1984" s="50"/>
      <c r="F1984" s="41"/>
      <c r="G1984" s="42"/>
      <c r="H1984" s="42"/>
      <c r="I1984" s="42"/>
      <c r="J1984" s="42"/>
      <c r="K1984" s="42"/>
      <c r="L1984" s="46"/>
      <c r="M1984" s="42"/>
      <c r="N1984" s="48"/>
      <c r="O1984" s="42"/>
      <c r="P1984" s="42"/>
      <c r="Q1984" s="42"/>
      <c r="R1984" s="47"/>
      <c r="S1984" s="42"/>
      <c r="T1984" s="73"/>
      <c r="U1984" s="48"/>
      <c r="V1984" s="49"/>
    </row>
    <row r="1985" spans="1:22" x14ac:dyDescent="0.35">
      <c r="A1985" s="1"/>
      <c r="B1985" s="44"/>
      <c r="E1985" s="50"/>
      <c r="F1985" s="41"/>
      <c r="G1985" s="42"/>
      <c r="H1985" s="42"/>
      <c r="I1985" s="42"/>
      <c r="J1985" s="42"/>
      <c r="K1985" s="42"/>
      <c r="L1985" s="46"/>
      <c r="M1985" s="42"/>
      <c r="N1985" s="48"/>
      <c r="O1985" s="42"/>
      <c r="P1985" s="42"/>
      <c r="Q1985" s="42"/>
      <c r="R1985" s="47"/>
      <c r="S1985" s="42"/>
      <c r="T1985" s="73"/>
      <c r="U1985" s="48"/>
      <c r="V1985" s="49"/>
    </row>
    <row r="1986" spans="1:22" x14ac:dyDescent="0.35">
      <c r="A1986" s="1"/>
      <c r="B1986" s="44"/>
      <c r="E1986" s="50"/>
      <c r="F1986" s="41"/>
      <c r="G1986" s="42"/>
      <c r="H1986" s="42"/>
      <c r="I1986" s="42"/>
      <c r="J1986" s="42"/>
      <c r="K1986" s="42"/>
      <c r="L1986" s="46"/>
      <c r="M1986" s="48"/>
      <c r="N1986" s="48"/>
      <c r="O1986" s="42"/>
      <c r="P1986" s="42"/>
      <c r="Q1986" s="42"/>
      <c r="R1986" s="47"/>
      <c r="S1986" s="42"/>
      <c r="T1986" s="73"/>
      <c r="U1986" s="48"/>
      <c r="V1986" s="49"/>
    </row>
    <row r="1987" spans="1:22" x14ac:dyDescent="0.35">
      <c r="A1987" s="1"/>
      <c r="B1987" s="44"/>
      <c r="E1987" s="50"/>
      <c r="F1987" s="41"/>
      <c r="G1987" s="42"/>
      <c r="H1987" s="42"/>
      <c r="I1987" s="42"/>
      <c r="J1987" s="42"/>
      <c r="K1987" s="42"/>
      <c r="L1987" s="46"/>
      <c r="M1987" s="42"/>
      <c r="N1987" s="48"/>
      <c r="O1987" s="42"/>
      <c r="P1987" s="42"/>
      <c r="Q1987" s="42"/>
      <c r="R1987" s="47"/>
      <c r="S1987" s="42"/>
      <c r="T1987" s="73"/>
      <c r="U1987" s="48"/>
      <c r="V1987" s="49"/>
    </row>
    <row r="1988" spans="1:22" x14ac:dyDescent="0.35">
      <c r="A1988" s="1"/>
      <c r="B1988" s="44"/>
      <c r="E1988" s="50"/>
      <c r="F1988" s="41"/>
      <c r="G1988" s="42"/>
      <c r="H1988" s="42"/>
      <c r="I1988" s="42"/>
      <c r="J1988" s="42"/>
      <c r="K1988" s="42"/>
      <c r="L1988" s="46"/>
      <c r="M1988" s="42"/>
      <c r="N1988" s="48"/>
      <c r="O1988" s="42"/>
      <c r="P1988" s="42"/>
      <c r="Q1988" s="42"/>
      <c r="R1988" s="47"/>
      <c r="S1988" s="42"/>
      <c r="T1988" s="73"/>
      <c r="U1988" s="48"/>
      <c r="V1988" s="49"/>
    </row>
    <row r="1989" spans="1:22" x14ac:dyDescent="0.35">
      <c r="A1989" s="1"/>
      <c r="B1989" s="44"/>
      <c r="E1989" s="50"/>
      <c r="F1989" s="41"/>
      <c r="G1989" s="42"/>
      <c r="H1989" s="42"/>
      <c r="I1989" s="42"/>
      <c r="J1989" s="42"/>
      <c r="K1989" s="42"/>
      <c r="L1989" s="46"/>
      <c r="M1989" s="42"/>
      <c r="N1989" s="48"/>
      <c r="O1989" s="42"/>
      <c r="P1989" s="42"/>
      <c r="Q1989" s="42"/>
      <c r="R1989" s="47"/>
      <c r="S1989" s="42"/>
      <c r="T1989" s="73"/>
      <c r="U1989" s="48"/>
      <c r="V1989" s="49"/>
    </row>
    <row r="1990" spans="1:22" x14ac:dyDescent="0.35">
      <c r="A1990" s="1"/>
      <c r="B1990" s="44"/>
      <c r="E1990" s="50"/>
      <c r="F1990" s="41"/>
      <c r="G1990" s="42"/>
      <c r="H1990" s="42"/>
      <c r="I1990" s="42"/>
      <c r="J1990" s="42"/>
      <c r="K1990" s="42"/>
      <c r="L1990" s="46"/>
      <c r="M1990" s="48"/>
      <c r="N1990" s="48"/>
      <c r="O1990" s="42"/>
      <c r="P1990" s="42"/>
      <c r="Q1990" s="42"/>
      <c r="R1990" s="47"/>
      <c r="S1990" s="42"/>
      <c r="T1990" s="73"/>
      <c r="U1990" s="48"/>
      <c r="V1990" s="49"/>
    </row>
    <row r="1991" spans="1:22" x14ac:dyDescent="0.35">
      <c r="A1991" s="1"/>
      <c r="B1991" s="44"/>
      <c r="E1991" s="50"/>
      <c r="F1991" s="41"/>
      <c r="G1991" s="42"/>
      <c r="H1991" s="42"/>
      <c r="I1991" s="42"/>
      <c r="J1991" s="42"/>
      <c r="K1991" s="42"/>
      <c r="L1991" s="46"/>
      <c r="M1991" s="48"/>
      <c r="N1991" s="48"/>
      <c r="O1991" s="42"/>
      <c r="P1991" s="42"/>
      <c r="Q1991" s="42"/>
      <c r="R1991" s="47"/>
      <c r="S1991" s="42"/>
      <c r="T1991" s="73"/>
      <c r="U1991" s="48"/>
      <c r="V1991" s="49"/>
    </row>
    <row r="1992" spans="1:22" x14ac:dyDescent="0.35">
      <c r="A1992" s="1"/>
      <c r="B1992" s="44"/>
      <c r="E1992" s="50"/>
      <c r="F1992" s="41"/>
      <c r="G1992" s="42"/>
      <c r="H1992" s="42"/>
      <c r="I1992" s="42"/>
      <c r="J1992" s="42"/>
      <c r="K1992" s="42"/>
      <c r="L1992" s="46"/>
      <c r="M1992" s="48"/>
      <c r="N1992" s="48"/>
      <c r="O1992" s="42"/>
      <c r="P1992" s="42"/>
      <c r="Q1992" s="42"/>
      <c r="R1992" s="47"/>
      <c r="S1992" s="42"/>
      <c r="T1992" s="73"/>
      <c r="U1992" s="48"/>
      <c r="V1992" s="49"/>
    </row>
    <row r="1993" spans="1:22" x14ac:dyDescent="0.35">
      <c r="A1993" s="1"/>
      <c r="B1993" s="44"/>
      <c r="E1993" s="50"/>
      <c r="F1993" s="41"/>
      <c r="G1993" s="42"/>
      <c r="H1993" s="42"/>
      <c r="I1993" s="42"/>
      <c r="J1993" s="42"/>
      <c r="K1993" s="42"/>
      <c r="L1993" s="46"/>
      <c r="M1993" s="48"/>
      <c r="N1993" s="48"/>
      <c r="O1993" s="42"/>
      <c r="P1993" s="42"/>
      <c r="Q1993" s="42"/>
      <c r="R1993" s="47"/>
      <c r="S1993" s="42"/>
      <c r="T1993" s="73"/>
      <c r="U1993" s="48"/>
      <c r="V1993" s="49"/>
    </row>
    <row r="1994" spans="1:22" x14ac:dyDescent="0.35">
      <c r="A1994" s="1"/>
      <c r="B1994" s="44"/>
      <c r="E1994" s="50"/>
      <c r="F1994" s="41"/>
      <c r="G1994" s="42"/>
      <c r="H1994" s="42"/>
      <c r="I1994" s="42"/>
      <c r="J1994" s="42"/>
      <c r="K1994" s="42"/>
      <c r="L1994" s="46"/>
      <c r="M1994" s="42"/>
      <c r="N1994" s="48"/>
      <c r="O1994" s="42"/>
      <c r="P1994" s="42"/>
      <c r="Q1994" s="42"/>
      <c r="R1994" s="47"/>
      <c r="S1994" s="42"/>
      <c r="T1994" s="73"/>
      <c r="U1994" s="48"/>
      <c r="V1994" s="49"/>
    </row>
    <row r="1995" spans="1:22" x14ac:dyDescent="0.35">
      <c r="A1995" s="1"/>
      <c r="B1995" s="44"/>
      <c r="E1995" s="50"/>
      <c r="F1995" s="41"/>
      <c r="G1995" s="42"/>
      <c r="H1995" s="42"/>
      <c r="I1995" s="42"/>
      <c r="J1995" s="42"/>
      <c r="K1995" s="42"/>
      <c r="L1995" s="46"/>
      <c r="M1995" s="42"/>
      <c r="N1995" s="48"/>
      <c r="O1995" s="42"/>
      <c r="P1995" s="42"/>
      <c r="Q1995" s="42"/>
      <c r="R1995" s="47"/>
      <c r="S1995" s="42"/>
      <c r="T1995" s="73"/>
      <c r="U1995" s="48"/>
      <c r="V1995" s="49"/>
    </row>
    <row r="1996" spans="1:22" x14ac:dyDescent="0.35">
      <c r="A1996" s="1"/>
      <c r="B1996" s="44"/>
      <c r="E1996" s="50"/>
      <c r="F1996" s="41"/>
      <c r="G1996" s="42"/>
      <c r="H1996" s="42"/>
      <c r="I1996" s="42"/>
      <c r="J1996" s="42"/>
      <c r="K1996" s="42"/>
      <c r="L1996" s="46"/>
      <c r="M1996" s="48"/>
      <c r="N1996" s="48"/>
      <c r="O1996" s="42"/>
      <c r="P1996" s="42"/>
      <c r="Q1996" s="42"/>
      <c r="R1996" s="47"/>
      <c r="S1996" s="42"/>
      <c r="T1996" s="73"/>
      <c r="U1996" s="48"/>
      <c r="V1996" s="49"/>
    </row>
    <row r="1997" spans="1:22" x14ac:dyDescent="0.35">
      <c r="A1997" s="1"/>
      <c r="B1997" s="44"/>
      <c r="E1997" s="50"/>
      <c r="F1997" s="41"/>
      <c r="G1997" s="42"/>
      <c r="H1997" s="42"/>
      <c r="I1997" s="42"/>
      <c r="J1997" s="42"/>
      <c r="K1997" s="42"/>
      <c r="L1997" s="46"/>
      <c r="M1997" s="42"/>
      <c r="N1997" s="48"/>
      <c r="O1997" s="42"/>
      <c r="P1997" s="42"/>
      <c r="Q1997" s="42"/>
      <c r="R1997" s="47"/>
      <c r="S1997" s="42"/>
      <c r="T1997" s="73"/>
      <c r="U1997" s="48"/>
      <c r="V1997" s="49"/>
    </row>
    <row r="1998" spans="1:22" x14ac:dyDescent="0.35">
      <c r="A1998" s="1"/>
      <c r="B1998" s="44"/>
      <c r="E1998" s="50"/>
      <c r="F1998" s="41"/>
      <c r="G1998" s="42"/>
      <c r="H1998" s="42"/>
      <c r="I1998" s="42"/>
      <c r="J1998" s="42"/>
      <c r="K1998" s="42"/>
      <c r="L1998" s="46"/>
      <c r="M1998" s="42"/>
      <c r="N1998" s="48"/>
      <c r="O1998" s="42"/>
      <c r="P1998" s="42"/>
      <c r="Q1998" s="42"/>
      <c r="R1998" s="47"/>
      <c r="S1998" s="42"/>
      <c r="T1998" s="73"/>
      <c r="U1998" s="48"/>
      <c r="V1998" s="49"/>
    </row>
    <row r="1999" spans="1:22" x14ac:dyDescent="0.35">
      <c r="A1999" s="1"/>
      <c r="B1999" s="44"/>
      <c r="E1999" s="50"/>
      <c r="F1999" s="41"/>
      <c r="G1999" s="42"/>
      <c r="H1999" s="42"/>
      <c r="I1999" s="42"/>
      <c r="J1999" s="42"/>
      <c r="K1999" s="42"/>
      <c r="L1999" s="46"/>
      <c r="M1999" s="42"/>
      <c r="N1999" s="48"/>
      <c r="O1999" s="42"/>
      <c r="P1999" s="42"/>
      <c r="Q1999" s="42"/>
      <c r="R1999" s="47"/>
      <c r="S1999" s="42"/>
      <c r="T1999" s="73"/>
      <c r="U1999" s="48"/>
      <c r="V1999" s="49"/>
    </row>
    <row r="2000" spans="1:22" x14ac:dyDescent="0.35">
      <c r="A2000" s="1"/>
      <c r="B2000" s="44"/>
      <c r="E2000" s="50"/>
      <c r="F2000" s="41"/>
      <c r="G2000" s="42"/>
      <c r="H2000" s="42"/>
      <c r="I2000" s="42"/>
      <c r="J2000" s="42"/>
      <c r="K2000" s="42"/>
      <c r="L2000" s="46"/>
      <c r="M2000" s="48"/>
      <c r="N2000" s="48"/>
      <c r="O2000" s="42"/>
      <c r="P2000" s="42"/>
      <c r="Q2000" s="42"/>
      <c r="R2000" s="47"/>
      <c r="S2000" s="42"/>
      <c r="T2000" s="73"/>
      <c r="U2000" s="48"/>
      <c r="V2000" s="49"/>
    </row>
    <row r="2001" spans="1:22" x14ac:dyDescent="0.35">
      <c r="A2001" s="1"/>
      <c r="B2001" s="44"/>
      <c r="E2001" s="50"/>
      <c r="F2001" s="41"/>
      <c r="G2001" s="42"/>
      <c r="H2001" s="42"/>
      <c r="I2001" s="42"/>
      <c r="J2001" s="42"/>
      <c r="K2001" s="42"/>
      <c r="L2001" s="46"/>
      <c r="M2001" s="42"/>
      <c r="N2001" s="48"/>
      <c r="O2001" s="42"/>
      <c r="P2001" s="42"/>
      <c r="Q2001" s="42"/>
      <c r="R2001" s="47"/>
      <c r="S2001" s="42"/>
      <c r="T2001" s="73"/>
      <c r="U2001" s="48"/>
      <c r="V2001" s="49"/>
    </row>
    <row r="2002" spans="1:22" x14ac:dyDescent="0.35">
      <c r="A2002" s="1"/>
      <c r="B2002" s="44"/>
      <c r="E2002" s="50"/>
      <c r="F2002" s="41"/>
      <c r="G2002" s="42"/>
      <c r="H2002" s="42"/>
      <c r="I2002" s="42"/>
      <c r="J2002" s="42"/>
      <c r="K2002" s="42"/>
      <c r="L2002" s="46"/>
      <c r="M2002" s="48"/>
      <c r="N2002" s="48"/>
      <c r="O2002" s="42"/>
      <c r="P2002" s="42"/>
      <c r="Q2002" s="42"/>
      <c r="R2002" s="47"/>
      <c r="S2002" s="42"/>
      <c r="T2002" s="73"/>
      <c r="U2002" s="48"/>
      <c r="V2002" s="49"/>
    </row>
    <row r="2003" spans="1:22" x14ac:dyDescent="0.35">
      <c r="A2003" s="1"/>
      <c r="B2003" s="44"/>
      <c r="E2003" s="50"/>
      <c r="F2003" s="41"/>
      <c r="G2003" s="42"/>
      <c r="H2003" s="42"/>
      <c r="I2003" s="42"/>
      <c r="J2003" s="42"/>
      <c r="K2003" s="42"/>
      <c r="L2003" s="46"/>
      <c r="M2003" s="42"/>
      <c r="N2003" s="48"/>
      <c r="O2003" s="42"/>
      <c r="P2003" s="42"/>
      <c r="Q2003" s="42"/>
      <c r="R2003" s="47"/>
      <c r="S2003" s="42"/>
      <c r="T2003" s="73"/>
      <c r="U2003" s="48"/>
      <c r="V2003" s="49"/>
    </row>
    <row r="2004" spans="1:22" x14ac:dyDescent="0.35">
      <c r="A2004" s="1"/>
      <c r="B2004" s="44"/>
      <c r="E2004" s="50"/>
      <c r="F2004" s="41"/>
      <c r="G2004" s="42"/>
      <c r="H2004" s="42"/>
      <c r="I2004" s="42"/>
      <c r="J2004" s="42"/>
      <c r="K2004" s="42"/>
      <c r="L2004" s="46"/>
      <c r="M2004" s="42"/>
      <c r="N2004" s="48"/>
      <c r="O2004" s="42"/>
      <c r="P2004" s="42"/>
      <c r="Q2004" s="42"/>
      <c r="R2004" s="47"/>
      <c r="S2004" s="42"/>
      <c r="T2004" s="73"/>
      <c r="U2004" s="48"/>
      <c r="V2004" s="49"/>
    </row>
    <row r="2005" spans="1:22" x14ac:dyDescent="0.35">
      <c r="A2005" s="1"/>
      <c r="B2005" s="44"/>
      <c r="E2005" s="50"/>
      <c r="F2005" s="41"/>
      <c r="G2005" s="42"/>
      <c r="H2005" s="42"/>
      <c r="I2005" s="42"/>
      <c r="J2005" s="42"/>
      <c r="K2005" s="42"/>
      <c r="L2005" s="46"/>
      <c r="M2005" s="42"/>
      <c r="N2005" s="48"/>
      <c r="O2005" s="42"/>
      <c r="P2005" s="42"/>
      <c r="Q2005" s="42"/>
      <c r="R2005" s="47"/>
      <c r="S2005" s="42"/>
      <c r="T2005" s="73"/>
      <c r="U2005" s="48"/>
      <c r="V2005" s="49"/>
    </row>
    <row r="2006" spans="1:22" x14ac:dyDescent="0.35">
      <c r="A2006" s="1"/>
      <c r="B2006" s="44"/>
      <c r="E2006" s="50"/>
      <c r="F2006" s="41"/>
      <c r="G2006" s="42"/>
      <c r="H2006" s="42"/>
      <c r="I2006" s="42"/>
      <c r="J2006" s="42"/>
      <c r="K2006" s="42"/>
      <c r="L2006" s="46"/>
      <c r="M2006" s="42"/>
      <c r="N2006" s="48"/>
      <c r="O2006" s="42"/>
      <c r="P2006" s="42"/>
      <c r="Q2006" s="42"/>
      <c r="R2006" s="47"/>
      <c r="S2006" s="42"/>
      <c r="T2006" s="73"/>
      <c r="U2006" s="48"/>
      <c r="V2006" s="49"/>
    </row>
    <row r="2007" spans="1:22" x14ac:dyDescent="0.35">
      <c r="A2007" s="1"/>
      <c r="B2007" s="44"/>
      <c r="E2007" s="50"/>
      <c r="F2007" s="41"/>
      <c r="G2007" s="42"/>
      <c r="H2007" s="42"/>
      <c r="I2007" s="42"/>
      <c r="J2007" s="42"/>
      <c r="K2007" s="42"/>
      <c r="L2007" s="46"/>
      <c r="M2007" s="48"/>
      <c r="N2007" s="48"/>
      <c r="O2007" s="42"/>
      <c r="P2007" s="42"/>
      <c r="Q2007" s="42"/>
      <c r="R2007" s="47"/>
      <c r="S2007" s="42"/>
      <c r="T2007" s="73"/>
      <c r="U2007" s="48"/>
      <c r="V2007" s="49"/>
    </row>
    <row r="2008" spans="1:22" x14ac:dyDescent="0.35">
      <c r="A2008" s="1"/>
      <c r="B2008" s="44"/>
      <c r="E2008" s="50"/>
      <c r="F2008" s="41"/>
      <c r="G2008" s="42"/>
      <c r="H2008" s="42"/>
      <c r="I2008" s="42"/>
      <c r="J2008" s="42"/>
      <c r="K2008" s="42"/>
      <c r="L2008" s="46"/>
      <c r="M2008" s="48"/>
      <c r="N2008" s="48"/>
      <c r="O2008" s="42"/>
      <c r="P2008" s="42"/>
      <c r="Q2008" s="42"/>
      <c r="R2008" s="47"/>
      <c r="S2008" s="42"/>
      <c r="T2008" s="73"/>
      <c r="U2008" s="48"/>
      <c r="V2008" s="49"/>
    </row>
    <row r="2009" spans="1:22" x14ac:dyDescent="0.35">
      <c r="A2009" s="1"/>
      <c r="B2009" s="44"/>
      <c r="E2009" s="50"/>
      <c r="F2009" s="41"/>
      <c r="G2009" s="42"/>
      <c r="H2009" s="42"/>
      <c r="I2009" s="42"/>
      <c r="J2009" s="42"/>
      <c r="K2009" s="42"/>
      <c r="L2009" s="46"/>
      <c r="M2009" s="42"/>
      <c r="N2009" s="48"/>
      <c r="O2009" s="42"/>
      <c r="P2009" s="42"/>
      <c r="Q2009" s="42"/>
      <c r="R2009" s="47"/>
      <c r="S2009" s="42"/>
      <c r="T2009" s="73"/>
      <c r="U2009" s="48"/>
      <c r="V2009" s="49"/>
    </row>
    <row r="2010" spans="1:22" x14ac:dyDescent="0.35">
      <c r="A2010" s="1"/>
      <c r="B2010" s="44"/>
      <c r="E2010" s="50"/>
      <c r="F2010" s="41"/>
      <c r="G2010" s="42"/>
      <c r="H2010" s="42"/>
      <c r="I2010" s="42"/>
      <c r="J2010" s="42"/>
      <c r="K2010" s="42"/>
      <c r="L2010" s="46"/>
      <c r="M2010" s="42"/>
      <c r="N2010" s="48"/>
      <c r="O2010" s="42"/>
      <c r="P2010" s="42"/>
      <c r="Q2010" s="42"/>
      <c r="R2010" s="47"/>
      <c r="S2010" s="42"/>
      <c r="T2010" s="73"/>
      <c r="U2010" s="48"/>
      <c r="V2010" s="49"/>
    </row>
    <row r="2011" spans="1:22" x14ac:dyDescent="0.35">
      <c r="A2011" s="1"/>
      <c r="B2011" s="44"/>
      <c r="E2011" s="50"/>
      <c r="F2011" s="41"/>
      <c r="G2011" s="42"/>
      <c r="H2011" s="42"/>
      <c r="I2011" s="42"/>
      <c r="J2011" s="42"/>
      <c r="K2011" s="42"/>
      <c r="L2011" s="46"/>
      <c r="M2011" s="42"/>
      <c r="N2011" s="48"/>
      <c r="O2011" s="42"/>
      <c r="P2011" s="42"/>
      <c r="Q2011" s="42"/>
      <c r="R2011" s="47"/>
      <c r="S2011" s="42"/>
      <c r="T2011" s="73"/>
      <c r="U2011" s="48"/>
      <c r="V2011" s="49"/>
    </row>
    <row r="2012" spans="1:22" x14ac:dyDescent="0.35">
      <c r="A2012" s="1"/>
      <c r="B2012" s="44"/>
      <c r="E2012" s="50"/>
      <c r="F2012" s="41"/>
      <c r="G2012" s="42"/>
      <c r="H2012" s="42"/>
      <c r="I2012" s="42"/>
      <c r="J2012" s="42"/>
      <c r="K2012" s="42"/>
      <c r="L2012" s="46"/>
      <c r="M2012" s="48"/>
      <c r="N2012" s="48"/>
      <c r="O2012" s="42"/>
      <c r="P2012" s="42"/>
      <c r="Q2012" s="42"/>
      <c r="R2012" s="47"/>
      <c r="S2012" s="42"/>
      <c r="T2012" s="73"/>
      <c r="U2012" s="48"/>
      <c r="V2012" s="49"/>
    </row>
    <row r="2013" spans="1:22" x14ac:dyDescent="0.35">
      <c r="A2013" s="1"/>
      <c r="B2013" s="44"/>
      <c r="E2013" s="50"/>
      <c r="F2013" s="41"/>
      <c r="G2013" s="42"/>
      <c r="H2013" s="42"/>
      <c r="I2013" s="42"/>
      <c r="J2013" s="42"/>
      <c r="K2013" s="42"/>
      <c r="L2013" s="46"/>
      <c r="M2013" s="48"/>
      <c r="N2013" s="48"/>
      <c r="O2013" s="42"/>
      <c r="P2013" s="42"/>
      <c r="Q2013" s="42"/>
      <c r="R2013" s="47"/>
      <c r="S2013" s="42"/>
      <c r="T2013" s="73"/>
      <c r="U2013" s="48"/>
      <c r="V2013" s="49"/>
    </row>
    <row r="2014" spans="1:22" x14ac:dyDescent="0.35">
      <c r="A2014" s="1"/>
      <c r="B2014" s="44"/>
      <c r="E2014" s="50"/>
      <c r="F2014" s="41"/>
      <c r="G2014" s="42"/>
      <c r="H2014" s="42"/>
      <c r="I2014" s="42"/>
      <c r="J2014" s="42"/>
      <c r="K2014" s="42"/>
      <c r="L2014" s="46"/>
      <c r="M2014" s="48"/>
      <c r="N2014" s="48"/>
      <c r="O2014" s="42"/>
      <c r="P2014" s="42"/>
      <c r="Q2014" s="42"/>
      <c r="R2014" s="47"/>
      <c r="S2014" s="42"/>
      <c r="T2014" s="73"/>
      <c r="U2014" s="48"/>
      <c r="V2014" s="49"/>
    </row>
    <row r="2015" spans="1:22" x14ac:dyDescent="0.35">
      <c r="A2015" s="1"/>
      <c r="B2015" s="44"/>
      <c r="E2015" s="50"/>
      <c r="F2015" s="41"/>
      <c r="G2015" s="42"/>
      <c r="H2015" s="42"/>
      <c r="I2015" s="42"/>
      <c r="J2015" s="42"/>
      <c r="K2015" s="42"/>
      <c r="L2015" s="46"/>
      <c r="M2015" s="42"/>
      <c r="N2015" s="48"/>
      <c r="O2015" s="42"/>
      <c r="P2015" s="42"/>
      <c r="Q2015" s="42"/>
      <c r="R2015" s="47"/>
      <c r="S2015" s="42"/>
      <c r="T2015" s="73"/>
      <c r="U2015" s="48"/>
      <c r="V2015" s="49"/>
    </row>
    <row r="2016" spans="1:22" x14ac:dyDescent="0.35">
      <c r="A2016" s="1"/>
      <c r="B2016" s="44"/>
      <c r="E2016" s="50"/>
      <c r="F2016" s="41"/>
      <c r="G2016" s="42"/>
      <c r="H2016" s="42"/>
      <c r="I2016" s="42"/>
      <c r="J2016" s="42"/>
      <c r="K2016" s="42"/>
      <c r="L2016" s="46"/>
      <c r="M2016" s="48"/>
      <c r="N2016" s="48"/>
      <c r="O2016" s="42"/>
      <c r="P2016" s="42"/>
      <c r="Q2016" s="42"/>
      <c r="R2016" s="47"/>
      <c r="S2016" s="42"/>
      <c r="T2016" s="73"/>
      <c r="U2016" s="48"/>
      <c r="V2016" s="49"/>
    </row>
    <row r="2017" spans="1:22" x14ac:dyDescent="0.35">
      <c r="A2017" s="1"/>
      <c r="B2017" s="44"/>
      <c r="E2017" s="50"/>
      <c r="F2017" s="41"/>
      <c r="G2017" s="42"/>
      <c r="H2017" s="42"/>
      <c r="I2017" s="42"/>
      <c r="J2017" s="42"/>
      <c r="K2017" s="42"/>
      <c r="L2017" s="46"/>
      <c r="M2017" s="42"/>
      <c r="N2017" s="48"/>
      <c r="O2017" s="42"/>
      <c r="P2017" s="42"/>
      <c r="Q2017" s="42"/>
      <c r="R2017" s="47"/>
      <c r="S2017" s="42"/>
      <c r="T2017" s="73"/>
      <c r="U2017" s="48"/>
      <c r="V2017" s="49"/>
    </row>
    <row r="2018" spans="1:22" x14ac:dyDescent="0.35">
      <c r="A2018" s="1"/>
      <c r="B2018" s="44"/>
      <c r="E2018" s="50"/>
      <c r="F2018" s="41"/>
      <c r="G2018" s="42"/>
      <c r="H2018" s="42"/>
      <c r="I2018" s="42"/>
      <c r="J2018" s="42"/>
      <c r="K2018" s="42"/>
      <c r="L2018" s="46"/>
      <c r="M2018" s="48"/>
      <c r="N2018" s="48"/>
      <c r="O2018" s="42"/>
      <c r="P2018" s="42"/>
      <c r="Q2018" s="42"/>
      <c r="R2018" s="47"/>
      <c r="S2018" s="42"/>
      <c r="T2018" s="73"/>
      <c r="U2018" s="48"/>
      <c r="V2018" s="49"/>
    </row>
    <row r="2019" spans="1:22" x14ac:dyDescent="0.35">
      <c r="A2019" s="1"/>
      <c r="B2019" s="44"/>
      <c r="E2019" s="50"/>
      <c r="F2019" s="41"/>
      <c r="G2019" s="42"/>
      <c r="H2019" s="42"/>
      <c r="I2019" s="42"/>
      <c r="J2019" s="42"/>
      <c r="K2019" s="42"/>
      <c r="L2019" s="46"/>
      <c r="M2019" s="42"/>
      <c r="N2019" s="48"/>
      <c r="O2019" s="42"/>
      <c r="P2019" s="42"/>
      <c r="Q2019" s="42"/>
      <c r="R2019" s="47"/>
      <c r="S2019" s="42"/>
      <c r="T2019" s="73"/>
      <c r="U2019" s="48"/>
      <c r="V2019" s="49"/>
    </row>
    <row r="2020" spans="1:22" x14ac:dyDescent="0.35">
      <c r="A2020" s="1"/>
      <c r="B2020" s="44"/>
      <c r="E2020" s="50"/>
      <c r="F2020" s="41"/>
      <c r="G2020" s="42"/>
      <c r="H2020" s="42"/>
      <c r="I2020" s="42"/>
      <c r="J2020" s="42"/>
      <c r="K2020" s="42"/>
      <c r="L2020" s="46"/>
      <c r="M2020" s="48"/>
      <c r="N2020" s="48"/>
      <c r="O2020" s="42"/>
      <c r="P2020" s="42"/>
      <c r="Q2020" s="42"/>
      <c r="R2020" s="47"/>
      <c r="S2020" s="42"/>
      <c r="T2020" s="73"/>
      <c r="U2020" s="48"/>
      <c r="V2020" s="49"/>
    </row>
    <row r="2021" spans="1:22" x14ac:dyDescent="0.35">
      <c r="A2021" s="1"/>
      <c r="B2021" s="44"/>
      <c r="E2021" s="50"/>
      <c r="F2021" s="41"/>
      <c r="G2021" s="42"/>
      <c r="H2021" s="42"/>
      <c r="I2021" s="42"/>
      <c r="J2021" s="42"/>
      <c r="K2021" s="42"/>
      <c r="L2021" s="46"/>
      <c r="M2021" s="48"/>
      <c r="N2021" s="48"/>
      <c r="O2021" s="42"/>
      <c r="P2021" s="42"/>
      <c r="Q2021" s="42"/>
      <c r="R2021" s="47"/>
      <c r="S2021" s="42"/>
      <c r="T2021" s="73"/>
      <c r="U2021" s="48"/>
      <c r="V2021" s="49"/>
    </row>
    <row r="2022" spans="1:22" x14ac:dyDescent="0.35">
      <c r="A2022" s="1"/>
      <c r="B2022" s="44"/>
      <c r="E2022" s="50"/>
      <c r="F2022" s="41"/>
      <c r="G2022" s="42"/>
      <c r="H2022" s="42"/>
      <c r="I2022" s="42"/>
      <c r="J2022" s="42"/>
      <c r="K2022" s="42"/>
      <c r="L2022" s="46"/>
      <c r="M2022" s="48"/>
      <c r="N2022" s="48"/>
      <c r="O2022" s="42"/>
      <c r="P2022" s="42"/>
      <c r="Q2022" s="42"/>
      <c r="R2022" s="47"/>
      <c r="S2022" s="42"/>
      <c r="T2022" s="73"/>
      <c r="U2022" s="48"/>
      <c r="V2022" s="49"/>
    </row>
    <row r="2023" spans="1:22" x14ac:dyDescent="0.35">
      <c r="A2023" s="1"/>
      <c r="B2023" s="44"/>
      <c r="E2023" s="50"/>
      <c r="F2023" s="41"/>
      <c r="G2023" s="42"/>
      <c r="H2023" s="42"/>
      <c r="I2023" s="42"/>
      <c r="J2023" s="42"/>
      <c r="K2023" s="42"/>
      <c r="L2023" s="46"/>
      <c r="M2023" s="48"/>
      <c r="N2023" s="48"/>
      <c r="O2023" s="42"/>
      <c r="P2023" s="42"/>
      <c r="Q2023" s="42"/>
      <c r="R2023" s="47"/>
      <c r="S2023" s="42"/>
      <c r="T2023" s="73"/>
      <c r="U2023" s="48"/>
      <c r="V2023" s="49"/>
    </row>
    <row r="2024" spans="1:22" x14ac:dyDescent="0.35">
      <c r="A2024" s="1"/>
      <c r="B2024" s="44"/>
      <c r="E2024" s="50"/>
      <c r="F2024" s="41"/>
      <c r="G2024" s="42"/>
      <c r="H2024" s="42"/>
      <c r="I2024" s="42"/>
      <c r="J2024" s="42"/>
      <c r="K2024" s="42"/>
      <c r="L2024" s="46"/>
      <c r="M2024" s="48"/>
      <c r="N2024" s="48"/>
      <c r="O2024" s="42"/>
      <c r="P2024" s="42"/>
      <c r="Q2024" s="42"/>
      <c r="R2024" s="47"/>
      <c r="S2024" s="42"/>
      <c r="T2024" s="73"/>
      <c r="U2024" s="48"/>
      <c r="V2024" s="49"/>
    </row>
    <row r="2025" spans="1:22" x14ac:dyDescent="0.35">
      <c r="A2025" s="1"/>
      <c r="B2025" s="44"/>
      <c r="E2025" s="50"/>
      <c r="F2025" s="41"/>
      <c r="G2025" s="42"/>
      <c r="H2025" s="42"/>
      <c r="I2025" s="42"/>
      <c r="J2025" s="42"/>
      <c r="K2025" s="42"/>
      <c r="L2025" s="46"/>
      <c r="M2025" s="48"/>
      <c r="N2025" s="48"/>
      <c r="O2025" s="42"/>
      <c r="P2025" s="42"/>
      <c r="Q2025" s="42"/>
      <c r="R2025" s="47"/>
      <c r="S2025" s="42"/>
      <c r="T2025" s="73"/>
      <c r="U2025" s="48"/>
      <c r="V2025" s="49"/>
    </row>
    <row r="2026" spans="1:22" x14ac:dyDescent="0.35">
      <c r="A2026" s="1"/>
      <c r="B2026" s="44"/>
      <c r="E2026" s="50"/>
      <c r="F2026" s="41"/>
      <c r="G2026" s="42"/>
      <c r="H2026" s="42"/>
      <c r="I2026" s="42"/>
      <c r="J2026" s="42"/>
      <c r="K2026" s="42"/>
      <c r="L2026" s="46"/>
      <c r="M2026" s="42"/>
      <c r="N2026" s="48"/>
      <c r="O2026" s="42"/>
      <c r="P2026" s="42"/>
      <c r="Q2026" s="42"/>
      <c r="R2026" s="47"/>
      <c r="S2026" s="42"/>
      <c r="T2026" s="73"/>
      <c r="U2026" s="48"/>
      <c r="V2026" s="49"/>
    </row>
    <row r="2027" spans="1:22" x14ac:dyDescent="0.35">
      <c r="A2027" s="1"/>
      <c r="B2027" s="44"/>
      <c r="E2027" s="50"/>
      <c r="F2027" s="41"/>
      <c r="G2027" s="42"/>
      <c r="H2027" s="42"/>
      <c r="I2027" s="42"/>
      <c r="J2027" s="42"/>
      <c r="K2027" s="42"/>
      <c r="L2027" s="46"/>
      <c r="M2027" s="48"/>
      <c r="N2027" s="48"/>
      <c r="O2027" s="42"/>
      <c r="P2027" s="42"/>
      <c r="Q2027" s="42"/>
      <c r="R2027" s="47"/>
      <c r="S2027" s="42"/>
      <c r="T2027" s="73"/>
      <c r="U2027" s="48"/>
      <c r="V2027" s="49"/>
    </row>
    <row r="2028" spans="1:22" x14ac:dyDescent="0.35">
      <c r="A2028" s="1"/>
      <c r="B2028" s="44"/>
      <c r="E2028" s="50"/>
      <c r="F2028" s="41"/>
      <c r="G2028" s="42"/>
      <c r="H2028" s="42"/>
      <c r="I2028" s="42"/>
      <c r="J2028" s="42"/>
      <c r="K2028" s="42"/>
      <c r="L2028" s="46"/>
      <c r="M2028" s="48"/>
      <c r="N2028" s="48"/>
      <c r="O2028" s="42"/>
      <c r="P2028" s="42"/>
      <c r="Q2028" s="42"/>
      <c r="R2028" s="47"/>
      <c r="S2028" s="42"/>
      <c r="T2028" s="73"/>
      <c r="U2028" s="48"/>
      <c r="V2028" s="49"/>
    </row>
    <row r="2029" spans="1:22" x14ac:dyDescent="0.35">
      <c r="A2029" s="1"/>
      <c r="B2029" s="44"/>
      <c r="E2029" s="50"/>
      <c r="F2029" s="41"/>
      <c r="G2029" s="42"/>
      <c r="H2029" s="42"/>
      <c r="I2029" s="42"/>
      <c r="J2029" s="42"/>
      <c r="K2029" s="42"/>
      <c r="L2029" s="46"/>
      <c r="M2029" s="42"/>
      <c r="N2029" s="48"/>
      <c r="O2029" s="42"/>
      <c r="P2029" s="42"/>
      <c r="Q2029" s="42"/>
      <c r="R2029" s="47"/>
      <c r="S2029" s="42"/>
      <c r="T2029" s="73"/>
      <c r="U2029" s="48"/>
      <c r="V2029" s="49"/>
    </row>
    <row r="2030" spans="1:22" x14ac:dyDescent="0.35">
      <c r="A2030" s="1"/>
      <c r="B2030" s="44"/>
      <c r="E2030" s="50"/>
      <c r="F2030" s="41"/>
      <c r="G2030" s="42"/>
      <c r="H2030" s="42"/>
      <c r="I2030" s="42"/>
      <c r="J2030" s="42"/>
      <c r="K2030" s="42"/>
      <c r="L2030" s="46"/>
      <c r="M2030" s="48"/>
      <c r="N2030" s="48"/>
      <c r="O2030" s="42"/>
      <c r="P2030" s="42"/>
      <c r="Q2030" s="42"/>
      <c r="R2030" s="47"/>
      <c r="S2030" s="42"/>
      <c r="T2030" s="73"/>
      <c r="U2030" s="48"/>
      <c r="V2030" s="49"/>
    </row>
    <row r="2031" spans="1:22" x14ac:dyDescent="0.35">
      <c r="A2031" s="1"/>
      <c r="B2031" s="44"/>
      <c r="E2031" s="50"/>
      <c r="F2031" s="60"/>
      <c r="G2031" s="42"/>
      <c r="H2031" s="42"/>
      <c r="I2031" s="42"/>
      <c r="J2031" s="42"/>
      <c r="K2031" s="42"/>
      <c r="L2031" s="46"/>
      <c r="M2031" s="42"/>
      <c r="N2031" s="48"/>
      <c r="O2031" s="42"/>
      <c r="P2031" s="42"/>
      <c r="Q2031" s="42"/>
      <c r="R2031" s="62"/>
      <c r="S2031" s="48"/>
      <c r="T2031" s="73"/>
      <c r="U2031" s="48"/>
      <c r="V2031" s="49"/>
    </row>
    <row r="2032" spans="1:22" x14ac:dyDescent="0.35">
      <c r="A2032" s="1"/>
      <c r="B2032" s="44"/>
      <c r="E2032" s="50"/>
      <c r="F2032" s="41"/>
      <c r="G2032" s="42"/>
      <c r="H2032" s="42"/>
      <c r="I2032" s="42"/>
      <c r="J2032" s="42"/>
      <c r="K2032" s="42"/>
      <c r="L2032" s="46"/>
      <c r="M2032" s="48"/>
      <c r="N2032" s="48"/>
      <c r="O2032" s="42"/>
      <c r="P2032" s="42"/>
      <c r="Q2032" s="42"/>
      <c r="R2032" s="47"/>
      <c r="S2032" s="42"/>
      <c r="T2032" s="73"/>
      <c r="U2032" s="48"/>
      <c r="V2032" s="49"/>
    </row>
    <row r="2033" spans="1:22" x14ac:dyDescent="0.35">
      <c r="A2033" s="1"/>
      <c r="B2033" s="44"/>
      <c r="E2033" s="50"/>
      <c r="F2033" s="41"/>
      <c r="G2033" s="42"/>
      <c r="H2033" s="42"/>
      <c r="I2033" s="42"/>
      <c r="J2033" s="42"/>
      <c r="K2033" s="42"/>
      <c r="L2033" s="46"/>
      <c r="M2033" s="48"/>
      <c r="N2033" s="48"/>
      <c r="O2033" s="42"/>
      <c r="P2033" s="42"/>
      <c r="Q2033" s="42"/>
      <c r="R2033" s="47"/>
      <c r="S2033" s="42"/>
      <c r="T2033" s="73"/>
      <c r="U2033" s="48"/>
      <c r="V2033" s="49"/>
    </row>
    <row r="2034" spans="1:22" x14ac:dyDescent="0.35">
      <c r="A2034" s="1"/>
      <c r="B2034" s="44"/>
      <c r="E2034" s="50"/>
      <c r="F2034" s="41"/>
      <c r="G2034" s="42"/>
      <c r="H2034" s="42"/>
      <c r="I2034" s="42"/>
      <c r="J2034" s="42"/>
      <c r="K2034" s="42"/>
      <c r="L2034" s="46"/>
      <c r="M2034" s="48"/>
      <c r="N2034" s="48"/>
      <c r="O2034" s="42"/>
      <c r="P2034" s="42"/>
      <c r="Q2034" s="42"/>
      <c r="R2034" s="47"/>
      <c r="S2034" s="42"/>
      <c r="T2034" s="73"/>
      <c r="U2034" s="48"/>
      <c r="V2034" s="49"/>
    </row>
    <row r="2035" spans="1:22" x14ac:dyDescent="0.35">
      <c r="A2035" s="1"/>
      <c r="B2035" s="44"/>
      <c r="E2035" s="50"/>
      <c r="F2035" s="41"/>
      <c r="G2035" s="42"/>
      <c r="H2035" s="42"/>
      <c r="I2035" s="42"/>
      <c r="J2035" s="42"/>
      <c r="K2035" s="42"/>
      <c r="L2035" s="46"/>
      <c r="M2035" s="42"/>
      <c r="N2035" s="48"/>
      <c r="O2035" s="42"/>
      <c r="P2035" s="42"/>
      <c r="Q2035" s="42"/>
      <c r="R2035" s="47"/>
      <c r="S2035" s="42"/>
      <c r="T2035" s="73"/>
      <c r="U2035" s="48"/>
      <c r="V2035" s="49"/>
    </row>
    <row r="2036" spans="1:22" x14ac:dyDescent="0.35">
      <c r="A2036" s="1"/>
      <c r="B2036" s="44"/>
      <c r="E2036" s="50"/>
      <c r="F2036" s="41"/>
      <c r="G2036" s="42"/>
      <c r="H2036" s="42"/>
      <c r="I2036" s="42"/>
      <c r="J2036" s="42"/>
      <c r="K2036" s="42"/>
      <c r="L2036" s="46"/>
      <c r="M2036" s="42"/>
      <c r="N2036" s="48"/>
      <c r="O2036" s="42"/>
      <c r="P2036" s="42"/>
      <c r="Q2036" s="42"/>
      <c r="R2036" s="47"/>
      <c r="S2036" s="42"/>
      <c r="T2036" s="73"/>
      <c r="U2036" s="48"/>
      <c r="V2036" s="49"/>
    </row>
    <row r="2037" spans="1:22" x14ac:dyDescent="0.35">
      <c r="A2037" s="1"/>
      <c r="B2037" s="44"/>
      <c r="E2037" s="50"/>
      <c r="F2037" s="41"/>
      <c r="G2037" s="42"/>
      <c r="H2037" s="42"/>
      <c r="I2037" s="42"/>
      <c r="J2037" s="42"/>
      <c r="K2037" s="42"/>
      <c r="L2037" s="46"/>
      <c r="M2037" s="42"/>
      <c r="N2037" s="48"/>
      <c r="O2037" s="42"/>
      <c r="P2037" s="42"/>
      <c r="Q2037" s="42"/>
      <c r="R2037" s="47"/>
      <c r="S2037" s="42"/>
      <c r="T2037" s="73"/>
      <c r="U2037" s="48"/>
      <c r="V2037" s="49"/>
    </row>
    <row r="2038" spans="1:22" x14ac:dyDescent="0.35">
      <c r="A2038" s="1"/>
      <c r="B2038" s="44"/>
      <c r="E2038" s="50"/>
      <c r="F2038" s="41"/>
      <c r="G2038" s="42"/>
      <c r="H2038" s="42"/>
      <c r="I2038" s="42"/>
      <c r="J2038" s="42"/>
      <c r="K2038" s="42"/>
      <c r="L2038" s="46"/>
      <c r="M2038" s="48"/>
      <c r="N2038" s="48"/>
      <c r="O2038" s="42"/>
      <c r="P2038" s="42"/>
      <c r="Q2038" s="42"/>
      <c r="R2038" s="47"/>
      <c r="S2038" s="42"/>
      <c r="T2038" s="73"/>
      <c r="U2038" s="48"/>
      <c r="V2038" s="49"/>
    </row>
    <row r="2039" spans="1:22" x14ac:dyDescent="0.35">
      <c r="A2039" s="1"/>
      <c r="B2039" s="44"/>
      <c r="E2039" s="50"/>
      <c r="F2039" s="41"/>
      <c r="G2039" s="42"/>
      <c r="H2039" s="42"/>
      <c r="I2039" s="42"/>
      <c r="J2039" s="42"/>
      <c r="K2039" s="42"/>
      <c r="L2039" s="46"/>
      <c r="M2039" s="42"/>
      <c r="N2039" s="48"/>
      <c r="O2039" s="42"/>
      <c r="P2039" s="42"/>
      <c r="Q2039" s="42"/>
      <c r="R2039" s="47"/>
      <c r="S2039" s="42"/>
      <c r="T2039" s="73"/>
      <c r="U2039" s="48"/>
      <c r="V2039" s="49"/>
    </row>
    <row r="2040" spans="1:22" x14ac:dyDescent="0.35">
      <c r="A2040" s="1"/>
      <c r="B2040" s="44"/>
      <c r="E2040" s="50"/>
      <c r="F2040" s="41"/>
      <c r="G2040" s="42"/>
      <c r="H2040" s="42"/>
      <c r="I2040" s="42"/>
      <c r="J2040" s="42"/>
      <c r="K2040" s="42"/>
      <c r="L2040" s="46"/>
      <c r="M2040" s="42"/>
      <c r="N2040" s="48"/>
      <c r="O2040" s="42"/>
      <c r="P2040" s="42"/>
      <c r="Q2040" s="42"/>
      <c r="R2040" s="47"/>
      <c r="S2040" s="42"/>
      <c r="T2040" s="73"/>
      <c r="U2040" s="48"/>
      <c r="V2040" s="49"/>
    </row>
    <row r="2041" spans="1:22" x14ac:dyDescent="0.35">
      <c r="A2041" s="1"/>
      <c r="B2041" s="44"/>
      <c r="E2041" s="50"/>
      <c r="F2041" s="41"/>
      <c r="G2041" s="42"/>
      <c r="H2041" s="42"/>
      <c r="I2041" s="42"/>
      <c r="J2041" s="42"/>
      <c r="K2041" s="42"/>
      <c r="L2041" s="46"/>
      <c r="M2041" s="42"/>
      <c r="N2041" s="48"/>
      <c r="O2041" s="42"/>
      <c r="P2041" s="42"/>
      <c r="Q2041" s="42"/>
      <c r="R2041" s="47"/>
      <c r="S2041" s="42"/>
      <c r="T2041" s="73"/>
      <c r="U2041" s="48"/>
      <c r="V2041" s="49"/>
    </row>
    <row r="2042" spans="1:22" x14ac:dyDescent="0.35">
      <c r="A2042" s="1"/>
      <c r="B2042" s="44"/>
      <c r="E2042" s="50"/>
      <c r="F2042" s="41"/>
      <c r="G2042" s="42"/>
      <c r="H2042" s="42"/>
      <c r="I2042" s="42"/>
      <c r="J2042" s="42"/>
      <c r="K2042" s="42"/>
      <c r="L2042" s="46"/>
      <c r="M2042" s="42"/>
      <c r="N2042" s="48"/>
      <c r="O2042" s="42"/>
      <c r="P2042" s="42"/>
      <c r="Q2042" s="42"/>
      <c r="R2042" s="47"/>
      <c r="S2042" s="42"/>
      <c r="T2042" s="73"/>
      <c r="U2042" s="48"/>
      <c r="V2042" s="49"/>
    </row>
    <row r="2043" spans="1:22" x14ac:dyDescent="0.35">
      <c r="A2043" s="1"/>
      <c r="B2043" s="44"/>
      <c r="E2043" s="50"/>
      <c r="F2043" s="41"/>
      <c r="G2043" s="42"/>
      <c r="H2043" s="42"/>
      <c r="I2043" s="42"/>
      <c r="J2043" s="42"/>
      <c r="K2043" s="42"/>
      <c r="L2043" s="46"/>
      <c r="M2043" s="42"/>
      <c r="N2043" s="48"/>
      <c r="O2043" s="42"/>
      <c r="P2043" s="42"/>
      <c r="Q2043" s="42"/>
      <c r="R2043" s="47"/>
      <c r="S2043" s="42"/>
      <c r="T2043" s="73"/>
      <c r="U2043" s="48"/>
      <c r="V2043" s="49"/>
    </row>
    <row r="2044" spans="1:22" x14ac:dyDescent="0.35">
      <c r="A2044" s="1"/>
      <c r="B2044" s="44"/>
      <c r="E2044" s="50"/>
      <c r="F2044" s="41"/>
      <c r="G2044" s="42"/>
      <c r="H2044" s="42"/>
      <c r="I2044" s="42"/>
      <c r="J2044" s="42"/>
      <c r="K2044" s="42"/>
      <c r="L2044" s="46"/>
      <c r="M2044" s="42"/>
      <c r="N2044" s="48"/>
      <c r="O2044" s="42"/>
      <c r="P2044" s="42"/>
      <c r="Q2044" s="42"/>
      <c r="R2044" s="47"/>
      <c r="S2044" s="42"/>
      <c r="T2044" s="73"/>
      <c r="U2044" s="48"/>
      <c r="V2044" s="49"/>
    </row>
    <row r="2045" spans="1:22" x14ac:dyDescent="0.35">
      <c r="A2045" s="1"/>
      <c r="B2045" s="44"/>
      <c r="E2045" s="50"/>
      <c r="F2045" s="41"/>
      <c r="G2045" s="42"/>
      <c r="H2045" s="42"/>
      <c r="I2045" s="42"/>
      <c r="J2045" s="42"/>
      <c r="K2045" s="42"/>
      <c r="L2045" s="46"/>
      <c r="M2045" s="42"/>
      <c r="N2045" s="48"/>
      <c r="O2045" s="42"/>
      <c r="P2045" s="42"/>
      <c r="Q2045" s="42"/>
      <c r="R2045" s="47"/>
      <c r="S2045" s="42"/>
      <c r="T2045" s="73"/>
      <c r="U2045" s="48"/>
      <c r="V2045" s="49"/>
    </row>
    <row r="2046" spans="1:22" x14ac:dyDescent="0.35">
      <c r="A2046" s="1"/>
      <c r="B2046" s="44"/>
      <c r="E2046" s="50"/>
      <c r="F2046" s="41"/>
      <c r="G2046" s="42"/>
      <c r="H2046" s="42"/>
      <c r="I2046" s="42"/>
      <c r="J2046" s="42"/>
      <c r="K2046" s="42"/>
      <c r="L2046" s="46"/>
      <c r="M2046" s="48"/>
      <c r="N2046" s="48"/>
      <c r="O2046" s="42"/>
      <c r="P2046" s="42"/>
      <c r="Q2046" s="42"/>
      <c r="R2046" s="47"/>
      <c r="S2046" s="42"/>
      <c r="T2046" s="73"/>
      <c r="U2046" s="48"/>
      <c r="V2046" s="49"/>
    </row>
    <row r="2047" spans="1:22" x14ac:dyDescent="0.35">
      <c r="A2047" s="1"/>
      <c r="B2047" s="44"/>
      <c r="E2047" s="50"/>
      <c r="F2047" s="41"/>
      <c r="G2047" s="42"/>
      <c r="H2047" s="42"/>
      <c r="I2047" s="42"/>
      <c r="J2047" s="42"/>
      <c r="K2047" s="42"/>
      <c r="L2047" s="46"/>
      <c r="M2047" s="48"/>
      <c r="N2047" s="48"/>
      <c r="O2047" s="42"/>
      <c r="P2047" s="42"/>
      <c r="Q2047" s="42"/>
      <c r="R2047" s="47"/>
      <c r="S2047" s="42"/>
      <c r="T2047" s="73"/>
      <c r="U2047" s="48"/>
      <c r="V2047" s="49"/>
    </row>
    <row r="2048" spans="1:22" x14ac:dyDescent="0.35">
      <c r="A2048" s="1"/>
      <c r="B2048" s="44"/>
      <c r="E2048" s="50"/>
      <c r="F2048" s="41"/>
      <c r="G2048" s="42"/>
      <c r="H2048" s="42"/>
      <c r="I2048" s="42"/>
      <c r="J2048" s="42"/>
      <c r="K2048" s="42"/>
      <c r="L2048" s="46"/>
      <c r="M2048" s="48"/>
      <c r="N2048" s="48"/>
      <c r="O2048" s="42"/>
      <c r="P2048" s="42"/>
      <c r="Q2048" s="42"/>
      <c r="R2048" s="47"/>
      <c r="S2048" s="42"/>
      <c r="T2048" s="73"/>
      <c r="U2048" s="48"/>
      <c r="V2048" s="49"/>
    </row>
    <row r="2049" spans="1:22" x14ac:dyDescent="0.35">
      <c r="A2049" s="1"/>
      <c r="B2049" s="44"/>
      <c r="E2049" s="50"/>
      <c r="F2049" s="41"/>
      <c r="G2049" s="42"/>
      <c r="H2049" s="42"/>
      <c r="I2049" s="42"/>
      <c r="J2049" s="42"/>
      <c r="K2049" s="42"/>
      <c r="L2049" s="46"/>
      <c r="M2049" s="48"/>
      <c r="N2049" s="48"/>
      <c r="O2049" s="42"/>
      <c r="P2049" s="42"/>
      <c r="Q2049" s="42"/>
      <c r="R2049" s="47"/>
      <c r="S2049" s="42"/>
      <c r="T2049" s="73"/>
      <c r="U2049" s="48"/>
      <c r="V2049" s="49"/>
    </row>
    <row r="2050" spans="1:22" x14ac:dyDescent="0.35">
      <c r="A2050" s="1"/>
      <c r="B2050" s="44"/>
      <c r="E2050" s="50"/>
      <c r="F2050" s="41"/>
      <c r="G2050" s="42"/>
      <c r="H2050" s="42"/>
      <c r="I2050" s="42"/>
      <c r="J2050" s="42"/>
      <c r="K2050" s="42"/>
      <c r="L2050" s="46"/>
      <c r="M2050" s="48"/>
      <c r="N2050" s="48"/>
      <c r="O2050" s="42"/>
      <c r="P2050" s="42"/>
      <c r="Q2050" s="42"/>
      <c r="R2050" s="47"/>
      <c r="S2050" s="42"/>
      <c r="T2050" s="73"/>
      <c r="U2050" s="48"/>
      <c r="V2050" s="49"/>
    </row>
    <row r="2051" spans="1:22" x14ac:dyDescent="0.35">
      <c r="A2051" s="1"/>
      <c r="B2051" s="44"/>
      <c r="E2051" s="50"/>
      <c r="F2051" s="41"/>
      <c r="G2051" s="42"/>
      <c r="H2051" s="42"/>
      <c r="I2051" s="42"/>
      <c r="J2051" s="42"/>
      <c r="K2051" s="42"/>
      <c r="L2051" s="46"/>
      <c r="M2051" s="48"/>
      <c r="N2051" s="48"/>
      <c r="O2051" s="42"/>
      <c r="P2051" s="42"/>
      <c r="Q2051" s="42"/>
      <c r="R2051" s="47"/>
      <c r="S2051" s="42"/>
      <c r="T2051" s="73"/>
      <c r="U2051" s="48"/>
      <c r="V2051" s="49"/>
    </row>
    <row r="2052" spans="1:22" x14ac:dyDescent="0.35">
      <c r="A2052" s="1"/>
      <c r="B2052" s="44"/>
      <c r="E2052" s="50"/>
      <c r="F2052" s="41"/>
      <c r="G2052" s="42"/>
      <c r="H2052" s="42"/>
      <c r="I2052" s="42"/>
      <c r="J2052" s="42"/>
      <c r="K2052" s="42"/>
      <c r="L2052" s="46"/>
      <c r="M2052" s="48"/>
      <c r="N2052" s="48"/>
      <c r="O2052" s="42"/>
      <c r="P2052" s="42"/>
      <c r="Q2052" s="42"/>
      <c r="R2052" s="47"/>
      <c r="S2052" s="42"/>
      <c r="T2052" s="73"/>
      <c r="U2052" s="48"/>
      <c r="V2052" s="49"/>
    </row>
    <row r="2053" spans="1:22" x14ac:dyDescent="0.35">
      <c r="A2053" s="1"/>
      <c r="B2053" s="44"/>
      <c r="E2053" s="50"/>
      <c r="F2053" s="41"/>
      <c r="G2053" s="42"/>
      <c r="H2053" s="42"/>
      <c r="I2053" s="42"/>
      <c r="J2053" s="42"/>
      <c r="K2053" s="42"/>
      <c r="L2053" s="46"/>
      <c r="M2053" s="42"/>
      <c r="N2053" s="48"/>
      <c r="O2053" s="42"/>
      <c r="P2053" s="42"/>
      <c r="Q2053" s="42"/>
      <c r="R2053" s="47"/>
      <c r="S2053" s="42"/>
      <c r="T2053" s="73"/>
      <c r="U2053" s="48"/>
      <c r="V2053" s="49"/>
    </row>
    <row r="2054" spans="1:22" x14ac:dyDescent="0.35">
      <c r="A2054" s="1"/>
      <c r="B2054" s="44"/>
      <c r="E2054" s="50"/>
      <c r="F2054" s="41"/>
      <c r="G2054" s="42"/>
      <c r="H2054" s="42"/>
      <c r="I2054" s="42"/>
      <c r="J2054" s="42"/>
      <c r="K2054" s="42"/>
      <c r="L2054" s="46"/>
      <c r="M2054" s="48"/>
      <c r="N2054" s="48"/>
      <c r="O2054" s="42"/>
      <c r="P2054" s="42"/>
      <c r="Q2054" s="42"/>
      <c r="R2054" s="47"/>
      <c r="S2054" s="42"/>
      <c r="T2054" s="73"/>
      <c r="U2054" s="48"/>
      <c r="V2054" s="49"/>
    </row>
    <row r="2055" spans="1:22" x14ac:dyDescent="0.35">
      <c r="A2055" s="1"/>
      <c r="B2055" s="44"/>
      <c r="E2055" s="50"/>
      <c r="F2055" s="41"/>
      <c r="G2055" s="42"/>
      <c r="H2055" s="42"/>
      <c r="I2055" s="42"/>
      <c r="J2055" s="42"/>
      <c r="K2055" s="42"/>
      <c r="L2055" s="46"/>
      <c r="M2055" s="42"/>
      <c r="N2055" s="48"/>
      <c r="O2055" s="42"/>
      <c r="P2055" s="42"/>
      <c r="Q2055" s="42"/>
      <c r="R2055" s="47"/>
      <c r="S2055" s="42"/>
      <c r="T2055" s="73"/>
      <c r="U2055" s="48"/>
      <c r="V2055" s="49"/>
    </row>
    <row r="2056" spans="1:22" x14ac:dyDescent="0.35">
      <c r="A2056" s="1"/>
      <c r="B2056" s="44"/>
      <c r="E2056" s="50"/>
      <c r="F2056" s="41"/>
      <c r="G2056" s="42"/>
      <c r="H2056" s="42"/>
      <c r="I2056" s="42"/>
      <c r="J2056" s="42"/>
      <c r="K2056" s="42"/>
      <c r="L2056" s="46"/>
      <c r="M2056" s="42"/>
      <c r="N2056" s="48"/>
      <c r="O2056" s="42"/>
      <c r="P2056" s="42"/>
      <c r="Q2056" s="42"/>
      <c r="R2056" s="47"/>
      <c r="S2056" s="42"/>
      <c r="T2056" s="73"/>
      <c r="U2056" s="48"/>
      <c r="V2056" s="49"/>
    </row>
    <row r="2057" spans="1:22" x14ac:dyDescent="0.35">
      <c r="A2057" s="1"/>
      <c r="B2057" s="44"/>
      <c r="E2057" s="50"/>
      <c r="F2057" s="41"/>
      <c r="G2057" s="42"/>
      <c r="H2057" s="42"/>
      <c r="I2057" s="42"/>
      <c r="J2057" s="42"/>
      <c r="K2057" s="42"/>
      <c r="L2057" s="46"/>
      <c r="M2057" s="48"/>
      <c r="N2057" s="48"/>
      <c r="O2057" s="42"/>
      <c r="P2057" s="42"/>
      <c r="Q2057" s="42"/>
      <c r="R2057" s="47"/>
      <c r="S2057" s="42"/>
      <c r="T2057" s="73"/>
      <c r="U2057" s="48"/>
      <c r="V2057" s="49"/>
    </row>
    <row r="2058" spans="1:22" x14ac:dyDescent="0.35">
      <c r="A2058" s="1"/>
      <c r="B2058" s="44"/>
      <c r="E2058" s="50"/>
      <c r="F2058" s="41"/>
      <c r="G2058" s="42"/>
      <c r="H2058" s="42"/>
      <c r="I2058" s="42"/>
      <c r="J2058" s="42"/>
      <c r="K2058" s="42"/>
      <c r="L2058" s="46"/>
      <c r="M2058" s="48"/>
      <c r="N2058" s="48"/>
      <c r="O2058" s="42"/>
      <c r="P2058" s="42"/>
      <c r="Q2058" s="42"/>
      <c r="R2058" s="47"/>
      <c r="S2058" s="42"/>
      <c r="T2058" s="73"/>
      <c r="U2058" s="48"/>
      <c r="V2058" s="49"/>
    </row>
    <row r="2059" spans="1:22" x14ac:dyDescent="0.35">
      <c r="A2059" s="1"/>
      <c r="B2059" s="44"/>
      <c r="E2059" s="50"/>
      <c r="F2059" s="41"/>
      <c r="G2059" s="42"/>
      <c r="H2059" s="42"/>
      <c r="I2059" s="42"/>
      <c r="J2059" s="42"/>
      <c r="K2059" s="42"/>
      <c r="L2059" s="46"/>
      <c r="M2059" s="42"/>
      <c r="N2059" s="48"/>
      <c r="O2059" s="42"/>
      <c r="P2059" s="42"/>
      <c r="Q2059" s="42"/>
      <c r="R2059" s="47"/>
      <c r="S2059" s="42"/>
      <c r="T2059" s="73"/>
      <c r="U2059" s="48"/>
      <c r="V2059" s="49"/>
    </row>
    <row r="2060" spans="1:22" x14ac:dyDescent="0.35">
      <c r="A2060" s="1"/>
      <c r="B2060" s="44"/>
      <c r="E2060" s="50"/>
      <c r="F2060" s="41"/>
      <c r="G2060" s="42"/>
      <c r="H2060" s="42"/>
      <c r="I2060" s="42"/>
      <c r="J2060" s="42"/>
      <c r="K2060" s="42"/>
      <c r="L2060" s="46"/>
      <c r="M2060" s="48"/>
      <c r="N2060" s="48"/>
      <c r="O2060" s="42"/>
      <c r="P2060" s="42"/>
      <c r="Q2060" s="42"/>
      <c r="R2060" s="47"/>
      <c r="S2060" s="42"/>
      <c r="T2060" s="73"/>
      <c r="U2060" s="48"/>
      <c r="V2060" s="49"/>
    </row>
    <row r="2061" spans="1:22" x14ac:dyDescent="0.35">
      <c r="A2061" s="1"/>
      <c r="B2061" s="44"/>
      <c r="E2061" s="50"/>
      <c r="F2061" s="41"/>
      <c r="G2061" s="42"/>
      <c r="H2061" s="42"/>
      <c r="I2061" s="42"/>
      <c r="J2061" s="42"/>
      <c r="K2061" s="42"/>
      <c r="L2061" s="46"/>
      <c r="M2061" s="42"/>
      <c r="N2061" s="48"/>
      <c r="O2061" s="42"/>
      <c r="P2061" s="42"/>
      <c r="Q2061" s="42"/>
      <c r="R2061" s="47"/>
      <c r="S2061" s="42"/>
      <c r="T2061" s="73"/>
      <c r="U2061" s="48"/>
      <c r="V2061" s="49"/>
    </row>
    <row r="2062" spans="1:22" x14ac:dyDescent="0.35">
      <c r="A2062" s="1"/>
      <c r="B2062" s="44"/>
      <c r="E2062" s="50"/>
      <c r="F2062" s="41"/>
      <c r="G2062" s="42"/>
      <c r="H2062" s="42"/>
      <c r="I2062" s="42"/>
      <c r="J2062" s="42"/>
      <c r="K2062" s="42"/>
      <c r="L2062" s="46"/>
      <c r="M2062" s="48"/>
      <c r="N2062" s="48"/>
      <c r="O2062" s="42"/>
      <c r="P2062" s="42"/>
      <c r="Q2062" s="42"/>
      <c r="R2062" s="47"/>
      <c r="S2062" s="42"/>
      <c r="T2062" s="73"/>
      <c r="U2062" s="48"/>
      <c r="V2062" s="49"/>
    </row>
    <row r="2063" spans="1:22" x14ac:dyDescent="0.35">
      <c r="A2063" s="1"/>
      <c r="B2063" s="44"/>
      <c r="E2063" s="50"/>
      <c r="F2063" s="41"/>
      <c r="G2063" s="42"/>
      <c r="H2063" s="42"/>
      <c r="I2063" s="42"/>
      <c r="J2063" s="42"/>
      <c r="K2063" s="42"/>
      <c r="L2063" s="46"/>
      <c r="M2063" s="42"/>
      <c r="N2063" s="48"/>
      <c r="O2063" s="42"/>
      <c r="P2063" s="42"/>
      <c r="Q2063" s="42"/>
      <c r="R2063" s="47"/>
      <c r="S2063" s="42"/>
      <c r="T2063" s="73"/>
      <c r="U2063" s="48"/>
      <c r="V2063" s="49"/>
    </row>
    <row r="2064" spans="1:22" x14ac:dyDescent="0.35">
      <c r="A2064" s="1"/>
      <c r="B2064" s="44"/>
      <c r="E2064" s="50"/>
      <c r="F2064" s="41"/>
      <c r="G2064" s="42"/>
      <c r="H2064" s="42"/>
      <c r="I2064" s="42"/>
      <c r="J2064" s="42"/>
      <c r="K2064" s="42"/>
      <c r="L2064" s="46"/>
      <c r="M2064" s="42"/>
      <c r="N2064" s="48"/>
      <c r="O2064" s="42"/>
      <c r="P2064" s="42"/>
      <c r="Q2064" s="42"/>
      <c r="R2064" s="47"/>
      <c r="S2064" s="42"/>
      <c r="T2064" s="73"/>
      <c r="U2064" s="48"/>
      <c r="V2064" s="49"/>
    </row>
    <row r="2065" spans="1:22" x14ac:dyDescent="0.35">
      <c r="A2065" s="1"/>
      <c r="B2065" s="44"/>
      <c r="E2065" s="50"/>
      <c r="F2065" s="41"/>
      <c r="G2065" s="42"/>
      <c r="H2065" s="42"/>
      <c r="I2065" s="42"/>
      <c r="J2065" s="42"/>
      <c r="K2065" s="42"/>
      <c r="L2065" s="46"/>
      <c r="M2065" s="42"/>
      <c r="N2065" s="48"/>
      <c r="O2065" s="42"/>
      <c r="P2065" s="42"/>
      <c r="Q2065" s="42"/>
      <c r="R2065" s="47"/>
      <c r="S2065" s="42"/>
      <c r="T2065" s="73"/>
      <c r="U2065" s="48"/>
      <c r="V2065" s="49"/>
    </row>
    <row r="2066" spans="1:22" x14ac:dyDescent="0.35">
      <c r="A2066" s="1"/>
      <c r="B2066" s="44"/>
      <c r="E2066" s="50"/>
      <c r="F2066" s="41"/>
      <c r="G2066" s="42"/>
      <c r="H2066" s="42"/>
      <c r="I2066" s="42"/>
      <c r="J2066" s="42"/>
      <c r="K2066" s="42"/>
      <c r="L2066" s="46"/>
      <c r="M2066" s="42"/>
      <c r="N2066" s="48"/>
      <c r="O2066" s="42"/>
      <c r="P2066" s="42"/>
      <c r="Q2066" s="42"/>
      <c r="R2066" s="47"/>
      <c r="S2066" s="42"/>
      <c r="T2066" s="73"/>
      <c r="U2066" s="48"/>
      <c r="V2066" s="49"/>
    </row>
    <row r="2067" spans="1:22" x14ac:dyDescent="0.35">
      <c r="A2067" s="1"/>
      <c r="B2067" s="44"/>
      <c r="E2067" s="50"/>
      <c r="F2067" s="41"/>
      <c r="G2067" s="42"/>
      <c r="H2067" s="42"/>
      <c r="I2067" s="42"/>
      <c r="J2067" s="42"/>
      <c r="K2067" s="42"/>
      <c r="L2067" s="46"/>
      <c r="M2067" s="48"/>
      <c r="N2067" s="48"/>
      <c r="O2067" s="42"/>
      <c r="P2067" s="42"/>
      <c r="Q2067" s="42"/>
      <c r="R2067" s="47"/>
      <c r="S2067" s="42"/>
      <c r="T2067" s="73"/>
      <c r="U2067" s="48"/>
      <c r="V2067" s="49"/>
    </row>
    <row r="2068" spans="1:22" x14ac:dyDescent="0.35">
      <c r="A2068" s="1"/>
      <c r="B2068" s="44"/>
      <c r="E2068" s="50"/>
      <c r="F2068" s="41"/>
      <c r="G2068" s="42"/>
      <c r="H2068" s="42"/>
      <c r="I2068" s="42"/>
      <c r="J2068" s="42"/>
      <c r="K2068" s="42"/>
      <c r="L2068" s="46"/>
      <c r="M2068" s="42"/>
      <c r="N2068" s="48"/>
      <c r="O2068" s="42"/>
      <c r="P2068" s="42"/>
      <c r="Q2068" s="42"/>
      <c r="R2068" s="47"/>
      <c r="S2068" s="42"/>
      <c r="T2068" s="73"/>
      <c r="U2068" s="48"/>
      <c r="V2068" s="49"/>
    </row>
    <row r="2069" spans="1:22" x14ac:dyDescent="0.35">
      <c r="A2069" s="1"/>
      <c r="B2069" s="44"/>
      <c r="E2069" s="50"/>
      <c r="F2069" s="41"/>
      <c r="G2069" s="42"/>
      <c r="H2069" s="42"/>
      <c r="I2069" s="42"/>
      <c r="J2069" s="42"/>
      <c r="K2069" s="42"/>
      <c r="L2069" s="46"/>
      <c r="M2069" s="42"/>
      <c r="N2069" s="48"/>
      <c r="O2069" s="42"/>
      <c r="P2069" s="42"/>
      <c r="Q2069" s="42"/>
      <c r="R2069" s="47"/>
      <c r="S2069" s="42"/>
      <c r="T2069" s="73"/>
      <c r="U2069" s="48"/>
      <c r="V2069" s="49"/>
    </row>
    <row r="2070" spans="1:22" x14ac:dyDescent="0.35">
      <c r="A2070" s="1"/>
      <c r="B2070" s="44"/>
      <c r="E2070" s="50"/>
      <c r="F2070" s="41"/>
      <c r="G2070" s="42"/>
      <c r="H2070" s="42"/>
      <c r="I2070" s="42"/>
      <c r="J2070" s="42"/>
      <c r="K2070" s="42"/>
      <c r="L2070" s="46"/>
      <c r="M2070" s="42"/>
      <c r="N2070" s="48"/>
      <c r="O2070" s="42"/>
      <c r="P2070" s="42"/>
      <c r="Q2070" s="42"/>
      <c r="R2070" s="47"/>
      <c r="S2070" s="42"/>
      <c r="T2070" s="73"/>
      <c r="U2070" s="48"/>
      <c r="V2070" s="49"/>
    </row>
    <row r="2071" spans="1:22" x14ac:dyDescent="0.35">
      <c r="A2071" s="1"/>
      <c r="B2071" s="44"/>
      <c r="E2071" s="50"/>
      <c r="F2071" s="41"/>
      <c r="G2071" s="42"/>
      <c r="H2071" s="42"/>
      <c r="I2071" s="42"/>
      <c r="J2071" s="42"/>
      <c r="K2071" s="42"/>
      <c r="L2071" s="46"/>
      <c r="M2071" s="42"/>
      <c r="N2071" s="48"/>
      <c r="O2071" s="42"/>
      <c r="P2071" s="42"/>
      <c r="Q2071" s="42"/>
      <c r="R2071" s="47"/>
      <c r="S2071" s="42"/>
      <c r="T2071" s="73"/>
      <c r="U2071" s="48"/>
      <c r="V2071" s="49"/>
    </row>
    <row r="2072" spans="1:22" x14ac:dyDescent="0.35">
      <c r="A2072" s="1"/>
      <c r="B2072" s="44"/>
      <c r="E2072" s="50"/>
      <c r="F2072" s="41"/>
      <c r="G2072" s="42"/>
      <c r="H2072" s="42"/>
      <c r="I2072" s="42"/>
      <c r="J2072" s="42"/>
      <c r="K2072" s="42"/>
      <c r="L2072" s="46"/>
      <c r="M2072" s="42"/>
      <c r="N2072" s="48"/>
      <c r="O2072" s="42"/>
      <c r="P2072" s="42"/>
      <c r="Q2072" s="42"/>
      <c r="R2072" s="47"/>
      <c r="S2072" s="42"/>
      <c r="T2072" s="73"/>
      <c r="U2072" s="48"/>
      <c r="V2072" s="49"/>
    </row>
    <row r="2073" spans="1:22" x14ac:dyDescent="0.35">
      <c r="A2073" s="1"/>
      <c r="B2073" s="44"/>
      <c r="E2073" s="50"/>
      <c r="F2073" s="41"/>
      <c r="G2073" s="42"/>
      <c r="H2073" s="42"/>
      <c r="I2073" s="42"/>
      <c r="J2073" s="42"/>
      <c r="K2073" s="42"/>
      <c r="L2073" s="46"/>
      <c r="M2073" s="42"/>
      <c r="N2073" s="48"/>
      <c r="O2073" s="42"/>
      <c r="P2073" s="42"/>
      <c r="Q2073" s="42"/>
      <c r="R2073" s="47"/>
      <c r="S2073" s="42"/>
      <c r="T2073" s="73"/>
      <c r="U2073" s="48"/>
      <c r="V2073" s="49"/>
    </row>
    <row r="2074" spans="1:22" x14ac:dyDescent="0.35">
      <c r="A2074" s="1"/>
      <c r="B2074" s="44"/>
      <c r="E2074" s="50"/>
      <c r="F2074" s="41"/>
      <c r="G2074" s="42"/>
      <c r="H2074" s="42"/>
      <c r="I2074" s="42"/>
      <c r="J2074" s="42"/>
      <c r="K2074" s="42"/>
      <c r="L2074" s="46"/>
      <c r="M2074" s="42"/>
      <c r="N2074" s="48"/>
      <c r="O2074" s="42"/>
      <c r="P2074" s="42"/>
      <c r="Q2074" s="42"/>
      <c r="R2074" s="47"/>
      <c r="S2074" s="42"/>
      <c r="T2074" s="73"/>
      <c r="U2074" s="48"/>
      <c r="V2074" s="49"/>
    </row>
    <row r="2075" spans="1:22" x14ac:dyDescent="0.35">
      <c r="A2075" s="1"/>
      <c r="B2075" s="44"/>
      <c r="E2075" s="50"/>
      <c r="F2075" s="41"/>
      <c r="G2075" s="42"/>
      <c r="H2075" s="42"/>
      <c r="I2075" s="42"/>
      <c r="J2075" s="42"/>
      <c r="K2075" s="42"/>
      <c r="L2075" s="46"/>
      <c r="M2075" s="42"/>
      <c r="N2075" s="48"/>
      <c r="O2075" s="42"/>
      <c r="P2075" s="42"/>
      <c r="Q2075" s="42"/>
      <c r="R2075" s="47"/>
      <c r="S2075" s="42"/>
      <c r="T2075" s="73"/>
      <c r="U2075" s="48"/>
      <c r="V2075" s="49"/>
    </row>
    <row r="2076" spans="1:22" x14ac:dyDescent="0.35">
      <c r="A2076" s="1"/>
      <c r="B2076" s="44"/>
      <c r="E2076" s="50"/>
      <c r="F2076" s="41"/>
      <c r="G2076" s="42"/>
      <c r="H2076" s="42"/>
      <c r="I2076" s="42"/>
      <c r="J2076" s="42"/>
      <c r="K2076" s="42"/>
      <c r="L2076" s="46"/>
      <c r="M2076" s="48"/>
      <c r="N2076" s="48"/>
      <c r="O2076" s="42"/>
      <c r="P2076" s="42"/>
      <c r="Q2076" s="42"/>
      <c r="R2076" s="47"/>
      <c r="S2076" s="42"/>
      <c r="T2076" s="73"/>
      <c r="U2076" s="48"/>
      <c r="V2076" s="49"/>
    </row>
    <row r="2077" spans="1:22" x14ac:dyDescent="0.35">
      <c r="A2077" s="1"/>
      <c r="B2077" s="44"/>
      <c r="E2077" s="50"/>
      <c r="F2077" s="41"/>
      <c r="G2077" s="42"/>
      <c r="H2077" s="42"/>
      <c r="I2077" s="42"/>
      <c r="J2077" s="42"/>
      <c r="K2077" s="42"/>
      <c r="L2077" s="46"/>
      <c r="M2077" s="42"/>
      <c r="N2077" s="48"/>
      <c r="O2077" s="42"/>
      <c r="P2077" s="42"/>
      <c r="Q2077" s="42"/>
      <c r="R2077" s="47"/>
      <c r="S2077" s="42"/>
      <c r="T2077" s="73"/>
      <c r="U2077" s="48"/>
      <c r="V2077" s="49"/>
    </row>
    <row r="2078" spans="1:22" x14ac:dyDescent="0.35">
      <c r="A2078" s="1"/>
      <c r="B2078" s="44"/>
      <c r="E2078" s="50"/>
      <c r="F2078" s="41"/>
      <c r="G2078" s="42"/>
      <c r="H2078" s="42"/>
      <c r="I2078" s="42"/>
      <c r="J2078" s="42"/>
      <c r="K2078" s="42"/>
      <c r="L2078" s="46"/>
      <c r="M2078" s="48"/>
      <c r="N2078" s="48"/>
      <c r="O2078" s="42"/>
      <c r="P2078" s="42"/>
      <c r="Q2078" s="42"/>
      <c r="R2078" s="47"/>
      <c r="S2078" s="42"/>
      <c r="T2078" s="73"/>
      <c r="U2078" s="48"/>
      <c r="V2078" s="49"/>
    </row>
    <row r="2079" spans="1:22" x14ac:dyDescent="0.35">
      <c r="A2079" s="1"/>
      <c r="B2079" s="44"/>
      <c r="E2079" s="50"/>
      <c r="F2079" s="41"/>
      <c r="G2079" s="42"/>
      <c r="H2079" s="42"/>
      <c r="I2079" s="42"/>
      <c r="J2079" s="42"/>
      <c r="K2079" s="42"/>
      <c r="L2079" s="46"/>
      <c r="M2079" s="48"/>
      <c r="N2079" s="48"/>
      <c r="O2079" s="42"/>
      <c r="P2079" s="42"/>
      <c r="Q2079" s="42"/>
      <c r="R2079" s="47"/>
      <c r="S2079" s="42"/>
      <c r="T2079" s="73"/>
      <c r="U2079" s="48"/>
      <c r="V2079" s="49"/>
    </row>
    <row r="2080" spans="1:22" x14ac:dyDescent="0.35">
      <c r="A2080" s="1"/>
      <c r="B2080" s="44"/>
      <c r="E2080" s="50"/>
      <c r="F2080" s="41"/>
      <c r="G2080" s="42"/>
      <c r="H2080" s="42"/>
      <c r="I2080" s="42"/>
      <c r="J2080" s="42"/>
      <c r="K2080" s="42"/>
      <c r="L2080" s="46"/>
      <c r="M2080" s="48"/>
      <c r="N2080" s="48"/>
      <c r="O2080" s="42"/>
      <c r="P2080" s="42"/>
      <c r="Q2080" s="42"/>
      <c r="R2080" s="47"/>
      <c r="S2080" s="42"/>
      <c r="T2080" s="73"/>
      <c r="U2080" s="48"/>
      <c r="V2080" s="49"/>
    </row>
    <row r="2081" spans="1:22" x14ac:dyDescent="0.35">
      <c r="A2081" s="1"/>
      <c r="B2081" s="44"/>
      <c r="E2081" s="50"/>
      <c r="F2081" s="41"/>
      <c r="G2081" s="42"/>
      <c r="H2081" s="42"/>
      <c r="I2081" s="42"/>
      <c r="J2081" s="42"/>
      <c r="K2081" s="42"/>
      <c r="L2081" s="46"/>
      <c r="M2081" s="48"/>
      <c r="N2081" s="48"/>
      <c r="O2081" s="42"/>
      <c r="P2081" s="42"/>
      <c r="Q2081" s="42"/>
      <c r="R2081" s="47"/>
      <c r="S2081" s="42"/>
      <c r="T2081" s="73"/>
      <c r="U2081" s="48"/>
      <c r="V2081" s="49"/>
    </row>
    <row r="2082" spans="1:22" x14ac:dyDescent="0.35">
      <c r="A2082" s="1"/>
      <c r="B2082" s="44"/>
      <c r="E2082" s="50"/>
      <c r="F2082" s="41"/>
      <c r="G2082" s="42"/>
      <c r="H2082" s="42"/>
      <c r="I2082" s="42"/>
      <c r="J2082" s="42"/>
      <c r="K2082" s="42"/>
      <c r="L2082" s="46"/>
      <c r="M2082" s="48"/>
      <c r="N2082" s="48"/>
      <c r="O2082" s="42"/>
      <c r="P2082" s="42"/>
      <c r="Q2082" s="42"/>
      <c r="R2082" s="47"/>
      <c r="S2082" s="42"/>
      <c r="T2082" s="73"/>
      <c r="U2082" s="48"/>
      <c r="V2082" s="49"/>
    </row>
    <row r="2083" spans="1:22" x14ac:dyDescent="0.35">
      <c r="A2083" s="1"/>
      <c r="B2083" s="44"/>
      <c r="E2083" s="50"/>
      <c r="F2083" s="41"/>
      <c r="G2083" s="42"/>
      <c r="H2083" s="42"/>
      <c r="I2083" s="42"/>
      <c r="J2083" s="42"/>
      <c r="K2083" s="42"/>
      <c r="L2083" s="46"/>
      <c r="M2083" s="42"/>
      <c r="N2083" s="48"/>
      <c r="O2083" s="42"/>
      <c r="P2083" s="42"/>
      <c r="Q2083" s="42"/>
      <c r="R2083" s="47"/>
      <c r="S2083" s="42"/>
      <c r="T2083" s="73"/>
      <c r="U2083" s="48"/>
      <c r="V2083" s="49"/>
    </row>
    <row r="2084" spans="1:22" x14ac:dyDescent="0.35">
      <c r="A2084" s="1"/>
      <c r="B2084" s="44"/>
      <c r="E2084" s="50"/>
      <c r="F2084" s="41"/>
      <c r="G2084" s="42"/>
      <c r="H2084" s="42"/>
      <c r="I2084" s="42"/>
      <c r="J2084" s="42"/>
      <c r="K2084" s="42"/>
      <c r="L2084" s="46"/>
      <c r="M2084" s="48"/>
      <c r="N2084" s="48"/>
      <c r="O2084" s="42"/>
      <c r="P2084" s="42"/>
      <c r="Q2084" s="42"/>
      <c r="R2084" s="47"/>
      <c r="S2084" s="42"/>
      <c r="T2084" s="73"/>
      <c r="U2084" s="48"/>
      <c r="V2084" s="49"/>
    </row>
    <row r="2085" spans="1:22" x14ac:dyDescent="0.35">
      <c r="A2085" s="1"/>
      <c r="B2085" s="44"/>
      <c r="E2085" s="50"/>
      <c r="F2085" s="41"/>
      <c r="G2085" s="42"/>
      <c r="H2085" s="42"/>
      <c r="I2085" s="42"/>
      <c r="J2085" s="42"/>
      <c r="K2085" s="42"/>
      <c r="L2085" s="46"/>
      <c r="M2085" s="42"/>
      <c r="N2085" s="48"/>
      <c r="O2085" s="42"/>
      <c r="P2085" s="42"/>
      <c r="Q2085" s="42"/>
      <c r="R2085" s="47"/>
      <c r="S2085" s="42"/>
      <c r="T2085" s="73"/>
      <c r="U2085" s="48"/>
      <c r="V2085" s="49"/>
    </row>
    <row r="2086" spans="1:22" x14ac:dyDescent="0.35">
      <c r="A2086" s="1"/>
      <c r="B2086" s="44"/>
      <c r="E2086" s="50"/>
      <c r="F2086" s="41"/>
      <c r="G2086" s="42"/>
      <c r="H2086" s="42"/>
      <c r="I2086" s="42"/>
      <c r="J2086" s="42"/>
      <c r="K2086" s="42"/>
      <c r="L2086" s="46"/>
      <c r="M2086" s="48"/>
      <c r="N2086" s="48"/>
      <c r="O2086" s="42"/>
      <c r="P2086" s="42"/>
      <c r="Q2086" s="42"/>
      <c r="R2086" s="47"/>
      <c r="S2086" s="42"/>
      <c r="T2086" s="73"/>
      <c r="U2086" s="48"/>
      <c r="V2086" s="49"/>
    </row>
    <row r="2087" spans="1:22" x14ac:dyDescent="0.35">
      <c r="A2087" s="1"/>
      <c r="B2087" s="44"/>
      <c r="E2087" s="50"/>
      <c r="F2087" s="41"/>
      <c r="G2087" s="42"/>
      <c r="H2087" s="42"/>
      <c r="I2087" s="42"/>
      <c r="J2087" s="42"/>
      <c r="K2087" s="42"/>
      <c r="L2087" s="46"/>
      <c r="M2087" s="48"/>
      <c r="N2087" s="48"/>
      <c r="O2087" s="42"/>
      <c r="P2087" s="42"/>
      <c r="Q2087" s="42"/>
      <c r="R2087" s="47"/>
      <c r="S2087" s="42"/>
      <c r="T2087" s="73"/>
      <c r="U2087" s="48"/>
      <c r="V2087" s="49"/>
    </row>
    <row r="2088" spans="1:22" x14ac:dyDescent="0.35">
      <c r="A2088" s="1"/>
      <c r="B2088" s="44"/>
      <c r="E2088" s="50"/>
      <c r="F2088" s="41"/>
      <c r="G2088" s="48"/>
      <c r="H2088" s="42"/>
      <c r="I2088" s="42"/>
      <c r="J2088" s="42"/>
      <c r="K2088" s="42"/>
      <c r="L2088" s="46"/>
      <c r="M2088" s="48"/>
      <c r="N2088" s="48"/>
      <c r="O2088" s="42"/>
      <c r="P2088" s="42"/>
      <c r="Q2088" s="42"/>
      <c r="R2088" s="47"/>
      <c r="S2088" s="42"/>
      <c r="T2088" s="73"/>
      <c r="U2088" s="48"/>
      <c r="V2088" s="49"/>
    </row>
    <row r="2089" spans="1:22" x14ac:dyDescent="0.35">
      <c r="A2089" s="1"/>
      <c r="B2089" s="44"/>
      <c r="E2089" s="50"/>
      <c r="F2089" s="41"/>
      <c r="G2089" s="42"/>
      <c r="H2089" s="42"/>
      <c r="I2089" s="42"/>
      <c r="J2089" s="42"/>
      <c r="K2089" s="42"/>
      <c r="L2089" s="46"/>
      <c r="M2089" s="42"/>
      <c r="N2089" s="48"/>
      <c r="O2089" s="42"/>
      <c r="P2089" s="42"/>
      <c r="Q2089" s="42"/>
      <c r="R2089" s="47"/>
      <c r="S2089" s="42"/>
      <c r="T2089" s="73"/>
      <c r="U2089" s="48"/>
      <c r="V2089" s="49"/>
    </row>
    <row r="2090" spans="1:22" x14ac:dyDescent="0.35">
      <c r="A2090" s="1"/>
      <c r="B2090" s="44"/>
      <c r="E2090" s="50"/>
      <c r="F2090" s="41"/>
      <c r="G2090" s="42"/>
      <c r="H2090" s="42"/>
      <c r="I2090" s="42"/>
      <c r="J2090" s="42"/>
      <c r="K2090" s="42"/>
      <c r="L2090" s="46"/>
      <c r="M2090" s="42"/>
      <c r="N2090" s="48"/>
      <c r="O2090" s="42"/>
      <c r="P2090" s="42"/>
      <c r="Q2090" s="42"/>
      <c r="R2090" s="47"/>
      <c r="S2090" s="42"/>
      <c r="T2090" s="73"/>
      <c r="U2090" s="48"/>
      <c r="V2090" s="49"/>
    </row>
    <row r="2091" spans="1:22" x14ac:dyDescent="0.35">
      <c r="A2091" s="1"/>
      <c r="B2091" s="44"/>
      <c r="E2091" s="50"/>
      <c r="F2091" s="41"/>
      <c r="G2091" s="42"/>
      <c r="H2091" s="42"/>
      <c r="I2091" s="42"/>
      <c r="J2091" s="42"/>
      <c r="K2091" s="42"/>
      <c r="L2091" s="46"/>
      <c r="M2091" s="42"/>
      <c r="N2091" s="48"/>
      <c r="O2091" s="42"/>
      <c r="P2091" s="42"/>
      <c r="Q2091" s="42"/>
      <c r="R2091" s="47"/>
      <c r="S2091" s="42"/>
      <c r="T2091" s="73"/>
      <c r="U2091" s="48"/>
      <c r="V2091" s="49"/>
    </row>
    <row r="2092" spans="1:22" x14ac:dyDescent="0.35">
      <c r="A2092" s="1"/>
      <c r="B2092" s="44"/>
      <c r="E2092" s="50"/>
      <c r="F2092" s="41"/>
      <c r="G2092" s="48"/>
      <c r="H2092" s="42"/>
      <c r="I2092" s="42"/>
      <c r="J2092" s="42"/>
      <c r="K2092" s="42"/>
      <c r="L2092" s="46"/>
      <c r="M2092" s="48"/>
      <c r="N2092" s="48"/>
      <c r="O2092" s="42"/>
      <c r="P2092" s="42"/>
      <c r="Q2092" s="42"/>
      <c r="R2092" s="47"/>
      <c r="S2092" s="42"/>
      <c r="T2092" s="73"/>
      <c r="U2092" s="48"/>
      <c r="V2092" s="49"/>
    </row>
    <row r="2093" spans="1:22" x14ac:dyDescent="0.35">
      <c r="A2093" s="1"/>
      <c r="B2093" s="44"/>
      <c r="E2093" s="50"/>
      <c r="F2093" s="41"/>
      <c r="G2093" s="42"/>
      <c r="H2093" s="42"/>
      <c r="I2093" s="42"/>
      <c r="J2093" s="42"/>
      <c r="K2093" s="42"/>
      <c r="L2093" s="46"/>
      <c r="M2093" s="42"/>
      <c r="N2093" s="48"/>
      <c r="O2093" s="42"/>
      <c r="P2093" s="42"/>
      <c r="Q2093" s="42"/>
      <c r="R2093" s="47"/>
      <c r="S2093" s="42"/>
      <c r="T2093" s="73"/>
      <c r="U2093" s="48"/>
      <c r="V2093" s="49"/>
    </row>
    <row r="2094" spans="1:22" x14ac:dyDescent="0.35">
      <c r="A2094" s="1"/>
      <c r="B2094" s="44"/>
      <c r="E2094" s="50"/>
      <c r="F2094" s="41"/>
      <c r="G2094" s="42"/>
      <c r="H2094" s="42"/>
      <c r="I2094" s="42"/>
      <c r="J2094" s="42"/>
      <c r="K2094" s="42"/>
      <c r="L2094" s="46"/>
      <c r="M2094" s="42"/>
      <c r="N2094" s="48"/>
      <c r="O2094" s="42"/>
      <c r="P2094" s="42"/>
      <c r="Q2094" s="42"/>
      <c r="R2094" s="47"/>
      <c r="S2094" s="42"/>
      <c r="T2094" s="73"/>
      <c r="U2094" s="48"/>
      <c r="V2094" s="49"/>
    </row>
    <row r="2095" spans="1:22" x14ac:dyDescent="0.35">
      <c r="A2095" s="1"/>
      <c r="B2095" s="44"/>
      <c r="E2095" s="50"/>
      <c r="F2095" s="41"/>
      <c r="G2095" s="42"/>
      <c r="H2095" s="42"/>
      <c r="I2095" s="42"/>
      <c r="J2095" s="42"/>
      <c r="K2095" s="42"/>
      <c r="L2095" s="46"/>
      <c r="M2095" s="42"/>
      <c r="N2095" s="48"/>
      <c r="O2095" s="42"/>
      <c r="P2095" s="42"/>
      <c r="Q2095" s="42"/>
      <c r="R2095" s="47"/>
      <c r="S2095" s="42"/>
      <c r="T2095" s="73"/>
      <c r="U2095" s="48"/>
      <c r="V2095" s="49"/>
    </row>
    <row r="2096" spans="1:22" x14ac:dyDescent="0.35">
      <c r="A2096" s="1"/>
      <c r="B2096" s="44"/>
      <c r="E2096" s="50"/>
      <c r="F2096" s="41"/>
      <c r="G2096" s="42"/>
      <c r="H2096" s="42"/>
      <c r="I2096" s="42"/>
      <c r="J2096" s="42"/>
      <c r="K2096" s="42"/>
      <c r="L2096" s="46"/>
      <c r="M2096" s="42"/>
      <c r="N2096" s="48"/>
      <c r="O2096" s="42"/>
      <c r="P2096" s="42"/>
      <c r="Q2096" s="42"/>
      <c r="R2096" s="47"/>
      <c r="S2096" s="42"/>
      <c r="T2096" s="73"/>
      <c r="U2096" s="48"/>
      <c r="V2096" s="49"/>
    </row>
    <row r="2097" spans="1:22" x14ac:dyDescent="0.35">
      <c r="A2097" s="1"/>
      <c r="B2097" s="44"/>
      <c r="E2097" s="50"/>
      <c r="F2097" s="41"/>
      <c r="G2097" s="42"/>
      <c r="H2097" s="42"/>
      <c r="I2097" s="42"/>
      <c r="J2097" s="42"/>
      <c r="K2097" s="42"/>
      <c r="L2097" s="46"/>
      <c r="M2097" s="42"/>
      <c r="N2097" s="48"/>
      <c r="O2097" s="42"/>
      <c r="P2097" s="42"/>
      <c r="Q2097" s="42"/>
      <c r="R2097" s="47"/>
      <c r="S2097" s="42"/>
      <c r="T2097" s="73"/>
      <c r="U2097" s="48"/>
      <c r="V2097" s="49"/>
    </row>
    <row r="2098" spans="1:22" x14ac:dyDescent="0.35">
      <c r="A2098" s="1"/>
      <c r="B2098" s="44"/>
      <c r="E2098" s="50"/>
      <c r="F2098" s="41"/>
      <c r="G2098" s="42"/>
      <c r="H2098" s="42"/>
      <c r="I2098" s="42"/>
      <c r="J2098" s="42"/>
      <c r="K2098" s="42"/>
      <c r="L2098" s="46"/>
      <c r="M2098" s="42"/>
      <c r="N2098" s="48"/>
      <c r="O2098" s="42"/>
      <c r="P2098" s="42"/>
      <c r="Q2098" s="42"/>
      <c r="R2098" s="47"/>
      <c r="S2098" s="42"/>
      <c r="T2098" s="73"/>
      <c r="U2098" s="48"/>
      <c r="V2098" s="49"/>
    </row>
    <row r="2099" spans="1:22" x14ac:dyDescent="0.35">
      <c r="A2099" s="1"/>
      <c r="B2099" s="44"/>
      <c r="E2099" s="50"/>
      <c r="F2099" s="41"/>
      <c r="G2099" s="42"/>
      <c r="H2099" s="42"/>
      <c r="I2099" s="42"/>
      <c r="J2099" s="42"/>
      <c r="K2099" s="42"/>
      <c r="L2099" s="46"/>
      <c r="M2099" s="42"/>
      <c r="N2099" s="48"/>
      <c r="O2099" s="42"/>
      <c r="P2099" s="42"/>
      <c r="Q2099" s="42"/>
      <c r="R2099" s="47"/>
      <c r="S2099" s="42"/>
      <c r="T2099" s="73"/>
      <c r="U2099" s="48"/>
      <c r="V2099" s="49"/>
    </row>
    <row r="2100" spans="1:22" x14ac:dyDescent="0.35">
      <c r="A2100" s="1"/>
      <c r="B2100" s="44"/>
      <c r="E2100" s="50"/>
      <c r="F2100" s="41"/>
      <c r="G2100" s="42"/>
      <c r="H2100" s="42"/>
      <c r="I2100" s="42"/>
      <c r="J2100" s="42"/>
      <c r="K2100" s="42"/>
      <c r="L2100" s="46"/>
      <c r="M2100" s="42"/>
      <c r="N2100" s="48"/>
      <c r="O2100" s="42"/>
      <c r="P2100" s="42"/>
      <c r="Q2100" s="42"/>
      <c r="R2100" s="47"/>
      <c r="S2100" s="42"/>
      <c r="T2100" s="73"/>
      <c r="U2100" s="48"/>
      <c r="V2100" s="49"/>
    </row>
    <row r="2101" spans="1:22" x14ac:dyDescent="0.35">
      <c r="A2101" s="1"/>
      <c r="B2101" s="44"/>
      <c r="E2101" s="50"/>
      <c r="F2101" s="41"/>
      <c r="G2101" s="42"/>
      <c r="H2101" s="42"/>
      <c r="I2101" s="42"/>
      <c r="J2101" s="42"/>
      <c r="K2101" s="42"/>
      <c r="L2101" s="46"/>
      <c r="M2101" s="42"/>
      <c r="N2101" s="48"/>
      <c r="O2101" s="42"/>
      <c r="P2101" s="42"/>
      <c r="Q2101" s="42"/>
      <c r="R2101" s="47"/>
      <c r="S2101" s="42"/>
      <c r="T2101" s="73"/>
      <c r="U2101" s="48"/>
      <c r="V2101" s="49"/>
    </row>
    <row r="2102" spans="1:22" x14ac:dyDescent="0.35">
      <c r="A2102" s="1"/>
      <c r="B2102" s="44"/>
      <c r="E2102" s="50"/>
      <c r="F2102" s="41"/>
      <c r="G2102" s="42"/>
      <c r="H2102" s="42"/>
      <c r="I2102" s="42"/>
      <c r="J2102" s="42"/>
      <c r="K2102" s="42"/>
      <c r="L2102" s="46"/>
      <c r="M2102" s="42"/>
      <c r="N2102" s="48"/>
      <c r="O2102" s="42"/>
      <c r="P2102" s="42"/>
      <c r="Q2102" s="42"/>
      <c r="R2102" s="47"/>
      <c r="S2102" s="42"/>
      <c r="T2102" s="73"/>
      <c r="U2102" s="48"/>
      <c r="V2102" s="49"/>
    </row>
    <row r="2103" spans="1:22" x14ac:dyDescent="0.35">
      <c r="A2103" s="1"/>
      <c r="B2103" s="44"/>
      <c r="E2103" s="50"/>
      <c r="F2103" s="41"/>
      <c r="G2103" s="48"/>
      <c r="H2103" s="42"/>
      <c r="I2103" s="42"/>
      <c r="J2103" s="42"/>
      <c r="K2103" s="42"/>
      <c r="L2103" s="46"/>
      <c r="M2103" s="48"/>
      <c r="N2103" s="48"/>
      <c r="O2103" s="42"/>
      <c r="P2103" s="42"/>
      <c r="Q2103" s="42"/>
      <c r="R2103" s="47"/>
      <c r="S2103" s="42"/>
      <c r="T2103" s="73"/>
      <c r="U2103" s="48"/>
      <c r="V2103" s="49"/>
    </row>
    <row r="2104" spans="1:22" x14ac:dyDescent="0.35">
      <c r="A2104" s="1"/>
      <c r="B2104" s="44"/>
      <c r="E2104" s="50"/>
      <c r="F2104" s="41"/>
      <c r="G2104" s="42"/>
      <c r="H2104" s="42"/>
      <c r="I2104" s="42"/>
      <c r="J2104" s="42"/>
      <c r="K2104" s="42"/>
      <c r="L2104" s="46"/>
      <c r="M2104" s="42"/>
      <c r="N2104" s="48"/>
      <c r="O2104" s="42"/>
      <c r="P2104" s="42"/>
      <c r="Q2104" s="42"/>
      <c r="R2104" s="47"/>
      <c r="S2104" s="42"/>
      <c r="T2104" s="73"/>
      <c r="U2104" s="48"/>
      <c r="V2104" s="49"/>
    </row>
    <row r="2105" spans="1:22" x14ac:dyDescent="0.35">
      <c r="A2105" s="1"/>
      <c r="B2105" s="44"/>
      <c r="E2105" s="50"/>
      <c r="F2105" s="41"/>
      <c r="G2105" s="42"/>
      <c r="H2105" s="42"/>
      <c r="I2105" s="42"/>
      <c r="J2105" s="42"/>
      <c r="K2105" s="42"/>
      <c r="L2105" s="46"/>
      <c r="M2105" s="48"/>
      <c r="N2105" s="48"/>
      <c r="O2105" s="42"/>
      <c r="P2105" s="42"/>
      <c r="Q2105" s="42"/>
      <c r="R2105" s="47"/>
      <c r="S2105" s="42"/>
      <c r="T2105" s="73"/>
      <c r="U2105" s="48"/>
      <c r="V2105" s="49"/>
    </row>
    <row r="2106" spans="1:22" x14ac:dyDescent="0.35">
      <c r="A2106" s="1"/>
      <c r="B2106" s="44"/>
      <c r="E2106" s="50"/>
      <c r="F2106" s="41"/>
      <c r="G2106" s="48"/>
      <c r="H2106" s="42"/>
      <c r="I2106" s="42"/>
      <c r="J2106" s="42"/>
      <c r="K2106" s="42"/>
      <c r="L2106" s="46"/>
      <c r="M2106" s="48"/>
      <c r="N2106" s="48"/>
      <c r="O2106" s="42"/>
      <c r="P2106" s="42"/>
      <c r="Q2106" s="42"/>
      <c r="R2106" s="47"/>
      <c r="S2106" s="42"/>
      <c r="T2106" s="73"/>
      <c r="U2106" s="48"/>
      <c r="V2106" s="49"/>
    </row>
    <row r="2107" spans="1:22" x14ac:dyDescent="0.35">
      <c r="A2107" s="1"/>
      <c r="B2107" s="44"/>
      <c r="E2107" s="50"/>
      <c r="F2107" s="41"/>
      <c r="G2107" s="42"/>
      <c r="H2107" s="42"/>
      <c r="I2107" s="42"/>
      <c r="J2107" s="42"/>
      <c r="K2107" s="42"/>
      <c r="L2107" s="46"/>
      <c r="M2107" s="48"/>
      <c r="N2107" s="48"/>
      <c r="O2107" s="42"/>
      <c r="P2107" s="42"/>
      <c r="Q2107" s="42"/>
      <c r="R2107" s="47"/>
      <c r="S2107" s="42"/>
      <c r="T2107" s="73"/>
      <c r="U2107" s="48"/>
      <c r="V2107" s="49"/>
    </row>
    <row r="2108" spans="1:22" x14ac:dyDescent="0.35">
      <c r="A2108" s="1"/>
      <c r="B2108" s="44"/>
      <c r="E2108" s="50"/>
      <c r="F2108" s="41"/>
      <c r="G2108" s="42"/>
      <c r="H2108" s="42"/>
      <c r="I2108" s="42"/>
      <c r="J2108" s="42"/>
      <c r="K2108" s="42"/>
      <c r="L2108" s="46"/>
      <c r="M2108" s="42"/>
      <c r="N2108" s="48"/>
      <c r="O2108" s="42"/>
      <c r="P2108" s="42"/>
      <c r="Q2108" s="42"/>
      <c r="R2108" s="47"/>
      <c r="S2108" s="42"/>
      <c r="T2108" s="73"/>
      <c r="U2108" s="48"/>
      <c r="V2108" s="49"/>
    </row>
    <row r="2109" spans="1:22" x14ac:dyDescent="0.35">
      <c r="A2109" s="1"/>
      <c r="B2109" s="44"/>
      <c r="E2109" s="50"/>
      <c r="F2109" s="41"/>
      <c r="G2109" s="42"/>
      <c r="H2109" s="42"/>
      <c r="I2109" s="42"/>
      <c r="J2109" s="42"/>
      <c r="K2109" s="42"/>
      <c r="L2109" s="46"/>
      <c r="M2109" s="48"/>
      <c r="N2109" s="48"/>
      <c r="O2109" s="42"/>
      <c r="P2109" s="42"/>
      <c r="Q2109" s="42"/>
      <c r="R2109" s="47"/>
      <c r="S2109" s="42"/>
      <c r="T2109" s="73"/>
      <c r="U2109" s="48"/>
      <c r="V2109" s="49"/>
    </row>
    <row r="2110" spans="1:22" x14ac:dyDescent="0.35">
      <c r="A2110" s="1"/>
      <c r="B2110" s="44"/>
      <c r="E2110" s="50"/>
      <c r="F2110" s="41"/>
      <c r="G2110" s="42"/>
      <c r="H2110" s="42"/>
      <c r="I2110" s="42"/>
      <c r="J2110" s="42"/>
      <c r="K2110" s="42"/>
      <c r="L2110" s="46"/>
      <c r="M2110" s="42"/>
      <c r="N2110" s="48"/>
      <c r="O2110" s="42"/>
      <c r="P2110" s="42"/>
      <c r="Q2110" s="42"/>
      <c r="R2110" s="47"/>
      <c r="S2110" s="42"/>
      <c r="T2110" s="73"/>
      <c r="U2110" s="48"/>
      <c r="V2110" s="49"/>
    </row>
    <row r="2111" spans="1:22" x14ac:dyDescent="0.35">
      <c r="A2111" s="1"/>
      <c r="B2111" s="44"/>
      <c r="E2111" s="50"/>
      <c r="F2111" s="41"/>
      <c r="G2111" s="42"/>
      <c r="H2111" s="42"/>
      <c r="I2111" s="42"/>
      <c r="J2111" s="42"/>
      <c r="K2111" s="42"/>
      <c r="L2111" s="46"/>
      <c r="M2111" s="42"/>
      <c r="N2111" s="48"/>
      <c r="O2111" s="42"/>
      <c r="P2111" s="42"/>
      <c r="Q2111" s="42"/>
      <c r="R2111" s="47"/>
      <c r="S2111" s="42"/>
      <c r="T2111" s="73"/>
      <c r="U2111" s="48"/>
      <c r="V2111" s="49"/>
    </row>
    <row r="2112" spans="1:22" x14ac:dyDescent="0.35">
      <c r="A2112" s="1"/>
      <c r="B2112" s="44"/>
      <c r="E2112" s="50"/>
      <c r="F2112" s="41"/>
      <c r="G2112" s="42"/>
      <c r="H2112" s="42"/>
      <c r="I2112" s="42"/>
      <c r="J2112" s="42"/>
      <c r="K2112" s="42"/>
      <c r="L2112" s="46"/>
      <c r="M2112" s="42"/>
      <c r="N2112" s="48"/>
      <c r="O2112" s="42"/>
      <c r="P2112" s="42"/>
      <c r="Q2112" s="42"/>
      <c r="R2112" s="47"/>
      <c r="S2112" s="42"/>
      <c r="T2112" s="73"/>
      <c r="U2112" s="48"/>
      <c r="V2112" s="49"/>
    </row>
    <row r="2113" spans="1:22" x14ac:dyDescent="0.35">
      <c r="A2113" s="1"/>
      <c r="B2113" s="44"/>
      <c r="E2113" s="50"/>
      <c r="F2113" s="41"/>
      <c r="G2113" s="42"/>
      <c r="H2113" s="42"/>
      <c r="I2113" s="42"/>
      <c r="J2113" s="42"/>
      <c r="K2113" s="42"/>
      <c r="L2113" s="46"/>
      <c r="M2113" s="42"/>
      <c r="N2113" s="48"/>
      <c r="O2113" s="42"/>
      <c r="P2113" s="42"/>
      <c r="Q2113" s="42"/>
      <c r="R2113" s="47"/>
      <c r="S2113" s="42"/>
      <c r="T2113" s="73"/>
      <c r="U2113" s="48"/>
      <c r="V2113" s="49"/>
    </row>
    <row r="2114" spans="1:22" x14ac:dyDescent="0.35">
      <c r="A2114" s="1"/>
      <c r="B2114" s="44"/>
      <c r="E2114" s="50"/>
      <c r="F2114" s="41"/>
      <c r="G2114" s="42"/>
      <c r="H2114" s="42"/>
      <c r="I2114" s="42"/>
      <c r="J2114" s="42"/>
      <c r="K2114" s="42"/>
      <c r="L2114" s="46"/>
      <c r="M2114" s="42"/>
      <c r="N2114" s="48"/>
      <c r="O2114" s="42"/>
      <c r="P2114" s="42"/>
      <c r="Q2114" s="42"/>
      <c r="R2114" s="47"/>
      <c r="S2114" s="42"/>
      <c r="T2114" s="73"/>
      <c r="U2114" s="48"/>
      <c r="V2114" s="49"/>
    </row>
    <row r="2115" spans="1:22" x14ac:dyDescent="0.35">
      <c r="A2115" s="1"/>
      <c r="B2115" s="44"/>
      <c r="E2115" s="50"/>
      <c r="F2115" s="41"/>
      <c r="G2115" s="42"/>
      <c r="H2115" s="42"/>
      <c r="I2115" s="42"/>
      <c r="J2115" s="42"/>
      <c r="K2115" s="42"/>
      <c r="L2115" s="46"/>
      <c r="M2115" s="42"/>
      <c r="N2115" s="48"/>
      <c r="O2115" s="42"/>
      <c r="P2115" s="42"/>
      <c r="Q2115" s="42"/>
      <c r="R2115" s="47"/>
      <c r="S2115" s="42"/>
      <c r="T2115" s="73"/>
      <c r="U2115" s="48"/>
      <c r="V2115" s="49"/>
    </row>
    <row r="2116" spans="1:22" x14ac:dyDescent="0.35">
      <c r="A2116" s="1"/>
      <c r="B2116" s="44"/>
      <c r="E2116" s="50"/>
      <c r="F2116" s="41"/>
      <c r="G2116" s="42"/>
      <c r="H2116" s="42"/>
      <c r="I2116" s="42"/>
      <c r="J2116" s="42"/>
      <c r="K2116" s="42"/>
      <c r="L2116" s="46"/>
      <c r="M2116" s="42"/>
      <c r="N2116" s="48"/>
      <c r="O2116" s="42"/>
      <c r="P2116" s="42"/>
      <c r="Q2116" s="42"/>
      <c r="R2116" s="47"/>
      <c r="S2116" s="42"/>
      <c r="T2116" s="73"/>
      <c r="U2116" s="48"/>
      <c r="V2116" s="49"/>
    </row>
    <row r="2117" spans="1:22" x14ac:dyDescent="0.35">
      <c r="A2117" s="1"/>
      <c r="B2117" s="44"/>
      <c r="E2117" s="50"/>
      <c r="F2117" s="60"/>
      <c r="G2117" s="42"/>
      <c r="H2117" s="42"/>
      <c r="I2117" s="42"/>
      <c r="J2117" s="42"/>
      <c r="K2117" s="42"/>
      <c r="L2117" s="46"/>
      <c r="M2117" s="42"/>
      <c r="N2117" s="48"/>
      <c r="O2117" s="42"/>
      <c r="P2117" s="42"/>
      <c r="Q2117" s="42"/>
      <c r="R2117" s="62"/>
      <c r="S2117" s="48"/>
      <c r="T2117" s="73"/>
      <c r="U2117" s="48"/>
      <c r="V2117" s="49"/>
    </row>
    <row r="2118" spans="1:22" x14ac:dyDescent="0.35">
      <c r="A2118" s="1"/>
      <c r="B2118" s="44"/>
      <c r="E2118" s="50"/>
      <c r="F2118" s="41"/>
      <c r="G2118" s="42"/>
      <c r="H2118" s="42"/>
      <c r="I2118" s="42"/>
      <c r="J2118" s="42"/>
      <c r="K2118" s="42"/>
      <c r="L2118" s="46"/>
      <c r="M2118" s="42"/>
      <c r="N2118" s="48"/>
      <c r="O2118" s="42"/>
      <c r="P2118" s="42"/>
      <c r="Q2118" s="42"/>
      <c r="R2118" s="47"/>
      <c r="S2118" s="42"/>
      <c r="T2118" s="73"/>
      <c r="U2118" s="48"/>
      <c r="V2118" s="49"/>
    </row>
    <row r="2119" spans="1:22" x14ac:dyDescent="0.35">
      <c r="A2119" s="1"/>
      <c r="B2119" s="44"/>
      <c r="E2119" s="50"/>
      <c r="F2119" s="41"/>
      <c r="G2119" s="42"/>
      <c r="H2119" s="42"/>
      <c r="I2119" s="42"/>
      <c r="J2119" s="42"/>
      <c r="K2119" s="42"/>
      <c r="L2119" s="46"/>
      <c r="M2119" s="42"/>
      <c r="N2119" s="48"/>
      <c r="O2119" s="42"/>
      <c r="P2119" s="42"/>
      <c r="Q2119" s="42"/>
      <c r="R2119" s="47"/>
      <c r="S2119" s="42"/>
      <c r="T2119" s="73"/>
      <c r="U2119" s="48"/>
      <c r="V2119" s="49"/>
    </row>
    <row r="2120" spans="1:22" x14ac:dyDescent="0.35">
      <c r="A2120" s="1"/>
      <c r="B2120" s="44"/>
      <c r="E2120" s="50"/>
      <c r="F2120" s="41"/>
      <c r="G2120" s="42"/>
      <c r="H2120" s="42"/>
      <c r="I2120" s="42"/>
      <c r="J2120" s="42"/>
      <c r="K2120" s="42"/>
      <c r="L2120" s="46"/>
      <c r="M2120" s="42"/>
      <c r="N2120" s="48"/>
      <c r="O2120" s="42"/>
      <c r="P2120" s="42"/>
      <c r="Q2120" s="42"/>
      <c r="R2120" s="47"/>
      <c r="S2120" s="42"/>
      <c r="T2120" s="73"/>
      <c r="U2120" s="48"/>
      <c r="V2120" s="49"/>
    </row>
    <row r="2121" spans="1:22" x14ac:dyDescent="0.35">
      <c r="A2121" s="1"/>
      <c r="B2121" s="44"/>
      <c r="E2121" s="50"/>
      <c r="F2121" s="60"/>
      <c r="G2121" s="42"/>
      <c r="H2121" s="42"/>
      <c r="I2121" s="42"/>
      <c r="J2121" s="42"/>
      <c r="K2121" s="42"/>
      <c r="L2121" s="46"/>
      <c r="M2121" s="42"/>
      <c r="N2121" s="48"/>
      <c r="O2121" s="42"/>
      <c r="P2121" s="42"/>
      <c r="Q2121" s="42"/>
      <c r="R2121" s="62"/>
      <c r="S2121" s="48"/>
      <c r="T2121" s="73"/>
      <c r="U2121" s="48"/>
      <c r="V2121" s="49"/>
    </row>
    <row r="2122" spans="1:22" x14ac:dyDescent="0.35">
      <c r="A2122" s="1"/>
      <c r="B2122" s="44"/>
      <c r="E2122" s="50"/>
      <c r="F2122" s="41"/>
      <c r="G2122" s="42"/>
      <c r="H2122" s="42"/>
      <c r="I2122" s="42"/>
      <c r="J2122" s="42"/>
      <c r="K2122" s="42"/>
      <c r="L2122" s="46"/>
      <c r="M2122" s="42"/>
      <c r="N2122" s="48"/>
      <c r="O2122" s="42"/>
      <c r="P2122" s="42"/>
      <c r="Q2122" s="42"/>
      <c r="R2122" s="47"/>
      <c r="S2122" s="42"/>
      <c r="T2122" s="73"/>
      <c r="U2122" s="48"/>
      <c r="V2122" s="49"/>
    </row>
    <row r="2123" spans="1:22" x14ac:dyDescent="0.35">
      <c r="A2123" s="1"/>
      <c r="B2123" s="44"/>
      <c r="E2123" s="50"/>
      <c r="F2123" s="41"/>
      <c r="G2123" s="42"/>
      <c r="H2123" s="42"/>
      <c r="I2123" s="42"/>
      <c r="J2123" s="42"/>
      <c r="K2123" s="42"/>
      <c r="L2123" s="46"/>
      <c r="M2123" s="42"/>
      <c r="N2123" s="48"/>
      <c r="O2123" s="42"/>
      <c r="P2123" s="42"/>
      <c r="Q2123" s="42"/>
      <c r="R2123" s="47"/>
      <c r="S2123" s="42"/>
      <c r="T2123" s="73"/>
      <c r="U2123" s="48"/>
      <c r="V2123" s="49"/>
    </row>
    <row r="2124" spans="1:22" x14ac:dyDescent="0.35">
      <c r="A2124" s="1"/>
      <c r="B2124" s="44"/>
      <c r="E2124" s="50"/>
      <c r="F2124" s="41"/>
      <c r="G2124" s="42"/>
      <c r="H2124" s="42"/>
      <c r="I2124" s="42"/>
      <c r="J2124" s="42"/>
      <c r="K2124" s="42"/>
      <c r="L2124" s="46"/>
      <c r="M2124" s="42"/>
      <c r="N2124" s="48"/>
      <c r="O2124" s="42"/>
      <c r="P2124" s="42"/>
      <c r="Q2124" s="42"/>
      <c r="R2124" s="47"/>
      <c r="S2124" s="42"/>
      <c r="T2124" s="73"/>
      <c r="U2124" s="48"/>
      <c r="V2124" s="49"/>
    </row>
    <row r="2125" spans="1:22" x14ac:dyDescent="0.35">
      <c r="A2125" s="1"/>
      <c r="B2125" s="44"/>
      <c r="E2125" s="50"/>
      <c r="F2125" s="41"/>
      <c r="G2125" s="42"/>
      <c r="H2125" s="42"/>
      <c r="I2125" s="42"/>
      <c r="J2125" s="42"/>
      <c r="K2125" s="42"/>
      <c r="L2125" s="46"/>
      <c r="M2125" s="42"/>
      <c r="N2125" s="48"/>
      <c r="O2125" s="42"/>
      <c r="P2125" s="42"/>
      <c r="Q2125" s="42"/>
      <c r="R2125" s="47"/>
      <c r="S2125" s="42"/>
      <c r="T2125" s="73"/>
      <c r="U2125" s="48"/>
      <c r="V2125" s="49"/>
    </row>
    <row r="2126" spans="1:22" x14ac:dyDescent="0.35">
      <c r="A2126" s="1"/>
      <c r="B2126" s="44"/>
      <c r="E2126" s="50"/>
      <c r="F2126" s="41"/>
      <c r="G2126" s="42"/>
      <c r="H2126" s="42"/>
      <c r="I2126" s="42"/>
      <c r="J2126" s="42"/>
      <c r="K2126" s="42"/>
      <c r="L2126" s="46"/>
      <c r="M2126" s="42"/>
      <c r="N2126" s="48"/>
      <c r="O2126" s="42"/>
      <c r="P2126" s="42"/>
      <c r="Q2126" s="42"/>
      <c r="R2126" s="47"/>
      <c r="S2126" s="42"/>
      <c r="T2126" s="73"/>
      <c r="U2126" s="48"/>
      <c r="V2126" s="49"/>
    </row>
    <row r="2127" spans="1:22" x14ac:dyDescent="0.35">
      <c r="A2127" s="1"/>
      <c r="B2127" s="44"/>
      <c r="E2127" s="50"/>
      <c r="F2127" s="41"/>
      <c r="G2127" s="42"/>
      <c r="H2127" s="42"/>
      <c r="I2127" s="42"/>
      <c r="J2127" s="42"/>
      <c r="K2127" s="42"/>
      <c r="L2127" s="46"/>
      <c r="M2127" s="42"/>
      <c r="N2127" s="48"/>
      <c r="O2127" s="42"/>
      <c r="P2127" s="42"/>
      <c r="Q2127" s="42"/>
      <c r="R2127" s="47"/>
      <c r="S2127" s="42"/>
      <c r="T2127" s="73"/>
      <c r="U2127" s="48"/>
      <c r="V2127" s="49"/>
    </row>
    <row r="2128" spans="1:22" x14ac:dyDescent="0.35">
      <c r="A2128" s="1"/>
      <c r="B2128" s="44"/>
      <c r="E2128" s="50"/>
      <c r="F2128" s="41"/>
      <c r="G2128" s="42"/>
      <c r="H2128" s="42"/>
      <c r="I2128" s="42"/>
      <c r="J2128" s="42"/>
      <c r="K2128" s="42"/>
      <c r="L2128" s="46"/>
      <c r="M2128" s="42"/>
      <c r="N2128" s="48"/>
      <c r="O2128" s="42"/>
      <c r="P2128" s="42"/>
      <c r="Q2128" s="42"/>
      <c r="R2128" s="47"/>
      <c r="S2128" s="42"/>
      <c r="T2128" s="73"/>
      <c r="U2128" s="48"/>
      <c r="V2128" s="49"/>
    </row>
    <row r="2129" spans="1:22" x14ac:dyDescent="0.35">
      <c r="A2129" s="1"/>
      <c r="B2129" s="44"/>
      <c r="E2129" s="50"/>
      <c r="F2129" s="41"/>
      <c r="G2129" s="42"/>
      <c r="H2129" s="42"/>
      <c r="I2129" s="42"/>
      <c r="J2129" s="42"/>
      <c r="K2129" s="42"/>
      <c r="L2129" s="46"/>
      <c r="M2129" s="42"/>
      <c r="N2129" s="48"/>
      <c r="O2129" s="42"/>
      <c r="P2129" s="42"/>
      <c r="Q2129" s="42"/>
      <c r="R2129" s="47"/>
      <c r="S2129" s="42"/>
      <c r="T2129" s="73"/>
      <c r="U2129" s="48"/>
      <c r="V2129" s="49"/>
    </row>
    <row r="2130" spans="1:22" x14ac:dyDescent="0.35">
      <c r="A2130" s="1"/>
      <c r="B2130" s="44"/>
      <c r="E2130" s="50"/>
      <c r="F2130" s="41"/>
      <c r="G2130" s="42"/>
      <c r="H2130" s="42"/>
      <c r="I2130" s="42"/>
      <c r="J2130" s="42"/>
      <c r="K2130" s="42"/>
      <c r="L2130" s="46"/>
      <c r="M2130" s="42"/>
      <c r="N2130" s="48"/>
      <c r="O2130" s="42"/>
      <c r="P2130" s="42"/>
      <c r="Q2130" s="42"/>
      <c r="R2130" s="47"/>
      <c r="S2130" s="42"/>
      <c r="T2130" s="73"/>
      <c r="U2130" s="48"/>
      <c r="V2130" s="49"/>
    </row>
    <row r="2131" spans="1:22" x14ac:dyDescent="0.35">
      <c r="A2131" s="1"/>
      <c r="B2131" s="44"/>
      <c r="E2131" s="50"/>
      <c r="F2131" s="41"/>
      <c r="G2131" s="42"/>
      <c r="H2131" s="42"/>
      <c r="I2131" s="42"/>
      <c r="J2131" s="42"/>
      <c r="K2131" s="42"/>
      <c r="L2131" s="46"/>
      <c r="M2131" s="42"/>
      <c r="N2131" s="48"/>
      <c r="O2131" s="42"/>
      <c r="P2131" s="42"/>
      <c r="Q2131" s="42"/>
      <c r="R2131" s="47"/>
      <c r="S2131" s="42"/>
      <c r="T2131" s="73"/>
      <c r="U2131" s="48"/>
      <c r="V2131" s="49"/>
    </row>
    <row r="2132" spans="1:22" x14ac:dyDescent="0.35">
      <c r="A2132" s="1"/>
      <c r="B2132" s="44"/>
      <c r="E2132" s="50"/>
      <c r="F2132" s="41"/>
      <c r="G2132" s="42"/>
      <c r="H2132" s="42"/>
      <c r="I2132" s="42"/>
      <c r="J2132" s="42"/>
      <c r="K2132" s="42"/>
      <c r="L2132" s="46"/>
      <c r="M2132" s="48"/>
      <c r="N2132" s="48"/>
      <c r="O2132" s="42"/>
      <c r="P2132" s="42"/>
      <c r="Q2132" s="42"/>
      <c r="R2132" s="47"/>
      <c r="S2132" s="42"/>
      <c r="T2132" s="73"/>
      <c r="U2132" s="48"/>
      <c r="V2132" s="49"/>
    </row>
    <row r="2133" spans="1:22" x14ac:dyDescent="0.35">
      <c r="A2133" s="1"/>
      <c r="B2133" s="44"/>
      <c r="E2133" s="50"/>
      <c r="F2133" s="41"/>
      <c r="G2133" s="42"/>
      <c r="H2133" s="42"/>
      <c r="I2133" s="42"/>
      <c r="J2133" s="42"/>
      <c r="K2133" s="42"/>
      <c r="L2133" s="46"/>
      <c r="M2133" s="42"/>
      <c r="N2133" s="48"/>
      <c r="O2133" s="42"/>
      <c r="P2133" s="42"/>
      <c r="Q2133" s="42"/>
      <c r="R2133" s="47"/>
      <c r="S2133" s="42"/>
      <c r="T2133" s="73"/>
      <c r="U2133" s="48"/>
      <c r="V2133" s="49"/>
    </row>
    <row r="2134" spans="1:22" x14ac:dyDescent="0.35">
      <c r="A2134" s="1"/>
      <c r="B2134" s="44"/>
      <c r="E2134" s="50"/>
      <c r="F2134" s="41"/>
      <c r="G2134" s="42"/>
      <c r="H2134" s="42"/>
      <c r="I2134" s="42"/>
      <c r="J2134" s="42"/>
      <c r="K2134" s="42"/>
      <c r="L2134" s="46"/>
      <c r="M2134" s="42"/>
      <c r="N2134" s="48"/>
      <c r="O2134" s="42"/>
      <c r="P2134" s="42"/>
      <c r="Q2134" s="42"/>
      <c r="R2134" s="47"/>
      <c r="S2134" s="42"/>
      <c r="T2134" s="73"/>
      <c r="U2134" s="48"/>
      <c r="V2134" s="49"/>
    </row>
    <row r="2135" spans="1:22" x14ac:dyDescent="0.35">
      <c r="A2135" s="1"/>
      <c r="B2135" s="44"/>
      <c r="E2135" s="50"/>
      <c r="F2135" s="41"/>
      <c r="G2135" s="42"/>
      <c r="H2135" s="42"/>
      <c r="I2135" s="42"/>
      <c r="J2135" s="42"/>
      <c r="K2135" s="42"/>
      <c r="L2135" s="46"/>
      <c r="M2135" s="42"/>
      <c r="N2135" s="48"/>
      <c r="O2135" s="42"/>
      <c r="P2135" s="42"/>
      <c r="Q2135" s="42"/>
      <c r="R2135" s="47"/>
      <c r="S2135" s="42"/>
      <c r="T2135" s="73"/>
      <c r="U2135" s="48"/>
      <c r="V2135" s="49"/>
    </row>
    <row r="2136" spans="1:22" x14ac:dyDescent="0.35">
      <c r="A2136" s="1"/>
      <c r="B2136" s="44"/>
      <c r="E2136" s="50"/>
      <c r="F2136" s="41"/>
      <c r="G2136" s="42"/>
      <c r="H2136" s="42"/>
      <c r="I2136" s="42"/>
      <c r="J2136" s="42"/>
      <c r="K2136" s="42"/>
      <c r="L2136" s="46"/>
      <c r="M2136" s="42"/>
      <c r="N2136" s="48"/>
      <c r="O2136" s="42"/>
      <c r="P2136" s="42"/>
      <c r="Q2136" s="42"/>
      <c r="R2136" s="47"/>
      <c r="S2136" s="42"/>
      <c r="T2136" s="73"/>
      <c r="U2136" s="48"/>
      <c r="V2136" s="49"/>
    </row>
    <row r="2137" spans="1:22" x14ac:dyDescent="0.35">
      <c r="A2137" s="1"/>
      <c r="B2137" s="44"/>
      <c r="E2137" s="50"/>
      <c r="F2137" s="41"/>
      <c r="G2137" s="42"/>
      <c r="H2137" s="42"/>
      <c r="I2137" s="42"/>
      <c r="J2137" s="42"/>
      <c r="K2137" s="42"/>
      <c r="L2137" s="46"/>
      <c r="M2137" s="42"/>
      <c r="N2137" s="48"/>
      <c r="O2137" s="42"/>
      <c r="P2137" s="42"/>
      <c r="Q2137" s="42"/>
      <c r="R2137" s="47"/>
      <c r="S2137" s="42"/>
      <c r="T2137" s="73"/>
      <c r="U2137" s="48"/>
      <c r="V2137" s="49"/>
    </row>
    <row r="2138" spans="1:22" x14ac:dyDescent="0.35">
      <c r="A2138" s="1"/>
      <c r="B2138" s="44"/>
      <c r="E2138" s="50"/>
      <c r="F2138" s="41"/>
      <c r="G2138" s="42"/>
      <c r="H2138" s="42"/>
      <c r="I2138" s="42"/>
      <c r="J2138" s="42"/>
      <c r="K2138" s="42"/>
      <c r="L2138" s="46"/>
      <c r="M2138" s="42"/>
      <c r="N2138" s="48"/>
      <c r="O2138" s="42"/>
      <c r="P2138" s="42"/>
      <c r="Q2138" s="42"/>
      <c r="R2138" s="47"/>
      <c r="S2138" s="42"/>
      <c r="T2138" s="73"/>
      <c r="U2138" s="48"/>
      <c r="V2138" s="49"/>
    </row>
    <row r="2139" spans="1:22" x14ac:dyDescent="0.35">
      <c r="A2139" s="1"/>
      <c r="B2139" s="44"/>
      <c r="E2139" s="50"/>
      <c r="F2139" s="41"/>
      <c r="G2139" s="48"/>
      <c r="H2139" s="42"/>
      <c r="I2139" s="42"/>
      <c r="J2139" s="42"/>
      <c r="K2139" s="42"/>
      <c r="L2139" s="46"/>
      <c r="M2139" s="48"/>
      <c r="N2139" s="48"/>
      <c r="O2139" s="42"/>
      <c r="P2139" s="42"/>
      <c r="Q2139" s="42"/>
      <c r="R2139" s="47"/>
      <c r="S2139" s="42"/>
      <c r="T2139" s="73"/>
      <c r="U2139" s="48"/>
      <c r="V2139" s="49"/>
    </row>
    <row r="2140" spans="1:22" x14ac:dyDescent="0.35">
      <c r="A2140" s="1"/>
      <c r="B2140" s="44"/>
      <c r="E2140" s="50"/>
      <c r="F2140" s="41"/>
      <c r="G2140" s="42"/>
      <c r="H2140" s="42"/>
      <c r="I2140" s="42"/>
      <c r="J2140" s="42"/>
      <c r="K2140" s="42"/>
      <c r="L2140" s="46"/>
      <c r="M2140" s="42"/>
      <c r="N2140" s="48"/>
      <c r="O2140" s="42"/>
      <c r="P2140" s="42"/>
      <c r="Q2140" s="42"/>
      <c r="R2140" s="47"/>
      <c r="S2140" s="42"/>
      <c r="T2140" s="73"/>
      <c r="U2140" s="48"/>
      <c r="V2140" s="49"/>
    </row>
    <row r="2141" spans="1:22" x14ac:dyDescent="0.35">
      <c r="A2141" s="1"/>
      <c r="B2141" s="44"/>
      <c r="E2141" s="50"/>
      <c r="F2141" s="41"/>
      <c r="G2141" s="48"/>
      <c r="H2141" s="42"/>
      <c r="I2141" s="42"/>
      <c r="J2141" s="42"/>
      <c r="K2141" s="42"/>
      <c r="L2141" s="46"/>
      <c r="M2141" s="48"/>
      <c r="N2141" s="48"/>
      <c r="O2141" s="42"/>
      <c r="P2141" s="42"/>
      <c r="Q2141" s="42"/>
      <c r="R2141" s="47"/>
      <c r="S2141" s="42"/>
      <c r="T2141" s="73"/>
      <c r="U2141" s="48"/>
      <c r="V2141" s="49"/>
    </row>
    <row r="2142" spans="1:22" x14ac:dyDescent="0.35">
      <c r="A2142" s="1"/>
      <c r="B2142" s="44"/>
      <c r="E2142" s="50"/>
      <c r="F2142" s="41"/>
      <c r="G2142" s="42"/>
      <c r="H2142" s="42"/>
      <c r="I2142" s="42"/>
      <c r="J2142" s="42"/>
      <c r="K2142" s="42"/>
      <c r="L2142" s="46"/>
      <c r="M2142" s="48"/>
      <c r="N2142" s="48"/>
      <c r="O2142" s="42"/>
      <c r="P2142" s="42"/>
      <c r="Q2142" s="42"/>
      <c r="R2142" s="47"/>
      <c r="S2142" s="42"/>
      <c r="T2142" s="73"/>
      <c r="U2142" s="48"/>
      <c r="V2142" s="49"/>
    </row>
    <row r="2143" spans="1:22" x14ac:dyDescent="0.35">
      <c r="A2143" s="1"/>
      <c r="B2143" s="44"/>
      <c r="E2143" s="50"/>
      <c r="F2143" s="41"/>
      <c r="G2143" s="48"/>
      <c r="H2143" s="42"/>
      <c r="I2143" s="42"/>
      <c r="J2143" s="42"/>
      <c r="K2143" s="42"/>
      <c r="L2143" s="46"/>
      <c r="M2143" s="48"/>
      <c r="N2143" s="48"/>
      <c r="O2143" s="42"/>
      <c r="P2143" s="42"/>
      <c r="Q2143" s="42"/>
      <c r="R2143" s="47"/>
      <c r="S2143" s="42"/>
      <c r="T2143" s="73"/>
      <c r="U2143" s="48"/>
      <c r="V2143" s="49"/>
    </row>
    <row r="2144" spans="1:22" x14ac:dyDescent="0.35">
      <c r="A2144" s="1"/>
      <c r="B2144" s="44"/>
      <c r="E2144" s="50"/>
      <c r="F2144" s="41"/>
      <c r="G2144" s="48"/>
      <c r="H2144" s="42"/>
      <c r="I2144" s="42"/>
      <c r="J2144" s="42"/>
      <c r="K2144" s="42"/>
      <c r="L2144" s="46"/>
      <c r="M2144" s="48"/>
      <c r="N2144" s="48"/>
      <c r="O2144" s="42"/>
      <c r="P2144" s="42"/>
      <c r="Q2144" s="42"/>
      <c r="R2144" s="47"/>
      <c r="S2144" s="42"/>
      <c r="T2144" s="73"/>
      <c r="U2144" s="48"/>
      <c r="V2144" s="49"/>
    </row>
    <row r="2145" spans="1:22" x14ac:dyDescent="0.35">
      <c r="A2145" s="1"/>
      <c r="B2145" s="44"/>
      <c r="E2145" s="50"/>
      <c r="F2145" s="41"/>
      <c r="G2145" s="42"/>
      <c r="H2145" s="42"/>
      <c r="I2145" s="42"/>
      <c r="J2145" s="42"/>
      <c r="K2145" s="42"/>
      <c r="L2145" s="46"/>
      <c r="M2145" s="42"/>
      <c r="N2145" s="48"/>
      <c r="O2145" s="42"/>
      <c r="P2145" s="42"/>
      <c r="Q2145" s="42"/>
      <c r="R2145" s="47"/>
      <c r="S2145" s="42"/>
      <c r="T2145" s="73"/>
      <c r="U2145" s="48"/>
      <c r="V2145" s="49"/>
    </row>
    <row r="2146" spans="1:22" x14ac:dyDescent="0.35">
      <c r="A2146" s="1"/>
      <c r="B2146" s="44"/>
      <c r="E2146" s="50"/>
      <c r="F2146" s="41"/>
      <c r="G2146" s="48"/>
      <c r="H2146" s="42"/>
      <c r="I2146" s="42"/>
      <c r="J2146" s="42"/>
      <c r="K2146" s="42"/>
      <c r="L2146" s="46"/>
      <c r="M2146" s="48"/>
      <c r="N2146" s="48"/>
      <c r="O2146" s="42"/>
      <c r="P2146" s="42"/>
      <c r="Q2146" s="42"/>
      <c r="R2146" s="47"/>
      <c r="S2146" s="42"/>
      <c r="T2146" s="73"/>
      <c r="U2146" s="48"/>
      <c r="V2146" s="49"/>
    </row>
    <row r="2147" spans="1:22" x14ac:dyDescent="0.35">
      <c r="A2147" s="1"/>
      <c r="B2147" s="44"/>
      <c r="E2147" s="50"/>
      <c r="F2147" s="41"/>
      <c r="G2147" s="48"/>
      <c r="H2147" s="42"/>
      <c r="I2147" s="42"/>
      <c r="J2147" s="42"/>
      <c r="K2147" s="42"/>
      <c r="L2147" s="46"/>
      <c r="M2147" s="48"/>
      <c r="N2147" s="48"/>
      <c r="O2147" s="42"/>
      <c r="P2147" s="42"/>
      <c r="Q2147" s="42"/>
      <c r="R2147" s="47"/>
      <c r="S2147" s="42"/>
      <c r="T2147" s="73"/>
      <c r="U2147" s="48"/>
      <c r="V2147" s="49"/>
    </row>
    <row r="2148" spans="1:22" x14ac:dyDescent="0.35">
      <c r="A2148" s="1"/>
      <c r="B2148" s="44"/>
      <c r="E2148" s="50"/>
      <c r="F2148" s="41"/>
      <c r="G2148" s="48"/>
      <c r="H2148" s="42"/>
      <c r="I2148" s="42"/>
      <c r="J2148" s="42"/>
      <c r="K2148" s="42"/>
      <c r="L2148" s="46"/>
      <c r="M2148" s="48"/>
      <c r="N2148" s="48"/>
      <c r="O2148" s="42"/>
      <c r="P2148" s="42"/>
      <c r="Q2148" s="42"/>
      <c r="R2148" s="47"/>
      <c r="S2148" s="42"/>
      <c r="T2148" s="73"/>
      <c r="U2148" s="48"/>
      <c r="V2148" s="49"/>
    </row>
    <row r="2149" spans="1:22" x14ac:dyDescent="0.35">
      <c r="A2149" s="1"/>
      <c r="B2149" s="44"/>
      <c r="E2149" s="50"/>
      <c r="F2149" s="41"/>
      <c r="G2149" s="48"/>
      <c r="H2149" s="42"/>
      <c r="I2149" s="42"/>
      <c r="J2149" s="42"/>
      <c r="K2149" s="42"/>
      <c r="L2149" s="46"/>
      <c r="M2149" s="48"/>
      <c r="N2149" s="48"/>
      <c r="O2149" s="42"/>
      <c r="P2149" s="42"/>
      <c r="Q2149" s="42"/>
      <c r="R2149" s="47"/>
      <c r="S2149" s="42"/>
      <c r="T2149" s="73"/>
      <c r="U2149" s="48"/>
      <c r="V2149" s="49"/>
    </row>
    <row r="2150" spans="1:22" x14ac:dyDescent="0.35">
      <c r="A2150" s="1"/>
      <c r="B2150" s="44"/>
      <c r="E2150" s="50"/>
      <c r="F2150" s="41"/>
      <c r="G2150" s="42"/>
      <c r="H2150" s="42"/>
      <c r="I2150" s="42"/>
      <c r="J2150" s="42"/>
      <c r="K2150" s="42"/>
      <c r="L2150" s="46"/>
      <c r="M2150" s="42"/>
      <c r="N2150" s="48"/>
      <c r="O2150" s="42"/>
      <c r="P2150" s="42"/>
      <c r="Q2150" s="42"/>
      <c r="R2150" s="47"/>
      <c r="S2150" s="42"/>
      <c r="T2150" s="73"/>
      <c r="U2150" s="48"/>
      <c r="V2150" s="49"/>
    </row>
    <row r="2151" spans="1:22" x14ac:dyDescent="0.35">
      <c r="A2151" s="1"/>
      <c r="B2151" s="44"/>
      <c r="E2151" s="50"/>
      <c r="F2151" s="41"/>
      <c r="G2151" s="42"/>
      <c r="H2151" s="42"/>
      <c r="I2151" s="42"/>
      <c r="J2151" s="42"/>
      <c r="K2151" s="42"/>
      <c r="L2151" s="46"/>
      <c r="M2151" s="42"/>
      <c r="N2151" s="48"/>
      <c r="O2151" s="42"/>
      <c r="P2151" s="42"/>
      <c r="Q2151" s="42"/>
      <c r="R2151" s="47"/>
      <c r="S2151" s="42"/>
      <c r="T2151" s="73"/>
      <c r="U2151" s="48"/>
      <c r="V2151" s="49"/>
    </row>
    <row r="2152" spans="1:22" x14ac:dyDescent="0.35">
      <c r="A2152" s="1"/>
      <c r="B2152" s="44"/>
      <c r="E2152" s="50"/>
      <c r="F2152" s="41"/>
      <c r="G2152" s="42"/>
      <c r="H2152" s="42"/>
      <c r="I2152" s="42"/>
      <c r="J2152" s="42"/>
      <c r="K2152" s="42"/>
      <c r="L2152" s="46"/>
      <c r="M2152" s="48"/>
      <c r="N2152" s="48"/>
      <c r="O2152" s="42"/>
      <c r="P2152" s="42"/>
      <c r="Q2152" s="42"/>
      <c r="R2152" s="47"/>
      <c r="S2152" s="42"/>
      <c r="T2152" s="73"/>
      <c r="U2152" s="48"/>
      <c r="V2152" s="49"/>
    </row>
    <row r="2153" spans="1:22" x14ac:dyDescent="0.35">
      <c r="A2153" s="1"/>
      <c r="B2153" s="44"/>
      <c r="E2153" s="50"/>
      <c r="F2153" s="41"/>
      <c r="G2153" s="48"/>
      <c r="H2153" s="42"/>
      <c r="I2153" s="42"/>
      <c r="J2153" s="42"/>
      <c r="K2153" s="42"/>
      <c r="L2153" s="46"/>
      <c r="M2153" s="48"/>
      <c r="N2153" s="48"/>
      <c r="O2153" s="42"/>
      <c r="P2153" s="42"/>
      <c r="Q2153" s="42"/>
      <c r="R2153" s="47"/>
      <c r="S2153" s="42"/>
      <c r="T2153" s="73"/>
      <c r="U2153" s="48"/>
      <c r="V2153" s="49"/>
    </row>
    <row r="2154" spans="1:22" x14ac:dyDescent="0.35">
      <c r="A2154" s="1"/>
      <c r="B2154" s="44"/>
      <c r="E2154" s="50"/>
      <c r="F2154" s="60"/>
      <c r="G2154" s="42"/>
      <c r="H2154" s="42"/>
      <c r="I2154" s="42"/>
      <c r="J2154" s="42"/>
      <c r="K2154" s="42"/>
      <c r="L2154" s="46"/>
      <c r="M2154" s="42"/>
      <c r="N2154" s="48"/>
      <c r="O2154" s="42"/>
      <c r="P2154" s="42"/>
      <c r="Q2154" s="42"/>
      <c r="R2154" s="62"/>
      <c r="S2154" s="48"/>
      <c r="T2154" s="73"/>
      <c r="U2154" s="48"/>
      <c r="V2154" s="49"/>
    </row>
    <row r="2155" spans="1:22" x14ac:dyDescent="0.35">
      <c r="A2155" s="1"/>
      <c r="B2155" s="44"/>
      <c r="E2155" s="50"/>
      <c r="F2155" s="41"/>
      <c r="G2155" s="42"/>
      <c r="H2155" s="42"/>
      <c r="I2155" s="42"/>
      <c r="J2155" s="42"/>
      <c r="K2155" s="42"/>
      <c r="L2155" s="46"/>
      <c r="M2155" s="42"/>
      <c r="N2155" s="48"/>
      <c r="O2155" s="42"/>
      <c r="P2155" s="42"/>
      <c r="Q2155" s="42"/>
      <c r="R2155" s="47"/>
      <c r="S2155" s="42"/>
      <c r="T2155" s="73"/>
      <c r="U2155" s="48"/>
      <c r="V2155" s="49"/>
    </row>
    <row r="2156" spans="1:22" x14ac:dyDescent="0.35">
      <c r="A2156" s="1"/>
      <c r="B2156" s="44"/>
      <c r="E2156" s="50"/>
      <c r="F2156" s="41"/>
      <c r="G2156" s="42"/>
      <c r="H2156" s="42"/>
      <c r="I2156" s="42"/>
      <c r="J2156" s="42"/>
      <c r="K2156" s="42"/>
      <c r="L2156" s="46"/>
      <c r="M2156" s="42"/>
      <c r="N2156" s="48"/>
      <c r="O2156" s="42"/>
      <c r="P2156" s="42"/>
      <c r="Q2156" s="42"/>
      <c r="R2156" s="47"/>
      <c r="S2156" s="42"/>
      <c r="T2156" s="73"/>
      <c r="U2156" s="48"/>
      <c r="V2156" s="49"/>
    </row>
    <row r="2157" spans="1:22" x14ac:dyDescent="0.35">
      <c r="A2157" s="1"/>
      <c r="B2157" s="44"/>
      <c r="E2157" s="50"/>
      <c r="F2157" s="41"/>
      <c r="G2157" s="42"/>
      <c r="H2157" s="42"/>
      <c r="I2157" s="42"/>
      <c r="J2157" s="42"/>
      <c r="K2157" s="42"/>
      <c r="L2157" s="46"/>
      <c r="M2157" s="42"/>
      <c r="N2157" s="48"/>
      <c r="O2157" s="42"/>
      <c r="P2157" s="42"/>
      <c r="Q2157" s="42"/>
      <c r="R2157" s="47"/>
      <c r="S2157" s="42"/>
      <c r="T2157" s="73"/>
      <c r="U2157" s="48"/>
      <c r="V2157" s="49"/>
    </row>
    <row r="2158" spans="1:22" x14ac:dyDescent="0.35">
      <c r="A2158" s="1"/>
      <c r="B2158" s="44"/>
      <c r="E2158" s="50"/>
      <c r="F2158" s="41"/>
      <c r="G2158" s="42"/>
      <c r="H2158" s="42"/>
      <c r="I2158" s="42"/>
      <c r="J2158" s="42"/>
      <c r="K2158" s="42"/>
      <c r="L2158" s="46"/>
      <c r="M2158" s="42"/>
      <c r="N2158" s="48"/>
      <c r="O2158" s="42"/>
      <c r="P2158" s="42"/>
      <c r="Q2158" s="42"/>
      <c r="R2158" s="47"/>
      <c r="S2158" s="42"/>
      <c r="T2158" s="73"/>
      <c r="U2158" s="48"/>
      <c r="V2158" s="49"/>
    </row>
    <row r="2159" spans="1:22" x14ac:dyDescent="0.35">
      <c r="A2159" s="1"/>
      <c r="B2159" s="44"/>
      <c r="E2159" s="50"/>
      <c r="F2159" s="41"/>
      <c r="G2159" s="42"/>
      <c r="H2159" s="42"/>
      <c r="I2159" s="42"/>
      <c r="J2159" s="42"/>
      <c r="K2159" s="42"/>
      <c r="L2159" s="46"/>
      <c r="M2159" s="42"/>
      <c r="N2159" s="48"/>
      <c r="O2159" s="42"/>
      <c r="P2159" s="42"/>
      <c r="Q2159" s="42"/>
      <c r="R2159" s="47"/>
      <c r="S2159" s="42"/>
      <c r="T2159" s="73"/>
      <c r="U2159" s="48"/>
      <c r="V2159" s="49"/>
    </row>
    <row r="2160" spans="1:22" x14ac:dyDescent="0.35">
      <c r="A2160" s="1"/>
      <c r="B2160" s="44"/>
      <c r="E2160" s="50"/>
      <c r="F2160" s="41"/>
      <c r="G2160" s="42"/>
      <c r="H2160" s="42"/>
      <c r="I2160" s="42"/>
      <c r="J2160" s="42"/>
      <c r="K2160" s="42"/>
      <c r="L2160" s="46"/>
      <c r="M2160" s="42"/>
      <c r="N2160" s="48"/>
      <c r="O2160" s="42"/>
      <c r="P2160" s="42"/>
      <c r="Q2160" s="42"/>
      <c r="R2160" s="47"/>
      <c r="S2160" s="42"/>
      <c r="T2160" s="73"/>
      <c r="U2160" s="48"/>
      <c r="V2160" s="49"/>
    </row>
    <row r="2161" spans="1:22" x14ac:dyDescent="0.35">
      <c r="A2161" s="1"/>
      <c r="B2161" s="44"/>
      <c r="E2161" s="50"/>
      <c r="F2161" s="41"/>
      <c r="G2161" s="42"/>
      <c r="H2161" s="42"/>
      <c r="I2161" s="42"/>
      <c r="J2161" s="42"/>
      <c r="K2161" s="42"/>
      <c r="L2161" s="46"/>
      <c r="M2161" s="42"/>
      <c r="N2161" s="48"/>
      <c r="O2161" s="42"/>
      <c r="P2161" s="42"/>
      <c r="Q2161" s="42"/>
      <c r="R2161" s="47"/>
      <c r="S2161" s="42"/>
      <c r="T2161" s="73"/>
      <c r="U2161" s="48"/>
      <c r="V2161" s="49"/>
    </row>
    <row r="2162" spans="1:22" x14ac:dyDescent="0.35">
      <c r="A2162" s="1"/>
      <c r="B2162" s="44"/>
      <c r="E2162" s="50"/>
      <c r="F2162" s="41"/>
      <c r="G2162" s="42"/>
      <c r="H2162" s="42"/>
      <c r="I2162" s="42"/>
      <c r="J2162" s="42"/>
      <c r="K2162" s="42"/>
      <c r="L2162" s="46"/>
      <c r="M2162" s="42"/>
      <c r="N2162" s="48"/>
      <c r="O2162" s="42"/>
      <c r="P2162" s="42"/>
      <c r="Q2162" s="42"/>
      <c r="R2162" s="47"/>
      <c r="S2162" s="42"/>
      <c r="T2162" s="73"/>
      <c r="U2162" s="48"/>
      <c r="V2162" s="49"/>
    </row>
    <row r="2163" spans="1:22" x14ac:dyDescent="0.35">
      <c r="A2163" s="1"/>
      <c r="B2163" s="44"/>
      <c r="E2163" s="50"/>
      <c r="F2163" s="41"/>
      <c r="G2163" s="42"/>
      <c r="H2163" s="42"/>
      <c r="I2163" s="42"/>
      <c r="J2163" s="42"/>
      <c r="K2163" s="42"/>
      <c r="L2163" s="46"/>
      <c r="M2163" s="48"/>
      <c r="N2163" s="48"/>
      <c r="O2163" s="42"/>
      <c r="P2163" s="42"/>
      <c r="Q2163" s="42"/>
      <c r="R2163" s="47"/>
      <c r="S2163" s="42"/>
      <c r="T2163" s="73"/>
      <c r="U2163" s="48"/>
      <c r="V2163" s="49"/>
    </row>
    <row r="2164" spans="1:22" x14ac:dyDescent="0.35">
      <c r="A2164" s="1"/>
      <c r="B2164" s="44"/>
      <c r="E2164" s="50"/>
      <c r="F2164" s="41"/>
      <c r="G2164" s="42"/>
      <c r="H2164" s="42"/>
      <c r="I2164" s="42"/>
      <c r="J2164" s="42"/>
      <c r="K2164" s="42"/>
      <c r="L2164" s="46"/>
      <c r="M2164" s="42"/>
      <c r="N2164" s="48"/>
      <c r="O2164" s="42"/>
      <c r="P2164" s="42"/>
      <c r="Q2164" s="42"/>
      <c r="R2164" s="47"/>
      <c r="S2164" s="42"/>
      <c r="T2164" s="73"/>
      <c r="U2164" s="48"/>
      <c r="V2164" s="49"/>
    </row>
    <row r="2165" spans="1:22" x14ac:dyDescent="0.35">
      <c r="A2165" s="1"/>
      <c r="B2165" s="44"/>
      <c r="E2165" s="50"/>
      <c r="F2165" s="41"/>
      <c r="G2165" s="48"/>
      <c r="H2165" s="42"/>
      <c r="I2165" s="42"/>
      <c r="J2165" s="42"/>
      <c r="K2165" s="42"/>
      <c r="L2165" s="46"/>
      <c r="M2165" s="48"/>
      <c r="N2165" s="48"/>
      <c r="O2165" s="42"/>
      <c r="P2165" s="42"/>
      <c r="Q2165" s="42"/>
      <c r="R2165" s="47"/>
      <c r="S2165" s="42"/>
      <c r="T2165" s="73"/>
      <c r="U2165" s="48"/>
      <c r="V2165" s="49"/>
    </row>
    <row r="2166" spans="1:22" x14ac:dyDescent="0.35">
      <c r="A2166" s="1"/>
      <c r="B2166" s="44"/>
      <c r="E2166" s="50"/>
      <c r="F2166" s="41"/>
      <c r="G2166" s="48"/>
      <c r="H2166" s="42"/>
      <c r="I2166" s="42"/>
      <c r="J2166" s="42"/>
      <c r="K2166" s="42"/>
      <c r="L2166" s="46"/>
      <c r="M2166" s="48"/>
      <c r="N2166" s="48"/>
      <c r="O2166" s="42"/>
      <c r="P2166" s="42"/>
      <c r="Q2166" s="42"/>
      <c r="R2166" s="47"/>
      <c r="S2166" s="42"/>
      <c r="T2166" s="73"/>
      <c r="U2166" s="48"/>
      <c r="V2166" s="49"/>
    </row>
    <row r="2167" spans="1:22" x14ac:dyDescent="0.35">
      <c r="A2167" s="1"/>
      <c r="B2167" s="44"/>
      <c r="E2167" s="50"/>
      <c r="F2167" s="41"/>
      <c r="G2167" s="42"/>
      <c r="H2167" s="42"/>
      <c r="I2167" s="42"/>
      <c r="J2167" s="42"/>
      <c r="K2167" s="42"/>
      <c r="L2167" s="46"/>
      <c r="M2167" s="48"/>
      <c r="N2167" s="48"/>
      <c r="O2167" s="42"/>
      <c r="P2167" s="42"/>
      <c r="Q2167" s="42"/>
      <c r="R2167" s="47"/>
      <c r="S2167" s="42"/>
      <c r="T2167" s="73"/>
      <c r="U2167" s="48"/>
      <c r="V2167" s="49"/>
    </row>
    <row r="2168" spans="1:22" x14ac:dyDescent="0.35">
      <c r="A2168" s="1"/>
      <c r="B2168" s="44"/>
      <c r="E2168" s="50"/>
      <c r="F2168" s="41"/>
      <c r="G2168" s="42"/>
      <c r="H2168" s="42"/>
      <c r="I2168" s="42"/>
      <c r="J2168" s="42"/>
      <c r="K2168" s="42"/>
      <c r="L2168" s="46"/>
      <c r="M2168" s="48"/>
      <c r="N2168" s="48"/>
      <c r="O2168" s="42"/>
      <c r="P2168" s="42"/>
      <c r="Q2168" s="42"/>
      <c r="R2168" s="47"/>
      <c r="S2168" s="42"/>
      <c r="T2168" s="73"/>
      <c r="U2168" s="48"/>
      <c r="V2168" s="49"/>
    </row>
    <row r="2169" spans="1:22" x14ac:dyDescent="0.35">
      <c r="A2169" s="1"/>
      <c r="B2169" s="44"/>
      <c r="E2169" s="50"/>
      <c r="F2169" s="41"/>
      <c r="G2169" s="48"/>
      <c r="H2169" s="42"/>
      <c r="I2169" s="42"/>
      <c r="J2169" s="42"/>
      <c r="K2169" s="42"/>
      <c r="L2169" s="46"/>
      <c r="M2169" s="48"/>
      <c r="N2169" s="48"/>
      <c r="O2169" s="42"/>
      <c r="P2169" s="42"/>
      <c r="Q2169" s="42"/>
      <c r="R2169" s="47"/>
      <c r="S2169" s="42"/>
      <c r="T2169" s="73"/>
      <c r="U2169" s="48"/>
      <c r="V2169" s="49"/>
    </row>
    <row r="2170" spans="1:22" x14ac:dyDescent="0.35">
      <c r="A2170" s="1"/>
      <c r="B2170" s="44"/>
      <c r="E2170" s="50"/>
      <c r="F2170" s="41"/>
      <c r="G2170" s="42"/>
      <c r="H2170" s="42"/>
      <c r="I2170" s="42"/>
      <c r="J2170" s="42"/>
      <c r="K2170" s="42"/>
      <c r="L2170" s="46"/>
      <c r="M2170" s="48"/>
      <c r="N2170" s="48"/>
      <c r="O2170" s="42"/>
      <c r="P2170" s="42"/>
      <c r="Q2170" s="42"/>
      <c r="R2170" s="47"/>
      <c r="S2170" s="42"/>
      <c r="T2170" s="73"/>
      <c r="U2170" s="48"/>
      <c r="V2170" s="49"/>
    </row>
    <row r="2171" spans="1:22" x14ac:dyDescent="0.35">
      <c r="A2171" s="1"/>
      <c r="B2171" s="44"/>
      <c r="E2171" s="50"/>
      <c r="F2171" s="41"/>
      <c r="G2171" s="48"/>
      <c r="H2171" s="42"/>
      <c r="I2171" s="42"/>
      <c r="J2171" s="42"/>
      <c r="K2171" s="42"/>
      <c r="L2171" s="46"/>
      <c r="M2171" s="48"/>
      <c r="N2171" s="48"/>
      <c r="O2171" s="42"/>
      <c r="P2171" s="42"/>
      <c r="Q2171" s="42"/>
      <c r="R2171" s="47"/>
      <c r="S2171" s="42"/>
      <c r="T2171" s="73"/>
      <c r="U2171" s="48"/>
      <c r="V2171" s="49"/>
    </row>
    <row r="2172" spans="1:22" x14ac:dyDescent="0.35">
      <c r="A2172" s="1"/>
      <c r="B2172" s="44"/>
      <c r="E2172" s="50"/>
      <c r="F2172" s="41"/>
      <c r="G2172" s="42"/>
      <c r="H2172" s="42"/>
      <c r="I2172" s="42"/>
      <c r="J2172" s="42"/>
      <c r="K2172" s="42"/>
      <c r="L2172" s="46"/>
      <c r="M2172" s="42"/>
      <c r="N2172" s="48"/>
      <c r="O2172" s="42"/>
      <c r="P2172" s="42"/>
      <c r="Q2172" s="42"/>
      <c r="R2172" s="47"/>
      <c r="S2172" s="42"/>
      <c r="T2172" s="73"/>
      <c r="U2172" s="48"/>
      <c r="V2172" s="49"/>
    </row>
    <row r="2173" spans="1:22" x14ac:dyDescent="0.35">
      <c r="A2173" s="1"/>
      <c r="B2173" s="44"/>
      <c r="E2173" s="50"/>
      <c r="F2173" s="41"/>
      <c r="G2173" s="42"/>
      <c r="H2173" s="42"/>
      <c r="I2173" s="42"/>
      <c r="J2173" s="42"/>
      <c r="K2173" s="42"/>
      <c r="L2173" s="46"/>
      <c r="M2173" s="42"/>
      <c r="N2173" s="48"/>
      <c r="O2173" s="42"/>
      <c r="P2173" s="42"/>
      <c r="Q2173" s="42"/>
      <c r="R2173" s="47"/>
      <c r="S2173" s="42"/>
      <c r="T2173" s="73"/>
      <c r="U2173" s="48"/>
      <c r="V2173" s="49"/>
    </row>
    <row r="2174" spans="1:22" x14ac:dyDescent="0.35">
      <c r="A2174" s="1"/>
      <c r="B2174" s="44"/>
      <c r="E2174" s="50"/>
      <c r="F2174" s="41"/>
      <c r="G2174" s="42"/>
      <c r="H2174" s="42"/>
      <c r="I2174" s="42"/>
      <c r="J2174" s="42"/>
      <c r="K2174" s="42"/>
      <c r="L2174" s="46"/>
      <c r="M2174" s="42"/>
      <c r="N2174" s="48"/>
      <c r="O2174" s="42"/>
      <c r="P2174" s="42"/>
      <c r="Q2174" s="42"/>
      <c r="R2174" s="47"/>
      <c r="S2174" s="42"/>
      <c r="T2174" s="73"/>
      <c r="U2174" s="48"/>
      <c r="V2174" s="49"/>
    </row>
    <row r="2175" spans="1:22" x14ac:dyDescent="0.35">
      <c r="A2175" s="1"/>
      <c r="B2175" s="44"/>
      <c r="E2175" s="50"/>
      <c r="F2175" s="41"/>
      <c r="G2175" s="42"/>
      <c r="H2175" s="42"/>
      <c r="I2175" s="42"/>
      <c r="J2175" s="42"/>
      <c r="K2175" s="42"/>
      <c r="L2175" s="46"/>
      <c r="M2175" s="42"/>
      <c r="N2175" s="48"/>
      <c r="O2175" s="42"/>
      <c r="P2175" s="42"/>
      <c r="Q2175" s="42"/>
      <c r="R2175" s="47"/>
      <c r="S2175" s="42"/>
      <c r="T2175" s="73"/>
      <c r="U2175" s="48"/>
      <c r="V2175" s="49"/>
    </row>
    <row r="2176" spans="1:22" x14ac:dyDescent="0.35">
      <c r="A2176" s="1"/>
      <c r="B2176" s="44"/>
      <c r="E2176" s="50"/>
      <c r="F2176" s="41"/>
      <c r="G2176" s="42"/>
      <c r="H2176" s="42"/>
      <c r="I2176" s="42"/>
      <c r="J2176" s="42"/>
      <c r="K2176" s="42"/>
      <c r="L2176" s="46"/>
      <c r="M2176" s="42"/>
      <c r="N2176" s="48"/>
      <c r="O2176" s="42"/>
      <c r="P2176" s="42"/>
      <c r="Q2176" s="42"/>
      <c r="R2176" s="47"/>
      <c r="S2176" s="42"/>
      <c r="T2176" s="73"/>
      <c r="U2176" s="48"/>
      <c r="V2176" s="49"/>
    </row>
    <row r="2177" spans="1:22" x14ac:dyDescent="0.35">
      <c r="A2177" s="1"/>
      <c r="B2177" s="44"/>
      <c r="E2177" s="50"/>
      <c r="F2177" s="41"/>
      <c r="G2177" s="42"/>
      <c r="H2177" s="42"/>
      <c r="I2177" s="42"/>
      <c r="J2177" s="42"/>
      <c r="K2177" s="42"/>
      <c r="L2177" s="46"/>
      <c r="M2177" s="42"/>
      <c r="N2177" s="48"/>
      <c r="O2177" s="42"/>
      <c r="P2177" s="42"/>
      <c r="Q2177" s="42"/>
      <c r="R2177" s="47"/>
      <c r="S2177" s="42"/>
      <c r="T2177" s="73"/>
      <c r="U2177" s="48"/>
      <c r="V2177" s="49"/>
    </row>
    <row r="2178" spans="1:22" x14ac:dyDescent="0.35">
      <c r="A2178" s="1"/>
      <c r="B2178" s="44"/>
      <c r="E2178" s="50"/>
      <c r="F2178" s="41"/>
      <c r="G2178" s="42"/>
      <c r="H2178" s="42"/>
      <c r="I2178" s="42"/>
      <c r="J2178" s="42"/>
      <c r="K2178" s="42"/>
      <c r="L2178" s="46"/>
      <c r="M2178" s="42"/>
      <c r="N2178" s="48"/>
      <c r="O2178" s="42"/>
      <c r="P2178" s="42"/>
      <c r="Q2178" s="42"/>
      <c r="R2178" s="47"/>
      <c r="S2178" s="42"/>
      <c r="T2178" s="73"/>
      <c r="U2178" s="48"/>
      <c r="V2178" s="49"/>
    </row>
    <row r="2179" spans="1:22" x14ac:dyDescent="0.35">
      <c r="A2179" s="1"/>
      <c r="B2179" s="44"/>
      <c r="E2179" s="50"/>
      <c r="F2179" s="41"/>
      <c r="G2179" s="42"/>
      <c r="H2179" s="42"/>
      <c r="I2179" s="42"/>
      <c r="J2179" s="42"/>
      <c r="K2179" s="42"/>
      <c r="L2179" s="46"/>
      <c r="M2179" s="42"/>
      <c r="N2179" s="48"/>
      <c r="O2179" s="42"/>
      <c r="P2179" s="42"/>
      <c r="Q2179" s="42"/>
      <c r="R2179" s="47"/>
      <c r="S2179" s="42"/>
      <c r="T2179" s="73"/>
      <c r="U2179" s="48"/>
      <c r="V2179" s="49"/>
    </row>
    <row r="2180" spans="1:22" x14ac:dyDescent="0.35">
      <c r="A2180" s="1"/>
      <c r="B2180" s="44"/>
      <c r="E2180" s="50"/>
      <c r="F2180" s="41"/>
      <c r="G2180" s="42"/>
      <c r="H2180" s="42"/>
      <c r="I2180" s="42"/>
      <c r="J2180" s="42"/>
      <c r="K2180" s="42"/>
      <c r="L2180" s="46"/>
      <c r="M2180" s="42"/>
      <c r="N2180" s="48"/>
      <c r="O2180" s="42"/>
      <c r="P2180" s="42"/>
      <c r="Q2180" s="42"/>
      <c r="R2180" s="47"/>
      <c r="S2180" s="42"/>
      <c r="T2180" s="73"/>
      <c r="U2180" s="48"/>
      <c r="V2180" s="49"/>
    </row>
    <row r="2181" spans="1:22" x14ac:dyDescent="0.35">
      <c r="A2181" s="1"/>
      <c r="B2181" s="44"/>
      <c r="E2181" s="50"/>
      <c r="F2181" s="41"/>
      <c r="G2181" s="42"/>
      <c r="H2181" s="42"/>
      <c r="I2181" s="42"/>
      <c r="J2181" s="42"/>
      <c r="K2181" s="42"/>
      <c r="L2181" s="46"/>
      <c r="M2181" s="42"/>
      <c r="N2181" s="48"/>
      <c r="O2181" s="42"/>
      <c r="P2181" s="42"/>
      <c r="Q2181" s="42"/>
      <c r="R2181" s="47"/>
      <c r="S2181" s="42"/>
      <c r="T2181" s="73"/>
      <c r="U2181" s="48"/>
      <c r="V2181" s="49"/>
    </row>
    <row r="2182" spans="1:22" x14ac:dyDescent="0.35">
      <c r="A2182" s="1"/>
      <c r="B2182" s="44"/>
      <c r="E2182" s="50"/>
      <c r="F2182" s="41"/>
      <c r="G2182" s="42"/>
      <c r="H2182" s="42"/>
      <c r="I2182" s="42"/>
      <c r="J2182" s="42"/>
      <c r="K2182" s="42"/>
      <c r="L2182" s="46"/>
      <c r="M2182" s="42"/>
      <c r="N2182" s="48"/>
      <c r="O2182" s="42"/>
      <c r="P2182" s="42"/>
      <c r="Q2182" s="42"/>
      <c r="R2182" s="47"/>
      <c r="S2182" s="42"/>
      <c r="T2182" s="73"/>
      <c r="U2182" s="48"/>
      <c r="V2182" s="49"/>
    </row>
    <row r="2183" spans="1:22" x14ac:dyDescent="0.35">
      <c r="A2183" s="1"/>
      <c r="B2183" s="44"/>
      <c r="E2183" s="50"/>
      <c r="F2183" s="41"/>
      <c r="G2183" s="42"/>
      <c r="H2183" s="42"/>
      <c r="I2183" s="42"/>
      <c r="J2183" s="42"/>
      <c r="K2183" s="42"/>
      <c r="L2183" s="46"/>
      <c r="M2183" s="48"/>
      <c r="N2183" s="48"/>
      <c r="O2183" s="42"/>
      <c r="P2183" s="42"/>
      <c r="Q2183" s="42"/>
      <c r="R2183" s="47"/>
      <c r="S2183" s="42"/>
      <c r="T2183" s="73"/>
      <c r="U2183" s="48"/>
      <c r="V2183" s="49"/>
    </row>
    <row r="2184" spans="1:22" x14ac:dyDescent="0.35">
      <c r="A2184" s="1"/>
      <c r="B2184" s="44"/>
      <c r="E2184" s="50"/>
      <c r="F2184" s="41"/>
      <c r="G2184" s="42"/>
      <c r="H2184" s="42"/>
      <c r="I2184" s="42"/>
      <c r="J2184" s="42"/>
      <c r="K2184" s="42"/>
      <c r="L2184" s="46"/>
      <c r="M2184" s="42"/>
      <c r="N2184" s="48"/>
      <c r="O2184" s="42"/>
      <c r="P2184" s="42"/>
      <c r="Q2184" s="42"/>
      <c r="R2184" s="47"/>
      <c r="S2184" s="42"/>
      <c r="T2184" s="73"/>
      <c r="U2184" s="48"/>
      <c r="V2184" s="49"/>
    </row>
    <row r="2185" spans="1:22" x14ac:dyDescent="0.35">
      <c r="A2185" s="1"/>
      <c r="B2185" s="44"/>
      <c r="E2185" s="50"/>
      <c r="F2185" s="41"/>
      <c r="G2185" s="42"/>
      <c r="H2185" s="42"/>
      <c r="I2185" s="42"/>
      <c r="J2185" s="42"/>
      <c r="K2185" s="42"/>
      <c r="L2185" s="46"/>
      <c r="M2185" s="48"/>
      <c r="N2185" s="48"/>
      <c r="O2185" s="42"/>
      <c r="P2185" s="42"/>
      <c r="Q2185" s="42"/>
      <c r="R2185" s="47"/>
      <c r="S2185" s="42"/>
      <c r="T2185" s="73"/>
      <c r="U2185" s="48"/>
      <c r="V2185" s="49"/>
    </row>
    <row r="2186" spans="1:22" x14ac:dyDescent="0.35">
      <c r="A2186" s="1"/>
      <c r="B2186" s="44"/>
      <c r="E2186" s="50"/>
      <c r="F2186" s="41"/>
      <c r="G2186" s="42"/>
      <c r="H2186" s="42"/>
      <c r="I2186" s="42"/>
      <c r="J2186" s="42"/>
      <c r="K2186" s="42"/>
      <c r="L2186" s="46"/>
      <c r="M2186" s="42"/>
      <c r="N2186" s="48"/>
      <c r="O2186" s="42"/>
      <c r="P2186" s="42"/>
      <c r="Q2186" s="42"/>
      <c r="R2186" s="47"/>
      <c r="S2186" s="42"/>
      <c r="T2186" s="73"/>
      <c r="U2186" s="48"/>
      <c r="V2186" s="49"/>
    </row>
    <row r="2187" spans="1:22" x14ac:dyDescent="0.35">
      <c r="A2187" s="1"/>
      <c r="B2187" s="44"/>
      <c r="E2187" s="50"/>
      <c r="F2187" s="41"/>
      <c r="G2187" s="42"/>
      <c r="H2187" s="42"/>
      <c r="I2187" s="42"/>
      <c r="J2187" s="42"/>
      <c r="K2187" s="42"/>
      <c r="L2187" s="46"/>
      <c r="M2187" s="42"/>
      <c r="N2187" s="48"/>
      <c r="O2187" s="42"/>
      <c r="P2187" s="42"/>
      <c r="Q2187" s="42"/>
      <c r="R2187" s="47"/>
      <c r="S2187" s="42"/>
      <c r="T2187" s="73"/>
      <c r="U2187" s="48"/>
      <c r="V2187" s="49"/>
    </row>
    <row r="2188" spans="1:22" x14ac:dyDescent="0.35">
      <c r="A2188" s="1"/>
      <c r="B2188" s="44"/>
      <c r="E2188" s="50"/>
      <c r="F2188" s="41"/>
      <c r="G2188" s="42"/>
      <c r="H2188" s="42"/>
      <c r="I2188" s="42"/>
      <c r="J2188" s="42"/>
      <c r="K2188" s="42"/>
      <c r="L2188" s="46"/>
      <c r="M2188" s="48"/>
      <c r="N2188" s="48"/>
      <c r="O2188" s="42"/>
      <c r="P2188" s="42"/>
      <c r="Q2188" s="42"/>
      <c r="R2188" s="47"/>
      <c r="S2188" s="42"/>
      <c r="T2188" s="73"/>
      <c r="U2188" s="48"/>
      <c r="V2188" s="49"/>
    </row>
    <row r="2189" spans="1:22" x14ac:dyDescent="0.35">
      <c r="A2189" s="1"/>
      <c r="B2189" s="44"/>
      <c r="E2189" s="50"/>
      <c r="F2189" s="41"/>
      <c r="G2189" s="42"/>
      <c r="H2189" s="42"/>
      <c r="I2189" s="42"/>
      <c r="J2189" s="42"/>
      <c r="K2189" s="42"/>
      <c r="L2189" s="46"/>
      <c r="M2189" s="48"/>
      <c r="N2189" s="48"/>
      <c r="O2189" s="42"/>
      <c r="P2189" s="42"/>
      <c r="Q2189" s="42"/>
      <c r="R2189" s="47"/>
      <c r="S2189" s="42"/>
      <c r="T2189" s="73"/>
      <c r="U2189" s="48"/>
      <c r="V2189" s="49"/>
    </row>
    <row r="2190" spans="1:22" x14ac:dyDescent="0.35">
      <c r="A2190" s="1"/>
      <c r="B2190" s="44"/>
      <c r="E2190" s="50"/>
      <c r="F2190" s="41"/>
      <c r="G2190" s="42"/>
      <c r="H2190" s="42"/>
      <c r="I2190" s="42"/>
      <c r="J2190" s="42"/>
      <c r="K2190" s="42"/>
      <c r="L2190" s="46"/>
      <c r="M2190" s="48"/>
      <c r="N2190" s="48"/>
      <c r="O2190" s="42"/>
      <c r="P2190" s="42"/>
      <c r="Q2190" s="42"/>
      <c r="R2190" s="47"/>
      <c r="S2190" s="42"/>
      <c r="T2190" s="73"/>
      <c r="U2190" s="48"/>
      <c r="V2190" s="49"/>
    </row>
    <row r="2191" spans="1:22" x14ac:dyDescent="0.35">
      <c r="A2191" s="1"/>
      <c r="B2191" s="44"/>
      <c r="E2191" s="50"/>
      <c r="F2191" s="41"/>
      <c r="G2191" s="42"/>
      <c r="H2191" s="42"/>
      <c r="I2191" s="42"/>
      <c r="J2191" s="42"/>
      <c r="K2191" s="42"/>
      <c r="L2191" s="46"/>
      <c r="M2191" s="42"/>
      <c r="N2191" s="48"/>
      <c r="O2191" s="42"/>
      <c r="P2191" s="42"/>
      <c r="Q2191" s="42"/>
      <c r="R2191" s="47"/>
      <c r="S2191" s="42"/>
      <c r="T2191" s="73"/>
      <c r="U2191" s="48"/>
      <c r="V2191" s="49"/>
    </row>
    <row r="2192" spans="1:22" x14ac:dyDescent="0.35">
      <c r="A2192" s="1"/>
      <c r="B2192" s="44"/>
      <c r="E2192" s="50"/>
      <c r="F2192" s="41"/>
      <c r="G2192" s="42"/>
      <c r="H2192" s="42"/>
      <c r="I2192" s="42"/>
      <c r="J2192" s="42"/>
      <c r="K2192" s="42"/>
      <c r="L2192" s="46"/>
      <c r="M2192" s="48"/>
      <c r="N2192" s="48"/>
      <c r="O2192" s="42"/>
      <c r="P2192" s="42"/>
      <c r="Q2192" s="42"/>
      <c r="R2192" s="47"/>
      <c r="S2192" s="42"/>
      <c r="T2192" s="73"/>
      <c r="U2192" s="48"/>
      <c r="V2192" s="49"/>
    </row>
    <row r="2193" spans="1:22" x14ac:dyDescent="0.35">
      <c r="A2193" s="1"/>
      <c r="B2193" s="44"/>
      <c r="E2193" s="50"/>
      <c r="F2193" s="41"/>
      <c r="G2193" s="42"/>
      <c r="H2193" s="42"/>
      <c r="I2193" s="42"/>
      <c r="J2193" s="42"/>
      <c r="K2193" s="42"/>
      <c r="L2193" s="46"/>
      <c r="M2193" s="42"/>
      <c r="N2193" s="48"/>
      <c r="O2193" s="42"/>
      <c r="P2193" s="42"/>
      <c r="Q2193" s="42"/>
      <c r="R2193" s="47"/>
      <c r="S2193" s="42"/>
      <c r="T2193" s="73"/>
      <c r="U2193" s="48"/>
      <c r="V2193" s="49"/>
    </row>
    <row r="2194" spans="1:22" x14ac:dyDescent="0.35">
      <c r="A2194" s="1"/>
      <c r="B2194" s="44"/>
      <c r="E2194" s="50"/>
      <c r="F2194" s="41"/>
      <c r="G2194" s="42"/>
      <c r="H2194" s="42"/>
      <c r="I2194" s="42"/>
      <c r="J2194" s="42"/>
      <c r="K2194" s="42"/>
      <c r="L2194" s="46"/>
      <c r="M2194" s="48"/>
      <c r="N2194" s="48"/>
      <c r="O2194" s="42"/>
      <c r="P2194" s="42"/>
      <c r="Q2194" s="42"/>
      <c r="R2194" s="47"/>
      <c r="S2194" s="42"/>
      <c r="T2194" s="73"/>
      <c r="U2194" s="48"/>
      <c r="V2194" s="49"/>
    </row>
    <row r="2195" spans="1:22" x14ac:dyDescent="0.35">
      <c r="A2195" s="1"/>
      <c r="B2195" s="44"/>
      <c r="E2195" s="50"/>
      <c r="F2195" s="41"/>
      <c r="G2195" s="42"/>
      <c r="H2195" s="42"/>
      <c r="I2195" s="42"/>
      <c r="J2195" s="42"/>
      <c r="K2195" s="42"/>
      <c r="L2195" s="46"/>
      <c r="M2195" s="42"/>
      <c r="N2195" s="48"/>
      <c r="O2195" s="42"/>
      <c r="P2195" s="42"/>
      <c r="Q2195" s="42"/>
      <c r="R2195" s="47"/>
      <c r="S2195" s="42"/>
      <c r="T2195" s="73"/>
      <c r="U2195" s="48"/>
      <c r="V2195" s="49"/>
    </row>
    <row r="2196" spans="1:22" x14ac:dyDescent="0.35">
      <c r="A2196" s="1"/>
      <c r="B2196" s="44"/>
      <c r="E2196" s="50"/>
      <c r="F2196" s="41"/>
      <c r="G2196" s="42"/>
      <c r="H2196" s="42"/>
      <c r="I2196" s="42"/>
      <c r="J2196" s="42"/>
      <c r="K2196" s="42"/>
      <c r="L2196" s="46"/>
      <c r="M2196" s="48"/>
      <c r="N2196" s="48"/>
      <c r="O2196" s="42"/>
      <c r="P2196" s="42"/>
      <c r="Q2196" s="42"/>
      <c r="R2196" s="47"/>
      <c r="S2196" s="42"/>
      <c r="T2196" s="73"/>
      <c r="U2196" s="48"/>
      <c r="V2196" s="49"/>
    </row>
    <row r="2197" spans="1:22" x14ac:dyDescent="0.35">
      <c r="A2197" s="1"/>
      <c r="B2197" s="44"/>
      <c r="E2197" s="50"/>
      <c r="F2197" s="41"/>
      <c r="G2197" s="42"/>
      <c r="H2197" s="42"/>
      <c r="I2197" s="42"/>
      <c r="J2197" s="42"/>
      <c r="K2197" s="42"/>
      <c r="L2197" s="46"/>
      <c r="M2197" s="48"/>
      <c r="N2197" s="48"/>
      <c r="O2197" s="42"/>
      <c r="P2197" s="42"/>
      <c r="Q2197" s="42"/>
      <c r="R2197" s="47"/>
      <c r="S2197" s="42"/>
      <c r="T2197" s="73"/>
      <c r="U2197" s="48"/>
      <c r="V2197" s="49"/>
    </row>
    <row r="2198" spans="1:22" x14ac:dyDescent="0.35">
      <c r="A2198" s="1"/>
      <c r="B2198" s="44"/>
      <c r="E2198" s="50"/>
      <c r="F2198" s="41"/>
      <c r="G2198" s="42"/>
      <c r="H2198" s="42"/>
      <c r="I2198" s="42"/>
      <c r="J2198" s="42"/>
      <c r="K2198" s="42"/>
      <c r="L2198" s="46"/>
      <c r="M2198" s="48"/>
      <c r="N2198" s="48"/>
      <c r="O2198" s="42"/>
      <c r="P2198" s="42"/>
      <c r="Q2198" s="42"/>
      <c r="R2198" s="47"/>
      <c r="S2198" s="42"/>
      <c r="T2198" s="73"/>
      <c r="U2198" s="48"/>
      <c r="V2198" s="49"/>
    </row>
    <row r="2199" spans="1:22" x14ac:dyDescent="0.35">
      <c r="A2199" s="1"/>
      <c r="B2199" s="44"/>
      <c r="E2199" s="50"/>
      <c r="F2199" s="41"/>
      <c r="G2199" s="42"/>
      <c r="H2199" s="42"/>
      <c r="I2199" s="42"/>
      <c r="J2199" s="42"/>
      <c r="K2199" s="42"/>
      <c r="L2199" s="46"/>
      <c r="M2199" s="48"/>
      <c r="N2199" s="48"/>
      <c r="O2199" s="42"/>
      <c r="P2199" s="42"/>
      <c r="Q2199" s="42"/>
      <c r="R2199" s="47"/>
      <c r="S2199" s="42"/>
      <c r="T2199" s="73"/>
      <c r="U2199" s="48"/>
      <c r="V2199" s="49"/>
    </row>
    <row r="2200" spans="1:22" x14ac:dyDescent="0.35">
      <c r="A2200" s="1"/>
      <c r="B2200" s="44"/>
      <c r="E2200" s="50"/>
      <c r="F2200" s="41"/>
      <c r="G2200" s="42"/>
      <c r="H2200" s="42"/>
      <c r="I2200" s="42"/>
      <c r="J2200" s="42"/>
      <c r="K2200" s="42"/>
      <c r="L2200" s="46"/>
      <c r="M2200" s="48"/>
      <c r="N2200" s="48"/>
      <c r="O2200" s="42"/>
      <c r="P2200" s="42"/>
      <c r="Q2200" s="42"/>
      <c r="R2200" s="47"/>
      <c r="S2200" s="42"/>
      <c r="T2200" s="73"/>
      <c r="U2200" s="48"/>
      <c r="V2200" s="49"/>
    </row>
    <row r="2201" spans="1:22" x14ac:dyDescent="0.35">
      <c r="A2201" s="1"/>
      <c r="B2201" s="44"/>
      <c r="E2201" s="50"/>
      <c r="F2201" s="41"/>
      <c r="G2201" s="42"/>
      <c r="H2201" s="42"/>
      <c r="I2201" s="42"/>
      <c r="J2201" s="42"/>
      <c r="K2201" s="42"/>
      <c r="L2201" s="46"/>
      <c r="M2201" s="48"/>
      <c r="N2201" s="48"/>
      <c r="O2201" s="42"/>
      <c r="P2201" s="42"/>
      <c r="Q2201" s="42"/>
      <c r="R2201" s="47"/>
      <c r="S2201" s="42"/>
      <c r="T2201" s="73"/>
      <c r="U2201" s="48"/>
      <c r="V2201" s="49"/>
    </row>
    <row r="2202" spans="1:22" x14ac:dyDescent="0.35">
      <c r="A2202" s="1"/>
      <c r="B2202" s="44"/>
      <c r="E2202" s="50"/>
      <c r="F2202" s="41"/>
      <c r="G2202" s="42"/>
      <c r="H2202" s="42"/>
      <c r="I2202" s="42"/>
      <c r="J2202" s="42"/>
      <c r="K2202" s="42"/>
      <c r="L2202" s="46"/>
      <c r="M2202" s="48"/>
      <c r="N2202" s="48"/>
      <c r="O2202" s="42"/>
      <c r="P2202" s="42"/>
      <c r="Q2202" s="42"/>
      <c r="R2202" s="47"/>
      <c r="S2202" s="42"/>
      <c r="T2202" s="73"/>
      <c r="U2202" s="48"/>
      <c r="V2202" s="49"/>
    </row>
    <row r="2203" spans="1:22" x14ac:dyDescent="0.35">
      <c r="A2203" s="1"/>
      <c r="B2203" s="44"/>
      <c r="E2203" s="50"/>
      <c r="F2203" s="41"/>
      <c r="G2203" s="42"/>
      <c r="H2203" s="42"/>
      <c r="I2203" s="42"/>
      <c r="J2203" s="42"/>
      <c r="K2203" s="42"/>
      <c r="L2203" s="46"/>
      <c r="M2203" s="42"/>
      <c r="N2203" s="48"/>
      <c r="O2203" s="42"/>
      <c r="P2203" s="42"/>
      <c r="Q2203" s="42"/>
      <c r="R2203" s="47"/>
      <c r="S2203" s="42"/>
      <c r="T2203" s="73"/>
      <c r="U2203" s="48"/>
      <c r="V2203" s="49"/>
    </row>
    <row r="2204" spans="1:22" x14ac:dyDescent="0.35">
      <c r="A2204" s="1"/>
      <c r="B2204" s="44"/>
      <c r="E2204" s="50"/>
      <c r="F2204" s="41"/>
      <c r="G2204" s="42"/>
      <c r="H2204" s="48"/>
      <c r="I2204" s="42"/>
      <c r="J2204" s="42"/>
      <c r="K2204" s="42"/>
      <c r="L2204" s="46"/>
      <c r="M2204" s="42"/>
      <c r="N2204" s="48"/>
      <c r="O2204" s="42"/>
      <c r="P2204" s="42"/>
      <c r="Q2204" s="42"/>
      <c r="R2204" s="47"/>
      <c r="S2204" s="42"/>
      <c r="T2204" s="73"/>
      <c r="U2204" s="48"/>
      <c r="V2204" s="49"/>
    </row>
    <row r="2205" spans="1:22" x14ac:dyDescent="0.35">
      <c r="A2205" s="1"/>
      <c r="B2205" s="44"/>
      <c r="E2205" s="50"/>
      <c r="F2205" s="41"/>
      <c r="G2205" s="42"/>
      <c r="H2205" s="42"/>
      <c r="I2205" s="42"/>
      <c r="J2205" s="42"/>
      <c r="K2205" s="42"/>
      <c r="L2205" s="46"/>
      <c r="M2205" s="48"/>
      <c r="N2205" s="48"/>
      <c r="O2205" s="42"/>
      <c r="P2205" s="42"/>
      <c r="Q2205" s="42"/>
      <c r="R2205" s="47"/>
      <c r="S2205" s="42"/>
      <c r="T2205" s="73"/>
      <c r="U2205" s="48"/>
      <c r="V2205" s="49"/>
    </row>
    <row r="2206" spans="1:22" x14ac:dyDescent="0.35">
      <c r="A2206" s="1"/>
      <c r="B2206" s="44"/>
      <c r="E2206" s="50"/>
      <c r="F2206" s="41"/>
      <c r="G2206" s="42"/>
      <c r="H2206" s="42"/>
      <c r="I2206" s="42"/>
      <c r="J2206" s="42"/>
      <c r="K2206" s="42"/>
      <c r="L2206" s="46"/>
      <c r="M2206" s="48"/>
      <c r="N2206" s="48"/>
      <c r="O2206" s="42"/>
      <c r="P2206" s="42"/>
      <c r="Q2206" s="42"/>
      <c r="R2206" s="47"/>
      <c r="S2206" s="42"/>
      <c r="T2206" s="73"/>
      <c r="U2206" s="48"/>
      <c r="V2206" s="49"/>
    </row>
    <row r="2207" spans="1:22" x14ac:dyDescent="0.35">
      <c r="A2207" s="1"/>
      <c r="B2207" s="44"/>
      <c r="E2207" s="50"/>
      <c r="F2207" s="41"/>
      <c r="G2207" s="42"/>
      <c r="H2207" s="42"/>
      <c r="I2207" s="42"/>
      <c r="J2207" s="42"/>
      <c r="K2207" s="42"/>
      <c r="L2207" s="46"/>
      <c r="M2207" s="42"/>
      <c r="N2207" s="48"/>
      <c r="O2207" s="42"/>
      <c r="P2207" s="42"/>
      <c r="Q2207" s="42"/>
      <c r="R2207" s="47"/>
      <c r="S2207" s="42"/>
      <c r="T2207" s="73"/>
      <c r="U2207" s="48"/>
      <c r="V2207" s="49"/>
    </row>
    <row r="2208" spans="1:22" x14ac:dyDescent="0.35">
      <c r="A2208" s="1"/>
      <c r="B2208" s="44"/>
      <c r="E2208" s="50"/>
      <c r="F2208" s="41"/>
      <c r="G2208" s="42"/>
      <c r="H2208" s="42"/>
      <c r="I2208" s="42"/>
      <c r="J2208" s="42"/>
      <c r="K2208" s="42"/>
      <c r="L2208" s="46"/>
      <c r="M2208" s="42"/>
      <c r="N2208" s="48"/>
      <c r="O2208" s="42"/>
      <c r="P2208" s="42"/>
      <c r="Q2208" s="42"/>
      <c r="R2208" s="47"/>
      <c r="S2208" s="42"/>
      <c r="T2208" s="73"/>
      <c r="U2208" s="48"/>
      <c r="V2208" s="49"/>
    </row>
    <row r="2209" spans="1:22" x14ac:dyDescent="0.35">
      <c r="A2209" s="1"/>
      <c r="B2209" s="44"/>
      <c r="E2209" s="50"/>
      <c r="F2209" s="41"/>
      <c r="G2209" s="42"/>
      <c r="H2209" s="42"/>
      <c r="I2209" s="42"/>
      <c r="J2209" s="42"/>
      <c r="K2209" s="42"/>
      <c r="L2209" s="46"/>
      <c r="M2209" s="48"/>
      <c r="N2209" s="48"/>
      <c r="O2209" s="42"/>
      <c r="P2209" s="42"/>
      <c r="Q2209" s="42"/>
      <c r="R2209" s="47"/>
      <c r="S2209" s="42"/>
      <c r="T2209" s="73"/>
      <c r="U2209" s="48"/>
      <c r="V2209" s="49"/>
    </row>
    <row r="2210" spans="1:22" x14ac:dyDescent="0.35">
      <c r="A2210" s="1"/>
      <c r="B2210" s="44"/>
      <c r="E2210" s="50"/>
      <c r="F2210" s="41"/>
      <c r="G2210" s="42"/>
      <c r="H2210" s="42"/>
      <c r="I2210" s="42"/>
      <c r="J2210" s="42"/>
      <c r="K2210" s="42"/>
      <c r="L2210" s="46"/>
      <c r="M2210" s="48"/>
      <c r="N2210" s="48"/>
      <c r="O2210" s="42"/>
      <c r="P2210" s="42"/>
      <c r="Q2210" s="42"/>
      <c r="R2210" s="47"/>
      <c r="S2210" s="42"/>
      <c r="T2210" s="73"/>
      <c r="U2210" s="48"/>
      <c r="V2210" s="49"/>
    </row>
    <row r="2211" spans="1:22" x14ac:dyDescent="0.35">
      <c r="A2211" s="1"/>
      <c r="B2211" s="44"/>
      <c r="E2211" s="50"/>
      <c r="F2211" s="41"/>
      <c r="G2211" s="42"/>
      <c r="H2211" s="42"/>
      <c r="I2211" s="42"/>
      <c r="J2211" s="42"/>
      <c r="K2211" s="42"/>
      <c r="L2211" s="46"/>
      <c r="M2211" s="48"/>
      <c r="N2211" s="48"/>
      <c r="O2211" s="42"/>
      <c r="P2211" s="42"/>
      <c r="Q2211" s="42"/>
      <c r="R2211" s="47"/>
      <c r="S2211" s="42"/>
      <c r="T2211" s="73"/>
      <c r="U2211" s="48"/>
      <c r="V2211" s="49"/>
    </row>
    <row r="2212" spans="1:22" x14ac:dyDescent="0.35">
      <c r="A2212" s="1"/>
      <c r="B2212" s="44"/>
      <c r="E2212" s="50"/>
      <c r="F2212" s="41"/>
      <c r="G2212" s="42"/>
      <c r="H2212" s="42"/>
      <c r="I2212" s="42"/>
      <c r="J2212" s="42"/>
      <c r="K2212" s="42"/>
      <c r="L2212" s="46"/>
      <c r="M2212" s="48"/>
      <c r="N2212" s="48"/>
      <c r="O2212" s="42"/>
      <c r="P2212" s="42"/>
      <c r="Q2212" s="42"/>
      <c r="R2212" s="47"/>
      <c r="S2212" s="42"/>
      <c r="T2212" s="73"/>
      <c r="U2212" s="48"/>
      <c r="V2212" s="49"/>
    </row>
    <row r="2213" spans="1:22" x14ac:dyDescent="0.35">
      <c r="A2213" s="1"/>
      <c r="B2213" s="44"/>
      <c r="E2213" s="50"/>
      <c r="F2213" s="41"/>
      <c r="G2213" s="42"/>
      <c r="H2213" s="42"/>
      <c r="I2213" s="42"/>
      <c r="J2213" s="42"/>
      <c r="K2213" s="42"/>
      <c r="L2213" s="46"/>
      <c r="M2213" s="42"/>
      <c r="N2213" s="48"/>
      <c r="O2213" s="42"/>
      <c r="P2213" s="42"/>
      <c r="Q2213" s="42"/>
      <c r="R2213" s="47"/>
      <c r="S2213" s="42"/>
      <c r="T2213" s="73"/>
      <c r="U2213" s="48"/>
      <c r="V2213" s="49"/>
    </row>
    <row r="2214" spans="1:22" x14ac:dyDescent="0.35">
      <c r="A2214" s="1"/>
      <c r="B2214" s="44"/>
      <c r="E2214" s="50"/>
      <c r="F2214" s="41"/>
      <c r="G2214" s="42"/>
      <c r="H2214" s="42"/>
      <c r="I2214" s="42"/>
      <c r="J2214" s="42"/>
      <c r="K2214" s="42"/>
      <c r="L2214" s="46"/>
      <c r="M2214" s="48"/>
      <c r="N2214" s="48"/>
      <c r="O2214" s="42"/>
      <c r="P2214" s="42"/>
      <c r="Q2214" s="42"/>
      <c r="R2214" s="47"/>
      <c r="S2214" s="42"/>
      <c r="T2214" s="73"/>
      <c r="U2214" s="48"/>
      <c r="V2214" s="49"/>
    </row>
    <row r="2215" spans="1:22" x14ac:dyDescent="0.35">
      <c r="A2215" s="1"/>
      <c r="B2215" s="44"/>
      <c r="E2215" s="50"/>
      <c r="F2215" s="41"/>
      <c r="G2215" s="42"/>
      <c r="H2215" s="42"/>
      <c r="I2215" s="42"/>
      <c r="J2215" s="42"/>
      <c r="K2215" s="42"/>
      <c r="L2215" s="46"/>
      <c r="M2215" s="48"/>
      <c r="N2215" s="48"/>
      <c r="O2215" s="42"/>
      <c r="P2215" s="42"/>
      <c r="Q2215" s="42"/>
      <c r="R2215" s="47"/>
      <c r="S2215" s="42"/>
      <c r="T2215" s="73"/>
      <c r="U2215" s="48"/>
      <c r="V2215" s="49"/>
    </row>
    <row r="2216" spans="1:22" x14ac:dyDescent="0.35">
      <c r="A2216" s="1"/>
      <c r="B2216" s="44"/>
      <c r="E2216" s="50"/>
      <c r="F2216" s="41"/>
      <c r="G2216" s="42"/>
      <c r="H2216" s="42"/>
      <c r="I2216" s="42"/>
      <c r="J2216" s="42"/>
      <c r="K2216" s="42"/>
      <c r="L2216" s="46"/>
      <c r="M2216" s="48"/>
      <c r="N2216" s="48"/>
      <c r="O2216" s="42"/>
      <c r="P2216" s="42"/>
      <c r="Q2216" s="42"/>
      <c r="R2216" s="47"/>
      <c r="S2216" s="42"/>
      <c r="T2216" s="73"/>
      <c r="U2216" s="48"/>
      <c r="V2216" s="49"/>
    </row>
    <row r="2217" spans="1:22" x14ac:dyDescent="0.35">
      <c r="A2217" s="1"/>
      <c r="B2217" s="44"/>
      <c r="E2217" s="50"/>
      <c r="F2217" s="41"/>
      <c r="G2217" s="42"/>
      <c r="H2217" s="42"/>
      <c r="I2217" s="42"/>
      <c r="J2217" s="42"/>
      <c r="K2217" s="42"/>
      <c r="L2217" s="46"/>
      <c r="M2217" s="42"/>
      <c r="N2217" s="48"/>
      <c r="O2217" s="42"/>
      <c r="P2217" s="42"/>
      <c r="Q2217" s="42"/>
      <c r="R2217" s="47"/>
      <c r="S2217" s="42"/>
      <c r="T2217" s="73"/>
      <c r="U2217" s="48"/>
      <c r="V2217" s="49"/>
    </row>
    <row r="2218" spans="1:22" x14ac:dyDescent="0.35">
      <c r="A2218" s="1"/>
      <c r="B2218" s="44"/>
      <c r="E2218" s="50"/>
      <c r="F2218" s="41"/>
      <c r="G2218" s="42"/>
      <c r="H2218" s="42"/>
      <c r="I2218" s="42"/>
      <c r="J2218" s="42"/>
      <c r="K2218" s="42"/>
      <c r="L2218" s="46"/>
      <c r="M2218" s="48"/>
      <c r="N2218" s="48"/>
      <c r="O2218" s="42"/>
      <c r="P2218" s="42"/>
      <c r="Q2218" s="42"/>
      <c r="R2218" s="47"/>
      <c r="S2218" s="42"/>
      <c r="T2218" s="73"/>
      <c r="U2218" s="48"/>
      <c r="V2218" s="49"/>
    </row>
    <row r="2219" spans="1:22" x14ac:dyDescent="0.35">
      <c r="A2219" s="1"/>
      <c r="B2219" s="44"/>
      <c r="E2219" s="50"/>
      <c r="F2219" s="41"/>
      <c r="G2219" s="42"/>
      <c r="H2219" s="42"/>
      <c r="I2219" s="42"/>
      <c r="J2219" s="42"/>
      <c r="K2219" s="42"/>
      <c r="L2219" s="46"/>
      <c r="M2219" s="48"/>
      <c r="N2219" s="48"/>
      <c r="O2219" s="42"/>
      <c r="P2219" s="42"/>
      <c r="Q2219" s="42"/>
      <c r="R2219" s="47"/>
      <c r="S2219" s="42"/>
      <c r="T2219" s="73"/>
      <c r="U2219" s="48"/>
      <c r="V2219" s="49"/>
    </row>
    <row r="2220" spans="1:22" x14ac:dyDescent="0.35">
      <c r="A2220" s="1"/>
      <c r="B2220" s="44"/>
      <c r="E2220" s="50"/>
      <c r="F2220" s="41"/>
      <c r="G2220" s="42"/>
      <c r="H2220" s="42"/>
      <c r="I2220" s="42"/>
      <c r="J2220" s="42"/>
      <c r="K2220" s="42"/>
      <c r="L2220" s="46"/>
      <c r="M2220" s="48"/>
      <c r="N2220" s="48"/>
      <c r="O2220" s="42"/>
      <c r="P2220" s="42"/>
      <c r="Q2220" s="42"/>
      <c r="R2220" s="47"/>
      <c r="S2220" s="42"/>
      <c r="T2220" s="73"/>
      <c r="U2220" s="48"/>
      <c r="V2220" s="49"/>
    </row>
    <row r="2221" spans="1:22" x14ac:dyDescent="0.35">
      <c r="A2221" s="1"/>
      <c r="B2221" s="44"/>
      <c r="E2221" s="50"/>
      <c r="F2221" s="41"/>
      <c r="G2221" s="42"/>
      <c r="H2221" s="42"/>
      <c r="I2221" s="42"/>
      <c r="J2221" s="42"/>
      <c r="K2221" s="42"/>
      <c r="L2221" s="46"/>
      <c r="M2221" s="48"/>
      <c r="N2221" s="48"/>
      <c r="O2221" s="42"/>
      <c r="P2221" s="42"/>
      <c r="Q2221" s="42"/>
      <c r="R2221" s="47"/>
      <c r="S2221" s="42"/>
      <c r="T2221" s="73"/>
      <c r="U2221" s="48"/>
      <c r="V2221" s="49"/>
    </row>
    <row r="2222" spans="1:22" x14ac:dyDescent="0.35">
      <c r="A2222" s="1"/>
      <c r="B2222" s="44"/>
      <c r="E2222" s="50"/>
      <c r="F2222" s="41"/>
      <c r="G2222" s="42"/>
      <c r="H2222" s="42"/>
      <c r="I2222" s="42"/>
      <c r="J2222" s="42"/>
      <c r="K2222" s="42"/>
      <c r="L2222" s="46"/>
      <c r="M2222" s="48"/>
      <c r="N2222" s="48"/>
      <c r="O2222" s="42"/>
      <c r="P2222" s="42"/>
      <c r="Q2222" s="42"/>
      <c r="R2222" s="47"/>
      <c r="S2222" s="42"/>
      <c r="T2222" s="73"/>
      <c r="U2222" s="48"/>
      <c r="V2222" s="49"/>
    </row>
    <row r="2223" spans="1:22" x14ac:dyDescent="0.35">
      <c r="A2223" s="1"/>
      <c r="B2223" s="44"/>
      <c r="E2223" s="50"/>
      <c r="F2223" s="41"/>
      <c r="G2223" s="42"/>
      <c r="H2223" s="42"/>
      <c r="I2223" s="42"/>
      <c r="J2223" s="42"/>
      <c r="K2223" s="42"/>
      <c r="L2223" s="46"/>
      <c r="M2223" s="48"/>
      <c r="N2223" s="48"/>
      <c r="O2223" s="42"/>
      <c r="P2223" s="42"/>
      <c r="Q2223" s="42"/>
      <c r="R2223" s="47"/>
      <c r="S2223" s="42"/>
      <c r="T2223" s="73"/>
      <c r="U2223" s="48"/>
      <c r="V2223" s="49"/>
    </row>
    <row r="2224" spans="1:22" x14ac:dyDescent="0.35">
      <c r="A2224" s="1"/>
      <c r="B2224" s="44"/>
      <c r="E2224" s="50"/>
      <c r="F2224" s="41"/>
      <c r="G2224" s="42"/>
      <c r="H2224" s="42"/>
      <c r="I2224" s="42"/>
      <c r="J2224" s="42"/>
      <c r="K2224" s="42"/>
      <c r="L2224" s="46"/>
      <c r="M2224" s="48"/>
      <c r="N2224" s="48"/>
      <c r="O2224" s="42"/>
      <c r="P2224" s="42"/>
      <c r="Q2224" s="42"/>
      <c r="R2224" s="47"/>
      <c r="S2224" s="42"/>
      <c r="T2224" s="73"/>
      <c r="U2224" s="48"/>
      <c r="V2224" s="49"/>
    </row>
    <row r="2225" spans="1:22" x14ac:dyDescent="0.35">
      <c r="A2225" s="1"/>
      <c r="B2225" s="44"/>
      <c r="E2225" s="50"/>
      <c r="F2225" s="41"/>
      <c r="G2225" s="42"/>
      <c r="H2225" s="42"/>
      <c r="I2225" s="42"/>
      <c r="J2225" s="42"/>
      <c r="K2225" s="42"/>
      <c r="L2225" s="46"/>
      <c r="M2225" s="48"/>
      <c r="N2225" s="48"/>
      <c r="O2225" s="42"/>
      <c r="P2225" s="42"/>
      <c r="Q2225" s="42"/>
      <c r="R2225" s="47"/>
      <c r="S2225" s="42"/>
      <c r="T2225" s="73"/>
      <c r="U2225" s="48"/>
      <c r="V2225" s="49"/>
    </row>
    <row r="2226" spans="1:22" x14ac:dyDescent="0.35">
      <c r="A2226" s="1"/>
      <c r="B2226" s="44"/>
      <c r="E2226" s="50"/>
      <c r="F2226" s="41"/>
      <c r="G2226" s="42"/>
      <c r="H2226" s="42"/>
      <c r="I2226" s="42"/>
      <c r="J2226" s="42"/>
      <c r="K2226" s="42"/>
      <c r="L2226" s="46"/>
      <c r="M2226" s="42"/>
      <c r="N2226" s="48"/>
      <c r="O2226" s="42"/>
      <c r="P2226" s="42"/>
      <c r="Q2226" s="42"/>
      <c r="R2226" s="47"/>
      <c r="S2226" s="42"/>
      <c r="T2226" s="73"/>
      <c r="U2226" s="48"/>
      <c r="V2226" s="49"/>
    </row>
    <row r="2227" spans="1:22" x14ac:dyDescent="0.35">
      <c r="A2227" s="1"/>
      <c r="B2227" s="44"/>
      <c r="E2227" s="50"/>
      <c r="F2227" s="41"/>
      <c r="G2227" s="42"/>
      <c r="H2227" s="42"/>
      <c r="I2227" s="42"/>
      <c r="J2227" s="42"/>
      <c r="K2227" s="42"/>
      <c r="L2227" s="46"/>
      <c r="M2227" s="48"/>
      <c r="N2227" s="48"/>
      <c r="O2227" s="42"/>
      <c r="P2227" s="42"/>
      <c r="Q2227" s="42"/>
      <c r="R2227" s="47"/>
      <c r="S2227" s="42"/>
      <c r="T2227" s="73"/>
      <c r="U2227" s="48"/>
      <c r="V2227" s="49"/>
    </row>
    <row r="2228" spans="1:22" x14ac:dyDescent="0.35">
      <c r="A2228" s="1"/>
      <c r="B2228" s="44"/>
      <c r="E2228" s="50"/>
      <c r="F2228" s="41"/>
      <c r="G2228" s="42"/>
      <c r="H2228" s="42"/>
      <c r="I2228" s="42"/>
      <c r="J2228" s="42"/>
      <c r="K2228" s="42"/>
      <c r="L2228" s="46"/>
      <c r="M2228" s="48"/>
      <c r="N2228" s="48"/>
      <c r="O2228" s="42"/>
      <c r="P2228" s="42"/>
      <c r="Q2228" s="42"/>
      <c r="R2228" s="47"/>
      <c r="S2228" s="42"/>
      <c r="T2228" s="73"/>
      <c r="U2228" s="48"/>
      <c r="V2228" s="49"/>
    </row>
    <row r="2229" spans="1:22" x14ac:dyDescent="0.35">
      <c r="A2229" s="1"/>
      <c r="B2229" s="44"/>
      <c r="E2229" s="50"/>
      <c r="F2229" s="41"/>
      <c r="G2229" s="42"/>
      <c r="H2229" s="42"/>
      <c r="I2229" s="42"/>
      <c r="J2229" s="42"/>
      <c r="K2229" s="42"/>
      <c r="L2229" s="46"/>
      <c r="M2229" s="48"/>
      <c r="N2229" s="48"/>
      <c r="O2229" s="42"/>
      <c r="P2229" s="42"/>
      <c r="Q2229" s="42"/>
      <c r="R2229" s="47"/>
      <c r="S2229" s="42"/>
      <c r="T2229" s="73"/>
      <c r="U2229" s="48"/>
      <c r="V2229" s="49"/>
    </row>
    <row r="2230" spans="1:22" x14ac:dyDescent="0.35">
      <c r="A2230" s="1"/>
      <c r="B2230" s="44"/>
      <c r="E2230" s="50"/>
      <c r="F2230" s="41"/>
      <c r="G2230" s="42"/>
      <c r="H2230" s="42"/>
      <c r="I2230" s="42"/>
      <c r="J2230" s="42"/>
      <c r="K2230" s="42"/>
      <c r="L2230" s="46"/>
      <c r="M2230" s="48"/>
      <c r="N2230" s="48"/>
      <c r="O2230" s="42"/>
      <c r="P2230" s="42"/>
      <c r="Q2230" s="42"/>
      <c r="R2230" s="47"/>
      <c r="S2230" s="42"/>
      <c r="T2230" s="73"/>
      <c r="U2230" s="48"/>
      <c r="V2230" s="49"/>
    </row>
    <row r="2231" spans="1:22" x14ac:dyDescent="0.35">
      <c r="A2231" s="1"/>
      <c r="B2231" s="44"/>
      <c r="E2231" s="50"/>
      <c r="F2231" s="41"/>
      <c r="G2231" s="42"/>
      <c r="H2231" s="42"/>
      <c r="I2231" s="42"/>
      <c r="J2231" s="42"/>
      <c r="K2231" s="42"/>
      <c r="L2231" s="46"/>
      <c r="M2231" s="48"/>
      <c r="N2231" s="48"/>
      <c r="O2231" s="42"/>
      <c r="P2231" s="42"/>
      <c r="Q2231" s="42"/>
      <c r="R2231" s="47"/>
      <c r="S2231" s="42"/>
      <c r="T2231" s="73"/>
      <c r="U2231" s="48"/>
      <c r="V2231" s="49"/>
    </row>
    <row r="2232" spans="1:22" x14ac:dyDescent="0.35">
      <c r="A2232" s="1"/>
      <c r="B2232" s="44"/>
      <c r="E2232" s="50"/>
      <c r="F2232" s="41"/>
      <c r="G2232" s="42"/>
      <c r="H2232" s="42"/>
      <c r="I2232" s="42"/>
      <c r="J2232" s="42"/>
      <c r="K2232" s="42"/>
      <c r="L2232" s="46"/>
      <c r="M2232" s="42"/>
      <c r="N2232" s="48"/>
      <c r="O2232" s="42"/>
      <c r="P2232" s="42"/>
      <c r="Q2232" s="42"/>
      <c r="R2232" s="47"/>
      <c r="S2232" s="42"/>
      <c r="T2232" s="73"/>
      <c r="U2232" s="48"/>
      <c r="V2232" s="49"/>
    </row>
    <row r="2233" spans="1:22" x14ac:dyDescent="0.35">
      <c r="A2233" s="1"/>
      <c r="B2233" s="44"/>
      <c r="E2233" s="50"/>
      <c r="F2233" s="41"/>
      <c r="G2233" s="42"/>
      <c r="H2233" s="42"/>
      <c r="I2233" s="42"/>
      <c r="J2233" s="42"/>
      <c r="K2233" s="42"/>
      <c r="L2233" s="46"/>
      <c r="M2233" s="42"/>
      <c r="N2233" s="48"/>
      <c r="O2233" s="42"/>
      <c r="P2233" s="42"/>
      <c r="Q2233" s="42"/>
      <c r="R2233" s="47"/>
      <c r="S2233" s="42"/>
      <c r="T2233" s="73"/>
      <c r="U2233" s="48"/>
      <c r="V2233" s="49"/>
    </row>
    <row r="2234" spans="1:22" x14ac:dyDescent="0.35">
      <c r="A2234" s="1"/>
      <c r="B2234" s="44"/>
      <c r="E2234" s="50"/>
      <c r="F2234" s="41"/>
      <c r="G2234" s="42"/>
      <c r="H2234" s="42"/>
      <c r="I2234" s="42"/>
      <c r="J2234" s="42"/>
      <c r="K2234" s="42"/>
      <c r="L2234" s="46"/>
      <c r="M2234" s="42"/>
      <c r="N2234" s="48"/>
      <c r="O2234" s="42"/>
      <c r="P2234" s="42"/>
      <c r="Q2234" s="42"/>
      <c r="R2234" s="47"/>
      <c r="S2234" s="42"/>
      <c r="T2234" s="73"/>
      <c r="U2234" s="48"/>
      <c r="V2234" s="49"/>
    </row>
    <row r="2235" spans="1:22" x14ac:dyDescent="0.35">
      <c r="A2235" s="1"/>
      <c r="B2235" s="44"/>
      <c r="E2235" s="50"/>
      <c r="F2235" s="41"/>
      <c r="G2235" s="42"/>
      <c r="H2235" s="42"/>
      <c r="I2235" s="42"/>
      <c r="J2235" s="42"/>
      <c r="K2235" s="42"/>
      <c r="L2235" s="46"/>
      <c r="M2235" s="42"/>
      <c r="N2235" s="48"/>
      <c r="O2235" s="42"/>
      <c r="P2235" s="42"/>
      <c r="Q2235" s="42"/>
      <c r="R2235" s="47"/>
      <c r="S2235" s="42"/>
      <c r="T2235" s="73"/>
      <c r="U2235" s="48"/>
      <c r="V2235" s="49"/>
    </row>
    <row r="2236" spans="1:22" x14ac:dyDescent="0.35">
      <c r="A2236" s="1"/>
      <c r="B2236" s="44"/>
      <c r="E2236" s="50"/>
      <c r="F2236" s="41"/>
      <c r="G2236" s="42"/>
      <c r="H2236" s="42"/>
      <c r="I2236" s="42"/>
      <c r="J2236" s="42"/>
      <c r="K2236" s="42"/>
      <c r="L2236" s="46"/>
      <c r="M2236" s="42"/>
      <c r="N2236" s="48"/>
      <c r="O2236" s="42"/>
      <c r="P2236" s="42"/>
      <c r="Q2236" s="42"/>
      <c r="R2236" s="47"/>
      <c r="S2236" s="42"/>
      <c r="T2236" s="73"/>
      <c r="U2236" s="48"/>
      <c r="V2236" s="49"/>
    </row>
    <row r="2237" spans="1:22" x14ac:dyDescent="0.35">
      <c r="A2237" s="1"/>
      <c r="B2237" s="44"/>
      <c r="E2237" s="50"/>
      <c r="F2237" s="41"/>
      <c r="G2237" s="42"/>
      <c r="H2237" s="42"/>
      <c r="I2237" s="42"/>
      <c r="J2237" s="42"/>
      <c r="K2237" s="42"/>
      <c r="L2237" s="46"/>
      <c r="M2237" s="42"/>
      <c r="N2237" s="48"/>
      <c r="O2237" s="42"/>
      <c r="P2237" s="42"/>
      <c r="Q2237" s="42"/>
      <c r="R2237" s="47"/>
      <c r="S2237" s="42"/>
      <c r="T2237" s="73"/>
      <c r="U2237" s="48"/>
      <c r="V2237" s="49"/>
    </row>
    <row r="2238" spans="1:22" x14ac:dyDescent="0.35">
      <c r="A2238" s="1"/>
      <c r="B2238" s="44"/>
      <c r="E2238" s="50"/>
      <c r="F2238" s="41"/>
      <c r="G2238" s="42"/>
      <c r="H2238" s="42"/>
      <c r="I2238" s="42"/>
      <c r="J2238" s="42"/>
      <c r="K2238" s="42"/>
      <c r="L2238" s="46"/>
      <c r="M2238" s="42"/>
      <c r="N2238" s="48"/>
      <c r="O2238" s="42"/>
      <c r="P2238" s="42"/>
      <c r="Q2238" s="42"/>
      <c r="R2238" s="47"/>
      <c r="S2238" s="42"/>
      <c r="T2238" s="73"/>
      <c r="U2238" s="48"/>
      <c r="V2238" s="49"/>
    </row>
    <row r="2239" spans="1:22" x14ac:dyDescent="0.35">
      <c r="A2239" s="1"/>
      <c r="B2239" s="44"/>
      <c r="E2239" s="50"/>
      <c r="F2239" s="41"/>
      <c r="G2239" s="42"/>
      <c r="H2239" s="42"/>
      <c r="I2239" s="42"/>
      <c r="J2239" s="42"/>
      <c r="K2239" s="42"/>
      <c r="L2239" s="46"/>
      <c r="M2239" s="48"/>
      <c r="N2239" s="48"/>
      <c r="O2239" s="42"/>
      <c r="P2239" s="42"/>
      <c r="Q2239" s="42"/>
      <c r="R2239" s="47"/>
      <c r="S2239" s="42"/>
      <c r="T2239" s="73"/>
      <c r="U2239" s="48"/>
      <c r="V2239" s="49"/>
    </row>
    <row r="2240" spans="1:22" x14ac:dyDescent="0.35">
      <c r="A2240" s="1"/>
      <c r="B2240" s="44"/>
      <c r="E2240" s="50"/>
      <c r="F2240" s="41"/>
      <c r="G2240" s="42"/>
      <c r="H2240" s="42"/>
      <c r="I2240" s="42"/>
      <c r="J2240" s="42"/>
      <c r="K2240" s="42"/>
      <c r="L2240" s="46"/>
      <c r="M2240" s="42"/>
      <c r="N2240" s="48"/>
      <c r="O2240" s="42"/>
      <c r="P2240" s="42"/>
      <c r="Q2240" s="42"/>
      <c r="R2240" s="47"/>
      <c r="S2240" s="42"/>
      <c r="T2240" s="73"/>
      <c r="U2240" s="48"/>
      <c r="V2240" s="49"/>
    </row>
    <row r="2241" spans="1:22" x14ac:dyDescent="0.35">
      <c r="A2241" s="1"/>
      <c r="B2241" s="44"/>
      <c r="E2241" s="50"/>
      <c r="F2241" s="41"/>
      <c r="G2241" s="42"/>
      <c r="H2241" s="42"/>
      <c r="I2241" s="42"/>
      <c r="J2241" s="42"/>
      <c r="K2241" s="42"/>
      <c r="L2241" s="46"/>
      <c r="M2241" s="42"/>
      <c r="N2241" s="48"/>
      <c r="O2241" s="42"/>
      <c r="P2241" s="42"/>
      <c r="Q2241" s="42"/>
      <c r="R2241" s="47"/>
      <c r="S2241" s="42"/>
      <c r="T2241" s="73"/>
      <c r="U2241" s="48"/>
      <c r="V2241" s="49"/>
    </row>
    <row r="2242" spans="1:22" x14ac:dyDescent="0.35">
      <c r="A2242" s="1"/>
      <c r="B2242" s="44"/>
      <c r="E2242" s="50"/>
      <c r="F2242" s="41"/>
      <c r="G2242" s="42"/>
      <c r="H2242" s="42"/>
      <c r="I2242" s="42"/>
      <c r="J2242" s="42"/>
      <c r="K2242" s="42"/>
      <c r="L2242" s="46"/>
      <c r="M2242" s="42"/>
      <c r="N2242" s="48"/>
      <c r="O2242" s="42"/>
      <c r="P2242" s="42"/>
      <c r="Q2242" s="42"/>
      <c r="R2242" s="47"/>
      <c r="S2242" s="42"/>
      <c r="T2242" s="73"/>
      <c r="U2242" s="48"/>
      <c r="V2242" s="49"/>
    </row>
    <row r="2243" spans="1:22" x14ac:dyDescent="0.35">
      <c r="A2243" s="1"/>
      <c r="B2243" s="44"/>
      <c r="E2243" s="50"/>
      <c r="F2243" s="41"/>
      <c r="G2243" s="42"/>
      <c r="H2243" s="42"/>
      <c r="I2243" s="42"/>
      <c r="J2243" s="42"/>
      <c r="K2243" s="42"/>
      <c r="L2243" s="46"/>
      <c r="M2243" s="42"/>
      <c r="N2243" s="48"/>
      <c r="O2243" s="42"/>
      <c r="P2243" s="42"/>
      <c r="Q2243" s="42"/>
      <c r="R2243" s="47"/>
      <c r="S2243" s="42"/>
      <c r="T2243" s="73"/>
      <c r="U2243" s="48"/>
      <c r="V2243" s="49"/>
    </row>
    <row r="2244" spans="1:22" x14ac:dyDescent="0.35">
      <c r="A2244" s="1"/>
      <c r="B2244" s="44"/>
      <c r="E2244" s="50"/>
      <c r="F2244" s="41"/>
      <c r="G2244" s="42"/>
      <c r="H2244" s="42"/>
      <c r="I2244" s="42"/>
      <c r="J2244" s="42"/>
      <c r="K2244" s="42"/>
      <c r="L2244" s="46"/>
      <c r="M2244" s="48"/>
      <c r="N2244" s="48"/>
      <c r="O2244" s="42"/>
      <c r="P2244" s="42"/>
      <c r="Q2244" s="42"/>
      <c r="R2244" s="47"/>
      <c r="S2244" s="42"/>
      <c r="T2244" s="73"/>
      <c r="U2244" s="48"/>
      <c r="V2244" s="49"/>
    </row>
    <row r="2245" spans="1:22" x14ac:dyDescent="0.35">
      <c r="A2245" s="1"/>
      <c r="B2245" s="44"/>
      <c r="E2245" s="50"/>
      <c r="F2245" s="41"/>
      <c r="G2245" s="42"/>
      <c r="H2245" s="42"/>
      <c r="I2245" s="42"/>
      <c r="J2245" s="42"/>
      <c r="K2245" s="42"/>
      <c r="L2245" s="46"/>
      <c r="M2245" s="48"/>
      <c r="N2245" s="48"/>
      <c r="O2245" s="42"/>
      <c r="P2245" s="42"/>
      <c r="Q2245" s="42"/>
      <c r="R2245" s="47"/>
      <c r="S2245" s="42"/>
      <c r="T2245" s="73"/>
      <c r="U2245" s="48"/>
      <c r="V2245" s="49"/>
    </row>
    <row r="2246" spans="1:22" x14ac:dyDescent="0.35">
      <c r="A2246" s="1"/>
      <c r="B2246" s="44"/>
      <c r="E2246" s="50"/>
      <c r="F2246" s="41"/>
      <c r="G2246" s="42"/>
      <c r="H2246" s="42"/>
      <c r="I2246" s="42"/>
      <c r="J2246" s="42"/>
      <c r="K2246" s="42"/>
      <c r="L2246" s="46"/>
      <c r="M2246" s="42"/>
      <c r="N2246" s="48"/>
      <c r="O2246" s="42"/>
      <c r="P2246" s="42"/>
      <c r="Q2246" s="42"/>
      <c r="R2246" s="47"/>
      <c r="S2246" s="42"/>
      <c r="T2246" s="73"/>
      <c r="U2246" s="48"/>
      <c r="V2246" s="49"/>
    </row>
    <row r="2247" spans="1:22" x14ac:dyDescent="0.35">
      <c r="A2247" s="1"/>
      <c r="B2247" s="44"/>
      <c r="E2247" s="50"/>
      <c r="F2247" s="41"/>
      <c r="G2247" s="42"/>
      <c r="H2247" s="42"/>
      <c r="I2247" s="42"/>
      <c r="J2247" s="42"/>
      <c r="K2247" s="42"/>
      <c r="L2247" s="46"/>
      <c r="M2247" s="42"/>
      <c r="N2247" s="48"/>
      <c r="O2247" s="42"/>
      <c r="P2247" s="42"/>
      <c r="Q2247" s="42"/>
      <c r="R2247" s="47"/>
      <c r="S2247" s="42"/>
      <c r="T2247" s="73"/>
      <c r="U2247" s="48"/>
      <c r="V2247" s="49"/>
    </row>
    <row r="2248" spans="1:22" x14ac:dyDescent="0.35">
      <c r="A2248" s="1"/>
      <c r="B2248" s="44"/>
      <c r="E2248" s="50"/>
      <c r="F2248" s="41"/>
      <c r="G2248" s="42"/>
      <c r="H2248" s="42"/>
      <c r="I2248" s="42"/>
      <c r="J2248" s="42"/>
      <c r="K2248" s="42"/>
      <c r="L2248" s="46"/>
      <c r="M2248" s="42"/>
      <c r="N2248" s="48"/>
      <c r="O2248" s="42"/>
      <c r="P2248" s="42"/>
      <c r="Q2248" s="42"/>
      <c r="R2248" s="47"/>
      <c r="S2248" s="42"/>
      <c r="T2248" s="73"/>
      <c r="U2248" s="48"/>
      <c r="V2248" s="49"/>
    </row>
    <row r="2249" spans="1:22" x14ac:dyDescent="0.35">
      <c r="A2249" s="1"/>
      <c r="B2249" s="44"/>
      <c r="E2249" s="50"/>
      <c r="F2249" s="41"/>
      <c r="G2249" s="42"/>
      <c r="H2249" s="42"/>
      <c r="I2249" s="42"/>
      <c r="J2249" s="42"/>
      <c r="K2249" s="42"/>
      <c r="L2249" s="46"/>
      <c r="M2249" s="42"/>
      <c r="N2249" s="48"/>
      <c r="O2249" s="42"/>
      <c r="P2249" s="42"/>
      <c r="Q2249" s="42"/>
      <c r="R2249" s="47"/>
      <c r="S2249" s="42"/>
      <c r="T2249" s="73"/>
      <c r="U2249" s="48"/>
      <c r="V2249" s="49"/>
    </row>
    <row r="2250" spans="1:22" x14ac:dyDescent="0.35">
      <c r="A2250" s="1"/>
      <c r="B2250" s="44"/>
      <c r="E2250" s="50"/>
      <c r="F2250" s="41"/>
      <c r="G2250" s="42"/>
      <c r="H2250" s="42"/>
      <c r="I2250" s="42"/>
      <c r="J2250" s="42"/>
      <c r="K2250" s="42"/>
      <c r="L2250" s="46"/>
      <c r="M2250" s="42"/>
      <c r="N2250" s="48"/>
      <c r="O2250" s="42"/>
      <c r="P2250" s="42"/>
      <c r="Q2250" s="42"/>
      <c r="R2250" s="47"/>
      <c r="S2250" s="42"/>
      <c r="T2250" s="73"/>
      <c r="U2250" s="48"/>
      <c r="V2250" s="49"/>
    </row>
    <row r="2251" spans="1:22" x14ac:dyDescent="0.35">
      <c r="A2251" s="1"/>
      <c r="B2251" s="44"/>
      <c r="E2251" s="50"/>
      <c r="F2251" s="41"/>
      <c r="G2251" s="42"/>
      <c r="H2251" s="42"/>
      <c r="I2251" s="42"/>
      <c r="J2251" s="42"/>
      <c r="K2251" s="42"/>
      <c r="L2251" s="46"/>
      <c r="M2251" s="48"/>
      <c r="N2251" s="48"/>
      <c r="O2251" s="42"/>
      <c r="P2251" s="42"/>
      <c r="Q2251" s="42"/>
      <c r="R2251" s="47"/>
      <c r="S2251" s="42"/>
      <c r="T2251" s="73"/>
      <c r="U2251" s="48"/>
      <c r="V2251" s="49"/>
    </row>
    <row r="2252" spans="1:22" x14ac:dyDescent="0.35">
      <c r="A2252" s="1"/>
      <c r="B2252" s="44"/>
      <c r="E2252" s="50"/>
      <c r="F2252" s="41"/>
      <c r="G2252" s="42"/>
      <c r="H2252" s="42"/>
      <c r="I2252" s="42"/>
      <c r="J2252" s="42"/>
      <c r="K2252" s="42"/>
      <c r="L2252" s="46"/>
      <c r="M2252" s="48"/>
      <c r="N2252" s="48"/>
      <c r="O2252" s="42"/>
      <c r="P2252" s="42"/>
      <c r="Q2252" s="42"/>
      <c r="R2252" s="47"/>
      <c r="S2252" s="42"/>
      <c r="T2252" s="73"/>
      <c r="U2252" s="48"/>
      <c r="V2252" s="49"/>
    </row>
    <row r="2253" spans="1:22" x14ac:dyDescent="0.35">
      <c r="A2253" s="1"/>
      <c r="B2253" s="44"/>
      <c r="E2253" s="50"/>
      <c r="F2253" s="41"/>
      <c r="G2253" s="42"/>
      <c r="H2253" s="42"/>
      <c r="I2253" s="42"/>
      <c r="J2253" s="42"/>
      <c r="K2253" s="42"/>
      <c r="L2253" s="46"/>
      <c r="M2253" s="42"/>
      <c r="N2253" s="48"/>
      <c r="O2253" s="42"/>
      <c r="P2253" s="42"/>
      <c r="Q2253" s="42"/>
      <c r="R2253" s="47"/>
      <c r="S2253" s="42"/>
      <c r="T2253" s="73"/>
      <c r="U2253" s="48"/>
      <c r="V2253" s="49"/>
    </row>
    <row r="2254" spans="1:22" x14ac:dyDescent="0.35">
      <c r="A2254" s="1"/>
      <c r="B2254" s="44"/>
      <c r="E2254" s="50"/>
      <c r="F2254" s="41"/>
      <c r="G2254" s="42"/>
      <c r="H2254" s="42"/>
      <c r="I2254" s="42"/>
      <c r="J2254" s="42"/>
      <c r="K2254" s="42"/>
      <c r="L2254" s="46"/>
      <c r="M2254" s="42"/>
      <c r="N2254" s="48"/>
      <c r="O2254" s="42"/>
      <c r="P2254" s="42"/>
      <c r="Q2254" s="42"/>
      <c r="R2254" s="47"/>
      <c r="S2254" s="42"/>
      <c r="T2254" s="73"/>
      <c r="U2254" s="48"/>
      <c r="V2254" s="49"/>
    </row>
    <row r="2255" spans="1:22" x14ac:dyDescent="0.35">
      <c r="A2255" s="1"/>
      <c r="B2255" s="44"/>
      <c r="E2255" s="50"/>
      <c r="F2255" s="41"/>
      <c r="G2255" s="42"/>
      <c r="H2255" s="42"/>
      <c r="I2255" s="42"/>
      <c r="J2255" s="42"/>
      <c r="K2255" s="42"/>
      <c r="L2255" s="46"/>
      <c r="M2255" s="42"/>
      <c r="N2255" s="48"/>
      <c r="O2255" s="42"/>
      <c r="P2255" s="42"/>
      <c r="Q2255" s="42"/>
      <c r="R2255" s="47"/>
      <c r="S2255" s="42"/>
      <c r="T2255" s="73"/>
      <c r="U2255" s="48"/>
      <c r="V2255" s="49"/>
    </row>
    <row r="2256" spans="1:22" x14ac:dyDescent="0.35">
      <c r="A2256" s="1"/>
      <c r="B2256" s="44"/>
      <c r="E2256" s="50"/>
      <c r="F2256" s="41"/>
      <c r="G2256" s="42"/>
      <c r="H2256" s="42"/>
      <c r="I2256" s="42"/>
      <c r="J2256" s="42"/>
      <c r="K2256" s="42"/>
      <c r="L2256" s="46"/>
      <c r="M2256" s="42"/>
      <c r="N2256" s="48"/>
      <c r="O2256" s="42"/>
      <c r="P2256" s="42"/>
      <c r="Q2256" s="42"/>
      <c r="R2256" s="47"/>
      <c r="S2256" s="42"/>
      <c r="T2256" s="73"/>
      <c r="U2256" s="48"/>
      <c r="V2256" s="49"/>
    </row>
    <row r="2257" spans="1:22" x14ac:dyDescent="0.35">
      <c r="A2257" s="1"/>
      <c r="B2257" s="44"/>
      <c r="E2257" s="50"/>
      <c r="F2257" s="41"/>
      <c r="G2257" s="42"/>
      <c r="H2257" s="42"/>
      <c r="I2257" s="42"/>
      <c r="J2257" s="42"/>
      <c r="K2257" s="42"/>
      <c r="L2257" s="46"/>
      <c r="M2257" s="42"/>
      <c r="N2257" s="48"/>
      <c r="O2257" s="42"/>
      <c r="P2257" s="42"/>
      <c r="Q2257" s="42"/>
      <c r="R2257" s="47"/>
      <c r="S2257" s="42"/>
      <c r="T2257" s="73"/>
      <c r="U2257" s="48"/>
      <c r="V2257" s="49"/>
    </row>
    <row r="2258" spans="1:22" x14ac:dyDescent="0.35">
      <c r="A2258" s="1"/>
      <c r="B2258" s="44"/>
      <c r="E2258" s="50"/>
      <c r="F2258" s="41"/>
      <c r="G2258" s="42"/>
      <c r="H2258" s="42"/>
      <c r="I2258" s="42"/>
      <c r="J2258" s="42"/>
      <c r="K2258" s="42"/>
      <c r="L2258" s="46"/>
      <c r="M2258" s="48"/>
      <c r="N2258" s="48"/>
      <c r="O2258" s="42"/>
      <c r="P2258" s="42"/>
      <c r="Q2258" s="42"/>
      <c r="R2258" s="47"/>
      <c r="S2258" s="42"/>
      <c r="T2258" s="73"/>
      <c r="U2258" s="48"/>
      <c r="V2258" s="49"/>
    </row>
    <row r="2259" spans="1:22" x14ac:dyDescent="0.35">
      <c r="A2259" s="1"/>
      <c r="B2259" s="44"/>
      <c r="E2259" s="50"/>
      <c r="F2259" s="41"/>
      <c r="G2259" s="42"/>
      <c r="H2259" s="42"/>
      <c r="I2259" s="42"/>
      <c r="J2259" s="42"/>
      <c r="K2259" s="42"/>
      <c r="L2259" s="46"/>
      <c r="M2259" s="48"/>
      <c r="N2259" s="48"/>
      <c r="O2259" s="42"/>
      <c r="P2259" s="42"/>
      <c r="Q2259" s="42"/>
      <c r="R2259" s="47"/>
      <c r="S2259" s="42"/>
      <c r="T2259" s="73"/>
      <c r="U2259" s="48"/>
      <c r="V2259" s="49"/>
    </row>
    <row r="2260" spans="1:22" x14ac:dyDescent="0.35">
      <c r="A2260" s="1"/>
      <c r="B2260" s="44"/>
      <c r="E2260" s="50"/>
      <c r="F2260" s="41"/>
      <c r="G2260" s="42"/>
      <c r="H2260" s="42"/>
      <c r="I2260" s="42"/>
      <c r="J2260" s="42"/>
      <c r="K2260" s="42"/>
      <c r="L2260" s="46"/>
      <c r="M2260" s="48"/>
      <c r="N2260" s="48"/>
      <c r="O2260" s="42"/>
      <c r="P2260" s="42"/>
      <c r="Q2260" s="42"/>
      <c r="R2260" s="47"/>
      <c r="S2260" s="42"/>
      <c r="T2260" s="73"/>
      <c r="U2260" s="48"/>
      <c r="V2260" s="49"/>
    </row>
    <row r="2261" spans="1:22" x14ac:dyDescent="0.35">
      <c r="A2261" s="1"/>
      <c r="B2261" s="44"/>
      <c r="E2261" s="50"/>
      <c r="F2261" s="41"/>
      <c r="G2261" s="42"/>
      <c r="H2261" s="42"/>
      <c r="I2261" s="42"/>
      <c r="J2261" s="42"/>
      <c r="K2261" s="42"/>
      <c r="L2261" s="46"/>
      <c r="M2261" s="42"/>
      <c r="N2261" s="48"/>
      <c r="O2261" s="42"/>
      <c r="P2261" s="42"/>
      <c r="Q2261" s="42"/>
      <c r="R2261" s="47"/>
      <c r="S2261" s="42"/>
      <c r="T2261" s="73"/>
      <c r="U2261" s="48"/>
      <c r="V2261" s="49"/>
    </row>
    <row r="2262" spans="1:22" x14ac:dyDescent="0.35">
      <c r="A2262" s="1"/>
      <c r="B2262" s="44"/>
      <c r="E2262" s="50"/>
      <c r="F2262" s="41"/>
      <c r="G2262" s="42"/>
      <c r="H2262" s="42"/>
      <c r="I2262" s="42"/>
      <c r="J2262" s="42"/>
      <c r="K2262" s="42"/>
      <c r="L2262" s="46"/>
      <c r="M2262" s="42"/>
      <c r="N2262" s="48"/>
      <c r="O2262" s="42"/>
      <c r="P2262" s="42"/>
      <c r="Q2262" s="42"/>
      <c r="R2262" s="47"/>
      <c r="S2262" s="42"/>
      <c r="T2262" s="73"/>
      <c r="U2262" s="48"/>
      <c r="V2262" s="49"/>
    </row>
    <row r="2263" spans="1:22" x14ac:dyDescent="0.35">
      <c r="A2263" s="1"/>
      <c r="B2263" s="44"/>
      <c r="E2263" s="50"/>
      <c r="F2263" s="41"/>
      <c r="G2263" s="42"/>
      <c r="H2263" s="42"/>
      <c r="I2263" s="42"/>
      <c r="J2263" s="42"/>
      <c r="K2263" s="42"/>
      <c r="L2263" s="46"/>
      <c r="M2263" s="42"/>
      <c r="N2263" s="48"/>
      <c r="O2263" s="42"/>
      <c r="P2263" s="42"/>
      <c r="Q2263" s="42"/>
      <c r="R2263" s="47"/>
      <c r="S2263" s="42"/>
      <c r="T2263" s="73"/>
      <c r="U2263" s="48"/>
      <c r="V2263" s="49"/>
    </row>
    <row r="2264" spans="1:22" x14ac:dyDescent="0.35">
      <c r="A2264" s="1"/>
      <c r="B2264" s="44"/>
      <c r="E2264" s="50"/>
      <c r="F2264" s="41"/>
      <c r="G2264" s="42"/>
      <c r="H2264" s="42"/>
      <c r="I2264" s="42"/>
      <c r="J2264" s="42"/>
      <c r="K2264" s="42"/>
      <c r="L2264" s="46"/>
      <c r="M2264" s="42"/>
      <c r="N2264" s="48"/>
      <c r="O2264" s="42"/>
      <c r="P2264" s="42"/>
      <c r="Q2264" s="42"/>
      <c r="R2264" s="47"/>
      <c r="S2264" s="42"/>
      <c r="T2264" s="73"/>
      <c r="U2264" s="48"/>
      <c r="V2264" s="49"/>
    </row>
    <row r="2265" spans="1:22" x14ac:dyDescent="0.35">
      <c r="A2265" s="1"/>
      <c r="B2265" s="44"/>
      <c r="E2265" s="50"/>
      <c r="F2265" s="41"/>
      <c r="G2265" s="42"/>
      <c r="H2265" s="42"/>
      <c r="I2265" s="42"/>
      <c r="J2265" s="42"/>
      <c r="K2265" s="42"/>
      <c r="L2265" s="46"/>
      <c r="M2265" s="42"/>
      <c r="N2265" s="48"/>
      <c r="O2265" s="42"/>
      <c r="P2265" s="42"/>
      <c r="Q2265" s="42"/>
      <c r="R2265" s="47"/>
      <c r="S2265" s="42"/>
      <c r="T2265" s="73"/>
      <c r="U2265" s="48"/>
      <c r="V2265" s="49"/>
    </row>
    <row r="2266" spans="1:22" x14ac:dyDescent="0.35">
      <c r="A2266" s="1"/>
      <c r="B2266" s="44"/>
      <c r="E2266" s="50"/>
      <c r="F2266" s="41"/>
      <c r="G2266" s="42"/>
      <c r="H2266" s="42"/>
      <c r="I2266" s="42"/>
      <c r="J2266" s="42"/>
      <c r="K2266" s="42"/>
      <c r="L2266" s="46"/>
      <c r="M2266" s="42"/>
      <c r="N2266" s="48"/>
      <c r="O2266" s="42"/>
      <c r="P2266" s="42"/>
      <c r="Q2266" s="42"/>
      <c r="R2266" s="47"/>
      <c r="S2266" s="42"/>
      <c r="T2266" s="73"/>
      <c r="U2266" s="48"/>
      <c r="V2266" s="49"/>
    </row>
    <row r="2267" spans="1:22" x14ac:dyDescent="0.35">
      <c r="A2267" s="1"/>
      <c r="B2267" s="44"/>
      <c r="E2267" s="50"/>
      <c r="F2267" s="41"/>
      <c r="G2267" s="42"/>
      <c r="H2267" s="42"/>
      <c r="I2267" s="42"/>
      <c r="J2267" s="42"/>
      <c r="K2267" s="42"/>
      <c r="L2267" s="46"/>
      <c r="M2267" s="42"/>
      <c r="N2267" s="48"/>
      <c r="O2267" s="42"/>
      <c r="P2267" s="42"/>
      <c r="Q2267" s="42"/>
      <c r="R2267" s="47"/>
      <c r="S2267" s="42"/>
      <c r="T2267" s="73"/>
      <c r="U2267" s="48"/>
      <c r="V2267" s="49"/>
    </row>
    <row r="2268" spans="1:22" x14ac:dyDescent="0.35">
      <c r="A2268" s="1"/>
      <c r="B2268" s="44"/>
      <c r="E2268" s="50"/>
      <c r="F2268" s="41"/>
      <c r="G2268" s="42"/>
      <c r="H2268" s="42"/>
      <c r="I2268" s="42"/>
      <c r="J2268" s="42"/>
      <c r="K2268" s="42"/>
      <c r="L2268" s="46"/>
      <c r="M2268" s="42"/>
      <c r="N2268" s="48"/>
      <c r="O2268" s="42"/>
      <c r="P2268" s="42"/>
      <c r="Q2268" s="42"/>
      <c r="R2268" s="47"/>
      <c r="S2268" s="42"/>
      <c r="T2268" s="73"/>
      <c r="U2268" s="48"/>
      <c r="V2268" s="49"/>
    </row>
    <row r="2269" spans="1:22" x14ac:dyDescent="0.35">
      <c r="A2269" s="1"/>
      <c r="B2269" s="44"/>
      <c r="E2269" s="50"/>
      <c r="F2269" s="41"/>
      <c r="G2269" s="42"/>
      <c r="H2269" s="48"/>
      <c r="I2269" s="42"/>
      <c r="J2269" s="42"/>
      <c r="K2269" s="42"/>
      <c r="L2269" s="46"/>
      <c r="M2269" s="42"/>
      <c r="N2269" s="48"/>
      <c r="O2269" s="42"/>
      <c r="P2269" s="42"/>
      <c r="Q2269" s="42"/>
      <c r="R2269" s="47"/>
      <c r="S2269" s="42"/>
      <c r="T2269" s="73"/>
      <c r="U2269" s="48"/>
      <c r="V2269" s="49"/>
    </row>
    <row r="2270" spans="1:22" x14ac:dyDescent="0.35">
      <c r="A2270" s="1"/>
      <c r="B2270" s="44"/>
      <c r="E2270" s="50"/>
      <c r="F2270" s="41"/>
      <c r="G2270" s="42"/>
      <c r="H2270" s="42"/>
      <c r="I2270" s="42"/>
      <c r="J2270" s="42"/>
      <c r="K2270" s="42"/>
      <c r="L2270" s="46"/>
      <c r="M2270" s="42"/>
      <c r="N2270" s="48"/>
      <c r="O2270" s="42"/>
      <c r="P2270" s="42"/>
      <c r="Q2270" s="42"/>
      <c r="R2270" s="47"/>
      <c r="S2270" s="42"/>
      <c r="T2270" s="73"/>
      <c r="U2270" s="48"/>
      <c r="V2270" s="49"/>
    </row>
    <row r="2271" spans="1:22" x14ac:dyDescent="0.35">
      <c r="A2271" s="1"/>
      <c r="B2271" s="44"/>
      <c r="E2271" s="50"/>
      <c r="F2271" s="41"/>
      <c r="G2271" s="42"/>
      <c r="H2271" s="42"/>
      <c r="I2271" s="42"/>
      <c r="J2271" s="42"/>
      <c r="K2271" s="42"/>
      <c r="L2271" s="46"/>
      <c r="M2271" s="42"/>
      <c r="N2271" s="48"/>
      <c r="O2271" s="42"/>
      <c r="P2271" s="42"/>
      <c r="Q2271" s="42"/>
      <c r="R2271" s="47"/>
      <c r="S2271" s="42"/>
      <c r="T2271" s="73"/>
      <c r="U2271" s="48"/>
      <c r="V2271" s="49"/>
    </row>
    <row r="2272" spans="1:22" x14ac:dyDescent="0.35">
      <c r="A2272" s="1"/>
      <c r="B2272" s="44"/>
      <c r="E2272" s="50"/>
      <c r="F2272" s="41"/>
      <c r="G2272" s="48"/>
      <c r="H2272" s="42"/>
      <c r="I2272" s="42"/>
      <c r="J2272" s="42"/>
      <c r="K2272" s="42"/>
      <c r="L2272" s="46"/>
      <c r="M2272" s="48"/>
      <c r="N2272" s="48"/>
      <c r="O2272" s="42"/>
      <c r="P2272" s="42"/>
      <c r="Q2272" s="42"/>
      <c r="R2272" s="47"/>
      <c r="S2272" s="42"/>
      <c r="T2272" s="73"/>
      <c r="U2272" s="48"/>
      <c r="V2272" s="49"/>
    </row>
    <row r="2273" spans="1:22" x14ac:dyDescent="0.35">
      <c r="A2273" s="1"/>
      <c r="B2273" s="44"/>
      <c r="E2273" s="50"/>
      <c r="F2273" s="41"/>
      <c r="G2273" s="42"/>
      <c r="H2273" s="42"/>
      <c r="I2273" s="42"/>
      <c r="J2273" s="42"/>
      <c r="K2273" s="42"/>
      <c r="L2273" s="46"/>
      <c r="M2273" s="48"/>
      <c r="N2273" s="48"/>
      <c r="O2273" s="42"/>
      <c r="P2273" s="42"/>
      <c r="Q2273" s="42"/>
      <c r="R2273" s="47"/>
      <c r="S2273" s="42"/>
      <c r="T2273" s="73"/>
      <c r="U2273" s="48"/>
      <c r="V2273" s="49"/>
    </row>
    <row r="2274" spans="1:22" x14ac:dyDescent="0.35">
      <c r="A2274" s="1"/>
      <c r="B2274" s="44"/>
      <c r="E2274" s="50"/>
      <c r="F2274" s="41"/>
      <c r="G2274" s="42"/>
      <c r="H2274" s="42"/>
      <c r="I2274" s="42"/>
      <c r="J2274" s="42"/>
      <c r="K2274" s="42"/>
      <c r="L2274" s="46"/>
      <c r="M2274" s="42"/>
      <c r="N2274" s="48"/>
      <c r="O2274" s="42"/>
      <c r="P2274" s="42"/>
      <c r="Q2274" s="42"/>
      <c r="R2274" s="47"/>
      <c r="S2274" s="42"/>
      <c r="T2274" s="73"/>
      <c r="U2274" s="48"/>
      <c r="V2274" s="49"/>
    </row>
    <row r="2275" spans="1:22" x14ac:dyDescent="0.35">
      <c r="A2275" s="1"/>
      <c r="B2275" s="44"/>
      <c r="E2275" s="50"/>
      <c r="F2275" s="41"/>
      <c r="G2275" s="42"/>
      <c r="H2275" s="42"/>
      <c r="I2275" s="42"/>
      <c r="J2275" s="42"/>
      <c r="K2275" s="42"/>
      <c r="L2275" s="46"/>
      <c r="M2275" s="42"/>
      <c r="N2275" s="48"/>
      <c r="O2275" s="42"/>
      <c r="P2275" s="42"/>
      <c r="Q2275" s="42"/>
      <c r="R2275" s="47"/>
      <c r="S2275" s="42"/>
      <c r="T2275" s="73"/>
      <c r="U2275" s="48"/>
      <c r="V2275" s="49"/>
    </row>
    <row r="2276" spans="1:22" x14ac:dyDescent="0.35">
      <c r="A2276" s="1"/>
      <c r="B2276" s="44"/>
      <c r="E2276" s="50"/>
      <c r="F2276" s="41"/>
      <c r="G2276" s="42"/>
      <c r="H2276" s="42"/>
      <c r="I2276" s="42"/>
      <c r="J2276" s="42"/>
      <c r="K2276" s="42"/>
      <c r="L2276" s="46"/>
      <c r="M2276" s="42"/>
      <c r="N2276" s="48"/>
      <c r="O2276" s="42"/>
      <c r="P2276" s="42"/>
      <c r="Q2276" s="42"/>
      <c r="R2276" s="47"/>
      <c r="S2276" s="42"/>
      <c r="T2276" s="73"/>
      <c r="U2276" s="48"/>
      <c r="V2276" s="49"/>
    </row>
    <row r="2277" spans="1:22" x14ac:dyDescent="0.35">
      <c r="A2277" s="1"/>
      <c r="B2277" s="44"/>
      <c r="E2277" s="50"/>
      <c r="F2277" s="41"/>
      <c r="G2277" s="42"/>
      <c r="H2277" s="42"/>
      <c r="I2277" s="42"/>
      <c r="J2277" s="42"/>
      <c r="K2277" s="42"/>
      <c r="L2277" s="46"/>
      <c r="M2277" s="42"/>
      <c r="N2277" s="48"/>
      <c r="O2277" s="42"/>
      <c r="P2277" s="42"/>
      <c r="Q2277" s="42"/>
      <c r="R2277" s="47"/>
      <c r="S2277" s="42"/>
      <c r="T2277" s="73"/>
      <c r="U2277" s="48"/>
      <c r="V2277" s="49"/>
    </row>
    <row r="2278" spans="1:22" x14ac:dyDescent="0.35">
      <c r="A2278" s="1"/>
      <c r="B2278" s="44"/>
      <c r="E2278" s="50"/>
      <c r="F2278" s="41"/>
      <c r="G2278" s="42"/>
      <c r="H2278" s="42"/>
      <c r="I2278" s="42"/>
      <c r="J2278" s="42"/>
      <c r="K2278" s="42"/>
      <c r="L2278" s="46"/>
      <c r="M2278" s="48"/>
      <c r="N2278" s="48"/>
      <c r="O2278" s="42"/>
      <c r="P2278" s="42"/>
      <c r="Q2278" s="42"/>
      <c r="R2278" s="47"/>
      <c r="S2278" s="42"/>
      <c r="T2278" s="73"/>
      <c r="U2278" s="48"/>
      <c r="V2278" s="49"/>
    </row>
    <row r="2279" spans="1:22" x14ac:dyDescent="0.35">
      <c r="A2279" s="1"/>
      <c r="B2279" s="44"/>
      <c r="E2279" s="50"/>
      <c r="F2279" s="41"/>
      <c r="G2279" s="42"/>
      <c r="H2279" s="42"/>
      <c r="I2279" s="42"/>
      <c r="J2279" s="42"/>
      <c r="K2279" s="42"/>
      <c r="L2279" s="46"/>
      <c r="M2279" s="42"/>
      <c r="N2279" s="48"/>
      <c r="O2279" s="42"/>
      <c r="P2279" s="42"/>
      <c r="Q2279" s="42"/>
      <c r="R2279" s="47"/>
      <c r="S2279" s="42"/>
      <c r="T2279" s="73"/>
      <c r="U2279" s="48"/>
      <c r="V2279" s="49"/>
    </row>
    <row r="2280" spans="1:22" x14ac:dyDescent="0.35">
      <c r="A2280" s="1"/>
      <c r="B2280" s="44"/>
      <c r="E2280" s="50"/>
      <c r="F2280" s="41"/>
      <c r="G2280" s="48"/>
      <c r="H2280" s="42"/>
      <c r="I2280" s="42"/>
      <c r="J2280" s="42"/>
      <c r="K2280" s="42"/>
      <c r="L2280" s="46"/>
      <c r="M2280" s="48"/>
      <c r="N2280" s="48"/>
      <c r="O2280" s="42"/>
      <c r="P2280" s="42"/>
      <c r="Q2280" s="42"/>
      <c r="R2280" s="47"/>
      <c r="S2280" s="42"/>
      <c r="T2280" s="73"/>
      <c r="U2280" s="48"/>
      <c r="V2280" s="49"/>
    </row>
    <row r="2281" spans="1:22" x14ac:dyDescent="0.35">
      <c r="A2281" s="1"/>
      <c r="B2281" s="44"/>
      <c r="E2281" s="50"/>
      <c r="F2281" s="41"/>
      <c r="G2281" s="42"/>
      <c r="H2281" s="42"/>
      <c r="I2281" s="42"/>
      <c r="J2281" s="42"/>
      <c r="K2281" s="42"/>
      <c r="L2281" s="46"/>
      <c r="M2281" s="42"/>
      <c r="N2281" s="48"/>
      <c r="O2281" s="42"/>
      <c r="P2281" s="42"/>
      <c r="Q2281" s="42"/>
      <c r="R2281" s="47"/>
      <c r="S2281" s="42"/>
      <c r="T2281" s="73"/>
      <c r="U2281" s="48"/>
      <c r="V2281" s="49"/>
    </row>
    <row r="2282" spans="1:22" x14ac:dyDescent="0.35">
      <c r="A2282" s="1"/>
      <c r="B2282" s="44"/>
      <c r="E2282" s="50"/>
      <c r="F2282" s="41"/>
      <c r="G2282" s="42"/>
      <c r="H2282" s="42"/>
      <c r="I2282" s="42"/>
      <c r="J2282" s="42"/>
      <c r="K2282" s="42"/>
      <c r="L2282" s="46"/>
      <c r="M2282" s="48"/>
      <c r="N2282" s="48"/>
      <c r="O2282" s="42"/>
      <c r="P2282" s="42"/>
      <c r="Q2282" s="42"/>
      <c r="R2282" s="47"/>
      <c r="S2282" s="42"/>
      <c r="T2282" s="73"/>
      <c r="U2282" s="48"/>
      <c r="V2282" s="49"/>
    </row>
    <row r="2283" spans="1:22" x14ac:dyDescent="0.35">
      <c r="A2283" s="1"/>
      <c r="B2283" s="44"/>
      <c r="E2283" s="50"/>
      <c r="F2283" s="41"/>
      <c r="G2283" s="42"/>
      <c r="H2283" s="42"/>
      <c r="I2283" s="42"/>
      <c r="J2283" s="42"/>
      <c r="K2283" s="42"/>
      <c r="L2283" s="46"/>
      <c r="M2283" s="48"/>
      <c r="N2283" s="48"/>
      <c r="O2283" s="42"/>
      <c r="P2283" s="42"/>
      <c r="Q2283" s="42"/>
      <c r="R2283" s="47"/>
      <c r="S2283" s="42"/>
      <c r="T2283" s="73"/>
      <c r="U2283" s="48"/>
      <c r="V2283" s="49"/>
    </row>
    <row r="2284" spans="1:22" x14ac:dyDescent="0.35">
      <c r="A2284" s="1"/>
      <c r="B2284" s="44"/>
      <c r="E2284" s="50"/>
      <c r="F2284" s="41"/>
      <c r="G2284" s="42"/>
      <c r="H2284" s="42"/>
      <c r="I2284" s="42"/>
      <c r="J2284" s="42"/>
      <c r="K2284" s="42"/>
      <c r="L2284" s="46"/>
      <c r="M2284" s="42"/>
      <c r="N2284" s="48"/>
      <c r="O2284" s="42"/>
      <c r="P2284" s="42"/>
      <c r="Q2284" s="42"/>
      <c r="R2284" s="47"/>
      <c r="S2284" s="42"/>
      <c r="T2284" s="73"/>
      <c r="U2284" s="48"/>
      <c r="V2284" s="49"/>
    </row>
    <row r="2285" spans="1:22" x14ac:dyDescent="0.35">
      <c r="A2285" s="1"/>
      <c r="B2285" s="44"/>
      <c r="E2285" s="50"/>
      <c r="F2285" s="41"/>
      <c r="G2285" s="42"/>
      <c r="H2285" s="42"/>
      <c r="I2285" s="42"/>
      <c r="J2285" s="42"/>
      <c r="K2285" s="42"/>
      <c r="L2285" s="46"/>
      <c r="M2285" s="48"/>
      <c r="N2285" s="48"/>
      <c r="O2285" s="42"/>
      <c r="P2285" s="42"/>
      <c r="Q2285" s="42"/>
      <c r="R2285" s="47"/>
      <c r="S2285" s="42"/>
      <c r="T2285" s="73"/>
      <c r="U2285" s="48"/>
      <c r="V2285" s="49"/>
    </row>
    <row r="2286" spans="1:22" x14ac:dyDescent="0.35">
      <c r="A2286" s="1"/>
      <c r="B2286" s="44"/>
      <c r="E2286" s="50"/>
      <c r="F2286" s="41"/>
      <c r="G2286" s="42"/>
      <c r="H2286" s="48"/>
      <c r="I2286" s="42"/>
      <c r="J2286" s="42"/>
      <c r="K2286" s="42"/>
      <c r="L2286" s="46"/>
      <c r="M2286" s="42"/>
      <c r="N2286" s="48"/>
      <c r="O2286" s="42"/>
      <c r="P2286" s="42"/>
      <c r="Q2286" s="42"/>
      <c r="R2286" s="47"/>
      <c r="S2286" s="42"/>
      <c r="T2286" s="73"/>
      <c r="U2286" s="48"/>
      <c r="V2286" s="49"/>
    </row>
    <row r="2287" spans="1:22" x14ac:dyDescent="0.35">
      <c r="A2287" s="1"/>
      <c r="B2287" s="44"/>
      <c r="E2287" s="50"/>
      <c r="F2287" s="41"/>
      <c r="G2287" s="42"/>
      <c r="H2287" s="42"/>
      <c r="I2287" s="42"/>
      <c r="J2287" s="42"/>
      <c r="K2287" s="42"/>
      <c r="L2287" s="46"/>
      <c r="M2287" s="48"/>
      <c r="N2287" s="48"/>
      <c r="O2287" s="42"/>
      <c r="P2287" s="42"/>
      <c r="Q2287" s="42"/>
      <c r="R2287" s="47"/>
      <c r="S2287" s="42"/>
      <c r="T2287" s="73"/>
      <c r="U2287" s="48"/>
      <c r="V2287" s="49"/>
    </row>
    <row r="2288" spans="1:22" x14ac:dyDescent="0.35">
      <c r="A2288" s="1"/>
      <c r="B2288" s="44"/>
      <c r="E2288" s="50"/>
      <c r="F2288" s="41"/>
      <c r="G2288" s="42"/>
      <c r="H2288" s="42"/>
      <c r="I2288" s="42"/>
      <c r="J2288" s="42"/>
      <c r="K2288" s="42"/>
      <c r="L2288" s="46"/>
      <c r="M2288" s="42"/>
      <c r="N2288" s="48"/>
      <c r="O2288" s="42"/>
      <c r="P2288" s="42"/>
      <c r="Q2288" s="42"/>
      <c r="R2288" s="47"/>
      <c r="S2288" s="42"/>
      <c r="T2288" s="73"/>
      <c r="U2288" s="48"/>
      <c r="V2288" s="49"/>
    </row>
    <row r="2289" spans="1:22" x14ac:dyDescent="0.35">
      <c r="A2289" s="1"/>
      <c r="B2289" s="44"/>
      <c r="E2289" s="50"/>
      <c r="F2289" s="41"/>
      <c r="G2289" s="42"/>
      <c r="H2289" s="42"/>
      <c r="I2289" s="42"/>
      <c r="J2289" s="42"/>
      <c r="K2289" s="42"/>
      <c r="L2289" s="46"/>
      <c r="M2289" s="42"/>
      <c r="N2289" s="48"/>
      <c r="O2289" s="42"/>
      <c r="P2289" s="42"/>
      <c r="Q2289" s="42"/>
      <c r="R2289" s="47"/>
      <c r="S2289" s="42"/>
      <c r="T2289" s="73"/>
      <c r="U2289" s="48"/>
      <c r="V2289" s="49"/>
    </row>
    <row r="2290" spans="1:22" x14ac:dyDescent="0.35">
      <c r="A2290" s="1"/>
      <c r="B2290" s="44"/>
      <c r="E2290" s="50"/>
      <c r="F2290" s="41"/>
      <c r="G2290" s="42"/>
      <c r="H2290" s="42"/>
      <c r="I2290" s="42"/>
      <c r="J2290" s="42"/>
      <c r="K2290" s="42"/>
      <c r="L2290" s="46"/>
      <c r="M2290" s="42"/>
      <c r="N2290" s="48"/>
      <c r="O2290" s="42"/>
      <c r="P2290" s="42"/>
      <c r="Q2290" s="42"/>
      <c r="R2290" s="47"/>
      <c r="S2290" s="42"/>
      <c r="T2290" s="73"/>
      <c r="U2290" s="48"/>
      <c r="V2290" s="49"/>
    </row>
    <row r="2291" spans="1:22" x14ac:dyDescent="0.35">
      <c r="A2291" s="1"/>
      <c r="B2291" s="44"/>
      <c r="E2291" s="50"/>
      <c r="F2291" s="41"/>
      <c r="G2291" s="42"/>
      <c r="H2291" s="42"/>
      <c r="I2291" s="42"/>
      <c r="J2291" s="42"/>
      <c r="K2291" s="42"/>
      <c r="L2291" s="46"/>
      <c r="M2291" s="42"/>
      <c r="N2291" s="48"/>
      <c r="O2291" s="42"/>
      <c r="P2291" s="42"/>
      <c r="Q2291" s="42"/>
      <c r="R2291" s="47"/>
      <c r="S2291" s="42"/>
      <c r="T2291" s="73"/>
      <c r="U2291" s="48"/>
      <c r="V2291" s="49"/>
    </row>
    <row r="2292" spans="1:22" x14ac:dyDescent="0.35">
      <c r="A2292" s="1"/>
      <c r="B2292" s="44"/>
      <c r="E2292" s="50"/>
      <c r="F2292" s="41"/>
      <c r="G2292" s="48"/>
      <c r="H2292" s="42"/>
      <c r="I2292" s="42"/>
      <c r="J2292" s="42"/>
      <c r="K2292" s="42"/>
      <c r="L2292" s="46"/>
      <c r="M2292" s="48"/>
      <c r="N2292" s="48"/>
      <c r="O2292" s="42"/>
      <c r="P2292" s="42"/>
      <c r="Q2292" s="42"/>
      <c r="R2292" s="47"/>
      <c r="S2292" s="42"/>
      <c r="T2292" s="73"/>
      <c r="U2292" s="48"/>
      <c r="V2292" s="49"/>
    </row>
    <row r="2293" spans="1:22" x14ac:dyDescent="0.35">
      <c r="A2293" s="1"/>
      <c r="B2293" s="44"/>
      <c r="E2293" s="50"/>
      <c r="F2293" s="41"/>
      <c r="G2293" s="42"/>
      <c r="H2293" s="42"/>
      <c r="I2293" s="42"/>
      <c r="J2293" s="42"/>
      <c r="K2293" s="42"/>
      <c r="L2293" s="46"/>
      <c r="M2293" s="48"/>
      <c r="N2293" s="48"/>
      <c r="O2293" s="42"/>
      <c r="P2293" s="42"/>
      <c r="Q2293" s="42"/>
      <c r="R2293" s="47"/>
      <c r="S2293" s="42"/>
      <c r="T2293" s="73"/>
      <c r="U2293" s="48"/>
      <c r="V2293" s="49"/>
    </row>
    <row r="2294" spans="1:22" x14ac:dyDescent="0.35">
      <c r="A2294" s="1"/>
      <c r="B2294" s="44"/>
      <c r="E2294" s="50"/>
      <c r="F2294" s="41"/>
      <c r="G2294" s="42"/>
      <c r="H2294" s="42"/>
      <c r="I2294" s="42"/>
      <c r="J2294" s="42"/>
      <c r="K2294" s="42"/>
      <c r="L2294" s="46"/>
      <c r="M2294" s="42"/>
      <c r="N2294" s="48"/>
      <c r="O2294" s="42"/>
      <c r="P2294" s="42"/>
      <c r="Q2294" s="42"/>
      <c r="R2294" s="47"/>
      <c r="S2294" s="42"/>
      <c r="T2294" s="73"/>
      <c r="U2294" s="48"/>
      <c r="V2294" s="49"/>
    </row>
    <row r="2295" spans="1:22" x14ac:dyDescent="0.35">
      <c r="A2295" s="1"/>
      <c r="B2295" s="44"/>
      <c r="E2295" s="50"/>
      <c r="F2295" s="41"/>
      <c r="G2295" s="42"/>
      <c r="H2295" s="42"/>
      <c r="I2295" s="42"/>
      <c r="J2295" s="42"/>
      <c r="K2295" s="42"/>
      <c r="L2295" s="46"/>
      <c r="M2295" s="48"/>
      <c r="N2295" s="48"/>
      <c r="O2295" s="42"/>
      <c r="P2295" s="42"/>
      <c r="Q2295" s="42"/>
      <c r="R2295" s="47"/>
      <c r="S2295" s="42"/>
      <c r="T2295" s="73"/>
      <c r="U2295" s="48"/>
      <c r="V2295" s="49"/>
    </row>
    <row r="2296" spans="1:22" x14ac:dyDescent="0.35">
      <c r="A2296" s="1"/>
      <c r="B2296" s="44"/>
      <c r="E2296" s="50"/>
      <c r="F2296" s="41"/>
      <c r="G2296" s="42"/>
      <c r="H2296" s="42"/>
      <c r="I2296" s="42"/>
      <c r="J2296" s="42"/>
      <c r="K2296" s="42"/>
      <c r="L2296" s="46"/>
      <c r="M2296" s="42"/>
      <c r="N2296" s="48"/>
      <c r="O2296" s="42"/>
      <c r="P2296" s="42"/>
      <c r="Q2296" s="42"/>
      <c r="R2296" s="47"/>
      <c r="S2296" s="42"/>
      <c r="T2296" s="73"/>
      <c r="U2296" s="48"/>
      <c r="V2296" s="49"/>
    </row>
    <row r="2297" spans="1:22" x14ac:dyDescent="0.35">
      <c r="A2297" s="1"/>
      <c r="B2297" s="44"/>
      <c r="E2297" s="50"/>
      <c r="F2297" s="41"/>
      <c r="G2297" s="42"/>
      <c r="H2297" s="42"/>
      <c r="I2297" s="42"/>
      <c r="J2297" s="42"/>
      <c r="K2297" s="42"/>
      <c r="L2297" s="46"/>
      <c r="M2297" s="42"/>
      <c r="N2297" s="48"/>
      <c r="O2297" s="42"/>
      <c r="P2297" s="42"/>
      <c r="Q2297" s="42"/>
      <c r="R2297" s="47"/>
      <c r="S2297" s="42"/>
      <c r="T2297" s="73"/>
      <c r="U2297" s="48"/>
      <c r="V2297" s="49"/>
    </row>
    <row r="2298" spans="1:22" x14ac:dyDescent="0.35">
      <c r="A2298" s="1"/>
      <c r="B2298" s="44"/>
      <c r="E2298" s="50"/>
      <c r="F2298" s="41"/>
      <c r="G2298" s="42"/>
      <c r="H2298" s="42"/>
      <c r="I2298" s="42"/>
      <c r="J2298" s="42"/>
      <c r="K2298" s="42"/>
      <c r="L2298" s="46"/>
      <c r="M2298" s="42"/>
      <c r="N2298" s="48"/>
      <c r="O2298" s="42"/>
      <c r="P2298" s="42"/>
      <c r="Q2298" s="42"/>
      <c r="R2298" s="47"/>
      <c r="S2298" s="42"/>
      <c r="T2298" s="73"/>
      <c r="U2298" s="48"/>
      <c r="V2298" s="49"/>
    </row>
    <row r="2299" spans="1:22" x14ac:dyDescent="0.35">
      <c r="A2299" s="1"/>
      <c r="B2299" s="44"/>
      <c r="E2299" s="50"/>
      <c r="F2299" s="41"/>
      <c r="G2299" s="42"/>
      <c r="H2299" s="42"/>
      <c r="I2299" s="42"/>
      <c r="J2299" s="42"/>
      <c r="K2299" s="42"/>
      <c r="L2299" s="46"/>
      <c r="M2299" s="48"/>
      <c r="N2299" s="48"/>
      <c r="O2299" s="42"/>
      <c r="P2299" s="42"/>
      <c r="Q2299" s="42"/>
      <c r="R2299" s="47"/>
      <c r="S2299" s="42"/>
      <c r="T2299" s="73"/>
      <c r="U2299" s="48"/>
      <c r="V2299" s="49"/>
    </row>
    <row r="2300" spans="1:22" x14ac:dyDescent="0.35">
      <c r="A2300" s="1"/>
      <c r="B2300" s="44"/>
      <c r="E2300" s="50"/>
      <c r="F2300" s="41"/>
      <c r="G2300" s="42"/>
      <c r="H2300" s="42"/>
      <c r="I2300" s="42"/>
      <c r="J2300" s="42"/>
      <c r="K2300" s="42"/>
      <c r="L2300" s="46"/>
      <c r="M2300" s="42"/>
      <c r="N2300" s="48"/>
      <c r="O2300" s="42"/>
      <c r="P2300" s="42"/>
      <c r="Q2300" s="42"/>
      <c r="R2300" s="47"/>
      <c r="S2300" s="42"/>
      <c r="T2300" s="73"/>
      <c r="U2300" s="48"/>
      <c r="V2300" s="49"/>
    </row>
    <row r="2301" spans="1:22" x14ac:dyDescent="0.35">
      <c r="A2301" s="1"/>
      <c r="B2301" s="44"/>
      <c r="E2301" s="50"/>
      <c r="F2301" s="41"/>
      <c r="G2301" s="42"/>
      <c r="H2301" s="42"/>
      <c r="I2301" s="42"/>
      <c r="J2301" s="42"/>
      <c r="K2301" s="42"/>
      <c r="L2301" s="46"/>
      <c r="M2301" s="42"/>
      <c r="N2301" s="48"/>
      <c r="O2301" s="42"/>
      <c r="P2301" s="42"/>
      <c r="Q2301" s="42"/>
      <c r="R2301" s="47"/>
      <c r="S2301" s="42"/>
      <c r="T2301" s="73"/>
      <c r="U2301" s="48"/>
      <c r="V2301" s="49"/>
    </row>
    <row r="2302" spans="1:22" x14ac:dyDescent="0.35">
      <c r="A2302" s="1"/>
      <c r="B2302" s="44"/>
      <c r="E2302" s="50"/>
      <c r="F2302" s="41"/>
      <c r="G2302" s="42"/>
      <c r="H2302" s="42"/>
      <c r="I2302" s="42"/>
      <c r="J2302" s="42"/>
      <c r="K2302" s="42"/>
      <c r="L2302" s="46"/>
      <c r="M2302" s="42"/>
      <c r="N2302" s="48"/>
      <c r="O2302" s="42"/>
      <c r="P2302" s="42"/>
      <c r="Q2302" s="42"/>
      <c r="R2302" s="47"/>
      <c r="S2302" s="42"/>
      <c r="T2302" s="73"/>
      <c r="U2302" s="48"/>
      <c r="V2302" s="49"/>
    </row>
    <row r="2303" spans="1:22" x14ac:dyDescent="0.35">
      <c r="A2303" s="1"/>
      <c r="B2303" s="44"/>
      <c r="E2303" s="50"/>
      <c r="F2303" s="41"/>
      <c r="G2303" s="42"/>
      <c r="H2303" s="42"/>
      <c r="I2303" s="42"/>
      <c r="J2303" s="42"/>
      <c r="K2303" s="42"/>
      <c r="L2303" s="46"/>
      <c r="M2303" s="48"/>
      <c r="N2303" s="48"/>
      <c r="O2303" s="42"/>
      <c r="P2303" s="42"/>
      <c r="Q2303" s="42"/>
      <c r="R2303" s="47"/>
      <c r="S2303" s="42"/>
      <c r="T2303" s="73"/>
      <c r="U2303" s="48"/>
      <c r="V2303" s="49"/>
    </row>
    <row r="2304" spans="1:22" x14ac:dyDescent="0.35">
      <c r="A2304" s="1"/>
      <c r="B2304" s="44"/>
      <c r="E2304" s="50"/>
      <c r="F2304" s="41"/>
      <c r="G2304" s="42"/>
      <c r="H2304" s="42"/>
      <c r="I2304" s="42"/>
      <c r="J2304" s="42"/>
      <c r="K2304" s="42"/>
      <c r="L2304" s="46"/>
      <c r="M2304" s="48"/>
      <c r="N2304" s="48"/>
      <c r="O2304" s="42"/>
      <c r="P2304" s="42"/>
      <c r="Q2304" s="42"/>
      <c r="R2304" s="47"/>
      <c r="S2304" s="42"/>
      <c r="T2304" s="73"/>
      <c r="U2304" s="48"/>
      <c r="V2304" s="49"/>
    </row>
    <row r="2305" spans="1:22" x14ac:dyDescent="0.35">
      <c r="A2305" s="1"/>
      <c r="B2305" s="44"/>
      <c r="E2305" s="50"/>
      <c r="F2305" s="41"/>
      <c r="G2305" s="42"/>
      <c r="H2305" s="42"/>
      <c r="I2305" s="42"/>
      <c r="J2305" s="42"/>
      <c r="K2305" s="42"/>
      <c r="L2305" s="46"/>
      <c r="M2305" s="48"/>
      <c r="N2305" s="48"/>
      <c r="O2305" s="42"/>
      <c r="P2305" s="42"/>
      <c r="Q2305" s="42"/>
      <c r="R2305" s="47"/>
      <c r="S2305" s="42"/>
      <c r="T2305" s="73"/>
      <c r="U2305" s="48"/>
      <c r="V2305" s="49"/>
    </row>
    <row r="2306" spans="1:22" x14ac:dyDescent="0.35">
      <c r="A2306" s="1"/>
      <c r="B2306" s="44"/>
      <c r="E2306" s="50"/>
      <c r="F2306" s="41"/>
      <c r="G2306" s="48"/>
      <c r="H2306" s="42"/>
      <c r="I2306" s="42"/>
      <c r="J2306" s="42"/>
      <c r="K2306" s="42"/>
      <c r="L2306" s="46"/>
      <c r="M2306" s="48"/>
      <c r="N2306" s="48"/>
      <c r="O2306" s="42"/>
      <c r="P2306" s="42"/>
      <c r="Q2306" s="42"/>
      <c r="R2306" s="47"/>
      <c r="S2306" s="42"/>
      <c r="T2306" s="73"/>
      <c r="U2306" s="48"/>
      <c r="V2306" s="49"/>
    </row>
    <row r="2307" spans="1:22" x14ac:dyDescent="0.35">
      <c r="A2307" s="1"/>
      <c r="B2307" s="44"/>
      <c r="E2307" s="50"/>
      <c r="F2307" s="41"/>
      <c r="G2307" s="42"/>
      <c r="H2307" s="42"/>
      <c r="I2307" s="42"/>
      <c r="J2307" s="42"/>
      <c r="K2307" s="42"/>
      <c r="L2307" s="46"/>
      <c r="M2307" s="48"/>
      <c r="N2307" s="48"/>
      <c r="O2307" s="42"/>
      <c r="P2307" s="42"/>
      <c r="Q2307" s="42"/>
      <c r="R2307" s="47"/>
      <c r="S2307" s="42"/>
      <c r="T2307" s="73"/>
      <c r="U2307" s="48"/>
      <c r="V2307" s="49"/>
    </row>
    <row r="2308" spans="1:22" x14ac:dyDescent="0.35">
      <c r="A2308" s="1"/>
      <c r="B2308" s="44"/>
      <c r="E2308" s="50"/>
      <c r="F2308" s="41"/>
      <c r="G2308" s="42"/>
      <c r="H2308" s="42"/>
      <c r="I2308" s="42"/>
      <c r="J2308" s="42"/>
      <c r="K2308" s="42"/>
      <c r="L2308" s="46"/>
      <c r="M2308" s="48"/>
      <c r="N2308" s="48"/>
      <c r="O2308" s="42"/>
      <c r="P2308" s="42"/>
      <c r="Q2308" s="42"/>
      <c r="R2308" s="47"/>
      <c r="S2308" s="42"/>
      <c r="T2308" s="73"/>
      <c r="U2308" s="48"/>
      <c r="V2308" s="49"/>
    </row>
    <row r="2309" spans="1:22" x14ac:dyDescent="0.35">
      <c r="A2309" s="1"/>
      <c r="B2309" s="44"/>
      <c r="E2309" s="50"/>
      <c r="F2309" s="41"/>
      <c r="G2309" s="42"/>
      <c r="H2309" s="42"/>
      <c r="I2309" s="42"/>
      <c r="J2309" s="42"/>
      <c r="K2309" s="42"/>
      <c r="L2309" s="46"/>
      <c r="M2309" s="42"/>
      <c r="N2309" s="48"/>
      <c r="O2309" s="42"/>
      <c r="P2309" s="42"/>
      <c r="Q2309" s="42"/>
      <c r="R2309" s="47"/>
      <c r="S2309" s="42"/>
      <c r="T2309" s="73"/>
      <c r="U2309" s="48"/>
      <c r="V2309" s="49"/>
    </row>
    <row r="2310" spans="1:22" x14ac:dyDescent="0.35">
      <c r="A2310" s="1"/>
      <c r="B2310" s="44"/>
      <c r="E2310" s="50"/>
      <c r="F2310" s="41"/>
      <c r="G2310" s="42"/>
      <c r="H2310" s="42"/>
      <c r="I2310" s="42"/>
      <c r="J2310" s="42"/>
      <c r="K2310" s="42"/>
      <c r="L2310" s="46"/>
      <c r="M2310" s="48"/>
      <c r="N2310" s="48"/>
      <c r="O2310" s="42"/>
      <c r="P2310" s="42"/>
      <c r="Q2310" s="42"/>
      <c r="R2310" s="47"/>
      <c r="S2310" s="42"/>
      <c r="T2310" s="73"/>
      <c r="U2310" s="48"/>
      <c r="V2310" s="49"/>
    </row>
    <row r="2311" spans="1:22" x14ac:dyDescent="0.35">
      <c r="A2311" s="1"/>
      <c r="B2311" s="44"/>
      <c r="E2311" s="50"/>
      <c r="F2311" s="41"/>
      <c r="G2311" s="42"/>
      <c r="H2311" s="42"/>
      <c r="I2311" s="42"/>
      <c r="J2311" s="42"/>
      <c r="K2311" s="42"/>
      <c r="L2311" s="46"/>
      <c r="M2311" s="48"/>
      <c r="N2311" s="48"/>
      <c r="O2311" s="42"/>
      <c r="P2311" s="42"/>
      <c r="Q2311" s="42"/>
      <c r="R2311" s="47"/>
      <c r="S2311" s="42"/>
      <c r="T2311" s="73"/>
      <c r="U2311" s="48"/>
      <c r="V2311" s="49"/>
    </row>
    <row r="2312" spans="1:22" x14ac:dyDescent="0.35">
      <c r="A2312" s="1"/>
      <c r="B2312" s="44"/>
      <c r="E2312" s="50"/>
      <c r="F2312" s="41"/>
      <c r="G2312" s="42"/>
      <c r="H2312" s="42"/>
      <c r="I2312" s="42"/>
      <c r="J2312" s="42"/>
      <c r="K2312" s="42"/>
      <c r="L2312" s="46"/>
      <c r="M2312" s="48"/>
      <c r="N2312" s="48"/>
      <c r="O2312" s="42"/>
      <c r="P2312" s="42"/>
      <c r="Q2312" s="42"/>
      <c r="R2312" s="47"/>
      <c r="S2312" s="42"/>
      <c r="T2312" s="73"/>
      <c r="U2312" s="48"/>
      <c r="V2312" s="49"/>
    </row>
    <row r="2313" spans="1:22" x14ac:dyDescent="0.35">
      <c r="A2313" s="1"/>
      <c r="B2313" s="44"/>
      <c r="E2313" s="50"/>
      <c r="F2313" s="41"/>
      <c r="G2313" s="42"/>
      <c r="H2313" s="42"/>
      <c r="I2313" s="42"/>
      <c r="J2313" s="42"/>
      <c r="K2313" s="42"/>
      <c r="L2313" s="46"/>
      <c r="M2313" s="42"/>
      <c r="N2313" s="48"/>
      <c r="O2313" s="42"/>
      <c r="P2313" s="42"/>
      <c r="Q2313" s="42"/>
      <c r="R2313" s="47"/>
      <c r="S2313" s="42"/>
      <c r="T2313" s="73"/>
      <c r="U2313" s="48"/>
      <c r="V2313" s="49"/>
    </row>
    <row r="2314" spans="1:22" x14ac:dyDescent="0.35">
      <c r="A2314" s="1"/>
      <c r="B2314" s="44"/>
      <c r="E2314" s="50"/>
      <c r="F2314" s="41"/>
      <c r="G2314" s="42"/>
      <c r="H2314" s="42"/>
      <c r="I2314" s="42"/>
      <c r="J2314" s="42"/>
      <c r="K2314" s="42"/>
      <c r="L2314" s="46"/>
      <c r="M2314" s="48"/>
      <c r="N2314" s="48"/>
      <c r="O2314" s="42"/>
      <c r="P2314" s="42"/>
      <c r="Q2314" s="42"/>
      <c r="R2314" s="47"/>
      <c r="S2314" s="42"/>
      <c r="T2314" s="73"/>
      <c r="U2314" s="48"/>
      <c r="V2314" s="49"/>
    </row>
    <row r="2315" spans="1:22" x14ac:dyDescent="0.35">
      <c r="A2315" s="1"/>
      <c r="B2315" s="44"/>
      <c r="E2315" s="50"/>
      <c r="F2315" s="41"/>
      <c r="G2315" s="42"/>
      <c r="H2315" s="42"/>
      <c r="I2315" s="42"/>
      <c r="J2315" s="42"/>
      <c r="K2315" s="42"/>
      <c r="L2315" s="46"/>
      <c r="M2315" s="48"/>
      <c r="N2315" s="48"/>
      <c r="O2315" s="42"/>
      <c r="P2315" s="42"/>
      <c r="Q2315" s="42"/>
      <c r="R2315" s="47"/>
      <c r="S2315" s="42"/>
      <c r="T2315" s="73"/>
      <c r="U2315" s="48"/>
      <c r="V2315" s="49"/>
    </row>
    <row r="2316" spans="1:22" x14ac:dyDescent="0.35">
      <c r="A2316" s="1"/>
      <c r="B2316" s="44"/>
      <c r="E2316" s="50"/>
      <c r="F2316" s="41"/>
      <c r="G2316" s="42"/>
      <c r="H2316" s="42"/>
      <c r="I2316" s="42"/>
      <c r="J2316" s="42"/>
      <c r="K2316" s="42"/>
      <c r="L2316" s="46"/>
      <c r="M2316" s="42"/>
      <c r="N2316" s="48"/>
      <c r="O2316" s="42"/>
      <c r="P2316" s="42"/>
      <c r="Q2316" s="42"/>
      <c r="R2316" s="47"/>
      <c r="S2316" s="42"/>
      <c r="T2316" s="73"/>
      <c r="U2316" s="48"/>
      <c r="V2316" s="49"/>
    </row>
    <row r="2317" spans="1:22" x14ac:dyDescent="0.35">
      <c r="A2317" s="1"/>
      <c r="B2317" s="44"/>
      <c r="E2317" s="50"/>
      <c r="F2317" s="41"/>
      <c r="G2317" s="42"/>
      <c r="H2317" s="42"/>
      <c r="I2317" s="42"/>
      <c r="J2317" s="42"/>
      <c r="K2317" s="42"/>
      <c r="L2317" s="46"/>
      <c r="M2317" s="48"/>
      <c r="N2317" s="48"/>
      <c r="O2317" s="42"/>
      <c r="P2317" s="42"/>
      <c r="Q2317" s="42"/>
      <c r="R2317" s="47"/>
      <c r="S2317" s="42"/>
      <c r="T2317" s="73"/>
      <c r="U2317" s="48"/>
      <c r="V2317" s="49"/>
    </row>
    <row r="2318" spans="1:22" x14ac:dyDescent="0.35">
      <c r="A2318" s="1"/>
      <c r="B2318" s="44"/>
      <c r="E2318" s="50"/>
      <c r="F2318" s="41"/>
      <c r="G2318" s="42"/>
      <c r="H2318" s="48"/>
      <c r="I2318" s="42"/>
      <c r="J2318" s="42"/>
      <c r="K2318" s="42"/>
      <c r="L2318" s="46"/>
      <c r="M2318" s="42"/>
      <c r="N2318" s="48"/>
      <c r="O2318" s="42"/>
      <c r="P2318" s="42"/>
      <c r="Q2318" s="42"/>
      <c r="R2318" s="47"/>
      <c r="S2318" s="42"/>
      <c r="T2318" s="73"/>
      <c r="U2318" s="48"/>
      <c r="V2318" s="49"/>
    </row>
    <row r="2319" spans="1:22" x14ac:dyDescent="0.35">
      <c r="A2319" s="1"/>
      <c r="B2319" s="44"/>
      <c r="E2319" s="50"/>
      <c r="F2319" s="41"/>
      <c r="G2319" s="42"/>
      <c r="H2319" s="42"/>
      <c r="I2319" s="42"/>
      <c r="J2319" s="42"/>
      <c r="K2319" s="42"/>
      <c r="L2319" s="46"/>
      <c r="M2319" s="42"/>
      <c r="N2319" s="48"/>
      <c r="O2319" s="42"/>
      <c r="P2319" s="42"/>
      <c r="Q2319" s="42"/>
      <c r="R2319" s="47"/>
      <c r="S2319" s="42"/>
      <c r="T2319" s="73"/>
      <c r="U2319" s="48"/>
      <c r="V2319" s="49"/>
    </row>
    <row r="2320" spans="1:22" x14ac:dyDescent="0.35">
      <c r="A2320" s="1"/>
      <c r="B2320" s="44"/>
      <c r="E2320" s="50"/>
      <c r="F2320" s="41"/>
      <c r="G2320" s="42"/>
      <c r="H2320" s="42"/>
      <c r="I2320" s="42"/>
      <c r="J2320" s="42"/>
      <c r="K2320" s="42"/>
      <c r="L2320" s="46"/>
      <c r="M2320" s="48"/>
      <c r="N2320" s="48"/>
      <c r="O2320" s="42"/>
      <c r="P2320" s="42"/>
      <c r="Q2320" s="42"/>
      <c r="R2320" s="47"/>
      <c r="S2320" s="42"/>
      <c r="T2320" s="73"/>
      <c r="U2320" s="48"/>
      <c r="V2320" s="49"/>
    </row>
    <row r="2321" spans="1:22" x14ac:dyDescent="0.35">
      <c r="A2321" s="1"/>
      <c r="B2321" s="44"/>
      <c r="E2321" s="50"/>
      <c r="F2321" s="41"/>
      <c r="G2321" s="42"/>
      <c r="H2321" s="42"/>
      <c r="I2321" s="42"/>
      <c r="J2321" s="42"/>
      <c r="K2321" s="42"/>
      <c r="L2321" s="46"/>
      <c r="M2321" s="42"/>
      <c r="N2321" s="48"/>
      <c r="O2321" s="42"/>
      <c r="P2321" s="42"/>
      <c r="Q2321" s="42"/>
      <c r="R2321" s="47"/>
      <c r="S2321" s="42"/>
      <c r="T2321" s="73"/>
      <c r="U2321" s="48"/>
      <c r="V2321" s="49"/>
    </row>
    <row r="2322" spans="1:22" x14ac:dyDescent="0.35">
      <c r="A2322" s="1"/>
      <c r="B2322" s="44"/>
      <c r="E2322" s="50"/>
      <c r="F2322" s="41"/>
      <c r="G2322" s="42"/>
      <c r="H2322" s="42"/>
      <c r="I2322" s="42"/>
      <c r="J2322" s="42"/>
      <c r="K2322" s="42"/>
      <c r="L2322" s="46"/>
      <c r="M2322" s="42"/>
      <c r="N2322" s="48"/>
      <c r="O2322" s="42"/>
      <c r="P2322" s="42"/>
      <c r="Q2322" s="42"/>
      <c r="R2322" s="47"/>
      <c r="S2322" s="42"/>
      <c r="T2322" s="73"/>
      <c r="U2322" s="48"/>
      <c r="V2322" s="49"/>
    </row>
    <row r="2323" spans="1:22" x14ac:dyDescent="0.35">
      <c r="A2323" s="1"/>
      <c r="B2323" s="44"/>
      <c r="E2323" s="50"/>
      <c r="F2323" s="41"/>
      <c r="G2323" s="42"/>
      <c r="H2323" s="42"/>
      <c r="I2323" s="42"/>
      <c r="J2323" s="42"/>
      <c r="K2323" s="42"/>
      <c r="L2323" s="46"/>
      <c r="M2323" s="42"/>
      <c r="N2323" s="48"/>
      <c r="O2323" s="42"/>
      <c r="P2323" s="42"/>
      <c r="Q2323" s="42"/>
      <c r="R2323" s="47"/>
      <c r="S2323" s="42"/>
      <c r="T2323" s="73"/>
      <c r="U2323" s="48"/>
      <c r="V2323" s="49"/>
    </row>
    <row r="2324" spans="1:22" x14ac:dyDescent="0.35">
      <c r="A2324" s="1"/>
      <c r="B2324" s="44"/>
      <c r="E2324" s="50"/>
      <c r="F2324" s="41"/>
      <c r="G2324" s="42"/>
      <c r="H2324" s="48"/>
      <c r="I2324" s="42"/>
      <c r="J2324" s="42"/>
      <c r="K2324" s="42"/>
      <c r="L2324" s="46"/>
      <c r="M2324" s="48"/>
      <c r="N2324" s="48"/>
      <c r="O2324" s="42"/>
      <c r="P2324" s="42"/>
      <c r="Q2324" s="42"/>
      <c r="R2324" s="47"/>
      <c r="S2324" s="42"/>
      <c r="T2324" s="73"/>
      <c r="U2324" s="48"/>
      <c r="V2324" s="49"/>
    </row>
    <row r="2325" spans="1:22" x14ac:dyDescent="0.35">
      <c r="A2325" s="1"/>
      <c r="B2325" s="44"/>
      <c r="E2325" s="50"/>
      <c r="F2325" s="41"/>
      <c r="G2325" s="42"/>
      <c r="H2325" s="42"/>
      <c r="I2325" s="42"/>
      <c r="J2325" s="42"/>
      <c r="K2325" s="42"/>
      <c r="L2325" s="46"/>
      <c r="M2325" s="48"/>
      <c r="N2325" s="48"/>
      <c r="O2325" s="42"/>
      <c r="P2325" s="42"/>
      <c r="Q2325" s="42"/>
      <c r="R2325" s="47"/>
      <c r="S2325" s="42"/>
      <c r="T2325" s="73"/>
      <c r="U2325" s="48"/>
      <c r="V2325" s="49"/>
    </row>
    <row r="2326" spans="1:22" x14ac:dyDescent="0.35">
      <c r="A2326" s="1"/>
      <c r="B2326" s="44"/>
      <c r="E2326" s="50"/>
      <c r="F2326" s="41"/>
      <c r="G2326" s="42"/>
      <c r="H2326" s="42"/>
      <c r="I2326" s="42"/>
      <c r="J2326" s="42"/>
      <c r="K2326" s="42"/>
      <c r="L2326" s="46"/>
      <c r="M2326" s="42"/>
      <c r="N2326" s="48"/>
      <c r="O2326" s="42"/>
      <c r="P2326" s="42"/>
      <c r="Q2326" s="42"/>
      <c r="R2326" s="47"/>
      <c r="S2326" s="42"/>
      <c r="T2326" s="73"/>
      <c r="U2326" s="48"/>
      <c r="V2326" s="49"/>
    </row>
    <row r="2327" spans="1:22" x14ac:dyDescent="0.35">
      <c r="A2327" s="1"/>
      <c r="B2327" s="44"/>
      <c r="E2327" s="50"/>
      <c r="F2327" s="41"/>
      <c r="G2327" s="42"/>
      <c r="H2327" s="42"/>
      <c r="I2327" s="42"/>
      <c r="J2327" s="42"/>
      <c r="K2327" s="42"/>
      <c r="L2327" s="46"/>
      <c r="M2327" s="42"/>
      <c r="N2327" s="48"/>
      <c r="O2327" s="42"/>
      <c r="P2327" s="42"/>
      <c r="Q2327" s="42"/>
      <c r="R2327" s="47"/>
      <c r="S2327" s="42"/>
      <c r="T2327" s="73"/>
      <c r="U2327" s="48"/>
      <c r="V2327" s="49"/>
    </row>
    <row r="2328" spans="1:22" x14ac:dyDescent="0.35">
      <c r="A2328" s="1"/>
      <c r="B2328" s="44"/>
      <c r="E2328" s="50"/>
      <c r="F2328" s="41"/>
      <c r="G2328" s="42"/>
      <c r="H2328" s="42"/>
      <c r="I2328" s="42"/>
      <c r="J2328" s="42"/>
      <c r="K2328" s="42"/>
      <c r="L2328" s="46"/>
      <c r="M2328" s="48"/>
      <c r="N2328" s="48"/>
      <c r="O2328" s="42"/>
      <c r="P2328" s="42"/>
      <c r="Q2328" s="42"/>
      <c r="R2328" s="47"/>
      <c r="S2328" s="42"/>
      <c r="T2328" s="73"/>
      <c r="U2328" s="48"/>
      <c r="V2328" s="49"/>
    </row>
    <row r="2329" spans="1:22" x14ac:dyDescent="0.35">
      <c r="A2329" s="1"/>
      <c r="B2329" s="44"/>
      <c r="E2329" s="50"/>
      <c r="F2329" s="41"/>
      <c r="G2329" s="48"/>
      <c r="H2329" s="42"/>
      <c r="I2329" s="42"/>
      <c r="J2329" s="42"/>
      <c r="K2329" s="42"/>
      <c r="L2329" s="46"/>
      <c r="M2329" s="48"/>
      <c r="N2329" s="48"/>
      <c r="O2329" s="42"/>
      <c r="P2329" s="42"/>
      <c r="Q2329" s="42"/>
      <c r="R2329" s="47"/>
      <c r="S2329" s="42"/>
      <c r="T2329" s="73"/>
      <c r="U2329" s="48"/>
      <c r="V2329" s="49"/>
    </row>
    <row r="2330" spans="1:22" x14ac:dyDescent="0.35">
      <c r="A2330" s="1"/>
      <c r="B2330" s="44"/>
      <c r="E2330" s="50"/>
      <c r="F2330" s="41"/>
      <c r="G2330" s="42"/>
      <c r="H2330" s="42"/>
      <c r="I2330" s="42"/>
      <c r="J2330" s="42"/>
      <c r="K2330" s="42"/>
      <c r="L2330" s="46"/>
      <c r="M2330" s="48"/>
      <c r="N2330" s="48"/>
      <c r="O2330" s="42"/>
      <c r="P2330" s="42"/>
      <c r="Q2330" s="42"/>
      <c r="R2330" s="47"/>
      <c r="S2330" s="42"/>
      <c r="T2330" s="73"/>
      <c r="U2330" s="48"/>
      <c r="V2330" s="49"/>
    </row>
    <row r="2331" spans="1:22" x14ac:dyDescent="0.35">
      <c r="A2331" s="1"/>
      <c r="B2331" s="44"/>
      <c r="E2331" s="50"/>
      <c r="F2331" s="41"/>
      <c r="G2331" s="42"/>
      <c r="H2331" s="42"/>
      <c r="I2331" s="42"/>
      <c r="J2331" s="42"/>
      <c r="K2331" s="42"/>
      <c r="L2331" s="46"/>
      <c r="M2331" s="48"/>
      <c r="N2331" s="48"/>
      <c r="O2331" s="42"/>
      <c r="P2331" s="42"/>
      <c r="Q2331" s="42"/>
      <c r="R2331" s="47"/>
      <c r="S2331" s="42"/>
      <c r="T2331" s="73"/>
      <c r="U2331" s="48"/>
      <c r="V2331" s="49"/>
    </row>
    <row r="2332" spans="1:22" x14ac:dyDescent="0.35">
      <c r="A2332" s="1"/>
      <c r="B2332" s="44"/>
      <c r="E2332" s="50"/>
      <c r="F2332" s="41"/>
      <c r="G2332" s="42"/>
      <c r="H2332" s="42"/>
      <c r="I2332" s="42"/>
      <c r="J2332" s="42"/>
      <c r="K2332" s="42"/>
      <c r="L2332" s="46"/>
      <c r="M2332" s="48"/>
      <c r="N2332" s="48"/>
      <c r="O2332" s="42"/>
      <c r="P2332" s="42"/>
      <c r="Q2332" s="42"/>
      <c r="R2332" s="47"/>
      <c r="S2332" s="42"/>
      <c r="T2332" s="73"/>
      <c r="U2332" s="48"/>
      <c r="V2332" s="49"/>
    </row>
    <row r="2333" spans="1:22" x14ac:dyDescent="0.35">
      <c r="A2333" s="1"/>
      <c r="B2333" s="44"/>
      <c r="E2333" s="50"/>
      <c r="F2333" s="41"/>
      <c r="G2333" s="42"/>
      <c r="H2333" s="42"/>
      <c r="I2333" s="42"/>
      <c r="J2333" s="42"/>
      <c r="K2333" s="42"/>
      <c r="L2333" s="46"/>
      <c r="M2333" s="48"/>
      <c r="N2333" s="48"/>
      <c r="O2333" s="42"/>
      <c r="P2333" s="42"/>
      <c r="Q2333" s="42"/>
      <c r="R2333" s="47"/>
      <c r="S2333" s="42"/>
      <c r="T2333" s="73"/>
      <c r="U2333" s="48"/>
      <c r="V2333" s="49"/>
    </row>
    <row r="2334" spans="1:22" x14ac:dyDescent="0.35">
      <c r="A2334" s="1"/>
      <c r="B2334" s="44"/>
      <c r="E2334" s="50"/>
      <c r="F2334" s="41"/>
      <c r="G2334" s="42"/>
      <c r="H2334" s="42"/>
      <c r="I2334" s="42"/>
      <c r="J2334" s="42"/>
      <c r="K2334" s="42"/>
      <c r="L2334" s="46"/>
      <c r="M2334" s="48"/>
      <c r="N2334" s="48"/>
      <c r="O2334" s="42"/>
      <c r="P2334" s="42"/>
      <c r="Q2334" s="42"/>
      <c r="R2334" s="47"/>
      <c r="S2334" s="42"/>
      <c r="T2334" s="73"/>
      <c r="U2334" s="48"/>
      <c r="V2334" s="49"/>
    </row>
    <row r="2335" spans="1:22" x14ac:dyDescent="0.35">
      <c r="A2335" s="1"/>
      <c r="B2335" s="44"/>
      <c r="E2335" s="50"/>
      <c r="F2335" s="41"/>
      <c r="G2335" s="42"/>
      <c r="H2335" s="48"/>
      <c r="I2335" s="42"/>
      <c r="J2335" s="42"/>
      <c r="K2335" s="42"/>
      <c r="L2335" s="46"/>
      <c r="M2335" s="42"/>
      <c r="N2335" s="48"/>
      <c r="O2335" s="42"/>
      <c r="P2335" s="42"/>
      <c r="Q2335" s="42"/>
      <c r="R2335" s="47"/>
      <c r="S2335" s="42"/>
      <c r="T2335" s="73"/>
      <c r="U2335" s="48"/>
      <c r="V2335" s="49"/>
    </row>
    <row r="2336" spans="1:22" x14ac:dyDescent="0.35">
      <c r="A2336" s="1"/>
      <c r="B2336" s="44"/>
      <c r="E2336" s="50"/>
      <c r="F2336" s="41"/>
      <c r="G2336" s="42"/>
      <c r="H2336" s="42"/>
      <c r="I2336" s="42"/>
      <c r="J2336" s="42"/>
      <c r="K2336" s="42"/>
      <c r="L2336" s="46"/>
      <c r="M2336" s="42"/>
      <c r="N2336" s="48"/>
      <c r="O2336" s="42"/>
      <c r="P2336" s="42"/>
      <c r="Q2336" s="42"/>
      <c r="R2336" s="47"/>
      <c r="S2336" s="42"/>
      <c r="T2336" s="73"/>
      <c r="U2336" s="48"/>
      <c r="V2336" s="49"/>
    </row>
    <row r="2337" spans="1:22" x14ac:dyDescent="0.35">
      <c r="A2337" s="1"/>
      <c r="B2337" s="44"/>
      <c r="E2337" s="50"/>
      <c r="F2337" s="41"/>
      <c r="G2337" s="42"/>
      <c r="H2337" s="42"/>
      <c r="I2337" s="42"/>
      <c r="J2337" s="42"/>
      <c r="K2337" s="42"/>
      <c r="L2337" s="46"/>
      <c r="M2337" s="42"/>
      <c r="N2337" s="48"/>
      <c r="O2337" s="42"/>
      <c r="P2337" s="42"/>
      <c r="Q2337" s="42"/>
      <c r="R2337" s="47"/>
      <c r="S2337" s="42"/>
      <c r="T2337" s="73"/>
      <c r="U2337" s="48"/>
      <c r="V2337" s="49"/>
    </row>
    <row r="2338" spans="1:22" x14ac:dyDescent="0.35">
      <c r="A2338" s="1"/>
      <c r="B2338" s="44"/>
      <c r="E2338" s="50"/>
      <c r="F2338" s="41"/>
      <c r="G2338" s="42"/>
      <c r="H2338" s="42"/>
      <c r="I2338" s="42"/>
      <c r="J2338" s="42"/>
      <c r="K2338" s="42"/>
      <c r="L2338" s="46"/>
      <c r="M2338" s="42"/>
      <c r="N2338" s="48"/>
      <c r="O2338" s="42"/>
      <c r="P2338" s="42"/>
      <c r="Q2338" s="42"/>
      <c r="R2338" s="47"/>
      <c r="S2338" s="42"/>
      <c r="T2338" s="73"/>
      <c r="U2338" s="48"/>
      <c r="V2338" s="49"/>
    </row>
    <row r="2339" spans="1:22" x14ac:dyDescent="0.35">
      <c r="A2339" s="1"/>
      <c r="B2339" s="44"/>
      <c r="E2339" s="50"/>
      <c r="F2339" s="41"/>
      <c r="G2339" s="42"/>
      <c r="H2339" s="42"/>
      <c r="I2339" s="42"/>
      <c r="J2339" s="42"/>
      <c r="K2339" s="42"/>
      <c r="L2339" s="46"/>
      <c r="M2339" s="42"/>
      <c r="N2339" s="48"/>
      <c r="O2339" s="42"/>
      <c r="P2339" s="42"/>
      <c r="Q2339" s="42"/>
      <c r="R2339" s="47"/>
      <c r="S2339" s="42"/>
      <c r="T2339" s="73"/>
      <c r="U2339" s="48"/>
      <c r="V2339" s="49"/>
    </row>
    <row r="2340" spans="1:22" x14ac:dyDescent="0.35">
      <c r="A2340" s="1"/>
      <c r="B2340" s="44"/>
      <c r="E2340" s="50"/>
      <c r="F2340" s="41"/>
      <c r="G2340" s="42"/>
      <c r="H2340" s="48"/>
      <c r="I2340" s="42"/>
      <c r="J2340" s="42"/>
      <c r="K2340" s="42"/>
      <c r="L2340" s="46"/>
      <c r="M2340" s="42"/>
      <c r="N2340" s="48"/>
      <c r="O2340" s="42"/>
      <c r="P2340" s="42"/>
      <c r="Q2340" s="42"/>
      <c r="R2340" s="47"/>
      <c r="S2340" s="42"/>
      <c r="T2340" s="73"/>
      <c r="U2340" s="48"/>
      <c r="V2340" s="49"/>
    </row>
    <row r="2341" spans="1:22" x14ac:dyDescent="0.35">
      <c r="A2341" s="1"/>
      <c r="B2341" s="44"/>
      <c r="E2341" s="50"/>
      <c r="F2341" s="41"/>
      <c r="G2341" s="42"/>
      <c r="H2341" s="48"/>
      <c r="I2341" s="42"/>
      <c r="J2341" s="42"/>
      <c r="K2341" s="42"/>
      <c r="L2341" s="46"/>
      <c r="M2341" s="42"/>
      <c r="N2341" s="48"/>
      <c r="O2341" s="42"/>
      <c r="P2341" s="42"/>
      <c r="Q2341" s="42"/>
      <c r="R2341" s="47"/>
      <c r="S2341" s="42"/>
      <c r="T2341" s="73"/>
      <c r="U2341" s="48"/>
      <c r="V2341" s="49"/>
    </row>
    <row r="2342" spans="1:22" x14ac:dyDescent="0.35">
      <c r="A2342" s="1"/>
      <c r="B2342" s="44"/>
      <c r="E2342" s="50"/>
      <c r="F2342" s="41"/>
      <c r="G2342" s="42"/>
      <c r="H2342" s="42"/>
      <c r="I2342" s="42"/>
      <c r="J2342" s="42"/>
      <c r="K2342" s="42"/>
      <c r="L2342" s="46"/>
      <c r="M2342" s="48"/>
      <c r="N2342" s="48"/>
      <c r="O2342" s="42"/>
      <c r="P2342" s="42"/>
      <c r="Q2342" s="42"/>
      <c r="R2342" s="47"/>
      <c r="S2342" s="42"/>
      <c r="T2342" s="73"/>
      <c r="U2342" s="48"/>
      <c r="V2342" s="49"/>
    </row>
    <row r="2343" spans="1:22" x14ac:dyDescent="0.35">
      <c r="A2343" s="1"/>
      <c r="B2343" s="44"/>
      <c r="E2343" s="50"/>
      <c r="F2343" s="41"/>
      <c r="G2343" s="42"/>
      <c r="H2343" s="42"/>
      <c r="I2343" s="42"/>
      <c r="J2343" s="42"/>
      <c r="K2343" s="42"/>
      <c r="L2343" s="46"/>
      <c r="M2343" s="48"/>
      <c r="N2343" s="48"/>
      <c r="O2343" s="42"/>
      <c r="P2343" s="42"/>
      <c r="Q2343" s="42"/>
      <c r="R2343" s="47"/>
      <c r="S2343" s="42"/>
      <c r="T2343" s="73"/>
      <c r="U2343" s="48"/>
      <c r="V2343" s="49"/>
    </row>
    <row r="2344" spans="1:22" x14ac:dyDescent="0.35">
      <c r="A2344" s="1"/>
      <c r="B2344" s="44"/>
      <c r="E2344" s="50"/>
      <c r="F2344" s="41"/>
      <c r="G2344" s="42"/>
      <c r="H2344" s="42"/>
      <c r="I2344" s="42"/>
      <c r="J2344" s="42"/>
      <c r="K2344" s="42"/>
      <c r="L2344" s="46"/>
      <c r="M2344" s="48"/>
      <c r="N2344" s="48"/>
      <c r="O2344" s="42"/>
      <c r="P2344" s="42"/>
      <c r="Q2344" s="42"/>
      <c r="R2344" s="47"/>
      <c r="S2344" s="42"/>
      <c r="T2344" s="73"/>
      <c r="U2344" s="48"/>
      <c r="V2344" s="49"/>
    </row>
    <row r="2345" spans="1:22" x14ac:dyDescent="0.35">
      <c r="A2345" s="1"/>
      <c r="B2345" s="44"/>
      <c r="E2345" s="50"/>
      <c r="F2345" s="41"/>
      <c r="G2345" s="42"/>
      <c r="H2345" s="42"/>
      <c r="I2345" s="42"/>
      <c r="J2345" s="42"/>
      <c r="K2345" s="42"/>
      <c r="L2345" s="46"/>
      <c r="M2345" s="48"/>
      <c r="N2345" s="48"/>
      <c r="O2345" s="42"/>
      <c r="P2345" s="42"/>
      <c r="Q2345" s="42"/>
      <c r="R2345" s="47"/>
      <c r="S2345" s="42"/>
      <c r="T2345" s="73"/>
      <c r="U2345" s="48"/>
      <c r="V2345" s="49"/>
    </row>
    <row r="2346" spans="1:22" x14ac:dyDescent="0.35">
      <c r="A2346" s="1"/>
      <c r="B2346" s="44"/>
      <c r="E2346" s="50"/>
      <c r="F2346" s="41"/>
      <c r="G2346" s="48"/>
      <c r="H2346" s="42"/>
      <c r="I2346" s="42"/>
      <c r="J2346" s="42"/>
      <c r="K2346" s="42"/>
      <c r="L2346" s="46"/>
      <c r="M2346" s="48"/>
      <c r="N2346" s="48"/>
      <c r="O2346" s="42"/>
      <c r="P2346" s="42"/>
      <c r="Q2346" s="42"/>
      <c r="R2346" s="47"/>
      <c r="S2346" s="42"/>
      <c r="T2346" s="73"/>
      <c r="U2346" s="48"/>
      <c r="V2346" s="49"/>
    </row>
    <row r="2347" spans="1:22" x14ac:dyDescent="0.35">
      <c r="A2347" s="1"/>
      <c r="B2347" s="44"/>
      <c r="E2347" s="50"/>
      <c r="F2347" s="41"/>
      <c r="G2347" s="42"/>
      <c r="H2347" s="42"/>
      <c r="I2347" s="42"/>
      <c r="J2347" s="42"/>
      <c r="K2347" s="42"/>
      <c r="L2347" s="46"/>
      <c r="M2347" s="48"/>
      <c r="N2347" s="48"/>
      <c r="O2347" s="42"/>
      <c r="P2347" s="42"/>
      <c r="Q2347" s="42"/>
      <c r="R2347" s="47"/>
      <c r="S2347" s="42"/>
      <c r="T2347" s="73"/>
      <c r="U2347" s="48"/>
      <c r="V2347" s="49"/>
    </row>
    <row r="2348" spans="1:22" x14ac:dyDescent="0.35">
      <c r="A2348" s="1"/>
      <c r="B2348" s="44"/>
      <c r="E2348" s="50"/>
      <c r="F2348" s="41"/>
      <c r="G2348" s="42"/>
      <c r="H2348" s="42"/>
      <c r="I2348" s="42"/>
      <c r="J2348" s="42"/>
      <c r="K2348" s="42"/>
      <c r="L2348" s="46"/>
      <c r="M2348" s="48"/>
      <c r="N2348" s="48"/>
      <c r="O2348" s="42"/>
      <c r="P2348" s="42"/>
      <c r="Q2348" s="42"/>
      <c r="R2348" s="47"/>
      <c r="S2348" s="42"/>
      <c r="T2348" s="73"/>
      <c r="U2348" s="48"/>
      <c r="V2348" s="49"/>
    </row>
    <row r="2349" spans="1:22" x14ac:dyDescent="0.35">
      <c r="A2349" s="1"/>
      <c r="B2349" s="44"/>
      <c r="E2349" s="50"/>
      <c r="F2349" s="41"/>
      <c r="G2349" s="42"/>
      <c r="H2349" s="42"/>
      <c r="I2349" s="42"/>
      <c r="J2349" s="42"/>
      <c r="K2349" s="42"/>
      <c r="L2349" s="46"/>
      <c r="M2349" s="48"/>
      <c r="N2349" s="48"/>
      <c r="O2349" s="42"/>
      <c r="P2349" s="42"/>
      <c r="Q2349" s="42"/>
      <c r="R2349" s="47"/>
      <c r="S2349" s="42"/>
      <c r="T2349" s="73"/>
      <c r="U2349" s="48"/>
      <c r="V2349" s="49"/>
    </row>
    <row r="2350" spans="1:22" x14ac:dyDescent="0.35">
      <c r="A2350" s="1"/>
      <c r="B2350" s="44"/>
      <c r="E2350" s="50"/>
      <c r="F2350" s="41"/>
      <c r="G2350" s="42"/>
      <c r="H2350" s="42"/>
      <c r="I2350" s="42"/>
      <c r="J2350" s="42"/>
      <c r="K2350" s="42"/>
      <c r="L2350" s="46"/>
      <c r="M2350" s="42"/>
      <c r="N2350" s="48"/>
      <c r="O2350" s="42"/>
      <c r="P2350" s="42"/>
      <c r="Q2350" s="42"/>
      <c r="R2350" s="47"/>
      <c r="S2350" s="42"/>
      <c r="T2350" s="73"/>
      <c r="U2350" s="48"/>
      <c r="V2350" s="49"/>
    </row>
    <row r="2351" spans="1:22" x14ac:dyDescent="0.35">
      <c r="A2351" s="1"/>
      <c r="B2351" s="44"/>
      <c r="E2351" s="50"/>
      <c r="F2351" s="41"/>
      <c r="G2351" s="42"/>
      <c r="H2351" s="42"/>
      <c r="I2351" s="42"/>
      <c r="J2351" s="42"/>
      <c r="K2351" s="42"/>
      <c r="L2351" s="46"/>
      <c r="M2351" s="42"/>
      <c r="N2351" s="48"/>
      <c r="O2351" s="42"/>
      <c r="P2351" s="42"/>
      <c r="Q2351" s="42"/>
      <c r="R2351" s="47"/>
      <c r="S2351" s="42"/>
      <c r="T2351" s="73"/>
      <c r="U2351" s="48"/>
      <c r="V2351" s="49"/>
    </row>
    <row r="2352" spans="1:22" x14ac:dyDescent="0.35">
      <c r="A2352" s="1"/>
      <c r="B2352" s="44"/>
      <c r="E2352" s="50"/>
      <c r="F2352" s="41"/>
      <c r="G2352" s="42"/>
      <c r="H2352" s="42"/>
      <c r="I2352" s="42"/>
      <c r="J2352" s="42"/>
      <c r="K2352" s="42"/>
      <c r="L2352" s="46"/>
      <c r="M2352" s="42"/>
      <c r="N2352" s="48"/>
      <c r="O2352" s="42"/>
      <c r="P2352" s="42"/>
      <c r="Q2352" s="42"/>
      <c r="R2352" s="47"/>
      <c r="S2352" s="42"/>
      <c r="T2352" s="73"/>
      <c r="U2352" s="48"/>
      <c r="V2352" s="49"/>
    </row>
    <row r="2353" spans="1:22" x14ac:dyDescent="0.35">
      <c r="A2353" s="1"/>
      <c r="B2353" s="44"/>
      <c r="E2353" s="50"/>
      <c r="F2353" s="41"/>
      <c r="G2353" s="42"/>
      <c r="H2353" s="42"/>
      <c r="I2353" s="42"/>
      <c r="J2353" s="42"/>
      <c r="K2353" s="42"/>
      <c r="L2353" s="46"/>
      <c r="M2353" s="48"/>
      <c r="N2353" s="48"/>
      <c r="O2353" s="42"/>
      <c r="P2353" s="42"/>
      <c r="Q2353" s="42"/>
      <c r="R2353" s="47"/>
      <c r="S2353" s="42"/>
      <c r="T2353" s="73"/>
      <c r="U2353" s="48"/>
      <c r="V2353" s="49"/>
    </row>
    <row r="2354" spans="1:22" x14ac:dyDescent="0.35">
      <c r="A2354" s="1"/>
      <c r="B2354" s="44"/>
      <c r="E2354" s="50"/>
      <c r="F2354" s="41"/>
      <c r="G2354" s="42"/>
      <c r="H2354" s="42"/>
      <c r="I2354" s="42"/>
      <c r="J2354" s="42"/>
      <c r="K2354" s="42"/>
      <c r="L2354" s="46"/>
      <c r="M2354" s="48"/>
      <c r="N2354" s="48"/>
      <c r="O2354" s="42"/>
      <c r="P2354" s="42"/>
      <c r="Q2354" s="42"/>
      <c r="R2354" s="47"/>
      <c r="S2354" s="42"/>
      <c r="T2354" s="73"/>
      <c r="U2354" s="48"/>
      <c r="V2354" s="49"/>
    </row>
    <row r="2355" spans="1:22" x14ac:dyDescent="0.35">
      <c r="A2355" s="1"/>
      <c r="B2355" s="44"/>
      <c r="E2355" s="50"/>
      <c r="F2355" s="41"/>
      <c r="G2355" s="42"/>
      <c r="H2355" s="42"/>
      <c r="I2355" s="42"/>
      <c r="J2355" s="42"/>
      <c r="K2355" s="42"/>
      <c r="L2355" s="46"/>
      <c r="M2355" s="48"/>
      <c r="N2355" s="48"/>
      <c r="O2355" s="42"/>
      <c r="P2355" s="42"/>
      <c r="Q2355" s="42"/>
      <c r="R2355" s="47"/>
      <c r="S2355" s="42"/>
      <c r="T2355" s="73"/>
      <c r="U2355" s="48"/>
      <c r="V2355" s="49"/>
    </row>
    <row r="2356" spans="1:22" x14ac:dyDescent="0.35">
      <c r="A2356" s="1"/>
      <c r="B2356" s="44"/>
      <c r="E2356" s="50"/>
      <c r="F2356" s="41"/>
      <c r="G2356" s="42"/>
      <c r="H2356" s="42"/>
      <c r="I2356" s="42"/>
      <c r="J2356" s="42"/>
      <c r="K2356" s="42"/>
      <c r="L2356" s="46"/>
      <c r="M2356" s="42"/>
      <c r="N2356" s="48"/>
      <c r="O2356" s="42"/>
      <c r="P2356" s="42"/>
      <c r="Q2356" s="42"/>
      <c r="R2356" s="47"/>
      <c r="S2356" s="42"/>
      <c r="T2356" s="73"/>
      <c r="U2356" s="48"/>
      <c r="V2356" s="49"/>
    </row>
    <row r="2357" spans="1:22" x14ac:dyDescent="0.35">
      <c r="A2357" s="1"/>
      <c r="B2357" s="44"/>
      <c r="E2357" s="50"/>
      <c r="F2357" s="41"/>
      <c r="G2357" s="42"/>
      <c r="H2357" s="42"/>
      <c r="I2357" s="42"/>
      <c r="J2357" s="42"/>
      <c r="K2357" s="42"/>
      <c r="L2357" s="46"/>
      <c r="M2357" s="48"/>
      <c r="N2357" s="48"/>
      <c r="O2357" s="42"/>
      <c r="P2357" s="42"/>
      <c r="Q2357" s="42"/>
      <c r="R2357" s="47"/>
      <c r="S2357" s="42"/>
      <c r="T2357" s="73"/>
      <c r="U2357" s="48"/>
      <c r="V2357" s="49"/>
    </row>
    <row r="2358" spans="1:22" x14ac:dyDescent="0.35">
      <c r="A2358" s="1"/>
      <c r="B2358" s="44"/>
      <c r="E2358" s="50"/>
      <c r="F2358" s="41"/>
      <c r="G2358" s="42"/>
      <c r="H2358" s="42"/>
      <c r="I2358" s="42"/>
      <c r="J2358" s="42"/>
      <c r="K2358" s="42"/>
      <c r="L2358" s="46"/>
      <c r="M2358" s="48"/>
      <c r="N2358" s="48"/>
      <c r="O2358" s="42"/>
      <c r="P2358" s="42"/>
      <c r="Q2358" s="42"/>
      <c r="R2358" s="47"/>
      <c r="S2358" s="42"/>
      <c r="T2358" s="73"/>
      <c r="U2358" s="48"/>
      <c r="V2358" s="49"/>
    </row>
    <row r="2359" spans="1:22" x14ac:dyDescent="0.35">
      <c r="A2359" s="1"/>
      <c r="B2359" s="44"/>
      <c r="E2359" s="50"/>
      <c r="F2359" s="41"/>
      <c r="G2359" s="42"/>
      <c r="H2359" s="48"/>
      <c r="I2359" s="42"/>
      <c r="J2359" s="42"/>
      <c r="K2359" s="42"/>
      <c r="L2359" s="46"/>
      <c r="M2359" s="42"/>
      <c r="N2359" s="48"/>
      <c r="O2359" s="42"/>
      <c r="P2359" s="42"/>
      <c r="Q2359" s="42"/>
      <c r="R2359" s="47"/>
      <c r="S2359" s="42"/>
      <c r="T2359" s="73"/>
      <c r="U2359" s="48"/>
      <c r="V2359" s="49"/>
    </row>
    <row r="2360" spans="1:22" x14ac:dyDescent="0.35">
      <c r="A2360" s="1"/>
      <c r="B2360" s="44"/>
      <c r="E2360" s="50"/>
      <c r="F2360" s="41"/>
      <c r="G2360" s="42"/>
      <c r="H2360" s="42"/>
      <c r="I2360" s="42"/>
      <c r="J2360" s="42"/>
      <c r="K2360" s="42"/>
      <c r="L2360" s="46"/>
      <c r="M2360" s="42"/>
      <c r="N2360" s="48"/>
      <c r="O2360" s="42"/>
      <c r="P2360" s="42"/>
      <c r="Q2360" s="42"/>
      <c r="R2360" s="47"/>
      <c r="S2360" s="42"/>
      <c r="T2360" s="73"/>
      <c r="U2360" s="48"/>
      <c r="V2360" s="49"/>
    </row>
    <row r="2361" spans="1:22" x14ac:dyDescent="0.35">
      <c r="A2361" s="1"/>
      <c r="B2361" s="44"/>
      <c r="E2361" s="50"/>
      <c r="F2361" s="41"/>
      <c r="G2361" s="42"/>
      <c r="H2361" s="48"/>
      <c r="I2361" s="42"/>
      <c r="J2361" s="42"/>
      <c r="K2361" s="42"/>
      <c r="L2361" s="46"/>
      <c r="M2361" s="42"/>
      <c r="N2361" s="48"/>
      <c r="O2361" s="42"/>
      <c r="P2361" s="42"/>
      <c r="Q2361" s="42"/>
      <c r="R2361" s="47"/>
      <c r="S2361" s="42"/>
      <c r="T2361" s="73"/>
      <c r="U2361" s="48"/>
      <c r="V2361" s="49"/>
    </row>
    <row r="2362" spans="1:22" x14ac:dyDescent="0.35">
      <c r="A2362" s="1"/>
      <c r="B2362" s="44"/>
      <c r="E2362" s="50"/>
      <c r="F2362" s="41"/>
      <c r="G2362" s="42"/>
      <c r="H2362" s="42"/>
      <c r="I2362" s="42"/>
      <c r="J2362" s="42"/>
      <c r="K2362" s="42"/>
      <c r="L2362" s="46"/>
      <c r="M2362" s="42"/>
      <c r="N2362" s="48"/>
      <c r="O2362" s="42"/>
      <c r="P2362" s="42"/>
      <c r="Q2362" s="42"/>
      <c r="R2362" s="47"/>
      <c r="S2362" s="42"/>
      <c r="T2362" s="73"/>
      <c r="U2362" s="48"/>
      <c r="V2362" s="49"/>
    </row>
    <row r="2363" spans="1:22" x14ac:dyDescent="0.35">
      <c r="A2363" s="1"/>
      <c r="B2363" s="44"/>
      <c r="E2363" s="50"/>
      <c r="F2363" s="41"/>
      <c r="G2363" s="42"/>
      <c r="H2363" s="42"/>
      <c r="I2363" s="42"/>
      <c r="J2363" s="42"/>
      <c r="K2363" s="42"/>
      <c r="L2363" s="46"/>
      <c r="M2363" s="42"/>
      <c r="N2363" s="48"/>
      <c r="O2363" s="42"/>
      <c r="P2363" s="42"/>
      <c r="Q2363" s="42"/>
      <c r="R2363" s="47"/>
      <c r="S2363" s="42"/>
      <c r="T2363" s="73"/>
      <c r="U2363" s="48"/>
      <c r="V2363" s="49"/>
    </row>
    <row r="2364" spans="1:22" x14ac:dyDescent="0.35">
      <c r="A2364" s="1"/>
      <c r="B2364" s="44"/>
      <c r="E2364" s="50"/>
      <c r="F2364" s="41"/>
      <c r="G2364" s="42"/>
      <c r="H2364" s="42"/>
      <c r="I2364" s="42"/>
      <c r="J2364" s="42"/>
      <c r="K2364" s="42"/>
      <c r="L2364" s="46"/>
      <c r="M2364" s="42"/>
      <c r="N2364" s="48"/>
      <c r="O2364" s="42"/>
      <c r="P2364" s="42"/>
      <c r="Q2364" s="42"/>
      <c r="R2364" s="47"/>
      <c r="S2364" s="42"/>
      <c r="T2364" s="73"/>
      <c r="U2364" s="48"/>
      <c r="V2364" s="49"/>
    </row>
    <row r="2365" spans="1:22" x14ac:dyDescent="0.35">
      <c r="A2365" s="1"/>
      <c r="B2365" s="44"/>
      <c r="E2365" s="50"/>
      <c r="F2365" s="41"/>
      <c r="G2365" s="42"/>
      <c r="H2365" s="42"/>
      <c r="I2365" s="42"/>
      <c r="J2365" s="42"/>
      <c r="K2365" s="42"/>
      <c r="L2365" s="46"/>
      <c r="M2365" s="42"/>
      <c r="N2365" s="48"/>
      <c r="O2365" s="42"/>
      <c r="P2365" s="42"/>
      <c r="Q2365" s="42"/>
      <c r="R2365" s="47"/>
      <c r="S2365" s="42"/>
      <c r="T2365" s="73"/>
      <c r="U2365" s="48"/>
      <c r="V2365" s="49"/>
    </row>
    <row r="2366" spans="1:22" x14ac:dyDescent="0.35">
      <c r="A2366" s="1"/>
      <c r="B2366" s="44"/>
      <c r="E2366" s="50"/>
      <c r="F2366" s="41"/>
      <c r="G2366" s="42"/>
      <c r="H2366" s="42"/>
      <c r="I2366" s="42"/>
      <c r="J2366" s="42"/>
      <c r="K2366" s="42"/>
      <c r="L2366" s="46"/>
      <c r="M2366" s="42"/>
      <c r="N2366" s="48"/>
      <c r="O2366" s="42"/>
      <c r="P2366" s="42"/>
      <c r="Q2366" s="42"/>
      <c r="R2366" s="47"/>
      <c r="S2366" s="42"/>
      <c r="T2366" s="73"/>
      <c r="U2366" s="48"/>
      <c r="V2366" s="49"/>
    </row>
    <row r="2367" spans="1:22" x14ac:dyDescent="0.35">
      <c r="A2367" s="1"/>
      <c r="B2367" s="44"/>
      <c r="E2367" s="50"/>
      <c r="F2367" s="41"/>
      <c r="G2367" s="42"/>
      <c r="H2367" s="42"/>
      <c r="I2367" s="42"/>
      <c r="J2367" s="42"/>
      <c r="K2367" s="42"/>
      <c r="L2367" s="46"/>
      <c r="M2367" s="42"/>
      <c r="N2367" s="48"/>
      <c r="O2367" s="42"/>
      <c r="P2367" s="42"/>
      <c r="Q2367" s="42"/>
      <c r="R2367" s="47"/>
      <c r="S2367" s="42"/>
      <c r="T2367" s="73"/>
      <c r="U2367" s="48"/>
      <c r="V2367" s="49"/>
    </row>
    <row r="2368" spans="1:22" x14ac:dyDescent="0.35">
      <c r="A2368" s="1"/>
      <c r="B2368" s="44"/>
      <c r="E2368" s="50"/>
      <c r="F2368" s="41"/>
      <c r="G2368" s="42"/>
      <c r="H2368" s="42"/>
      <c r="I2368" s="42"/>
      <c r="J2368" s="42"/>
      <c r="K2368" s="42"/>
      <c r="L2368" s="46"/>
      <c r="M2368" s="42"/>
      <c r="N2368" s="48"/>
      <c r="O2368" s="42"/>
      <c r="P2368" s="42"/>
      <c r="Q2368" s="42"/>
      <c r="R2368" s="47"/>
      <c r="S2368" s="42"/>
      <c r="T2368" s="73"/>
      <c r="U2368" s="48"/>
      <c r="V2368" s="49"/>
    </row>
    <row r="2369" spans="1:22" x14ac:dyDescent="0.35">
      <c r="A2369" s="1"/>
      <c r="B2369" s="44"/>
      <c r="E2369" s="50"/>
      <c r="F2369" s="41"/>
      <c r="G2369" s="42"/>
      <c r="H2369" s="42"/>
      <c r="I2369" s="42"/>
      <c r="J2369" s="42"/>
      <c r="K2369" s="42"/>
      <c r="L2369" s="46"/>
      <c r="M2369" s="42"/>
      <c r="N2369" s="48"/>
      <c r="O2369" s="42"/>
      <c r="P2369" s="42"/>
      <c r="Q2369" s="42"/>
      <c r="R2369" s="47"/>
      <c r="S2369" s="42"/>
      <c r="T2369" s="73"/>
      <c r="U2369" s="48"/>
      <c r="V2369" s="49"/>
    </row>
    <row r="2370" spans="1:22" x14ac:dyDescent="0.35">
      <c r="A2370" s="1"/>
      <c r="B2370" s="44"/>
      <c r="E2370" s="50"/>
      <c r="F2370" s="41"/>
      <c r="G2370" s="42"/>
      <c r="H2370" s="42"/>
      <c r="I2370" s="42"/>
      <c r="J2370" s="42"/>
      <c r="K2370" s="42"/>
      <c r="L2370" s="46"/>
      <c r="M2370" s="42"/>
      <c r="N2370" s="48"/>
      <c r="O2370" s="42"/>
      <c r="P2370" s="42"/>
      <c r="Q2370" s="42"/>
      <c r="R2370" s="47"/>
      <c r="S2370" s="42"/>
      <c r="T2370" s="73"/>
      <c r="U2370" s="48"/>
      <c r="V2370" s="49"/>
    </row>
    <row r="2371" spans="1:22" x14ac:dyDescent="0.35">
      <c r="A2371" s="1"/>
      <c r="B2371" s="44"/>
      <c r="E2371" s="50"/>
      <c r="F2371" s="41"/>
      <c r="G2371" s="42"/>
      <c r="H2371" s="42"/>
      <c r="I2371" s="42"/>
      <c r="J2371" s="42"/>
      <c r="K2371" s="42"/>
      <c r="L2371" s="46"/>
      <c r="M2371" s="42"/>
      <c r="N2371" s="48"/>
      <c r="O2371" s="42"/>
      <c r="P2371" s="42"/>
      <c r="Q2371" s="42"/>
      <c r="R2371" s="47"/>
      <c r="S2371" s="42"/>
      <c r="T2371" s="73"/>
      <c r="U2371" s="48"/>
      <c r="V2371" s="49"/>
    </row>
    <row r="2372" spans="1:22" x14ac:dyDescent="0.35">
      <c r="A2372" s="1"/>
      <c r="B2372" s="44"/>
      <c r="E2372" s="50"/>
      <c r="F2372" s="41"/>
      <c r="G2372" s="42"/>
      <c r="H2372" s="42"/>
      <c r="I2372" s="42"/>
      <c r="J2372" s="42"/>
      <c r="K2372" s="42"/>
      <c r="L2372" s="46"/>
      <c r="M2372" s="42"/>
      <c r="N2372" s="48"/>
      <c r="O2372" s="42"/>
      <c r="P2372" s="42"/>
      <c r="Q2372" s="42"/>
      <c r="R2372" s="47"/>
      <c r="S2372" s="42"/>
      <c r="T2372" s="73"/>
      <c r="U2372" s="48"/>
      <c r="V2372" s="49"/>
    </row>
    <row r="2373" spans="1:22" x14ac:dyDescent="0.35">
      <c r="A2373" s="1"/>
      <c r="B2373" s="44"/>
      <c r="E2373" s="50"/>
      <c r="F2373" s="41"/>
      <c r="G2373" s="42"/>
      <c r="H2373" s="42"/>
      <c r="I2373" s="42"/>
      <c r="J2373" s="42"/>
      <c r="K2373" s="42"/>
      <c r="L2373" s="46"/>
      <c r="M2373" s="42"/>
      <c r="N2373" s="48"/>
      <c r="O2373" s="42"/>
      <c r="P2373" s="42"/>
      <c r="Q2373" s="42"/>
      <c r="R2373" s="47"/>
      <c r="S2373" s="42"/>
      <c r="T2373" s="73"/>
      <c r="U2373" s="48"/>
      <c r="V2373" s="49"/>
    </row>
    <row r="2374" spans="1:22" x14ac:dyDescent="0.35">
      <c r="A2374" s="1"/>
      <c r="B2374" s="44"/>
      <c r="E2374" s="50"/>
      <c r="F2374" s="41"/>
      <c r="G2374" s="42"/>
      <c r="H2374" s="48"/>
      <c r="I2374" s="42"/>
      <c r="J2374" s="42"/>
      <c r="K2374" s="42"/>
      <c r="L2374" s="46"/>
      <c r="M2374" s="42"/>
      <c r="N2374" s="48"/>
      <c r="O2374" s="42"/>
      <c r="P2374" s="42"/>
      <c r="Q2374" s="42"/>
      <c r="R2374" s="47"/>
      <c r="S2374" s="42"/>
      <c r="T2374" s="73"/>
      <c r="U2374" s="48"/>
      <c r="V2374" s="49"/>
    </row>
    <row r="2375" spans="1:22" x14ac:dyDescent="0.35">
      <c r="A2375" s="1"/>
      <c r="B2375" s="44"/>
      <c r="E2375" s="50"/>
      <c r="F2375" s="41"/>
      <c r="G2375" s="42"/>
      <c r="H2375" s="42"/>
      <c r="I2375" s="42"/>
      <c r="J2375" s="42"/>
      <c r="K2375" s="42"/>
      <c r="L2375" s="46"/>
      <c r="M2375" s="42"/>
      <c r="N2375" s="48"/>
      <c r="O2375" s="42"/>
      <c r="P2375" s="42"/>
      <c r="Q2375" s="42"/>
      <c r="R2375" s="47"/>
      <c r="S2375" s="42"/>
      <c r="T2375" s="73"/>
      <c r="U2375" s="48"/>
      <c r="V2375" s="49"/>
    </row>
    <row r="2376" spans="1:22" x14ac:dyDescent="0.35">
      <c r="A2376" s="1"/>
      <c r="B2376" s="44"/>
      <c r="E2376" s="50"/>
      <c r="F2376" s="41"/>
      <c r="G2376" s="42"/>
      <c r="H2376" s="42"/>
      <c r="I2376" s="42"/>
      <c r="J2376" s="42"/>
      <c r="K2376" s="42"/>
      <c r="L2376" s="46"/>
      <c r="M2376" s="42"/>
      <c r="N2376" s="48"/>
      <c r="O2376" s="42"/>
      <c r="P2376" s="42"/>
      <c r="Q2376" s="42"/>
      <c r="R2376" s="47"/>
      <c r="S2376" s="42"/>
      <c r="T2376" s="73"/>
      <c r="U2376" s="48"/>
      <c r="V2376" s="49"/>
    </row>
    <row r="2377" spans="1:22" x14ac:dyDescent="0.35">
      <c r="A2377" s="1"/>
      <c r="B2377" s="44"/>
      <c r="E2377" s="50"/>
      <c r="F2377" s="41"/>
      <c r="G2377" s="42"/>
      <c r="H2377" s="48"/>
      <c r="I2377" s="42"/>
      <c r="J2377" s="42"/>
      <c r="K2377" s="42"/>
      <c r="L2377" s="46"/>
      <c r="M2377" s="42"/>
      <c r="N2377" s="48"/>
      <c r="O2377" s="42"/>
      <c r="P2377" s="42"/>
      <c r="Q2377" s="42"/>
      <c r="R2377" s="47"/>
      <c r="S2377" s="42"/>
      <c r="T2377" s="73"/>
      <c r="U2377" s="48"/>
      <c r="V2377" s="49"/>
    </row>
    <row r="2378" spans="1:22" x14ac:dyDescent="0.35">
      <c r="A2378" s="1"/>
      <c r="B2378" s="44"/>
      <c r="E2378" s="50"/>
      <c r="F2378" s="41"/>
      <c r="G2378" s="42"/>
      <c r="H2378" s="42"/>
      <c r="I2378" s="42"/>
      <c r="J2378" s="42"/>
      <c r="K2378" s="42"/>
      <c r="L2378" s="46"/>
      <c r="M2378" s="42"/>
      <c r="N2378" s="48"/>
      <c r="O2378" s="42"/>
      <c r="P2378" s="42"/>
      <c r="Q2378" s="42"/>
      <c r="R2378" s="47"/>
      <c r="S2378" s="42"/>
      <c r="T2378" s="73"/>
      <c r="U2378" s="48"/>
      <c r="V2378" s="49"/>
    </row>
    <row r="2379" spans="1:22" x14ac:dyDescent="0.35">
      <c r="A2379" s="1"/>
      <c r="B2379" s="44"/>
      <c r="E2379" s="50"/>
      <c r="F2379" s="41"/>
      <c r="G2379" s="42"/>
      <c r="H2379" s="48"/>
      <c r="I2379" s="42"/>
      <c r="J2379" s="42"/>
      <c r="K2379" s="42"/>
      <c r="L2379" s="46"/>
      <c r="M2379" s="42"/>
      <c r="N2379" s="48"/>
      <c r="O2379" s="42"/>
      <c r="P2379" s="42"/>
      <c r="Q2379" s="42"/>
      <c r="R2379" s="47"/>
      <c r="S2379" s="42"/>
      <c r="T2379" s="73"/>
      <c r="U2379" s="48"/>
      <c r="V2379" s="49"/>
    </row>
    <row r="2380" spans="1:22" x14ac:dyDescent="0.35">
      <c r="A2380" s="1"/>
      <c r="B2380" s="44"/>
      <c r="E2380" s="50"/>
      <c r="F2380" s="41"/>
      <c r="G2380" s="42"/>
      <c r="H2380" s="42"/>
      <c r="I2380" s="42"/>
      <c r="J2380" s="42"/>
      <c r="K2380" s="42"/>
      <c r="L2380" s="46"/>
      <c r="M2380" s="42"/>
      <c r="N2380" s="48"/>
      <c r="O2380" s="42"/>
      <c r="P2380" s="42"/>
      <c r="Q2380" s="42"/>
      <c r="R2380" s="47"/>
      <c r="S2380" s="42"/>
      <c r="T2380" s="73"/>
      <c r="U2380" s="48"/>
      <c r="V2380" s="49"/>
    </row>
    <row r="2381" spans="1:22" x14ac:dyDescent="0.35">
      <c r="A2381" s="1"/>
      <c r="B2381" s="44"/>
      <c r="E2381" s="50"/>
      <c r="F2381" s="41"/>
      <c r="G2381" s="42"/>
      <c r="H2381" s="42"/>
      <c r="I2381" s="42"/>
      <c r="J2381" s="42"/>
      <c r="K2381" s="42"/>
      <c r="L2381" s="46"/>
      <c r="M2381" s="42"/>
      <c r="N2381" s="48"/>
      <c r="O2381" s="42"/>
      <c r="P2381" s="42"/>
      <c r="Q2381" s="42"/>
      <c r="R2381" s="47"/>
      <c r="S2381" s="42"/>
      <c r="T2381" s="73"/>
      <c r="U2381" s="48"/>
      <c r="V2381" s="49"/>
    </row>
    <row r="2382" spans="1:22" x14ac:dyDescent="0.35">
      <c r="A2382" s="1"/>
      <c r="B2382" s="44"/>
      <c r="E2382" s="50"/>
      <c r="F2382" s="41"/>
      <c r="G2382" s="42"/>
      <c r="H2382" s="42"/>
      <c r="I2382" s="42"/>
      <c r="J2382" s="42"/>
      <c r="K2382" s="42"/>
      <c r="L2382" s="46"/>
      <c r="M2382" s="42"/>
      <c r="N2382" s="48"/>
      <c r="O2382" s="42"/>
      <c r="P2382" s="42"/>
      <c r="Q2382" s="42"/>
      <c r="R2382" s="47"/>
      <c r="S2382" s="42"/>
      <c r="T2382" s="73"/>
      <c r="U2382" s="48"/>
      <c r="V2382" s="49"/>
    </row>
    <row r="2383" spans="1:22" x14ac:dyDescent="0.35">
      <c r="A2383" s="1"/>
      <c r="B2383" s="44"/>
      <c r="E2383" s="50"/>
      <c r="F2383" s="41"/>
      <c r="G2383" s="42"/>
      <c r="H2383" s="42"/>
      <c r="I2383" s="42"/>
      <c r="J2383" s="42"/>
      <c r="K2383" s="42"/>
      <c r="L2383" s="46"/>
      <c r="M2383" s="42"/>
      <c r="N2383" s="48"/>
      <c r="O2383" s="42"/>
      <c r="P2383" s="42"/>
      <c r="Q2383" s="42"/>
      <c r="R2383" s="47"/>
      <c r="S2383" s="42"/>
      <c r="T2383" s="73"/>
      <c r="U2383" s="48"/>
      <c r="V2383" s="49"/>
    </row>
    <row r="2384" spans="1:22" x14ac:dyDescent="0.35">
      <c r="A2384" s="1"/>
      <c r="B2384" s="44"/>
      <c r="E2384" s="50"/>
      <c r="F2384" s="41"/>
      <c r="G2384" s="42"/>
      <c r="H2384" s="42"/>
      <c r="I2384" s="42"/>
      <c r="J2384" s="42"/>
      <c r="K2384" s="42"/>
      <c r="L2384" s="46"/>
      <c r="M2384" s="48"/>
      <c r="N2384" s="48"/>
      <c r="O2384" s="42"/>
      <c r="P2384" s="42"/>
      <c r="Q2384" s="42"/>
      <c r="R2384" s="47"/>
      <c r="S2384" s="42"/>
      <c r="T2384" s="73"/>
      <c r="U2384" s="48"/>
      <c r="V2384" s="49"/>
    </row>
    <row r="2385" spans="1:22" x14ac:dyDescent="0.35">
      <c r="A2385" s="1"/>
      <c r="B2385" s="44"/>
      <c r="E2385" s="50"/>
      <c r="F2385" s="41"/>
      <c r="G2385" s="42"/>
      <c r="H2385" s="42"/>
      <c r="I2385" s="42"/>
      <c r="J2385" s="42"/>
      <c r="K2385" s="42"/>
      <c r="L2385" s="46"/>
      <c r="M2385" s="48"/>
      <c r="N2385" s="48"/>
      <c r="O2385" s="42"/>
      <c r="P2385" s="42"/>
      <c r="Q2385" s="42"/>
      <c r="R2385" s="47"/>
      <c r="S2385" s="42"/>
      <c r="T2385" s="73"/>
      <c r="U2385" s="48"/>
      <c r="V2385" s="49"/>
    </row>
    <row r="2386" spans="1:22" x14ac:dyDescent="0.35">
      <c r="A2386" s="1"/>
      <c r="B2386" s="44"/>
      <c r="E2386" s="50"/>
      <c r="F2386" s="41"/>
      <c r="G2386" s="42"/>
      <c r="H2386" s="42"/>
      <c r="I2386" s="42"/>
      <c r="J2386" s="42"/>
      <c r="K2386" s="42"/>
      <c r="L2386" s="46"/>
      <c r="M2386" s="48"/>
      <c r="N2386" s="48"/>
      <c r="O2386" s="42"/>
      <c r="P2386" s="42"/>
      <c r="Q2386" s="42"/>
      <c r="R2386" s="47"/>
      <c r="S2386" s="42"/>
      <c r="T2386" s="73"/>
      <c r="U2386" s="48"/>
      <c r="V2386" s="49"/>
    </row>
    <row r="2387" spans="1:22" x14ac:dyDescent="0.35">
      <c r="A2387" s="1"/>
      <c r="B2387" s="44"/>
      <c r="E2387" s="50"/>
      <c r="F2387" s="41"/>
      <c r="G2387" s="42"/>
      <c r="H2387" s="42"/>
      <c r="I2387" s="42"/>
      <c r="J2387" s="42"/>
      <c r="K2387" s="42"/>
      <c r="L2387" s="46"/>
      <c r="M2387" s="48"/>
      <c r="N2387" s="48"/>
      <c r="O2387" s="42"/>
      <c r="P2387" s="42"/>
      <c r="Q2387" s="42"/>
      <c r="R2387" s="47"/>
      <c r="S2387" s="42"/>
      <c r="T2387" s="73"/>
      <c r="U2387" s="48"/>
      <c r="V2387" s="49"/>
    </row>
    <row r="2388" spans="1:22" x14ac:dyDescent="0.35">
      <c r="A2388" s="1"/>
      <c r="B2388" s="44"/>
      <c r="E2388" s="50"/>
      <c r="F2388" s="41"/>
      <c r="G2388" s="42"/>
      <c r="H2388" s="42"/>
      <c r="I2388" s="42"/>
      <c r="J2388" s="42"/>
      <c r="K2388" s="42"/>
      <c r="L2388" s="46"/>
      <c r="M2388" s="42"/>
      <c r="N2388" s="48"/>
      <c r="O2388" s="42"/>
      <c r="P2388" s="42"/>
      <c r="Q2388" s="42"/>
      <c r="R2388" s="47"/>
      <c r="S2388" s="42"/>
      <c r="T2388" s="73"/>
      <c r="U2388" s="48"/>
      <c r="V2388" s="49"/>
    </row>
    <row r="2389" spans="1:22" x14ac:dyDescent="0.35">
      <c r="A2389" s="1"/>
      <c r="B2389" s="44"/>
      <c r="E2389" s="50"/>
      <c r="F2389" s="41"/>
      <c r="G2389" s="42"/>
      <c r="H2389" s="42"/>
      <c r="I2389" s="42"/>
      <c r="J2389" s="42"/>
      <c r="K2389" s="42"/>
      <c r="L2389" s="46"/>
      <c r="M2389" s="42"/>
      <c r="N2389" s="48"/>
      <c r="O2389" s="42"/>
      <c r="P2389" s="42"/>
      <c r="Q2389" s="42"/>
      <c r="R2389" s="47"/>
      <c r="S2389" s="42"/>
      <c r="T2389" s="73"/>
      <c r="U2389" s="48"/>
      <c r="V2389" s="49"/>
    </row>
    <row r="2390" spans="1:22" x14ac:dyDescent="0.35">
      <c r="A2390" s="1"/>
      <c r="B2390" s="44"/>
      <c r="E2390" s="50"/>
      <c r="F2390" s="41"/>
      <c r="G2390" s="42"/>
      <c r="H2390" s="42"/>
      <c r="I2390" s="42"/>
      <c r="J2390" s="42"/>
      <c r="K2390" s="42"/>
      <c r="L2390" s="46"/>
      <c r="M2390" s="42"/>
      <c r="N2390" s="48"/>
      <c r="O2390" s="42"/>
      <c r="P2390" s="42"/>
      <c r="Q2390" s="42"/>
      <c r="R2390" s="47"/>
      <c r="S2390" s="42"/>
      <c r="T2390" s="73"/>
      <c r="U2390" s="48"/>
      <c r="V2390" s="49"/>
    </row>
    <row r="2391" spans="1:22" x14ac:dyDescent="0.35">
      <c r="A2391" s="1"/>
      <c r="B2391" s="44"/>
      <c r="E2391" s="50"/>
      <c r="F2391" s="41"/>
      <c r="G2391" s="42"/>
      <c r="H2391" s="42"/>
      <c r="I2391" s="42"/>
      <c r="J2391" s="42"/>
      <c r="K2391" s="42"/>
      <c r="L2391" s="46"/>
      <c r="M2391" s="42"/>
      <c r="N2391" s="48"/>
      <c r="O2391" s="42"/>
      <c r="P2391" s="42"/>
      <c r="Q2391" s="42"/>
      <c r="R2391" s="47"/>
      <c r="S2391" s="42"/>
      <c r="T2391" s="73"/>
      <c r="U2391" s="48"/>
      <c r="V2391" s="49"/>
    </row>
    <row r="2392" spans="1:22" x14ac:dyDescent="0.35">
      <c r="A2392" s="1"/>
      <c r="B2392" s="44"/>
      <c r="E2392" s="50"/>
      <c r="F2392" s="41"/>
      <c r="G2392" s="42"/>
      <c r="H2392" s="42"/>
      <c r="I2392" s="42"/>
      <c r="J2392" s="42"/>
      <c r="K2392" s="42"/>
      <c r="L2392" s="46"/>
      <c r="M2392" s="42"/>
      <c r="N2392" s="48"/>
      <c r="O2392" s="42"/>
      <c r="P2392" s="42"/>
      <c r="Q2392" s="42"/>
      <c r="R2392" s="47"/>
      <c r="S2392" s="42"/>
      <c r="T2392" s="73"/>
      <c r="U2392" s="48"/>
      <c r="V2392" s="49"/>
    </row>
    <row r="2393" spans="1:22" x14ac:dyDescent="0.35">
      <c r="A2393" s="1"/>
      <c r="B2393" s="44"/>
      <c r="E2393" s="50"/>
      <c r="F2393" s="41"/>
      <c r="G2393" s="42"/>
      <c r="H2393" s="42"/>
      <c r="I2393" s="42"/>
      <c r="J2393" s="42"/>
      <c r="K2393" s="42"/>
      <c r="L2393" s="46"/>
      <c r="M2393" s="42"/>
      <c r="N2393" s="48"/>
      <c r="O2393" s="42"/>
      <c r="P2393" s="42"/>
      <c r="Q2393" s="42"/>
      <c r="R2393" s="47"/>
      <c r="S2393" s="42"/>
      <c r="T2393" s="73"/>
      <c r="U2393" s="48"/>
      <c r="V2393" s="49"/>
    </row>
    <row r="2394" spans="1:22" x14ac:dyDescent="0.35">
      <c r="A2394" s="1"/>
      <c r="B2394" s="44"/>
      <c r="E2394" s="50"/>
      <c r="F2394" s="41"/>
      <c r="G2394" s="42"/>
      <c r="H2394" s="42"/>
      <c r="I2394" s="42"/>
      <c r="J2394" s="42"/>
      <c r="K2394" s="42"/>
      <c r="L2394" s="46"/>
      <c r="M2394" s="42"/>
      <c r="N2394" s="48"/>
      <c r="O2394" s="42"/>
      <c r="P2394" s="42"/>
      <c r="Q2394" s="42"/>
      <c r="R2394" s="47"/>
      <c r="S2394" s="42"/>
      <c r="T2394" s="73"/>
      <c r="U2394" s="48"/>
      <c r="V2394" s="49"/>
    </row>
    <row r="2395" spans="1:22" x14ac:dyDescent="0.35">
      <c r="A2395" s="1"/>
      <c r="B2395" s="44"/>
      <c r="E2395" s="50"/>
      <c r="F2395" s="41"/>
      <c r="G2395" s="42"/>
      <c r="H2395" s="42"/>
      <c r="I2395" s="42"/>
      <c r="J2395" s="42"/>
      <c r="K2395" s="42"/>
      <c r="L2395" s="46"/>
      <c r="M2395" s="48"/>
      <c r="N2395" s="48"/>
      <c r="O2395" s="42"/>
      <c r="P2395" s="42"/>
      <c r="Q2395" s="42"/>
      <c r="R2395" s="47"/>
      <c r="S2395" s="42"/>
      <c r="T2395" s="73"/>
      <c r="U2395" s="48"/>
      <c r="V2395" s="49"/>
    </row>
    <row r="2396" spans="1:22" x14ac:dyDescent="0.35">
      <c r="A2396" s="1"/>
      <c r="B2396" s="44"/>
      <c r="E2396" s="50"/>
      <c r="F2396" s="41"/>
      <c r="G2396" s="42"/>
      <c r="H2396" s="42"/>
      <c r="I2396" s="42"/>
      <c r="J2396" s="42"/>
      <c r="K2396" s="42"/>
      <c r="L2396" s="46"/>
      <c r="M2396" s="48"/>
      <c r="N2396" s="48"/>
      <c r="O2396" s="42"/>
      <c r="P2396" s="42"/>
      <c r="Q2396" s="42"/>
      <c r="R2396" s="47"/>
      <c r="S2396" s="42"/>
      <c r="T2396" s="73"/>
      <c r="U2396" s="48"/>
      <c r="V2396" s="49"/>
    </row>
    <row r="2397" spans="1:22" x14ac:dyDescent="0.35">
      <c r="A2397" s="1"/>
      <c r="B2397" s="44"/>
      <c r="E2397" s="50"/>
      <c r="F2397" s="41"/>
      <c r="G2397" s="42"/>
      <c r="H2397" s="42"/>
      <c r="I2397" s="42"/>
      <c r="J2397" s="42"/>
      <c r="K2397" s="42"/>
      <c r="L2397" s="46"/>
      <c r="M2397" s="48"/>
      <c r="N2397" s="48"/>
      <c r="O2397" s="42"/>
      <c r="P2397" s="42"/>
      <c r="Q2397" s="42"/>
      <c r="R2397" s="47"/>
      <c r="S2397" s="42"/>
      <c r="T2397" s="73"/>
      <c r="U2397" s="48"/>
      <c r="V2397" s="49"/>
    </row>
    <row r="2398" spans="1:22" x14ac:dyDescent="0.35">
      <c r="A2398" s="1"/>
      <c r="B2398" s="44"/>
      <c r="E2398" s="50"/>
      <c r="F2398" s="41"/>
      <c r="G2398" s="42"/>
      <c r="H2398" s="42"/>
      <c r="I2398" s="42"/>
      <c r="J2398" s="42"/>
      <c r="K2398" s="42"/>
      <c r="L2398" s="46"/>
      <c r="M2398" s="48"/>
      <c r="N2398" s="48"/>
      <c r="O2398" s="42"/>
      <c r="P2398" s="42"/>
      <c r="Q2398" s="42"/>
      <c r="R2398" s="47"/>
      <c r="S2398" s="42"/>
      <c r="T2398" s="73"/>
      <c r="U2398" s="48"/>
      <c r="V2398" s="49"/>
    </row>
    <row r="2399" spans="1:22" x14ac:dyDescent="0.35">
      <c r="A2399" s="1"/>
      <c r="B2399" s="44"/>
      <c r="E2399" s="50"/>
      <c r="F2399" s="41"/>
      <c r="G2399" s="42"/>
      <c r="H2399" s="42"/>
      <c r="I2399" s="42"/>
      <c r="J2399" s="42"/>
      <c r="K2399" s="42"/>
      <c r="L2399" s="46"/>
      <c r="M2399" s="42"/>
      <c r="N2399" s="48"/>
      <c r="O2399" s="42"/>
      <c r="P2399" s="42"/>
      <c r="Q2399" s="42"/>
      <c r="R2399" s="47"/>
      <c r="S2399" s="42"/>
      <c r="T2399" s="73"/>
      <c r="U2399" s="48"/>
      <c r="V2399" s="49"/>
    </row>
    <row r="2400" spans="1:22" x14ac:dyDescent="0.35">
      <c r="A2400" s="1"/>
      <c r="B2400" s="44"/>
      <c r="E2400" s="50"/>
      <c r="F2400" s="41"/>
      <c r="G2400" s="42"/>
      <c r="H2400" s="42"/>
      <c r="I2400" s="42"/>
      <c r="J2400" s="42"/>
      <c r="K2400" s="42"/>
      <c r="L2400" s="46"/>
      <c r="M2400" s="48"/>
      <c r="N2400" s="48"/>
      <c r="O2400" s="42"/>
      <c r="P2400" s="42"/>
      <c r="Q2400" s="42"/>
      <c r="R2400" s="47"/>
      <c r="S2400" s="42"/>
      <c r="T2400" s="73"/>
      <c r="U2400" s="48"/>
      <c r="V2400" s="49"/>
    </row>
    <row r="2401" spans="1:22" x14ac:dyDescent="0.35">
      <c r="A2401" s="1"/>
      <c r="B2401" s="44"/>
      <c r="E2401" s="50"/>
      <c r="F2401" s="41"/>
      <c r="G2401" s="42"/>
      <c r="H2401" s="42"/>
      <c r="I2401" s="42"/>
      <c r="J2401" s="42"/>
      <c r="K2401" s="42"/>
      <c r="L2401" s="46"/>
      <c r="M2401" s="42"/>
      <c r="N2401" s="48"/>
      <c r="O2401" s="42"/>
      <c r="P2401" s="42"/>
      <c r="Q2401" s="42"/>
      <c r="R2401" s="47"/>
      <c r="S2401" s="42"/>
      <c r="T2401" s="73"/>
      <c r="U2401" s="48"/>
      <c r="V2401" s="49"/>
    </row>
    <row r="2402" spans="1:22" x14ac:dyDescent="0.35">
      <c r="A2402" s="1"/>
      <c r="B2402" s="44"/>
      <c r="E2402" s="50"/>
      <c r="F2402" s="41"/>
      <c r="G2402" s="42"/>
      <c r="H2402" s="42"/>
      <c r="I2402" s="42"/>
      <c r="J2402" s="42"/>
      <c r="K2402" s="42"/>
      <c r="L2402" s="46"/>
      <c r="M2402" s="42"/>
      <c r="N2402" s="48"/>
      <c r="O2402" s="42"/>
      <c r="P2402" s="42"/>
      <c r="Q2402" s="42"/>
      <c r="R2402" s="47"/>
      <c r="S2402" s="42"/>
      <c r="T2402" s="73"/>
      <c r="U2402" s="48"/>
      <c r="V2402" s="49"/>
    </row>
    <row r="2403" spans="1:22" x14ac:dyDescent="0.35">
      <c r="A2403" s="1"/>
      <c r="B2403" s="44"/>
      <c r="E2403" s="50"/>
      <c r="F2403" s="41"/>
      <c r="G2403" s="42"/>
      <c r="H2403" s="42"/>
      <c r="I2403" s="42"/>
      <c r="J2403" s="42"/>
      <c r="K2403" s="42"/>
      <c r="L2403" s="46"/>
      <c r="M2403" s="42"/>
      <c r="N2403" s="48"/>
      <c r="O2403" s="42"/>
      <c r="P2403" s="42"/>
      <c r="Q2403" s="42"/>
      <c r="R2403" s="47"/>
      <c r="S2403" s="42"/>
      <c r="T2403" s="73"/>
      <c r="U2403" s="48"/>
      <c r="V2403" s="49"/>
    </row>
    <row r="2404" spans="1:22" x14ac:dyDescent="0.35">
      <c r="A2404" s="1"/>
      <c r="B2404" s="44"/>
      <c r="E2404" s="50"/>
      <c r="F2404" s="41"/>
      <c r="G2404" s="42"/>
      <c r="H2404" s="42"/>
      <c r="I2404" s="42"/>
      <c r="J2404" s="42"/>
      <c r="K2404" s="42"/>
      <c r="L2404" s="46"/>
      <c r="M2404" s="42"/>
      <c r="N2404" s="48"/>
      <c r="O2404" s="42"/>
      <c r="P2404" s="42"/>
      <c r="Q2404" s="42"/>
      <c r="R2404" s="47"/>
      <c r="S2404" s="42"/>
      <c r="T2404" s="73"/>
      <c r="U2404" s="48"/>
      <c r="V2404" s="49"/>
    </row>
    <row r="2405" spans="1:22" x14ac:dyDescent="0.35">
      <c r="A2405" s="1"/>
      <c r="B2405" s="44"/>
      <c r="E2405" s="50"/>
      <c r="F2405" s="41"/>
      <c r="G2405" s="42"/>
      <c r="H2405" s="42"/>
      <c r="I2405" s="42"/>
      <c r="J2405" s="42"/>
      <c r="K2405" s="42"/>
      <c r="L2405" s="46"/>
      <c r="M2405" s="42"/>
      <c r="N2405" s="48"/>
      <c r="O2405" s="42"/>
      <c r="P2405" s="42"/>
      <c r="Q2405" s="42"/>
      <c r="R2405" s="47"/>
      <c r="S2405" s="42"/>
      <c r="T2405" s="73"/>
      <c r="U2405" s="48"/>
      <c r="V2405" s="49"/>
    </row>
    <row r="2406" spans="1:22" x14ac:dyDescent="0.35">
      <c r="A2406" s="1"/>
      <c r="B2406" s="44"/>
      <c r="E2406" s="50"/>
      <c r="F2406" s="41"/>
      <c r="G2406" s="42"/>
      <c r="H2406" s="42"/>
      <c r="I2406" s="42"/>
      <c r="J2406" s="42"/>
      <c r="K2406" s="42"/>
      <c r="L2406" s="46"/>
      <c r="M2406" s="42"/>
      <c r="N2406" s="48"/>
      <c r="O2406" s="42"/>
      <c r="P2406" s="42"/>
      <c r="Q2406" s="42"/>
      <c r="R2406" s="47"/>
      <c r="S2406" s="42"/>
      <c r="T2406" s="73"/>
      <c r="U2406" s="48"/>
      <c r="V2406" s="49"/>
    </row>
    <row r="2407" spans="1:22" x14ac:dyDescent="0.35">
      <c r="A2407" s="1"/>
      <c r="B2407" s="44"/>
      <c r="E2407" s="50"/>
      <c r="F2407" s="41"/>
      <c r="G2407" s="42"/>
      <c r="H2407" s="42"/>
      <c r="I2407" s="42"/>
      <c r="J2407" s="42"/>
      <c r="K2407" s="42"/>
      <c r="L2407" s="46"/>
      <c r="M2407" s="48"/>
      <c r="N2407" s="48"/>
      <c r="O2407" s="42"/>
      <c r="P2407" s="42"/>
      <c r="Q2407" s="42"/>
      <c r="R2407" s="47"/>
      <c r="S2407" s="42"/>
      <c r="T2407" s="73"/>
      <c r="U2407" s="48"/>
      <c r="V2407" s="49"/>
    </row>
    <row r="2408" spans="1:22" x14ac:dyDescent="0.35">
      <c r="A2408" s="1"/>
      <c r="B2408" s="44"/>
      <c r="E2408" s="50"/>
      <c r="F2408" s="41"/>
      <c r="G2408" s="42"/>
      <c r="H2408" s="42"/>
      <c r="I2408" s="42"/>
      <c r="J2408" s="42"/>
      <c r="K2408" s="42"/>
      <c r="L2408" s="46"/>
      <c r="M2408" s="48"/>
      <c r="N2408" s="48"/>
      <c r="O2408" s="42"/>
      <c r="P2408" s="42"/>
      <c r="Q2408" s="42"/>
      <c r="R2408" s="47"/>
      <c r="S2408" s="42"/>
      <c r="T2408" s="73"/>
      <c r="U2408" s="48"/>
      <c r="V2408" s="49"/>
    </row>
    <row r="2409" spans="1:22" x14ac:dyDescent="0.35">
      <c r="A2409" s="1"/>
      <c r="B2409" s="44"/>
      <c r="E2409" s="50"/>
      <c r="F2409" s="41"/>
      <c r="G2409" s="42"/>
      <c r="H2409" s="42"/>
      <c r="I2409" s="42"/>
      <c r="J2409" s="42"/>
      <c r="K2409" s="42"/>
      <c r="L2409" s="46"/>
      <c r="M2409" s="42"/>
      <c r="N2409" s="48"/>
      <c r="O2409" s="42"/>
      <c r="P2409" s="42"/>
      <c r="Q2409" s="42"/>
      <c r="R2409" s="47"/>
      <c r="S2409" s="42"/>
      <c r="T2409" s="73"/>
      <c r="U2409" s="48"/>
      <c r="V2409" s="49"/>
    </row>
    <row r="2410" spans="1:22" x14ac:dyDescent="0.35">
      <c r="A2410" s="1"/>
      <c r="B2410" s="44"/>
      <c r="E2410" s="50"/>
      <c r="F2410" s="41"/>
      <c r="G2410" s="42"/>
      <c r="H2410" s="42"/>
      <c r="I2410" s="42"/>
      <c r="J2410" s="42"/>
      <c r="K2410" s="42"/>
      <c r="L2410" s="46"/>
      <c r="M2410" s="42"/>
      <c r="N2410" s="48"/>
      <c r="O2410" s="42"/>
      <c r="P2410" s="42"/>
      <c r="Q2410" s="42"/>
      <c r="R2410" s="47"/>
      <c r="S2410" s="42"/>
      <c r="T2410" s="73"/>
      <c r="U2410" s="48"/>
      <c r="V2410" s="49"/>
    </row>
    <row r="2411" spans="1:22" x14ac:dyDescent="0.35">
      <c r="A2411" s="1"/>
      <c r="B2411" s="44"/>
      <c r="E2411" s="50"/>
      <c r="F2411" s="60"/>
      <c r="G2411" s="42"/>
      <c r="H2411" s="42"/>
      <c r="I2411" s="42"/>
      <c r="J2411" s="42"/>
      <c r="K2411" s="42"/>
      <c r="L2411" s="46"/>
      <c r="M2411" s="48"/>
      <c r="N2411" s="48"/>
      <c r="O2411" s="42"/>
      <c r="P2411" s="42"/>
      <c r="Q2411" s="42"/>
      <c r="R2411" s="47"/>
      <c r="S2411" s="42"/>
      <c r="T2411" s="73"/>
      <c r="U2411" s="48"/>
      <c r="V2411" s="49"/>
    </row>
    <row r="2412" spans="1:22" x14ac:dyDescent="0.35">
      <c r="A2412" s="1"/>
      <c r="B2412" s="44"/>
      <c r="E2412" s="50"/>
      <c r="F2412" s="41"/>
      <c r="G2412" s="42"/>
      <c r="H2412" s="42"/>
      <c r="I2412" s="42"/>
      <c r="J2412" s="42"/>
      <c r="K2412" s="42"/>
      <c r="L2412" s="46"/>
      <c r="M2412" s="48"/>
      <c r="N2412" s="48"/>
      <c r="O2412" s="42"/>
      <c r="P2412" s="42"/>
      <c r="Q2412" s="42"/>
      <c r="R2412" s="47"/>
      <c r="S2412" s="42"/>
      <c r="T2412" s="73"/>
      <c r="U2412" s="48"/>
      <c r="V2412" s="49"/>
    </row>
    <row r="2413" spans="1:22" x14ac:dyDescent="0.35">
      <c r="A2413" s="1"/>
      <c r="B2413" s="44"/>
      <c r="E2413" s="50"/>
      <c r="F2413" s="41"/>
      <c r="G2413" s="42"/>
      <c r="H2413" s="42"/>
      <c r="I2413" s="42"/>
      <c r="J2413" s="42"/>
      <c r="K2413" s="42"/>
      <c r="L2413" s="46"/>
      <c r="M2413" s="48"/>
      <c r="N2413" s="48"/>
      <c r="O2413" s="42"/>
      <c r="P2413" s="42"/>
      <c r="Q2413" s="42"/>
      <c r="R2413" s="47"/>
      <c r="S2413" s="42"/>
      <c r="T2413" s="73"/>
      <c r="U2413" s="48"/>
      <c r="V2413" s="49"/>
    </row>
    <row r="2414" spans="1:22" x14ac:dyDescent="0.35">
      <c r="A2414" s="1"/>
      <c r="B2414" s="44"/>
      <c r="E2414" s="50"/>
      <c r="F2414" s="41"/>
      <c r="G2414" s="42"/>
      <c r="H2414" s="42"/>
      <c r="I2414" s="42"/>
      <c r="J2414" s="42"/>
      <c r="K2414" s="42"/>
      <c r="L2414" s="46"/>
      <c r="M2414" s="42"/>
      <c r="N2414" s="48"/>
      <c r="O2414" s="42"/>
      <c r="P2414" s="42"/>
      <c r="Q2414" s="42"/>
      <c r="R2414" s="47"/>
      <c r="S2414" s="42"/>
      <c r="T2414" s="73"/>
      <c r="U2414" s="48"/>
      <c r="V2414" s="49"/>
    </row>
    <row r="2415" spans="1:22" x14ac:dyDescent="0.35">
      <c r="A2415" s="1"/>
      <c r="B2415" s="44"/>
      <c r="E2415" s="50"/>
      <c r="F2415" s="41"/>
      <c r="G2415" s="42"/>
      <c r="H2415" s="42"/>
      <c r="I2415" s="42"/>
      <c r="J2415" s="42"/>
      <c r="K2415" s="42"/>
      <c r="L2415" s="46"/>
      <c r="M2415" s="48"/>
      <c r="N2415" s="48"/>
      <c r="O2415" s="42"/>
      <c r="P2415" s="42"/>
      <c r="Q2415" s="42"/>
      <c r="R2415" s="47"/>
      <c r="S2415" s="42"/>
      <c r="T2415" s="73"/>
      <c r="U2415" s="48"/>
      <c r="V2415" s="49"/>
    </row>
    <row r="2416" spans="1:22" x14ac:dyDescent="0.35">
      <c r="A2416" s="1"/>
      <c r="B2416" s="44"/>
      <c r="E2416" s="50"/>
      <c r="F2416" s="60"/>
      <c r="G2416" s="42"/>
      <c r="H2416" s="42"/>
      <c r="I2416" s="42"/>
      <c r="J2416" s="42"/>
      <c r="K2416" s="42"/>
      <c r="L2416" s="46"/>
      <c r="M2416" s="48"/>
      <c r="N2416" s="48"/>
      <c r="O2416" s="42"/>
      <c r="P2416" s="42"/>
      <c r="Q2416" s="42"/>
      <c r="R2416" s="47"/>
      <c r="S2416" s="42"/>
      <c r="T2416" s="73"/>
      <c r="U2416" s="48"/>
      <c r="V2416" s="49"/>
    </row>
    <row r="2417" spans="1:22" x14ac:dyDescent="0.35">
      <c r="A2417" s="1"/>
      <c r="B2417" s="44"/>
      <c r="E2417" s="50"/>
      <c r="F2417" s="41"/>
      <c r="G2417" s="42"/>
      <c r="H2417" s="42"/>
      <c r="I2417" s="42"/>
      <c r="J2417" s="42"/>
      <c r="K2417" s="42"/>
      <c r="L2417" s="46"/>
      <c r="M2417" s="48"/>
      <c r="N2417" s="48"/>
      <c r="O2417" s="42"/>
      <c r="P2417" s="42"/>
      <c r="Q2417" s="42"/>
      <c r="R2417" s="47"/>
      <c r="S2417" s="42"/>
      <c r="T2417" s="73"/>
      <c r="U2417" s="48"/>
      <c r="V2417" s="49"/>
    </row>
    <row r="2418" spans="1:22" x14ac:dyDescent="0.35">
      <c r="A2418" s="1"/>
      <c r="B2418" s="44"/>
      <c r="E2418" s="50"/>
      <c r="F2418" s="41"/>
      <c r="G2418" s="42"/>
      <c r="H2418" s="42"/>
      <c r="I2418" s="42"/>
      <c r="J2418" s="42"/>
      <c r="K2418" s="42"/>
      <c r="L2418" s="46"/>
      <c r="M2418" s="48"/>
      <c r="N2418" s="48"/>
      <c r="O2418" s="42"/>
      <c r="P2418" s="42"/>
      <c r="Q2418" s="42"/>
      <c r="R2418" s="47"/>
      <c r="S2418" s="42"/>
      <c r="T2418" s="73"/>
      <c r="U2418" s="48"/>
      <c r="V2418" s="49"/>
    </row>
    <row r="2419" spans="1:22" x14ac:dyDescent="0.35">
      <c r="A2419" s="1"/>
      <c r="B2419" s="44"/>
      <c r="E2419" s="50"/>
      <c r="F2419" s="41"/>
      <c r="G2419" s="42"/>
      <c r="H2419" s="42"/>
      <c r="I2419" s="42"/>
      <c r="J2419" s="42"/>
      <c r="K2419" s="42"/>
      <c r="L2419" s="46"/>
      <c r="M2419" s="48"/>
      <c r="N2419" s="48"/>
      <c r="O2419" s="42"/>
      <c r="P2419" s="42"/>
      <c r="Q2419" s="42"/>
      <c r="R2419" s="47"/>
      <c r="S2419" s="42"/>
      <c r="T2419" s="73"/>
      <c r="U2419" s="48"/>
      <c r="V2419" s="49"/>
    </row>
    <row r="2420" spans="1:22" x14ac:dyDescent="0.35">
      <c r="A2420" s="1"/>
      <c r="B2420" s="44"/>
      <c r="E2420" s="50"/>
      <c r="F2420" s="41"/>
      <c r="G2420" s="42"/>
      <c r="H2420" s="42"/>
      <c r="I2420" s="42"/>
      <c r="J2420" s="42"/>
      <c r="K2420" s="42"/>
      <c r="L2420" s="46"/>
      <c r="M2420" s="48"/>
      <c r="N2420" s="48"/>
      <c r="O2420" s="42"/>
      <c r="P2420" s="42"/>
      <c r="Q2420" s="42"/>
      <c r="R2420" s="47"/>
      <c r="S2420" s="42"/>
      <c r="T2420" s="73"/>
      <c r="U2420" s="48"/>
      <c r="V2420" s="49"/>
    </row>
    <row r="2421" spans="1:22" x14ac:dyDescent="0.35">
      <c r="A2421" s="1"/>
      <c r="B2421" s="44"/>
      <c r="E2421" s="50"/>
      <c r="F2421" s="41"/>
      <c r="G2421" s="42"/>
      <c r="H2421" s="42"/>
      <c r="I2421" s="42"/>
      <c r="J2421" s="42"/>
      <c r="K2421" s="42"/>
      <c r="L2421" s="46"/>
      <c r="M2421" s="48"/>
      <c r="N2421" s="48"/>
      <c r="O2421" s="42"/>
      <c r="P2421" s="42"/>
      <c r="Q2421" s="42"/>
      <c r="R2421" s="47"/>
      <c r="S2421" s="42"/>
      <c r="T2421" s="73"/>
      <c r="U2421" s="48"/>
      <c r="V2421" s="49"/>
    </row>
    <row r="2422" spans="1:22" x14ac:dyDescent="0.35">
      <c r="A2422" s="1"/>
      <c r="B2422" s="44"/>
      <c r="E2422" s="50"/>
      <c r="F2422" s="41"/>
      <c r="G2422" s="42"/>
      <c r="H2422" s="42"/>
      <c r="I2422" s="42"/>
      <c r="J2422" s="42"/>
      <c r="K2422" s="42"/>
      <c r="L2422" s="46"/>
      <c r="M2422" s="48"/>
      <c r="N2422" s="48"/>
      <c r="O2422" s="42"/>
      <c r="P2422" s="42"/>
      <c r="Q2422" s="42"/>
      <c r="R2422" s="47"/>
      <c r="S2422" s="42"/>
      <c r="T2422" s="73"/>
      <c r="U2422" s="48"/>
      <c r="V2422" s="49"/>
    </row>
    <row r="2423" spans="1:22" x14ac:dyDescent="0.35">
      <c r="A2423" s="1"/>
      <c r="B2423" s="44"/>
      <c r="E2423" s="50"/>
      <c r="F2423" s="41"/>
      <c r="G2423" s="42"/>
      <c r="H2423" s="42"/>
      <c r="I2423" s="42"/>
      <c r="J2423" s="42"/>
      <c r="K2423" s="42"/>
      <c r="L2423" s="46"/>
      <c r="M2423" s="48"/>
      <c r="N2423" s="48"/>
      <c r="O2423" s="42"/>
      <c r="P2423" s="42"/>
      <c r="Q2423" s="42"/>
      <c r="R2423" s="47"/>
      <c r="S2423" s="42"/>
      <c r="T2423" s="73"/>
      <c r="U2423" s="48"/>
      <c r="V2423" s="49"/>
    </row>
    <row r="2424" spans="1:22" x14ac:dyDescent="0.35">
      <c r="A2424" s="1"/>
      <c r="B2424" s="44"/>
      <c r="E2424" s="50"/>
      <c r="F2424" s="41"/>
      <c r="G2424" s="42"/>
      <c r="H2424" s="42"/>
      <c r="I2424" s="42"/>
      <c r="J2424" s="42"/>
      <c r="K2424" s="42"/>
      <c r="L2424" s="46"/>
      <c r="M2424" s="48"/>
      <c r="N2424" s="48"/>
      <c r="O2424" s="42"/>
      <c r="P2424" s="42"/>
      <c r="Q2424" s="42"/>
      <c r="R2424" s="47"/>
      <c r="S2424" s="42"/>
      <c r="T2424" s="73"/>
      <c r="U2424" s="48"/>
      <c r="V2424" s="49"/>
    </row>
    <row r="2425" spans="1:22" x14ac:dyDescent="0.35">
      <c r="A2425" s="1"/>
      <c r="B2425" s="44"/>
      <c r="E2425" s="50"/>
      <c r="F2425" s="41"/>
      <c r="G2425" s="42"/>
      <c r="H2425" s="42"/>
      <c r="I2425" s="42"/>
      <c r="J2425" s="42"/>
      <c r="K2425" s="42"/>
      <c r="L2425" s="46"/>
      <c r="M2425" s="48"/>
      <c r="N2425" s="48"/>
      <c r="O2425" s="42"/>
      <c r="P2425" s="42"/>
      <c r="Q2425" s="42"/>
      <c r="R2425" s="47"/>
      <c r="S2425" s="42"/>
      <c r="T2425" s="73"/>
      <c r="U2425" s="48"/>
      <c r="V2425" s="49"/>
    </row>
    <row r="2426" spans="1:22" x14ac:dyDescent="0.35">
      <c r="A2426" s="1"/>
      <c r="B2426" s="44"/>
      <c r="E2426" s="50"/>
      <c r="F2426" s="60"/>
      <c r="G2426" s="42"/>
      <c r="H2426" s="42"/>
      <c r="I2426" s="42"/>
      <c r="J2426" s="42"/>
      <c r="K2426" s="42"/>
      <c r="L2426" s="46"/>
      <c r="M2426" s="48"/>
      <c r="N2426" s="48"/>
      <c r="O2426" s="42"/>
      <c r="P2426" s="42"/>
      <c r="Q2426" s="42"/>
      <c r="R2426" s="47"/>
      <c r="S2426" s="42"/>
      <c r="T2426" s="73"/>
      <c r="U2426" s="48"/>
      <c r="V2426" s="49"/>
    </row>
    <row r="2427" spans="1:22" x14ac:dyDescent="0.35">
      <c r="A2427" s="1"/>
      <c r="B2427" s="44"/>
      <c r="E2427" s="50"/>
      <c r="F2427" s="41"/>
      <c r="G2427" s="42"/>
      <c r="H2427" s="42"/>
      <c r="I2427" s="42"/>
      <c r="J2427" s="42"/>
      <c r="K2427" s="42"/>
      <c r="L2427" s="46"/>
      <c r="M2427" s="42"/>
      <c r="N2427" s="48"/>
      <c r="O2427" s="42"/>
      <c r="P2427" s="42"/>
      <c r="Q2427" s="42"/>
      <c r="R2427" s="47"/>
      <c r="S2427" s="42"/>
      <c r="T2427" s="73"/>
      <c r="U2427" s="48"/>
      <c r="V2427" s="49"/>
    </row>
    <row r="2428" spans="1:22" x14ac:dyDescent="0.35">
      <c r="A2428" s="1"/>
      <c r="B2428" s="44"/>
      <c r="E2428" s="50"/>
      <c r="F2428" s="41"/>
      <c r="G2428" s="42"/>
      <c r="H2428" s="42"/>
      <c r="I2428" s="42"/>
      <c r="J2428" s="42"/>
      <c r="K2428" s="42"/>
      <c r="L2428" s="46"/>
      <c r="M2428" s="48"/>
      <c r="N2428" s="48"/>
      <c r="O2428" s="42"/>
      <c r="P2428" s="42"/>
      <c r="Q2428" s="42"/>
      <c r="R2428" s="47"/>
      <c r="S2428" s="42"/>
      <c r="T2428" s="73"/>
      <c r="U2428" s="48"/>
      <c r="V2428" s="49"/>
    </row>
    <row r="2429" spans="1:22" x14ac:dyDescent="0.35">
      <c r="A2429" s="1"/>
      <c r="B2429" s="44"/>
      <c r="E2429" s="50"/>
      <c r="F2429" s="41"/>
      <c r="G2429" s="42"/>
      <c r="H2429" s="42"/>
      <c r="I2429" s="42"/>
      <c r="J2429" s="42"/>
      <c r="K2429" s="42"/>
      <c r="L2429" s="46"/>
      <c r="M2429" s="48"/>
      <c r="N2429" s="48"/>
      <c r="O2429" s="42"/>
      <c r="P2429" s="42"/>
      <c r="Q2429" s="42"/>
      <c r="R2429" s="47"/>
      <c r="S2429" s="42"/>
      <c r="T2429" s="73"/>
      <c r="U2429" s="48"/>
      <c r="V2429" s="49"/>
    </row>
    <row r="2430" spans="1:22" x14ac:dyDescent="0.35">
      <c r="A2430" s="1"/>
      <c r="B2430" s="44"/>
      <c r="E2430" s="50"/>
      <c r="F2430" s="41"/>
      <c r="G2430" s="42"/>
      <c r="H2430" s="42"/>
      <c r="I2430" s="42"/>
      <c r="J2430" s="42"/>
      <c r="K2430" s="42"/>
      <c r="L2430" s="46"/>
      <c r="M2430" s="42"/>
      <c r="N2430" s="48"/>
      <c r="O2430" s="42"/>
      <c r="P2430" s="42"/>
      <c r="Q2430" s="42"/>
      <c r="R2430" s="47"/>
      <c r="S2430" s="42"/>
      <c r="T2430" s="73"/>
      <c r="U2430" s="48"/>
      <c r="V2430" s="49"/>
    </row>
    <row r="2431" spans="1:22" x14ac:dyDescent="0.35">
      <c r="A2431" s="1"/>
      <c r="B2431" s="44"/>
      <c r="E2431" s="50"/>
      <c r="F2431" s="60"/>
      <c r="G2431" s="42"/>
      <c r="H2431" s="42"/>
      <c r="I2431" s="42"/>
      <c r="J2431" s="42"/>
      <c r="K2431" s="42"/>
      <c r="L2431" s="46"/>
      <c r="M2431" s="42"/>
      <c r="N2431" s="48"/>
      <c r="O2431" s="42"/>
      <c r="P2431" s="42"/>
      <c r="Q2431" s="42"/>
      <c r="R2431" s="47"/>
      <c r="S2431" s="42"/>
      <c r="T2431" s="73"/>
      <c r="U2431" s="48"/>
      <c r="V2431" s="49"/>
    </row>
    <row r="2432" spans="1:22" x14ac:dyDescent="0.35">
      <c r="A2432" s="1"/>
      <c r="B2432" s="44"/>
      <c r="E2432" s="50"/>
      <c r="F2432" s="41"/>
      <c r="G2432" s="42"/>
      <c r="H2432" s="42"/>
      <c r="I2432" s="42"/>
      <c r="J2432" s="42"/>
      <c r="K2432" s="42"/>
      <c r="L2432" s="46"/>
      <c r="M2432" s="42"/>
      <c r="N2432" s="48"/>
      <c r="O2432" s="42"/>
      <c r="P2432" s="42"/>
      <c r="Q2432" s="42"/>
      <c r="R2432" s="47"/>
      <c r="S2432" s="42"/>
      <c r="T2432" s="73"/>
      <c r="U2432" s="48"/>
      <c r="V2432" s="49"/>
    </row>
    <row r="2433" spans="1:22" x14ac:dyDescent="0.35">
      <c r="A2433" s="1"/>
      <c r="B2433" s="44"/>
      <c r="E2433" s="50"/>
      <c r="F2433" s="41"/>
      <c r="G2433" s="42"/>
      <c r="H2433" s="42"/>
      <c r="I2433" s="42"/>
      <c r="J2433" s="42"/>
      <c r="K2433" s="42"/>
      <c r="L2433" s="46"/>
      <c r="M2433" s="42"/>
      <c r="N2433" s="48"/>
      <c r="O2433" s="42"/>
      <c r="P2433" s="42"/>
      <c r="Q2433" s="42"/>
      <c r="R2433" s="47"/>
      <c r="S2433" s="42"/>
      <c r="T2433" s="73"/>
      <c r="U2433" s="48"/>
      <c r="V2433" s="49"/>
    </row>
    <row r="2434" spans="1:22" x14ac:dyDescent="0.35">
      <c r="A2434" s="1"/>
      <c r="B2434" s="44"/>
      <c r="E2434" s="50"/>
      <c r="F2434" s="60"/>
      <c r="G2434" s="42"/>
      <c r="H2434" s="42"/>
      <c r="I2434" s="42"/>
      <c r="J2434" s="42"/>
      <c r="K2434" s="42"/>
      <c r="L2434" s="46"/>
      <c r="M2434" s="42"/>
      <c r="N2434" s="48"/>
      <c r="O2434" s="42"/>
      <c r="P2434" s="42"/>
      <c r="Q2434" s="42"/>
      <c r="R2434" s="47"/>
      <c r="S2434" s="42"/>
      <c r="T2434" s="73"/>
      <c r="U2434" s="48"/>
      <c r="V2434" s="49"/>
    </row>
    <row r="2435" spans="1:22" x14ac:dyDescent="0.35">
      <c r="A2435" s="1"/>
      <c r="B2435" s="44"/>
      <c r="E2435" s="50"/>
      <c r="F2435" s="41"/>
      <c r="G2435" s="42"/>
      <c r="H2435" s="42"/>
      <c r="I2435" s="42"/>
      <c r="J2435" s="42"/>
      <c r="K2435" s="42"/>
      <c r="L2435" s="46"/>
      <c r="M2435" s="48"/>
      <c r="N2435" s="48"/>
      <c r="O2435" s="42"/>
      <c r="P2435" s="42"/>
      <c r="Q2435" s="42"/>
      <c r="R2435" s="47"/>
      <c r="S2435" s="42"/>
      <c r="T2435" s="73"/>
      <c r="U2435" s="48"/>
      <c r="V2435" s="49"/>
    </row>
    <row r="2436" spans="1:22" x14ac:dyDescent="0.35">
      <c r="A2436" s="1"/>
      <c r="B2436" s="44"/>
      <c r="E2436" s="50"/>
      <c r="F2436" s="41"/>
      <c r="G2436" s="42"/>
      <c r="H2436" s="42"/>
      <c r="I2436" s="42"/>
      <c r="J2436" s="42"/>
      <c r="K2436" s="42"/>
      <c r="L2436" s="46"/>
      <c r="M2436" s="48"/>
      <c r="N2436" s="48"/>
      <c r="O2436" s="42"/>
      <c r="P2436" s="42"/>
      <c r="Q2436" s="42"/>
      <c r="R2436" s="47"/>
      <c r="S2436" s="42"/>
      <c r="T2436" s="73"/>
      <c r="U2436" s="48"/>
      <c r="V2436" s="49"/>
    </row>
    <row r="2437" spans="1:22" x14ac:dyDescent="0.35">
      <c r="A2437" s="1"/>
      <c r="B2437" s="44"/>
      <c r="E2437" s="50"/>
      <c r="F2437" s="41"/>
      <c r="G2437" s="42"/>
      <c r="H2437" s="42"/>
      <c r="I2437" s="42"/>
      <c r="J2437" s="42"/>
      <c r="K2437" s="42"/>
      <c r="L2437" s="46"/>
      <c r="M2437" s="48"/>
      <c r="N2437" s="48"/>
      <c r="O2437" s="42"/>
      <c r="P2437" s="42"/>
      <c r="Q2437" s="42"/>
      <c r="R2437" s="47"/>
      <c r="S2437" s="42"/>
      <c r="T2437" s="73"/>
      <c r="U2437" s="48"/>
      <c r="V2437" s="49"/>
    </row>
    <row r="2438" spans="1:22" x14ac:dyDescent="0.35">
      <c r="A2438" s="1"/>
      <c r="B2438" s="44"/>
      <c r="E2438" s="50"/>
      <c r="F2438" s="41"/>
      <c r="G2438" s="42"/>
      <c r="H2438" s="42"/>
      <c r="I2438" s="42"/>
      <c r="J2438" s="42"/>
      <c r="K2438" s="42"/>
      <c r="L2438" s="46"/>
      <c r="M2438" s="48"/>
      <c r="N2438" s="48"/>
      <c r="O2438" s="42"/>
      <c r="P2438" s="42"/>
      <c r="Q2438" s="42"/>
      <c r="R2438" s="47"/>
      <c r="S2438" s="42"/>
      <c r="T2438" s="73"/>
      <c r="U2438" s="48"/>
      <c r="V2438" s="49"/>
    </row>
    <row r="2439" spans="1:22" x14ac:dyDescent="0.35">
      <c r="A2439" s="1"/>
      <c r="B2439" s="44"/>
      <c r="E2439" s="50"/>
      <c r="F2439" s="41"/>
      <c r="G2439" s="42"/>
      <c r="H2439" s="42"/>
      <c r="I2439" s="42"/>
      <c r="J2439" s="42"/>
      <c r="K2439" s="42"/>
      <c r="L2439" s="46"/>
      <c r="M2439" s="48"/>
      <c r="N2439" s="48"/>
      <c r="O2439" s="42"/>
      <c r="P2439" s="42"/>
      <c r="Q2439" s="42"/>
      <c r="R2439" s="47"/>
      <c r="S2439" s="42"/>
      <c r="T2439" s="73"/>
      <c r="U2439" s="48"/>
      <c r="V2439" s="49"/>
    </row>
    <row r="2440" spans="1:22" x14ac:dyDescent="0.35">
      <c r="A2440" s="1"/>
      <c r="B2440" s="44"/>
      <c r="E2440" s="50"/>
      <c r="F2440" s="41"/>
      <c r="G2440" s="42"/>
      <c r="H2440" s="42"/>
      <c r="I2440" s="42"/>
      <c r="J2440" s="42"/>
      <c r="K2440" s="42"/>
      <c r="L2440" s="46"/>
      <c r="M2440" s="48"/>
      <c r="N2440" s="48"/>
      <c r="O2440" s="42"/>
      <c r="P2440" s="42"/>
      <c r="Q2440" s="42"/>
      <c r="R2440" s="47"/>
      <c r="S2440" s="42"/>
      <c r="T2440" s="73"/>
      <c r="U2440" s="48"/>
      <c r="V2440" s="49"/>
    </row>
    <row r="2441" spans="1:22" x14ac:dyDescent="0.35">
      <c r="A2441" s="1"/>
      <c r="B2441" s="44"/>
      <c r="E2441" s="50"/>
      <c r="F2441" s="41"/>
      <c r="G2441" s="42"/>
      <c r="H2441" s="42"/>
      <c r="I2441" s="42"/>
      <c r="J2441" s="42"/>
      <c r="K2441" s="42"/>
      <c r="L2441" s="46"/>
      <c r="M2441" s="48"/>
      <c r="N2441" s="48"/>
      <c r="O2441" s="42"/>
      <c r="P2441" s="42"/>
      <c r="Q2441" s="42"/>
      <c r="R2441" s="47"/>
      <c r="S2441" s="42"/>
      <c r="T2441" s="73"/>
      <c r="U2441" s="48"/>
      <c r="V2441" s="49"/>
    </row>
    <row r="2442" spans="1:22" x14ac:dyDescent="0.35">
      <c r="A2442" s="1"/>
      <c r="B2442" s="44"/>
      <c r="E2442" s="50"/>
      <c r="F2442" s="41"/>
      <c r="G2442" s="42"/>
      <c r="H2442" s="42"/>
      <c r="I2442" s="42"/>
      <c r="J2442" s="42"/>
      <c r="K2442" s="42"/>
      <c r="L2442" s="46"/>
      <c r="M2442" s="48"/>
      <c r="N2442" s="48"/>
      <c r="O2442" s="42"/>
      <c r="P2442" s="42"/>
      <c r="Q2442" s="42"/>
      <c r="R2442" s="47"/>
      <c r="S2442" s="42"/>
      <c r="T2442" s="73"/>
      <c r="U2442" s="48"/>
      <c r="V2442" s="49"/>
    </row>
    <row r="2443" spans="1:22" x14ac:dyDescent="0.35">
      <c r="A2443" s="1"/>
      <c r="B2443" s="44"/>
      <c r="E2443" s="50"/>
      <c r="F2443" s="41"/>
      <c r="G2443" s="42"/>
      <c r="H2443" s="42"/>
      <c r="I2443" s="42"/>
      <c r="J2443" s="42"/>
      <c r="K2443" s="42"/>
      <c r="L2443" s="46"/>
      <c r="M2443" s="42"/>
      <c r="N2443" s="48"/>
      <c r="O2443" s="42"/>
      <c r="P2443" s="42"/>
      <c r="Q2443" s="42"/>
      <c r="R2443" s="47"/>
      <c r="S2443" s="42"/>
      <c r="T2443" s="73"/>
      <c r="U2443" s="48"/>
      <c r="V2443" s="49"/>
    </row>
    <row r="2444" spans="1:22" x14ac:dyDescent="0.35">
      <c r="A2444" s="1"/>
      <c r="B2444" s="44"/>
      <c r="E2444" s="50"/>
      <c r="F2444" s="41"/>
      <c r="G2444" s="42"/>
      <c r="H2444" s="42"/>
      <c r="I2444" s="42"/>
      <c r="J2444" s="42"/>
      <c r="K2444" s="42"/>
      <c r="L2444" s="46"/>
      <c r="M2444" s="48"/>
      <c r="N2444" s="48"/>
      <c r="O2444" s="42"/>
      <c r="P2444" s="42"/>
      <c r="Q2444" s="42"/>
      <c r="R2444" s="47"/>
      <c r="S2444" s="42"/>
      <c r="T2444" s="73"/>
      <c r="U2444" s="48"/>
      <c r="V2444" s="49"/>
    </row>
    <row r="2445" spans="1:22" x14ac:dyDescent="0.35">
      <c r="A2445" s="1"/>
      <c r="B2445" s="44"/>
      <c r="E2445" s="50"/>
      <c r="F2445" s="41"/>
      <c r="G2445" s="42"/>
      <c r="H2445" s="42"/>
      <c r="I2445" s="42"/>
      <c r="J2445" s="42"/>
      <c r="K2445" s="42"/>
      <c r="L2445" s="46"/>
      <c r="M2445" s="42"/>
      <c r="N2445" s="48"/>
      <c r="O2445" s="42"/>
      <c r="P2445" s="42"/>
      <c r="Q2445" s="42"/>
      <c r="R2445" s="47"/>
      <c r="S2445" s="42"/>
      <c r="T2445" s="73"/>
      <c r="U2445" s="48"/>
      <c r="V2445" s="49"/>
    </row>
    <row r="2446" spans="1:22" x14ac:dyDescent="0.35">
      <c r="A2446" s="1"/>
      <c r="B2446" s="44"/>
      <c r="E2446" s="50"/>
      <c r="F2446" s="41"/>
      <c r="G2446" s="42"/>
      <c r="H2446" s="42"/>
      <c r="I2446" s="42"/>
      <c r="J2446" s="42"/>
      <c r="K2446" s="42"/>
      <c r="L2446" s="46"/>
      <c r="M2446" s="42"/>
      <c r="N2446" s="48"/>
      <c r="O2446" s="42"/>
      <c r="P2446" s="42"/>
      <c r="Q2446" s="42"/>
      <c r="R2446" s="47"/>
      <c r="S2446" s="42"/>
      <c r="T2446" s="73"/>
      <c r="U2446" s="48"/>
      <c r="V2446" s="49"/>
    </row>
    <row r="2447" spans="1:22" x14ac:dyDescent="0.35">
      <c r="A2447" s="1"/>
      <c r="B2447" s="44"/>
      <c r="E2447" s="50"/>
      <c r="F2447" s="41"/>
      <c r="G2447" s="42"/>
      <c r="H2447" s="42"/>
      <c r="I2447" s="42"/>
      <c r="J2447" s="42"/>
      <c r="K2447" s="42"/>
      <c r="L2447" s="46"/>
      <c r="M2447" s="48"/>
      <c r="N2447" s="48"/>
      <c r="O2447" s="42"/>
      <c r="P2447" s="42"/>
      <c r="Q2447" s="42"/>
      <c r="R2447" s="47"/>
      <c r="S2447" s="42"/>
      <c r="T2447" s="73"/>
      <c r="U2447" s="48"/>
      <c r="V2447" s="49"/>
    </row>
    <row r="2448" spans="1:22" x14ac:dyDescent="0.35">
      <c r="A2448" s="1"/>
      <c r="B2448" s="44"/>
      <c r="E2448" s="50"/>
      <c r="F2448" s="41"/>
      <c r="G2448" s="42"/>
      <c r="H2448" s="48"/>
      <c r="I2448" s="42"/>
      <c r="J2448" s="42"/>
      <c r="K2448" s="42"/>
      <c r="L2448" s="46"/>
      <c r="M2448" s="48"/>
      <c r="N2448" s="48"/>
      <c r="O2448" s="42"/>
      <c r="P2448" s="42"/>
      <c r="Q2448" s="42"/>
      <c r="R2448" s="47"/>
      <c r="S2448" s="42"/>
      <c r="T2448" s="73"/>
      <c r="U2448" s="48"/>
      <c r="V2448" s="49"/>
    </row>
    <row r="2449" spans="1:22" x14ac:dyDescent="0.35">
      <c r="A2449" s="1"/>
      <c r="B2449" s="44"/>
      <c r="E2449" s="50"/>
      <c r="F2449" s="41"/>
      <c r="G2449" s="42"/>
      <c r="H2449" s="42"/>
      <c r="I2449" s="42"/>
      <c r="J2449" s="42"/>
      <c r="K2449" s="42"/>
      <c r="L2449" s="46"/>
      <c r="M2449" s="42"/>
      <c r="N2449" s="48"/>
      <c r="O2449" s="42"/>
      <c r="P2449" s="42"/>
      <c r="Q2449" s="42"/>
      <c r="R2449" s="47"/>
      <c r="S2449" s="42"/>
      <c r="T2449" s="73"/>
      <c r="U2449" s="48"/>
      <c r="V2449" s="49"/>
    </row>
    <row r="2450" spans="1:22" x14ac:dyDescent="0.35">
      <c r="A2450" s="1"/>
      <c r="B2450" s="44"/>
      <c r="E2450" s="50"/>
      <c r="F2450" s="60"/>
      <c r="G2450" s="42"/>
      <c r="H2450" s="42"/>
      <c r="I2450" s="42"/>
      <c r="J2450" s="42"/>
      <c r="K2450" s="42"/>
      <c r="L2450" s="46"/>
      <c r="M2450" s="42"/>
      <c r="N2450" s="48"/>
      <c r="O2450" s="42"/>
      <c r="P2450" s="42"/>
      <c r="Q2450" s="42"/>
      <c r="R2450" s="47"/>
      <c r="S2450" s="42"/>
      <c r="T2450" s="73"/>
      <c r="U2450" s="48"/>
      <c r="V2450" s="49"/>
    </row>
    <row r="2451" spans="1:22" x14ac:dyDescent="0.35">
      <c r="A2451" s="1"/>
      <c r="B2451" s="44"/>
      <c r="E2451" s="50"/>
      <c r="F2451" s="41"/>
      <c r="G2451" s="42"/>
      <c r="H2451" s="48"/>
      <c r="I2451" s="42"/>
      <c r="J2451" s="42"/>
      <c r="K2451" s="42"/>
      <c r="L2451" s="46"/>
      <c r="M2451" s="42"/>
      <c r="N2451" s="48"/>
      <c r="O2451" s="42"/>
      <c r="P2451" s="42"/>
      <c r="Q2451" s="42"/>
      <c r="R2451" s="47"/>
      <c r="S2451" s="42"/>
      <c r="T2451" s="73"/>
      <c r="U2451" s="48"/>
      <c r="V2451" s="49"/>
    </row>
    <row r="2452" spans="1:22" x14ac:dyDescent="0.35">
      <c r="A2452" s="1"/>
      <c r="B2452" s="44"/>
      <c r="E2452" s="50"/>
      <c r="F2452" s="41"/>
      <c r="G2452" s="42"/>
      <c r="H2452" s="42"/>
      <c r="I2452" s="42"/>
      <c r="J2452" s="42"/>
      <c r="K2452" s="42"/>
      <c r="L2452" s="46"/>
      <c r="M2452" s="42"/>
      <c r="N2452" s="48"/>
      <c r="O2452" s="42"/>
      <c r="P2452" s="42"/>
      <c r="Q2452" s="42"/>
      <c r="R2452" s="47"/>
      <c r="S2452" s="42"/>
      <c r="T2452" s="73"/>
      <c r="U2452" s="48"/>
      <c r="V2452" s="49"/>
    </row>
    <row r="2453" spans="1:22" x14ac:dyDescent="0.35">
      <c r="A2453" s="1"/>
      <c r="B2453" s="44"/>
      <c r="E2453" s="50"/>
      <c r="F2453" s="41"/>
      <c r="G2453" s="42"/>
      <c r="H2453" s="42"/>
      <c r="I2453" s="42"/>
      <c r="J2453" s="42"/>
      <c r="K2453" s="42"/>
      <c r="L2453" s="46"/>
      <c r="M2453" s="48"/>
      <c r="N2453" s="48"/>
      <c r="O2453" s="42"/>
      <c r="P2453" s="42"/>
      <c r="Q2453" s="42"/>
      <c r="R2453" s="47"/>
      <c r="S2453" s="42"/>
      <c r="T2453" s="73"/>
      <c r="U2453" s="48"/>
      <c r="V2453" s="49"/>
    </row>
    <row r="2454" spans="1:22" x14ac:dyDescent="0.35">
      <c r="A2454" s="1"/>
      <c r="B2454" s="44"/>
      <c r="E2454" s="50"/>
      <c r="F2454" s="41"/>
      <c r="G2454" s="42"/>
      <c r="H2454" s="42"/>
      <c r="I2454" s="42"/>
      <c r="J2454" s="42"/>
      <c r="K2454" s="42"/>
      <c r="L2454" s="46"/>
      <c r="M2454" s="42"/>
      <c r="N2454" s="48"/>
      <c r="O2454" s="42"/>
      <c r="P2454" s="42"/>
      <c r="Q2454" s="42"/>
      <c r="R2454" s="47"/>
      <c r="S2454" s="42"/>
      <c r="T2454" s="73"/>
      <c r="U2454" s="48"/>
      <c r="V2454" s="49"/>
    </row>
    <row r="2455" spans="1:22" x14ac:dyDescent="0.35">
      <c r="A2455" s="1"/>
      <c r="B2455" s="44"/>
      <c r="E2455" s="50"/>
      <c r="F2455" s="41"/>
      <c r="G2455" s="42"/>
      <c r="H2455" s="42"/>
      <c r="I2455" s="42"/>
      <c r="J2455" s="42"/>
      <c r="K2455" s="42"/>
      <c r="L2455" s="46"/>
      <c r="M2455" s="42"/>
      <c r="N2455" s="48"/>
      <c r="O2455" s="42"/>
      <c r="P2455" s="42"/>
      <c r="Q2455" s="42"/>
      <c r="R2455" s="47"/>
      <c r="S2455" s="42"/>
      <c r="T2455" s="73"/>
      <c r="U2455" s="48"/>
      <c r="V2455" s="49"/>
    </row>
    <row r="2456" spans="1:22" x14ac:dyDescent="0.35">
      <c r="A2456" s="1"/>
      <c r="B2456" s="44"/>
      <c r="E2456" s="50"/>
      <c r="F2456" s="41"/>
      <c r="G2456" s="42"/>
      <c r="H2456" s="42"/>
      <c r="I2456" s="42"/>
      <c r="J2456" s="42"/>
      <c r="K2456" s="42"/>
      <c r="L2456" s="46"/>
      <c r="M2456" s="48"/>
      <c r="N2456" s="48"/>
      <c r="O2456" s="42"/>
      <c r="P2456" s="42"/>
      <c r="Q2456" s="42"/>
      <c r="R2456" s="47"/>
      <c r="S2456" s="42"/>
      <c r="T2456" s="73"/>
      <c r="U2456" s="48"/>
      <c r="V2456" s="49"/>
    </row>
    <row r="2457" spans="1:22" x14ac:dyDescent="0.35">
      <c r="A2457" s="1"/>
      <c r="B2457" s="44"/>
      <c r="E2457" s="50"/>
      <c r="F2457" s="41"/>
      <c r="G2457" s="42"/>
      <c r="H2457" s="42"/>
      <c r="I2457" s="42"/>
      <c r="J2457" s="42"/>
      <c r="K2457" s="42"/>
      <c r="L2457" s="46"/>
      <c r="M2457" s="42"/>
      <c r="N2457" s="48"/>
      <c r="O2457" s="42"/>
      <c r="P2457" s="42"/>
      <c r="Q2457" s="42"/>
      <c r="R2457" s="47"/>
      <c r="S2457" s="42"/>
      <c r="T2457" s="73"/>
      <c r="U2457" s="48"/>
      <c r="V2457" s="49"/>
    </row>
    <row r="2458" spans="1:22" x14ac:dyDescent="0.35">
      <c r="A2458" s="1"/>
      <c r="B2458" s="44"/>
      <c r="E2458" s="50"/>
      <c r="F2458" s="41"/>
      <c r="G2458" s="42"/>
      <c r="H2458" s="42"/>
      <c r="I2458" s="42"/>
      <c r="J2458" s="42"/>
      <c r="K2458" s="42"/>
      <c r="L2458" s="46"/>
      <c r="M2458" s="48"/>
      <c r="N2458" s="48"/>
      <c r="O2458" s="42"/>
      <c r="P2458" s="42"/>
      <c r="Q2458" s="42"/>
      <c r="R2458" s="47"/>
      <c r="S2458" s="42"/>
      <c r="T2458" s="73"/>
      <c r="U2458" s="48"/>
      <c r="V2458" s="49"/>
    </row>
    <row r="2459" spans="1:22" x14ac:dyDescent="0.35">
      <c r="A2459" s="1"/>
      <c r="B2459" s="44"/>
      <c r="E2459" s="50"/>
      <c r="F2459" s="41"/>
      <c r="G2459" s="42"/>
      <c r="H2459" s="42"/>
      <c r="I2459" s="42"/>
      <c r="J2459" s="42"/>
      <c r="K2459" s="42"/>
      <c r="L2459" s="46"/>
      <c r="M2459" s="48"/>
      <c r="N2459" s="48"/>
      <c r="O2459" s="42"/>
      <c r="P2459" s="42"/>
      <c r="Q2459" s="42"/>
      <c r="R2459" s="47"/>
      <c r="S2459" s="42"/>
      <c r="T2459" s="73"/>
      <c r="U2459" s="48"/>
      <c r="V2459" s="49"/>
    </row>
    <row r="2460" spans="1:22" x14ac:dyDescent="0.35">
      <c r="A2460" s="1"/>
      <c r="B2460" s="44"/>
      <c r="E2460" s="50"/>
      <c r="F2460" s="41"/>
      <c r="G2460" s="42"/>
      <c r="H2460" s="42"/>
      <c r="I2460" s="42"/>
      <c r="J2460" s="42"/>
      <c r="K2460" s="42"/>
      <c r="L2460" s="46"/>
      <c r="M2460" s="48"/>
      <c r="N2460" s="48"/>
      <c r="O2460" s="42"/>
      <c r="P2460" s="42"/>
      <c r="Q2460" s="42"/>
      <c r="R2460" s="47"/>
      <c r="S2460" s="42"/>
      <c r="T2460" s="73"/>
      <c r="U2460" s="48"/>
      <c r="V2460" s="49"/>
    </row>
    <row r="2461" spans="1:22" x14ac:dyDescent="0.35">
      <c r="A2461" s="1"/>
      <c r="B2461" s="44"/>
      <c r="E2461" s="50"/>
      <c r="F2461" s="41"/>
      <c r="G2461" s="42"/>
      <c r="H2461" s="42"/>
      <c r="I2461" s="42"/>
      <c r="J2461" s="42"/>
      <c r="K2461" s="42"/>
      <c r="L2461" s="46"/>
      <c r="M2461" s="42"/>
      <c r="N2461" s="48"/>
      <c r="O2461" s="42"/>
      <c r="P2461" s="42"/>
      <c r="Q2461" s="42"/>
      <c r="R2461" s="47"/>
      <c r="S2461" s="42"/>
      <c r="T2461" s="73"/>
      <c r="U2461" s="48"/>
      <c r="V2461" s="49"/>
    </row>
    <row r="2462" spans="1:22" x14ac:dyDescent="0.35">
      <c r="A2462" s="1"/>
      <c r="B2462" s="44"/>
      <c r="E2462" s="50"/>
      <c r="F2462" s="41"/>
      <c r="G2462" s="42"/>
      <c r="H2462" s="42"/>
      <c r="I2462" s="42"/>
      <c r="J2462" s="42"/>
      <c r="K2462" s="42"/>
      <c r="L2462" s="46"/>
      <c r="M2462" s="42"/>
      <c r="N2462" s="48"/>
      <c r="O2462" s="42"/>
      <c r="P2462" s="42"/>
      <c r="Q2462" s="42"/>
      <c r="R2462" s="47"/>
      <c r="S2462" s="42"/>
      <c r="T2462" s="73"/>
      <c r="U2462" s="48"/>
      <c r="V2462" s="49"/>
    </row>
    <row r="2463" spans="1:22" x14ac:dyDescent="0.35">
      <c r="A2463" s="1"/>
      <c r="B2463" s="44"/>
      <c r="E2463" s="50"/>
      <c r="F2463" s="41"/>
      <c r="G2463" s="42"/>
      <c r="H2463" s="42"/>
      <c r="I2463" s="42"/>
      <c r="J2463" s="42"/>
      <c r="K2463" s="42"/>
      <c r="L2463" s="46"/>
      <c r="M2463" s="48"/>
      <c r="N2463" s="48"/>
      <c r="O2463" s="42"/>
      <c r="P2463" s="42"/>
      <c r="Q2463" s="42"/>
      <c r="R2463" s="47"/>
      <c r="S2463" s="42"/>
      <c r="T2463" s="73"/>
      <c r="U2463" s="48"/>
      <c r="V2463" s="49"/>
    </row>
    <row r="2464" spans="1:22" x14ac:dyDescent="0.35">
      <c r="A2464" s="1"/>
      <c r="B2464" s="44"/>
      <c r="E2464" s="50"/>
      <c r="F2464" s="41"/>
      <c r="G2464" s="42"/>
      <c r="H2464" s="42"/>
      <c r="I2464" s="42"/>
      <c r="J2464" s="42"/>
      <c r="K2464" s="42"/>
      <c r="L2464" s="46"/>
      <c r="M2464" s="42"/>
      <c r="N2464" s="48"/>
      <c r="O2464" s="42"/>
      <c r="P2464" s="42"/>
      <c r="Q2464" s="42"/>
      <c r="R2464" s="47"/>
      <c r="S2464" s="42"/>
      <c r="T2464" s="73"/>
      <c r="U2464" s="48"/>
      <c r="V2464" s="49"/>
    </row>
    <row r="2465" spans="1:22" x14ac:dyDescent="0.35">
      <c r="A2465" s="1"/>
      <c r="B2465" s="44"/>
      <c r="E2465" s="50"/>
      <c r="F2465" s="41"/>
      <c r="G2465" s="48"/>
      <c r="H2465" s="42"/>
      <c r="I2465" s="42"/>
      <c r="J2465" s="42"/>
      <c r="K2465" s="42"/>
      <c r="L2465" s="46"/>
      <c r="M2465" s="48"/>
      <c r="N2465" s="48"/>
      <c r="O2465" s="42"/>
      <c r="P2465" s="42"/>
      <c r="Q2465" s="42"/>
      <c r="R2465" s="62"/>
      <c r="S2465" s="48"/>
      <c r="T2465" s="73"/>
      <c r="U2465" s="48"/>
      <c r="V2465" s="49"/>
    </row>
    <row r="2466" spans="1:22" x14ac:dyDescent="0.35">
      <c r="A2466" s="1"/>
      <c r="B2466" s="44"/>
      <c r="E2466" s="50"/>
      <c r="F2466" s="41"/>
      <c r="G2466" s="42"/>
      <c r="H2466" s="42"/>
      <c r="I2466" s="42"/>
      <c r="J2466" s="42"/>
      <c r="K2466" s="42"/>
      <c r="L2466" s="46"/>
      <c r="M2466" s="42"/>
      <c r="N2466" s="48"/>
      <c r="O2466" s="42"/>
      <c r="P2466" s="42"/>
      <c r="Q2466" s="42"/>
      <c r="R2466" s="47"/>
      <c r="S2466" s="42"/>
      <c r="T2466" s="73"/>
      <c r="U2466" s="48"/>
      <c r="V2466" s="49"/>
    </row>
    <row r="2467" spans="1:22" x14ac:dyDescent="0.35">
      <c r="A2467" s="1"/>
      <c r="B2467" s="44"/>
      <c r="E2467" s="50"/>
      <c r="F2467" s="41"/>
      <c r="G2467" s="42"/>
      <c r="H2467" s="42"/>
      <c r="I2467" s="42"/>
      <c r="J2467" s="42"/>
      <c r="K2467" s="42"/>
      <c r="L2467" s="46"/>
      <c r="M2467" s="48"/>
      <c r="N2467" s="48"/>
      <c r="O2467" s="42"/>
      <c r="P2467" s="42"/>
      <c r="Q2467" s="42"/>
      <c r="R2467" s="47"/>
      <c r="S2467" s="42"/>
      <c r="T2467" s="73"/>
      <c r="U2467" s="48"/>
      <c r="V2467" s="49"/>
    </row>
    <row r="2468" spans="1:22" x14ac:dyDescent="0.35">
      <c r="A2468" s="1"/>
      <c r="B2468" s="44"/>
      <c r="E2468" s="50"/>
      <c r="F2468" s="41"/>
      <c r="G2468" s="42"/>
      <c r="H2468" s="42"/>
      <c r="I2468" s="42"/>
      <c r="J2468" s="42"/>
      <c r="K2468" s="42"/>
      <c r="L2468" s="46"/>
      <c r="M2468" s="48"/>
      <c r="N2468" s="48"/>
      <c r="O2468" s="42"/>
      <c r="P2468" s="42"/>
      <c r="Q2468" s="42"/>
      <c r="R2468" s="47"/>
      <c r="S2468" s="42"/>
      <c r="T2468" s="73"/>
      <c r="U2468" s="48"/>
      <c r="V2468" s="49"/>
    </row>
    <row r="2469" spans="1:22" x14ac:dyDescent="0.35">
      <c r="A2469" s="1"/>
      <c r="B2469" s="44"/>
      <c r="E2469" s="50"/>
      <c r="F2469" s="41"/>
      <c r="G2469" s="42"/>
      <c r="H2469" s="42"/>
      <c r="I2469" s="42"/>
      <c r="J2469" s="42"/>
      <c r="K2469" s="42"/>
      <c r="L2469" s="46"/>
      <c r="M2469" s="48"/>
      <c r="N2469" s="48"/>
      <c r="O2469" s="42"/>
      <c r="P2469" s="42"/>
      <c r="Q2469" s="42"/>
      <c r="R2469" s="47"/>
      <c r="S2469" s="42"/>
      <c r="T2469" s="73"/>
      <c r="U2469" s="48"/>
      <c r="V2469" s="49"/>
    </row>
    <row r="2470" spans="1:22" x14ac:dyDescent="0.35">
      <c r="A2470" s="1"/>
      <c r="B2470" s="44"/>
      <c r="E2470" s="50"/>
      <c r="F2470" s="41"/>
      <c r="G2470" s="42"/>
      <c r="H2470" s="42"/>
      <c r="I2470" s="42"/>
      <c r="J2470" s="42"/>
      <c r="K2470" s="42"/>
      <c r="L2470" s="46"/>
      <c r="M2470" s="48"/>
      <c r="N2470" s="48"/>
      <c r="O2470" s="42"/>
      <c r="P2470" s="42"/>
      <c r="Q2470" s="42"/>
      <c r="R2470" s="47"/>
      <c r="S2470" s="42"/>
      <c r="T2470" s="73"/>
      <c r="U2470" s="48"/>
      <c r="V2470" s="49"/>
    </row>
    <row r="2471" spans="1:22" x14ac:dyDescent="0.35">
      <c r="A2471" s="1"/>
      <c r="B2471" s="44"/>
      <c r="E2471" s="50"/>
      <c r="F2471" s="41"/>
      <c r="G2471" s="42"/>
      <c r="H2471" s="48"/>
      <c r="I2471" s="42"/>
      <c r="J2471" s="42"/>
      <c r="K2471" s="42"/>
      <c r="L2471" s="46"/>
      <c r="M2471" s="42"/>
      <c r="N2471" s="48"/>
      <c r="O2471" s="42"/>
      <c r="P2471" s="42"/>
      <c r="Q2471" s="42"/>
      <c r="R2471" s="47"/>
      <c r="S2471" s="42"/>
      <c r="T2471" s="73"/>
      <c r="U2471" s="48"/>
      <c r="V2471" s="49"/>
    </row>
    <row r="2472" spans="1:22" x14ac:dyDescent="0.35">
      <c r="A2472" s="1"/>
      <c r="B2472" s="44"/>
      <c r="E2472" s="50"/>
      <c r="F2472" s="41"/>
      <c r="G2472" s="42"/>
      <c r="H2472" s="42"/>
      <c r="I2472" s="42"/>
      <c r="J2472" s="42"/>
      <c r="K2472" s="42"/>
      <c r="L2472" s="46"/>
      <c r="M2472" s="42"/>
      <c r="N2472" s="48"/>
      <c r="O2472" s="42"/>
      <c r="P2472" s="42"/>
      <c r="Q2472" s="42"/>
      <c r="R2472" s="47"/>
      <c r="S2472" s="42"/>
      <c r="T2472" s="73"/>
      <c r="U2472" s="48"/>
      <c r="V2472" s="49"/>
    </row>
    <row r="2473" spans="1:22" x14ac:dyDescent="0.35">
      <c r="A2473" s="1"/>
      <c r="B2473" s="44"/>
      <c r="E2473" s="50"/>
      <c r="F2473" s="41"/>
      <c r="G2473" s="42"/>
      <c r="H2473" s="48"/>
      <c r="I2473" s="42"/>
      <c r="J2473" s="42"/>
      <c r="K2473" s="42"/>
      <c r="L2473" s="46"/>
      <c r="M2473" s="42"/>
      <c r="N2473" s="48"/>
      <c r="O2473" s="42"/>
      <c r="P2473" s="42"/>
      <c r="Q2473" s="42"/>
      <c r="R2473" s="47"/>
      <c r="S2473" s="42"/>
      <c r="T2473" s="73"/>
      <c r="U2473" s="48"/>
      <c r="V2473" s="49"/>
    </row>
    <row r="2474" spans="1:22" x14ac:dyDescent="0.35">
      <c r="A2474" s="1"/>
      <c r="B2474" s="44"/>
      <c r="E2474" s="50"/>
      <c r="F2474" s="41"/>
      <c r="G2474" s="42"/>
      <c r="H2474" s="42"/>
      <c r="I2474" s="42"/>
      <c r="J2474" s="42"/>
      <c r="K2474" s="42"/>
      <c r="L2474" s="46"/>
      <c r="M2474" s="42"/>
      <c r="N2474" s="48"/>
      <c r="O2474" s="42"/>
      <c r="P2474" s="42"/>
      <c r="Q2474" s="42"/>
      <c r="R2474" s="47"/>
      <c r="S2474" s="42"/>
      <c r="T2474" s="73"/>
      <c r="U2474" s="48"/>
      <c r="V2474" s="49"/>
    </row>
    <row r="2475" spans="1:22" x14ac:dyDescent="0.35">
      <c r="A2475" s="1"/>
      <c r="B2475" s="44"/>
      <c r="E2475" s="50"/>
      <c r="F2475" s="41"/>
      <c r="G2475" s="42"/>
      <c r="H2475" s="48"/>
      <c r="I2475" s="42"/>
      <c r="J2475" s="42"/>
      <c r="K2475" s="42"/>
      <c r="L2475" s="46"/>
      <c r="M2475" s="42"/>
      <c r="N2475" s="48"/>
      <c r="O2475" s="42"/>
      <c r="P2475" s="42"/>
      <c r="Q2475" s="42"/>
      <c r="R2475" s="47"/>
      <c r="S2475" s="42"/>
      <c r="T2475" s="73"/>
      <c r="U2475" s="48"/>
      <c r="V2475" s="49"/>
    </row>
    <row r="2476" spans="1:22" x14ac:dyDescent="0.35">
      <c r="A2476" s="1"/>
      <c r="B2476" s="44"/>
      <c r="E2476" s="50"/>
      <c r="F2476" s="41"/>
      <c r="G2476" s="48"/>
      <c r="H2476" s="42"/>
      <c r="I2476" s="42"/>
      <c r="J2476" s="42"/>
      <c r="K2476" s="42"/>
      <c r="L2476" s="46"/>
      <c r="M2476" s="48"/>
      <c r="N2476" s="48"/>
      <c r="O2476" s="42"/>
      <c r="P2476" s="42"/>
      <c r="Q2476" s="42"/>
      <c r="R2476" s="47"/>
      <c r="S2476" s="42"/>
      <c r="T2476" s="73"/>
      <c r="U2476" s="48"/>
      <c r="V2476" s="49"/>
    </row>
    <row r="2477" spans="1:22" x14ac:dyDescent="0.35">
      <c r="A2477" s="1"/>
      <c r="B2477" s="44"/>
      <c r="E2477" s="50"/>
      <c r="F2477" s="41"/>
      <c r="G2477" s="42"/>
      <c r="H2477" s="42"/>
      <c r="I2477" s="42"/>
      <c r="J2477" s="42"/>
      <c r="K2477" s="42"/>
      <c r="L2477" s="46"/>
      <c r="M2477" s="48"/>
      <c r="N2477" s="48"/>
      <c r="O2477" s="42"/>
      <c r="P2477" s="42"/>
      <c r="Q2477" s="42"/>
      <c r="R2477" s="47"/>
      <c r="S2477" s="42"/>
      <c r="T2477" s="73"/>
      <c r="U2477" s="48"/>
      <c r="V2477" s="49"/>
    </row>
    <row r="2478" spans="1:22" x14ac:dyDescent="0.35">
      <c r="A2478" s="1"/>
      <c r="B2478" s="44"/>
      <c r="E2478" s="50"/>
      <c r="F2478" s="41"/>
      <c r="G2478" s="42"/>
      <c r="H2478" s="42"/>
      <c r="I2478" s="42"/>
      <c r="J2478" s="42"/>
      <c r="K2478" s="42"/>
      <c r="L2478" s="46"/>
      <c r="M2478" s="48"/>
      <c r="N2478" s="48"/>
      <c r="O2478" s="42"/>
      <c r="P2478" s="42"/>
      <c r="Q2478" s="42"/>
      <c r="R2478" s="47"/>
      <c r="S2478" s="42"/>
      <c r="T2478" s="73"/>
      <c r="U2478" s="48"/>
      <c r="V2478" s="49"/>
    </row>
    <row r="2479" spans="1:22" x14ac:dyDescent="0.35">
      <c r="A2479" s="1"/>
      <c r="B2479" s="44"/>
      <c r="E2479" s="50"/>
      <c r="F2479" s="41"/>
      <c r="G2479" s="42"/>
      <c r="H2479" s="42"/>
      <c r="I2479" s="42"/>
      <c r="J2479" s="42"/>
      <c r="K2479" s="42"/>
      <c r="L2479" s="46"/>
      <c r="M2479" s="42"/>
      <c r="N2479" s="48"/>
      <c r="O2479" s="42"/>
      <c r="P2479" s="42"/>
      <c r="Q2479" s="42"/>
      <c r="R2479" s="47"/>
      <c r="S2479" s="42"/>
      <c r="T2479" s="73"/>
      <c r="U2479" s="48"/>
      <c r="V2479" s="49"/>
    </row>
    <row r="2480" spans="1:22" x14ac:dyDescent="0.35">
      <c r="A2480" s="1"/>
      <c r="B2480" s="44"/>
      <c r="E2480" s="50"/>
      <c r="F2480" s="41"/>
      <c r="G2480" s="42"/>
      <c r="H2480" s="42"/>
      <c r="I2480" s="42"/>
      <c r="J2480" s="42"/>
      <c r="K2480" s="42"/>
      <c r="L2480" s="46"/>
      <c r="M2480" s="48"/>
      <c r="N2480" s="48"/>
      <c r="O2480" s="42"/>
      <c r="P2480" s="42"/>
      <c r="Q2480" s="42"/>
      <c r="R2480" s="47"/>
      <c r="S2480" s="42"/>
      <c r="T2480" s="73"/>
      <c r="U2480" s="48"/>
      <c r="V2480" s="49"/>
    </row>
    <row r="2481" spans="1:22" x14ac:dyDescent="0.35">
      <c r="A2481" s="1"/>
      <c r="B2481" s="44"/>
      <c r="E2481" s="50"/>
      <c r="F2481" s="41"/>
      <c r="G2481" s="42"/>
      <c r="H2481" s="42"/>
      <c r="I2481" s="42"/>
      <c r="J2481" s="42"/>
      <c r="K2481" s="42"/>
      <c r="L2481" s="46"/>
      <c r="M2481" s="48"/>
      <c r="N2481" s="48"/>
      <c r="O2481" s="42"/>
      <c r="P2481" s="42"/>
      <c r="Q2481" s="42"/>
      <c r="R2481" s="47"/>
      <c r="S2481" s="42"/>
      <c r="T2481" s="73"/>
      <c r="U2481" s="48"/>
      <c r="V2481" s="49"/>
    </row>
    <row r="2482" spans="1:22" x14ac:dyDescent="0.35">
      <c r="A2482" s="1"/>
      <c r="B2482" s="44"/>
      <c r="E2482" s="50"/>
      <c r="F2482" s="41"/>
      <c r="G2482" s="42"/>
      <c r="H2482" s="42"/>
      <c r="I2482" s="42"/>
      <c r="J2482" s="42"/>
      <c r="K2482" s="42"/>
      <c r="L2482" s="46"/>
      <c r="M2482" s="42"/>
      <c r="N2482" s="48"/>
      <c r="O2482" s="42"/>
      <c r="P2482" s="42"/>
      <c r="Q2482" s="42"/>
      <c r="R2482" s="47"/>
      <c r="S2482" s="42"/>
      <c r="T2482" s="73"/>
      <c r="U2482" s="48"/>
      <c r="V2482" s="49"/>
    </row>
    <row r="2483" spans="1:22" x14ac:dyDescent="0.35">
      <c r="A2483" s="1"/>
      <c r="B2483" s="44"/>
      <c r="E2483" s="50"/>
      <c r="F2483" s="41"/>
      <c r="G2483" s="42"/>
      <c r="H2483" s="48"/>
      <c r="I2483" s="42"/>
      <c r="J2483" s="42"/>
      <c r="K2483" s="42"/>
      <c r="L2483" s="46"/>
      <c r="M2483" s="42"/>
      <c r="N2483" s="48"/>
      <c r="O2483" s="42"/>
      <c r="P2483" s="42"/>
      <c r="Q2483" s="42"/>
      <c r="R2483" s="47"/>
      <c r="S2483" s="42"/>
      <c r="T2483" s="73"/>
      <c r="U2483" s="48"/>
      <c r="V2483" s="49"/>
    </row>
    <row r="2484" spans="1:22" x14ac:dyDescent="0.35">
      <c r="A2484" s="1"/>
      <c r="B2484" s="44"/>
      <c r="E2484" s="50"/>
      <c r="F2484" s="41"/>
      <c r="G2484" s="42"/>
      <c r="H2484" s="42"/>
      <c r="I2484" s="42"/>
      <c r="J2484" s="42"/>
      <c r="K2484" s="42"/>
      <c r="L2484" s="46"/>
      <c r="M2484" s="48"/>
      <c r="N2484" s="48"/>
      <c r="O2484" s="42"/>
      <c r="P2484" s="42"/>
      <c r="Q2484" s="42"/>
      <c r="R2484" s="47"/>
      <c r="S2484" s="42"/>
      <c r="T2484" s="73"/>
      <c r="U2484" s="48"/>
      <c r="V2484" s="49"/>
    </row>
    <row r="2485" spans="1:22" x14ac:dyDescent="0.35">
      <c r="A2485" s="1"/>
      <c r="B2485" s="44"/>
      <c r="E2485" s="50"/>
      <c r="F2485" s="41"/>
      <c r="G2485" s="42"/>
      <c r="H2485" s="42"/>
      <c r="I2485" s="42"/>
      <c r="J2485" s="42"/>
      <c r="K2485" s="42"/>
      <c r="L2485" s="46"/>
      <c r="M2485" s="48"/>
      <c r="N2485" s="48"/>
      <c r="O2485" s="42"/>
      <c r="P2485" s="42"/>
      <c r="Q2485" s="42"/>
      <c r="R2485" s="47"/>
      <c r="S2485" s="42"/>
      <c r="T2485" s="73"/>
      <c r="U2485" s="48"/>
      <c r="V2485" s="49"/>
    </row>
    <row r="2486" spans="1:22" x14ac:dyDescent="0.35">
      <c r="A2486" s="1"/>
      <c r="B2486" s="44"/>
      <c r="E2486" s="50"/>
      <c r="F2486" s="41"/>
      <c r="G2486" s="42"/>
      <c r="H2486" s="42"/>
      <c r="I2486" s="42"/>
      <c r="J2486" s="42"/>
      <c r="K2486" s="42"/>
      <c r="L2486" s="46"/>
      <c r="M2486" s="42"/>
      <c r="N2486" s="48"/>
      <c r="O2486" s="42"/>
      <c r="P2486" s="42"/>
      <c r="Q2486" s="42"/>
      <c r="R2486" s="47"/>
      <c r="S2486" s="42"/>
      <c r="T2486" s="73"/>
      <c r="U2486" s="48"/>
      <c r="V2486" s="49"/>
    </row>
    <row r="2487" spans="1:22" x14ac:dyDescent="0.35">
      <c r="A2487" s="1"/>
      <c r="B2487" s="44"/>
      <c r="E2487" s="50"/>
      <c r="F2487" s="41"/>
      <c r="G2487" s="42"/>
      <c r="H2487" s="42"/>
      <c r="I2487" s="42"/>
      <c r="J2487" s="42"/>
      <c r="K2487" s="42"/>
      <c r="L2487" s="46"/>
      <c r="M2487" s="42"/>
      <c r="N2487" s="48"/>
      <c r="O2487" s="42"/>
      <c r="P2487" s="42"/>
      <c r="Q2487" s="42"/>
      <c r="R2487" s="47"/>
      <c r="S2487" s="42"/>
      <c r="T2487" s="73"/>
      <c r="U2487" s="48"/>
      <c r="V2487" s="49"/>
    </row>
    <row r="2488" spans="1:22" x14ac:dyDescent="0.35">
      <c r="A2488" s="1"/>
      <c r="B2488" s="44"/>
      <c r="E2488" s="50"/>
      <c r="F2488" s="41"/>
      <c r="G2488" s="42"/>
      <c r="H2488" s="42"/>
      <c r="I2488" s="42"/>
      <c r="J2488" s="42"/>
      <c r="K2488" s="42"/>
      <c r="L2488" s="46"/>
      <c r="M2488" s="42"/>
      <c r="N2488" s="48"/>
      <c r="O2488" s="42"/>
      <c r="P2488" s="42"/>
      <c r="Q2488" s="42"/>
      <c r="R2488" s="47"/>
      <c r="S2488" s="42"/>
      <c r="T2488" s="73"/>
      <c r="U2488" s="48"/>
      <c r="V2488" s="49"/>
    </row>
    <row r="2489" spans="1:22" x14ac:dyDescent="0.35">
      <c r="A2489" s="1"/>
      <c r="B2489" s="44"/>
      <c r="E2489" s="50"/>
      <c r="F2489" s="41"/>
      <c r="G2489" s="42"/>
      <c r="H2489" s="42"/>
      <c r="I2489" s="42"/>
      <c r="J2489" s="42"/>
      <c r="K2489" s="42"/>
      <c r="L2489" s="46"/>
      <c r="M2489" s="42"/>
      <c r="N2489" s="48"/>
      <c r="O2489" s="42"/>
      <c r="P2489" s="42"/>
      <c r="Q2489" s="42"/>
      <c r="R2489" s="47"/>
      <c r="S2489" s="42"/>
      <c r="T2489" s="73"/>
      <c r="U2489" s="48"/>
      <c r="V2489" s="49"/>
    </row>
    <row r="2490" spans="1:22" x14ac:dyDescent="0.35">
      <c r="A2490" s="1"/>
      <c r="B2490" s="44"/>
      <c r="E2490" s="50"/>
      <c r="F2490" s="41"/>
      <c r="G2490" s="42"/>
      <c r="H2490" s="42"/>
      <c r="I2490" s="42"/>
      <c r="J2490" s="42"/>
      <c r="K2490" s="42"/>
      <c r="L2490" s="46"/>
      <c r="M2490" s="42"/>
      <c r="N2490" s="48"/>
      <c r="O2490" s="42"/>
      <c r="P2490" s="42"/>
      <c r="Q2490" s="42"/>
      <c r="R2490" s="47"/>
      <c r="S2490" s="42"/>
      <c r="T2490" s="73"/>
      <c r="U2490" s="48"/>
      <c r="V2490" s="49"/>
    </row>
    <row r="2491" spans="1:22" x14ac:dyDescent="0.35">
      <c r="A2491" s="1"/>
      <c r="B2491" s="44"/>
      <c r="E2491" s="50"/>
      <c r="F2491" s="41"/>
      <c r="G2491" s="42"/>
      <c r="H2491" s="42"/>
      <c r="I2491" s="42"/>
      <c r="J2491" s="42"/>
      <c r="K2491" s="42"/>
      <c r="L2491" s="46"/>
      <c r="M2491" s="48"/>
      <c r="N2491" s="48"/>
      <c r="O2491" s="42"/>
      <c r="P2491" s="42"/>
      <c r="Q2491" s="42"/>
      <c r="R2491" s="47"/>
      <c r="S2491" s="42"/>
      <c r="T2491" s="73"/>
      <c r="U2491" s="48"/>
      <c r="V2491" s="49"/>
    </row>
    <row r="2492" spans="1:22" x14ac:dyDescent="0.35">
      <c r="A2492" s="1"/>
      <c r="B2492" s="44"/>
      <c r="E2492" s="50"/>
      <c r="F2492" s="41"/>
      <c r="G2492" s="42"/>
      <c r="H2492" s="42"/>
      <c r="I2492" s="42"/>
      <c r="J2492" s="42"/>
      <c r="K2492" s="42"/>
      <c r="L2492" s="46"/>
      <c r="M2492" s="48"/>
      <c r="N2492" s="48"/>
      <c r="O2492" s="42"/>
      <c r="P2492" s="42"/>
      <c r="Q2492" s="42"/>
      <c r="R2492" s="47"/>
      <c r="S2492" s="42"/>
      <c r="T2492" s="73"/>
      <c r="U2492" s="48"/>
      <c r="V2492" s="49"/>
    </row>
    <row r="2493" spans="1:22" x14ac:dyDescent="0.35">
      <c r="A2493" s="1"/>
      <c r="B2493" s="44"/>
      <c r="E2493" s="50"/>
      <c r="F2493" s="41"/>
      <c r="G2493" s="42"/>
      <c r="H2493" s="42"/>
      <c r="I2493" s="42"/>
      <c r="J2493" s="42"/>
      <c r="K2493" s="42"/>
      <c r="L2493" s="46"/>
      <c r="M2493" s="48"/>
      <c r="N2493" s="48"/>
      <c r="O2493" s="42"/>
      <c r="P2493" s="42"/>
      <c r="Q2493" s="42"/>
      <c r="R2493" s="47"/>
      <c r="S2493" s="42"/>
      <c r="T2493" s="73"/>
      <c r="U2493" s="48"/>
      <c r="V2493" s="49"/>
    </row>
    <row r="2494" spans="1:22" x14ac:dyDescent="0.35">
      <c r="A2494" s="1"/>
      <c r="B2494" s="44"/>
      <c r="E2494" s="50"/>
      <c r="F2494" s="41"/>
      <c r="G2494" s="42"/>
      <c r="H2494" s="42"/>
      <c r="I2494" s="42"/>
      <c r="J2494" s="42"/>
      <c r="K2494" s="42"/>
      <c r="L2494" s="46"/>
      <c r="M2494" s="48"/>
      <c r="N2494" s="48"/>
      <c r="O2494" s="42"/>
      <c r="P2494" s="42"/>
      <c r="Q2494" s="42"/>
      <c r="R2494" s="47"/>
      <c r="S2494" s="42"/>
      <c r="T2494" s="73"/>
      <c r="U2494" s="48"/>
      <c r="V2494" s="49"/>
    </row>
    <row r="2495" spans="1:22" x14ac:dyDescent="0.35">
      <c r="A2495" s="1"/>
      <c r="B2495" s="44"/>
      <c r="E2495" s="50"/>
      <c r="F2495" s="41"/>
      <c r="G2495" s="42"/>
      <c r="H2495" s="42"/>
      <c r="I2495" s="42"/>
      <c r="J2495" s="42"/>
      <c r="K2495" s="42"/>
      <c r="L2495" s="46"/>
      <c r="M2495" s="48"/>
      <c r="N2495" s="48"/>
      <c r="O2495" s="42"/>
      <c r="P2495" s="42"/>
      <c r="Q2495" s="42"/>
      <c r="R2495" s="47"/>
      <c r="S2495" s="42"/>
      <c r="T2495" s="73"/>
      <c r="U2495" s="48"/>
      <c r="V2495" s="49"/>
    </row>
    <row r="2496" spans="1:22" x14ac:dyDescent="0.35">
      <c r="A2496" s="1"/>
      <c r="B2496" s="44"/>
      <c r="E2496" s="50"/>
      <c r="F2496" s="41"/>
      <c r="G2496" s="42"/>
      <c r="H2496" s="42"/>
      <c r="I2496" s="42"/>
      <c r="J2496" s="42"/>
      <c r="K2496" s="42"/>
      <c r="L2496" s="46"/>
      <c r="M2496" s="48"/>
      <c r="N2496" s="48"/>
      <c r="O2496" s="42"/>
      <c r="P2496" s="42"/>
      <c r="Q2496" s="42"/>
      <c r="R2496" s="47"/>
      <c r="S2496" s="42"/>
      <c r="T2496" s="73"/>
      <c r="U2496" s="48"/>
      <c r="V2496" s="49"/>
    </row>
    <row r="2497" spans="1:22" x14ac:dyDescent="0.35">
      <c r="A2497" s="1"/>
      <c r="B2497" s="44"/>
      <c r="E2497" s="50"/>
      <c r="F2497" s="41"/>
      <c r="G2497" s="42"/>
      <c r="H2497" s="42"/>
      <c r="I2497" s="42"/>
      <c r="J2497" s="42"/>
      <c r="K2497" s="42"/>
      <c r="L2497" s="46"/>
      <c r="M2497" s="42"/>
      <c r="N2497" s="48"/>
      <c r="O2497" s="42"/>
      <c r="P2497" s="42"/>
      <c r="Q2497" s="42"/>
      <c r="R2497" s="47"/>
      <c r="S2497" s="42"/>
      <c r="T2497" s="73"/>
      <c r="U2497" s="48"/>
      <c r="V2497" s="49"/>
    </row>
    <row r="2498" spans="1:22" x14ac:dyDescent="0.35">
      <c r="A2498" s="1"/>
      <c r="B2498" s="44"/>
      <c r="E2498" s="50"/>
      <c r="F2498" s="41"/>
      <c r="G2498" s="42"/>
      <c r="H2498" s="42"/>
      <c r="I2498" s="42"/>
      <c r="J2498" s="42"/>
      <c r="K2498" s="42"/>
      <c r="L2498" s="46"/>
      <c r="M2498" s="48"/>
      <c r="N2498" s="48"/>
      <c r="O2498" s="42"/>
      <c r="P2498" s="42"/>
      <c r="Q2498" s="42"/>
      <c r="R2498" s="47"/>
      <c r="S2498" s="42"/>
      <c r="T2498" s="73"/>
      <c r="U2498" s="48"/>
      <c r="V2498" s="49"/>
    </row>
    <row r="2499" spans="1:22" x14ac:dyDescent="0.35">
      <c r="A2499" s="1"/>
      <c r="B2499" s="44"/>
      <c r="E2499" s="50"/>
      <c r="F2499" s="41"/>
      <c r="G2499" s="42"/>
      <c r="H2499" s="42"/>
      <c r="I2499" s="42"/>
      <c r="J2499" s="42"/>
      <c r="K2499" s="42"/>
      <c r="L2499" s="46"/>
      <c r="M2499" s="48"/>
      <c r="N2499" s="48"/>
      <c r="O2499" s="42"/>
      <c r="P2499" s="42"/>
      <c r="Q2499" s="42"/>
      <c r="R2499" s="47"/>
      <c r="S2499" s="42"/>
      <c r="T2499" s="73"/>
      <c r="U2499" s="48"/>
      <c r="V2499" s="49"/>
    </row>
    <row r="2500" spans="1:22" x14ac:dyDescent="0.35">
      <c r="A2500" s="1"/>
      <c r="B2500" s="44"/>
      <c r="E2500" s="50"/>
      <c r="F2500" s="41"/>
      <c r="G2500" s="42"/>
      <c r="H2500" s="42"/>
      <c r="I2500" s="42"/>
      <c r="J2500" s="42"/>
      <c r="K2500" s="42"/>
      <c r="L2500" s="46"/>
      <c r="M2500" s="42"/>
      <c r="N2500" s="48"/>
      <c r="O2500" s="42"/>
      <c r="P2500" s="42"/>
      <c r="Q2500" s="42"/>
      <c r="R2500" s="47"/>
      <c r="S2500" s="42"/>
      <c r="T2500" s="73"/>
      <c r="U2500" s="48"/>
      <c r="V2500" s="49"/>
    </row>
    <row r="2501" spans="1:22" x14ac:dyDescent="0.35">
      <c r="A2501" s="1"/>
      <c r="B2501" s="44"/>
      <c r="E2501" s="50"/>
      <c r="F2501" s="41"/>
      <c r="G2501" s="42"/>
      <c r="H2501" s="42"/>
      <c r="I2501" s="42"/>
      <c r="J2501" s="42"/>
      <c r="K2501" s="42"/>
      <c r="L2501" s="46"/>
      <c r="M2501" s="42"/>
      <c r="N2501" s="48"/>
      <c r="O2501" s="42"/>
      <c r="P2501" s="42"/>
      <c r="Q2501" s="42"/>
      <c r="R2501" s="47"/>
      <c r="S2501" s="42"/>
      <c r="T2501" s="73"/>
      <c r="U2501" s="48"/>
      <c r="V2501" s="49"/>
    </row>
    <row r="2502" spans="1:22" x14ac:dyDescent="0.35">
      <c r="A2502" s="1"/>
      <c r="B2502" s="44"/>
      <c r="E2502" s="50"/>
      <c r="F2502" s="41"/>
      <c r="G2502" s="42"/>
      <c r="H2502" s="42"/>
      <c r="I2502" s="42"/>
      <c r="J2502" s="42"/>
      <c r="K2502" s="42"/>
      <c r="L2502" s="46"/>
      <c r="M2502" s="42"/>
      <c r="N2502" s="48"/>
      <c r="O2502" s="42"/>
      <c r="P2502" s="42"/>
      <c r="Q2502" s="42"/>
      <c r="R2502" s="47"/>
      <c r="S2502" s="42"/>
      <c r="T2502" s="73"/>
      <c r="U2502" s="48"/>
      <c r="V2502" s="49"/>
    </row>
    <row r="2503" spans="1:22" x14ac:dyDescent="0.35">
      <c r="A2503" s="1"/>
      <c r="B2503" s="44"/>
      <c r="E2503" s="50"/>
      <c r="F2503" s="60"/>
      <c r="G2503" s="42"/>
      <c r="H2503" s="42"/>
      <c r="I2503" s="42"/>
      <c r="J2503" s="42"/>
      <c r="K2503" s="42"/>
      <c r="L2503" s="46"/>
      <c r="M2503" s="48"/>
      <c r="N2503" s="48"/>
      <c r="O2503" s="42"/>
      <c r="P2503" s="42"/>
      <c r="Q2503" s="42"/>
      <c r="R2503" s="47"/>
      <c r="S2503" s="42"/>
      <c r="T2503" s="73"/>
      <c r="U2503" s="48"/>
      <c r="V2503" s="49"/>
    </row>
    <row r="2504" spans="1:22" x14ac:dyDescent="0.35">
      <c r="A2504" s="1"/>
      <c r="B2504" s="44"/>
      <c r="E2504" s="50"/>
      <c r="F2504" s="41"/>
      <c r="G2504" s="42"/>
      <c r="H2504" s="42"/>
      <c r="I2504" s="42"/>
      <c r="J2504" s="42"/>
      <c r="K2504" s="42"/>
      <c r="L2504" s="46"/>
      <c r="M2504" s="42"/>
      <c r="N2504" s="48"/>
      <c r="O2504" s="42"/>
      <c r="P2504" s="42"/>
      <c r="Q2504" s="42"/>
      <c r="R2504" s="47"/>
      <c r="S2504" s="42"/>
      <c r="T2504" s="73"/>
      <c r="U2504" s="48"/>
      <c r="V2504" s="49"/>
    </row>
    <row r="2505" spans="1:22" x14ac:dyDescent="0.35">
      <c r="A2505" s="1"/>
      <c r="B2505" s="44"/>
      <c r="E2505" s="50"/>
      <c r="F2505" s="41"/>
      <c r="G2505" s="42"/>
      <c r="H2505" s="42"/>
      <c r="I2505" s="42"/>
      <c r="J2505" s="42"/>
      <c r="K2505" s="42"/>
      <c r="L2505" s="46"/>
      <c r="M2505" s="48"/>
      <c r="N2505" s="48"/>
      <c r="O2505" s="42"/>
      <c r="P2505" s="42"/>
      <c r="Q2505" s="42"/>
      <c r="R2505" s="47"/>
      <c r="S2505" s="42"/>
      <c r="T2505" s="73"/>
      <c r="U2505" s="48"/>
      <c r="V2505" s="49"/>
    </row>
    <row r="2506" spans="1:22" x14ac:dyDescent="0.35">
      <c r="A2506" s="1"/>
      <c r="B2506" s="44"/>
      <c r="E2506" s="50"/>
      <c r="F2506" s="41"/>
      <c r="G2506" s="42"/>
      <c r="H2506" s="42"/>
      <c r="I2506" s="42"/>
      <c r="J2506" s="42"/>
      <c r="K2506" s="42"/>
      <c r="L2506" s="46"/>
      <c r="M2506" s="42"/>
      <c r="N2506" s="48"/>
      <c r="O2506" s="42"/>
      <c r="P2506" s="42"/>
      <c r="Q2506" s="42"/>
      <c r="R2506" s="47"/>
      <c r="S2506" s="42"/>
      <c r="T2506" s="73"/>
      <c r="U2506" s="48"/>
      <c r="V2506" s="49"/>
    </row>
    <row r="2507" spans="1:22" x14ac:dyDescent="0.35">
      <c r="A2507" s="1"/>
      <c r="B2507" s="44"/>
      <c r="E2507" s="50"/>
      <c r="F2507" s="41"/>
      <c r="G2507" s="42"/>
      <c r="H2507" s="42"/>
      <c r="I2507" s="42"/>
      <c r="J2507" s="42"/>
      <c r="K2507" s="42"/>
      <c r="L2507" s="46"/>
      <c r="M2507" s="48"/>
      <c r="N2507" s="48"/>
      <c r="O2507" s="42"/>
      <c r="P2507" s="42"/>
      <c r="Q2507" s="42"/>
      <c r="R2507" s="47"/>
      <c r="S2507" s="42"/>
      <c r="T2507" s="73"/>
      <c r="U2507" s="48"/>
      <c r="V2507" s="49"/>
    </row>
    <row r="2508" spans="1:22" x14ac:dyDescent="0.35">
      <c r="A2508" s="1"/>
      <c r="B2508" s="44"/>
      <c r="E2508" s="50"/>
      <c r="F2508" s="41"/>
      <c r="G2508" s="42"/>
      <c r="H2508" s="42"/>
      <c r="I2508" s="42"/>
      <c r="J2508" s="42"/>
      <c r="K2508" s="42"/>
      <c r="L2508" s="46"/>
      <c r="M2508" s="48"/>
      <c r="N2508" s="48"/>
      <c r="O2508" s="42"/>
      <c r="P2508" s="42"/>
      <c r="Q2508" s="42"/>
      <c r="R2508" s="47"/>
      <c r="S2508" s="42"/>
      <c r="T2508" s="73"/>
      <c r="U2508" s="48"/>
      <c r="V2508" s="49"/>
    </row>
    <row r="2509" spans="1:22" x14ac:dyDescent="0.35">
      <c r="A2509" s="1"/>
      <c r="B2509" s="44"/>
      <c r="E2509" s="50"/>
      <c r="F2509" s="41"/>
      <c r="G2509" s="42"/>
      <c r="H2509" s="42"/>
      <c r="I2509" s="42"/>
      <c r="J2509" s="42"/>
      <c r="K2509" s="42"/>
      <c r="L2509" s="46"/>
      <c r="M2509" s="42"/>
      <c r="N2509" s="48"/>
      <c r="O2509" s="42"/>
      <c r="P2509" s="42"/>
      <c r="Q2509" s="42"/>
      <c r="R2509" s="47"/>
      <c r="S2509" s="42"/>
      <c r="T2509" s="73"/>
      <c r="U2509" s="48"/>
      <c r="V2509" s="49"/>
    </row>
    <row r="2510" spans="1:22" x14ac:dyDescent="0.35">
      <c r="A2510" s="1"/>
      <c r="B2510" s="44"/>
      <c r="E2510" s="50"/>
      <c r="F2510" s="41"/>
      <c r="G2510" s="42"/>
      <c r="H2510" s="42"/>
      <c r="I2510" s="42"/>
      <c r="J2510" s="42"/>
      <c r="K2510" s="42"/>
      <c r="L2510" s="46"/>
      <c r="M2510" s="42"/>
      <c r="N2510" s="48"/>
      <c r="O2510" s="42"/>
      <c r="P2510" s="42"/>
      <c r="Q2510" s="42"/>
      <c r="R2510" s="47"/>
      <c r="S2510" s="42"/>
      <c r="T2510" s="73"/>
      <c r="U2510" s="48"/>
      <c r="V2510" s="49"/>
    </row>
    <row r="2511" spans="1:22" x14ac:dyDescent="0.35">
      <c r="A2511" s="1"/>
      <c r="B2511" s="44"/>
      <c r="E2511" s="50"/>
      <c r="F2511" s="41"/>
      <c r="G2511" s="42"/>
      <c r="H2511" s="42"/>
      <c r="I2511" s="42"/>
      <c r="J2511" s="42"/>
      <c r="K2511" s="42"/>
      <c r="L2511" s="46"/>
      <c r="M2511" s="48"/>
      <c r="N2511" s="48"/>
      <c r="O2511" s="42"/>
      <c r="P2511" s="42"/>
      <c r="Q2511" s="42"/>
      <c r="R2511" s="47"/>
      <c r="S2511" s="42"/>
      <c r="T2511" s="73"/>
      <c r="U2511" s="48"/>
      <c r="V2511" s="49"/>
    </row>
    <row r="2512" spans="1:22" x14ac:dyDescent="0.35">
      <c r="A2512" s="1"/>
      <c r="B2512" s="44"/>
      <c r="E2512" s="50"/>
      <c r="F2512" s="41"/>
      <c r="G2512" s="42"/>
      <c r="H2512" s="42"/>
      <c r="I2512" s="42"/>
      <c r="J2512" s="42"/>
      <c r="K2512" s="42"/>
      <c r="L2512" s="46"/>
      <c r="M2512" s="48"/>
      <c r="N2512" s="48"/>
      <c r="O2512" s="42"/>
      <c r="P2512" s="42"/>
      <c r="Q2512" s="42"/>
      <c r="R2512" s="47"/>
      <c r="S2512" s="42"/>
      <c r="T2512" s="73"/>
      <c r="U2512" s="48"/>
      <c r="V2512" s="49"/>
    </row>
    <row r="2513" spans="1:22" x14ac:dyDescent="0.35">
      <c r="A2513" s="1"/>
      <c r="B2513" s="44"/>
      <c r="E2513" s="50"/>
      <c r="F2513" s="41"/>
      <c r="G2513" s="42"/>
      <c r="H2513" s="42"/>
      <c r="I2513" s="42"/>
      <c r="J2513" s="42"/>
      <c r="K2513" s="42"/>
      <c r="L2513" s="46"/>
      <c r="M2513" s="48"/>
      <c r="N2513" s="48"/>
      <c r="O2513" s="42"/>
      <c r="P2513" s="42"/>
      <c r="Q2513" s="42"/>
      <c r="R2513" s="47"/>
      <c r="S2513" s="42"/>
      <c r="T2513" s="73"/>
      <c r="U2513" s="48"/>
      <c r="V2513" s="49"/>
    </row>
    <row r="2514" spans="1:22" x14ac:dyDescent="0.35">
      <c r="A2514" s="1"/>
      <c r="B2514" s="44"/>
      <c r="E2514" s="50"/>
      <c r="F2514" s="41"/>
      <c r="G2514" s="42"/>
      <c r="H2514" s="42"/>
      <c r="I2514" s="42"/>
      <c r="J2514" s="42"/>
      <c r="K2514" s="42"/>
      <c r="L2514" s="46"/>
      <c r="M2514" s="42"/>
      <c r="N2514" s="48"/>
      <c r="O2514" s="42"/>
      <c r="P2514" s="42"/>
      <c r="Q2514" s="42"/>
      <c r="R2514" s="47"/>
      <c r="S2514" s="42"/>
      <c r="T2514" s="73"/>
      <c r="U2514" s="48"/>
      <c r="V2514" s="49"/>
    </row>
    <row r="2515" spans="1:22" x14ac:dyDescent="0.35">
      <c r="A2515" s="1"/>
      <c r="B2515" s="44"/>
      <c r="E2515" s="50"/>
      <c r="F2515" s="41"/>
      <c r="G2515" s="42"/>
      <c r="H2515" s="42"/>
      <c r="I2515" s="42"/>
      <c r="J2515" s="42"/>
      <c r="K2515" s="42"/>
      <c r="L2515" s="46"/>
      <c r="M2515" s="48"/>
      <c r="N2515" s="48"/>
      <c r="O2515" s="42"/>
      <c r="P2515" s="42"/>
      <c r="Q2515" s="42"/>
      <c r="R2515" s="47"/>
      <c r="S2515" s="42"/>
      <c r="T2515" s="73"/>
      <c r="U2515" s="48"/>
      <c r="V2515" s="49"/>
    </row>
    <row r="2516" spans="1:22" x14ac:dyDescent="0.35">
      <c r="A2516" s="1"/>
      <c r="B2516" s="44"/>
      <c r="E2516" s="50"/>
      <c r="F2516" s="41"/>
      <c r="G2516" s="42"/>
      <c r="H2516" s="42"/>
      <c r="I2516" s="42"/>
      <c r="J2516" s="42"/>
      <c r="K2516" s="42"/>
      <c r="L2516" s="46"/>
      <c r="M2516" s="48"/>
      <c r="N2516" s="48"/>
      <c r="O2516" s="42"/>
      <c r="P2516" s="42"/>
      <c r="Q2516" s="42"/>
      <c r="R2516" s="47"/>
      <c r="S2516" s="42"/>
      <c r="T2516" s="73"/>
      <c r="U2516" s="48"/>
      <c r="V2516" s="49"/>
    </row>
    <row r="2517" spans="1:22" x14ac:dyDescent="0.35">
      <c r="A2517" s="1"/>
      <c r="B2517" s="44"/>
      <c r="E2517" s="50"/>
      <c r="F2517" s="41"/>
      <c r="G2517" s="42"/>
      <c r="H2517" s="42"/>
      <c r="I2517" s="42"/>
      <c r="J2517" s="42"/>
      <c r="K2517" s="42"/>
      <c r="L2517" s="46"/>
      <c r="M2517" s="48"/>
      <c r="N2517" s="48"/>
      <c r="O2517" s="42"/>
      <c r="P2517" s="42"/>
      <c r="Q2517" s="42"/>
      <c r="R2517" s="47"/>
      <c r="S2517" s="42"/>
      <c r="T2517" s="73"/>
      <c r="U2517" s="48"/>
      <c r="V2517" s="49"/>
    </row>
    <row r="2518" spans="1:22" x14ac:dyDescent="0.35">
      <c r="A2518" s="1"/>
      <c r="B2518" s="44"/>
      <c r="E2518" s="50"/>
      <c r="F2518" s="41"/>
      <c r="G2518" s="42"/>
      <c r="H2518" s="42"/>
      <c r="I2518" s="42"/>
      <c r="J2518" s="42"/>
      <c r="K2518" s="42"/>
      <c r="L2518" s="46"/>
      <c r="M2518" s="48"/>
      <c r="N2518" s="48"/>
      <c r="O2518" s="42"/>
      <c r="P2518" s="42"/>
      <c r="Q2518" s="42"/>
      <c r="R2518" s="47"/>
      <c r="S2518" s="42"/>
      <c r="T2518" s="73"/>
      <c r="U2518" s="48"/>
      <c r="V2518" s="49"/>
    </row>
    <row r="2519" spans="1:22" x14ac:dyDescent="0.35">
      <c r="A2519" s="1"/>
      <c r="B2519" s="44"/>
      <c r="E2519" s="50"/>
      <c r="F2519" s="41"/>
      <c r="G2519" s="42"/>
      <c r="H2519" s="42"/>
      <c r="I2519" s="42"/>
      <c r="J2519" s="42"/>
      <c r="K2519" s="42"/>
      <c r="L2519" s="46"/>
      <c r="M2519" s="48"/>
      <c r="N2519" s="48"/>
      <c r="O2519" s="42"/>
      <c r="P2519" s="42"/>
      <c r="Q2519" s="42"/>
      <c r="R2519" s="47"/>
      <c r="S2519" s="42"/>
      <c r="T2519" s="73"/>
      <c r="U2519" s="48"/>
      <c r="V2519" s="49"/>
    </row>
    <row r="2520" spans="1:22" x14ac:dyDescent="0.35">
      <c r="A2520" s="1"/>
      <c r="B2520" s="44"/>
      <c r="E2520" s="50"/>
      <c r="F2520" s="41"/>
      <c r="G2520" s="42"/>
      <c r="H2520" s="42"/>
      <c r="I2520" s="42"/>
      <c r="J2520" s="42"/>
      <c r="K2520" s="42"/>
      <c r="L2520" s="46"/>
      <c r="M2520" s="48"/>
      <c r="N2520" s="48"/>
      <c r="O2520" s="42"/>
      <c r="P2520" s="42"/>
      <c r="Q2520" s="42"/>
      <c r="R2520" s="47"/>
      <c r="S2520" s="42"/>
      <c r="T2520" s="73"/>
      <c r="U2520" s="48"/>
      <c r="V2520" s="49"/>
    </row>
    <row r="2521" spans="1:22" x14ac:dyDescent="0.35">
      <c r="A2521" s="1"/>
      <c r="B2521" s="44"/>
      <c r="E2521" s="50"/>
      <c r="F2521" s="41"/>
      <c r="G2521" s="42"/>
      <c r="H2521" s="42"/>
      <c r="I2521" s="42"/>
      <c r="J2521" s="42"/>
      <c r="K2521" s="42"/>
      <c r="L2521" s="46"/>
      <c r="M2521" s="48"/>
      <c r="N2521" s="48"/>
      <c r="O2521" s="42"/>
      <c r="P2521" s="42"/>
      <c r="Q2521" s="42"/>
      <c r="R2521" s="47"/>
      <c r="S2521" s="42"/>
      <c r="T2521" s="73"/>
      <c r="U2521" s="48"/>
      <c r="V2521" s="49"/>
    </row>
    <row r="2522" spans="1:22" x14ac:dyDescent="0.35">
      <c r="A2522" s="1"/>
      <c r="B2522" s="44"/>
      <c r="E2522" s="50"/>
      <c r="F2522" s="41"/>
      <c r="G2522" s="42"/>
      <c r="H2522" s="42"/>
      <c r="I2522" s="42"/>
      <c r="J2522" s="42"/>
      <c r="K2522" s="42"/>
      <c r="L2522" s="46"/>
      <c r="M2522" s="48"/>
      <c r="N2522" s="48"/>
      <c r="O2522" s="42"/>
      <c r="P2522" s="42"/>
      <c r="Q2522" s="42"/>
      <c r="R2522" s="47"/>
      <c r="S2522" s="42"/>
      <c r="T2522" s="73"/>
      <c r="U2522" s="48"/>
      <c r="V2522" s="49"/>
    </row>
    <row r="2523" spans="1:22" x14ac:dyDescent="0.35">
      <c r="A2523" s="1"/>
      <c r="B2523" s="44"/>
      <c r="E2523" s="50"/>
      <c r="F2523" s="41"/>
      <c r="G2523" s="42"/>
      <c r="H2523" s="42"/>
      <c r="I2523" s="42"/>
      <c r="J2523" s="42"/>
      <c r="K2523" s="42"/>
      <c r="L2523" s="46"/>
      <c r="M2523" s="48"/>
      <c r="N2523" s="48"/>
      <c r="O2523" s="42"/>
      <c r="P2523" s="42"/>
      <c r="Q2523" s="42"/>
      <c r="R2523" s="47"/>
      <c r="S2523" s="42"/>
      <c r="T2523" s="73"/>
      <c r="U2523" s="48"/>
      <c r="V2523" s="49"/>
    </row>
    <row r="2524" spans="1:22" x14ac:dyDescent="0.35">
      <c r="A2524" s="1"/>
      <c r="B2524" s="44"/>
      <c r="E2524" s="50"/>
      <c r="F2524" s="41"/>
      <c r="G2524" s="42"/>
      <c r="H2524" s="42"/>
      <c r="I2524" s="42"/>
      <c r="J2524" s="42"/>
      <c r="K2524" s="42"/>
      <c r="L2524" s="46"/>
      <c r="M2524" s="48"/>
      <c r="N2524" s="48"/>
      <c r="O2524" s="42"/>
      <c r="P2524" s="42"/>
      <c r="Q2524" s="42"/>
      <c r="R2524" s="47"/>
      <c r="S2524" s="42"/>
      <c r="T2524" s="73"/>
      <c r="U2524" s="48"/>
      <c r="V2524" s="49"/>
    </row>
    <row r="2525" spans="1:22" x14ac:dyDescent="0.35">
      <c r="A2525" s="1"/>
      <c r="B2525" s="44"/>
      <c r="E2525" s="50"/>
      <c r="F2525" s="41"/>
      <c r="G2525" s="42"/>
      <c r="H2525" s="42"/>
      <c r="I2525" s="42"/>
      <c r="J2525" s="42"/>
      <c r="K2525" s="42"/>
      <c r="L2525" s="46"/>
      <c r="M2525" s="48"/>
      <c r="N2525" s="48"/>
      <c r="O2525" s="42"/>
      <c r="P2525" s="42"/>
      <c r="Q2525" s="42"/>
      <c r="R2525" s="47"/>
      <c r="S2525" s="42"/>
      <c r="T2525" s="73"/>
      <c r="U2525" s="48"/>
      <c r="V2525" s="49"/>
    </row>
    <row r="2526" spans="1:22" x14ac:dyDescent="0.35">
      <c r="A2526" s="1"/>
      <c r="B2526" s="44"/>
      <c r="E2526" s="50"/>
      <c r="F2526" s="41"/>
      <c r="G2526" s="42"/>
      <c r="H2526" s="42"/>
      <c r="I2526" s="42"/>
      <c r="J2526" s="42"/>
      <c r="K2526" s="42"/>
      <c r="L2526" s="46"/>
      <c r="M2526" s="48"/>
      <c r="N2526" s="48"/>
      <c r="O2526" s="42"/>
      <c r="P2526" s="42"/>
      <c r="Q2526" s="42"/>
      <c r="R2526" s="47"/>
      <c r="S2526" s="42"/>
      <c r="T2526" s="73"/>
      <c r="U2526" s="48"/>
      <c r="V2526" s="49"/>
    </row>
    <row r="2527" spans="1:22" x14ac:dyDescent="0.35">
      <c r="A2527" s="1"/>
      <c r="B2527" s="44"/>
      <c r="E2527" s="50"/>
      <c r="F2527" s="41"/>
      <c r="G2527" s="42"/>
      <c r="H2527" s="42"/>
      <c r="I2527" s="42"/>
      <c r="J2527" s="42"/>
      <c r="K2527" s="42"/>
      <c r="L2527" s="46"/>
      <c r="M2527" s="48"/>
      <c r="N2527" s="48"/>
      <c r="O2527" s="42"/>
      <c r="P2527" s="42"/>
      <c r="Q2527" s="42"/>
      <c r="R2527" s="47"/>
      <c r="S2527" s="42"/>
      <c r="T2527" s="73"/>
      <c r="U2527" s="48"/>
      <c r="V2527" s="49"/>
    </row>
    <row r="2528" spans="1:22" x14ac:dyDescent="0.35">
      <c r="A2528" s="1"/>
      <c r="B2528" s="44"/>
      <c r="E2528" s="50"/>
      <c r="F2528" s="41"/>
      <c r="G2528" s="42"/>
      <c r="H2528" s="42"/>
      <c r="I2528" s="42"/>
      <c r="J2528" s="42"/>
      <c r="K2528" s="42"/>
      <c r="L2528" s="46"/>
      <c r="M2528" s="48"/>
      <c r="N2528" s="48"/>
      <c r="O2528" s="42"/>
      <c r="P2528" s="42"/>
      <c r="Q2528" s="42"/>
      <c r="R2528" s="47"/>
      <c r="S2528" s="42"/>
      <c r="T2528" s="73"/>
      <c r="U2528" s="48"/>
      <c r="V2528" s="49"/>
    </row>
    <row r="2529" spans="1:22" x14ac:dyDescent="0.35">
      <c r="A2529" s="1"/>
      <c r="B2529" s="44"/>
      <c r="E2529" s="50"/>
      <c r="F2529" s="41"/>
      <c r="G2529" s="42"/>
      <c r="H2529" s="42"/>
      <c r="I2529" s="42"/>
      <c r="J2529" s="42"/>
      <c r="K2529" s="42"/>
      <c r="L2529" s="46"/>
      <c r="M2529" s="48"/>
      <c r="N2529" s="48"/>
      <c r="O2529" s="42"/>
      <c r="P2529" s="42"/>
      <c r="Q2529" s="42"/>
      <c r="R2529" s="47"/>
      <c r="S2529" s="42"/>
      <c r="T2529" s="73"/>
      <c r="U2529" s="48"/>
      <c r="V2529" s="49"/>
    </row>
    <row r="2530" spans="1:22" x14ac:dyDescent="0.35">
      <c r="A2530" s="1"/>
      <c r="B2530" s="44"/>
      <c r="E2530" s="50"/>
      <c r="F2530" s="41"/>
      <c r="G2530" s="42"/>
      <c r="H2530" s="42"/>
      <c r="I2530" s="42"/>
      <c r="J2530" s="42"/>
      <c r="K2530" s="42"/>
      <c r="L2530" s="46"/>
      <c r="M2530" s="48"/>
      <c r="N2530" s="48"/>
      <c r="O2530" s="42"/>
      <c r="P2530" s="42"/>
      <c r="Q2530" s="42"/>
      <c r="R2530" s="47"/>
      <c r="S2530" s="42"/>
      <c r="T2530" s="73"/>
      <c r="U2530" s="48"/>
      <c r="V2530" s="49"/>
    </row>
    <row r="2531" spans="1:22" x14ac:dyDescent="0.35">
      <c r="A2531" s="1"/>
      <c r="B2531" s="44"/>
      <c r="E2531" s="50"/>
      <c r="F2531" s="41"/>
      <c r="G2531" s="42"/>
      <c r="H2531" s="42"/>
      <c r="I2531" s="42"/>
      <c r="J2531" s="42"/>
      <c r="K2531" s="42"/>
      <c r="L2531" s="46"/>
      <c r="M2531" s="42"/>
      <c r="N2531" s="48"/>
      <c r="O2531" s="42"/>
      <c r="P2531" s="42"/>
      <c r="Q2531" s="42"/>
      <c r="R2531" s="47"/>
      <c r="S2531" s="42"/>
      <c r="T2531" s="73"/>
      <c r="U2531" s="48"/>
      <c r="V2531" s="49"/>
    </row>
    <row r="2532" spans="1:22" x14ac:dyDescent="0.35">
      <c r="A2532" s="1"/>
      <c r="B2532" s="44"/>
      <c r="E2532" s="50"/>
      <c r="F2532" s="41"/>
      <c r="G2532" s="42"/>
      <c r="H2532" s="42"/>
      <c r="I2532" s="42"/>
      <c r="J2532" s="42"/>
      <c r="K2532" s="42"/>
      <c r="L2532" s="46"/>
      <c r="M2532" s="48"/>
      <c r="N2532" s="48"/>
      <c r="O2532" s="42"/>
      <c r="P2532" s="42"/>
      <c r="Q2532" s="42"/>
      <c r="R2532" s="47"/>
      <c r="S2532" s="42"/>
      <c r="T2532" s="73"/>
      <c r="U2532" s="48"/>
      <c r="V2532" s="49"/>
    </row>
    <row r="2533" spans="1:22" x14ac:dyDescent="0.35">
      <c r="A2533" s="1"/>
      <c r="B2533" s="44"/>
      <c r="E2533" s="50"/>
      <c r="F2533" s="41"/>
      <c r="G2533" s="42"/>
      <c r="H2533" s="42"/>
      <c r="I2533" s="42"/>
      <c r="J2533" s="42"/>
      <c r="K2533" s="42"/>
      <c r="L2533" s="46"/>
      <c r="M2533" s="48"/>
      <c r="N2533" s="48"/>
      <c r="O2533" s="42"/>
      <c r="P2533" s="42"/>
      <c r="Q2533" s="42"/>
      <c r="R2533" s="47"/>
      <c r="S2533" s="42"/>
      <c r="T2533" s="73"/>
      <c r="U2533" s="48"/>
      <c r="V2533" s="49"/>
    </row>
    <row r="2534" spans="1:22" x14ac:dyDescent="0.35">
      <c r="A2534" s="1"/>
      <c r="B2534" s="44"/>
      <c r="E2534" s="50"/>
      <c r="F2534" s="41"/>
      <c r="G2534" s="42"/>
      <c r="H2534" s="42"/>
      <c r="I2534" s="42"/>
      <c r="J2534" s="42"/>
      <c r="K2534" s="42"/>
      <c r="L2534" s="46"/>
      <c r="M2534" s="48"/>
      <c r="N2534" s="48"/>
      <c r="O2534" s="42"/>
      <c r="P2534" s="42"/>
      <c r="Q2534" s="42"/>
      <c r="R2534" s="47"/>
      <c r="S2534" s="42"/>
      <c r="T2534" s="73"/>
      <c r="U2534" s="48"/>
      <c r="V2534" s="49"/>
    </row>
    <row r="2535" spans="1:22" x14ac:dyDescent="0.35">
      <c r="A2535" s="1"/>
      <c r="B2535" s="44"/>
      <c r="E2535" s="50"/>
      <c r="F2535" s="41"/>
      <c r="G2535" s="42"/>
      <c r="H2535" s="42"/>
      <c r="I2535" s="42"/>
      <c r="J2535" s="42"/>
      <c r="K2535" s="42"/>
      <c r="L2535" s="46"/>
      <c r="M2535" s="48"/>
      <c r="N2535" s="48"/>
      <c r="O2535" s="42"/>
      <c r="P2535" s="42"/>
      <c r="Q2535" s="42"/>
      <c r="R2535" s="47"/>
      <c r="S2535" s="42"/>
      <c r="T2535" s="73"/>
      <c r="U2535" s="48"/>
      <c r="V2535" s="49"/>
    </row>
    <row r="2536" spans="1:22" x14ac:dyDescent="0.35">
      <c r="A2536" s="1"/>
      <c r="B2536" s="44"/>
      <c r="E2536" s="50"/>
      <c r="F2536" s="41"/>
      <c r="G2536" s="42"/>
      <c r="H2536" s="42"/>
      <c r="I2536" s="42"/>
      <c r="J2536" s="42"/>
      <c r="K2536" s="42"/>
      <c r="L2536" s="46"/>
      <c r="M2536" s="48"/>
      <c r="N2536" s="48"/>
      <c r="O2536" s="42"/>
      <c r="P2536" s="42"/>
      <c r="Q2536" s="42"/>
      <c r="R2536" s="47"/>
      <c r="S2536" s="42"/>
      <c r="T2536" s="73"/>
      <c r="U2536" s="48"/>
      <c r="V2536" s="49"/>
    </row>
    <row r="2537" spans="1:22" x14ac:dyDescent="0.35">
      <c r="A2537" s="1"/>
      <c r="B2537" s="44"/>
      <c r="E2537" s="50"/>
      <c r="F2537" s="41"/>
      <c r="G2537" s="42"/>
      <c r="H2537" s="42"/>
      <c r="I2537" s="42"/>
      <c r="J2537" s="42"/>
      <c r="K2537" s="42"/>
      <c r="L2537" s="46"/>
      <c r="M2537" s="48"/>
      <c r="N2537" s="48"/>
      <c r="O2537" s="42"/>
      <c r="P2537" s="42"/>
      <c r="Q2537" s="42"/>
      <c r="R2537" s="47"/>
      <c r="S2537" s="42"/>
      <c r="T2537" s="73"/>
      <c r="U2537" s="48"/>
      <c r="V2537" s="49"/>
    </row>
    <row r="2538" spans="1:22" x14ac:dyDescent="0.35">
      <c r="A2538" s="1"/>
      <c r="B2538" s="44"/>
      <c r="E2538" s="50"/>
      <c r="F2538" s="41"/>
      <c r="G2538" s="42"/>
      <c r="H2538" s="42"/>
      <c r="I2538" s="42"/>
      <c r="J2538" s="42"/>
      <c r="K2538" s="42"/>
      <c r="L2538" s="46"/>
      <c r="M2538" s="48"/>
      <c r="N2538" s="48"/>
      <c r="O2538" s="42"/>
      <c r="P2538" s="42"/>
      <c r="Q2538" s="42"/>
      <c r="R2538" s="47"/>
      <c r="S2538" s="42"/>
      <c r="T2538" s="73"/>
      <c r="U2538" s="48"/>
      <c r="V2538" s="49"/>
    </row>
    <row r="2539" spans="1:22" x14ac:dyDescent="0.35">
      <c r="A2539" s="1"/>
      <c r="B2539" s="44"/>
      <c r="E2539" s="50"/>
      <c r="F2539" s="41"/>
      <c r="G2539" s="42"/>
      <c r="H2539" s="42"/>
      <c r="I2539" s="42"/>
      <c r="J2539" s="42"/>
      <c r="K2539" s="42"/>
      <c r="L2539" s="46"/>
      <c r="M2539" s="48"/>
      <c r="N2539" s="48"/>
      <c r="O2539" s="42"/>
      <c r="P2539" s="42"/>
      <c r="Q2539" s="42"/>
      <c r="R2539" s="47"/>
      <c r="S2539" s="42"/>
      <c r="T2539" s="73"/>
      <c r="U2539" s="48"/>
      <c r="V2539" s="49"/>
    </row>
    <row r="2540" spans="1:22" x14ac:dyDescent="0.35">
      <c r="A2540" s="1"/>
      <c r="B2540" s="44"/>
      <c r="E2540" s="50"/>
      <c r="F2540" s="41"/>
      <c r="G2540" s="42"/>
      <c r="H2540" s="42"/>
      <c r="I2540" s="42"/>
      <c r="J2540" s="42"/>
      <c r="K2540" s="42"/>
      <c r="L2540" s="46"/>
      <c r="M2540" s="48"/>
      <c r="N2540" s="48"/>
      <c r="O2540" s="42"/>
      <c r="P2540" s="42"/>
      <c r="Q2540" s="42"/>
      <c r="R2540" s="47"/>
      <c r="S2540" s="42"/>
      <c r="T2540" s="73"/>
      <c r="U2540" s="48"/>
      <c r="V2540" s="49"/>
    </row>
    <row r="2541" spans="1:22" x14ac:dyDescent="0.35">
      <c r="A2541" s="1"/>
      <c r="B2541" s="44"/>
      <c r="E2541" s="50"/>
      <c r="F2541" s="41"/>
      <c r="G2541" s="42"/>
      <c r="H2541" s="42"/>
      <c r="I2541" s="42"/>
      <c r="J2541" s="42"/>
      <c r="K2541" s="42"/>
      <c r="L2541" s="46"/>
      <c r="M2541" s="42"/>
      <c r="N2541" s="48"/>
      <c r="O2541" s="42"/>
      <c r="P2541" s="42"/>
      <c r="Q2541" s="42"/>
      <c r="R2541" s="47"/>
      <c r="S2541" s="42"/>
      <c r="T2541" s="73"/>
      <c r="U2541" s="48"/>
      <c r="V2541" s="49"/>
    </row>
    <row r="2542" spans="1:22" x14ac:dyDescent="0.35">
      <c r="A2542" s="1"/>
      <c r="B2542" s="44"/>
      <c r="E2542" s="50"/>
      <c r="F2542" s="41"/>
      <c r="G2542" s="42"/>
      <c r="H2542" s="42"/>
      <c r="I2542" s="42"/>
      <c r="J2542" s="42"/>
      <c r="K2542" s="42"/>
      <c r="L2542" s="46"/>
      <c r="M2542" s="48"/>
      <c r="N2542" s="48"/>
      <c r="O2542" s="42"/>
      <c r="P2542" s="42"/>
      <c r="Q2542" s="42"/>
      <c r="R2542" s="47"/>
      <c r="S2542" s="42"/>
      <c r="T2542" s="73"/>
      <c r="U2542" s="48"/>
      <c r="V2542" s="49"/>
    </row>
    <row r="2543" spans="1:22" x14ac:dyDescent="0.35">
      <c r="A2543" s="1"/>
      <c r="B2543" s="44"/>
      <c r="E2543" s="50"/>
      <c r="F2543" s="41"/>
      <c r="G2543" s="42"/>
      <c r="H2543" s="42"/>
      <c r="I2543" s="42"/>
      <c r="J2543" s="42"/>
      <c r="K2543" s="42"/>
      <c r="L2543" s="46"/>
      <c r="M2543" s="48"/>
      <c r="N2543" s="48"/>
      <c r="O2543" s="42"/>
      <c r="P2543" s="42"/>
      <c r="Q2543" s="42"/>
      <c r="R2543" s="47"/>
      <c r="S2543" s="42"/>
      <c r="T2543" s="73"/>
      <c r="U2543" s="48"/>
      <c r="V2543" s="49"/>
    </row>
    <row r="2544" spans="1:22" x14ac:dyDescent="0.35">
      <c r="A2544" s="1"/>
      <c r="B2544" s="44"/>
      <c r="E2544" s="50"/>
      <c r="F2544" s="41"/>
      <c r="G2544" s="42"/>
      <c r="H2544" s="42"/>
      <c r="I2544" s="42"/>
      <c r="J2544" s="42"/>
      <c r="K2544" s="42"/>
      <c r="L2544" s="46"/>
      <c r="M2544" s="42"/>
      <c r="N2544" s="48"/>
      <c r="O2544" s="42"/>
      <c r="P2544" s="42"/>
      <c r="Q2544" s="42"/>
      <c r="R2544" s="47"/>
      <c r="S2544" s="42"/>
      <c r="T2544" s="73"/>
      <c r="U2544" s="48"/>
      <c r="V2544" s="49"/>
    </row>
    <row r="2545" spans="1:22" x14ac:dyDescent="0.35">
      <c r="A2545" s="1"/>
      <c r="B2545" s="44"/>
      <c r="E2545" s="50"/>
      <c r="F2545" s="41"/>
      <c r="G2545" s="42"/>
      <c r="H2545" s="42"/>
      <c r="I2545" s="42"/>
      <c r="J2545" s="42"/>
      <c r="K2545" s="42"/>
      <c r="L2545" s="46"/>
      <c r="M2545" s="42"/>
      <c r="N2545" s="48"/>
      <c r="O2545" s="42"/>
      <c r="P2545" s="42"/>
      <c r="Q2545" s="42"/>
      <c r="R2545" s="47"/>
      <c r="S2545" s="42"/>
      <c r="T2545" s="73"/>
      <c r="U2545" s="48"/>
      <c r="V2545" s="49"/>
    </row>
    <row r="2546" spans="1:22" x14ac:dyDescent="0.35">
      <c r="A2546" s="1"/>
      <c r="B2546" s="44"/>
      <c r="E2546" s="50"/>
      <c r="F2546" s="41"/>
      <c r="G2546" s="42"/>
      <c r="H2546" s="42"/>
      <c r="I2546" s="42"/>
      <c r="J2546" s="42"/>
      <c r="K2546" s="42"/>
      <c r="L2546" s="46"/>
      <c r="M2546" s="42"/>
      <c r="N2546" s="48"/>
      <c r="O2546" s="42"/>
      <c r="P2546" s="42"/>
      <c r="Q2546" s="42"/>
      <c r="R2546" s="47"/>
      <c r="S2546" s="42"/>
      <c r="T2546" s="73"/>
      <c r="U2546" s="48"/>
      <c r="V2546" s="49"/>
    </row>
    <row r="2547" spans="1:22" x14ac:dyDescent="0.35">
      <c r="A2547" s="1"/>
      <c r="B2547" s="44"/>
      <c r="E2547" s="50"/>
      <c r="F2547" s="41"/>
      <c r="G2547" s="42"/>
      <c r="H2547" s="42"/>
      <c r="I2547" s="42"/>
      <c r="J2547" s="42"/>
      <c r="K2547" s="42"/>
      <c r="L2547" s="46"/>
      <c r="M2547" s="48"/>
      <c r="N2547" s="48"/>
      <c r="O2547" s="42"/>
      <c r="P2547" s="42"/>
      <c r="Q2547" s="42"/>
      <c r="R2547" s="47"/>
      <c r="S2547" s="42"/>
      <c r="T2547" s="73"/>
      <c r="U2547" s="48"/>
      <c r="V2547" s="49"/>
    </row>
    <row r="2548" spans="1:22" x14ac:dyDescent="0.35">
      <c r="A2548" s="1"/>
      <c r="B2548" s="44"/>
      <c r="E2548" s="50"/>
      <c r="F2548" s="41"/>
      <c r="G2548" s="42"/>
      <c r="H2548" s="42"/>
      <c r="I2548" s="42"/>
      <c r="J2548" s="42"/>
      <c r="K2548" s="42"/>
      <c r="L2548" s="46"/>
      <c r="M2548" s="48"/>
      <c r="N2548" s="48"/>
      <c r="O2548" s="42"/>
      <c r="P2548" s="42"/>
      <c r="Q2548" s="42"/>
      <c r="R2548" s="47"/>
      <c r="S2548" s="42"/>
      <c r="T2548" s="73"/>
      <c r="U2548" s="48"/>
      <c r="V2548" s="49"/>
    </row>
    <row r="2549" spans="1:22" x14ac:dyDescent="0.35">
      <c r="A2549" s="1"/>
      <c r="B2549" s="44"/>
      <c r="E2549" s="50"/>
      <c r="F2549" s="41"/>
      <c r="G2549" s="42"/>
      <c r="H2549" s="42"/>
      <c r="I2549" s="42"/>
      <c r="J2549" s="42"/>
      <c r="K2549" s="42"/>
      <c r="L2549" s="46"/>
      <c r="M2549" s="48"/>
      <c r="N2549" s="48"/>
      <c r="O2549" s="42"/>
      <c r="P2549" s="42"/>
      <c r="Q2549" s="42"/>
      <c r="R2549" s="47"/>
      <c r="S2549" s="42"/>
      <c r="T2549" s="73"/>
      <c r="U2549" s="48"/>
      <c r="V2549" s="49"/>
    </row>
    <row r="2550" spans="1:22" x14ac:dyDescent="0.35">
      <c r="A2550" s="1"/>
      <c r="B2550" s="44"/>
      <c r="E2550" s="50"/>
      <c r="F2550" s="41"/>
      <c r="G2550" s="42"/>
      <c r="H2550" s="42"/>
      <c r="I2550" s="42"/>
      <c r="J2550" s="42"/>
      <c r="K2550" s="42"/>
      <c r="L2550" s="46"/>
      <c r="M2550" s="48"/>
      <c r="N2550" s="48"/>
      <c r="O2550" s="42"/>
      <c r="P2550" s="42"/>
      <c r="Q2550" s="42"/>
      <c r="R2550" s="47"/>
      <c r="S2550" s="42"/>
      <c r="T2550" s="73"/>
      <c r="U2550" s="48"/>
      <c r="V2550" s="49"/>
    </row>
    <row r="2551" spans="1:22" x14ac:dyDescent="0.35">
      <c r="A2551" s="1"/>
      <c r="B2551" s="44"/>
      <c r="E2551" s="50"/>
      <c r="F2551" s="41"/>
      <c r="G2551" s="42"/>
      <c r="H2551" s="42"/>
      <c r="I2551" s="42"/>
      <c r="J2551" s="42"/>
      <c r="K2551" s="42"/>
      <c r="L2551" s="46"/>
      <c r="M2551" s="48"/>
      <c r="N2551" s="48"/>
      <c r="O2551" s="42"/>
      <c r="P2551" s="42"/>
      <c r="Q2551" s="42"/>
      <c r="R2551" s="47"/>
      <c r="S2551" s="42"/>
      <c r="T2551" s="73"/>
      <c r="U2551" s="48"/>
      <c r="V2551" s="49"/>
    </row>
    <row r="2552" spans="1:22" x14ac:dyDescent="0.35">
      <c r="A2552" s="1"/>
      <c r="B2552" s="44"/>
      <c r="E2552" s="50"/>
      <c r="F2552" s="41"/>
      <c r="G2552" s="42"/>
      <c r="H2552" s="42"/>
      <c r="I2552" s="42"/>
      <c r="J2552" s="42"/>
      <c r="K2552" s="42"/>
      <c r="L2552" s="46"/>
      <c r="M2552" s="48"/>
      <c r="N2552" s="48"/>
      <c r="O2552" s="42"/>
      <c r="P2552" s="42"/>
      <c r="Q2552" s="42"/>
      <c r="R2552" s="47"/>
      <c r="S2552" s="42"/>
      <c r="T2552" s="73"/>
      <c r="U2552" s="48"/>
      <c r="V2552" s="49"/>
    </row>
    <row r="2553" spans="1:22" x14ac:dyDescent="0.35">
      <c r="A2553" s="1"/>
      <c r="B2553" s="44"/>
      <c r="E2553" s="50"/>
      <c r="F2553" s="41"/>
      <c r="G2553" s="42"/>
      <c r="H2553" s="42"/>
      <c r="I2553" s="42"/>
      <c r="J2553" s="42"/>
      <c r="K2553" s="42"/>
      <c r="L2553" s="46"/>
      <c r="M2553" s="48"/>
      <c r="N2553" s="48"/>
      <c r="O2553" s="42"/>
      <c r="P2553" s="42"/>
      <c r="Q2553" s="42"/>
      <c r="R2553" s="47"/>
      <c r="S2553" s="42"/>
      <c r="T2553" s="73"/>
      <c r="U2553" s="48"/>
      <c r="V2553" s="49"/>
    </row>
    <row r="2554" spans="1:22" x14ac:dyDescent="0.35">
      <c r="A2554" s="1"/>
      <c r="B2554" s="44"/>
      <c r="E2554" s="50"/>
      <c r="F2554" s="41"/>
      <c r="G2554" s="42"/>
      <c r="H2554" s="42"/>
      <c r="I2554" s="42"/>
      <c r="J2554" s="42"/>
      <c r="K2554" s="42"/>
      <c r="L2554" s="46"/>
      <c r="M2554" s="48"/>
      <c r="N2554" s="48"/>
      <c r="O2554" s="42"/>
      <c r="P2554" s="42"/>
      <c r="Q2554" s="42"/>
      <c r="R2554" s="47"/>
      <c r="S2554" s="42"/>
      <c r="T2554" s="73"/>
      <c r="U2554" s="48"/>
      <c r="V2554" s="49"/>
    </row>
    <row r="2555" spans="1:22" x14ac:dyDescent="0.35">
      <c r="A2555" s="1"/>
      <c r="B2555" s="44"/>
      <c r="E2555" s="50"/>
      <c r="F2555" s="41"/>
      <c r="G2555" s="42"/>
      <c r="H2555" s="42"/>
      <c r="I2555" s="42"/>
      <c r="J2555" s="42"/>
      <c r="K2555" s="42"/>
      <c r="L2555" s="46"/>
      <c r="M2555" s="48"/>
      <c r="N2555" s="48"/>
      <c r="O2555" s="42"/>
      <c r="P2555" s="42"/>
      <c r="Q2555" s="42"/>
      <c r="R2555" s="47"/>
      <c r="S2555" s="42"/>
      <c r="T2555" s="73"/>
      <c r="U2555" s="48"/>
      <c r="V2555" s="49"/>
    </row>
    <row r="2556" spans="1:22" x14ac:dyDescent="0.35">
      <c r="A2556" s="1"/>
      <c r="B2556" s="44"/>
      <c r="E2556" s="50"/>
      <c r="F2556" s="41"/>
      <c r="G2556" s="42"/>
      <c r="H2556" s="42"/>
      <c r="I2556" s="42"/>
      <c r="J2556" s="42"/>
      <c r="K2556" s="42"/>
      <c r="L2556" s="46"/>
      <c r="M2556" s="48"/>
      <c r="N2556" s="48"/>
      <c r="O2556" s="42"/>
      <c r="P2556" s="42"/>
      <c r="Q2556" s="42"/>
      <c r="R2556" s="47"/>
      <c r="S2556" s="42"/>
      <c r="T2556" s="73"/>
      <c r="U2556" s="48"/>
      <c r="V2556" s="49"/>
    </row>
    <row r="2557" spans="1:22" x14ac:dyDescent="0.35">
      <c r="A2557" s="1"/>
      <c r="B2557" s="44"/>
      <c r="E2557" s="50"/>
      <c r="F2557" s="41"/>
      <c r="G2557" s="42"/>
      <c r="H2557" s="42"/>
      <c r="I2557" s="42"/>
      <c r="J2557" s="42"/>
      <c r="K2557" s="42"/>
      <c r="L2557" s="46"/>
      <c r="M2557" s="48"/>
      <c r="N2557" s="48"/>
      <c r="O2557" s="42"/>
      <c r="P2557" s="42"/>
      <c r="Q2557" s="42"/>
      <c r="R2557" s="47"/>
      <c r="S2557" s="42"/>
      <c r="T2557" s="73"/>
      <c r="U2557" s="48"/>
      <c r="V2557" s="49"/>
    </row>
    <row r="2558" spans="1:22" x14ac:dyDescent="0.35">
      <c r="A2558" s="1"/>
      <c r="B2558" s="44"/>
      <c r="E2558" s="50"/>
      <c r="F2558" s="41"/>
      <c r="G2558" s="42"/>
      <c r="H2558" s="42"/>
      <c r="I2558" s="42"/>
      <c r="J2558" s="42"/>
      <c r="K2558" s="42"/>
      <c r="L2558" s="46"/>
      <c r="M2558" s="42"/>
      <c r="N2558" s="48"/>
      <c r="O2558" s="42"/>
      <c r="P2558" s="42"/>
      <c r="Q2558" s="42"/>
      <c r="R2558" s="47"/>
      <c r="S2558" s="42"/>
      <c r="T2558" s="73"/>
      <c r="U2558" s="48"/>
      <c r="V2558" s="49"/>
    </row>
    <row r="2559" spans="1:22" x14ac:dyDescent="0.35">
      <c r="A2559" s="1"/>
      <c r="B2559" s="44"/>
      <c r="E2559" s="50"/>
      <c r="F2559" s="41"/>
      <c r="G2559" s="42"/>
      <c r="H2559" s="42"/>
      <c r="I2559" s="42"/>
      <c r="J2559" s="42"/>
      <c r="K2559" s="42"/>
      <c r="L2559" s="46"/>
      <c r="M2559" s="48"/>
      <c r="N2559" s="48"/>
      <c r="O2559" s="42"/>
      <c r="P2559" s="42"/>
      <c r="Q2559" s="42"/>
      <c r="R2559" s="47"/>
      <c r="S2559" s="42"/>
      <c r="T2559" s="73"/>
      <c r="U2559" s="48"/>
      <c r="V2559" s="49"/>
    </row>
    <row r="2560" spans="1:22" x14ac:dyDescent="0.35">
      <c r="A2560" s="1"/>
      <c r="B2560" s="44"/>
      <c r="E2560" s="50"/>
      <c r="F2560" s="41"/>
      <c r="G2560" s="42"/>
      <c r="H2560" s="42"/>
      <c r="I2560" s="42"/>
      <c r="J2560" s="42"/>
      <c r="K2560" s="42"/>
      <c r="L2560" s="46"/>
      <c r="M2560" s="48"/>
      <c r="N2560" s="48"/>
      <c r="O2560" s="42"/>
      <c r="P2560" s="42"/>
      <c r="Q2560" s="42"/>
      <c r="R2560" s="47"/>
      <c r="S2560" s="42"/>
      <c r="T2560" s="73"/>
      <c r="U2560" s="48"/>
      <c r="V2560" s="49"/>
    </row>
    <row r="2561" spans="1:22" x14ac:dyDescent="0.35">
      <c r="A2561" s="1"/>
      <c r="B2561" s="44"/>
      <c r="E2561" s="50"/>
      <c r="F2561" s="41"/>
      <c r="G2561" s="42"/>
      <c r="H2561" s="42"/>
      <c r="I2561" s="42"/>
      <c r="J2561" s="42"/>
      <c r="K2561" s="42"/>
      <c r="L2561" s="46"/>
      <c r="M2561" s="48"/>
      <c r="N2561" s="48"/>
      <c r="O2561" s="42"/>
      <c r="P2561" s="42"/>
      <c r="Q2561" s="42"/>
      <c r="R2561" s="47"/>
      <c r="S2561" s="42"/>
      <c r="T2561" s="73"/>
      <c r="U2561" s="48"/>
      <c r="V2561" s="49"/>
    </row>
    <row r="2562" spans="1:22" x14ac:dyDescent="0.35">
      <c r="A2562" s="1"/>
      <c r="B2562" s="44"/>
      <c r="E2562" s="50"/>
      <c r="F2562" s="41"/>
      <c r="G2562" s="42"/>
      <c r="H2562" s="42"/>
      <c r="I2562" s="42"/>
      <c r="J2562" s="42"/>
      <c r="K2562" s="42"/>
      <c r="L2562" s="46"/>
      <c r="M2562" s="48"/>
      <c r="N2562" s="48"/>
      <c r="O2562" s="42"/>
      <c r="P2562" s="42"/>
      <c r="Q2562" s="42"/>
      <c r="R2562" s="47"/>
      <c r="S2562" s="42"/>
      <c r="T2562" s="73"/>
      <c r="U2562" s="48"/>
      <c r="V2562" s="49"/>
    </row>
    <row r="2563" spans="1:22" x14ac:dyDescent="0.35">
      <c r="A2563" s="1"/>
      <c r="B2563" s="44"/>
      <c r="E2563" s="50"/>
      <c r="F2563" s="41"/>
      <c r="G2563" s="42"/>
      <c r="H2563" s="42"/>
      <c r="I2563" s="42"/>
      <c r="J2563" s="42"/>
      <c r="K2563" s="42"/>
      <c r="L2563" s="46"/>
      <c r="M2563" s="48"/>
      <c r="N2563" s="48"/>
      <c r="O2563" s="42"/>
      <c r="P2563" s="42"/>
      <c r="Q2563" s="42"/>
      <c r="R2563" s="47"/>
      <c r="S2563" s="42"/>
      <c r="T2563" s="73"/>
      <c r="U2563" s="48"/>
      <c r="V2563" s="49"/>
    </row>
    <row r="2564" spans="1:22" x14ac:dyDescent="0.35">
      <c r="A2564" s="1"/>
      <c r="B2564" s="44"/>
      <c r="E2564" s="50"/>
      <c r="F2564" s="41"/>
      <c r="G2564" s="42"/>
      <c r="H2564" s="42"/>
      <c r="I2564" s="42"/>
      <c r="J2564" s="42"/>
      <c r="K2564" s="42"/>
      <c r="L2564" s="46"/>
      <c r="M2564" s="48"/>
      <c r="N2564" s="48"/>
      <c r="O2564" s="42"/>
      <c r="P2564" s="42"/>
      <c r="Q2564" s="42"/>
      <c r="R2564" s="47"/>
      <c r="S2564" s="42"/>
      <c r="T2564" s="73"/>
      <c r="U2564" s="48"/>
      <c r="V2564" s="49"/>
    </row>
    <row r="2565" spans="1:22" x14ac:dyDescent="0.35">
      <c r="A2565" s="1"/>
      <c r="B2565" s="44"/>
      <c r="E2565" s="50"/>
      <c r="F2565" s="41"/>
      <c r="G2565" s="42"/>
      <c r="H2565" s="42"/>
      <c r="I2565" s="42"/>
      <c r="J2565" s="42"/>
      <c r="K2565" s="42"/>
      <c r="L2565" s="46"/>
      <c r="M2565" s="48"/>
      <c r="N2565" s="48"/>
      <c r="O2565" s="42"/>
      <c r="P2565" s="42"/>
      <c r="Q2565" s="42"/>
      <c r="R2565" s="47"/>
      <c r="S2565" s="42"/>
      <c r="T2565" s="73"/>
      <c r="U2565" s="48"/>
      <c r="V2565" s="49"/>
    </row>
    <row r="2566" spans="1:22" x14ac:dyDescent="0.35">
      <c r="A2566" s="1"/>
      <c r="B2566" s="44"/>
      <c r="E2566" s="50"/>
      <c r="F2566" s="41"/>
      <c r="G2566" s="42"/>
      <c r="H2566" s="42"/>
      <c r="I2566" s="42"/>
      <c r="J2566" s="42"/>
      <c r="K2566" s="42"/>
      <c r="L2566" s="46"/>
      <c r="M2566" s="48"/>
      <c r="N2566" s="48"/>
      <c r="O2566" s="42"/>
      <c r="P2566" s="42"/>
      <c r="Q2566" s="42"/>
      <c r="R2566" s="47"/>
      <c r="S2566" s="42"/>
      <c r="T2566" s="73"/>
      <c r="U2566" s="48"/>
      <c r="V2566" s="49"/>
    </row>
    <row r="2567" spans="1:22" x14ac:dyDescent="0.35">
      <c r="A2567" s="1"/>
      <c r="B2567" s="44"/>
      <c r="E2567" s="50"/>
      <c r="F2567" s="41"/>
      <c r="G2567" s="42"/>
      <c r="H2567" s="42"/>
      <c r="I2567" s="42"/>
      <c r="J2567" s="42"/>
      <c r="K2567" s="42"/>
      <c r="L2567" s="46"/>
      <c r="M2567" s="42"/>
      <c r="N2567" s="48"/>
      <c r="O2567" s="42"/>
      <c r="P2567" s="42"/>
      <c r="Q2567" s="42"/>
      <c r="R2567" s="47"/>
      <c r="S2567" s="42"/>
      <c r="T2567" s="73"/>
      <c r="U2567" s="48"/>
      <c r="V2567" s="49"/>
    </row>
    <row r="2568" spans="1:22" x14ac:dyDescent="0.35">
      <c r="A2568" s="1"/>
      <c r="B2568" s="44"/>
      <c r="E2568" s="50"/>
      <c r="F2568" s="41"/>
      <c r="G2568" s="42"/>
      <c r="H2568" s="42"/>
      <c r="I2568" s="42"/>
      <c r="J2568" s="42"/>
      <c r="K2568" s="42"/>
      <c r="L2568" s="46"/>
      <c r="M2568" s="48"/>
      <c r="N2568" s="48"/>
      <c r="O2568" s="42"/>
      <c r="P2568" s="42"/>
      <c r="Q2568" s="42"/>
      <c r="R2568" s="47"/>
      <c r="S2568" s="42"/>
      <c r="T2568" s="73"/>
      <c r="U2568" s="48"/>
      <c r="V2568" s="49"/>
    </row>
    <row r="2569" spans="1:22" x14ac:dyDescent="0.35">
      <c r="A2569" s="1"/>
      <c r="B2569" s="44"/>
      <c r="E2569" s="50"/>
      <c r="F2569" s="41"/>
      <c r="G2569" s="42"/>
      <c r="H2569" s="42"/>
      <c r="I2569" s="42"/>
      <c r="J2569" s="42"/>
      <c r="K2569" s="42"/>
      <c r="L2569" s="46"/>
      <c r="M2569" s="42"/>
      <c r="N2569" s="48"/>
      <c r="O2569" s="42"/>
      <c r="P2569" s="42"/>
      <c r="Q2569" s="42"/>
      <c r="R2569" s="47"/>
      <c r="S2569" s="42"/>
      <c r="T2569" s="73"/>
      <c r="U2569" s="48"/>
      <c r="V2569" s="49"/>
    </row>
    <row r="2570" spans="1:22" x14ac:dyDescent="0.35">
      <c r="A2570" s="1"/>
      <c r="B2570" s="44"/>
      <c r="E2570" s="50"/>
      <c r="F2570" s="41"/>
      <c r="G2570" s="42"/>
      <c r="H2570" s="42"/>
      <c r="I2570" s="42"/>
      <c r="J2570" s="42"/>
      <c r="K2570" s="42"/>
      <c r="L2570" s="46"/>
      <c r="M2570" s="48"/>
      <c r="N2570" s="48"/>
      <c r="O2570" s="42"/>
      <c r="P2570" s="42"/>
      <c r="Q2570" s="42"/>
      <c r="R2570" s="47"/>
      <c r="S2570" s="42"/>
      <c r="T2570" s="73"/>
      <c r="U2570" s="48"/>
      <c r="V2570" s="49"/>
    </row>
    <row r="2571" spans="1:22" x14ac:dyDescent="0.35">
      <c r="A2571" s="1"/>
      <c r="B2571" s="44"/>
      <c r="E2571" s="50"/>
      <c r="F2571" s="41"/>
      <c r="G2571" s="42"/>
      <c r="H2571" s="42"/>
      <c r="I2571" s="42"/>
      <c r="J2571" s="42"/>
      <c r="K2571" s="42"/>
      <c r="L2571" s="46"/>
      <c r="M2571" s="48"/>
      <c r="N2571" s="48"/>
      <c r="O2571" s="42"/>
      <c r="P2571" s="42"/>
      <c r="Q2571" s="42"/>
      <c r="R2571" s="47"/>
      <c r="S2571" s="42"/>
      <c r="T2571" s="73"/>
      <c r="U2571" s="48"/>
      <c r="V2571" s="49"/>
    </row>
    <row r="2572" spans="1:22" x14ac:dyDescent="0.35">
      <c r="A2572" s="1"/>
      <c r="B2572" s="44"/>
      <c r="E2572" s="50"/>
      <c r="F2572" s="41"/>
      <c r="G2572" s="42"/>
      <c r="H2572" s="42"/>
      <c r="I2572" s="42"/>
      <c r="J2572" s="42"/>
      <c r="K2572" s="42"/>
      <c r="L2572" s="46"/>
      <c r="M2572" s="42"/>
      <c r="N2572" s="48"/>
      <c r="O2572" s="42"/>
      <c r="P2572" s="42"/>
      <c r="Q2572" s="42"/>
      <c r="R2572" s="47"/>
      <c r="S2572" s="42"/>
      <c r="T2572" s="73"/>
      <c r="U2572" s="48"/>
      <c r="V2572" s="49"/>
    </row>
    <row r="2573" spans="1:22" x14ac:dyDescent="0.35">
      <c r="A2573" s="1"/>
      <c r="B2573" s="44"/>
      <c r="E2573" s="50"/>
      <c r="F2573" s="41"/>
      <c r="G2573" s="42"/>
      <c r="H2573" s="42"/>
      <c r="I2573" s="42"/>
      <c r="J2573" s="42"/>
      <c r="K2573" s="42"/>
      <c r="L2573" s="46"/>
      <c r="M2573" s="42"/>
      <c r="N2573" s="48"/>
      <c r="O2573" s="42"/>
      <c r="P2573" s="42"/>
      <c r="Q2573" s="42"/>
      <c r="R2573" s="47"/>
      <c r="S2573" s="42"/>
      <c r="T2573" s="73"/>
      <c r="U2573" s="48"/>
      <c r="V2573" s="49"/>
    </row>
    <row r="2574" spans="1:22" x14ac:dyDescent="0.35">
      <c r="A2574" s="1"/>
      <c r="B2574" s="44"/>
      <c r="E2574" s="50"/>
      <c r="F2574" s="41"/>
      <c r="G2574" s="42"/>
      <c r="H2574" s="42"/>
      <c r="I2574" s="42"/>
      <c r="J2574" s="42"/>
      <c r="K2574" s="42"/>
      <c r="L2574" s="46"/>
      <c r="M2574" s="42"/>
      <c r="N2574" s="48"/>
      <c r="O2574" s="42"/>
      <c r="P2574" s="42"/>
      <c r="Q2574" s="42"/>
      <c r="R2574" s="47"/>
      <c r="S2574" s="42"/>
      <c r="T2574" s="73"/>
      <c r="U2574" s="48"/>
      <c r="V2574" s="49"/>
    </row>
    <row r="2575" spans="1:22" x14ac:dyDescent="0.35">
      <c r="A2575" s="1"/>
      <c r="B2575" s="44"/>
      <c r="E2575" s="50"/>
      <c r="F2575" s="41"/>
      <c r="G2575" s="42"/>
      <c r="H2575" s="42"/>
      <c r="I2575" s="42"/>
      <c r="J2575" s="42"/>
      <c r="K2575" s="42"/>
      <c r="L2575" s="46"/>
      <c r="M2575" s="42"/>
      <c r="N2575" s="48"/>
      <c r="O2575" s="42"/>
      <c r="P2575" s="42"/>
      <c r="Q2575" s="42"/>
      <c r="R2575" s="47"/>
      <c r="S2575" s="42"/>
      <c r="T2575" s="73"/>
      <c r="U2575" s="48"/>
      <c r="V2575" s="49"/>
    </row>
    <row r="2576" spans="1:22" x14ac:dyDescent="0.35">
      <c r="A2576" s="1"/>
      <c r="B2576" s="44"/>
      <c r="E2576" s="50"/>
      <c r="F2576" s="41"/>
      <c r="G2576" s="42"/>
      <c r="H2576" s="42"/>
      <c r="I2576" s="42"/>
      <c r="J2576" s="42"/>
      <c r="K2576" s="42"/>
      <c r="L2576" s="46"/>
      <c r="M2576" s="48"/>
      <c r="N2576" s="48"/>
      <c r="O2576" s="42"/>
      <c r="P2576" s="42"/>
      <c r="Q2576" s="42"/>
      <c r="R2576" s="47"/>
      <c r="S2576" s="42"/>
      <c r="T2576" s="73"/>
      <c r="U2576" s="48"/>
      <c r="V2576" s="49"/>
    </row>
    <row r="2577" spans="1:22" x14ac:dyDescent="0.35">
      <c r="A2577" s="1"/>
      <c r="B2577" s="44"/>
      <c r="E2577" s="50"/>
      <c r="F2577" s="41"/>
      <c r="G2577" s="42"/>
      <c r="H2577" s="42"/>
      <c r="I2577" s="42"/>
      <c r="J2577" s="42"/>
      <c r="K2577" s="42"/>
      <c r="L2577" s="46"/>
      <c r="M2577" s="42"/>
      <c r="N2577" s="48"/>
      <c r="O2577" s="42"/>
      <c r="P2577" s="42"/>
      <c r="Q2577" s="42"/>
      <c r="R2577" s="47"/>
      <c r="S2577" s="42"/>
      <c r="T2577" s="73"/>
      <c r="U2577" s="48"/>
      <c r="V2577" s="49"/>
    </row>
    <row r="2578" spans="1:22" x14ac:dyDescent="0.35">
      <c r="A2578" s="1"/>
      <c r="B2578" s="44"/>
      <c r="E2578" s="50"/>
      <c r="F2578" s="41"/>
      <c r="G2578" s="42"/>
      <c r="H2578" s="42"/>
      <c r="I2578" s="42"/>
      <c r="J2578" s="42"/>
      <c r="K2578" s="42"/>
      <c r="L2578" s="46"/>
      <c r="M2578" s="48"/>
      <c r="N2578" s="48"/>
      <c r="O2578" s="42"/>
      <c r="P2578" s="42"/>
      <c r="Q2578" s="42"/>
      <c r="R2578" s="47"/>
      <c r="S2578" s="42"/>
      <c r="T2578" s="73"/>
      <c r="U2578" s="48"/>
      <c r="V2578" s="49"/>
    </row>
    <row r="2579" spans="1:22" x14ac:dyDescent="0.35">
      <c r="A2579" s="1"/>
      <c r="B2579" s="44"/>
      <c r="E2579" s="50"/>
      <c r="F2579" s="41"/>
      <c r="G2579" s="42"/>
      <c r="H2579" s="42"/>
      <c r="I2579" s="42"/>
      <c r="J2579" s="42"/>
      <c r="K2579" s="42"/>
      <c r="L2579" s="46"/>
      <c r="M2579" s="42"/>
      <c r="N2579" s="48"/>
      <c r="O2579" s="42"/>
      <c r="P2579" s="42"/>
      <c r="Q2579" s="42"/>
      <c r="R2579" s="47"/>
      <c r="S2579" s="42"/>
      <c r="T2579" s="73"/>
      <c r="U2579" s="48"/>
      <c r="V2579" s="49"/>
    </row>
    <row r="2580" spans="1:22" x14ac:dyDescent="0.35">
      <c r="A2580" s="1"/>
      <c r="B2580" s="44"/>
      <c r="E2580" s="50"/>
      <c r="F2580" s="41"/>
      <c r="G2580" s="48"/>
      <c r="H2580" s="42"/>
      <c r="I2580" s="42"/>
      <c r="J2580" s="42"/>
      <c r="K2580" s="42"/>
      <c r="L2580" s="46"/>
      <c r="M2580" s="48"/>
      <c r="N2580" s="48"/>
      <c r="O2580" s="42"/>
      <c r="P2580" s="42"/>
      <c r="Q2580" s="42"/>
      <c r="R2580" s="47"/>
      <c r="S2580" s="42"/>
      <c r="T2580" s="73"/>
      <c r="U2580" s="48"/>
      <c r="V2580" s="49"/>
    </row>
    <row r="2581" spans="1:22" x14ac:dyDescent="0.35">
      <c r="A2581" s="1"/>
      <c r="B2581" s="44"/>
      <c r="E2581" s="50"/>
      <c r="F2581" s="41"/>
      <c r="G2581" s="42"/>
      <c r="H2581" s="42"/>
      <c r="I2581" s="42"/>
      <c r="J2581" s="42"/>
      <c r="K2581" s="42"/>
      <c r="L2581" s="46"/>
      <c r="M2581" s="42"/>
      <c r="N2581" s="48"/>
      <c r="O2581" s="42"/>
      <c r="P2581" s="42"/>
      <c r="Q2581" s="42"/>
      <c r="R2581" s="47"/>
      <c r="S2581" s="42"/>
      <c r="T2581" s="73"/>
      <c r="U2581" s="48"/>
      <c r="V2581" s="49"/>
    </row>
    <row r="2582" spans="1:22" x14ac:dyDescent="0.35">
      <c r="A2582" s="1"/>
      <c r="B2582" s="44"/>
      <c r="E2582" s="50"/>
      <c r="F2582" s="41"/>
      <c r="G2582" s="42"/>
      <c r="H2582" s="42"/>
      <c r="I2582" s="42"/>
      <c r="J2582" s="42"/>
      <c r="K2582" s="42"/>
      <c r="L2582" s="46"/>
      <c r="M2582" s="42"/>
      <c r="N2582" s="48"/>
      <c r="O2582" s="42"/>
      <c r="P2582" s="42"/>
      <c r="Q2582" s="42"/>
      <c r="R2582" s="47"/>
      <c r="S2582" s="42"/>
      <c r="T2582" s="73"/>
      <c r="U2582" s="48"/>
      <c r="V2582" s="49"/>
    </row>
    <row r="2583" spans="1:22" x14ac:dyDescent="0.35">
      <c r="A2583" s="1"/>
      <c r="B2583" s="44"/>
      <c r="E2583" s="50"/>
      <c r="F2583" s="41"/>
      <c r="G2583" s="42"/>
      <c r="H2583" s="42"/>
      <c r="I2583" s="42"/>
      <c r="J2583" s="42"/>
      <c r="K2583" s="42"/>
      <c r="L2583" s="46"/>
      <c r="M2583" s="48"/>
      <c r="N2583" s="48"/>
      <c r="O2583" s="42"/>
      <c r="P2583" s="42"/>
      <c r="Q2583" s="42"/>
      <c r="R2583" s="47"/>
      <c r="S2583" s="42"/>
      <c r="T2583" s="73"/>
      <c r="U2583" s="48"/>
      <c r="V2583" s="49"/>
    </row>
    <row r="2584" spans="1:22" x14ac:dyDescent="0.35">
      <c r="A2584" s="1"/>
      <c r="B2584" s="44"/>
      <c r="E2584" s="50"/>
      <c r="F2584" s="41"/>
      <c r="G2584" s="42"/>
      <c r="H2584" s="42"/>
      <c r="I2584" s="42"/>
      <c r="J2584" s="42"/>
      <c r="K2584" s="42"/>
      <c r="L2584" s="46"/>
      <c r="M2584" s="42"/>
      <c r="N2584" s="48"/>
      <c r="O2584" s="42"/>
      <c r="P2584" s="42"/>
      <c r="Q2584" s="42"/>
      <c r="R2584" s="47"/>
      <c r="S2584" s="42"/>
      <c r="T2584" s="73"/>
      <c r="U2584" s="48"/>
      <c r="V2584" s="49"/>
    </row>
    <row r="2585" spans="1:22" x14ac:dyDescent="0.35">
      <c r="A2585" s="1"/>
      <c r="B2585" s="44"/>
      <c r="E2585" s="50"/>
      <c r="F2585" s="41"/>
      <c r="G2585" s="42"/>
      <c r="H2585" s="42"/>
      <c r="I2585" s="42"/>
      <c r="J2585" s="42"/>
      <c r="K2585" s="42"/>
      <c r="L2585" s="46"/>
      <c r="M2585" s="42"/>
      <c r="N2585" s="48"/>
      <c r="O2585" s="42"/>
      <c r="P2585" s="42"/>
      <c r="Q2585" s="42"/>
      <c r="R2585" s="47"/>
      <c r="S2585" s="42"/>
      <c r="T2585" s="73"/>
      <c r="U2585" s="48"/>
      <c r="V2585" s="49"/>
    </row>
    <row r="2586" spans="1:22" x14ac:dyDescent="0.35">
      <c r="A2586" s="1"/>
      <c r="B2586" s="44"/>
      <c r="E2586" s="50"/>
      <c r="F2586" s="41"/>
      <c r="G2586" s="42"/>
      <c r="H2586" s="42"/>
      <c r="I2586" s="42"/>
      <c r="J2586" s="42"/>
      <c r="K2586" s="42"/>
      <c r="L2586" s="46"/>
      <c r="M2586" s="48"/>
      <c r="N2586" s="48"/>
      <c r="O2586" s="42"/>
      <c r="P2586" s="42"/>
      <c r="Q2586" s="42"/>
      <c r="R2586" s="47"/>
      <c r="S2586" s="42"/>
      <c r="T2586" s="73"/>
      <c r="U2586" s="48"/>
      <c r="V2586" s="49"/>
    </row>
    <row r="2587" spans="1:22" x14ac:dyDescent="0.35">
      <c r="A2587" s="1"/>
      <c r="B2587" s="44"/>
      <c r="E2587" s="50"/>
      <c r="F2587" s="41"/>
      <c r="G2587" s="42"/>
      <c r="H2587" s="42"/>
      <c r="I2587" s="42"/>
      <c r="J2587" s="42"/>
      <c r="K2587" s="42"/>
      <c r="L2587" s="46"/>
      <c r="M2587" s="42"/>
      <c r="N2587" s="48"/>
      <c r="O2587" s="42"/>
      <c r="P2587" s="42"/>
      <c r="Q2587" s="42"/>
      <c r="R2587" s="47"/>
      <c r="S2587" s="42"/>
      <c r="T2587" s="73"/>
      <c r="U2587" s="48"/>
      <c r="V2587" s="49"/>
    </row>
    <row r="2588" spans="1:22" x14ac:dyDescent="0.35">
      <c r="A2588" s="1"/>
      <c r="B2588" s="44"/>
      <c r="E2588" s="50"/>
      <c r="F2588" s="41"/>
      <c r="G2588" s="42"/>
      <c r="H2588" s="42"/>
      <c r="I2588" s="42"/>
      <c r="J2588" s="42"/>
      <c r="K2588" s="42"/>
      <c r="L2588" s="46"/>
      <c r="M2588" s="48"/>
      <c r="N2588" s="48"/>
      <c r="O2588" s="42"/>
      <c r="P2588" s="42"/>
      <c r="Q2588" s="42"/>
      <c r="R2588" s="47"/>
      <c r="S2588" s="42"/>
      <c r="T2588" s="73"/>
      <c r="U2588" s="48"/>
      <c r="V2588" s="49"/>
    </row>
    <row r="2589" spans="1:22" x14ac:dyDescent="0.35">
      <c r="A2589" s="1"/>
      <c r="B2589" s="44"/>
      <c r="E2589" s="50"/>
      <c r="F2589" s="41"/>
      <c r="G2589" s="42"/>
      <c r="H2589" s="42"/>
      <c r="I2589" s="42"/>
      <c r="J2589" s="42"/>
      <c r="K2589" s="42"/>
      <c r="L2589" s="46"/>
      <c r="M2589" s="48"/>
      <c r="N2589" s="48"/>
      <c r="O2589" s="42"/>
      <c r="P2589" s="42"/>
      <c r="Q2589" s="42"/>
      <c r="R2589" s="47"/>
      <c r="S2589" s="42"/>
      <c r="T2589" s="73"/>
      <c r="U2589" s="48"/>
      <c r="V2589" s="49"/>
    </row>
    <row r="2590" spans="1:22" x14ac:dyDescent="0.35">
      <c r="A2590" s="1"/>
      <c r="B2590" s="44"/>
      <c r="E2590" s="50"/>
      <c r="F2590" s="41"/>
      <c r="G2590" s="42"/>
      <c r="H2590" s="42"/>
      <c r="I2590" s="42"/>
      <c r="J2590" s="42"/>
      <c r="K2590" s="42"/>
      <c r="L2590" s="46"/>
      <c r="M2590" s="42"/>
      <c r="N2590" s="48"/>
      <c r="O2590" s="42"/>
      <c r="P2590" s="42"/>
      <c r="Q2590" s="42"/>
      <c r="R2590" s="47"/>
      <c r="S2590" s="42"/>
      <c r="T2590" s="73"/>
      <c r="U2590" s="48"/>
      <c r="V2590" s="49"/>
    </row>
    <row r="2591" spans="1:22" x14ac:dyDescent="0.35">
      <c r="A2591" s="1"/>
      <c r="B2591" s="44"/>
      <c r="E2591" s="50"/>
      <c r="F2591" s="41"/>
      <c r="G2591" s="42"/>
      <c r="H2591" s="42"/>
      <c r="I2591" s="42"/>
      <c r="J2591" s="42"/>
      <c r="K2591" s="42"/>
      <c r="L2591" s="46"/>
      <c r="M2591" s="48"/>
      <c r="N2591" s="48"/>
      <c r="O2591" s="42"/>
      <c r="P2591" s="42"/>
      <c r="Q2591" s="42"/>
      <c r="R2591" s="47"/>
      <c r="S2591" s="42"/>
      <c r="T2591" s="73"/>
      <c r="U2591" s="48"/>
      <c r="V2591" s="49"/>
    </row>
    <row r="2592" spans="1:22" x14ac:dyDescent="0.35">
      <c r="A2592" s="1"/>
      <c r="B2592" s="44"/>
      <c r="E2592" s="50"/>
      <c r="F2592" s="60"/>
      <c r="G2592" s="42"/>
      <c r="H2592" s="42"/>
      <c r="I2592" s="42"/>
      <c r="J2592" s="42"/>
      <c r="K2592" s="42"/>
      <c r="L2592" s="46"/>
      <c r="M2592" s="48"/>
      <c r="N2592" s="48"/>
      <c r="O2592" s="42"/>
      <c r="P2592" s="42"/>
      <c r="Q2592" s="42"/>
      <c r="R2592" s="47"/>
      <c r="S2592" s="42"/>
      <c r="T2592" s="73"/>
      <c r="U2592" s="48"/>
      <c r="V2592" s="49"/>
    </row>
    <row r="2593" spans="1:22" x14ac:dyDescent="0.35">
      <c r="A2593" s="1"/>
      <c r="B2593" s="44"/>
      <c r="E2593" s="50"/>
      <c r="F2593" s="41"/>
      <c r="G2593" s="42"/>
      <c r="H2593" s="42"/>
      <c r="I2593" s="42"/>
      <c r="J2593" s="42"/>
      <c r="K2593" s="42"/>
      <c r="L2593" s="46"/>
      <c r="M2593" s="48"/>
      <c r="N2593" s="48"/>
      <c r="O2593" s="42"/>
      <c r="P2593" s="42"/>
      <c r="Q2593" s="42"/>
      <c r="R2593" s="47"/>
      <c r="S2593" s="42"/>
      <c r="T2593" s="73"/>
      <c r="U2593" s="48"/>
      <c r="V2593" s="49"/>
    </row>
    <row r="2594" spans="1:22" x14ac:dyDescent="0.35">
      <c r="A2594" s="1"/>
      <c r="B2594" s="44"/>
      <c r="E2594" s="50"/>
      <c r="F2594" s="41"/>
      <c r="G2594" s="42"/>
      <c r="H2594" s="42"/>
      <c r="I2594" s="42"/>
      <c r="J2594" s="42"/>
      <c r="K2594" s="42"/>
      <c r="L2594" s="46"/>
      <c r="M2594" s="42"/>
      <c r="N2594" s="48"/>
      <c r="O2594" s="42"/>
      <c r="P2594" s="42"/>
      <c r="Q2594" s="42"/>
      <c r="R2594" s="47"/>
      <c r="S2594" s="42"/>
      <c r="T2594" s="73"/>
      <c r="U2594" s="48"/>
      <c r="V2594" s="49"/>
    </row>
    <row r="2595" spans="1:22" x14ac:dyDescent="0.35">
      <c r="A2595" s="1"/>
      <c r="B2595" s="44"/>
      <c r="E2595" s="50"/>
      <c r="F2595" s="41"/>
      <c r="G2595" s="42"/>
      <c r="H2595" s="42"/>
      <c r="I2595" s="42"/>
      <c r="J2595" s="42"/>
      <c r="K2595" s="42"/>
      <c r="L2595" s="46"/>
      <c r="M2595" s="42"/>
      <c r="N2595" s="48"/>
      <c r="O2595" s="42"/>
      <c r="P2595" s="42"/>
      <c r="Q2595" s="42"/>
      <c r="R2595" s="47"/>
      <c r="S2595" s="42"/>
      <c r="T2595" s="73"/>
      <c r="U2595" s="48"/>
      <c r="V2595" s="49"/>
    </row>
    <row r="2596" spans="1:22" x14ac:dyDescent="0.35">
      <c r="A2596" s="1"/>
      <c r="B2596" s="44"/>
      <c r="E2596" s="50"/>
      <c r="F2596" s="41"/>
      <c r="G2596" s="42"/>
      <c r="H2596" s="42"/>
      <c r="I2596" s="42"/>
      <c r="J2596" s="42"/>
      <c r="K2596" s="42"/>
      <c r="L2596" s="46"/>
      <c r="M2596" s="42"/>
      <c r="N2596" s="48"/>
      <c r="O2596" s="42"/>
      <c r="P2596" s="42"/>
      <c r="Q2596" s="42"/>
      <c r="R2596" s="47"/>
      <c r="S2596" s="42"/>
      <c r="T2596" s="73"/>
      <c r="U2596" s="48"/>
      <c r="V2596" s="49"/>
    </row>
    <row r="2597" spans="1:22" x14ac:dyDescent="0.35">
      <c r="A2597" s="1"/>
      <c r="B2597" s="44"/>
      <c r="E2597" s="50"/>
      <c r="F2597" s="41"/>
      <c r="G2597" s="42"/>
      <c r="H2597" s="42"/>
      <c r="I2597" s="42"/>
      <c r="J2597" s="42"/>
      <c r="K2597" s="42"/>
      <c r="L2597" s="46"/>
      <c r="M2597" s="42"/>
      <c r="N2597" s="48"/>
      <c r="O2597" s="42"/>
      <c r="P2597" s="42"/>
      <c r="Q2597" s="42"/>
      <c r="R2597" s="47"/>
      <c r="S2597" s="42"/>
      <c r="T2597" s="73"/>
      <c r="U2597" s="48"/>
      <c r="V2597" s="49"/>
    </row>
    <row r="2598" spans="1:22" x14ac:dyDescent="0.35">
      <c r="A2598" s="1"/>
      <c r="B2598" s="44"/>
      <c r="E2598" s="50"/>
      <c r="F2598" s="41"/>
      <c r="G2598" s="42"/>
      <c r="H2598" s="42"/>
      <c r="I2598" s="42"/>
      <c r="J2598" s="42"/>
      <c r="K2598" s="42"/>
      <c r="L2598" s="46"/>
      <c r="M2598" s="48"/>
      <c r="N2598" s="48"/>
      <c r="O2598" s="42"/>
      <c r="P2598" s="42"/>
      <c r="Q2598" s="42"/>
      <c r="R2598" s="47"/>
      <c r="S2598" s="42"/>
      <c r="T2598" s="73"/>
      <c r="U2598" s="48"/>
      <c r="V2598" s="49"/>
    </row>
    <row r="2599" spans="1:22" x14ac:dyDescent="0.35">
      <c r="A2599" s="1"/>
      <c r="B2599" s="44"/>
      <c r="E2599" s="50"/>
      <c r="F2599" s="41"/>
      <c r="G2599" s="42"/>
      <c r="H2599" s="42"/>
      <c r="I2599" s="42"/>
      <c r="J2599" s="42"/>
      <c r="K2599" s="42"/>
      <c r="L2599" s="46"/>
      <c r="M2599" s="42"/>
      <c r="N2599" s="48"/>
      <c r="O2599" s="42"/>
      <c r="P2599" s="42"/>
      <c r="Q2599" s="42"/>
      <c r="R2599" s="47"/>
      <c r="S2599" s="42"/>
      <c r="T2599" s="73"/>
      <c r="U2599" s="48"/>
      <c r="V2599" s="49"/>
    </row>
    <row r="2600" spans="1:22" x14ac:dyDescent="0.35">
      <c r="A2600" s="1"/>
      <c r="B2600" s="44"/>
      <c r="E2600" s="50"/>
      <c r="F2600" s="41"/>
      <c r="G2600" s="42"/>
      <c r="H2600" s="42"/>
      <c r="I2600" s="42"/>
      <c r="J2600" s="42"/>
      <c r="K2600" s="42"/>
      <c r="L2600" s="46"/>
      <c r="M2600" s="48"/>
      <c r="N2600" s="48"/>
      <c r="O2600" s="42"/>
      <c r="P2600" s="42"/>
      <c r="Q2600" s="42"/>
      <c r="R2600" s="47"/>
      <c r="S2600" s="42"/>
      <c r="T2600" s="73"/>
      <c r="U2600" s="48"/>
      <c r="V2600" s="49"/>
    </row>
    <row r="2601" spans="1:22" x14ac:dyDescent="0.35">
      <c r="A2601" s="1"/>
      <c r="B2601" s="44"/>
      <c r="E2601" s="50"/>
      <c r="F2601" s="41"/>
      <c r="G2601" s="42"/>
      <c r="H2601" s="42"/>
      <c r="I2601" s="42"/>
      <c r="J2601" s="42"/>
      <c r="K2601" s="42"/>
      <c r="L2601" s="46"/>
      <c r="M2601" s="48"/>
      <c r="N2601" s="48"/>
      <c r="O2601" s="42"/>
      <c r="P2601" s="42"/>
      <c r="Q2601" s="42"/>
      <c r="R2601" s="47"/>
      <c r="S2601" s="42"/>
      <c r="T2601" s="73"/>
      <c r="U2601" s="48"/>
      <c r="V2601" s="49"/>
    </row>
    <row r="2602" spans="1:22" x14ac:dyDescent="0.35">
      <c r="A2602" s="1"/>
      <c r="B2602" s="44"/>
      <c r="E2602" s="50"/>
      <c r="F2602" s="41"/>
      <c r="G2602" s="42"/>
      <c r="H2602" s="42"/>
      <c r="I2602" s="42"/>
      <c r="J2602" s="42"/>
      <c r="K2602" s="42"/>
      <c r="L2602" s="46"/>
      <c r="M2602" s="42"/>
      <c r="N2602" s="48"/>
      <c r="O2602" s="42"/>
      <c r="P2602" s="42"/>
      <c r="Q2602" s="42"/>
      <c r="R2602" s="47"/>
      <c r="S2602" s="42"/>
      <c r="T2602" s="73"/>
      <c r="U2602" s="48"/>
      <c r="V2602" s="49"/>
    </row>
    <row r="2603" spans="1:22" x14ac:dyDescent="0.35">
      <c r="A2603" s="1"/>
      <c r="B2603" s="44"/>
      <c r="E2603" s="50"/>
      <c r="F2603" s="41"/>
      <c r="G2603" s="42"/>
      <c r="H2603" s="42"/>
      <c r="I2603" s="42"/>
      <c r="J2603" s="42"/>
      <c r="K2603" s="42"/>
      <c r="L2603" s="46"/>
      <c r="M2603" s="42"/>
      <c r="N2603" s="48"/>
      <c r="O2603" s="42"/>
      <c r="P2603" s="42"/>
      <c r="Q2603" s="42"/>
      <c r="R2603" s="47"/>
      <c r="S2603" s="42"/>
      <c r="T2603" s="73"/>
      <c r="U2603" s="48"/>
      <c r="V2603" s="49"/>
    </row>
    <row r="2604" spans="1:22" x14ac:dyDescent="0.35">
      <c r="A2604" s="1"/>
      <c r="B2604" s="44"/>
      <c r="E2604" s="50"/>
      <c r="F2604" s="60"/>
      <c r="G2604" s="42"/>
      <c r="H2604" s="42"/>
      <c r="I2604" s="42"/>
      <c r="J2604" s="42"/>
      <c r="K2604" s="42"/>
      <c r="L2604" s="46"/>
      <c r="M2604" s="42"/>
      <c r="N2604" s="48"/>
      <c r="O2604" s="42"/>
      <c r="P2604" s="42"/>
      <c r="Q2604" s="42"/>
      <c r="R2604" s="47"/>
      <c r="S2604" s="42"/>
      <c r="T2604" s="73"/>
      <c r="U2604" s="48"/>
      <c r="V2604" s="49"/>
    </row>
    <row r="2605" spans="1:22" x14ac:dyDescent="0.35">
      <c r="A2605" s="1"/>
      <c r="B2605" s="44"/>
      <c r="E2605" s="50"/>
      <c r="F2605" s="41"/>
      <c r="G2605" s="42"/>
      <c r="H2605" s="42"/>
      <c r="I2605" s="42"/>
      <c r="J2605" s="42"/>
      <c r="K2605" s="42"/>
      <c r="L2605" s="46"/>
      <c r="M2605" s="42"/>
      <c r="N2605" s="48"/>
      <c r="O2605" s="42"/>
      <c r="P2605" s="42"/>
      <c r="Q2605" s="42"/>
      <c r="R2605" s="47"/>
      <c r="S2605" s="42"/>
      <c r="T2605" s="73"/>
      <c r="U2605" s="48"/>
      <c r="V2605" s="49"/>
    </row>
    <row r="2606" spans="1:22" x14ac:dyDescent="0.35">
      <c r="A2606" s="1"/>
      <c r="B2606" s="44"/>
      <c r="E2606" s="50"/>
      <c r="F2606" s="41"/>
      <c r="G2606" s="42"/>
      <c r="H2606" s="42"/>
      <c r="I2606" s="42"/>
      <c r="J2606" s="42"/>
      <c r="K2606" s="42"/>
      <c r="L2606" s="46"/>
      <c r="M2606" s="42"/>
      <c r="N2606" s="48"/>
      <c r="O2606" s="42"/>
      <c r="P2606" s="42"/>
      <c r="Q2606" s="42"/>
      <c r="R2606" s="47"/>
      <c r="S2606" s="42"/>
      <c r="T2606" s="73"/>
      <c r="U2606" s="48"/>
      <c r="V2606" s="49"/>
    </row>
    <row r="2607" spans="1:22" x14ac:dyDescent="0.35">
      <c r="A2607" s="1"/>
      <c r="B2607" s="44"/>
      <c r="E2607" s="50"/>
      <c r="F2607" s="60"/>
      <c r="G2607" s="42"/>
      <c r="H2607" s="42"/>
      <c r="I2607" s="42"/>
      <c r="J2607" s="42"/>
      <c r="K2607" s="42"/>
      <c r="L2607" s="46"/>
      <c r="M2607" s="48"/>
      <c r="N2607" s="48"/>
      <c r="O2607" s="42"/>
      <c r="P2607" s="42"/>
      <c r="Q2607" s="42"/>
      <c r="R2607" s="47"/>
      <c r="S2607" s="42"/>
      <c r="T2607" s="73"/>
      <c r="U2607" s="48"/>
      <c r="V2607" s="49"/>
    </row>
    <row r="2608" spans="1:22" x14ac:dyDescent="0.35">
      <c r="A2608" s="1"/>
      <c r="B2608" s="44"/>
      <c r="E2608" s="50"/>
      <c r="F2608" s="41"/>
      <c r="G2608" s="42"/>
      <c r="H2608" s="42"/>
      <c r="I2608" s="42"/>
      <c r="J2608" s="42"/>
      <c r="K2608" s="42"/>
      <c r="L2608" s="46"/>
      <c r="M2608" s="42"/>
      <c r="N2608" s="48"/>
      <c r="O2608" s="42"/>
      <c r="P2608" s="42"/>
      <c r="Q2608" s="42"/>
      <c r="R2608" s="47"/>
      <c r="S2608" s="42"/>
      <c r="T2608" s="73"/>
      <c r="U2608" s="48"/>
      <c r="V2608" s="49"/>
    </row>
    <row r="2609" spans="1:22" x14ac:dyDescent="0.35">
      <c r="A2609" s="1"/>
      <c r="B2609" s="44"/>
      <c r="E2609" s="50"/>
      <c r="F2609" s="41"/>
      <c r="G2609" s="42"/>
      <c r="H2609" s="42"/>
      <c r="I2609" s="42"/>
      <c r="J2609" s="42"/>
      <c r="K2609" s="42"/>
      <c r="L2609" s="46"/>
      <c r="M2609" s="42"/>
      <c r="N2609" s="48"/>
      <c r="O2609" s="42"/>
      <c r="P2609" s="42"/>
      <c r="Q2609" s="42"/>
      <c r="R2609" s="47"/>
      <c r="S2609" s="42"/>
      <c r="T2609" s="73"/>
      <c r="U2609" s="48"/>
      <c r="V2609" s="49"/>
    </row>
    <row r="2610" spans="1:22" x14ac:dyDescent="0.35">
      <c r="A2610" s="1"/>
      <c r="B2610" s="44"/>
      <c r="E2610" s="50"/>
      <c r="F2610" s="41"/>
      <c r="G2610" s="42"/>
      <c r="H2610" s="42"/>
      <c r="I2610" s="42"/>
      <c r="J2610" s="42"/>
      <c r="K2610" s="42"/>
      <c r="L2610" s="46"/>
      <c r="M2610" s="42"/>
      <c r="N2610" s="48"/>
      <c r="O2610" s="42"/>
      <c r="P2610" s="42"/>
      <c r="Q2610" s="42"/>
      <c r="R2610" s="47"/>
      <c r="S2610" s="42"/>
      <c r="T2610" s="73"/>
      <c r="U2610" s="48"/>
      <c r="V2610" s="49"/>
    </row>
    <row r="2611" spans="1:22" x14ac:dyDescent="0.35">
      <c r="A2611" s="1"/>
      <c r="B2611" s="44"/>
      <c r="E2611" s="50"/>
      <c r="F2611" s="41"/>
      <c r="G2611" s="42"/>
      <c r="H2611" s="42"/>
      <c r="I2611" s="42"/>
      <c r="J2611" s="42"/>
      <c r="K2611" s="42"/>
      <c r="L2611" s="46"/>
      <c r="M2611" s="48"/>
      <c r="N2611" s="48"/>
      <c r="O2611" s="42"/>
      <c r="P2611" s="42"/>
      <c r="Q2611" s="42"/>
      <c r="R2611" s="47"/>
      <c r="S2611" s="42"/>
      <c r="T2611" s="73"/>
      <c r="U2611" s="48"/>
      <c r="V2611" s="49"/>
    </row>
    <row r="2612" spans="1:22" x14ac:dyDescent="0.35">
      <c r="A2612" s="1"/>
      <c r="B2612" s="44"/>
      <c r="E2612" s="50"/>
      <c r="F2612" s="41"/>
      <c r="G2612" s="42"/>
      <c r="H2612" s="42"/>
      <c r="I2612" s="42"/>
      <c r="J2612" s="42"/>
      <c r="K2612" s="42"/>
      <c r="L2612" s="46"/>
      <c r="M2612" s="48"/>
      <c r="N2612" s="48"/>
      <c r="O2612" s="42"/>
      <c r="P2612" s="42"/>
      <c r="Q2612" s="42"/>
      <c r="R2612" s="47"/>
      <c r="S2612" s="42"/>
      <c r="T2612" s="73"/>
      <c r="U2612" s="48"/>
      <c r="V2612" s="49"/>
    </row>
    <row r="2613" spans="1:22" x14ac:dyDescent="0.35">
      <c r="A2613" s="1"/>
      <c r="B2613" s="44"/>
      <c r="E2613" s="50"/>
      <c r="F2613" s="41"/>
      <c r="G2613" s="42"/>
      <c r="H2613" s="42"/>
      <c r="I2613" s="42"/>
      <c r="J2613" s="42"/>
      <c r="K2613" s="42"/>
      <c r="L2613" s="46"/>
      <c r="M2613" s="48"/>
      <c r="N2613" s="48"/>
      <c r="O2613" s="42"/>
      <c r="P2613" s="42"/>
      <c r="Q2613" s="42"/>
      <c r="R2613" s="47"/>
      <c r="S2613" s="42"/>
      <c r="T2613" s="73"/>
      <c r="U2613" s="48"/>
      <c r="V2613" s="49"/>
    </row>
    <row r="2614" spans="1:22" x14ac:dyDescent="0.35">
      <c r="A2614" s="1"/>
      <c r="B2614" s="44"/>
      <c r="E2614" s="50"/>
      <c r="F2614" s="41"/>
      <c r="G2614" s="42"/>
      <c r="H2614" s="42"/>
      <c r="I2614" s="42"/>
      <c r="J2614" s="42"/>
      <c r="K2614" s="42"/>
      <c r="L2614" s="46"/>
      <c r="M2614" s="42"/>
      <c r="N2614" s="48"/>
      <c r="O2614" s="42"/>
      <c r="P2614" s="42"/>
      <c r="Q2614" s="42"/>
      <c r="R2614" s="47"/>
      <c r="S2614" s="42"/>
      <c r="T2614" s="73"/>
      <c r="U2614" s="48"/>
      <c r="V2614" s="49"/>
    </row>
    <row r="2615" spans="1:22" x14ac:dyDescent="0.35">
      <c r="A2615" s="1"/>
      <c r="B2615" s="44"/>
      <c r="E2615" s="50"/>
      <c r="F2615" s="41"/>
      <c r="G2615" s="42"/>
      <c r="H2615" s="42"/>
      <c r="I2615" s="42"/>
      <c r="J2615" s="42"/>
      <c r="K2615" s="42"/>
      <c r="L2615" s="46"/>
      <c r="M2615" s="42"/>
      <c r="N2615" s="48"/>
      <c r="O2615" s="42"/>
      <c r="P2615" s="42"/>
      <c r="Q2615" s="42"/>
      <c r="R2615" s="47"/>
      <c r="S2615" s="42"/>
      <c r="T2615" s="73"/>
      <c r="U2615" s="48"/>
      <c r="V2615" s="49"/>
    </row>
    <row r="2616" spans="1:22" x14ac:dyDescent="0.35">
      <c r="A2616" s="1"/>
      <c r="B2616" s="44"/>
      <c r="E2616" s="50"/>
      <c r="F2616" s="41"/>
      <c r="G2616" s="42"/>
      <c r="H2616" s="42"/>
      <c r="I2616" s="42"/>
      <c r="J2616" s="42"/>
      <c r="K2616" s="42"/>
      <c r="L2616" s="46"/>
      <c r="M2616" s="42"/>
      <c r="N2616" s="48"/>
      <c r="O2616" s="42"/>
      <c r="P2616" s="42"/>
      <c r="Q2616" s="42"/>
      <c r="R2616" s="47"/>
      <c r="S2616" s="42"/>
      <c r="T2616" s="73"/>
      <c r="U2616" s="48"/>
      <c r="V2616" s="49"/>
    </row>
    <row r="2617" spans="1:22" x14ac:dyDescent="0.35">
      <c r="A2617" s="1"/>
      <c r="B2617" s="44"/>
      <c r="E2617" s="50"/>
      <c r="F2617" s="41"/>
      <c r="G2617" s="42"/>
      <c r="H2617" s="42"/>
      <c r="I2617" s="42"/>
      <c r="J2617" s="42"/>
      <c r="K2617" s="42"/>
      <c r="L2617" s="46"/>
      <c r="M2617" s="42"/>
      <c r="N2617" s="48"/>
      <c r="O2617" s="42"/>
      <c r="P2617" s="42"/>
      <c r="Q2617" s="42"/>
      <c r="R2617" s="47"/>
      <c r="S2617" s="42"/>
      <c r="T2617" s="73"/>
      <c r="U2617" s="48"/>
      <c r="V2617" s="49"/>
    </row>
    <row r="2618" spans="1:22" x14ac:dyDescent="0.35">
      <c r="A2618" s="1"/>
      <c r="B2618" s="44"/>
      <c r="E2618" s="50"/>
      <c r="F2618" s="41"/>
      <c r="G2618" s="42"/>
      <c r="H2618" s="42"/>
      <c r="I2618" s="42"/>
      <c r="J2618" s="42"/>
      <c r="K2618" s="42"/>
      <c r="L2618" s="46"/>
      <c r="M2618" s="48"/>
      <c r="N2618" s="48"/>
      <c r="O2618" s="42"/>
      <c r="P2618" s="42"/>
      <c r="Q2618" s="42"/>
      <c r="R2618" s="47"/>
      <c r="S2618" s="42"/>
      <c r="T2618" s="73"/>
      <c r="U2618" s="48"/>
      <c r="V2618" s="49"/>
    </row>
    <row r="2619" spans="1:22" x14ac:dyDescent="0.35">
      <c r="A2619" s="1"/>
      <c r="B2619" s="44"/>
      <c r="E2619" s="50"/>
      <c r="F2619" s="41"/>
      <c r="G2619" s="42"/>
      <c r="H2619" s="42"/>
      <c r="I2619" s="42"/>
      <c r="J2619" s="42"/>
      <c r="K2619" s="42"/>
      <c r="L2619" s="46"/>
      <c r="M2619" s="42"/>
      <c r="N2619" s="48"/>
      <c r="O2619" s="42"/>
      <c r="P2619" s="42"/>
      <c r="Q2619" s="42"/>
      <c r="R2619" s="47"/>
      <c r="S2619" s="42"/>
      <c r="T2619" s="73"/>
      <c r="U2619" s="48"/>
      <c r="V2619" s="49"/>
    </row>
    <row r="2620" spans="1:22" x14ac:dyDescent="0.35">
      <c r="A2620" s="1"/>
      <c r="B2620" s="44"/>
      <c r="E2620" s="50"/>
      <c r="F2620" s="41"/>
      <c r="G2620" s="42"/>
      <c r="H2620" s="42"/>
      <c r="I2620" s="42"/>
      <c r="J2620" s="42"/>
      <c r="K2620" s="42"/>
      <c r="L2620" s="46"/>
      <c r="M2620" s="48"/>
      <c r="N2620" s="48"/>
      <c r="O2620" s="42"/>
      <c r="P2620" s="42"/>
      <c r="Q2620" s="42"/>
      <c r="R2620" s="47"/>
      <c r="S2620" s="42"/>
      <c r="T2620" s="73"/>
      <c r="U2620" s="48"/>
      <c r="V2620" s="49"/>
    </row>
    <row r="2621" spans="1:22" x14ac:dyDescent="0.35">
      <c r="A2621" s="1"/>
      <c r="B2621" s="44"/>
      <c r="E2621" s="50"/>
      <c r="F2621" s="41"/>
      <c r="G2621" s="42"/>
      <c r="H2621" s="42"/>
      <c r="I2621" s="42"/>
      <c r="J2621" s="42"/>
      <c r="K2621" s="42"/>
      <c r="L2621" s="46"/>
      <c r="M2621" s="42"/>
      <c r="N2621" s="48"/>
      <c r="O2621" s="42"/>
      <c r="P2621" s="42"/>
      <c r="Q2621" s="42"/>
      <c r="R2621" s="47"/>
      <c r="S2621" s="42"/>
      <c r="T2621" s="73"/>
      <c r="U2621" s="48"/>
      <c r="V2621" s="49"/>
    </row>
    <row r="2622" spans="1:22" x14ac:dyDescent="0.35">
      <c r="A2622" s="1"/>
      <c r="B2622" s="44"/>
      <c r="E2622" s="50"/>
      <c r="F2622" s="41"/>
      <c r="G2622" s="42"/>
      <c r="H2622" s="42"/>
      <c r="I2622" s="42"/>
      <c r="J2622" s="42"/>
      <c r="K2622" s="42"/>
      <c r="L2622" s="46"/>
      <c r="M2622" s="42"/>
      <c r="N2622" s="48"/>
      <c r="O2622" s="42"/>
      <c r="P2622" s="42"/>
      <c r="Q2622" s="42"/>
      <c r="R2622" s="47"/>
      <c r="S2622" s="42"/>
      <c r="T2622" s="73"/>
      <c r="U2622" s="48"/>
      <c r="V2622" s="49"/>
    </row>
    <row r="2623" spans="1:22" x14ac:dyDescent="0.35">
      <c r="A2623" s="1"/>
      <c r="B2623" s="44"/>
      <c r="E2623" s="50"/>
      <c r="F2623" s="41"/>
      <c r="G2623" s="42"/>
      <c r="H2623" s="42"/>
      <c r="I2623" s="42"/>
      <c r="J2623" s="42"/>
      <c r="K2623" s="42"/>
      <c r="L2623" s="46"/>
      <c r="M2623" s="48"/>
      <c r="N2623" s="48"/>
      <c r="O2623" s="42"/>
      <c r="P2623" s="42"/>
      <c r="Q2623" s="42"/>
      <c r="R2623" s="47"/>
      <c r="S2623" s="42"/>
      <c r="T2623" s="73"/>
      <c r="U2623" s="48"/>
      <c r="V2623" s="49"/>
    </row>
    <row r="2624" spans="1:22" x14ac:dyDescent="0.35">
      <c r="A2624" s="1"/>
      <c r="B2624" s="44"/>
      <c r="E2624" s="50"/>
      <c r="F2624" s="41"/>
      <c r="G2624" s="42"/>
      <c r="H2624" s="42"/>
      <c r="I2624" s="42"/>
      <c r="J2624" s="42"/>
      <c r="K2624" s="42"/>
      <c r="L2624" s="46"/>
      <c r="M2624" s="42"/>
      <c r="N2624" s="48"/>
      <c r="O2624" s="42"/>
      <c r="P2624" s="42"/>
      <c r="Q2624" s="42"/>
      <c r="R2624" s="47"/>
      <c r="S2624" s="42"/>
      <c r="T2624" s="73"/>
      <c r="U2624" s="48"/>
      <c r="V2624" s="49"/>
    </row>
    <row r="2625" spans="1:22" x14ac:dyDescent="0.35">
      <c r="A2625" s="1"/>
      <c r="B2625" s="44"/>
      <c r="E2625" s="50"/>
      <c r="F2625" s="41"/>
      <c r="G2625" s="42"/>
      <c r="H2625" s="42"/>
      <c r="I2625" s="42"/>
      <c r="J2625" s="42"/>
      <c r="K2625" s="42"/>
      <c r="L2625" s="46"/>
      <c r="M2625" s="42"/>
      <c r="N2625" s="48"/>
      <c r="O2625" s="42"/>
      <c r="P2625" s="42"/>
      <c r="Q2625" s="42"/>
      <c r="R2625" s="47"/>
      <c r="S2625" s="42"/>
      <c r="T2625" s="73"/>
      <c r="U2625" s="48"/>
      <c r="V2625" s="49"/>
    </row>
    <row r="2626" spans="1:22" x14ac:dyDescent="0.35">
      <c r="A2626" s="1"/>
      <c r="B2626" s="44"/>
      <c r="E2626" s="50"/>
      <c r="F2626" s="41"/>
      <c r="G2626" s="42"/>
      <c r="H2626" s="42"/>
      <c r="I2626" s="42"/>
      <c r="J2626" s="42"/>
      <c r="K2626" s="42"/>
      <c r="L2626" s="46"/>
      <c r="M2626" s="42"/>
      <c r="N2626" s="48"/>
      <c r="O2626" s="42"/>
      <c r="P2626" s="42"/>
      <c r="Q2626" s="42"/>
      <c r="R2626" s="47"/>
      <c r="S2626" s="42"/>
      <c r="T2626" s="73"/>
      <c r="U2626" s="48"/>
      <c r="V2626" s="49"/>
    </row>
    <row r="2627" spans="1:22" x14ac:dyDescent="0.35">
      <c r="A2627" s="1"/>
      <c r="B2627" s="44"/>
      <c r="E2627" s="50"/>
      <c r="F2627" s="41"/>
      <c r="G2627" s="42"/>
      <c r="H2627" s="42"/>
      <c r="I2627" s="42"/>
      <c r="J2627" s="42"/>
      <c r="K2627" s="42"/>
      <c r="L2627" s="46"/>
      <c r="M2627" s="42"/>
      <c r="N2627" s="48"/>
      <c r="O2627" s="42"/>
      <c r="P2627" s="42"/>
      <c r="Q2627" s="42"/>
      <c r="R2627" s="47"/>
      <c r="S2627" s="42"/>
      <c r="T2627" s="73"/>
      <c r="U2627" s="48"/>
      <c r="V2627" s="49"/>
    </row>
    <row r="2628" spans="1:22" x14ac:dyDescent="0.35">
      <c r="A2628" s="1"/>
      <c r="B2628" s="44"/>
      <c r="E2628" s="50"/>
      <c r="F2628" s="41"/>
      <c r="G2628" s="42"/>
      <c r="H2628" s="42"/>
      <c r="I2628" s="42"/>
      <c r="J2628" s="42"/>
      <c r="K2628" s="42"/>
      <c r="L2628" s="46"/>
      <c r="M2628" s="42"/>
      <c r="N2628" s="48"/>
      <c r="O2628" s="42"/>
      <c r="P2628" s="42"/>
      <c r="Q2628" s="42"/>
      <c r="R2628" s="47"/>
      <c r="S2628" s="42"/>
      <c r="T2628" s="73"/>
      <c r="U2628" s="48"/>
      <c r="V2628" s="49"/>
    </row>
    <row r="2629" spans="1:22" x14ac:dyDescent="0.35">
      <c r="A2629" s="1"/>
      <c r="B2629" s="44"/>
      <c r="E2629" s="50"/>
      <c r="F2629" s="41"/>
      <c r="G2629" s="42"/>
      <c r="H2629" s="42"/>
      <c r="I2629" s="42"/>
      <c r="J2629" s="42"/>
      <c r="K2629" s="42"/>
      <c r="L2629" s="46"/>
      <c r="M2629" s="42"/>
      <c r="N2629" s="48"/>
      <c r="O2629" s="42"/>
      <c r="P2629" s="42"/>
      <c r="Q2629" s="42"/>
      <c r="R2629" s="47"/>
      <c r="S2629" s="42"/>
      <c r="T2629" s="73"/>
      <c r="U2629" s="48"/>
      <c r="V2629" s="49"/>
    </row>
    <row r="2630" spans="1:22" x14ac:dyDescent="0.35">
      <c r="A2630" s="1"/>
      <c r="B2630" s="44"/>
      <c r="E2630" s="50"/>
      <c r="F2630" s="41"/>
      <c r="G2630" s="42"/>
      <c r="H2630" s="42"/>
      <c r="I2630" s="42"/>
      <c r="J2630" s="42"/>
      <c r="K2630" s="42"/>
      <c r="L2630" s="46"/>
      <c r="M2630" s="42"/>
      <c r="N2630" s="48"/>
      <c r="O2630" s="42"/>
      <c r="P2630" s="42"/>
      <c r="Q2630" s="42"/>
      <c r="R2630" s="47"/>
      <c r="S2630" s="42"/>
      <c r="T2630" s="73"/>
      <c r="U2630" s="48"/>
      <c r="V2630" s="49"/>
    </row>
    <row r="2631" spans="1:22" x14ac:dyDescent="0.35">
      <c r="A2631" s="1"/>
      <c r="B2631" s="44"/>
      <c r="E2631" s="50"/>
      <c r="F2631" s="41"/>
      <c r="G2631" s="42"/>
      <c r="H2631" s="42"/>
      <c r="I2631" s="42"/>
      <c r="J2631" s="42"/>
      <c r="K2631" s="42"/>
      <c r="L2631" s="46"/>
      <c r="M2631" s="42"/>
      <c r="N2631" s="48"/>
      <c r="O2631" s="42"/>
      <c r="P2631" s="42"/>
      <c r="Q2631" s="42"/>
      <c r="R2631" s="47"/>
      <c r="S2631" s="42"/>
      <c r="T2631" s="73"/>
      <c r="U2631" s="48"/>
      <c r="V2631" s="49"/>
    </row>
    <row r="2632" spans="1:22" x14ac:dyDescent="0.35">
      <c r="A2632" s="1"/>
      <c r="B2632" s="44"/>
      <c r="E2632" s="50"/>
      <c r="F2632" s="41"/>
      <c r="G2632" s="42"/>
      <c r="H2632" s="42"/>
      <c r="I2632" s="42"/>
      <c r="J2632" s="42"/>
      <c r="K2632" s="42"/>
      <c r="L2632" s="46"/>
      <c r="M2632" s="42"/>
      <c r="N2632" s="48"/>
      <c r="O2632" s="42"/>
      <c r="P2632" s="42"/>
      <c r="Q2632" s="42"/>
      <c r="R2632" s="47"/>
      <c r="S2632" s="42"/>
      <c r="T2632" s="73"/>
      <c r="U2632" s="48"/>
      <c r="V2632" s="49"/>
    </row>
    <row r="2633" spans="1:22" x14ac:dyDescent="0.35">
      <c r="A2633" s="1"/>
      <c r="B2633" s="44"/>
      <c r="E2633" s="50"/>
      <c r="F2633" s="41"/>
      <c r="G2633" s="42"/>
      <c r="H2633" s="42"/>
      <c r="I2633" s="42"/>
      <c r="J2633" s="42"/>
      <c r="K2633" s="42"/>
      <c r="L2633" s="46"/>
      <c r="M2633" s="42"/>
      <c r="N2633" s="48"/>
      <c r="O2633" s="42"/>
      <c r="P2633" s="42"/>
      <c r="Q2633" s="42"/>
      <c r="R2633" s="47"/>
      <c r="S2633" s="42"/>
      <c r="T2633" s="73"/>
      <c r="U2633" s="48"/>
      <c r="V2633" s="49"/>
    </row>
    <row r="2634" spans="1:22" x14ac:dyDescent="0.35">
      <c r="A2634" s="1"/>
      <c r="B2634" s="44"/>
      <c r="E2634" s="50"/>
      <c r="F2634" s="41"/>
      <c r="G2634" s="42"/>
      <c r="H2634" s="42"/>
      <c r="I2634" s="42"/>
      <c r="J2634" s="42"/>
      <c r="K2634" s="42"/>
      <c r="L2634" s="46"/>
      <c r="M2634" s="42"/>
      <c r="N2634" s="48"/>
      <c r="O2634" s="42"/>
      <c r="P2634" s="42"/>
      <c r="Q2634" s="42"/>
      <c r="R2634" s="47"/>
      <c r="S2634" s="42"/>
      <c r="T2634" s="73"/>
      <c r="U2634" s="48"/>
      <c r="V2634" s="49"/>
    </row>
    <row r="2635" spans="1:22" x14ac:dyDescent="0.35">
      <c r="A2635" s="1"/>
      <c r="B2635" s="44"/>
      <c r="E2635" s="50"/>
      <c r="F2635" s="41"/>
      <c r="G2635" s="42"/>
      <c r="H2635" s="42"/>
      <c r="I2635" s="42"/>
      <c r="J2635" s="42"/>
      <c r="K2635" s="42"/>
      <c r="L2635" s="46"/>
      <c r="M2635" s="48"/>
      <c r="N2635" s="48"/>
      <c r="O2635" s="42"/>
      <c r="P2635" s="42"/>
      <c r="Q2635" s="42"/>
      <c r="R2635" s="47"/>
      <c r="S2635" s="42"/>
      <c r="T2635" s="73"/>
      <c r="U2635" s="48"/>
      <c r="V2635" s="49"/>
    </row>
    <row r="2636" spans="1:22" x14ac:dyDescent="0.35">
      <c r="A2636" s="1"/>
      <c r="B2636" s="44"/>
      <c r="E2636" s="50"/>
      <c r="F2636" s="41"/>
      <c r="G2636" s="42"/>
      <c r="H2636" s="42"/>
      <c r="I2636" s="42"/>
      <c r="J2636" s="42"/>
      <c r="K2636" s="42"/>
      <c r="L2636" s="46"/>
      <c r="M2636" s="48"/>
      <c r="N2636" s="48"/>
      <c r="O2636" s="42"/>
      <c r="P2636" s="42"/>
      <c r="Q2636" s="42"/>
      <c r="R2636" s="47"/>
      <c r="S2636" s="42"/>
      <c r="T2636" s="73"/>
      <c r="U2636" s="48"/>
      <c r="V2636" s="49"/>
    </row>
    <row r="2637" spans="1:22" x14ac:dyDescent="0.35">
      <c r="A2637" s="1"/>
      <c r="B2637" s="44"/>
      <c r="E2637" s="50"/>
      <c r="F2637" s="41"/>
      <c r="G2637" s="42"/>
      <c r="H2637" s="42"/>
      <c r="I2637" s="42"/>
      <c r="J2637" s="42"/>
      <c r="K2637" s="42"/>
      <c r="L2637" s="46"/>
      <c r="M2637" s="48"/>
      <c r="N2637" s="48"/>
      <c r="O2637" s="42"/>
      <c r="P2637" s="42"/>
      <c r="Q2637" s="42"/>
      <c r="R2637" s="47"/>
      <c r="S2637" s="42"/>
      <c r="T2637" s="73"/>
      <c r="U2637" s="48"/>
      <c r="V2637" s="49"/>
    </row>
    <row r="2638" spans="1:22" x14ac:dyDescent="0.35">
      <c r="A2638" s="1"/>
      <c r="B2638" s="44"/>
      <c r="E2638" s="50"/>
      <c r="F2638" s="41"/>
      <c r="G2638" s="42"/>
      <c r="H2638" s="42"/>
      <c r="I2638" s="42"/>
      <c r="J2638" s="42"/>
      <c r="K2638" s="42"/>
      <c r="L2638" s="46"/>
      <c r="M2638" s="48"/>
      <c r="N2638" s="48"/>
      <c r="O2638" s="42"/>
      <c r="P2638" s="42"/>
      <c r="Q2638" s="42"/>
      <c r="R2638" s="47"/>
      <c r="S2638" s="42"/>
      <c r="T2638" s="73"/>
      <c r="U2638" s="48"/>
      <c r="V2638" s="49"/>
    </row>
    <row r="2639" spans="1:22" x14ac:dyDescent="0.35">
      <c r="A2639" s="1"/>
      <c r="B2639" s="44"/>
      <c r="E2639" s="50"/>
      <c r="F2639" s="41"/>
      <c r="G2639" s="42"/>
      <c r="H2639" s="42"/>
      <c r="I2639" s="42"/>
      <c r="J2639" s="42"/>
      <c r="K2639" s="42"/>
      <c r="L2639" s="46"/>
      <c r="M2639" s="42"/>
      <c r="N2639" s="48"/>
      <c r="O2639" s="42"/>
      <c r="P2639" s="42"/>
      <c r="Q2639" s="42"/>
      <c r="R2639" s="47"/>
      <c r="S2639" s="42"/>
      <c r="T2639" s="73"/>
      <c r="U2639" s="48"/>
      <c r="V2639" s="49"/>
    </row>
    <row r="2640" spans="1:22" x14ac:dyDescent="0.35">
      <c r="A2640" s="1"/>
      <c r="B2640" s="44"/>
      <c r="E2640" s="50"/>
      <c r="F2640" s="41"/>
      <c r="G2640" s="42"/>
      <c r="H2640" s="42"/>
      <c r="I2640" s="42"/>
      <c r="J2640" s="42"/>
      <c r="K2640" s="42"/>
      <c r="L2640" s="46"/>
      <c r="M2640" s="42"/>
      <c r="N2640" s="48"/>
      <c r="O2640" s="42"/>
      <c r="P2640" s="42"/>
      <c r="Q2640" s="42"/>
      <c r="R2640" s="47"/>
      <c r="S2640" s="42"/>
      <c r="T2640" s="73"/>
      <c r="U2640" s="48"/>
      <c r="V2640" s="49"/>
    </row>
    <row r="2641" spans="1:22" x14ac:dyDescent="0.35">
      <c r="A2641" s="1"/>
      <c r="B2641" s="44"/>
      <c r="E2641" s="50"/>
      <c r="F2641" s="41"/>
      <c r="G2641" s="42"/>
      <c r="H2641" s="42"/>
      <c r="I2641" s="42"/>
      <c r="J2641" s="42"/>
      <c r="K2641" s="42"/>
      <c r="L2641" s="46"/>
      <c r="M2641" s="48"/>
      <c r="N2641" s="48"/>
      <c r="O2641" s="42"/>
      <c r="P2641" s="42"/>
      <c r="Q2641" s="42"/>
      <c r="R2641" s="47"/>
      <c r="S2641" s="42"/>
      <c r="T2641" s="73"/>
      <c r="U2641" s="48"/>
      <c r="V2641" s="49"/>
    </row>
    <row r="2642" spans="1:22" x14ac:dyDescent="0.35">
      <c r="A2642" s="1"/>
      <c r="B2642" s="44"/>
      <c r="E2642" s="50"/>
      <c r="F2642" s="41"/>
      <c r="G2642" s="42"/>
      <c r="H2642" s="42"/>
      <c r="I2642" s="42"/>
      <c r="J2642" s="42"/>
      <c r="K2642" s="42"/>
      <c r="L2642" s="46"/>
      <c r="M2642" s="42"/>
      <c r="N2642" s="48"/>
      <c r="O2642" s="42"/>
      <c r="P2642" s="42"/>
      <c r="Q2642" s="42"/>
      <c r="R2642" s="47"/>
      <c r="S2642" s="42"/>
      <c r="T2642" s="73"/>
      <c r="U2642" s="48"/>
      <c r="V2642" s="49"/>
    </row>
    <row r="2643" spans="1:22" x14ac:dyDescent="0.35">
      <c r="A2643" s="1"/>
      <c r="B2643" s="44"/>
      <c r="E2643" s="50"/>
      <c r="F2643" s="41"/>
      <c r="G2643" s="42"/>
      <c r="H2643" s="42"/>
      <c r="I2643" s="42"/>
      <c r="J2643" s="42"/>
      <c r="K2643" s="42"/>
      <c r="L2643" s="46"/>
      <c r="M2643" s="42"/>
      <c r="N2643" s="48"/>
      <c r="O2643" s="42"/>
      <c r="P2643" s="42"/>
      <c r="Q2643" s="42"/>
      <c r="R2643" s="47"/>
      <c r="S2643" s="42"/>
      <c r="T2643" s="73"/>
      <c r="U2643" s="48"/>
      <c r="V2643" s="49"/>
    </row>
    <row r="2644" spans="1:22" x14ac:dyDescent="0.35">
      <c r="A2644" s="1"/>
      <c r="B2644" s="44"/>
      <c r="E2644" s="50"/>
      <c r="F2644" s="41"/>
      <c r="G2644" s="42"/>
      <c r="H2644" s="42"/>
      <c r="I2644" s="42"/>
      <c r="J2644" s="42"/>
      <c r="K2644" s="42"/>
      <c r="L2644" s="46"/>
      <c r="M2644" s="48"/>
      <c r="N2644" s="48"/>
      <c r="O2644" s="42"/>
      <c r="P2644" s="42"/>
      <c r="Q2644" s="42"/>
      <c r="R2644" s="47"/>
      <c r="S2644" s="42"/>
      <c r="T2644" s="73"/>
      <c r="U2644" s="48"/>
      <c r="V2644" s="49"/>
    </row>
    <row r="2645" spans="1:22" x14ac:dyDescent="0.35">
      <c r="A2645" s="1"/>
      <c r="B2645" s="44"/>
      <c r="E2645" s="50"/>
      <c r="F2645" s="41"/>
      <c r="G2645" s="42"/>
      <c r="H2645" s="42"/>
      <c r="I2645" s="42"/>
      <c r="J2645" s="42"/>
      <c r="K2645" s="42"/>
      <c r="L2645" s="46"/>
      <c r="M2645" s="42"/>
      <c r="N2645" s="48"/>
      <c r="O2645" s="42"/>
      <c r="P2645" s="42"/>
      <c r="Q2645" s="42"/>
      <c r="R2645" s="47"/>
      <c r="S2645" s="42"/>
      <c r="T2645" s="73"/>
      <c r="U2645" s="48"/>
      <c r="V2645" s="49"/>
    </row>
    <row r="2646" spans="1:22" x14ac:dyDescent="0.35">
      <c r="A2646" s="1"/>
      <c r="B2646" s="44"/>
      <c r="E2646" s="50"/>
      <c r="F2646" s="41"/>
      <c r="G2646" s="42"/>
      <c r="H2646" s="42"/>
      <c r="I2646" s="42"/>
      <c r="J2646" s="42"/>
      <c r="K2646" s="42"/>
      <c r="L2646" s="46"/>
      <c r="M2646" s="48"/>
      <c r="N2646" s="48"/>
      <c r="O2646" s="42"/>
      <c r="P2646" s="42"/>
      <c r="Q2646" s="42"/>
      <c r="R2646" s="47"/>
      <c r="S2646" s="42"/>
      <c r="T2646" s="73"/>
      <c r="U2646" s="48"/>
      <c r="V2646" s="49"/>
    </row>
    <row r="2647" spans="1:22" x14ac:dyDescent="0.35">
      <c r="A2647" s="1"/>
      <c r="B2647" s="44"/>
      <c r="E2647" s="50"/>
      <c r="F2647" s="41"/>
      <c r="G2647" s="42"/>
      <c r="H2647" s="42"/>
      <c r="I2647" s="42"/>
      <c r="J2647" s="42"/>
      <c r="K2647" s="42"/>
      <c r="L2647" s="46"/>
      <c r="M2647" s="42"/>
      <c r="N2647" s="48"/>
      <c r="O2647" s="42"/>
      <c r="P2647" s="42"/>
      <c r="Q2647" s="42"/>
      <c r="R2647" s="47"/>
      <c r="S2647" s="42"/>
      <c r="T2647" s="73"/>
      <c r="U2647" s="48"/>
      <c r="V2647" s="49"/>
    </row>
    <row r="2648" spans="1:22" x14ac:dyDescent="0.35">
      <c r="A2648" s="1"/>
      <c r="B2648" s="44"/>
      <c r="E2648" s="50"/>
      <c r="F2648" s="41"/>
      <c r="G2648" s="42"/>
      <c r="H2648" s="42"/>
      <c r="I2648" s="42"/>
      <c r="J2648" s="42"/>
      <c r="K2648" s="42"/>
      <c r="L2648" s="46"/>
      <c r="M2648" s="42"/>
      <c r="N2648" s="48"/>
      <c r="O2648" s="42"/>
      <c r="P2648" s="42"/>
      <c r="Q2648" s="42"/>
      <c r="R2648" s="47"/>
      <c r="S2648" s="42"/>
      <c r="T2648" s="73"/>
      <c r="U2648" s="48"/>
      <c r="V2648" s="49"/>
    </row>
    <row r="2649" spans="1:22" x14ac:dyDescent="0.35">
      <c r="A2649" s="1"/>
      <c r="B2649" s="44"/>
      <c r="E2649" s="50"/>
      <c r="F2649" s="41"/>
      <c r="G2649" s="42"/>
      <c r="H2649" s="42"/>
      <c r="I2649" s="42"/>
      <c r="J2649" s="42"/>
      <c r="K2649" s="42"/>
      <c r="L2649" s="46"/>
      <c r="M2649" s="48"/>
      <c r="N2649" s="48"/>
      <c r="O2649" s="42"/>
      <c r="P2649" s="42"/>
      <c r="Q2649" s="42"/>
      <c r="R2649" s="47"/>
      <c r="S2649" s="42"/>
      <c r="T2649" s="73"/>
      <c r="U2649" s="48"/>
      <c r="V2649" s="49"/>
    </row>
    <row r="2650" spans="1:22" x14ac:dyDescent="0.35">
      <c r="A2650" s="1"/>
      <c r="B2650" s="44"/>
      <c r="E2650" s="50"/>
      <c r="F2650" s="41"/>
      <c r="G2650" s="42"/>
      <c r="H2650" s="42"/>
      <c r="I2650" s="42"/>
      <c r="J2650" s="42"/>
      <c r="K2650" s="42"/>
      <c r="L2650" s="46"/>
      <c r="M2650" s="42"/>
      <c r="N2650" s="48"/>
      <c r="O2650" s="42"/>
      <c r="P2650" s="42"/>
      <c r="Q2650" s="42"/>
      <c r="R2650" s="47"/>
      <c r="S2650" s="42"/>
      <c r="T2650" s="73"/>
      <c r="U2650" s="48"/>
      <c r="V2650" s="49"/>
    </row>
    <row r="2651" spans="1:22" x14ac:dyDescent="0.35">
      <c r="A2651" s="1"/>
      <c r="B2651" s="44"/>
      <c r="E2651" s="50"/>
      <c r="F2651" s="41"/>
      <c r="G2651" s="42"/>
      <c r="H2651" s="42"/>
      <c r="I2651" s="42"/>
      <c r="J2651" s="42"/>
      <c r="K2651" s="42"/>
      <c r="L2651" s="46"/>
      <c r="M2651" s="42"/>
      <c r="N2651" s="48"/>
      <c r="O2651" s="42"/>
      <c r="P2651" s="42"/>
      <c r="Q2651" s="42"/>
      <c r="R2651" s="47"/>
      <c r="S2651" s="42"/>
      <c r="T2651" s="73"/>
      <c r="U2651" s="48"/>
      <c r="V2651" s="49"/>
    </row>
    <row r="2652" spans="1:22" x14ac:dyDescent="0.35">
      <c r="A2652" s="1"/>
      <c r="B2652" s="44"/>
      <c r="E2652" s="50"/>
      <c r="F2652" s="41"/>
      <c r="G2652" s="42"/>
      <c r="H2652" s="42"/>
      <c r="I2652" s="42"/>
      <c r="J2652" s="42"/>
      <c r="K2652" s="42"/>
      <c r="L2652" s="46"/>
      <c r="M2652" s="42"/>
      <c r="N2652" s="48"/>
      <c r="O2652" s="42"/>
      <c r="P2652" s="42"/>
      <c r="Q2652" s="42"/>
      <c r="R2652" s="47"/>
      <c r="S2652" s="42"/>
      <c r="T2652" s="73"/>
      <c r="U2652" s="48"/>
      <c r="V2652" s="49"/>
    </row>
    <row r="2653" spans="1:22" x14ac:dyDescent="0.35">
      <c r="A2653" s="1"/>
      <c r="B2653" s="44"/>
      <c r="E2653" s="50"/>
      <c r="F2653" s="41"/>
      <c r="G2653" s="42"/>
      <c r="H2653" s="42"/>
      <c r="I2653" s="42"/>
      <c r="J2653" s="42"/>
      <c r="K2653" s="42"/>
      <c r="L2653" s="46"/>
      <c r="M2653" s="48"/>
      <c r="N2653" s="48"/>
      <c r="O2653" s="42"/>
      <c r="P2653" s="42"/>
      <c r="Q2653" s="42"/>
      <c r="R2653" s="47"/>
      <c r="S2653" s="42"/>
      <c r="T2653" s="73"/>
      <c r="U2653" s="48"/>
      <c r="V2653" s="49"/>
    </row>
    <row r="2654" spans="1:22" x14ac:dyDescent="0.35">
      <c r="A2654" s="1"/>
      <c r="B2654" s="44"/>
      <c r="E2654" s="50"/>
      <c r="F2654" s="41"/>
      <c r="G2654" s="42"/>
      <c r="H2654" s="42"/>
      <c r="I2654" s="42"/>
      <c r="J2654" s="42"/>
      <c r="K2654" s="42"/>
      <c r="L2654" s="46"/>
      <c r="M2654" s="42"/>
      <c r="N2654" s="48"/>
      <c r="O2654" s="42"/>
      <c r="P2654" s="42"/>
      <c r="Q2654" s="42"/>
      <c r="R2654" s="47"/>
      <c r="S2654" s="42"/>
      <c r="T2654" s="73"/>
      <c r="U2654" s="48"/>
      <c r="V2654" s="49"/>
    </row>
    <row r="2655" spans="1:22" x14ac:dyDescent="0.35">
      <c r="A2655" s="1"/>
      <c r="B2655" s="44"/>
      <c r="E2655" s="50"/>
      <c r="F2655" s="41"/>
      <c r="G2655" s="42"/>
      <c r="H2655" s="42"/>
      <c r="I2655" s="42"/>
      <c r="J2655" s="42"/>
      <c r="K2655" s="42"/>
      <c r="L2655" s="46"/>
      <c r="M2655" s="42"/>
      <c r="N2655" s="48"/>
      <c r="O2655" s="42"/>
      <c r="P2655" s="42"/>
      <c r="Q2655" s="42"/>
      <c r="R2655" s="47"/>
      <c r="S2655" s="42"/>
      <c r="T2655" s="73"/>
      <c r="U2655" s="48"/>
      <c r="V2655" s="49"/>
    </row>
    <row r="2656" spans="1:22" x14ac:dyDescent="0.35">
      <c r="A2656" s="1"/>
      <c r="B2656" s="44"/>
      <c r="E2656" s="50"/>
      <c r="F2656" s="41"/>
      <c r="G2656" s="42"/>
      <c r="H2656" s="42"/>
      <c r="I2656" s="42"/>
      <c r="J2656" s="42"/>
      <c r="K2656" s="42"/>
      <c r="L2656" s="46"/>
      <c r="M2656" s="48"/>
      <c r="N2656" s="48"/>
      <c r="O2656" s="42"/>
      <c r="P2656" s="42"/>
      <c r="Q2656" s="42"/>
      <c r="R2656" s="47"/>
      <c r="S2656" s="42"/>
      <c r="T2656" s="73"/>
      <c r="U2656" s="48"/>
      <c r="V2656" s="49"/>
    </row>
    <row r="2657" spans="1:22" x14ac:dyDescent="0.35">
      <c r="A2657" s="1"/>
      <c r="B2657" s="44"/>
      <c r="E2657" s="50"/>
      <c r="F2657" s="41"/>
      <c r="G2657" s="42"/>
      <c r="H2657" s="42"/>
      <c r="I2657" s="42"/>
      <c r="J2657" s="42"/>
      <c r="K2657" s="42"/>
      <c r="L2657" s="46"/>
      <c r="M2657" s="42"/>
      <c r="N2657" s="48"/>
      <c r="O2657" s="42"/>
      <c r="P2657" s="42"/>
      <c r="Q2657" s="42"/>
      <c r="R2657" s="47"/>
      <c r="S2657" s="42"/>
      <c r="T2657" s="73"/>
      <c r="U2657" s="48"/>
      <c r="V2657" s="49"/>
    </row>
    <row r="2658" spans="1:22" x14ac:dyDescent="0.35">
      <c r="A2658" s="1"/>
      <c r="B2658" s="44"/>
      <c r="E2658" s="50"/>
      <c r="F2658" s="41"/>
      <c r="G2658" s="42"/>
      <c r="H2658" s="42"/>
      <c r="I2658" s="42"/>
      <c r="J2658" s="42"/>
      <c r="K2658" s="42"/>
      <c r="L2658" s="46"/>
      <c r="M2658" s="42"/>
      <c r="N2658" s="48"/>
      <c r="O2658" s="42"/>
      <c r="P2658" s="42"/>
      <c r="Q2658" s="42"/>
      <c r="R2658" s="47"/>
      <c r="S2658" s="42"/>
      <c r="T2658" s="73"/>
      <c r="U2658" s="48"/>
      <c r="V2658" s="49"/>
    </row>
    <row r="2659" spans="1:22" x14ac:dyDescent="0.35">
      <c r="A2659" s="1"/>
      <c r="B2659" s="44"/>
      <c r="E2659" s="50"/>
      <c r="F2659" s="41"/>
      <c r="G2659" s="42"/>
      <c r="H2659" s="42"/>
      <c r="I2659" s="42"/>
      <c r="J2659" s="42"/>
      <c r="K2659" s="42"/>
      <c r="L2659" s="46"/>
      <c r="M2659" s="48"/>
      <c r="N2659" s="48"/>
      <c r="O2659" s="42"/>
      <c r="P2659" s="42"/>
      <c r="Q2659" s="42"/>
      <c r="R2659" s="47"/>
      <c r="S2659" s="42"/>
      <c r="T2659" s="73"/>
      <c r="U2659" s="48"/>
      <c r="V2659" s="49"/>
    </row>
    <row r="2660" spans="1:22" x14ac:dyDescent="0.35">
      <c r="A2660" s="1"/>
      <c r="B2660" s="44"/>
      <c r="E2660" s="50"/>
      <c r="F2660" s="41"/>
      <c r="G2660" s="42"/>
      <c r="H2660" s="42"/>
      <c r="I2660" s="42"/>
      <c r="J2660" s="42"/>
      <c r="K2660" s="42"/>
      <c r="L2660" s="46"/>
      <c r="M2660" s="42"/>
      <c r="N2660" s="48"/>
      <c r="O2660" s="42"/>
      <c r="P2660" s="42"/>
      <c r="Q2660" s="42"/>
      <c r="R2660" s="47"/>
      <c r="S2660" s="42"/>
      <c r="T2660" s="73"/>
      <c r="U2660" s="48"/>
      <c r="V2660" s="49"/>
    </row>
    <row r="2661" spans="1:22" x14ac:dyDescent="0.35">
      <c r="A2661" s="1"/>
      <c r="B2661" s="44"/>
      <c r="E2661" s="50"/>
      <c r="F2661" s="41"/>
      <c r="G2661" s="42"/>
      <c r="H2661" s="42"/>
      <c r="I2661" s="42"/>
      <c r="J2661" s="42"/>
      <c r="K2661" s="42"/>
      <c r="L2661" s="46"/>
      <c r="M2661" s="42"/>
      <c r="N2661" s="48"/>
      <c r="O2661" s="42"/>
      <c r="P2661" s="42"/>
      <c r="Q2661" s="42"/>
      <c r="R2661" s="47"/>
      <c r="S2661" s="42"/>
      <c r="T2661" s="73"/>
      <c r="U2661" s="48"/>
      <c r="V2661" s="49"/>
    </row>
    <row r="2662" spans="1:22" x14ac:dyDescent="0.35">
      <c r="A2662" s="1"/>
      <c r="B2662" s="44"/>
      <c r="E2662" s="50"/>
      <c r="F2662" s="41"/>
      <c r="G2662" s="42"/>
      <c r="H2662" s="42"/>
      <c r="I2662" s="42"/>
      <c r="J2662" s="42"/>
      <c r="K2662" s="42"/>
      <c r="L2662" s="46"/>
      <c r="M2662" s="42"/>
      <c r="N2662" s="48"/>
      <c r="O2662" s="42"/>
      <c r="P2662" s="42"/>
      <c r="Q2662" s="42"/>
      <c r="R2662" s="47"/>
      <c r="S2662" s="42"/>
      <c r="T2662" s="73"/>
      <c r="U2662" s="48"/>
      <c r="V2662" s="49"/>
    </row>
    <row r="2663" spans="1:22" x14ac:dyDescent="0.35">
      <c r="A2663" s="1"/>
      <c r="B2663" s="44"/>
      <c r="E2663" s="50"/>
      <c r="F2663" s="41"/>
      <c r="G2663" s="42"/>
      <c r="H2663" s="42"/>
      <c r="I2663" s="42"/>
      <c r="J2663" s="42"/>
      <c r="K2663" s="42"/>
      <c r="L2663" s="46"/>
      <c r="M2663" s="42"/>
      <c r="N2663" s="48"/>
      <c r="O2663" s="42"/>
      <c r="P2663" s="42"/>
      <c r="Q2663" s="42"/>
      <c r="R2663" s="47"/>
      <c r="S2663" s="42"/>
      <c r="T2663" s="73"/>
      <c r="U2663" s="48"/>
      <c r="V2663" s="49"/>
    </row>
    <row r="2664" spans="1:22" x14ac:dyDescent="0.35">
      <c r="A2664" s="1"/>
      <c r="B2664" s="44"/>
      <c r="E2664" s="50"/>
      <c r="F2664" s="41"/>
      <c r="G2664" s="42"/>
      <c r="H2664" s="42"/>
      <c r="I2664" s="42"/>
      <c r="J2664" s="42"/>
      <c r="K2664" s="42"/>
      <c r="L2664" s="46"/>
      <c r="M2664" s="48"/>
      <c r="N2664" s="48"/>
      <c r="O2664" s="42"/>
      <c r="P2664" s="42"/>
      <c r="Q2664" s="42"/>
      <c r="R2664" s="47"/>
      <c r="S2664" s="42"/>
      <c r="T2664" s="73"/>
      <c r="U2664" s="48"/>
      <c r="V2664" s="49"/>
    </row>
    <row r="2665" spans="1:22" x14ac:dyDescent="0.35">
      <c r="A2665" s="1"/>
      <c r="B2665" s="44"/>
      <c r="E2665" s="50"/>
      <c r="F2665" s="41"/>
      <c r="G2665" s="42"/>
      <c r="H2665" s="42"/>
      <c r="I2665" s="42"/>
      <c r="J2665" s="42"/>
      <c r="K2665" s="42"/>
      <c r="L2665" s="46"/>
      <c r="M2665" s="48"/>
      <c r="N2665" s="48"/>
      <c r="O2665" s="42"/>
      <c r="P2665" s="42"/>
      <c r="Q2665" s="42"/>
      <c r="R2665" s="47"/>
      <c r="S2665" s="42"/>
      <c r="T2665" s="73"/>
      <c r="U2665" s="48"/>
      <c r="V2665" s="49"/>
    </row>
    <row r="2666" spans="1:22" x14ac:dyDescent="0.35">
      <c r="A2666" s="1"/>
      <c r="B2666" s="44"/>
      <c r="E2666" s="50"/>
      <c r="F2666" s="41"/>
      <c r="G2666" s="42"/>
      <c r="H2666" s="42"/>
      <c r="I2666" s="42"/>
      <c r="J2666" s="42"/>
      <c r="K2666" s="42"/>
      <c r="L2666" s="46"/>
      <c r="M2666" s="48"/>
      <c r="N2666" s="48"/>
      <c r="O2666" s="42"/>
      <c r="P2666" s="42"/>
      <c r="Q2666" s="42"/>
      <c r="R2666" s="47"/>
      <c r="S2666" s="42"/>
      <c r="T2666" s="73"/>
      <c r="U2666" s="48"/>
      <c r="V2666" s="49"/>
    </row>
    <row r="2667" spans="1:22" x14ac:dyDescent="0.35">
      <c r="A2667" s="1"/>
      <c r="B2667" s="44"/>
      <c r="E2667" s="50"/>
      <c r="F2667" s="41"/>
      <c r="G2667" s="42"/>
      <c r="H2667" s="42"/>
      <c r="I2667" s="42"/>
      <c r="J2667" s="42"/>
      <c r="K2667" s="42"/>
      <c r="L2667" s="46"/>
      <c r="M2667" s="42"/>
      <c r="N2667" s="48"/>
      <c r="O2667" s="42"/>
      <c r="P2667" s="42"/>
      <c r="Q2667" s="42"/>
      <c r="R2667" s="47"/>
      <c r="S2667" s="42"/>
      <c r="T2667" s="73"/>
      <c r="U2667" s="48"/>
      <c r="V2667" s="49"/>
    </row>
    <row r="2668" spans="1:22" x14ac:dyDescent="0.35">
      <c r="A2668" s="1"/>
      <c r="B2668" s="44"/>
      <c r="E2668" s="50"/>
      <c r="F2668" s="41"/>
      <c r="G2668" s="42"/>
      <c r="H2668" s="42"/>
      <c r="I2668" s="42"/>
      <c r="J2668" s="42"/>
      <c r="K2668" s="42"/>
      <c r="L2668" s="46"/>
      <c r="M2668" s="42"/>
      <c r="N2668" s="48"/>
      <c r="O2668" s="42"/>
      <c r="P2668" s="42"/>
      <c r="Q2668" s="42"/>
      <c r="R2668" s="47"/>
      <c r="S2668" s="42"/>
      <c r="T2668" s="73"/>
      <c r="U2668" s="48"/>
      <c r="V2668" s="49"/>
    </row>
    <row r="2669" spans="1:22" x14ac:dyDescent="0.35">
      <c r="A2669" s="1"/>
      <c r="B2669" s="44"/>
      <c r="E2669" s="50"/>
      <c r="F2669" s="41"/>
      <c r="G2669" s="42"/>
      <c r="H2669" s="42"/>
      <c r="I2669" s="42"/>
      <c r="J2669" s="42"/>
      <c r="K2669" s="42"/>
      <c r="L2669" s="46"/>
      <c r="M2669" s="48"/>
      <c r="N2669" s="48"/>
      <c r="O2669" s="42"/>
      <c r="P2669" s="42"/>
      <c r="Q2669" s="42"/>
      <c r="R2669" s="47"/>
      <c r="S2669" s="42"/>
      <c r="T2669" s="73"/>
      <c r="U2669" s="48"/>
      <c r="V2669" s="49"/>
    </row>
    <row r="2670" spans="1:22" x14ac:dyDescent="0.35">
      <c r="A2670" s="1"/>
      <c r="B2670" s="44"/>
      <c r="E2670" s="50"/>
      <c r="F2670" s="41"/>
      <c r="G2670" s="42"/>
      <c r="H2670" s="42"/>
      <c r="I2670" s="42"/>
      <c r="J2670" s="42"/>
      <c r="K2670" s="42"/>
      <c r="L2670" s="46"/>
      <c r="M2670" s="42"/>
      <c r="N2670" s="48"/>
      <c r="O2670" s="42"/>
      <c r="P2670" s="42"/>
      <c r="Q2670" s="42"/>
      <c r="R2670" s="47"/>
      <c r="S2670" s="42"/>
      <c r="T2670" s="73"/>
      <c r="U2670" s="48"/>
      <c r="V2670" s="49"/>
    </row>
    <row r="2671" spans="1:22" x14ac:dyDescent="0.35">
      <c r="A2671" s="1"/>
      <c r="B2671" s="44"/>
      <c r="E2671" s="50"/>
      <c r="F2671" s="41"/>
      <c r="G2671" s="42"/>
      <c r="H2671" s="42"/>
      <c r="I2671" s="42"/>
      <c r="J2671" s="42"/>
      <c r="K2671" s="42"/>
      <c r="L2671" s="46"/>
      <c r="M2671" s="48"/>
      <c r="N2671" s="48"/>
      <c r="O2671" s="42"/>
      <c r="P2671" s="42"/>
      <c r="Q2671" s="42"/>
      <c r="R2671" s="47"/>
      <c r="S2671" s="42"/>
      <c r="T2671" s="73"/>
      <c r="U2671" s="48"/>
      <c r="V2671" s="49"/>
    </row>
    <row r="2672" spans="1:22" x14ac:dyDescent="0.35">
      <c r="A2672" s="1"/>
      <c r="B2672" s="44"/>
      <c r="E2672" s="50"/>
      <c r="F2672" s="41"/>
      <c r="G2672" s="42"/>
      <c r="H2672" s="42"/>
      <c r="I2672" s="42"/>
      <c r="J2672" s="42"/>
      <c r="K2672" s="42"/>
      <c r="L2672" s="46"/>
      <c r="M2672" s="48"/>
      <c r="N2672" s="48"/>
      <c r="O2672" s="42"/>
      <c r="P2672" s="42"/>
      <c r="Q2672" s="42"/>
      <c r="R2672" s="47"/>
      <c r="S2672" s="42"/>
      <c r="T2672" s="73"/>
      <c r="U2672" s="48"/>
      <c r="V2672" s="49"/>
    </row>
    <row r="2673" spans="1:22" x14ac:dyDescent="0.35">
      <c r="A2673" s="1"/>
      <c r="B2673" s="44"/>
      <c r="E2673" s="50"/>
      <c r="F2673" s="41"/>
      <c r="G2673" s="42"/>
      <c r="H2673" s="42"/>
      <c r="I2673" s="42"/>
      <c r="J2673" s="42"/>
      <c r="K2673" s="42"/>
      <c r="L2673" s="46"/>
      <c r="M2673" s="42"/>
      <c r="N2673" s="48"/>
      <c r="O2673" s="42"/>
      <c r="P2673" s="42"/>
      <c r="Q2673" s="42"/>
      <c r="R2673" s="47"/>
      <c r="S2673" s="42"/>
      <c r="T2673" s="73"/>
      <c r="U2673" s="48"/>
      <c r="V2673" s="49"/>
    </row>
    <row r="2674" spans="1:22" x14ac:dyDescent="0.35">
      <c r="A2674" s="1"/>
      <c r="B2674" s="44"/>
      <c r="E2674" s="50"/>
      <c r="F2674" s="41"/>
      <c r="G2674" s="42"/>
      <c r="H2674" s="42"/>
      <c r="I2674" s="42"/>
      <c r="J2674" s="42"/>
      <c r="K2674" s="42"/>
      <c r="L2674" s="46"/>
      <c r="M2674" s="48"/>
      <c r="N2674" s="48"/>
      <c r="O2674" s="42"/>
      <c r="P2674" s="42"/>
      <c r="Q2674" s="42"/>
      <c r="R2674" s="47"/>
      <c r="S2674" s="42"/>
      <c r="T2674" s="73"/>
      <c r="U2674" s="48"/>
      <c r="V2674" s="49"/>
    </row>
    <row r="2675" spans="1:22" x14ac:dyDescent="0.35">
      <c r="A2675" s="1"/>
      <c r="B2675" s="44"/>
      <c r="E2675" s="50"/>
      <c r="F2675" s="41"/>
      <c r="G2675" s="42"/>
      <c r="H2675" s="42"/>
      <c r="I2675" s="42"/>
      <c r="J2675" s="42"/>
      <c r="K2675" s="42"/>
      <c r="L2675" s="46"/>
      <c r="M2675" s="48"/>
      <c r="N2675" s="48"/>
      <c r="O2675" s="42"/>
      <c r="P2675" s="42"/>
      <c r="Q2675" s="42"/>
      <c r="R2675" s="47"/>
      <c r="S2675" s="42"/>
      <c r="T2675" s="73"/>
      <c r="U2675" s="48"/>
      <c r="V2675" s="49"/>
    </row>
    <row r="2676" spans="1:22" x14ac:dyDescent="0.35">
      <c r="A2676" s="1"/>
      <c r="B2676" s="44"/>
      <c r="E2676" s="50"/>
      <c r="F2676" s="41"/>
      <c r="G2676" s="42"/>
      <c r="H2676" s="42"/>
      <c r="I2676" s="42"/>
      <c r="J2676" s="42"/>
      <c r="K2676" s="42"/>
      <c r="L2676" s="46"/>
      <c r="M2676" s="48"/>
      <c r="N2676" s="48"/>
      <c r="O2676" s="42"/>
      <c r="P2676" s="42"/>
      <c r="Q2676" s="42"/>
      <c r="R2676" s="47"/>
      <c r="S2676" s="42"/>
      <c r="T2676" s="73"/>
      <c r="U2676" s="48"/>
      <c r="V2676" s="49"/>
    </row>
    <row r="2677" spans="1:22" x14ac:dyDescent="0.35">
      <c r="A2677" s="1"/>
      <c r="B2677" s="44"/>
      <c r="E2677" s="50"/>
      <c r="F2677" s="41"/>
      <c r="G2677" s="42"/>
      <c r="H2677" s="42"/>
      <c r="I2677" s="42"/>
      <c r="J2677" s="42"/>
      <c r="K2677" s="42"/>
      <c r="L2677" s="46"/>
      <c r="M2677" s="42"/>
      <c r="N2677" s="48"/>
      <c r="O2677" s="42"/>
      <c r="P2677" s="42"/>
      <c r="Q2677" s="42"/>
      <c r="R2677" s="47"/>
      <c r="S2677" s="42"/>
      <c r="T2677" s="73"/>
      <c r="U2677" s="48"/>
      <c r="V2677" s="49"/>
    </row>
    <row r="2678" spans="1:22" x14ac:dyDescent="0.35">
      <c r="A2678" s="1"/>
      <c r="B2678" s="44"/>
      <c r="E2678" s="50"/>
      <c r="F2678" s="41"/>
      <c r="G2678" s="42"/>
      <c r="H2678" s="42"/>
      <c r="I2678" s="42"/>
      <c r="J2678" s="42"/>
      <c r="K2678" s="42"/>
      <c r="L2678" s="46"/>
      <c r="M2678" s="42"/>
      <c r="N2678" s="48"/>
      <c r="O2678" s="42"/>
      <c r="P2678" s="42"/>
      <c r="Q2678" s="42"/>
      <c r="R2678" s="47"/>
      <c r="S2678" s="42"/>
      <c r="T2678" s="73"/>
      <c r="U2678" s="48"/>
      <c r="V2678" s="49"/>
    </row>
    <row r="2679" spans="1:22" x14ac:dyDescent="0.35">
      <c r="A2679" s="1"/>
      <c r="B2679" s="44"/>
      <c r="E2679" s="50"/>
      <c r="F2679" s="41"/>
      <c r="G2679" s="42"/>
      <c r="H2679" s="42"/>
      <c r="I2679" s="42"/>
      <c r="J2679" s="42"/>
      <c r="K2679" s="42"/>
      <c r="L2679" s="46"/>
      <c r="M2679" s="48"/>
      <c r="N2679" s="48"/>
      <c r="O2679" s="42"/>
      <c r="P2679" s="42"/>
      <c r="Q2679" s="42"/>
      <c r="R2679" s="47"/>
      <c r="S2679" s="42"/>
      <c r="T2679" s="73"/>
      <c r="U2679" s="48"/>
      <c r="V2679" s="49"/>
    </row>
    <row r="2680" spans="1:22" x14ac:dyDescent="0.35">
      <c r="A2680" s="1"/>
      <c r="B2680" s="44"/>
      <c r="E2680" s="50"/>
      <c r="F2680" s="41"/>
      <c r="G2680" s="42"/>
      <c r="H2680" s="42"/>
      <c r="I2680" s="42"/>
      <c r="J2680" s="42"/>
      <c r="K2680" s="42"/>
      <c r="L2680" s="46"/>
      <c r="M2680" s="48"/>
      <c r="N2680" s="48"/>
      <c r="O2680" s="42"/>
      <c r="P2680" s="42"/>
      <c r="Q2680" s="42"/>
      <c r="R2680" s="47"/>
      <c r="S2680" s="42"/>
      <c r="T2680" s="73"/>
      <c r="U2680" s="48"/>
      <c r="V2680" s="49"/>
    </row>
    <row r="2681" spans="1:22" x14ac:dyDescent="0.35">
      <c r="A2681" s="1"/>
      <c r="B2681" s="44"/>
      <c r="E2681" s="50"/>
      <c r="F2681" s="41"/>
      <c r="G2681" s="42"/>
      <c r="H2681" s="42"/>
      <c r="I2681" s="42"/>
      <c r="J2681" s="42"/>
      <c r="K2681" s="42"/>
      <c r="L2681" s="46"/>
      <c r="M2681" s="48"/>
      <c r="N2681" s="48"/>
      <c r="O2681" s="42"/>
      <c r="P2681" s="42"/>
      <c r="Q2681" s="42"/>
      <c r="R2681" s="47"/>
      <c r="S2681" s="42"/>
      <c r="T2681" s="73"/>
      <c r="U2681" s="48"/>
      <c r="V2681" s="49"/>
    </row>
    <row r="2682" spans="1:22" x14ac:dyDescent="0.35">
      <c r="A2682" s="1"/>
      <c r="B2682" s="44"/>
      <c r="E2682" s="50"/>
      <c r="F2682" s="41"/>
      <c r="G2682" s="42"/>
      <c r="H2682" s="42"/>
      <c r="I2682" s="42"/>
      <c r="J2682" s="42"/>
      <c r="K2682" s="42"/>
      <c r="L2682" s="46"/>
      <c r="M2682" s="42"/>
      <c r="N2682" s="48"/>
      <c r="O2682" s="42"/>
      <c r="P2682" s="42"/>
      <c r="Q2682" s="42"/>
      <c r="R2682" s="47"/>
      <c r="S2682" s="42"/>
      <c r="T2682" s="73"/>
      <c r="U2682" s="48"/>
      <c r="V2682" s="49"/>
    </row>
    <row r="2683" spans="1:22" x14ac:dyDescent="0.35">
      <c r="A2683" s="1"/>
      <c r="B2683" s="44"/>
      <c r="E2683" s="50"/>
      <c r="F2683" s="41"/>
      <c r="G2683" s="42"/>
      <c r="H2683" s="48"/>
      <c r="I2683" s="42"/>
      <c r="J2683" s="42"/>
      <c r="K2683" s="42"/>
      <c r="L2683" s="46"/>
      <c r="M2683" s="42"/>
      <c r="N2683" s="48"/>
      <c r="O2683" s="42"/>
      <c r="P2683" s="42"/>
      <c r="Q2683" s="42"/>
      <c r="R2683" s="47"/>
      <c r="S2683" s="42"/>
      <c r="T2683" s="73"/>
      <c r="U2683" s="48"/>
      <c r="V2683" s="49"/>
    </row>
    <row r="2684" spans="1:22" x14ac:dyDescent="0.35">
      <c r="A2684" s="1"/>
      <c r="B2684" s="44"/>
      <c r="E2684" s="50"/>
      <c r="F2684" s="41"/>
      <c r="G2684" s="42"/>
      <c r="H2684" s="42"/>
      <c r="I2684" s="42"/>
      <c r="J2684" s="42"/>
      <c r="K2684" s="42"/>
      <c r="L2684" s="46"/>
      <c r="M2684" s="42"/>
      <c r="N2684" s="48"/>
      <c r="O2684" s="42"/>
      <c r="P2684" s="42"/>
      <c r="Q2684" s="42"/>
      <c r="R2684" s="47"/>
      <c r="S2684" s="42"/>
      <c r="T2684" s="73"/>
      <c r="U2684" s="48"/>
      <c r="V2684" s="49"/>
    </row>
    <row r="2685" spans="1:22" x14ac:dyDescent="0.35">
      <c r="A2685" s="1"/>
      <c r="B2685" s="44"/>
      <c r="E2685" s="50"/>
      <c r="F2685" s="41"/>
      <c r="G2685" s="42"/>
      <c r="H2685" s="42"/>
      <c r="I2685" s="42"/>
      <c r="J2685" s="42"/>
      <c r="K2685" s="42"/>
      <c r="L2685" s="46"/>
      <c r="M2685" s="48"/>
      <c r="N2685" s="48"/>
      <c r="O2685" s="42"/>
      <c r="P2685" s="42"/>
      <c r="Q2685" s="42"/>
      <c r="R2685" s="47"/>
      <c r="S2685" s="42"/>
      <c r="T2685" s="73"/>
      <c r="U2685" s="48"/>
      <c r="V2685" s="49"/>
    </row>
    <row r="2686" spans="1:22" x14ac:dyDescent="0.35">
      <c r="A2686" s="1"/>
      <c r="B2686" s="44"/>
      <c r="E2686" s="50"/>
      <c r="F2686" s="41"/>
      <c r="G2686" s="42"/>
      <c r="H2686" s="48"/>
      <c r="I2686" s="42"/>
      <c r="J2686" s="42"/>
      <c r="K2686" s="42"/>
      <c r="L2686" s="46"/>
      <c r="M2686" s="42"/>
      <c r="N2686" s="48"/>
      <c r="O2686" s="42"/>
      <c r="P2686" s="42"/>
      <c r="Q2686" s="42"/>
      <c r="R2686" s="47"/>
      <c r="S2686" s="42"/>
      <c r="T2686" s="73"/>
      <c r="U2686" s="48"/>
      <c r="V2686" s="49"/>
    </row>
    <row r="2687" spans="1:22" x14ac:dyDescent="0.35">
      <c r="A2687" s="1"/>
      <c r="B2687" s="44"/>
      <c r="E2687" s="50"/>
      <c r="F2687" s="41"/>
      <c r="G2687" s="42"/>
      <c r="H2687" s="42"/>
      <c r="I2687" s="42"/>
      <c r="J2687" s="42"/>
      <c r="K2687" s="42"/>
      <c r="L2687" s="46"/>
      <c r="M2687" s="42"/>
      <c r="N2687" s="48"/>
      <c r="O2687" s="42"/>
      <c r="P2687" s="42"/>
      <c r="Q2687" s="42"/>
      <c r="R2687" s="47"/>
      <c r="S2687" s="42"/>
      <c r="T2687" s="73"/>
      <c r="U2687" s="48"/>
      <c r="V2687" s="49"/>
    </row>
    <row r="2688" spans="1:22" x14ac:dyDescent="0.35">
      <c r="A2688" s="1"/>
      <c r="B2688" s="44"/>
      <c r="E2688" s="50"/>
      <c r="F2688" s="41"/>
      <c r="G2688" s="42"/>
      <c r="H2688" s="42"/>
      <c r="I2688" s="42"/>
      <c r="J2688" s="42"/>
      <c r="K2688" s="42"/>
      <c r="L2688" s="46"/>
      <c r="M2688" s="48"/>
      <c r="N2688" s="48"/>
      <c r="O2688" s="42"/>
      <c r="P2688" s="42"/>
      <c r="Q2688" s="42"/>
      <c r="R2688" s="47"/>
      <c r="S2688" s="42"/>
      <c r="T2688" s="73"/>
      <c r="U2688" s="48"/>
      <c r="V2688" s="49"/>
    </row>
    <row r="2689" spans="1:22" x14ac:dyDescent="0.35">
      <c r="A2689" s="1"/>
      <c r="B2689" s="44"/>
      <c r="E2689" s="50"/>
      <c r="F2689" s="41"/>
      <c r="G2689" s="42"/>
      <c r="H2689" s="42"/>
      <c r="I2689" s="42"/>
      <c r="J2689" s="42"/>
      <c r="K2689" s="42"/>
      <c r="L2689" s="46"/>
      <c r="M2689" s="48"/>
      <c r="N2689" s="48"/>
      <c r="O2689" s="42"/>
      <c r="P2689" s="42"/>
      <c r="Q2689" s="42"/>
      <c r="R2689" s="47"/>
      <c r="S2689" s="42"/>
      <c r="T2689" s="73"/>
      <c r="U2689" s="48"/>
      <c r="V2689" s="49"/>
    </row>
    <row r="2690" spans="1:22" x14ac:dyDescent="0.35">
      <c r="A2690" s="1"/>
      <c r="B2690" s="44"/>
      <c r="E2690" s="50"/>
      <c r="F2690" s="41"/>
      <c r="G2690" s="42"/>
      <c r="H2690" s="42"/>
      <c r="I2690" s="42"/>
      <c r="J2690" s="42"/>
      <c r="K2690" s="42"/>
      <c r="L2690" s="46"/>
      <c r="M2690" s="48"/>
      <c r="N2690" s="48"/>
      <c r="O2690" s="42"/>
      <c r="P2690" s="42"/>
      <c r="Q2690" s="42"/>
      <c r="R2690" s="47"/>
      <c r="S2690" s="42"/>
      <c r="T2690" s="73"/>
      <c r="U2690" s="48"/>
      <c r="V2690" s="49"/>
    </row>
    <row r="2691" spans="1:22" x14ac:dyDescent="0.35">
      <c r="A2691" s="1"/>
      <c r="B2691" s="44"/>
      <c r="E2691" s="50"/>
      <c r="F2691" s="41"/>
      <c r="G2691" s="42"/>
      <c r="H2691" s="42"/>
      <c r="I2691" s="42"/>
      <c r="J2691" s="42"/>
      <c r="K2691" s="42"/>
      <c r="L2691" s="46"/>
      <c r="M2691" s="48"/>
      <c r="N2691" s="48"/>
      <c r="O2691" s="42"/>
      <c r="P2691" s="42"/>
      <c r="Q2691" s="42"/>
      <c r="R2691" s="47"/>
      <c r="S2691" s="42"/>
      <c r="T2691" s="73"/>
      <c r="U2691" s="48"/>
      <c r="V2691" s="49"/>
    </row>
    <row r="2692" spans="1:22" x14ac:dyDescent="0.35">
      <c r="A2692" s="1"/>
      <c r="B2692" s="44"/>
      <c r="E2692" s="50"/>
      <c r="F2692" s="41"/>
      <c r="G2692" s="42"/>
      <c r="H2692" s="42"/>
      <c r="I2692" s="42"/>
      <c r="J2692" s="42"/>
      <c r="K2692" s="42"/>
      <c r="L2692" s="46"/>
      <c r="M2692" s="42"/>
      <c r="N2692" s="48"/>
      <c r="O2692" s="42"/>
      <c r="P2692" s="42"/>
      <c r="Q2692" s="42"/>
      <c r="R2692" s="47"/>
      <c r="S2692" s="42"/>
      <c r="T2692" s="73"/>
      <c r="U2692" s="48"/>
      <c r="V2692" s="49"/>
    </row>
    <row r="2693" spans="1:22" x14ac:dyDescent="0.35">
      <c r="A2693" s="1"/>
      <c r="B2693" s="44"/>
      <c r="E2693" s="50"/>
      <c r="F2693" s="41"/>
      <c r="G2693" s="42"/>
      <c r="H2693" s="42"/>
      <c r="I2693" s="42"/>
      <c r="J2693" s="42"/>
      <c r="K2693" s="42"/>
      <c r="L2693" s="46"/>
      <c r="M2693" s="42"/>
      <c r="N2693" s="48"/>
      <c r="O2693" s="42"/>
      <c r="P2693" s="42"/>
      <c r="Q2693" s="42"/>
      <c r="R2693" s="47"/>
      <c r="S2693" s="42"/>
      <c r="T2693" s="73"/>
      <c r="U2693" s="48"/>
      <c r="V2693" s="49"/>
    </row>
    <row r="2694" spans="1:22" x14ac:dyDescent="0.35">
      <c r="A2694" s="1"/>
      <c r="B2694" s="44"/>
      <c r="E2694" s="50"/>
      <c r="F2694" s="41"/>
      <c r="G2694" s="42"/>
      <c r="H2694" s="42"/>
      <c r="I2694" s="42"/>
      <c r="J2694" s="42"/>
      <c r="K2694" s="42"/>
      <c r="L2694" s="46"/>
      <c r="M2694" s="42"/>
      <c r="N2694" s="48"/>
      <c r="O2694" s="42"/>
      <c r="P2694" s="42"/>
      <c r="Q2694" s="42"/>
      <c r="R2694" s="47"/>
      <c r="S2694" s="42"/>
      <c r="T2694" s="73"/>
      <c r="U2694" s="48"/>
      <c r="V2694" s="49"/>
    </row>
    <row r="2695" spans="1:22" x14ac:dyDescent="0.35">
      <c r="A2695" s="1"/>
      <c r="B2695" s="44"/>
      <c r="E2695" s="50"/>
      <c r="F2695" s="41"/>
      <c r="G2695" s="42"/>
      <c r="H2695" s="42"/>
      <c r="I2695" s="42"/>
      <c r="J2695" s="42"/>
      <c r="K2695" s="42"/>
      <c r="L2695" s="46"/>
      <c r="M2695" s="42"/>
      <c r="N2695" s="48"/>
      <c r="O2695" s="42"/>
      <c r="P2695" s="42"/>
      <c r="Q2695" s="42"/>
      <c r="R2695" s="47"/>
      <c r="S2695" s="42"/>
      <c r="T2695" s="73"/>
      <c r="U2695" s="48"/>
      <c r="V2695" s="49"/>
    </row>
    <row r="2696" spans="1:22" x14ac:dyDescent="0.35">
      <c r="A2696" s="1"/>
      <c r="B2696" s="44"/>
      <c r="E2696" s="50"/>
      <c r="F2696" s="41"/>
      <c r="G2696" s="42"/>
      <c r="H2696" s="42"/>
      <c r="I2696" s="42"/>
      <c r="J2696" s="42"/>
      <c r="K2696" s="42"/>
      <c r="L2696" s="46"/>
      <c r="M2696" s="48"/>
      <c r="N2696" s="48"/>
      <c r="O2696" s="42"/>
      <c r="P2696" s="42"/>
      <c r="Q2696" s="42"/>
      <c r="R2696" s="47"/>
      <c r="S2696" s="42"/>
      <c r="T2696" s="73"/>
      <c r="U2696" s="48"/>
      <c r="V2696" s="49"/>
    </row>
    <row r="2697" spans="1:22" x14ac:dyDescent="0.35">
      <c r="A2697" s="1"/>
      <c r="B2697" s="44"/>
      <c r="E2697" s="50"/>
      <c r="F2697" s="41"/>
      <c r="G2697" s="42"/>
      <c r="H2697" s="42"/>
      <c r="I2697" s="42"/>
      <c r="J2697" s="42"/>
      <c r="K2697" s="42"/>
      <c r="L2697" s="46"/>
      <c r="M2697" s="42"/>
      <c r="N2697" s="48"/>
      <c r="O2697" s="42"/>
      <c r="P2697" s="42"/>
      <c r="Q2697" s="42"/>
      <c r="R2697" s="47"/>
      <c r="S2697" s="42"/>
      <c r="T2697" s="73"/>
      <c r="U2697" s="48"/>
      <c r="V2697" s="49"/>
    </row>
    <row r="2698" spans="1:22" x14ac:dyDescent="0.35">
      <c r="A2698" s="1"/>
      <c r="B2698" s="44"/>
      <c r="E2698" s="50"/>
      <c r="F2698" s="41"/>
      <c r="G2698" s="42"/>
      <c r="H2698" s="42"/>
      <c r="I2698" s="42"/>
      <c r="J2698" s="42"/>
      <c r="K2698" s="42"/>
      <c r="L2698" s="46"/>
      <c r="M2698" s="42"/>
      <c r="N2698" s="48"/>
      <c r="O2698" s="42"/>
      <c r="P2698" s="42"/>
      <c r="Q2698" s="42"/>
      <c r="R2698" s="47"/>
      <c r="S2698" s="42"/>
      <c r="T2698" s="73"/>
      <c r="U2698" s="48"/>
      <c r="V2698" s="49"/>
    </row>
    <row r="2699" spans="1:22" x14ac:dyDescent="0.35">
      <c r="A2699" s="1"/>
      <c r="B2699" s="44"/>
      <c r="E2699" s="50"/>
      <c r="F2699" s="41"/>
      <c r="G2699" s="42"/>
      <c r="H2699" s="42"/>
      <c r="I2699" s="42"/>
      <c r="J2699" s="42"/>
      <c r="K2699" s="42"/>
      <c r="L2699" s="46"/>
      <c r="M2699" s="48"/>
      <c r="N2699" s="48"/>
      <c r="O2699" s="42"/>
      <c r="P2699" s="42"/>
      <c r="Q2699" s="42"/>
      <c r="R2699" s="47"/>
      <c r="S2699" s="42"/>
      <c r="T2699" s="73"/>
      <c r="U2699" s="48"/>
      <c r="V2699" s="49"/>
    </row>
    <row r="2700" spans="1:22" x14ac:dyDescent="0.35">
      <c r="A2700" s="1"/>
      <c r="B2700" s="44"/>
      <c r="E2700" s="50"/>
      <c r="F2700" s="41"/>
      <c r="G2700" s="42"/>
      <c r="H2700" s="42"/>
      <c r="I2700" s="42"/>
      <c r="J2700" s="42"/>
      <c r="K2700" s="42"/>
      <c r="L2700" s="46"/>
      <c r="M2700" s="42"/>
      <c r="N2700" s="48"/>
      <c r="O2700" s="42"/>
      <c r="P2700" s="42"/>
      <c r="Q2700" s="42"/>
      <c r="R2700" s="47"/>
      <c r="S2700" s="42"/>
      <c r="T2700" s="73"/>
      <c r="U2700" s="48"/>
      <c r="V2700" s="49"/>
    </row>
    <row r="2701" spans="1:22" x14ac:dyDescent="0.35">
      <c r="A2701" s="1"/>
      <c r="B2701" s="44"/>
      <c r="E2701" s="50"/>
      <c r="F2701" s="41"/>
      <c r="G2701" s="42"/>
      <c r="H2701" s="42"/>
      <c r="I2701" s="42"/>
      <c r="J2701" s="42"/>
      <c r="K2701" s="42"/>
      <c r="L2701" s="46"/>
      <c r="M2701" s="42"/>
      <c r="N2701" s="48"/>
      <c r="O2701" s="42"/>
      <c r="P2701" s="42"/>
      <c r="Q2701" s="42"/>
      <c r="R2701" s="47"/>
      <c r="S2701" s="42"/>
      <c r="T2701" s="73"/>
      <c r="U2701" s="48"/>
      <c r="V2701" s="49"/>
    </row>
    <row r="2702" spans="1:22" x14ac:dyDescent="0.35">
      <c r="A2702" s="1"/>
      <c r="B2702" s="44"/>
      <c r="E2702" s="50"/>
      <c r="F2702" s="41"/>
      <c r="G2702" s="42"/>
      <c r="H2702" s="42"/>
      <c r="I2702" s="42"/>
      <c r="J2702" s="42"/>
      <c r="K2702" s="42"/>
      <c r="L2702" s="46"/>
      <c r="M2702" s="42"/>
      <c r="N2702" s="48"/>
      <c r="O2702" s="42"/>
      <c r="P2702" s="42"/>
      <c r="Q2702" s="42"/>
      <c r="R2702" s="47"/>
      <c r="S2702" s="42"/>
      <c r="T2702" s="73"/>
      <c r="U2702" s="48"/>
      <c r="V2702" s="49"/>
    </row>
    <row r="2703" spans="1:22" x14ac:dyDescent="0.35">
      <c r="A2703" s="1"/>
      <c r="B2703" s="44"/>
      <c r="E2703" s="50"/>
      <c r="F2703" s="41"/>
      <c r="G2703" s="42"/>
      <c r="H2703" s="42"/>
      <c r="I2703" s="42"/>
      <c r="J2703" s="42"/>
      <c r="K2703" s="42"/>
      <c r="L2703" s="46"/>
      <c r="M2703" s="48"/>
      <c r="N2703" s="48"/>
      <c r="O2703" s="42"/>
      <c r="P2703" s="42"/>
      <c r="Q2703" s="42"/>
      <c r="R2703" s="47"/>
      <c r="S2703" s="42"/>
      <c r="T2703" s="73"/>
      <c r="U2703" s="48"/>
      <c r="V2703" s="49"/>
    </row>
    <row r="2704" spans="1:22" x14ac:dyDescent="0.35">
      <c r="A2704" s="1"/>
      <c r="B2704" s="44"/>
      <c r="E2704" s="50"/>
      <c r="F2704" s="41"/>
      <c r="G2704" s="42"/>
      <c r="H2704" s="42"/>
      <c r="I2704" s="42"/>
      <c r="J2704" s="42"/>
      <c r="K2704" s="42"/>
      <c r="L2704" s="46"/>
      <c r="M2704" s="42"/>
      <c r="N2704" s="48"/>
      <c r="O2704" s="42"/>
      <c r="P2704" s="42"/>
      <c r="Q2704" s="42"/>
      <c r="R2704" s="47"/>
      <c r="S2704" s="42"/>
      <c r="T2704" s="73"/>
      <c r="U2704" s="48"/>
      <c r="V2704" s="49"/>
    </row>
    <row r="2705" spans="1:22" x14ac:dyDescent="0.35">
      <c r="A2705" s="1"/>
      <c r="B2705" s="44"/>
      <c r="E2705" s="50"/>
      <c r="F2705" s="41"/>
      <c r="G2705" s="42"/>
      <c r="H2705" s="42"/>
      <c r="I2705" s="42"/>
      <c r="J2705" s="42"/>
      <c r="K2705" s="42"/>
      <c r="L2705" s="46"/>
      <c r="M2705" s="42"/>
      <c r="N2705" s="48"/>
      <c r="O2705" s="42"/>
      <c r="P2705" s="42"/>
      <c r="Q2705" s="42"/>
      <c r="R2705" s="47"/>
      <c r="S2705" s="42"/>
      <c r="T2705" s="73"/>
      <c r="U2705" s="48"/>
      <c r="V2705" s="49"/>
    </row>
    <row r="2706" spans="1:22" x14ac:dyDescent="0.35">
      <c r="A2706" s="1"/>
      <c r="B2706" s="44"/>
      <c r="E2706" s="50"/>
      <c r="F2706" s="41"/>
      <c r="G2706" s="42"/>
      <c r="H2706" s="42"/>
      <c r="I2706" s="42"/>
      <c r="J2706" s="42"/>
      <c r="K2706" s="42"/>
      <c r="L2706" s="46"/>
      <c r="M2706" s="48"/>
      <c r="N2706" s="48"/>
      <c r="O2706" s="42"/>
      <c r="P2706" s="42"/>
      <c r="Q2706" s="42"/>
      <c r="R2706" s="47"/>
      <c r="S2706" s="42"/>
      <c r="T2706" s="73"/>
      <c r="U2706" s="48"/>
      <c r="V2706" s="49"/>
    </row>
    <row r="2707" spans="1:22" x14ac:dyDescent="0.35">
      <c r="A2707" s="1"/>
      <c r="B2707" s="44"/>
      <c r="E2707" s="50"/>
      <c r="F2707" s="60"/>
      <c r="G2707" s="42"/>
      <c r="H2707" s="42"/>
      <c r="I2707" s="42"/>
      <c r="J2707" s="42"/>
      <c r="K2707" s="42"/>
      <c r="L2707" s="46"/>
      <c r="M2707" s="48"/>
      <c r="N2707" s="48"/>
      <c r="O2707" s="42"/>
      <c r="P2707" s="42"/>
      <c r="Q2707" s="42"/>
      <c r="R2707" s="47"/>
      <c r="S2707" s="42"/>
      <c r="T2707" s="73"/>
      <c r="U2707" s="48"/>
      <c r="V2707" s="49"/>
    </row>
    <row r="2708" spans="1:22" x14ac:dyDescent="0.35">
      <c r="A2708" s="1"/>
      <c r="B2708" s="44"/>
      <c r="E2708" s="50"/>
      <c r="F2708" s="41"/>
      <c r="G2708" s="42"/>
      <c r="H2708" s="42"/>
      <c r="I2708" s="42"/>
      <c r="J2708" s="42"/>
      <c r="K2708" s="42"/>
      <c r="L2708" s="46"/>
      <c r="M2708" s="48"/>
      <c r="N2708" s="48"/>
      <c r="O2708" s="42"/>
      <c r="P2708" s="42"/>
      <c r="Q2708" s="42"/>
      <c r="R2708" s="47"/>
      <c r="S2708" s="42"/>
      <c r="T2708" s="73"/>
      <c r="U2708" s="48"/>
      <c r="V2708" s="49"/>
    </row>
    <row r="2709" spans="1:22" x14ac:dyDescent="0.35">
      <c r="A2709" s="1"/>
      <c r="B2709" s="44"/>
      <c r="E2709" s="50"/>
      <c r="F2709" s="41"/>
      <c r="G2709" s="42"/>
      <c r="H2709" s="42"/>
      <c r="I2709" s="42"/>
      <c r="J2709" s="42"/>
      <c r="K2709" s="42"/>
      <c r="L2709" s="46"/>
      <c r="M2709" s="42"/>
      <c r="N2709" s="48"/>
      <c r="O2709" s="42"/>
      <c r="P2709" s="42"/>
      <c r="Q2709" s="42"/>
      <c r="R2709" s="47"/>
      <c r="S2709" s="42"/>
      <c r="T2709" s="73"/>
      <c r="U2709" s="48"/>
      <c r="V2709" s="49"/>
    </row>
    <row r="2710" spans="1:22" x14ac:dyDescent="0.35">
      <c r="A2710" s="1"/>
      <c r="B2710" s="44"/>
      <c r="E2710" s="50"/>
      <c r="F2710" s="41"/>
      <c r="G2710" s="42"/>
      <c r="H2710" s="42"/>
      <c r="I2710" s="42"/>
      <c r="J2710" s="42"/>
      <c r="K2710" s="42"/>
      <c r="L2710" s="46"/>
      <c r="M2710" s="42"/>
      <c r="N2710" s="48"/>
      <c r="O2710" s="42"/>
      <c r="P2710" s="42"/>
      <c r="Q2710" s="42"/>
      <c r="R2710" s="47"/>
      <c r="S2710" s="42"/>
      <c r="T2710" s="73"/>
      <c r="U2710" s="48"/>
      <c r="V2710" s="49"/>
    </row>
    <row r="2711" spans="1:22" x14ac:dyDescent="0.35">
      <c r="A2711" s="1"/>
      <c r="B2711" s="44"/>
      <c r="E2711" s="50"/>
      <c r="F2711" s="41"/>
      <c r="G2711" s="42"/>
      <c r="H2711" s="42"/>
      <c r="I2711" s="42"/>
      <c r="J2711" s="42"/>
      <c r="K2711" s="42"/>
      <c r="L2711" s="46"/>
      <c r="M2711" s="42"/>
      <c r="N2711" s="48"/>
      <c r="O2711" s="42"/>
      <c r="P2711" s="42"/>
      <c r="Q2711" s="42"/>
      <c r="R2711" s="47"/>
      <c r="S2711" s="42"/>
      <c r="T2711" s="73"/>
      <c r="U2711" s="48"/>
      <c r="V2711" s="49"/>
    </row>
    <row r="2712" spans="1:22" x14ac:dyDescent="0.35">
      <c r="A2712" s="1"/>
      <c r="B2712" s="44"/>
      <c r="E2712" s="50"/>
      <c r="F2712" s="41"/>
      <c r="G2712" s="42"/>
      <c r="H2712" s="42"/>
      <c r="I2712" s="42"/>
      <c r="J2712" s="42"/>
      <c r="K2712" s="42"/>
      <c r="L2712" s="46"/>
      <c r="M2712" s="48"/>
      <c r="N2712" s="48"/>
      <c r="O2712" s="42"/>
      <c r="P2712" s="42"/>
      <c r="Q2712" s="42"/>
      <c r="R2712" s="47"/>
      <c r="S2712" s="42"/>
      <c r="T2712" s="73"/>
      <c r="U2712" s="48"/>
      <c r="V2712" s="49"/>
    </row>
    <row r="2713" spans="1:22" x14ac:dyDescent="0.35">
      <c r="A2713" s="1"/>
      <c r="B2713" s="44"/>
      <c r="E2713" s="50"/>
      <c r="F2713" s="41"/>
      <c r="G2713" s="42"/>
      <c r="H2713" s="42"/>
      <c r="I2713" s="42"/>
      <c r="J2713" s="42"/>
      <c r="K2713" s="42"/>
      <c r="L2713" s="46"/>
      <c r="M2713" s="42"/>
      <c r="N2713" s="48"/>
      <c r="O2713" s="42"/>
      <c r="P2713" s="42"/>
      <c r="Q2713" s="42"/>
      <c r="R2713" s="47"/>
      <c r="S2713" s="42"/>
      <c r="T2713" s="73"/>
      <c r="U2713" s="48"/>
      <c r="V2713" s="49"/>
    </row>
    <row r="2714" spans="1:22" x14ac:dyDescent="0.35">
      <c r="A2714" s="1"/>
      <c r="B2714" s="44"/>
      <c r="E2714" s="50"/>
      <c r="F2714" s="41"/>
      <c r="G2714" s="42"/>
      <c r="H2714" s="42"/>
      <c r="I2714" s="42"/>
      <c r="J2714" s="42"/>
      <c r="K2714" s="42"/>
      <c r="L2714" s="46"/>
      <c r="M2714" s="42"/>
      <c r="N2714" s="48"/>
      <c r="O2714" s="42"/>
      <c r="P2714" s="42"/>
      <c r="Q2714" s="42"/>
      <c r="R2714" s="47"/>
      <c r="S2714" s="42"/>
      <c r="T2714" s="73"/>
      <c r="U2714" s="48"/>
      <c r="V2714" s="49"/>
    </row>
    <row r="2715" spans="1:22" x14ac:dyDescent="0.35">
      <c r="A2715" s="1"/>
      <c r="B2715" s="44"/>
      <c r="E2715" s="50"/>
      <c r="F2715" s="41"/>
      <c r="G2715" s="42"/>
      <c r="H2715" s="42"/>
      <c r="I2715" s="42"/>
      <c r="J2715" s="42"/>
      <c r="K2715" s="42"/>
      <c r="L2715" s="46"/>
      <c r="M2715" s="48"/>
      <c r="N2715" s="48"/>
      <c r="O2715" s="42"/>
      <c r="P2715" s="42"/>
      <c r="Q2715" s="42"/>
      <c r="R2715" s="47"/>
      <c r="S2715" s="42"/>
      <c r="T2715" s="73"/>
      <c r="U2715" s="48"/>
      <c r="V2715" s="49"/>
    </row>
    <row r="2716" spans="1:22" x14ac:dyDescent="0.35">
      <c r="A2716" s="1"/>
      <c r="B2716" s="44"/>
      <c r="E2716" s="50"/>
      <c r="F2716" s="41"/>
      <c r="G2716" s="42"/>
      <c r="H2716" s="42"/>
      <c r="I2716" s="42"/>
      <c r="J2716" s="42"/>
      <c r="K2716" s="42"/>
      <c r="L2716" s="46"/>
      <c r="M2716" s="42"/>
      <c r="N2716" s="48"/>
      <c r="O2716" s="42"/>
      <c r="P2716" s="42"/>
      <c r="Q2716" s="42"/>
      <c r="R2716" s="47"/>
      <c r="S2716" s="42"/>
      <c r="T2716" s="73"/>
      <c r="U2716" s="48"/>
      <c r="V2716" s="49"/>
    </row>
    <row r="2717" spans="1:22" x14ac:dyDescent="0.35">
      <c r="A2717" s="1"/>
      <c r="B2717" s="44"/>
      <c r="E2717" s="50"/>
      <c r="F2717" s="41"/>
      <c r="G2717" s="42"/>
      <c r="H2717" s="42"/>
      <c r="I2717" s="42"/>
      <c r="J2717" s="42"/>
      <c r="K2717" s="42"/>
      <c r="L2717" s="46"/>
      <c r="M2717" s="48"/>
      <c r="N2717" s="48"/>
      <c r="O2717" s="42"/>
      <c r="P2717" s="42"/>
      <c r="Q2717" s="42"/>
      <c r="R2717" s="47"/>
      <c r="S2717" s="42"/>
      <c r="T2717" s="73"/>
      <c r="U2717" s="48"/>
      <c r="V2717" s="49"/>
    </row>
    <row r="2718" spans="1:22" x14ac:dyDescent="0.35">
      <c r="A2718" s="1"/>
      <c r="B2718" s="44"/>
      <c r="E2718" s="50"/>
      <c r="F2718" s="41"/>
      <c r="G2718" s="42"/>
      <c r="H2718" s="42"/>
      <c r="I2718" s="42"/>
      <c r="J2718" s="42"/>
      <c r="K2718" s="42"/>
      <c r="L2718" s="46"/>
      <c r="M2718" s="42"/>
      <c r="N2718" s="48"/>
      <c r="O2718" s="42"/>
      <c r="P2718" s="42"/>
      <c r="Q2718" s="42"/>
      <c r="R2718" s="47"/>
      <c r="S2718" s="42"/>
      <c r="T2718" s="73"/>
      <c r="U2718" s="48"/>
      <c r="V2718" s="49"/>
    </row>
    <row r="2719" spans="1:22" x14ac:dyDescent="0.35">
      <c r="A2719" s="1"/>
      <c r="B2719" s="44"/>
      <c r="E2719" s="50"/>
      <c r="F2719" s="41"/>
      <c r="G2719" s="42"/>
      <c r="H2719" s="42"/>
      <c r="I2719" s="42"/>
      <c r="J2719" s="42"/>
      <c r="K2719" s="42"/>
      <c r="L2719" s="46"/>
      <c r="M2719" s="42"/>
      <c r="N2719" s="48"/>
      <c r="O2719" s="42"/>
      <c r="P2719" s="42"/>
      <c r="Q2719" s="42"/>
      <c r="R2719" s="47"/>
      <c r="S2719" s="42"/>
      <c r="T2719" s="73"/>
      <c r="U2719" s="48"/>
      <c r="V2719" s="49"/>
    </row>
    <row r="2720" spans="1:22" x14ac:dyDescent="0.35">
      <c r="A2720" s="1"/>
      <c r="B2720" s="44"/>
      <c r="E2720" s="50"/>
      <c r="F2720" s="41"/>
      <c r="G2720" s="42"/>
      <c r="H2720" s="42"/>
      <c r="I2720" s="42"/>
      <c r="J2720" s="42"/>
      <c r="K2720" s="42"/>
      <c r="L2720" s="46"/>
      <c r="M2720" s="42"/>
      <c r="N2720" s="48"/>
      <c r="O2720" s="42"/>
      <c r="P2720" s="42"/>
      <c r="Q2720" s="42"/>
      <c r="R2720" s="47"/>
      <c r="S2720" s="42"/>
      <c r="T2720" s="73"/>
      <c r="U2720" s="48"/>
      <c r="V2720" s="49"/>
    </row>
    <row r="2721" spans="1:22" x14ac:dyDescent="0.35">
      <c r="A2721" s="1"/>
      <c r="B2721" s="44"/>
      <c r="E2721" s="50"/>
      <c r="F2721" s="41"/>
      <c r="G2721" s="42"/>
      <c r="H2721" s="42"/>
      <c r="I2721" s="42"/>
      <c r="J2721" s="42"/>
      <c r="K2721" s="42"/>
      <c r="L2721" s="46"/>
      <c r="M2721" s="42"/>
      <c r="N2721" s="48"/>
      <c r="O2721" s="42"/>
      <c r="P2721" s="42"/>
      <c r="Q2721" s="42"/>
      <c r="R2721" s="47"/>
      <c r="S2721" s="42"/>
      <c r="T2721" s="73"/>
      <c r="U2721" s="48"/>
      <c r="V2721" s="49"/>
    </row>
    <row r="2722" spans="1:22" x14ac:dyDescent="0.35">
      <c r="A2722" s="1"/>
      <c r="B2722" s="44"/>
      <c r="E2722" s="50"/>
      <c r="F2722" s="60"/>
      <c r="G2722" s="42"/>
      <c r="H2722" s="42"/>
      <c r="I2722" s="42"/>
      <c r="J2722" s="42"/>
      <c r="K2722" s="42"/>
      <c r="L2722" s="46"/>
      <c r="M2722" s="42"/>
      <c r="N2722" s="48"/>
      <c r="O2722" s="42"/>
      <c r="P2722" s="42"/>
      <c r="Q2722" s="42"/>
      <c r="R2722" s="47"/>
      <c r="S2722" s="42"/>
      <c r="T2722" s="73"/>
      <c r="U2722" s="48"/>
      <c r="V2722" s="49"/>
    </row>
    <row r="2723" spans="1:22" x14ac:dyDescent="0.35">
      <c r="A2723" s="1"/>
      <c r="B2723" s="44"/>
      <c r="E2723" s="50"/>
      <c r="F2723" s="41"/>
      <c r="G2723" s="42"/>
      <c r="H2723" s="42"/>
      <c r="I2723" s="42"/>
      <c r="J2723" s="42"/>
      <c r="K2723" s="42"/>
      <c r="L2723" s="46"/>
      <c r="M2723" s="48"/>
      <c r="N2723" s="48"/>
      <c r="O2723" s="42"/>
      <c r="P2723" s="42"/>
      <c r="Q2723" s="42"/>
      <c r="R2723" s="47"/>
      <c r="S2723" s="42"/>
      <c r="T2723" s="73"/>
      <c r="U2723" s="48"/>
      <c r="V2723" s="49"/>
    </row>
    <row r="2724" spans="1:22" x14ac:dyDescent="0.35">
      <c r="A2724" s="1"/>
      <c r="B2724" s="44"/>
      <c r="E2724" s="50"/>
      <c r="F2724" s="41"/>
      <c r="G2724" s="42"/>
      <c r="H2724" s="42"/>
      <c r="I2724" s="42"/>
      <c r="J2724" s="42"/>
      <c r="K2724" s="42"/>
      <c r="L2724" s="46"/>
      <c r="M2724" s="48"/>
      <c r="N2724" s="48"/>
      <c r="O2724" s="42"/>
      <c r="P2724" s="42"/>
      <c r="Q2724" s="42"/>
      <c r="R2724" s="47"/>
      <c r="S2724" s="42"/>
      <c r="T2724" s="73"/>
      <c r="U2724" s="48"/>
      <c r="V2724" s="49"/>
    </row>
    <row r="2725" spans="1:22" x14ac:dyDescent="0.35">
      <c r="A2725" s="1"/>
      <c r="B2725" s="44"/>
      <c r="E2725" s="50"/>
      <c r="F2725" s="41"/>
      <c r="G2725" s="42"/>
      <c r="H2725" s="42"/>
      <c r="I2725" s="42"/>
      <c r="J2725" s="42"/>
      <c r="K2725" s="42"/>
      <c r="L2725" s="46"/>
      <c r="M2725" s="48"/>
      <c r="N2725" s="48"/>
      <c r="O2725" s="42"/>
      <c r="P2725" s="42"/>
      <c r="Q2725" s="42"/>
      <c r="R2725" s="47"/>
      <c r="S2725" s="42"/>
      <c r="T2725" s="73"/>
      <c r="U2725" s="48"/>
      <c r="V2725" s="49"/>
    </row>
    <row r="2726" spans="1:22" x14ac:dyDescent="0.35">
      <c r="A2726" s="1"/>
      <c r="B2726" s="44"/>
      <c r="E2726" s="50"/>
      <c r="F2726" s="41"/>
      <c r="G2726" s="42"/>
      <c r="H2726" s="42"/>
      <c r="I2726" s="42"/>
      <c r="J2726" s="42"/>
      <c r="K2726" s="42"/>
      <c r="L2726" s="46"/>
      <c r="M2726" s="42"/>
      <c r="N2726" s="48"/>
      <c r="O2726" s="42"/>
      <c r="P2726" s="42"/>
      <c r="Q2726" s="42"/>
      <c r="R2726" s="47"/>
      <c r="S2726" s="42"/>
      <c r="T2726" s="73"/>
      <c r="U2726" s="48"/>
      <c r="V2726" s="49"/>
    </row>
    <row r="2727" spans="1:22" x14ac:dyDescent="0.35">
      <c r="A2727" s="1"/>
      <c r="B2727" s="44"/>
      <c r="E2727" s="50"/>
      <c r="F2727" s="41"/>
      <c r="G2727" s="42"/>
      <c r="H2727" s="42"/>
      <c r="I2727" s="42"/>
      <c r="J2727" s="42"/>
      <c r="K2727" s="42"/>
      <c r="L2727" s="46"/>
      <c r="M2727" s="42"/>
      <c r="N2727" s="48"/>
      <c r="O2727" s="42"/>
      <c r="P2727" s="42"/>
      <c r="Q2727" s="42"/>
      <c r="R2727" s="47"/>
      <c r="S2727" s="42"/>
      <c r="T2727" s="73"/>
      <c r="U2727" s="48"/>
      <c r="V2727" s="49"/>
    </row>
    <row r="2728" spans="1:22" x14ac:dyDescent="0.35">
      <c r="A2728" s="1"/>
      <c r="B2728" s="44"/>
      <c r="E2728" s="50"/>
      <c r="F2728" s="41"/>
      <c r="G2728" s="42"/>
      <c r="H2728" s="42"/>
      <c r="I2728" s="42"/>
      <c r="J2728" s="42"/>
      <c r="K2728" s="42"/>
      <c r="L2728" s="46"/>
      <c r="M2728" s="42"/>
      <c r="N2728" s="48"/>
      <c r="O2728" s="42"/>
      <c r="P2728" s="42"/>
      <c r="Q2728" s="42"/>
      <c r="R2728" s="47"/>
      <c r="S2728" s="42"/>
      <c r="T2728" s="73"/>
      <c r="U2728" s="48"/>
      <c r="V2728" s="49"/>
    </row>
    <row r="2729" spans="1:22" x14ac:dyDescent="0.35">
      <c r="A2729" s="1"/>
      <c r="B2729" s="44"/>
      <c r="E2729" s="50"/>
      <c r="F2729" s="41"/>
      <c r="G2729" s="42"/>
      <c r="H2729" s="42"/>
      <c r="I2729" s="42"/>
      <c r="J2729" s="42"/>
      <c r="K2729" s="42"/>
      <c r="L2729" s="46"/>
      <c r="M2729" s="42"/>
      <c r="N2729" s="48"/>
      <c r="O2729" s="42"/>
      <c r="P2729" s="42"/>
      <c r="Q2729" s="42"/>
      <c r="R2729" s="47"/>
      <c r="S2729" s="42"/>
      <c r="T2729" s="73"/>
      <c r="U2729" s="48"/>
      <c r="V2729" s="49"/>
    </row>
    <row r="2730" spans="1:22" x14ac:dyDescent="0.35">
      <c r="A2730" s="1"/>
      <c r="B2730" s="44"/>
      <c r="E2730" s="50"/>
      <c r="F2730" s="41"/>
      <c r="G2730" s="42"/>
      <c r="H2730" s="42"/>
      <c r="I2730" s="42"/>
      <c r="J2730" s="42"/>
      <c r="K2730" s="42"/>
      <c r="L2730" s="46"/>
      <c r="M2730" s="42"/>
      <c r="N2730" s="48"/>
      <c r="O2730" s="42"/>
      <c r="P2730" s="42"/>
      <c r="Q2730" s="42"/>
      <c r="R2730" s="47"/>
      <c r="S2730" s="42"/>
      <c r="T2730" s="73"/>
      <c r="U2730" s="48"/>
      <c r="V2730" s="49"/>
    </row>
    <row r="2731" spans="1:22" x14ac:dyDescent="0.35">
      <c r="A2731" s="1"/>
      <c r="B2731" s="44"/>
      <c r="E2731" s="50"/>
      <c r="F2731" s="41"/>
      <c r="G2731" s="42"/>
      <c r="H2731" s="42"/>
      <c r="I2731" s="42"/>
      <c r="J2731" s="42"/>
      <c r="K2731" s="42"/>
      <c r="L2731" s="46"/>
      <c r="M2731" s="42"/>
      <c r="N2731" s="48"/>
      <c r="O2731" s="42"/>
      <c r="P2731" s="42"/>
      <c r="Q2731" s="42"/>
      <c r="R2731" s="47"/>
      <c r="S2731" s="42"/>
      <c r="T2731" s="73"/>
      <c r="U2731" s="48"/>
      <c r="V2731" s="49"/>
    </row>
    <row r="2732" spans="1:22" x14ac:dyDescent="0.35">
      <c r="A2732" s="1"/>
      <c r="B2732" s="44"/>
      <c r="E2732" s="50"/>
      <c r="F2732" s="41"/>
      <c r="G2732" s="42"/>
      <c r="H2732" s="42"/>
      <c r="I2732" s="42"/>
      <c r="J2732" s="42"/>
      <c r="K2732" s="42"/>
      <c r="L2732" s="46"/>
      <c r="M2732" s="42"/>
      <c r="N2732" s="48"/>
      <c r="O2732" s="42"/>
      <c r="P2732" s="42"/>
      <c r="Q2732" s="42"/>
      <c r="R2732" s="47"/>
      <c r="S2732" s="42"/>
      <c r="T2732" s="73"/>
      <c r="U2732" s="48"/>
      <c r="V2732" s="49"/>
    </row>
    <row r="2733" spans="1:22" x14ac:dyDescent="0.35">
      <c r="A2733" s="1"/>
      <c r="B2733" s="44"/>
      <c r="E2733" s="50"/>
      <c r="F2733" s="41"/>
      <c r="G2733" s="42"/>
      <c r="H2733" s="42"/>
      <c r="I2733" s="42"/>
      <c r="J2733" s="42"/>
      <c r="K2733" s="42"/>
      <c r="L2733" s="46"/>
      <c r="M2733" s="42"/>
      <c r="N2733" s="48"/>
      <c r="O2733" s="42"/>
      <c r="P2733" s="42"/>
      <c r="Q2733" s="42"/>
      <c r="R2733" s="47"/>
      <c r="S2733" s="42"/>
      <c r="T2733" s="73"/>
      <c r="U2733" s="48"/>
      <c r="V2733" s="49"/>
    </row>
    <row r="2734" spans="1:22" x14ac:dyDescent="0.35">
      <c r="A2734" s="1"/>
      <c r="B2734" s="44"/>
      <c r="E2734" s="50"/>
      <c r="F2734" s="41"/>
      <c r="G2734" s="42"/>
      <c r="H2734" s="42"/>
      <c r="I2734" s="42"/>
      <c r="J2734" s="42"/>
      <c r="K2734" s="42"/>
      <c r="L2734" s="46"/>
      <c r="M2734" s="42"/>
      <c r="N2734" s="48"/>
      <c r="O2734" s="42"/>
      <c r="P2734" s="42"/>
      <c r="Q2734" s="42"/>
      <c r="R2734" s="47"/>
      <c r="S2734" s="42"/>
      <c r="T2734" s="73"/>
      <c r="U2734" s="48"/>
      <c r="V2734" s="49"/>
    </row>
    <row r="2735" spans="1:22" x14ac:dyDescent="0.35">
      <c r="A2735" s="1"/>
      <c r="B2735" s="44"/>
      <c r="E2735" s="50"/>
      <c r="F2735" s="41"/>
      <c r="G2735" s="42"/>
      <c r="H2735" s="42"/>
      <c r="I2735" s="42"/>
      <c r="J2735" s="42"/>
      <c r="K2735" s="42"/>
      <c r="L2735" s="46"/>
      <c r="M2735" s="48"/>
      <c r="N2735" s="48"/>
      <c r="O2735" s="42"/>
      <c r="P2735" s="42"/>
      <c r="Q2735" s="42"/>
      <c r="R2735" s="47"/>
      <c r="S2735" s="42"/>
      <c r="T2735" s="73"/>
      <c r="U2735" s="48"/>
      <c r="V2735" s="49"/>
    </row>
    <row r="2736" spans="1:22" x14ac:dyDescent="0.35">
      <c r="A2736" s="1"/>
      <c r="B2736" s="44"/>
      <c r="E2736" s="50"/>
      <c r="F2736" s="41"/>
      <c r="G2736" s="42"/>
      <c r="H2736" s="42"/>
      <c r="I2736" s="42"/>
      <c r="J2736" s="42"/>
      <c r="K2736" s="42"/>
      <c r="L2736" s="46"/>
      <c r="M2736" s="42"/>
      <c r="N2736" s="48"/>
      <c r="O2736" s="42"/>
      <c r="P2736" s="42"/>
      <c r="Q2736" s="42"/>
      <c r="R2736" s="47"/>
      <c r="S2736" s="42"/>
      <c r="T2736" s="73"/>
      <c r="U2736" s="48"/>
      <c r="V2736" s="49"/>
    </row>
    <row r="2737" spans="1:22" x14ac:dyDescent="0.35">
      <c r="A2737" s="1"/>
      <c r="B2737" s="44"/>
      <c r="E2737" s="50"/>
      <c r="F2737" s="41"/>
      <c r="G2737" s="42"/>
      <c r="H2737" s="42"/>
      <c r="I2737" s="42"/>
      <c r="J2737" s="42"/>
      <c r="K2737" s="42"/>
      <c r="L2737" s="46"/>
      <c r="M2737" s="42"/>
      <c r="N2737" s="48"/>
      <c r="O2737" s="42"/>
      <c r="P2737" s="42"/>
      <c r="Q2737" s="42"/>
      <c r="R2737" s="47"/>
      <c r="S2737" s="42"/>
      <c r="T2737" s="73"/>
      <c r="U2737" s="48"/>
      <c r="V2737" s="49"/>
    </row>
    <row r="2738" spans="1:22" x14ac:dyDescent="0.35">
      <c r="A2738" s="1"/>
      <c r="B2738" s="44"/>
      <c r="E2738" s="50"/>
      <c r="F2738" s="41"/>
      <c r="G2738" s="42"/>
      <c r="H2738" s="42"/>
      <c r="I2738" s="42"/>
      <c r="J2738" s="42"/>
      <c r="K2738" s="42"/>
      <c r="L2738" s="46"/>
      <c r="M2738" s="42"/>
      <c r="N2738" s="48"/>
      <c r="O2738" s="42"/>
      <c r="P2738" s="42"/>
      <c r="Q2738" s="42"/>
      <c r="R2738" s="47"/>
      <c r="S2738" s="42"/>
      <c r="T2738" s="73"/>
      <c r="U2738" s="48"/>
      <c r="V2738" s="49"/>
    </row>
    <row r="2739" spans="1:22" x14ac:dyDescent="0.35">
      <c r="A2739" s="1"/>
      <c r="B2739" s="44"/>
      <c r="E2739" s="50"/>
      <c r="F2739" s="41"/>
      <c r="G2739" s="42"/>
      <c r="H2739" s="42"/>
      <c r="I2739" s="42"/>
      <c r="J2739" s="42"/>
      <c r="K2739" s="42"/>
      <c r="L2739" s="46"/>
      <c r="M2739" s="42"/>
      <c r="N2739" s="48"/>
      <c r="O2739" s="42"/>
      <c r="P2739" s="42"/>
      <c r="Q2739" s="42"/>
      <c r="R2739" s="47"/>
      <c r="S2739" s="42"/>
      <c r="T2739" s="73"/>
      <c r="U2739" s="48"/>
      <c r="V2739" s="49"/>
    </row>
    <row r="2740" spans="1:22" x14ac:dyDescent="0.35">
      <c r="A2740" s="1"/>
      <c r="B2740" s="44"/>
      <c r="E2740" s="50"/>
      <c r="F2740" s="41"/>
      <c r="G2740" s="42"/>
      <c r="H2740" s="42"/>
      <c r="I2740" s="42"/>
      <c r="J2740" s="42"/>
      <c r="K2740" s="42"/>
      <c r="L2740" s="46"/>
      <c r="M2740" s="42"/>
      <c r="N2740" s="48"/>
      <c r="O2740" s="42"/>
      <c r="P2740" s="42"/>
      <c r="Q2740" s="42"/>
      <c r="R2740" s="47"/>
      <c r="S2740" s="42"/>
      <c r="T2740" s="73"/>
      <c r="U2740" s="48"/>
      <c r="V2740" s="49"/>
    </row>
    <row r="2741" spans="1:22" x14ac:dyDescent="0.35">
      <c r="A2741" s="1"/>
      <c r="B2741" s="44"/>
      <c r="E2741" s="50"/>
      <c r="F2741" s="41"/>
      <c r="G2741" s="42"/>
      <c r="H2741" s="42"/>
      <c r="I2741" s="42"/>
      <c r="J2741" s="42"/>
      <c r="K2741" s="42"/>
      <c r="L2741" s="46"/>
      <c r="M2741" s="42"/>
      <c r="N2741" s="48"/>
      <c r="O2741" s="42"/>
      <c r="P2741" s="42"/>
      <c r="Q2741" s="42"/>
      <c r="R2741" s="47"/>
      <c r="S2741" s="42"/>
      <c r="T2741" s="73"/>
      <c r="U2741" s="48"/>
      <c r="V2741" s="49"/>
    </row>
    <row r="2742" spans="1:22" x14ac:dyDescent="0.35">
      <c r="A2742" s="1"/>
      <c r="B2742" s="44"/>
      <c r="E2742" s="50"/>
      <c r="F2742" s="41"/>
      <c r="G2742" s="42"/>
      <c r="H2742" s="42"/>
      <c r="I2742" s="42"/>
      <c r="J2742" s="42"/>
      <c r="K2742" s="42"/>
      <c r="L2742" s="46"/>
      <c r="M2742" s="42"/>
      <c r="N2742" s="48"/>
      <c r="O2742" s="42"/>
      <c r="P2742" s="42"/>
      <c r="Q2742" s="42"/>
      <c r="R2742" s="47"/>
      <c r="S2742" s="42"/>
      <c r="T2742" s="73"/>
      <c r="U2742" s="48"/>
      <c r="V2742" s="49"/>
    </row>
    <row r="2743" spans="1:22" x14ac:dyDescent="0.35">
      <c r="A2743" s="1"/>
      <c r="B2743" s="44"/>
      <c r="E2743" s="50"/>
      <c r="F2743" s="41"/>
      <c r="G2743" s="42"/>
      <c r="H2743" s="42"/>
      <c r="I2743" s="42"/>
      <c r="J2743" s="42"/>
      <c r="K2743" s="42"/>
      <c r="L2743" s="46"/>
      <c r="M2743" s="42"/>
      <c r="N2743" s="48"/>
      <c r="O2743" s="42"/>
      <c r="P2743" s="42"/>
      <c r="Q2743" s="42"/>
      <c r="R2743" s="47"/>
      <c r="S2743" s="42"/>
      <c r="T2743" s="73"/>
      <c r="U2743" s="48"/>
      <c r="V2743" s="49"/>
    </row>
    <row r="2744" spans="1:22" x14ac:dyDescent="0.35">
      <c r="A2744" s="1"/>
      <c r="B2744" s="44"/>
      <c r="E2744" s="50"/>
      <c r="F2744" s="41"/>
      <c r="G2744" s="42"/>
      <c r="H2744" s="42"/>
      <c r="I2744" s="42"/>
      <c r="J2744" s="42"/>
      <c r="K2744" s="42"/>
      <c r="L2744" s="46"/>
      <c r="M2744" s="48"/>
      <c r="N2744" s="48"/>
      <c r="O2744" s="42"/>
      <c r="P2744" s="42"/>
      <c r="Q2744" s="42"/>
      <c r="R2744" s="47"/>
      <c r="S2744" s="42"/>
      <c r="T2744" s="73"/>
      <c r="U2744" s="48"/>
      <c r="V2744" s="49"/>
    </row>
    <row r="2745" spans="1:22" x14ac:dyDescent="0.35">
      <c r="A2745" s="1"/>
      <c r="B2745" s="44"/>
      <c r="E2745" s="50"/>
      <c r="F2745" s="41"/>
      <c r="G2745" s="42"/>
      <c r="H2745" s="42"/>
      <c r="I2745" s="42"/>
      <c r="J2745" s="42"/>
      <c r="K2745" s="42"/>
      <c r="L2745" s="46"/>
      <c r="M2745" s="42"/>
      <c r="N2745" s="48"/>
      <c r="O2745" s="42"/>
      <c r="P2745" s="42"/>
      <c r="Q2745" s="42"/>
      <c r="R2745" s="47"/>
      <c r="S2745" s="42"/>
      <c r="T2745" s="73"/>
      <c r="U2745" s="48"/>
      <c r="V2745" s="49"/>
    </row>
    <row r="2746" spans="1:22" x14ac:dyDescent="0.35">
      <c r="A2746" s="1"/>
      <c r="B2746" s="44"/>
      <c r="E2746" s="50"/>
      <c r="F2746" s="41"/>
      <c r="G2746" s="42"/>
      <c r="H2746" s="42"/>
      <c r="I2746" s="42"/>
      <c r="J2746" s="42"/>
      <c r="K2746" s="42"/>
      <c r="L2746" s="46"/>
      <c r="M2746" s="42"/>
      <c r="N2746" s="48"/>
      <c r="O2746" s="42"/>
      <c r="P2746" s="42"/>
      <c r="Q2746" s="42"/>
      <c r="R2746" s="47"/>
      <c r="S2746" s="42"/>
      <c r="T2746" s="73"/>
      <c r="U2746" s="48"/>
      <c r="V2746" s="49"/>
    </row>
    <row r="2747" spans="1:22" x14ac:dyDescent="0.35">
      <c r="A2747" s="1"/>
      <c r="B2747" s="44"/>
      <c r="E2747" s="50"/>
      <c r="F2747" s="41"/>
      <c r="G2747" s="42"/>
      <c r="H2747" s="42"/>
      <c r="I2747" s="42"/>
      <c r="J2747" s="42"/>
      <c r="K2747" s="42"/>
      <c r="L2747" s="46"/>
      <c r="M2747" s="42"/>
      <c r="N2747" s="48"/>
      <c r="O2747" s="42"/>
      <c r="P2747" s="42"/>
      <c r="Q2747" s="42"/>
      <c r="R2747" s="47"/>
      <c r="S2747" s="42"/>
      <c r="T2747" s="73"/>
      <c r="U2747" s="48"/>
      <c r="V2747" s="49"/>
    </row>
    <row r="2748" spans="1:22" x14ac:dyDescent="0.35">
      <c r="A2748" s="1"/>
      <c r="B2748" s="44"/>
      <c r="E2748" s="50"/>
      <c r="F2748" s="41"/>
      <c r="G2748" s="42"/>
      <c r="H2748" s="42"/>
      <c r="I2748" s="42"/>
      <c r="J2748" s="42"/>
      <c r="K2748" s="42"/>
      <c r="L2748" s="46"/>
      <c r="M2748" s="42"/>
      <c r="N2748" s="48"/>
      <c r="O2748" s="42"/>
      <c r="P2748" s="42"/>
      <c r="Q2748" s="42"/>
      <c r="R2748" s="47"/>
      <c r="S2748" s="42"/>
      <c r="T2748" s="73"/>
      <c r="U2748" s="48"/>
      <c r="V2748" s="49"/>
    </row>
    <row r="2749" spans="1:22" x14ac:dyDescent="0.35">
      <c r="A2749" s="1"/>
      <c r="B2749" s="44"/>
      <c r="E2749" s="50"/>
      <c r="F2749" s="41"/>
      <c r="G2749" s="42"/>
      <c r="H2749" s="42"/>
      <c r="I2749" s="42"/>
      <c r="J2749" s="42"/>
      <c r="K2749" s="42"/>
      <c r="L2749" s="46"/>
      <c r="M2749" s="42"/>
      <c r="N2749" s="48"/>
      <c r="O2749" s="42"/>
      <c r="P2749" s="42"/>
      <c r="Q2749" s="42"/>
      <c r="R2749" s="47"/>
      <c r="S2749" s="42"/>
      <c r="T2749" s="73"/>
      <c r="U2749" s="48"/>
      <c r="V2749" s="49"/>
    </row>
    <row r="2750" spans="1:22" x14ac:dyDescent="0.35">
      <c r="A2750" s="1"/>
      <c r="B2750" s="44"/>
      <c r="E2750" s="50"/>
      <c r="F2750" s="41"/>
      <c r="G2750" s="42"/>
      <c r="H2750" s="42"/>
      <c r="I2750" s="42"/>
      <c r="J2750" s="42"/>
      <c r="K2750" s="42"/>
      <c r="L2750" s="46"/>
      <c r="M2750" s="42"/>
      <c r="N2750" s="48"/>
      <c r="O2750" s="42"/>
      <c r="P2750" s="42"/>
      <c r="Q2750" s="42"/>
      <c r="R2750" s="47"/>
      <c r="S2750" s="42"/>
      <c r="T2750" s="73"/>
      <c r="U2750" s="48"/>
      <c r="V2750" s="49"/>
    </row>
    <row r="2751" spans="1:22" x14ac:dyDescent="0.35">
      <c r="A2751" s="1"/>
      <c r="B2751" s="44"/>
      <c r="E2751" s="50"/>
      <c r="F2751" s="41"/>
      <c r="G2751" s="42"/>
      <c r="H2751" s="42"/>
      <c r="I2751" s="42"/>
      <c r="J2751" s="42"/>
      <c r="K2751" s="42"/>
      <c r="L2751" s="46"/>
      <c r="M2751" s="42"/>
      <c r="N2751" s="48"/>
      <c r="O2751" s="42"/>
      <c r="P2751" s="42"/>
      <c r="Q2751" s="42"/>
      <c r="R2751" s="47"/>
      <c r="S2751" s="42"/>
      <c r="T2751" s="73"/>
      <c r="U2751" s="48"/>
      <c r="V2751" s="49"/>
    </row>
    <row r="2752" spans="1:22" x14ac:dyDescent="0.35">
      <c r="A2752" s="1"/>
      <c r="B2752" s="44"/>
      <c r="E2752" s="50"/>
      <c r="F2752" s="41"/>
      <c r="G2752" s="42"/>
      <c r="H2752" s="42"/>
      <c r="I2752" s="42"/>
      <c r="J2752" s="42"/>
      <c r="K2752" s="42"/>
      <c r="L2752" s="46"/>
      <c r="M2752" s="42"/>
      <c r="N2752" s="48"/>
      <c r="O2752" s="42"/>
      <c r="P2752" s="42"/>
      <c r="Q2752" s="42"/>
      <c r="R2752" s="47"/>
      <c r="S2752" s="42"/>
      <c r="T2752" s="73"/>
      <c r="U2752" s="48"/>
      <c r="V2752" s="49"/>
    </row>
    <row r="2753" spans="1:22" x14ac:dyDescent="0.35">
      <c r="A2753" s="1"/>
      <c r="B2753" s="44"/>
      <c r="E2753" s="50"/>
      <c r="F2753" s="41"/>
      <c r="G2753" s="42"/>
      <c r="H2753" s="42"/>
      <c r="I2753" s="42"/>
      <c r="J2753" s="42"/>
      <c r="K2753" s="42"/>
      <c r="L2753" s="46"/>
      <c r="M2753" s="42"/>
      <c r="N2753" s="48"/>
      <c r="O2753" s="42"/>
      <c r="P2753" s="42"/>
      <c r="Q2753" s="42"/>
      <c r="R2753" s="47"/>
      <c r="S2753" s="42"/>
      <c r="T2753" s="73"/>
      <c r="U2753" s="48"/>
      <c r="V2753" s="49"/>
    </row>
    <row r="2754" spans="1:22" x14ac:dyDescent="0.35">
      <c r="A2754" s="1"/>
      <c r="B2754" s="44"/>
      <c r="E2754" s="50"/>
      <c r="F2754" s="41"/>
      <c r="G2754" s="42"/>
      <c r="H2754" s="42"/>
      <c r="I2754" s="42"/>
      <c r="J2754" s="42"/>
      <c r="K2754" s="42"/>
      <c r="L2754" s="46"/>
      <c r="M2754" s="42"/>
      <c r="N2754" s="48"/>
      <c r="O2754" s="42"/>
      <c r="P2754" s="42"/>
      <c r="Q2754" s="42"/>
      <c r="R2754" s="47"/>
      <c r="S2754" s="42"/>
      <c r="T2754" s="73"/>
      <c r="U2754" s="48"/>
      <c r="V2754" s="49"/>
    </row>
    <row r="2755" spans="1:22" x14ac:dyDescent="0.35">
      <c r="A2755" s="1"/>
      <c r="B2755" s="44"/>
      <c r="E2755" s="50"/>
      <c r="F2755" s="41"/>
      <c r="G2755" s="42"/>
      <c r="H2755" s="42"/>
      <c r="I2755" s="42"/>
      <c r="J2755" s="42"/>
      <c r="K2755" s="42"/>
      <c r="L2755" s="46"/>
      <c r="M2755" s="42"/>
      <c r="N2755" s="48"/>
      <c r="O2755" s="42"/>
      <c r="P2755" s="42"/>
      <c r="Q2755" s="42"/>
      <c r="R2755" s="47"/>
      <c r="S2755" s="42"/>
      <c r="T2755" s="73"/>
      <c r="U2755" s="48"/>
      <c r="V2755" s="49"/>
    </row>
    <row r="2756" spans="1:22" x14ac:dyDescent="0.35">
      <c r="A2756" s="1"/>
      <c r="B2756" s="44"/>
      <c r="E2756" s="50"/>
      <c r="F2756" s="41"/>
      <c r="G2756" s="42"/>
      <c r="H2756" s="42"/>
      <c r="I2756" s="42"/>
      <c r="J2756" s="42"/>
      <c r="K2756" s="42"/>
      <c r="L2756" s="46"/>
      <c r="M2756" s="42"/>
      <c r="N2756" s="48"/>
      <c r="O2756" s="42"/>
      <c r="P2756" s="42"/>
      <c r="Q2756" s="42"/>
      <c r="R2756" s="47"/>
      <c r="S2756" s="42"/>
      <c r="T2756" s="73"/>
      <c r="U2756" s="48"/>
      <c r="V2756" s="49"/>
    </row>
    <row r="2757" spans="1:22" x14ac:dyDescent="0.35">
      <c r="A2757" s="1"/>
      <c r="B2757" s="44"/>
      <c r="E2757" s="50"/>
      <c r="F2757" s="41"/>
      <c r="G2757" s="42"/>
      <c r="H2757" s="42"/>
      <c r="I2757" s="42"/>
      <c r="J2757" s="42"/>
      <c r="K2757" s="42"/>
      <c r="L2757" s="46"/>
      <c r="M2757" s="48"/>
      <c r="N2757" s="48"/>
      <c r="O2757" s="42"/>
      <c r="P2757" s="42"/>
      <c r="Q2757" s="42"/>
      <c r="R2757" s="47"/>
      <c r="S2757" s="42"/>
      <c r="T2757" s="73"/>
      <c r="U2757" s="48"/>
      <c r="V2757" s="49"/>
    </row>
    <row r="2758" spans="1:22" x14ac:dyDescent="0.35">
      <c r="A2758" s="1"/>
      <c r="B2758" s="44"/>
      <c r="E2758" s="50"/>
      <c r="F2758" s="41"/>
      <c r="G2758" s="42"/>
      <c r="H2758" s="42"/>
      <c r="I2758" s="42"/>
      <c r="J2758" s="42"/>
      <c r="K2758" s="42"/>
      <c r="L2758" s="46"/>
      <c r="M2758" s="42"/>
      <c r="N2758" s="48"/>
      <c r="O2758" s="42"/>
      <c r="P2758" s="42"/>
      <c r="Q2758" s="42"/>
      <c r="R2758" s="47"/>
      <c r="S2758" s="42"/>
      <c r="T2758" s="73"/>
      <c r="U2758" s="48"/>
      <c r="V2758" s="49"/>
    </row>
    <row r="2759" spans="1:22" x14ac:dyDescent="0.35">
      <c r="A2759" s="1"/>
      <c r="B2759" s="44"/>
      <c r="E2759" s="50"/>
      <c r="F2759" s="41"/>
      <c r="G2759" s="42"/>
      <c r="H2759" s="42"/>
      <c r="I2759" s="42"/>
      <c r="J2759" s="42"/>
      <c r="K2759" s="42"/>
      <c r="L2759" s="46"/>
      <c r="M2759" s="42"/>
      <c r="N2759" s="48"/>
      <c r="O2759" s="42"/>
      <c r="P2759" s="42"/>
      <c r="Q2759" s="42"/>
      <c r="R2759" s="47"/>
      <c r="S2759" s="42"/>
      <c r="T2759" s="73"/>
      <c r="U2759" s="48"/>
      <c r="V2759" s="49"/>
    </row>
    <row r="2760" spans="1:22" x14ac:dyDescent="0.35">
      <c r="A2760" s="1"/>
      <c r="B2760" s="44"/>
      <c r="E2760" s="50"/>
      <c r="F2760" s="41"/>
      <c r="G2760" s="42"/>
      <c r="H2760" s="42"/>
      <c r="I2760" s="42"/>
      <c r="J2760" s="42"/>
      <c r="K2760" s="42"/>
      <c r="L2760" s="46"/>
      <c r="M2760" s="42"/>
      <c r="N2760" s="48"/>
      <c r="O2760" s="42"/>
      <c r="P2760" s="42"/>
      <c r="Q2760" s="42"/>
      <c r="R2760" s="47"/>
      <c r="S2760" s="42"/>
      <c r="T2760" s="73"/>
      <c r="U2760" s="48"/>
      <c r="V2760" s="49"/>
    </row>
    <row r="2761" spans="1:22" x14ac:dyDescent="0.35">
      <c r="A2761" s="1"/>
      <c r="B2761" s="44"/>
      <c r="E2761" s="50"/>
      <c r="F2761" s="41"/>
      <c r="G2761" s="42"/>
      <c r="H2761" s="42"/>
      <c r="I2761" s="42"/>
      <c r="J2761" s="42"/>
      <c r="K2761" s="42"/>
      <c r="L2761" s="46"/>
      <c r="M2761" s="42"/>
      <c r="N2761" s="48"/>
      <c r="O2761" s="42"/>
      <c r="P2761" s="42"/>
      <c r="Q2761" s="42"/>
      <c r="R2761" s="47"/>
      <c r="S2761" s="42"/>
      <c r="T2761" s="73"/>
      <c r="U2761" s="48"/>
      <c r="V2761" s="49"/>
    </row>
    <row r="2762" spans="1:22" x14ac:dyDescent="0.35">
      <c r="A2762" s="1"/>
      <c r="B2762" s="44"/>
      <c r="E2762" s="50"/>
      <c r="F2762" s="41"/>
      <c r="G2762" s="42"/>
      <c r="H2762" s="42"/>
      <c r="I2762" s="42"/>
      <c r="J2762" s="42"/>
      <c r="K2762" s="42"/>
      <c r="L2762" s="46"/>
      <c r="M2762" s="42"/>
      <c r="N2762" s="48"/>
      <c r="O2762" s="42"/>
      <c r="P2762" s="42"/>
      <c r="Q2762" s="42"/>
      <c r="R2762" s="47"/>
      <c r="S2762" s="42"/>
      <c r="T2762" s="73"/>
      <c r="U2762" s="48"/>
      <c r="V2762" s="49"/>
    </row>
    <row r="2763" spans="1:22" x14ac:dyDescent="0.35">
      <c r="A2763" s="1"/>
      <c r="B2763" s="44"/>
      <c r="E2763" s="50"/>
      <c r="F2763" s="41"/>
      <c r="G2763" s="42"/>
      <c r="H2763" s="42"/>
      <c r="I2763" s="42"/>
      <c r="J2763" s="42"/>
      <c r="K2763" s="42"/>
      <c r="L2763" s="46"/>
      <c r="M2763" s="42"/>
      <c r="N2763" s="48"/>
      <c r="O2763" s="42"/>
      <c r="P2763" s="42"/>
      <c r="Q2763" s="42"/>
      <c r="R2763" s="47"/>
      <c r="S2763" s="42"/>
      <c r="T2763" s="73"/>
      <c r="U2763" s="48"/>
      <c r="V2763" s="49"/>
    </row>
    <row r="2764" spans="1:22" x14ac:dyDescent="0.35">
      <c r="A2764" s="1"/>
      <c r="B2764" s="44"/>
      <c r="E2764" s="50"/>
      <c r="F2764" s="41"/>
      <c r="G2764" s="42"/>
      <c r="H2764" s="42"/>
      <c r="I2764" s="42"/>
      <c r="J2764" s="42"/>
      <c r="K2764" s="42"/>
      <c r="L2764" s="46"/>
      <c r="M2764" s="42"/>
      <c r="N2764" s="48"/>
      <c r="O2764" s="42"/>
      <c r="P2764" s="42"/>
      <c r="Q2764" s="42"/>
      <c r="R2764" s="47"/>
      <c r="S2764" s="42"/>
      <c r="T2764" s="73"/>
      <c r="U2764" s="48"/>
      <c r="V2764" s="49"/>
    </row>
    <row r="2765" spans="1:22" x14ac:dyDescent="0.35">
      <c r="A2765" s="1"/>
      <c r="B2765" s="44"/>
      <c r="E2765" s="50"/>
      <c r="F2765" s="41"/>
      <c r="G2765" s="42"/>
      <c r="H2765" s="42"/>
      <c r="I2765" s="42"/>
      <c r="J2765" s="42"/>
      <c r="K2765" s="42"/>
      <c r="L2765" s="46"/>
      <c r="M2765" s="42"/>
      <c r="N2765" s="48"/>
      <c r="O2765" s="42"/>
      <c r="P2765" s="42"/>
      <c r="Q2765" s="42"/>
      <c r="R2765" s="47"/>
      <c r="S2765" s="42"/>
      <c r="T2765" s="73"/>
      <c r="U2765" s="48"/>
      <c r="V2765" s="49"/>
    </row>
    <row r="2766" spans="1:22" x14ac:dyDescent="0.35">
      <c r="A2766" s="1"/>
      <c r="B2766" s="44"/>
      <c r="E2766" s="50"/>
      <c r="F2766" s="41"/>
      <c r="G2766" s="42"/>
      <c r="H2766" s="42"/>
      <c r="I2766" s="42"/>
      <c r="J2766" s="42"/>
      <c r="K2766" s="42"/>
      <c r="L2766" s="46"/>
      <c r="M2766" s="42"/>
      <c r="N2766" s="48"/>
      <c r="O2766" s="42"/>
      <c r="P2766" s="42"/>
      <c r="Q2766" s="42"/>
      <c r="R2766" s="47"/>
      <c r="S2766" s="42"/>
      <c r="T2766" s="73"/>
      <c r="U2766" s="48"/>
      <c r="V2766" s="49"/>
    </row>
    <row r="2767" spans="1:22" x14ac:dyDescent="0.35">
      <c r="A2767" s="1"/>
      <c r="B2767" s="44"/>
      <c r="E2767" s="50"/>
      <c r="F2767" s="41"/>
      <c r="G2767" s="42"/>
      <c r="H2767" s="42"/>
      <c r="I2767" s="42"/>
      <c r="J2767" s="42"/>
      <c r="K2767" s="42"/>
      <c r="L2767" s="46"/>
      <c r="M2767" s="42"/>
      <c r="N2767" s="48"/>
      <c r="O2767" s="42"/>
      <c r="P2767" s="42"/>
      <c r="Q2767" s="42"/>
      <c r="R2767" s="47"/>
      <c r="S2767" s="42"/>
      <c r="T2767" s="73"/>
      <c r="U2767" s="48"/>
      <c r="V2767" s="49"/>
    </row>
    <row r="2768" spans="1:22" x14ac:dyDescent="0.35">
      <c r="A2768" s="1"/>
      <c r="B2768" s="44"/>
      <c r="E2768" s="50"/>
      <c r="F2768" s="41"/>
      <c r="G2768" s="42"/>
      <c r="H2768" s="42"/>
      <c r="I2768" s="42"/>
      <c r="J2768" s="42"/>
      <c r="K2768" s="42"/>
      <c r="L2768" s="46"/>
      <c r="M2768" s="42"/>
      <c r="N2768" s="48"/>
      <c r="O2768" s="42"/>
      <c r="P2768" s="42"/>
      <c r="Q2768" s="42"/>
      <c r="R2768" s="47"/>
      <c r="S2768" s="42"/>
      <c r="T2768" s="73"/>
      <c r="U2768" s="48"/>
      <c r="V2768" s="49"/>
    </row>
    <row r="2769" spans="1:22" x14ac:dyDescent="0.35">
      <c r="A2769" s="1"/>
      <c r="B2769" s="44"/>
      <c r="E2769" s="50"/>
      <c r="F2769" s="41"/>
      <c r="G2769" s="42"/>
      <c r="H2769" s="42"/>
      <c r="I2769" s="42"/>
      <c r="J2769" s="42"/>
      <c r="K2769" s="42"/>
      <c r="L2769" s="46"/>
      <c r="M2769" s="42"/>
      <c r="N2769" s="48"/>
      <c r="O2769" s="42"/>
      <c r="P2769" s="42"/>
      <c r="Q2769" s="42"/>
      <c r="R2769" s="47"/>
      <c r="S2769" s="42"/>
      <c r="T2769" s="73"/>
      <c r="U2769" s="48"/>
      <c r="V2769" s="49"/>
    </row>
    <row r="2770" spans="1:22" x14ac:dyDescent="0.35">
      <c r="A2770" s="1"/>
      <c r="B2770" s="44"/>
      <c r="E2770" s="50"/>
      <c r="F2770" s="41"/>
      <c r="G2770" s="42"/>
      <c r="H2770" s="42"/>
      <c r="I2770" s="42"/>
      <c r="J2770" s="42"/>
      <c r="K2770" s="42"/>
      <c r="L2770" s="46"/>
      <c r="M2770" s="42"/>
      <c r="N2770" s="48"/>
      <c r="O2770" s="42"/>
      <c r="P2770" s="42"/>
      <c r="Q2770" s="42"/>
      <c r="R2770" s="47"/>
      <c r="S2770" s="42"/>
      <c r="T2770" s="73"/>
      <c r="U2770" s="48"/>
      <c r="V2770" s="49"/>
    </row>
    <row r="2771" spans="1:22" x14ac:dyDescent="0.35">
      <c r="A2771" s="1"/>
      <c r="B2771" s="44"/>
      <c r="E2771" s="50"/>
      <c r="F2771" s="41"/>
      <c r="G2771" s="42"/>
      <c r="H2771" s="42"/>
      <c r="I2771" s="42"/>
      <c r="J2771" s="42"/>
      <c r="K2771" s="42"/>
      <c r="L2771" s="46"/>
      <c r="M2771" s="42"/>
      <c r="N2771" s="48"/>
      <c r="O2771" s="42"/>
      <c r="P2771" s="42"/>
      <c r="Q2771" s="42"/>
      <c r="R2771" s="47"/>
      <c r="S2771" s="42"/>
      <c r="T2771" s="73"/>
      <c r="U2771" s="48"/>
      <c r="V2771" s="49"/>
    </row>
    <row r="2772" spans="1:22" x14ac:dyDescent="0.35">
      <c r="A2772" s="1"/>
      <c r="B2772" s="44"/>
      <c r="E2772" s="50"/>
      <c r="F2772" s="41"/>
      <c r="G2772" s="42"/>
      <c r="H2772" s="42"/>
      <c r="I2772" s="42"/>
      <c r="J2772" s="42"/>
      <c r="K2772" s="42"/>
      <c r="L2772" s="46"/>
      <c r="M2772" s="42"/>
      <c r="N2772" s="48"/>
      <c r="O2772" s="42"/>
      <c r="P2772" s="42"/>
      <c r="Q2772" s="42"/>
      <c r="R2772" s="47"/>
      <c r="S2772" s="42"/>
      <c r="T2772" s="73"/>
      <c r="U2772" s="48"/>
      <c r="V2772" s="49"/>
    </row>
    <row r="2773" spans="1:22" x14ac:dyDescent="0.35">
      <c r="A2773" s="1"/>
      <c r="B2773" s="44"/>
      <c r="E2773" s="50"/>
      <c r="F2773" s="41"/>
      <c r="G2773" s="42"/>
      <c r="H2773" s="42"/>
      <c r="I2773" s="42"/>
      <c r="J2773" s="42"/>
      <c r="K2773" s="42"/>
      <c r="L2773" s="46"/>
      <c r="M2773" s="42"/>
      <c r="N2773" s="48"/>
      <c r="O2773" s="42"/>
      <c r="P2773" s="42"/>
      <c r="Q2773" s="42"/>
      <c r="R2773" s="47"/>
      <c r="S2773" s="42"/>
      <c r="T2773" s="73"/>
      <c r="U2773" s="48"/>
      <c r="V2773" s="49"/>
    </row>
    <row r="2774" spans="1:22" x14ac:dyDescent="0.35">
      <c r="A2774" s="1"/>
      <c r="B2774" s="44"/>
      <c r="E2774" s="50"/>
      <c r="F2774" s="41"/>
      <c r="G2774" s="42"/>
      <c r="H2774" s="42"/>
      <c r="I2774" s="42"/>
      <c r="J2774" s="42"/>
      <c r="K2774" s="42"/>
      <c r="L2774" s="46"/>
      <c r="M2774" s="48"/>
      <c r="N2774" s="48"/>
      <c r="O2774" s="42"/>
      <c r="P2774" s="42"/>
      <c r="Q2774" s="42"/>
      <c r="R2774" s="47"/>
      <c r="S2774" s="42"/>
      <c r="T2774" s="73"/>
      <c r="U2774" s="48"/>
      <c r="V2774" s="49"/>
    </row>
    <row r="2775" spans="1:22" x14ac:dyDescent="0.35">
      <c r="A2775" s="1"/>
      <c r="B2775" s="44"/>
      <c r="E2775" s="50"/>
      <c r="F2775" s="41"/>
      <c r="G2775" s="42"/>
      <c r="H2775" s="42"/>
      <c r="I2775" s="42"/>
      <c r="J2775" s="42"/>
      <c r="K2775" s="42"/>
      <c r="L2775" s="46"/>
      <c r="M2775" s="48"/>
      <c r="N2775" s="48"/>
      <c r="O2775" s="42"/>
      <c r="P2775" s="42"/>
      <c r="Q2775" s="42"/>
      <c r="R2775" s="47"/>
      <c r="S2775" s="42"/>
      <c r="T2775" s="73"/>
      <c r="U2775" s="48"/>
      <c r="V2775" s="49"/>
    </row>
    <row r="2776" spans="1:22" x14ac:dyDescent="0.35">
      <c r="A2776" s="1"/>
      <c r="B2776" s="44"/>
      <c r="E2776" s="50"/>
      <c r="F2776" s="41"/>
      <c r="G2776" s="42"/>
      <c r="H2776" s="42"/>
      <c r="I2776" s="42"/>
      <c r="J2776" s="42"/>
      <c r="K2776" s="42"/>
      <c r="L2776" s="46"/>
      <c r="M2776" s="42"/>
      <c r="N2776" s="48"/>
      <c r="O2776" s="42"/>
      <c r="P2776" s="42"/>
      <c r="Q2776" s="42"/>
      <c r="R2776" s="47"/>
      <c r="S2776" s="42"/>
      <c r="T2776" s="73"/>
      <c r="U2776" s="48"/>
      <c r="V2776" s="49"/>
    </row>
    <row r="2777" spans="1:22" x14ac:dyDescent="0.35">
      <c r="A2777" s="1"/>
      <c r="B2777" s="44"/>
      <c r="E2777" s="50"/>
      <c r="F2777" s="41"/>
      <c r="G2777" s="42"/>
      <c r="H2777" s="42"/>
      <c r="I2777" s="42"/>
      <c r="J2777" s="42"/>
      <c r="K2777" s="42"/>
      <c r="L2777" s="46"/>
      <c r="M2777" s="42"/>
      <c r="N2777" s="48"/>
      <c r="O2777" s="42"/>
      <c r="P2777" s="42"/>
      <c r="Q2777" s="42"/>
      <c r="R2777" s="47"/>
      <c r="S2777" s="42"/>
      <c r="T2777" s="73"/>
      <c r="U2777" s="48"/>
      <c r="V2777" s="49"/>
    </row>
    <row r="2778" spans="1:22" x14ac:dyDescent="0.35">
      <c r="A2778" s="1"/>
      <c r="B2778" s="44"/>
      <c r="E2778" s="50"/>
      <c r="F2778" s="41"/>
      <c r="G2778" s="42"/>
      <c r="H2778" s="42"/>
      <c r="I2778" s="42"/>
      <c r="J2778" s="42"/>
      <c r="K2778" s="42"/>
      <c r="L2778" s="46"/>
      <c r="M2778" s="42"/>
      <c r="N2778" s="48"/>
      <c r="O2778" s="42"/>
      <c r="P2778" s="42"/>
      <c r="Q2778" s="42"/>
      <c r="R2778" s="47"/>
      <c r="S2778" s="42"/>
      <c r="T2778" s="73"/>
      <c r="U2778" s="48"/>
      <c r="V2778" s="49"/>
    </row>
    <row r="2779" spans="1:22" x14ac:dyDescent="0.35">
      <c r="A2779" s="1"/>
      <c r="B2779" s="44"/>
      <c r="E2779" s="50"/>
      <c r="F2779" s="41"/>
      <c r="G2779" s="42"/>
      <c r="H2779" s="42"/>
      <c r="I2779" s="42"/>
      <c r="J2779" s="42"/>
      <c r="K2779" s="42"/>
      <c r="L2779" s="46"/>
      <c r="M2779" s="42"/>
      <c r="N2779" s="48"/>
      <c r="O2779" s="42"/>
      <c r="P2779" s="42"/>
      <c r="Q2779" s="42"/>
      <c r="R2779" s="47"/>
      <c r="S2779" s="42"/>
      <c r="T2779" s="73"/>
      <c r="U2779" s="48"/>
      <c r="V2779" s="49"/>
    </row>
    <row r="2780" spans="1:22" x14ac:dyDescent="0.35">
      <c r="A2780" s="1"/>
      <c r="B2780" s="44"/>
      <c r="E2780" s="50"/>
      <c r="F2780" s="41"/>
      <c r="G2780" s="42"/>
      <c r="H2780" s="42"/>
      <c r="I2780" s="42"/>
      <c r="J2780" s="42"/>
      <c r="K2780" s="42"/>
      <c r="L2780" s="46"/>
      <c r="M2780" s="42"/>
      <c r="N2780" s="48"/>
      <c r="O2780" s="42"/>
      <c r="P2780" s="42"/>
      <c r="Q2780" s="42"/>
      <c r="R2780" s="47"/>
      <c r="S2780" s="42"/>
      <c r="T2780" s="73"/>
      <c r="U2780" s="48"/>
      <c r="V2780" s="49"/>
    </row>
    <row r="2781" spans="1:22" x14ac:dyDescent="0.35">
      <c r="A2781" s="1"/>
      <c r="B2781" s="44"/>
      <c r="E2781" s="50"/>
      <c r="F2781" s="41"/>
      <c r="G2781" s="42"/>
      <c r="H2781" s="42"/>
      <c r="I2781" s="42"/>
      <c r="J2781" s="42"/>
      <c r="K2781" s="42"/>
      <c r="L2781" s="46"/>
      <c r="M2781" s="42"/>
      <c r="N2781" s="48"/>
      <c r="O2781" s="42"/>
      <c r="P2781" s="42"/>
      <c r="Q2781" s="42"/>
      <c r="R2781" s="47"/>
      <c r="S2781" s="42"/>
      <c r="T2781" s="73"/>
      <c r="U2781" s="48"/>
      <c r="V2781" s="49"/>
    </row>
    <row r="2782" spans="1:22" x14ac:dyDescent="0.35">
      <c r="A2782" s="1"/>
      <c r="B2782" s="44"/>
      <c r="E2782" s="50"/>
      <c r="F2782" s="41"/>
      <c r="G2782" s="42"/>
      <c r="H2782" s="42"/>
      <c r="I2782" s="42"/>
      <c r="J2782" s="42"/>
      <c r="K2782" s="42"/>
      <c r="L2782" s="46"/>
      <c r="M2782" s="42"/>
      <c r="N2782" s="48"/>
      <c r="O2782" s="42"/>
      <c r="P2782" s="42"/>
      <c r="Q2782" s="42"/>
      <c r="R2782" s="47"/>
      <c r="S2782" s="42"/>
      <c r="T2782" s="73"/>
      <c r="U2782" s="48"/>
      <c r="V2782" s="49"/>
    </row>
    <row r="2783" spans="1:22" x14ac:dyDescent="0.35">
      <c r="A2783" s="1"/>
      <c r="B2783" s="44"/>
      <c r="E2783" s="50"/>
      <c r="F2783" s="41"/>
      <c r="G2783" s="42"/>
      <c r="H2783" s="42"/>
      <c r="I2783" s="42"/>
      <c r="J2783" s="42"/>
      <c r="K2783" s="42"/>
      <c r="L2783" s="46"/>
      <c r="M2783" s="42"/>
      <c r="N2783" s="48"/>
      <c r="O2783" s="42"/>
      <c r="P2783" s="42"/>
      <c r="Q2783" s="42"/>
      <c r="R2783" s="47"/>
      <c r="S2783" s="42"/>
      <c r="T2783" s="73"/>
      <c r="U2783" s="48"/>
      <c r="V2783" s="49"/>
    </row>
    <row r="2784" spans="1:22" x14ac:dyDescent="0.35">
      <c r="A2784" s="1"/>
      <c r="B2784" s="44"/>
      <c r="E2784" s="50"/>
      <c r="F2784" s="41"/>
      <c r="G2784" s="42"/>
      <c r="H2784" s="42"/>
      <c r="I2784" s="42"/>
      <c r="J2784" s="42"/>
      <c r="K2784" s="42"/>
      <c r="L2784" s="46"/>
      <c r="M2784" s="42"/>
      <c r="N2784" s="48"/>
      <c r="O2784" s="42"/>
      <c r="P2784" s="42"/>
      <c r="Q2784" s="42"/>
      <c r="R2784" s="47"/>
      <c r="S2784" s="42"/>
      <c r="T2784" s="73"/>
      <c r="U2784" s="48"/>
      <c r="V2784" s="49"/>
    </row>
    <row r="2785" spans="1:22" x14ac:dyDescent="0.35">
      <c r="A2785" s="1"/>
      <c r="B2785" s="44"/>
      <c r="E2785" s="50"/>
      <c r="F2785" s="41"/>
      <c r="G2785" s="42"/>
      <c r="H2785" s="42"/>
      <c r="I2785" s="42"/>
      <c r="J2785" s="42"/>
      <c r="K2785" s="42"/>
      <c r="L2785" s="46"/>
      <c r="M2785" s="42"/>
      <c r="N2785" s="48"/>
      <c r="O2785" s="42"/>
      <c r="P2785" s="42"/>
      <c r="Q2785" s="42"/>
      <c r="R2785" s="47"/>
      <c r="S2785" s="42"/>
      <c r="T2785" s="73"/>
      <c r="U2785" s="48"/>
      <c r="V2785" s="49"/>
    </row>
    <row r="2786" spans="1:22" x14ac:dyDescent="0.35">
      <c r="A2786" s="1"/>
      <c r="B2786" s="44"/>
      <c r="E2786" s="50"/>
      <c r="F2786" s="41"/>
      <c r="G2786" s="42"/>
      <c r="H2786" s="42"/>
      <c r="I2786" s="42"/>
      <c r="J2786" s="42"/>
      <c r="K2786" s="42"/>
      <c r="L2786" s="46"/>
      <c r="M2786" s="42"/>
      <c r="N2786" s="48"/>
      <c r="O2786" s="42"/>
      <c r="P2786" s="42"/>
      <c r="Q2786" s="42"/>
      <c r="R2786" s="47"/>
      <c r="S2786" s="42"/>
      <c r="T2786" s="73"/>
      <c r="U2786" s="48"/>
      <c r="V2786" s="49"/>
    </row>
    <row r="2787" spans="1:22" x14ac:dyDescent="0.35">
      <c r="A2787" s="1"/>
      <c r="B2787" s="44"/>
      <c r="E2787" s="50"/>
      <c r="F2787" s="41"/>
      <c r="G2787" s="42"/>
      <c r="H2787" s="42"/>
      <c r="I2787" s="42"/>
      <c r="J2787" s="42"/>
      <c r="K2787" s="42"/>
      <c r="L2787" s="46"/>
      <c r="M2787" s="42"/>
      <c r="N2787" s="48"/>
      <c r="O2787" s="42"/>
      <c r="P2787" s="42"/>
      <c r="Q2787" s="42"/>
      <c r="R2787" s="47"/>
      <c r="S2787" s="42"/>
      <c r="T2787" s="73"/>
      <c r="U2787" s="48"/>
      <c r="V2787" s="49"/>
    </row>
    <row r="2788" spans="1:22" x14ac:dyDescent="0.35">
      <c r="A2788" s="1"/>
      <c r="B2788" s="44"/>
      <c r="E2788" s="50"/>
      <c r="F2788" s="41"/>
      <c r="G2788" s="42"/>
      <c r="H2788" s="42"/>
      <c r="I2788" s="42"/>
      <c r="J2788" s="42"/>
      <c r="K2788" s="42"/>
      <c r="L2788" s="46"/>
      <c r="M2788" s="42"/>
      <c r="N2788" s="48"/>
      <c r="O2788" s="42"/>
      <c r="P2788" s="42"/>
      <c r="Q2788" s="42"/>
      <c r="R2788" s="47"/>
      <c r="S2788" s="42"/>
      <c r="T2788" s="73"/>
      <c r="U2788" s="48"/>
      <c r="V2788" s="49"/>
    </row>
    <row r="2789" spans="1:22" x14ac:dyDescent="0.35">
      <c r="A2789" s="1"/>
      <c r="B2789" s="44"/>
      <c r="E2789" s="50"/>
      <c r="F2789" s="41"/>
      <c r="G2789" s="42"/>
      <c r="H2789" s="42"/>
      <c r="I2789" s="42"/>
      <c r="J2789" s="42"/>
      <c r="K2789" s="42"/>
      <c r="L2789" s="46"/>
      <c r="M2789" s="48"/>
      <c r="N2789" s="48"/>
      <c r="O2789" s="42"/>
      <c r="P2789" s="42"/>
      <c r="Q2789" s="42"/>
      <c r="R2789" s="47"/>
      <c r="S2789" s="42"/>
      <c r="T2789" s="73"/>
      <c r="U2789" s="48"/>
      <c r="V2789" s="49"/>
    </row>
    <row r="2790" spans="1:22" x14ac:dyDescent="0.35">
      <c r="A2790" s="1"/>
      <c r="B2790" s="44"/>
      <c r="E2790" s="50"/>
      <c r="F2790" s="41"/>
      <c r="G2790" s="42"/>
      <c r="H2790" s="42"/>
      <c r="I2790" s="42"/>
      <c r="J2790" s="42"/>
      <c r="K2790" s="42"/>
      <c r="L2790" s="46"/>
      <c r="M2790" s="48"/>
      <c r="N2790" s="48"/>
      <c r="O2790" s="42"/>
      <c r="P2790" s="42"/>
      <c r="Q2790" s="42"/>
      <c r="R2790" s="47"/>
      <c r="S2790" s="42"/>
      <c r="T2790" s="73"/>
      <c r="U2790" s="48"/>
      <c r="V2790" s="49"/>
    </row>
    <row r="2791" spans="1:22" x14ac:dyDescent="0.35">
      <c r="A2791" s="1"/>
      <c r="B2791" s="44"/>
      <c r="E2791" s="50"/>
      <c r="F2791" s="41"/>
      <c r="G2791" s="42"/>
      <c r="H2791" s="42"/>
      <c r="I2791" s="42"/>
      <c r="J2791" s="42"/>
      <c r="K2791" s="42"/>
      <c r="L2791" s="46"/>
      <c r="M2791" s="42"/>
      <c r="N2791" s="48"/>
      <c r="O2791" s="42"/>
      <c r="P2791" s="42"/>
      <c r="Q2791" s="42"/>
      <c r="R2791" s="47"/>
      <c r="S2791" s="42"/>
      <c r="T2791" s="73"/>
      <c r="U2791" s="48"/>
      <c r="V2791" s="49"/>
    </row>
    <row r="2792" spans="1:22" x14ac:dyDescent="0.35">
      <c r="A2792" s="1"/>
      <c r="B2792" s="44"/>
      <c r="E2792" s="50"/>
      <c r="F2792" s="41"/>
      <c r="G2792" s="42"/>
      <c r="H2792" s="42"/>
      <c r="I2792" s="42"/>
      <c r="J2792" s="42"/>
      <c r="K2792" s="42"/>
      <c r="L2792" s="46"/>
      <c r="M2792" s="48"/>
      <c r="N2792" s="48"/>
      <c r="O2792" s="42"/>
      <c r="P2792" s="42"/>
      <c r="Q2792" s="42"/>
      <c r="R2792" s="47"/>
      <c r="S2792" s="42"/>
      <c r="T2792" s="73"/>
      <c r="U2792" s="48"/>
      <c r="V2792" s="49"/>
    </row>
    <row r="2793" spans="1:22" x14ac:dyDescent="0.35">
      <c r="A2793" s="1"/>
      <c r="B2793" s="44"/>
      <c r="E2793" s="50"/>
      <c r="F2793" s="41"/>
      <c r="G2793" s="42"/>
      <c r="H2793" s="42"/>
      <c r="I2793" s="42"/>
      <c r="J2793" s="42"/>
      <c r="K2793" s="42"/>
      <c r="L2793" s="46"/>
      <c r="M2793" s="48"/>
      <c r="N2793" s="48"/>
      <c r="O2793" s="42"/>
      <c r="P2793" s="42"/>
      <c r="Q2793" s="42"/>
      <c r="R2793" s="47"/>
      <c r="S2793" s="42"/>
      <c r="T2793" s="73"/>
      <c r="U2793" s="48"/>
      <c r="V2793" s="49"/>
    </row>
    <row r="2794" spans="1:22" x14ac:dyDescent="0.35">
      <c r="A2794" s="1"/>
      <c r="B2794" s="44"/>
      <c r="E2794" s="50"/>
      <c r="F2794" s="41"/>
      <c r="G2794" s="42"/>
      <c r="H2794" s="42"/>
      <c r="I2794" s="42"/>
      <c r="J2794" s="42"/>
      <c r="K2794" s="42"/>
      <c r="L2794" s="46"/>
      <c r="M2794" s="48"/>
      <c r="N2794" s="48"/>
      <c r="O2794" s="42"/>
      <c r="P2794" s="42"/>
      <c r="Q2794" s="42"/>
      <c r="R2794" s="47"/>
      <c r="S2794" s="42"/>
      <c r="T2794" s="73"/>
      <c r="U2794" s="48"/>
      <c r="V2794" s="49"/>
    </row>
    <row r="2795" spans="1:22" x14ac:dyDescent="0.35">
      <c r="A2795" s="1"/>
      <c r="B2795" s="44"/>
      <c r="E2795" s="50"/>
      <c r="F2795" s="41"/>
      <c r="G2795" s="42"/>
      <c r="H2795" s="42"/>
      <c r="I2795" s="42"/>
      <c r="J2795" s="42"/>
      <c r="K2795" s="42"/>
      <c r="L2795" s="46"/>
      <c r="M2795" s="48"/>
      <c r="N2795" s="48"/>
      <c r="O2795" s="42"/>
      <c r="P2795" s="42"/>
      <c r="Q2795" s="42"/>
      <c r="R2795" s="47"/>
      <c r="S2795" s="42"/>
      <c r="T2795" s="73"/>
      <c r="U2795" s="48"/>
      <c r="V2795" s="49"/>
    </row>
    <row r="2796" spans="1:22" x14ac:dyDescent="0.35">
      <c r="A2796" s="1"/>
      <c r="B2796" s="44"/>
      <c r="E2796" s="50"/>
      <c r="F2796" s="41"/>
      <c r="G2796" s="42"/>
      <c r="H2796" s="42"/>
      <c r="I2796" s="42"/>
      <c r="J2796" s="42"/>
      <c r="K2796" s="42"/>
      <c r="L2796" s="46"/>
      <c r="M2796" s="48"/>
      <c r="N2796" s="48"/>
      <c r="O2796" s="42"/>
      <c r="P2796" s="42"/>
      <c r="Q2796" s="42"/>
      <c r="R2796" s="47"/>
      <c r="S2796" s="42"/>
      <c r="T2796" s="73"/>
      <c r="U2796" s="48"/>
      <c r="V2796" s="49"/>
    </row>
    <row r="2797" spans="1:22" x14ac:dyDescent="0.35">
      <c r="A2797" s="1"/>
      <c r="B2797" s="44"/>
      <c r="E2797" s="50"/>
      <c r="F2797" s="41"/>
      <c r="G2797" s="42"/>
      <c r="H2797" s="42"/>
      <c r="I2797" s="42"/>
      <c r="J2797" s="42"/>
      <c r="K2797" s="42"/>
      <c r="L2797" s="46"/>
      <c r="M2797" s="48"/>
      <c r="N2797" s="48"/>
      <c r="O2797" s="42"/>
      <c r="P2797" s="42"/>
      <c r="Q2797" s="42"/>
      <c r="R2797" s="47"/>
      <c r="S2797" s="42"/>
      <c r="T2797" s="73"/>
      <c r="U2797" s="48"/>
      <c r="V2797" s="49"/>
    </row>
    <row r="2798" spans="1:22" x14ac:dyDescent="0.35">
      <c r="A2798" s="1"/>
      <c r="B2798" s="44"/>
      <c r="E2798" s="50"/>
      <c r="F2798" s="41"/>
      <c r="G2798" s="42"/>
      <c r="H2798" s="42"/>
      <c r="I2798" s="42"/>
      <c r="J2798" s="42"/>
      <c r="K2798" s="42"/>
      <c r="L2798" s="46"/>
      <c r="M2798" s="42"/>
      <c r="N2798" s="48"/>
      <c r="O2798" s="42"/>
      <c r="P2798" s="42"/>
      <c r="Q2798" s="42"/>
      <c r="R2798" s="47"/>
      <c r="S2798" s="42"/>
      <c r="T2798" s="73"/>
      <c r="U2798" s="48"/>
      <c r="V2798" s="49"/>
    </row>
    <row r="2799" spans="1:22" x14ac:dyDescent="0.35">
      <c r="A2799" s="1"/>
      <c r="B2799" s="44"/>
      <c r="E2799" s="50"/>
      <c r="F2799" s="41"/>
      <c r="G2799" s="42"/>
      <c r="H2799" s="42"/>
      <c r="I2799" s="42"/>
      <c r="J2799" s="42"/>
      <c r="K2799" s="42"/>
      <c r="L2799" s="46"/>
      <c r="M2799" s="42"/>
      <c r="N2799" s="48"/>
      <c r="O2799" s="42"/>
      <c r="P2799" s="42"/>
      <c r="Q2799" s="42"/>
      <c r="R2799" s="47"/>
      <c r="S2799" s="42"/>
      <c r="T2799" s="73"/>
      <c r="U2799" s="48"/>
      <c r="V2799" s="49"/>
    </row>
    <row r="2800" spans="1:22" x14ac:dyDescent="0.35">
      <c r="A2800" s="1"/>
      <c r="B2800" s="44"/>
      <c r="E2800" s="50"/>
      <c r="F2800" s="41"/>
      <c r="G2800" s="42"/>
      <c r="H2800" s="42"/>
      <c r="I2800" s="42"/>
      <c r="J2800" s="42"/>
      <c r="K2800" s="42"/>
      <c r="L2800" s="46"/>
      <c r="M2800" s="42"/>
      <c r="N2800" s="48"/>
      <c r="O2800" s="42"/>
      <c r="P2800" s="42"/>
      <c r="Q2800" s="48"/>
      <c r="R2800" s="47"/>
      <c r="S2800" s="42"/>
      <c r="T2800" s="73"/>
      <c r="U2800" s="48"/>
      <c r="V2800" s="49"/>
    </row>
    <row r="2801" spans="1:22" x14ac:dyDescent="0.35">
      <c r="A2801" s="1"/>
      <c r="B2801" s="44"/>
      <c r="E2801" s="50"/>
      <c r="F2801" s="41"/>
      <c r="G2801" s="42"/>
      <c r="H2801" s="42"/>
      <c r="I2801" s="42"/>
      <c r="J2801" s="42"/>
      <c r="K2801" s="42"/>
      <c r="L2801" s="46"/>
      <c r="M2801" s="42"/>
      <c r="N2801" s="48"/>
      <c r="O2801" s="42"/>
      <c r="P2801" s="42"/>
      <c r="Q2801" s="42"/>
      <c r="R2801" s="47"/>
      <c r="S2801" s="42"/>
      <c r="T2801" s="73"/>
      <c r="U2801" s="48"/>
      <c r="V2801" s="49"/>
    </row>
    <row r="2802" spans="1:22" x14ac:dyDescent="0.35">
      <c r="A2802" s="1"/>
      <c r="B2802" s="44"/>
      <c r="E2802" s="50"/>
      <c r="F2802" s="41"/>
      <c r="G2802" s="42"/>
      <c r="H2802" s="42"/>
      <c r="I2802" s="42"/>
      <c r="J2802" s="42"/>
      <c r="K2802" s="42"/>
      <c r="L2802" s="46"/>
      <c r="M2802" s="42"/>
      <c r="N2802" s="48"/>
      <c r="O2802" s="42"/>
      <c r="P2802" s="42"/>
      <c r="Q2802" s="42"/>
      <c r="R2802" s="47"/>
      <c r="S2802" s="42"/>
      <c r="T2802" s="73"/>
      <c r="U2802" s="48"/>
      <c r="V2802" s="49"/>
    </row>
    <row r="2803" spans="1:22" x14ac:dyDescent="0.35">
      <c r="A2803" s="1"/>
      <c r="B2803" s="44"/>
      <c r="E2803" s="50"/>
      <c r="F2803" s="41"/>
      <c r="G2803" s="42"/>
      <c r="H2803" s="42"/>
      <c r="I2803" s="42"/>
      <c r="J2803" s="42"/>
      <c r="K2803" s="42"/>
      <c r="L2803" s="46"/>
      <c r="M2803" s="42"/>
      <c r="N2803" s="48"/>
      <c r="O2803" s="42"/>
      <c r="P2803" s="42"/>
      <c r="Q2803" s="42"/>
      <c r="R2803" s="47"/>
      <c r="S2803" s="42"/>
      <c r="T2803" s="73"/>
      <c r="U2803" s="48"/>
      <c r="V2803" s="49"/>
    </row>
    <row r="2804" spans="1:22" x14ac:dyDescent="0.35">
      <c r="A2804" s="1"/>
      <c r="B2804" s="44"/>
      <c r="E2804" s="50"/>
      <c r="F2804" s="41"/>
      <c r="G2804" s="42"/>
      <c r="H2804" s="42"/>
      <c r="I2804" s="42"/>
      <c r="J2804" s="42"/>
      <c r="K2804" s="42"/>
      <c r="L2804" s="46"/>
      <c r="M2804" s="42"/>
      <c r="N2804" s="48"/>
      <c r="O2804" s="42"/>
      <c r="P2804" s="42"/>
      <c r="Q2804" s="42"/>
      <c r="R2804" s="47"/>
      <c r="S2804" s="42"/>
      <c r="T2804" s="73"/>
      <c r="U2804" s="48"/>
      <c r="V2804" s="49"/>
    </row>
    <row r="2805" spans="1:22" x14ac:dyDescent="0.35">
      <c r="A2805" s="1"/>
      <c r="B2805" s="44"/>
      <c r="E2805" s="50"/>
      <c r="F2805" s="41"/>
      <c r="G2805" s="42"/>
      <c r="H2805" s="42"/>
      <c r="I2805" s="42"/>
      <c r="J2805" s="42"/>
      <c r="K2805" s="42"/>
      <c r="L2805" s="46"/>
      <c r="M2805" s="48"/>
      <c r="N2805" s="48"/>
      <c r="O2805" s="42"/>
      <c r="P2805" s="42"/>
      <c r="Q2805" s="42"/>
      <c r="R2805" s="47"/>
      <c r="S2805" s="42"/>
      <c r="T2805" s="73"/>
      <c r="U2805" s="48"/>
      <c r="V2805" s="49"/>
    </row>
    <row r="2806" spans="1:22" x14ac:dyDescent="0.35">
      <c r="A2806" s="1"/>
      <c r="B2806" s="44"/>
      <c r="E2806" s="50"/>
      <c r="F2806" s="41"/>
      <c r="G2806" s="42"/>
      <c r="H2806" s="42"/>
      <c r="I2806" s="42"/>
      <c r="J2806" s="42"/>
      <c r="K2806" s="42"/>
      <c r="L2806" s="46"/>
      <c r="M2806" s="42"/>
      <c r="N2806" s="48"/>
      <c r="O2806" s="42"/>
      <c r="P2806" s="42"/>
      <c r="Q2806" s="42"/>
      <c r="R2806" s="47"/>
      <c r="S2806" s="42"/>
      <c r="T2806" s="73"/>
      <c r="U2806" s="48"/>
      <c r="V2806" s="49"/>
    </row>
    <row r="2807" spans="1:22" x14ac:dyDescent="0.35">
      <c r="A2807" s="1"/>
      <c r="B2807" s="44"/>
      <c r="E2807" s="50"/>
      <c r="F2807" s="41"/>
      <c r="G2807" s="42"/>
      <c r="H2807" s="42"/>
      <c r="I2807" s="42"/>
      <c r="J2807" s="42"/>
      <c r="K2807" s="42"/>
      <c r="L2807" s="46"/>
      <c r="M2807" s="42"/>
      <c r="N2807" s="48"/>
      <c r="O2807" s="42"/>
      <c r="P2807" s="42"/>
      <c r="Q2807" s="42"/>
      <c r="R2807" s="47"/>
      <c r="S2807" s="42"/>
      <c r="T2807" s="73"/>
      <c r="U2807" s="48"/>
      <c r="V2807" s="49"/>
    </row>
    <row r="2808" spans="1:22" x14ac:dyDescent="0.35">
      <c r="A2808" s="1"/>
      <c r="B2808" s="44"/>
      <c r="E2808" s="50"/>
      <c r="F2808" s="41"/>
      <c r="G2808" s="42"/>
      <c r="H2808" s="42"/>
      <c r="I2808" s="42"/>
      <c r="J2808" s="42"/>
      <c r="K2808" s="42"/>
      <c r="L2808" s="46"/>
      <c r="M2808" s="42"/>
      <c r="N2808" s="48"/>
      <c r="O2808" s="42"/>
      <c r="P2808" s="42"/>
      <c r="Q2808" s="42"/>
      <c r="R2808" s="47"/>
      <c r="S2808" s="42"/>
      <c r="T2808" s="73"/>
      <c r="U2808" s="48"/>
      <c r="V2808" s="49"/>
    </row>
    <row r="2809" spans="1:22" x14ac:dyDescent="0.35">
      <c r="A2809" s="1"/>
      <c r="B2809" s="44"/>
      <c r="E2809" s="50"/>
      <c r="F2809" s="41"/>
      <c r="G2809" s="42"/>
      <c r="H2809" s="42"/>
      <c r="I2809" s="42"/>
      <c r="J2809" s="42"/>
      <c r="K2809" s="42"/>
      <c r="L2809" s="46"/>
      <c r="M2809" s="48"/>
      <c r="N2809" s="48"/>
      <c r="O2809" s="42"/>
      <c r="P2809" s="42"/>
      <c r="Q2809" s="42"/>
      <c r="R2809" s="47"/>
      <c r="S2809" s="42"/>
      <c r="T2809" s="73"/>
      <c r="U2809" s="48"/>
      <c r="V2809" s="49"/>
    </row>
    <row r="2810" spans="1:22" x14ac:dyDescent="0.35">
      <c r="A2810" s="1"/>
      <c r="B2810" s="44"/>
      <c r="E2810" s="50"/>
      <c r="F2810" s="41"/>
      <c r="G2810" s="42"/>
      <c r="H2810" s="42"/>
      <c r="I2810" s="42"/>
      <c r="J2810" s="42"/>
      <c r="K2810" s="42"/>
      <c r="L2810" s="46"/>
      <c r="M2810" s="48"/>
      <c r="N2810" s="48"/>
      <c r="O2810" s="42"/>
      <c r="P2810" s="42"/>
      <c r="Q2810" s="42"/>
      <c r="R2810" s="47"/>
      <c r="S2810" s="42"/>
      <c r="T2810" s="73"/>
      <c r="U2810" s="48"/>
      <c r="V2810" s="49"/>
    </row>
    <row r="2811" spans="1:22" x14ac:dyDescent="0.35">
      <c r="A2811" s="1"/>
      <c r="B2811" s="44"/>
      <c r="E2811" s="50"/>
      <c r="F2811" s="41"/>
      <c r="G2811" s="42"/>
      <c r="H2811" s="42"/>
      <c r="I2811" s="42"/>
      <c r="J2811" s="42"/>
      <c r="K2811" s="42"/>
      <c r="L2811" s="46"/>
      <c r="M2811" s="42"/>
      <c r="N2811" s="48"/>
      <c r="O2811" s="42"/>
      <c r="P2811" s="42"/>
      <c r="Q2811" s="42"/>
      <c r="R2811" s="47"/>
      <c r="S2811" s="42"/>
      <c r="T2811" s="73"/>
      <c r="U2811" s="48"/>
      <c r="V2811" s="49"/>
    </row>
    <row r="2812" spans="1:22" x14ac:dyDescent="0.35">
      <c r="A2812" s="1"/>
      <c r="B2812" s="44"/>
      <c r="E2812" s="50"/>
      <c r="F2812" s="41"/>
      <c r="G2812" s="42"/>
      <c r="H2812" s="42"/>
      <c r="I2812" s="42"/>
      <c r="J2812" s="42"/>
      <c r="K2812" s="42"/>
      <c r="L2812" s="46"/>
      <c r="M2812" s="48"/>
      <c r="N2812" s="48"/>
      <c r="O2812" s="42"/>
      <c r="P2812" s="42"/>
      <c r="Q2812" s="42"/>
      <c r="R2812" s="47"/>
      <c r="S2812" s="42"/>
      <c r="T2812" s="73"/>
      <c r="U2812" s="48"/>
      <c r="V2812" s="49"/>
    </row>
    <row r="2813" spans="1:22" x14ac:dyDescent="0.35">
      <c r="A2813" s="1"/>
      <c r="B2813" s="44"/>
      <c r="E2813" s="50"/>
      <c r="F2813" s="41"/>
      <c r="G2813" s="42"/>
      <c r="H2813" s="42"/>
      <c r="I2813" s="42"/>
      <c r="J2813" s="42"/>
      <c r="K2813" s="42"/>
      <c r="L2813" s="46"/>
      <c r="M2813" s="42"/>
      <c r="N2813" s="48"/>
      <c r="O2813" s="42"/>
      <c r="P2813" s="42"/>
      <c r="Q2813" s="42"/>
      <c r="R2813" s="47"/>
      <c r="S2813" s="42"/>
      <c r="T2813" s="73"/>
      <c r="U2813" s="48"/>
      <c r="V2813" s="49"/>
    </row>
    <row r="2814" spans="1:22" x14ac:dyDescent="0.35">
      <c r="A2814" s="1"/>
      <c r="B2814" s="44"/>
      <c r="E2814" s="50"/>
      <c r="F2814" s="41"/>
      <c r="G2814" s="42"/>
      <c r="H2814" s="42"/>
      <c r="I2814" s="42"/>
      <c r="J2814" s="42"/>
      <c r="K2814" s="42"/>
      <c r="L2814" s="46"/>
      <c r="M2814" s="48"/>
      <c r="N2814" s="48"/>
      <c r="O2814" s="42"/>
      <c r="P2814" s="42"/>
      <c r="Q2814" s="42"/>
      <c r="R2814" s="47"/>
      <c r="S2814" s="42"/>
      <c r="T2814" s="73"/>
      <c r="U2814" s="48"/>
      <c r="V2814" s="49"/>
    </row>
    <row r="2815" spans="1:22" x14ac:dyDescent="0.35">
      <c r="A2815" s="1"/>
      <c r="B2815" s="44"/>
      <c r="E2815" s="50"/>
      <c r="F2815" s="41"/>
      <c r="G2815" s="42"/>
      <c r="H2815" s="42"/>
      <c r="I2815" s="42"/>
      <c r="J2815" s="42"/>
      <c r="K2815" s="42"/>
      <c r="L2815" s="46"/>
      <c r="M2815" s="42"/>
      <c r="N2815" s="48"/>
      <c r="O2815" s="42"/>
      <c r="P2815" s="42"/>
      <c r="Q2815" s="42"/>
      <c r="R2815" s="47"/>
      <c r="S2815" s="42"/>
      <c r="T2815" s="73"/>
      <c r="U2815" s="48"/>
      <c r="V2815" s="49"/>
    </row>
    <row r="2816" spans="1:22" x14ac:dyDescent="0.35">
      <c r="A2816" s="1"/>
      <c r="B2816" s="44"/>
      <c r="E2816" s="50"/>
      <c r="F2816" s="41"/>
      <c r="G2816" s="42"/>
      <c r="H2816" s="42"/>
      <c r="I2816" s="42"/>
      <c r="J2816" s="42"/>
      <c r="K2816" s="42"/>
      <c r="L2816" s="46"/>
      <c r="M2816" s="48"/>
      <c r="N2816" s="48"/>
      <c r="O2816" s="42"/>
      <c r="P2816" s="42"/>
      <c r="Q2816" s="42"/>
      <c r="R2816" s="47"/>
      <c r="S2816" s="42"/>
      <c r="T2816" s="73"/>
      <c r="U2816" s="48"/>
      <c r="V2816" s="49"/>
    </row>
    <row r="2817" spans="1:22" x14ac:dyDescent="0.35">
      <c r="A2817" s="1"/>
      <c r="B2817" s="44"/>
      <c r="E2817" s="50"/>
      <c r="F2817" s="41"/>
      <c r="G2817" s="42"/>
      <c r="H2817" s="42"/>
      <c r="I2817" s="42"/>
      <c r="J2817" s="42"/>
      <c r="K2817" s="42"/>
      <c r="L2817" s="46"/>
      <c r="M2817" s="48"/>
      <c r="N2817" s="48"/>
      <c r="O2817" s="42"/>
      <c r="P2817" s="42"/>
      <c r="Q2817" s="42"/>
      <c r="R2817" s="47"/>
      <c r="S2817" s="42"/>
      <c r="T2817" s="73"/>
      <c r="U2817" s="48"/>
      <c r="V2817" s="49"/>
    </row>
    <row r="2818" spans="1:22" x14ac:dyDescent="0.35">
      <c r="A2818" s="1"/>
      <c r="B2818" s="44"/>
      <c r="E2818" s="50"/>
      <c r="F2818" s="41"/>
      <c r="G2818" s="42"/>
      <c r="H2818" s="42"/>
      <c r="I2818" s="42"/>
      <c r="J2818" s="42"/>
      <c r="K2818" s="42"/>
      <c r="L2818" s="46"/>
      <c r="M2818" s="42"/>
      <c r="N2818" s="48"/>
      <c r="O2818" s="42"/>
      <c r="P2818" s="42"/>
      <c r="Q2818" s="48"/>
      <c r="R2818" s="47"/>
      <c r="S2818" s="42"/>
      <c r="T2818" s="73"/>
      <c r="U2818" s="48"/>
      <c r="V2818" s="49"/>
    </row>
    <row r="2819" spans="1:22" x14ac:dyDescent="0.35">
      <c r="A2819" s="1"/>
      <c r="B2819" s="44"/>
      <c r="E2819" s="50"/>
      <c r="F2819" s="41"/>
      <c r="G2819" s="42"/>
      <c r="H2819" s="42"/>
      <c r="I2819" s="42"/>
      <c r="J2819" s="42"/>
      <c r="K2819" s="42"/>
      <c r="L2819" s="46"/>
      <c r="M2819" s="42"/>
      <c r="N2819" s="48"/>
      <c r="O2819" s="42"/>
      <c r="P2819" s="42"/>
      <c r="Q2819" s="42"/>
      <c r="R2819" s="47"/>
      <c r="S2819" s="42"/>
      <c r="T2819" s="73"/>
      <c r="U2819" s="48"/>
      <c r="V2819" s="49"/>
    </row>
    <row r="2820" spans="1:22" x14ac:dyDescent="0.35">
      <c r="A2820" s="1"/>
      <c r="B2820" s="44"/>
      <c r="E2820" s="50"/>
      <c r="F2820" s="41"/>
      <c r="G2820" s="42"/>
      <c r="H2820" s="42"/>
      <c r="I2820" s="42"/>
      <c r="J2820" s="42"/>
      <c r="K2820" s="42"/>
      <c r="L2820" s="46"/>
      <c r="M2820" s="42"/>
      <c r="N2820" s="48"/>
      <c r="O2820" s="42"/>
      <c r="P2820" s="42"/>
      <c r="Q2820" s="42"/>
      <c r="R2820" s="47"/>
      <c r="S2820" s="42"/>
      <c r="T2820" s="73"/>
      <c r="U2820" s="48"/>
      <c r="V2820" s="49"/>
    </row>
    <row r="2821" spans="1:22" x14ac:dyDescent="0.35">
      <c r="A2821" s="1"/>
      <c r="B2821" s="44"/>
      <c r="E2821" s="50"/>
      <c r="F2821" s="41"/>
      <c r="G2821" s="42"/>
      <c r="H2821" s="42"/>
      <c r="I2821" s="42"/>
      <c r="J2821" s="42"/>
      <c r="K2821" s="42"/>
      <c r="L2821" s="46"/>
      <c r="M2821" s="42"/>
      <c r="N2821" s="48"/>
      <c r="O2821" s="42"/>
      <c r="P2821" s="42"/>
      <c r="Q2821" s="42"/>
      <c r="R2821" s="47"/>
      <c r="S2821" s="42"/>
      <c r="T2821" s="73"/>
      <c r="U2821" s="48"/>
      <c r="V2821" s="49"/>
    </row>
    <row r="2822" spans="1:22" x14ac:dyDescent="0.35">
      <c r="A2822" s="1"/>
      <c r="B2822" s="44"/>
      <c r="E2822" s="50"/>
      <c r="F2822" s="41"/>
      <c r="G2822" s="42"/>
      <c r="H2822" s="42"/>
      <c r="I2822" s="42"/>
      <c r="J2822" s="42"/>
      <c r="K2822" s="42"/>
      <c r="L2822" s="46"/>
      <c r="M2822" s="42"/>
      <c r="N2822" s="48"/>
      <c r="O2822" s="42"/>
      <c r="P2822" s="42"/>
      <c r="Q2822" s="48"/>
      <c r="R2822" s="47"/>
      <c r="S2822" s="42"/>
      <c r="T2822" s="73"/>
      <c r="U2822" s="48"/>
      <c r="V2822" s="49"/>
    </row>
    <row r="2823" spans="1:22" x14ac:dyDescent="0.35">
      <c r="A2823" s="1"/>
      <c r="B2823" s="44"/>
      <c r="E2823" s="50"/>
      <c r="F2823" s="41"/>
      <c r="G2823" s="42"/>
      <c r="H2823" s="42"/>
      <c r="I2823" s="42"/>
      <c r="J2823" s="42"/>
      <c r="K2823" s="42"/>
      <c r="L2823" s="46"/>
      <c r="M2823" s="42"/>
      <c r="N2823" s="48"/>
      <c r="O2823" s="42"/>
      <c r="P2823" s="42"/>
      <c r="Q2823" s="42"/>
      <c r="R2823" s="47"/>
      <c r="S2823" s="42"/>
      <c r="T2823" s="73"/>
      <c r="U2823" s="48"/>
      <c r="V2823" s="49"/>
    </row>
    <row r="2824" spans="1:22" x14ac:dyDescent="0.35">
      <c r="A2824" s="1"/>
      <c r="B2824" s="44"/>
      <c r="E2824" s="50"/>
      <c r="F2824" s="41"/>
      <c r="G2824" s="42"/>
      <c r="H2824" s="42"/>
      <c r="I2824" s="42"/>
      <c r="J2824" s="42"/>
      <c r="K2824" s="42"/>
      <c r="L2824" s="46"/>
      <c r="M2824" s="42"/>
      <c r="N2824" s="48"/>
      <c r="O2824" s="42"/>
      <c r="P2824" s="42"/>
      <c r="Q2824" s="42"/>
      <c r="R2824" s="47"/>
      <c r="S2824" s="42"/>
      <c r="T2824" s="73"/>
      <c r="U2824" s="48"/>
      <c r="V2824" s="49"/>
    </row>
    <row r="2825" spans="1:22" x14ac:dyDescent="0.35">
      <c r="A2825" s="1"/>
      <c r="B2825" s="44"/>
      <c r="E2825" s="50"/>
      <c r="F2825" s="41"/>
      <c r="G2825" s="42"/>
      <c r="H2825" s="42"/>
      <c r="I2825" s="42"/>
      <c r="J2825" s="42"/>
      <c r="K2825" s="42"/>
      <c r="L2825" s="46"/>
      <c r="M2825" s="42"/>
      <c r="N2825" s="48"/>
      <c r="O2825" s="42"/>
      <c r="P2825" s="42"/>
      <c r="Q2825" s="42"/>
      <c r="R2825" s="47"/>
      <c r="S2825" s="42"/>
      <c r="T2825" s="73"/>
      <c r="U2825" s="48"/>
      <c r="V2825" s="49"/>
    </row>
    <row r="2826" spans="1:22" x14ac:dyDescent="0.35">
      <c r="A2826" s="1"/>
      <c r="B2826" s="44"/>
      <c r="E2826" s="50"/>
      <c r="F2826" s="41"/>
      <c r="G2826" s="42"/>
      <c r="H2826" s="42"/>
      <c r="I2826" s="42"/>
      <c r="J2826" s="42"/>
      <c r="K2826" s="42"/>
      <c r="L2826" s="46"/>
      <c r="M2826" s="42"/>
      <c r="N2826" s="48"/>
      <c r="O2826" s="42"/>
      <c r="P2826" s="42"/>
      <c r="Q2826" s="48"/>
      <c r="R2826" s="47"/>
      <c r="S2826" s="42"/>
      <c r="T2826" s="73"/>
      <c r="U2826" s="48"/>
      <c r="V2826" s="49"/>
    </row>
    <row r="2827" spans="1:22" x14ac:dyDescent="0.35">
      <c r="A2827" s="1"/>
      <c r="B2827" s="44"/>
      <c r="E2827" s="50"/>
      <c r="F2827" s="41"/>
      <c r="G2827" s="42"/>
      <c r="H2827" s="42"/>
      <c r="I2827" s="42"/>
      <c r="J2827" s="42"/>
      <c r="K2827" s="42"/>
      <c r="L2827" s="46"/>
      <c r="M2827" s="42"/>
      <c r="N2827" s="48"/>
      <c r="O2827" s="42"/>
      <c r="P2827" s="42"/>
      <c r="Q2827" s="42"/>
      <c r="R2827" s="47"/>
      <c r="S2827" s="42"/>
      <c r="T2827" s="73"/>
      <c r="U2827" s="48"/>
      <c r="V2827" s="49"/>
    </row>
    <row r="2828" spans="1:22" x14ac:dyDescent="0.35">
      <c r="A2828" s="1"/>
      <c r="B2828" s="44"/>
      <c r="E2828" s="50"/>
      <c r="F2828" s="60"/>
      <c r="G2828" s="42"/>
      <c r="H2828" s="42"/>
      <c r="I2828" s="42"/>
      <c r="J2828" s="42"/>
      <c r="K2828" s="42"/>
      <c r="L2828" s="46"/>
      <c r="M2828" s="42"/>
      <c r="N2828" s="48"/>
      <c r="O2828" s="42"/>
      <c r="P2828" s="42"/>
      <c r="Q2828" s="42"/>
      <c r="R2828" s="47"/>
      <c r="S2828" s="42"/>
      <c r="T2828" s="73"/>
      <c r="U2828" s="48"/>
      <c r="V2828" s="49"/>
    </row>
    <row r="2829" spans="1:22" x14ac:dyDescent="0.35">
      <c r="A2829" s="1"/>
      <c r="B2829" s="44"/>
      <c r="E2829" s="50"/>
      <c r="F2829" s="41"/>
      <c r="G2829" s="42"/>
      <c r="H2829" s="42"/>
      <c r="I2829" s="42"/>
      <c r="J2829" s="42"/>
      <c r="K2829" s="42"/>
      <c r="L2829" s="46"/>
      <c r="M2829" s="42"/>
      <c r="N2829" s="48"/>
      <c r="O2829" s="42"/>
      <c r="P2829" s="42"/>
      <c r="Q2829" s="42"/>
      <c r="R2829" s="47"/>
      <c r="S2829" s="42"/>
      <c r="T2829" s="73"/>
      <c r="U2829" s="48"/>
      <c r="V2829" s="49"/>
    </row>
    <row r="2830" spans="1:22" x14ac:dyDescent="0.35">
      <c r="A2830" s="1"/>
      <c r="B2830" s="44"/>
      <c r="E2830" s="50"/>
      <c r="F2830" s="41"/>
      <c r="G2830" s="42"/>
      <c r="H2830" s="42"/>
      <c r="I2830" s="42"/>
      <c r="J2830" s="42"/>
      <c r="K2830" s="42"/>
      <c r="L2830" s="46"/>
      <c r="M2830" s="42"/>
      <c r="N2830" s="48"/>
      <c r="O2830" s="42"/>
      <c r="P2830" s="42"/>
      <c r="Q2830" s="48"/>
      <c r="R2830" s="47"/>
      <c r="S2830" s="42"/>
      <c r="T2830" s="73"/>
      <c r="U2830" s="48"/>
      <c r="V2830" s="49"/>
    </row>
    <row r="2831" spans="1:22" x14ac:dyDescent="0.35">
      <c r="A2831" s="1"/>
      <c r="B2831" s="44"/>
      <c r="E2831" s="50"/>
      <c r="F2831" s="41"/>
      <c r="G2831" s="42"/>
      <c r="H2831" s="42"/>
      <c r="I2831" s="42"/>
      <c r="J2831" s="42"/>
      <c r="K2831" s="42"/>
      <c r="L2831" s="46"/>
      <c r="M2831" s="42"/>
      <c r="N2831" s="48"/>
      <c r="O2831" s="42"/>
      <c r="P2831" s="42"/>
      <c r="Q2831" s="48"/>
      <c r="R2831" s="47"/>
      <c r="S2831" s="42"/>
      <c r="T2831" s="73"/>
      <c r="U2831" s="48"/>
      <c r="V2831" s="49"/>
    </row>
    <row r="2832" spans="1:22" x14ac:dyDescent="0.35">
      <c r="A2832" s="1"/>
      <c r="B2832" s="44"/>
      <c r="E2832" s="50"/>
      <c r="F2832" s="41"/>
      <c r="G2832" s="42"/>
      <c r="H2832" s="42"/>
      <c r="I2832" s="42"/>
      <c r="J2832" s="42"/>
      <c r="K2832" s="42"/>
      <c r="L2832" s="46"/>
      <c r="M2832" s="42"/>
      <c r="N2832" s="48"/>
      <c r="O2832" s="42"/>
      <c r="P2832" s="42"/>
      <c r="Q2832" s="42"/>
      <c r="R2832" s="47"/>
      <c r="S2832" s="42"/>
      <c r="T2832" s="73"/>
      <c r="U2832" s="48"/>
      <c r="V2832" s="49"/>
    </row>
    <row r="2833" spans="1:22" x14ac:dyDescent="0.35">
      <c r="A2833" s="1"/>
      <c r="B2833" s="44"/>
      <c r="E2833" s="50"/>
      <c r="F2833" s="41"/>
      <c r="G2833" s="42"/>
      <c r="H2833" s="42"/>
      <c r="I2833" s="42"/>
      <c r="J2833" s="42"/>
      <c r="K2833" s="42"/>
      <c r="L2833" s="46"/>
      <c r="M2833" s="48"/>
      <c r="N2833" s="48"/>
      <c r="O2833" s="42"/>
      <c r="P2833" s="42"/>
      <c r="Q2833" s="42"/>
      <c r="R2833" s="47"/>
      <c r="S2833" s="42"/>
      <c r="T2833" s="73"/>
      <c r="U2833" s="48"/>
      <c r="V2833" s="49"/>
    </row>
    <row r="2834" spans="1:22" x14ac:dyDescent="0.35">
      <c r="A2834" s="1"/>
      <c r="B2834" s="44"/>
      <c r="E2834" s="50"/>
      <c r="F2834" s="41"/>
      <c r="G2834" s="42"/>
      <c r="H2834" s="42"/>
      <c r="I2834" s="42"/>
      <c r="J2834" s="42"/>
      <c r="K2834" s="42"/>
      <c r="L2834" s="46"/>
      <c r="M2834" s="48"/>
      <c r="N2834" s="48"/>
      <c r="O2834" s="42"/>
      <c r="P2834" s="42"/>
      <c r="Q2834" s="42"/>
      <c r="R2834" s="47"/>
      <c r="S2834" s="42"/>
      <c r="T2834" s="73"/>
      <c r="U2834" s="48"/>
      <c r="V2834" s="49"/>
    </row>
    <row r="2835" spans="1:22" x14ac:dyDescent="0.35">
      <c r="A2835" s="1"/>
      <c r="B2835" s="44"/>
      <c r="E2835" s="50"/>
      <c r="F2835" s="41"/>
      <c r="G2835" s="42"/>
      <c r="H2835" s="42"/>
      <c r="I2835" s="42"/>
      <c r="J2835" s="42"/>
      <c r="K2835" s="42"/>
      <c r="L2835" s="46"/>
      <c r="M2835" s="42"/>
      <c r="N2835" s="48"/>
      <c r="O2835" s="42"/>
      <c r="P2835" s="42"/>
      <c r="Q2835" s="42"/>
      <c r="R2835" s="47"/>
      <c r="S2835" s="42"/>
      <c r="T2835" s="73"/>
      <c r="U2835" s="48"/>
      <c r="V2835" s="49"/>
    </row>
    <row r="2836" spans="1:22" x14ac:dyDescent="0.35">
      <c r="A2836" s="1"/>
      <c r="B2836" s="44"/>
      <c r="E2836" s="50"/>
      <c r="F2836" s="41"/>
      <c r="G2836" s="42"/>
      <c r="H2836" s="42"/>
      <c r="I2836" s="42"/>
      <c r="J2836" s="42"/>
      <c r="K2836" s="42"/>
      <c r="L2836" s="46"/>
      <c r="M2836" s="42"/>
      <c r="N2836" s="48"/>
      <c r="O2836" s="42"/>
      <c r="P2836" s="42"/>
      <c r="Q2836" s="48"/>
      <c r="R2836" s="47"/>
      <c r="S2836" s="42"/>
      <c r="T2836" s="73"/>
      <c r="U2836" s="48"/>
      <c r="V2836" s="49"/>
    </row>
    <row r="2837" spans="1:22" x14ac:dyDescent="0.35">
      <c r="A2837" s="1"/>
      <c r="B2837" s="44"/>
      <c r="E2837" s="50"/>
      <c r="F2837" s="41"/>
      <c r="G2837" s="42"/>
      <c r="H2837" s="42"/>
      <c r="I2837" s="42"/>
      <c r="J2837" s="42"/>
      <c r="K2837" s="42"/>
      <c r="L2837" s="46"/>
      <c r="M2837" s="48"/>
      <c r="N2837" s="48"/>
      <c r="O2837" s="42"/>
      <c r="P2837" s="42"/>
      <c r="Q2837" s="42"/>
      <c r="R2837" s="47"/>
      <c r="S2837" s="42"/>
      <c r="T2837" s="73"/>
      <c r="U2837" s="48"/>
      <c r="V2837" s="49"/>
    </row>
    <row r="2838" spans="1:22" x14ac:dyDescent="0.35">
      <c r="A2838" s="1"/>
      <c r="B2838" s="44"/>
      <c r="E2838" s="50"/>
      <c r="F2838" s="41"/>
      <c r="G2838" s="42"/>
      <c r="H2838" s="42"/>
      <c r="I2838" s="42"/>
      <c r="J2838" s="42"/>
      <c r="K2838" s="42"/>
      <c r="L2838" s="46"/>
      <c r="M2838" s="48"/>
      <c r="N2838" s="48"/>
      <c r="O2838" s="42"/>
      <c r="P2838" s="42"/>
      <c r="Q2838" s="42"/>
      <c r="R2838" s="47"/>
      <c r="S2838" s="42"/>
      <c r="T2838" s="73"/>
      <c r="U2838" s="48"/>
      <c r="V2838" s="49"/>
    </row>
    <row r="2839" spans="1:22" x14ac:dyDescent="0.35">
      <c r="A2839" s="1"/>
      <c r="B2839" s="44"/>
      <c r="E2839" s="50"/>
      <c r="F2839" s="41"/>
      <c r="G2839" s="42"/>
      <c r="H2839" s="42"/>
      <c r="I2839" s="42"/>
      <c r="J2839" s="42"/>
      <c r="K2839" s="42"/>
      <c r="L2839" s="46"/>
      <c r="M2839" s="42"/>
      <c r="N2839" s="48"/>
      <c r="O2839" s="42"/>
      <c r="P2839" s="42"/>
      <c r="Q2839" s="42"/>
      <c r="R2839" s="47"/>
      <c r="S2839" s="42"/>
      <c r="T2839" s="73"/>
      <c r="U2839" s="48"/>
      <c r="V2839" s="49"/>
    </row>
    <row r="2840" spans="1:22" x14ac:dyDescent="0.35">
      <c r="A2840" s="1"/>
      <c r="B2840" s="44"/>
      <c r="E2840" s="50"/>
      <c r="F2840" s="41"/>
      <c r="G2840" s="42"/>
      <c r="H2840" s="42"/>
      <c r="I2840" s="42"/>
      <c r="J2840" s="42"/>
      <c r="K2840" s="42"/>
      <c r="L2840" s="46"/>
      <c r="M2840" s="42"/>
      <c r="N2840" s="48"/>
      <c r="O2840" s="42"/>
      <c r="P2840" s="42"/>
      <c r="Q2840" s="42"/>
      <c r="R2840" s="47"/>
      <c r="S2840" s="42"/>
      <c r="T2840" s="73"/>
      <c r="U2840" s="48"/>
      <c r="V2840" s="49"/>
    </row>
    <row r="2841" spans="1:22" x14ac:dyDescent="0.35">
      <c r="A2841" s="1"/>
      <c r="B2841" s="44"/>
      <c r="E2841" s="50"/>
      <c r="F2841" s="41"/>
      <c r="G2841" s="42"/>
      <c r="H2841" s="42"/>
      <c r="I2841" s="42"/>
      <c r="J2841" s="42"/>
      <c r="K2841" s="42"/>
      <c r="L2841" s="46"/>
      <c r="M2841" s="48"/>
      <c r="N2841" s="48"/>
      <c r="O2841" s="42"/>
      <c r="P2841" s="42"/>
      <c r="Q2841" s="42"/>
      <c r="R2841" s="47"/>
      <c r="S2841" s="42"/>
      <c r="T2841" s="73"/>
      <c r="U2841" s="48"/>
      <c r="V2841" s="49"/>
    </row>
    <row r="2842" spans="1:22" x14ac:dyDescent="0.35">
      <c r="A2842" s="1"/>
      <c r="B2842" s="44"/>
      <c r="E2842" s="50"/>
      <c r="F2842" s="41"/>
      <c r="G2842" s="42"/>
      <c r="H2842" s="42"/>
      <c r="I2842" s="42"/>
      <c r="J2842" s="42"/>
      <c r="K2842" s="42"/>
      <c r="L2842" s="46"/>
      <c r="M2842" s="42"/>
      <c r="N2842" s="48"/>
      <c r="O2842" s="42"/>
      <c r="P2842" s="42"/>
      <c r="Q2842" s="42"/>
      <c r="R2842" s="47"/>
      <c r="S2842" s="42"/>
      <c r="T2842" s="73"/>
      <c r="U2842" s="48"/>
      <c r="V2842" s="49"/>
    </row>
    <row r="2843" spans="1:22" x14ac:dyDescent="0.35">
      <c r="A2843" s="1"/>
      <c r="B2843" s="44"/>
      <c r="E2843" s="50"/>
      <c r="F2843" s="41"/>
      <c r="G2843" s="42"/>
      <c r="H2843" s="42"/>
      <c r="I2843" s="42"/>
      <c r="J2843" s="42"/>
      <c r="K2843" s="42"/>
      <c r="L2843" s="46"/>
      <c r="M2843" s="42"/>
      <c r="N2843" s="48"/>
      <c r="O2843" s="42"/>
      <c r="P2843" s="42"/>
      <c r="Q2843" s="42"/>
      <c r="R2843" s="47"/>
      <c r="S2843" s="42"/>
      <c r="T2843" s="73"/>
      <c r="U2843" s="48"/>
      <c r="V2843" s="49"/>
    </row>
    <row r="2844" spans="1:22" x14ac:dyDescent="0.35">
      <c r="A2844" s="1"/>
      <c r="B2844" s="44"/>
      <c r="E2844" s="50"/>
      <c r="F2844" s="41"/>
      <c r="G2844" s="42"/>
      <c r="H2844" s="42"/>
      <c r="I2844" s="42"/>
      <c r="J2844" s="42"/>
      <c r="K2844" s="42"/>
      <c r="L2844" s="46"/>
      <c r="M2844" s="42"/>
      <c r="N2844" s="48"/>
      <c r="O2844" s="42"/>
      <c r="P2844" s="42"/>
      <c r="Q2844" s="42"/>
      <c r="R2844" s="47"/>
      <c r="S2844" s="42"/>
      <c r="T2844" s="73"/>
      <c r="U2844" s="48"/>
      <c r="V2844" s="49"/>
    </row>
    <row r="2845" spans="1:22" x14ac:dyDescent="0.35">
      <c r="A2845" s="1"/>
      <c r="B2845" s="44"/>
      <c r="E2845" s="50"/>
      <c r="F2845" s="41"/>
      <c r="G2845" s="42"/>
      <c r="H2845" s="42"/>
      <c r="I2845" s="42"/>
      <c r="J2845" s="42"/>
      <c r="K2845" s="42"/>
      <c r="L2845" s="46"/>
      <c r="M2845" s="42"/>
      <c r="N2845" s="48"/>
      <c r="O2845" s="42"/>
      <c r="P2845" s="42"/>
      <c r="Q2845" s="42"/>
      <c r="R2845" s="47"/>
      <c r="S2845" s="42"/>
      <c r="T2845" s="73"/>
      <c r="U2845" s="48"/>
      <c r="V2845" s="49"/>
    </row>
    <row r="2846" spans="1:22" x14ac:dyDescent="0.35">
      <c r="A2846" s="1"/>
      <c r="B2846" s="44"/>
      <c r="E2846" s="50"/>
      <c r="F2846" s="41"/>
      <c r="G2846" s="42"/>
      <c r="H2846" s="42"/>
      <c r="I2846" s="42"/>
      <c r="J2846" s="42"/>
      <c r="K2846" s="42"/>
      <c r="L2846" s="46"/>
      <c r="M2846" s="42"/>
      <c r="N2846" s="48"/>
      <c r="O2846" s="42"/>
      <c r="P2846" s="42"/>
      <c r="Q2846" s="42"/>
      <c r="R2846" s="47"/>
      <c r="S2846" s="42"/>
      <c r="T2846" s="73"/>
      <c r="U2846" s="48"/>
      <c r="V2846" s="49"/>
    </row>
    <row r="2847" spans="1:22" x14ac:dyDescent="0.35">
      <c r="A2847" s="1"/>
      <c r="B2847" s="44"/>
      <c r="E2847" s="50"/>
      <c r="F2847" s="41"/>
      <c r="G2847" s="42"/>
      <c r="H2847" s="42"/>
      <c r="I2847" s="42"/>
      <c r="J2847" s="42"/>
      <c r="K2847" s="42"/>
      <c r="L2847" s="46"/>
      <c r="M2847" s="42"/>
      <c r="N2847" s="48"/>
      <c r="O2847" s="42"/>
      <c r="P2847" s="42"/>
      <c r="Q2847" s="42"/>
      <c r="R2847" s="47"/>
      <c r="S2847" s="42"/>
      <c r="T2847" s="73"/>
      <c r="U2847" s="48"/>
      <c r="V2847" s="49"/>
    </row>
    <row r="2848" spans="1:22" x14ac:dyDescent="0.35">
      <c r="A2848" s="1"/>
      <c r="B2848" s="44"/>
      <c r="E2848" s="50"/>
      <c r="F2848" s="41"/>
      <c r="G2848" s="42"/>
      <c r="H2848" s="42"/>
      <c r="I2848" s="42"/>
      <c r="J2848" s="42"/>
      <c r="K2848" s="42"/>
      <c r="L2848" s="46"/>
      <c r="M2848" s="42"/>
      <c r="N2848" s="48"/>
      <c r="O2848" s="42"/>
      <c r="P2848" s="42"/>
      <c r="Q2848" s="42"/>
      <c r="R2848" s="47"/>
      <c r="S2848" s="42"/>
      <c r="T2848" s="73"/>
      <c r="U2848" s="48"/>
      <c r="V2848" s="49"/>
    </row>
    <row r="2849" spans="1:22" x14ac:dyDescent="0.35">
      <c r="A2849" s="1"/>
      <c r="B2849" s="44"/>
      <c r="E2849" s="50"/>
      <c r="F2849" s="41"/>
      <c r="G2849" s="42"/>
      <c r="H2849" s="42"/>
      <c r="I2849" s="42"/>
      <c r="J2849" s="42"/>
      <c r="K2849" s="42"/>
      <c r="L2849" s="46"/>
      <c r="M2849" s="42"/>
      <c r="N2849" s="48"/>
      <c r="O2849" s="42"/>
      <c r="P2849" s="42"/>
      <c r="Q2849" s="42"/>
      <c r="R2849" s="47"/>
      <c r="S2849" s="42"/>
      <c r="T2849" s="73"/>
      <c r="U2849" s="48"/>
      <c r="V2849" s="49"/>
    </row>
    <row r="2850" spans="1:22" x14ac:dyDescent="0.35">
      <c r="A2850" s="1"/>
      <c r="B2850" s="44"/>
      <c r="E2850" s="50"/>
      <c r="F2850" s="41"/>
      <c r="G2850" s="42"/>
      <c r="H2850" s="42"/>
      <c r="I2850" s="42"/>
      <c r="J2850" s="42"/>
      <c r="K2850" s="42"/>
      <c r="L2850" s="46"/>
      <c r="M2850" s="42"/>
      <c r="N2850" s="48"/>
      <c r="O2850" s="42"/>
      <c r="P2850" s="42"/>
      <c r="Q2850" s="42"/>
      <c r="R2850" s="47"/>
      <c r="S2850" s="42"/>
      <c r="T2850" s="73"/>
      <c r="U2850" s="48"/>
      <c r="V2850" s="49"/>
    </row>
    <row r="2851" spans="1:22" x14ac:dyDescent="0.35">
      <c r="A2851" s="1"/>
      <c r="B2851" s="44"/>
      <c r="E2851" s="50"/>
      <c r="F2851" s="41"/>
      <c r="G2851" s="42"/>
      <c r="H2851" s="42"/>
      <c r="I2851" s="42"/>
      <c r="J2851" s="42"/>
      <c r="K2851" s="42"/>
      <c r="L2851" s="46"/>
      <c r="M2851" s="42"/>
      <c r="N2851" s="48"/>
      <c r="O2851" s="42"/>
      <c r="P2851" s="42"/>
      <c r="Q2851" s="42"/>
      <c r="R2851" s="47"/>
      <c r="S2851" s="42"/>
      <c r="T2851" s="73"/>
      <c r="U2851" s="48"/>
      <c r="V2851" s="49"/>
    </row>
    <row r="2852" spans="1:22" x14ac:dyDescent="0.35">
      <c r="A2852" s="1"/>
      <c r="B2852" s="44"/>
      <c r="E2852" s="50"/>
      <c r="F2852" s="41"/>
      <c r="G2852" s="42"/>
      <c r="H2852" s="42"/>
      <c r="I2852" s="42"/>
      <c r="J2852" s="42"/>
      <c r="K2852" s="48"/>
      <c r="L2852" s="46"/>
      <c r="M2852" s="42"/>
      <c r="N2852" s="48"/>
      <c r="O2852" s="42"/>
      <c r="P2852" s="42"/>
      <c r="Q2852" s="48"/>
      <c r="R2852" s="47"/>
      <c r="S2852" s="42"/>
      <c r="T2852" s="73"/>
      <c r="U2852" s="48"/>
      <c r="V2852" s="49"/>
    </row>
    <row r="2853" spans="1:22" x14ac:dyDescent="0.35">
      <c r="A2853" s="1"/>
      <c r="B2853" s="44"/>
      <c r="E2853" s="50"/>
      <c r="F2853" s="41"/>
      <c r="G2853" s="42"/>
      <c r="H2853" s="42"/>
      <c r="I2853" s="42"/>
      <c r="J2853" s="42"/>
      <c r="K2853" s="42"/>
      <c r="L2853" s="46"/>
      <c r="M2853" s="48"/>
      <c r="N2853" s="48"/>
      <c r="O2853" s="42"/>
      <c r="P2853" s="42"/>
      <c r="Q2853" s="42"/>
      <c r="R2853" s="47"/>
      <c r="S2853" s="42"/>
      <c r="T2853" s="73"/>
      <c r="U2853" s="48"/>
      <c r="V2853" s="49"/>
    </row>
    <row r="2854" spans="1:22" x14ac:dyDescent="0.35">
      <c r="A2854" s="1"/>
      <c r="B2854" s="44"/>
      <c r="E2854" s="50"/>
      <c r="F2854" s="41"/>
      <c r="G2854" s="42"/>
      <c r="H2854" s="42"/>
      <c r="I2854" s="42"/>
      <c r="J2854" s="42"/>
      <c r="K2854" s="42"/>
      <c r="L2854" s="46"/>
      <c r="M2854" s="48"/>
      <c r="N2854" s="48"/>
      <c r="O2854" s="42"/>
      <c r="P2854" s="42"/>
      <c r="Q2854" s="42"/>
      <c r="R2854" s="47"/>
      <c r="S2854" s="42"/>
      <c r="T2854" s="73"/>
      <c r="U2854" s="48"/>
      <c r="V2854" s="49"/>
    </row>
    <row r="2855" spans="1:22" x14ac:dyDescent="0.35">
      <c r="A2855" s="1"/>
      <c r="B2855" s="44"/>
      <c r="E2855" s="50"/>
      <c r="F2855" s="41"/>
      <c r="G2855" s="42"/>
      <c r="H2855" s="42"/>
      <c r="I2855" s="42"/>
      <c r="J2855" s="42"/>
      <c r="K2855" s="42"/>
      <c r="L2855" s="46"/>
      <c r="M2855" s="48"/>
      <c r="N2855" s="48"/>
      <c r="O2855" s="42"/>
      <c r="P2855" s="42"/>
      <c r="Q2855" s="42"/>
      <c r="R2855" s="47"/>
      <c r="S2855" s="42"/>
      <c r="T2855" s="73"/>
      <c r="U2855" s="48"/>
      <c r="V2855" s="49"/>
    </row>
    <row r="2856" spans="1:22" x14ac:dyDescent="0.35">
      <c r="A2856" s="1"/>
      <c r="B2856" s="44"/>
      <c r="E2856" s="50"/>
      <c r="F2856" s="41"/>
      <c r="G2856" s="42"/>
      <c r="H2856" s="42"/>
      <c r="I2856" s="42"/>
      <c r="J2856" s="42"/>
      <c r="K2856" s="42"/>
      <c r="L2856" s="46"/>
      <c r="M2856" s="42"/>
      <c r="N2856" s="48"/>
      <c r="O2856" s="42"/>
      <c r="P2856" s="42"/>
      <c r="Q2856" s="42"/>
      <c r="R2856" s="47"/>
      <c r="S2856" s="42"/>
      <c r="T2856" s="73"/>
      <c r="U2856" s="48"/>
      <c r="V2856" s="49"/>
    </row>
    <row r="2857" spans="1:22" x14ac:dyDescent="0.35">
      <c r="A2857" s="1"/>
      <c r="B2857" s="44"/>
      <c r="E2857" s="50"/>
      <c r="F2857" s="41"/>
      <c r="G2857" s="42"/>
      <c r="H2857" s="48"/>
      <c r="I2857" s="42"/>
      <c r="J2857" s="42"/>
      <c r="K2857" s="42"/>
      <c r="L2857" s="46"/>
      <c r="M2857" s="42"/>
      <c r="N2857" s="48"/>
      <c r="O2857" s="42"/>
      <c r="P2857" s="42"/>
      <c r="Q2857" s="42"/>
      <c r="R2857" s="47"/>
      <c r="S2857" s="42"/>
      <c r="T2857" s="73"/>
      <c r="U2857" s="48"/>
      <c r="V2857" s="49"/>
    </row>
    <row r="2858" spans="1:22" x14ac:dyDescent="0.35">
      <c r="A2858" s="1"/>
      <c r="B2858" s="44"/>
      <c r="E2858" s="50"/>
      <c r="F2858" s="41"/>
      <c r="G2858" s="42"/>
      <c r="H2858" s="42"/>
      <c r="I2858" s="42"/>
      <c r="J2858" s="42"/>
      <c r="K2858" s="42"/>
      <c r="L2858" s="46"/>
      <c r="M2858" s="42"/>
      <c r="N2858" s="48"/>
      <c r="O2858" s="42"/>
      <c r="P2858" s="42"/>
      <c r="Q2858" s="42"/>
      <c r="R2858" s="47"/>
      <c r="S2858" s="42"/>
      <c r="T2858" s="73"/>
      <c r="U2858" s="48"/>
      <c r="V2858" s="49"/>
    </row>
    <row r="2859" spans="1:22" x14ac:dyDescent="0.35">
      <c r="A2859" s="1"/>
      <c r="B2859" s="44"/>
      <c r="E2859" s="50"/>
      <c r="F2859" s="41"/>
      <c r="G2859" s="42"/>
      <c r="H2859" s="42"/>
      <c r="I2859" s="42"/>
      <c r="J2859" s="42"/>
      <c r="K2859" s="42"/>
      <c r="L2859" s="46"/>
      <c r="M2859" s="42"/>
      <c r="N2859" s="48"/>
      <c r="O2859" s="42"/>
      <c r="P2859" s="42"/>
      <c r="Q2859" s="42"/>
      <c r="R2859" s="47"/>
      <c r="S2859" s="42"/>
      <c r="T2859" s="73"/>
      <c r="U2859" s="48"/>
      <c r="V2859" s="49"/>
    </row>
    <row r="2860" spans="1:22" x14ac:dyDescent="0.35">
      <c r="A2860" s="1"/>
      <c r="B2860" s="44"/>
      <c r="E2860" s="50"/>
      <c r="F2860" s="41"/>
      <c r="G2860" s="42"/>
      <c r="H2860" s="42"/>
      <c r="I2860" s="42"/>
      <c r="J2860" s="42"/>
      <c r="K2860" s="42"/>
      <c r="L2860" s="46"/>
      <c r="M2860" s="42"/>
      <c r="N2860" s="48"/>
      <c r="O2860" s="42"/>
      <c r="P2860" s="42"/>
      <c r="Q2860" s="42"/>
      <c r="R2860" s="47"/>
      <c r="S2860" s="42"/>
      <c r="T2860" s="73"/>
      <c r="U2860" s="48"/>
      <c r="V2860" s="49"/>
    </row>
    <row r="2861" spans="1:22" x14ac:dyDescent="0.35">
      <c r="A2861" s="1"/>
      <c r="B2861" s="44"/>
      <c r="E2861" s="50"/>
      <c r="F2861" s="41"/>
      <c r="G2861" s="42"/>
      <c r="H2861" s="42"/>
      <c r="I2861" s="42"/>
      <c r="J2861" s="42"/>
      <c r="K2861" s="42"/>
      <c r="L2861" s="46"/>
      <c r="M2861" s="42"/>
      <c r="N2861" s="48"/>
      <c r="O2861" s="42"/>
      <c r="P2861" s="42"/>
      <c r="Q2861" s="42"/>
      <c r="R2861" s="47"/>
      <c r="S2861" s="42"/>
      <c r="T2861" s="73"/>
      <c r="U2861" s="48"/>
      <c r="V2861" s="49"/>
    </row>
    <row r="2862" spans="1:22" x14ac:dyDescent="0.35">
      <c r="A2862" s="1"/>
      <c r="B2862" s="44"/>
      <c r="E2862" s="50"/>
      <c r="F2862" s="41"/>
      <c r="G2862" s="42"/>
      <c r="H2862" s="48"/>
      <c r="I2862" s="42"/>
      <c r="J2862" s="42"/>
      <c r="K2862" s="42"/>
      <c r="L2862" s="46"/>
      <c r="M2862" s="42"/>
      <c r="N2862" s="48"/>
      <c r="O2862" s="42"/>
      <c r="P2862" s="42"/>
      <c r="Q2862" s="42"/>
      <c r="R2862" s="47"/>
      <c r="S2862" s="42"/>
      <c r="T2862" s="73"/>
      <c r="U2862" s="48"/>
      <c r="V2862" s="49"/>
    </row>
    <row r="2863" spans="1:22" x14ac:dyDescent="0.35">
      <c r="A2863" s="1"/>
      <c r="B2863" s="44"/>
      <c r="E2863" s="50"/>
      <c r="F2863" s="41"/>
      <c r="G2863" s="42"/>
      <c r="H2863" s="42"/>
      <c r="I2863" s="42"/>
      <c r="J2863" s="42"/>
      <c r="K2863" s="42"/>
      <c r="L2863" s="46"/>
      <c r="M2863" s="42"/>
      <c r="N2863" s="48"/>
      <c r="O2863" s="42"/>
      <c r="P2863" s="42"/>
      <c r="Q2863" s="42"/>
      <c r="R2863" s="47"/>
      <c r="S2863" s="42"/>
      <c r="T2863" s="73"/>
      <c r="U2863" s="48"/>
      <c r="V2863" s="49"/>
    </row>
    <row r="2864" spans="1:22" x14ac:dyDescent="0.35">
      <c r="A2864" s="1"/>
      <c r="B2864" s="44"/>
      <c r="E2864" s="50"/>
      <c r="F2864" s="41"/>
      <c r="G2864" s="42"/>
      <c r="H2864" s="42"/>
      <c r="I2864" s="42"/>
      <c r="J2864" s="42"/>
      <c r="K2864" s="42"/>
      <c r="L2864" s="46"/>
      <c r="M2864" s="42"/>
      <c r="N2864" s="48"/>
      <c r="O2864" s="42"/>
      <c r="P2864" s="42"/>
      <c r="Q2864" s="42"/>
      <c r="R2864" s="47"/>
      <c r="S2864" s="42"/>
      <c r="T2864" s="73"/>
      <c r="U2864" s="48"/>
      <c r="V2864" s="49"/>
    </row>
    <row r="2865" spans="1:22" x14ac:dyDescent="0.35">
      <c r="A2865" s="1"/>
      <c r="B2865" s="44"/>
      <c r="E2865" s="50"/>
      <c r="F2865" s="41"/>
      <c r="G2865" s="42"/>
      <c r="H2865" s="42"/>
      <c r="I2865" s="42"/>
      <c r="J2865" s="42"/>
      <c r="K2865" s="42"/>
      <c r="L2865" s="46"/>
      <c r="M2865" s="42"/>
      <c r="N2865" s="48"/>
      <c r="O2865" s="42"/>
      <c r="P2865" s="42"/>
      <c r="Q2865" s="42"/>
      <c r="R2865" s="47"/>
      <c r="S2865" s="42"/>
      <c r="T2865" s="73"/>
      <c r="U2865" s="48"/>
      <c r="V2865" s="49"/>
    </row>
    <row r="2866" spans="1:22" x14ac:dyDescent="0.35">
      <c r="A2866" s="1"/>
      <c r="B2866" s="44"/>
      <c r="E2866" s="50"/>
      <c r="F2866" s="41"/>
      <c r="G2866" s="42"/>
      <c r="H2866" s="42"/>
      <c r="I2866" s="42"/>
      <c r="J2866" s="42"/>
      <c r="K2866" s="42"/>
      <c r="L2866" s="46"/>
      <c r="M2866" s="42"/>
      <c r="N2866" s="48"/>
      <c r="O2866" s="42"/>
      <c r="P2866" s="42"/>
      <c r="Q2866" s="42"/>
      <c r="R2866" s="47"/>
      <c r="S2866" s="42"/>
      <c r="T2866" s="73"/>
      <c r="U2866" s="48"/>
      <c r="V2866" s="49"/>
    </row>
    <row r="2867" spans="1:22" x14ac:dyDescent="0.35">
      <c r="A2867" s="1"/>
      <c r="B2867" s="44"/>
      <c r="E2867" s="50"/>
      <c r="F2867" s="41"/>
      <c r="G2867" s="42"/>
      <c r="H2867" s="48"/>
      <c r="I2867" s="42"/>
      <c r="J2867" s="42"/>
      <c r="K2867" s="42"/>
      <c r="L2867" s="46"/>
      <c r="M2867" s="42"/>
      <c r="N2867" s="48"/>
      <c r="O2867" s="42"/>
      <c r="P2867" s="42"/>
      <c r="Q2867" s="42"/>
      <c r="R2867" s="47"/>
      <c r="S2867" s="42"/>
      <c r="T2867" s="73"/>
      <c r="U2867" s="48"/>
      <c r="V2867" s="49"/>
    </row>
    <row r="2868" spans="1:22" x14ac:dyDescent="0.35">
      <c r="A2868" s="1"/>
      <c r="B2868" s="44"/>
      <c r="E2868" s="50"/>
      <c r="F2868" s="41"/>
      <c r="G2868" s="42"/>
      <c r="H2868" s="42"/>
      <c r="I2868" s="42"/>
      <c r="J2868" s="42"/>
      <c r="K2868" s="42"/>
      <c r="L2868" s="46"/>
      <c r="M2868" s="42"/>
      <c r="N2868" s="48"/>
      <c r="O2868" s="42"/>
      <c r="P2868" s="42"/>
      <c r="Q2868" s="42"/>
      <c r="R2868" s="47"/>
      <c r="S2868" s="42"/>
      <c r="T2868" s="73"/>
      <c r="U2868" s="48"/>
      <c r="V2868" s="49"/>
    </row>
    <row r="2869" spans="1:22" x14ac:dyDescent="0.35">
      <c r="A2869" s="1"/>
      <c r="B2869" s="44"/>
      <c r="E2869" s="50"/>
      <c r="F2869" s="41"/>
      <c r="G2869" s="42"/>
      <c r="H2869" s="42"/>
      <c r="I2869" s="42"/>
      <c r="J2869" s="42"/>
      <c r="K2869" s="42"/>
      <c r="L2869" s="46"/>
      <c r="M2869" s="42"/>
      <c r="N2869" s="48"/>
      <c r="O2869" s="42"/>
      <c r="P2869" s="42"/>
      <c r="Q2869" s="42"/>
      <c r="R2869" s="47"/>
      <c r="S2869" s="42"/>
      <c r="T2869" s="73"/>
      <c r="U2869" s="48"/>
      <c r="V2869" s="49"/>
    </row>
    <row r="2870" spans="1:22" x14ac:dyDescent="0.35">
      <c r="A2870" s="1"/>
      <c r="B2870" s="44"/>
      <c r="E2870" s="50"/>
      <c r="F2870" s="41"/>
      <c r="G2870" s="42"/>
      <c r="H2870" s="42"/>
      <c r="I2870" s="42"/>
      <c r="J2870" s="42"/>
      <c r="K2870" s="42"/>
      <c r="L2870" s="46"/>
      <c r="M2870" s="42"/>
      <c r="N2870" s="48"/>
      <c r="O2870" s="42"/>
      <c r="P2870" s="42"/>
      <c r="Q2870" s="42"/>
      <c r="R2870" s="47"/>
      <c r="S2870" s="42"/>
      <c r="T2870" s="73"/>
      <c r="U2870" s="48"/>
      <c r="V2870" s="49"/>
    </row>
    <row r="2871" spans="1:22" x14ac:dyDescent="0.35">
      <c r="A2871" s="1"/>
      <c r="B2871" s="44"/>
      <c r="E2871" s="50"/>
      <c r="F2871" s="41"/>
      <c r="G2871" s="42"/>
      <c r="H2871" s="48"/>
      <c r="I2871" s="42"/>
      <c r="J2871" s="42"/>
      <c r="K2871" s="42"/>
      <c r="L2871" s="46"/>
      <c r="M2871" s="42"/>
      <c r="N2871" s="48"/>
      <c r="O2871" s="42"/>
      <c r="P2871" s="42"/>
      <c r="Q2871" s="42"/>
      <c r="R2871" s="47"/>
      <c r="S2871" s="42"/>
      <c r="T2871" s="73"/>
      <c r="U2871" s="48"/>
      <c r="V2871" s="49"/>
    </row>
    <row r="2872" spans="1:22" x14ac:dyDescent="0.35">
      <c r="A2872" s="1"/>
      <c r="B2872" s="44"/>
      <c r="E2872" s="50"/>
      <c r="F2872" s="41"/>
      <c r="G2872" s="42"/>
      <c r="H2872" s="42"/>
      <c r="I2872" s="42"/>
      <c r="J2872" s="42"/>
      <c r="K2872" s="42"/>
      <c r="L2872" s="46"/>
      <c r="M2872" s="42"/>
      <c r="N2872" s="48"/>
      <c r="O2872" s="42"/>
      <c r="P2872" s="42"/>
      <c r="Q2872" s="42"/>
      <c r="R2872" s="47"/>
      <c r="S2872" s="42"/>
      <c r="T2872" s="73"/>
      <c r="U2872" s="48"/>
      <c r="V2872" s="49"/>
    </row>
    <row r="2873" spans="1:22" x14ac:dyDescent="0.35">
      <c r="A2873" s="1"/>
      <c r="B2873" s="44"/>
      <c r="E2873" s="50"/>
      <c r="F2873" s="41"/>
      <c r="G2873" s="42"/>
      <c r="H2873" s="48"/>
      <c r="I2873" s="42"/>
      <c r="J2873" s="42"/>
      <c r="K2873" s="42"/>
      <c r="L2873" s="46"/>
      <c r="M2873" s="42"/>
      <c r="N2873" s="48"/>
      <c r="O2873" s="42"/>
      <c r="P2873" s="42"/>
      <c r="Q2873" s="42"/>
      <c r="R2873" s="47"/>
      <c r="S2873" s="42"/>
      <c r="T2873" s="73"/>
      <c r="U2873" s="48"/>
      <c r="V2873" s="49"/>
    </row>
    <row r="2874" spans="1:22" x14ac:dyDescent="0.35">
      <c r="A2874" s="1"/>
      <c r="B2874" s="44"/>
      <c r="E2874" s="50"/>
      <c r="F2874" s="41"/>
      <c r="G2874" s="42"/>
      <c r="H2874" s="48"/>
      <c r="I2874" s="42"/>
      <c r="J2874" s="42"/>
      <c r="K2874" s="42"/>
      <c r="L2874" s="46"/>
      <c r="M2874" s="42"/>
      <c r="N2874" s="48"/>
      <c r="O2874" s="42"/>
      <c r="P2874" s="42"/>
      <c r="Q2874" s="42"/>
      <c r="R2874" s="47"/>
      <c r="S2874" s="42"/>
      <c r="T2874" s="73"/>
      <c r="U2874" s="48"/>
      <c r="V2874" s="49"/>
    </row>
    <row r="2875" spans="1:22" x14ac:dyDescent="0.35">
      <c r="A2875" s="1"/>
      <c r="B2875" s="44"/>
      <c r="E2875" s="50"/>
      <c r="F2875" s="41"/>
      <c r="G2875" s="42"/>
      <c r="H2875" s="42"/>
      <c r="I2875" s="42"/>
      <c r="J2875" s="42"/>
      <c r="K2875" s="42"/>
      <c r="L2875" s="46"/>
      <c r="M2875" s="42"/>
      <c r="N2875" s="48"/>
      <c r="O2875" s="42"/>
      <c r="P2875" s="42"/>
      <c r="Q2875" s="42"/>
      <c r="R2875" s="47"/>
      <c r="S2875" s="42"/>
      <c r="T2875" s="73"/>
      <c r="U2875" s="48"/>
      <c r="V2875" s="49"/>
    </row>
    <row r="2876" spans="1:22" x14ac:dyDescent="0.35">
      <c r="A2876" s="1"/>
      <c r="B2876" s="44"/>
      <c r="E2876" s="50"/>
      <c r="F2876" s="41"/>
      <c r="G2876" s="42"/>
      <c r="H2876" s="48"/>
      <c r="I2876" s="42"/>
      <c r="J2876" s="42"/>
      <c r="K2876" s="42"/>
      <c r="L2876" s="46"/>
      <c r="M2876" s="42"/>
      <c r="N2876" s="48"/>
      <c r="O2876" s="42"/>
      <c r="P2876" s="42"/>
      <c r="Q2876" s="42"/>
      <c r="R2876" s="47"/>
      <c r="S2876" s="42"/>
      <c r="T2876" s="73"/>
      <c r="U2876" s="48"/>
      <c r="V2876" s="49"/>
    </row>
    <row r="2877" spans="1:22" x14ac:dyDescent="0.35">
      <c r="A2877" s="1"/>
      <c r="B2877" s="44"/>
      <c r="E2877" s="50"/>
      <c r="F2877" s="41"/>
      <c r="G2877" s="42"/>
      <c r="H2877" s="42"/>
      <c r="I2877" s="42"/>
      <c r="J2877" s="42"/>
      <c r="K2877" s="42"/>
      <c r="L2877" s="46"/>
      <c r="M2877" s="42"/>
      <c r="N2877" s="48"/>
      <c r="O2877" s="42"/>
      <c r="P2877" s="42"/>
      <c r="Q2877" s="42"/>
      <c r="R2877" s="47"/>
      <c r="S2877" s="42"/>
      <c r="T2877" s="73"/>
      <c r="U2877" s="48"/>
      <c r="V2877" s="49"/>
    </row>
    <row r="2878" spans="1:22" x14ac:dyDescent="0.35">
      <c r="A2878" s="1"/>
      <c r="B2878" s="44"/>
      <c r="E2878" s="50"/>
      <c r="F2878" s="41"/>
      <c r="G2878" s="42"/>
      <c r="H2878" s="42"/>
      <c r="I2878" s="42"/>
      <c r="J2878" s="42"/>
      <c r="K2878" s="42"/>
      <c r="L2878" s="46"/>
      <c r="M2878" s="42"/>
      <c r="N2878" s="48"/>
      <c r="O2878" s="42"/>
      <c r="P2878" s="42"/>
      <c r="Q2878" s="42"/>
      <c r="R2878" s="47"/>
      <c r="S2878" s="42"/>
      <c r="T2878" s="73"/>
      <c r="U2878" s="48"/>
      <c r="V2878" s="49"/>
    </row>
    <row r="2879" spans="1:22" x14ac:dyDescent="0.35">
      <c r="A2879" s="1"/>
      <c r="B2879" s="44"/>
      <c r="E2879" s="50"/>
      <c r="F2879" s="41"/>
      <c r="G2879" s="42"/>
      <c r="H2879" s="42"/>
      <c r="I2879" s="42"/>
      <c r="J2879" s="42"/>
      <c r="K2879" s="42"/>
      <c r="L2879" s="46"/>
      <c r="M2879" s="42"/>
      <c r="N2879" s="48"/>
      <c r="O2879" s="42"/>
      <c r="P2879" s="42"/>
      <c r="Q2879" s="42"/>
      <c r="R2879" s="47"/>
      <c r="S2879" s="42"/>
      <c r="T2879" s="73"/>
      <c r="U2879" s="48"/>
      <c r="V2879" s="49"/>
    </row>
    <row r="2880" spans="1:22" x14ac:dyDescent="0.35">
      <c r="A2880" s="1"/>
      <c r="B2880" s="44"/>
      <c r="E2880" s="50"/>
      <c r="F2880" s="41"/>
      <c r="G2880" s="42"/>
      <c r="H2880" s="42"/>
      <c r="I2880" s="42"/>
      <c r="J2880" s="42"/>
      <c r="K2880" s="42"/>
      <c r="L2880" s="46"/>
      <c r="M2880" s="42"/>
      <c r="N2880" s="48"/>
      <c r="O2880" s="42"/>
      <c r="P2880" s="42"/>
      <c r="Q2880" s="42"/>
      <c r="R2880" s="47"/>
      <c r="S2880" s="42"/>
      <c r="T2880" s="73"/>
      <c r="U2880" s="48"/>
      <c r="V2880" s="49"/>
    </row>
    <row r="2881" spans="1:22" x14ac:dyDescent="0.35">
      <c r="A2881" s="1"/>
      <c r="B2881" s="44"/>
      <c r="E2881" s="50"/>
      <c r="F2881" s="41"/>
      <c r="G2881" s="42"/>
      <c r="H2881" s="48"/>
      <c r="I2881" s="42"/>
      <c r="J2881" s="42"/>
      <c r="K2881" s="42"/>
      <c r="L2881" s="46"/>
      <c r="M2881" s="42"/>
      <c r="N2881" s="48"/>
      <c r="O2881" s="42"/>
      <c r="P2881" s="42"/>
      <c r="Q2881" s="42"/>
      <c r="R2881" s="47"/>
      <c r="S2881" s="42"/>
      <c r="T2881" s="73"/>
      <c r="U2881" s="48"/>
      <c r="V2881" s="49"/>
    </row>
    <row r="2882" spans="1:22" x14ac:dyDescent="0.35">
      <c r="A2882" s="1"/>
      <c r="B2882" s="44"/>
      <c r="E2882" s="50"/>
      <c r="F2882" s="41"/>
      <c r="G2882" s="42"/>
      <c r="H2882" s="42"/>
      <c r="I2882" s="42"/>
      <c r="J2882" s="42"/>
      <c r="K2882" s="42"/>
      <c r="L2882" s="46"/>
      <c r="M2882" s="42"/>
      <c r="N2882" s="48"/>
      <c r="O2882" s="42"/>
      <c r="P2882" s="42"/>
      <c r="Q2882" s="42"/>
      <c r="R2882" s="47"/>
      <c r="S2882" s="42"/>
      <c r="T2882" s="73"/>
      <c r="U2882" s="48"/>
      <c r="V2882" s="49"/>
    </row>
    <row r="2883" spans="1:22" x14ac:dyDescent="0.35">
      <c r="A2883" s="1"/>
      <c r="B2883" s="44"/>
      <c r="E2883" s="50"/>
      <c r="F2883" s="41"/>
      <c r="G2883" s="42"/>
      <c r="H2883" s="42"/>
      <c r="I2883" s="42"/>
      <c r="J2883" s="42"/>
      <c r="K2883" s="42"/>
      <c r="L2883" s="46"/>
      <c r="M2883" s="42"/>
      <c r="N2883" s="48"/>
      <c r="O2883" s="42"/>
      <c r="P2883" s="42"/>
      <c r="Q2883" s="42"/>
      <c r="R2883" s="47"/>
      <c r="S2883" s="42"/>
      <c r="T2883" s="73"/>
      <c r="U2883" s="48"/>
      <c r="V2883" s="49"/>
    </row>
    <row r="2884" spans="1:22" x14ac:dyDescent="0.35">
      <c r="A2884" s="1"/>
      <c r="B2884" s="44"/>
      <c r="E2884" s="50"/>
      <c r="F2884" s="41"/>
      <c r="G2884" s="42"/>
      <c r="H2884" s="42"/>
      <c r="I2884" s="42"/>
      <c r="J2884" s="42"/>
      <c r="K2884" s="42"/>
      <c r="L2884" s="46"/>
      <c r="M2884" s="42"/>
      <c r="N2884" s="48"/>
      <c r="O2884" s="42"/>
      <c r="P2884" s="42"/>
      <c r="Q2884" s="42"/>
      <c r="R2884" s="47"/>
      <c r="S2884" s="42"/>
      <c r="T2884" s="73"/>
      <c r="U2884" s="48"/>
      <c r="V2884" s="49"/>
    </row>
    <row r="2885" spans="1:22" x14ac:dyDescent="0.35">
      <c r="A2885" s="1"/>
      <c r="B2885" s="44"/>
      <c r="E2885" s="50"/>
      <c r="F2885" s="41"/>
      <c r="G2885" s="42"/>
      <c r="H2885" s="42"/>
      <c r="I2885" s="42"/>
      <c r="J2885" s="42"/>
      <c r="K2885" s="42"/>
      <c r="L2885" s="46"/>
      <c r="M2885" s="42"/>
      <c r="N2885" s="48"/>
      <c r="O2885" s="42"/>
      <c r="P2885" s="42"/>
      <c r="Q2885" s="42"/>
      <c r="R2885" s="47"/>
      <c r="S2885" s="42"/>
      <c r="T2885" s="73"/>
      <c r="U2885" s="48"/>
      <c r="V2885" s="49"/>
    </row>
    <row r="2886" spans="1:22" x14ac:dyDescent="0.35">
      <c r="A2886" s="1"/>
      <c r="B2886" s="44"/>
      <c r="E2886" s="50"/>
      <c r="F2886" s="41"/>
      <c r="G2886" s="42"/>
      <c r="H2886" s="42"/>
      <c r="I2886" s="42"/>
      <c r="J2886" s="42"/>
      <c r="K2886" s="42"/>
      <c r="L2886" s="46"/>
      <c r="M2886" s="48"/>
      <c r="N2886" s="48"/>
      <c r="O2886" s="42"/>
      <c r="P2886" s="42"/>
      <c r="Q2886" s="42"/>
      <c r="R2886" s="47"/>
      <c r="S2886" s="42"/>
      <c r="T2886" s="73"/>
      <c r="U2886" s="48"/>
      <c r="V2886" s="49"/>
    </row>
    <row r="2887" spans="1:22" x14ac:dyDescent="0.35">
      <c r="A2887" s="1"/>
      <c r="B2887" s="44"/>
      <c r="E2887" s="50"/>
      <c r="F2887" s="41"/>
      <c r="G2887" s="42"/>
      <c r="H2887" s="42"/>
      <c r="I2887" s="42"/>
      <c r="J2887" s="42"/>
      <c r="K2887" s="42"/>
      <c r="L2887" s="46"/>
      <c r="M2887" s="42"/>
      <c r="N2887" s="48"/>
      <c r="O2887" s="42"/>
      <c r="P2887" s="42"/>
      <c r="Q2887" s="42"/>
      <c r="R2887" s="47"/>
      <c r="S2887" s="42"/>
      <c r="T2887" s="73"/>
      <c r="U2887" s="48"/>
      <c r="V2887" s="49"/>
    </row>
    <row r="2888" spans="1:22" x14ac:dyDescent="0.35">
      <c r="A2888" s="1"/>
      <c r="B2888" s="44"/>
      <c r="E2888" s="50"/>
      <c r="F2888" s="41"/>
      <c r="G2888" s="42"/>
      <c r="H2888" s="42"/>
      <c r="I2888" s="42"/>
      <c r="J2888" s="42"/>
      <c r="K2888" s="42"/>
      <c r="L2888" s="46"/>
      <c r="M2888" s="48"/>
      <c r="N2888" s="48"/>
      <c r="O2888" s="42"/>
      <c r="P2888" s="42"/>
      <c r="Q2888" s="42"/>
      <c r="R2888" s="47"/>
      <c r="S2888" s="42"/>
      <c r="T2888" s="73"/>
      <c r="U2888" s="48"/>
      <c r="V2888" s="49"/>
    </row>
    <row r="2889" spans="1:22" x14ac:dyDescent="0.35">
      <c r="A2889" s="1"/>
      <c r="B2889" s="44"/>
      <c r="E2889" s="50"/>
      <c r="F2889" s="41"/>
      <c r="G2889" s="42"/>
      <c r="H2889" s="42"/>
      <c r="I2889" s="42"/>
      <c r="J2889" s="42"/>
      <c r="K2889" s="42"/>
      <c r="L2889" s="46"/>
      <c r="M2889" s="48"/>
      <c r="N2889" s="48"/>
      <c r="O2889" s="42"/>
      <c r="P2889" s="42"/>
      <c r="Q2889" s="42"/>
      <c r="R2889" s="47"/>
      <c r="S2889" s="42"/>
      <c r="T2889" s="73"/>
      <c r="U2889" s="48"/>
      <c r="V2889" s="49"/>
    </row>
    <row r="2890" spans="1:22" x14ac:dyDescent="0.35">
      <c r="A2890" s="1"/>
      <c r="B2890" s="44"/>
      <c r="E2890" s="50"/>
      <c r="F2890" s="60"/>
      <c r="G2890" s="42"/>
      <c r="H2890" s="42"/>
      <c r="I2890" s="42"/>
      <c r="J2890" s="42"/>
      <c r="K2890" s="42"/>
      <c r="L2890" s="46"/>
      <c r="M2890" s="48"/>
      <c r="N2890" s="48"/>
      <c r="O2890" s="42"/>
      <c r="P2890" s="42"/>
      <c r="Q2890" s="42"/>
      <c r="R2890" s="47"/>
      <c r="S2890" s="42"/>
      <c r="T2890" s="73"/>
      <c r="U2890" s="48"/>
      <c r="V2890" s="49"/>
    </row>
    <row r="2891" spans="1:22" x14ac:dyDescent="0.35">
      <c r="A2891" s="1"/>
      <c r="B2891" s="44"/>
      <c r="E2891" s="50"/>
      <c r="F2891" s="41"/>
      <c r="G2891" s="42"/>
      <c r="H2891" s="42"/>
      <c r="I2891" s="42"/>
      <c r="J2891" s="42"/>
      <c r="K2891" s="42"/>
      <c r="L2891" s="46"/>
      <c r="M2891" s="48"/>
      <c r="N2891" s="48"/>
      <c r="O2891" s="42"/>
      <c r="P2891" s="42"/>
      <c r="Q2891" s="42"/>
      <c r="R2891" s="47"/>
      <c r="S2891" s="42"/>
      <c r="T2891" s="73"/>
      <c r="U2891" s="48"/>
      <c r="V2891" s="49"/>
    </row>
    <row r="2892" spans="1:22" x14ac:dyDescent="0.35">
      <c r="A2892" s="1"/>
      <c r="B2892" s="44"/>
      <c r="E2892" s="50"/>
      <c r="F2892" s="41"/>
      <c r="G2892" s="42"/>
      <c r="H2892" s="42"/>
      <c r="I2892" s="42"/>
      <c r="J2892" s="42"/>
      <c r="K2892" s="42"/>
      <c r="L2892" s="46"/>
      <c r="M2892" s="48"/>
      <c r="N2892" s="48"/>
      <c r="O2892" s="42"/>
      <c r="P2892" s="42"/>
      <c r="Q2892" s="42"/>
      <c r="R2892" s="47"/>
      <c r="S2892" s="42"/>
      <c r="T2892" s="73"/>
      <c r="U2892" s="48"/>
      <c r="V2892" s="49"/>
    </row>
    <row r="2893" spans="1:22" x14ac:dyDescent="0.35">
      <c r="A2893" s="1"/>
      <c r="B2893" s="44"/>
      <c r="E2893" s="50"/>
      <c r="F2893" s="41"/>
      <c r="G2893" s="42"/>
      <c r="H2893" s="42"/>
      <c r="I2893" s="42"/>
      <c r="J2893" s="42"/>
      <c r="K2893" s="42"/>
      <c r="L2893" s="46"/>
      <c r="M2893" s="42"/>
      <c r="N2893" s="48"/>
      <c r="O2893" s="42"/>
      <c r="P2893" s="42"/>
      <c r="Q2893" s="42"/>
      <c r="R2893" s="47"/>
      <c r="S2893" s="42"/>
      <c r="T2893" s="73"/>
      <c r="U2893" s="48"/>
      <c r="V2893" s="49"/>
    </row>
    <row r="2894" spans="1:22" x14ac:dyDescent="0.35">
      <c r="A2894" s="1"/>
      <c r="B2894" s="44"/>
      <c r="E2894" s="50"/>
      <c r="F2894" s="41"/>
      <c r="G2894" s="42"/>
      <c r="H2894" s="42"/>
      <c r="I2894" s="42"/>
      <c r="J2894" s="42"/>
      <c r="K2894" s="42"/>
      <c r="L2894" s="46"/>
      <c r="M2894" s="48"/>
      <c r="N2894" s="48"/>
      <c r="O2894" s="42"/>
      <c r="P2894" s="42"/>
      <c r="Q2894" s="42"/>
      <c r="R2894" s="47"/>
      <c r="S2894" s="42"/>
      <c r="T2894" s="73"/>
      <c r="U2894" s="48"/>
      <c r="V2894" s="49"/>
    </row>
    <row r="2895" spans="1:22" x14ac:dyDescent="0.35">
      <c r="A2895" s="1"/>
      <c r="B2895" s="44"/>
      <c r="E2895" s="50"/>
      <c r="F2895" s="41"/>
      <c r="G2895" s="42"/>
      <c r="H2895" s="42"/>
      <c r="I2895" s="42"/>
      <c r="J2895" s="42"/>
      <c r="K2895" s="42"/>
      <c r="L2895" s="46"/>
      <c r="M2895" s="48"/>
      <c r="N2895" s="48"/>
      <c r="O2895" s="42"/>
      <c r="P2895" s="42"/>
      <c r="Q2895" s="42"/>
      <c r="R2895" s="47"/>
      <c r="S2895" s="42"/>
      <c r="T2895" s="73"/>
      <c r="U2895" s="48"/>
      <c r="V2895" s="49"/>
    </row>
    <row r="2896" spans="1:22" x14ac:dyDescent="0.35">
      <c r="A2896" s="1"/>
      <c r="B2896" s="44"/>
      <c r="E2896" s="50"/>
      <c r="F2896" s="41"/>
      <c r="G2896" s="42"/>
      <c r="H2896" s="42"/>
      <c r="I2896" s="42"/>
      <c r="J2896" s="42"/>
      <c r="K2896" s="42"/>
      <c r="L2896" s="46"/>
      <c r="M2896" s="42"/>
      <c r="N2896" s="48"/>
      <c r="O2896" s="42"/>
      <c r="P2896" s="42"/>
      <c r="Q2896" s="42"/>
      <c r="R2896" s="47"/>
      <c r="S2896" s="42"/>
      <c r="T2896" s="73"/>
      <c r="U2896" s="48"/>
      <c r="V2896" s="49"/>
    </row>
    <row r="2897" spans="1:22" x14ac:dyDescent="0.35">
      <c r="A2897" s="1"/>
      <c r="B2897" s="44"/>
      <c r="E2897" s="50"/>
      <c r="F2897" s="41"/>
      <c r="G2897" s="42"/>
      <c r="H2897" s="42"/>
      <c r="I2897" s="42"/>
      <c r="J2897" s="42"/>
      <c r="K2897" s="42"/>
      <c r="L2897" s="46"/>
      <c r="M2897" s="42"/>
      <c r="N2897" s="48"/>
      <c r="O2897" s="42"/>
      <c r="P2897" s="42"/>
      <c r="Q2897" s="42"/>
      <c r="R2897" s="47"/>
      <c r="S2897" s="42"/>
      <c r="T2897" s="73"/>
      <c r="U2897" s="48"/>
      <c r="V2897" s="49"/>
    </row>
    <row r="2898" spans="1:22" x14ac:dyDescent="0.35">
      <c r="A2898" s="1"/>
      <c r="B2898" s="44"/>
      <c r="E2898" s="50"/>
      <c r="F2898" s="41"/>
      <c r="G2898" s="42"/>
      <c r="H2898" s="42"/>
      <c r="I2898" s="42"/>
      <c r="J2898" s="42"/>
      <c r="K2898" s="42"/>
      <c r="L2898" s="46"/>
      <c r="M2898" s="48"/>
      <c r="N2898" s="48"/>
      <c r="O2898" s="42"/>
      <c r="P2898" s="42"/>
      <c r="Q2898" s="42"/>
      <c r="R2898" s="47"/>
      <c r="S2898" s="42"/>
      <c r="T2898" s="73"/>
      <c r="U2898" s="48"/>
      <c r="V2898" s="49"/>
    </row>
    <row r="2899" spans="1:22" x14ac:dyDescent="0.35">
      <c r="A2899" s="1"/>
      <c r="B2899" s="44"/>
      <c r="E2899" s="50"/>
      <c r="F2899" s="41"/>
      <c r="G2899" s="42"/>
      <c r="H2899" s="42"/>
      <c r="I2899" s="42"/>
      <c r="J2899" s="42"/>
      <c r="K2899" s="42"/>
      <c r="L2899" s="46"/>
      <c r="M2899" s="48"/>
      <c r="N2899" s="48"/>
      <c r="O2899" s="42"/>
      <c r="P2899" s="42"/>
      <c r="Q2899" s="42"/>
      <c r="R2899" s="47"/>
      <c r="S2899" s="42"/>
      <c r="T2899" s="73"/>
      <c r="U2899" s="48"/>
      <c r="V2899" s="49"/>
    </row>
    <row r="2900" spans="1:22" x14ac:dyDescent="0.35">
      <c r="A2900" s="1"/>
      <c r="B2900" s="44"/>
      <c r="E2900" s="50"/>
      <c r="F2900" s="41"/>
      <c r="G2900" s="42"/>
      <c r="H2900" s="42"/>
      <c r="I2900" s="42"/>
      <c r="J2900" s="42"/>
      <c r="K2900" s="42"/>
      <c r="L2900" s="46"/>
      <c r="M2900" s="48"/>
      <c r="N2900" s="48"/>
      <c r="O2900" s="42"/>
      <c r="P2900" s="42"/>
      <c r="Q2900" s="42"/>
      <c r="R2900" s="47"/>
      <c r="S2900" s="42"/>
      <c r="T2900" s="73"/>
      <c r="U2900" s="48"/>
      <c r="V2900" s="49"/>
    </row>
    <row r="2901" spans="1:22" x14ac:dyDescent="0.35">
      <c r="A2901" s="1"/>
      <c r="B2901" s="44"/>
      <c r="E2901" s="50"/>
      <c r="F2901" s="41"/>
      <c r="G2901" s="42"/>
      <c r="H2901" s="42"/>
      <c r="I2901" s="42"/>
      <c r="J2901" s="42"/>
      <c r="K2901" s="42"/>
      <c r="L2901" s="46"/>
      <c r="M2901" s="48"/>
      <c r="N2901" s="48"/>
      <c r="O2901" s="42"/>
      <c r="P2901" s="42"/>
      <c r="Q2901" s="42"/>
      <c r="R2901" s="47"/>
      <c r="S2901" s="42"/>
      <c r="T2901" s="73"/>
      <c r="U2901" s="48"/>
      <c r="V2901" s="49"/>
    </row>
    <row r="2902" spans="1:22" x14ac:dyDescent="0.35">
      <c r="A2902" s="1"/>
      <c r="B2902" s="44"/>
      <c r="E2902" s="50"/>
      <c r="F2902" s="41"/>
      <c r="G2902" s="42"/>
      <c r="H2902" s="42"/>
      <c r="I2902" s="42"/>
      <c r="J2902" s="42"/>
      <c r="K2902" s="42"/>
      <c r="L2902" s="46"/>
      <c r="M2902" s="48"/>
      <c r="N2902" s="48"/>
      <c r="O2902" s="42"/>
      <c r="P2902" s="42"/>
      <c r="Q2902" s="42"/>
      <c r="R2902" s="47"/>
      <c r="S2902" s="42"/>
      <c r="T2902" s="73"/>
      <c r="U2902" s="48"/>
      <c r="V2902" s="49"/>
    </row>
    <row r="2903" spans="1:22" x14ac:dyDescent="0.35">
      <c r="A2903" s="1"/>
      <c r="B2903" s="44"/>
      <c r="E2903" s="50"/>
      <c r="F2903" s="41"/>
      <c r="G2903" s="42"/>
      <c r="H2903" s="42"/>
      <c r="I2903" s="42"/>
      <c r="J2903" s="42"/>
      <c r="K2903" s="42"/>
      <c r="L2903" s="46"/>
      <c r="M2903" s="42"/>
      <c r="N2903" s="48"/>
      <c r="O2903" s="42"/>
      <c r="P2903" s="42"/>
      <c r="Q2903" s="42"/>
      <c r="R2903" s="47"/>
      <c r="S2903" s="42"/>
      <c r="T2903" s="73"/>
      <c r="U2903" s="48"/>
      <c r="V2903" s="49"/>
    </row>
    <row r="2904" spans="1:22" x14ac:dyDescent="0.35">
      <c r="A2904" s="1"/>
      <c r="B2904" s="44"/>
      <c r="E2904" s="50"/>
      <c r="F2904" s="41"/>
      <c r="G2904" s="42"/>
      <c r="H2904" s="42"/>
      <c r="I2904" s="42"/>
      <c r="J2904" s="42"/>
      <c r="K2904" s="42"/>
      <c r="L2904" s="46"/>
      <c r="M2904" s="48"/>
      <c r="N2904" s="48"/>
      <c r="O2904" s="42"/>
      <c r="P2904" s="42"/>
      <c r="Q2904" s="42"/>
      <c r="R2904" s="47"/>
      <c r="S2904" s="42"/>
      <c r="T2904" s="73"/>
      <c r="U2904" s="48"/>
      <c r="V2904" s="49"/>
    </row>
    <row r="2905" spans="1:22" x14ac:dyDescent="0.35">
      <c r="A2905" s="1"/>
      <c r="B2905" s="44"/>
      <c r="E2905" s="50"/>
      <c r="F2905" s="41"/>
      <c r="G2905" s="42"/>
      <c r="H2905" s="42"/>
      <c r="I2905" s="42"/>
      <c r="J2905" s="42"/>
      <c r="K2905" s="42"/>
      <c r="L2905" s="46"/>
      <c r="M2905" s="42"/>
      <c r="N2905" s="48"/>
      <c r="O2905" s="42"/>
      <c r="P2905" s="42"/>
      <c r="Q2905" s="42"/>
      <c r="R2905" s="47"/>
      <c r="S2905" s="42"/>
      <c r="T2905" s="73"/>
      <c r="U2905" s="48"/>
      <c r="V2905" s="49"/>
    </row>
    <row r="2906" spans="1:22" x14ac:dyDescent="0.35">
      <c r="A2906" s="1"/>
      <c r="B2906" s="44"/>
      <c r="E2906" s="50"/>
      <c r="F2906" s="41"/>
      <c r="G2906" s="42"/>
      <c r="H2906" s="42"/>
      <c r="I2906" s="42"/>
      <c r="J2906" s="42"/>
      <c r="K2906" s="42"/>
      <c r="L2906" s="46"/>
      <c r="M2906" s="48"/>
      <c r="N2906" s="48"/>
      <c r="O2906" s="42"/>
      <c r="P2906" s="42"/>
      <c r="Q2906" s="42"/>
      <c r="R2906" s="47"/>
      <c r="S2906" s="42"/>
      <c r="T2906" s="73"/>
      <c r="U2906" s="48"/>
      <c r="V2906" s="49"/>
    </row>
    <row r="2907" spans="1:22" x14ac:dyDescent="0.35">
      <c r="A2907" s="1"/>
      <c r="B2907" s="44"/>
      <c r="E2907" s="50"/>
      <c r="F2907" s="41"/>
      <c r="G2907" s="42"/>
      <c r="H2907" s="42"/>
      <c r="I2907" s="42"/>
      <c r="J2907" s="42"/>
      <c r="K2907" s="42"/>
      <c r="L2907" s="46"/>
      <c r="M2907" s="48"/>
      <c r="N2907" s="48"/>
      <c r="O2907" s="42"/>
      <c r="P2907" s="42"/>
      <c r="Q2907" s="42"/>
      <c r="R2907" s="47"/>
      <c r="S2907" s="42"/>
      <c r="T2907" s="73"/>
      <c r="U2907" s="48"/>
      <c r="V2907" s="49"/>
    </row>
    <row r="2908" spans="1:22" x14ac:dyDescent="0.35">
      <c r="A2908" s="1"/>
      <c r="B2908" s="44"/>
      <c r="E2908" s="50"/>
      <c r="F2908" s="41"/>
      <c r="G2908" s="42"/>
      <c r="H2908" s="42"/>
      <c r="I2908" s="42"/>
      <c r="J2908" s="42"/>
      <c r="K2908" s="42"/>
      <c r="L2908" s="46"/>
      <c r="M2908" s="48"/>
      <c r="N2908" s="48"/>
      <c r="O2908" s="42"/>
      <c r="P2908" s="42"/>
      <c r="Q2908" s="42"/>
      <c r="R2908" s="47"/>
      <c r="S2908" s="42"/>
      <c r="T2908" s="73"/>
      <c r="U2908" s="48"/>
      <c r="V2908" s="49"/>
    </row>
    <row r="2909" spans="1:22" x14ac:dyDescent="0.35">
      <c r="A2909" s="1"/>
      <c r="B2909" s="44"/>
      <c r="E2909" s="50"/>
      <c r="F2909" s="41"/>
      <c r="G2909" s="42"/>
      <c r="H2909" s="42"/>
      <c r="I2909" s="42"/>
      <c r="J2909" s="42"/>
      <c r="K2909" s="42"/>
      <c r="L2909" s="46"/>
      <c r="M2909" s="48"/>
      <c r="N2909" s="48"/>
      <c r="O2909" s="42"/>
      <c r="P2909" s="42"/>
      <c r="Q2909" s="42"/>
      <c r="R2909" s="47"/>
      <c r="S2909" s="42"/>
      <c r="T2909" s="73"/>
      <c r="U2909" s="48"/>
      <c r="V2909" s="49"/>
    </row>
    <row r="2910" spans="1:22" x14ac:dyDescent="0.35">
      <c r="A2910" s="1"/>
      <c r="B2910" s="44"/>
      <c r="E2910" s="50"/>
      <c r="F2910" s="41"/>
      <c r="G2910" s="42"/>
      <c r="H2910" s="42"/>
      <c r="I2910" s="42"/>
      <c r="J2910" s="42"/>
      <c r="K2910" s="42"/>
      <c r="L2910" s="46"/>
      <c r="M2910" s="42"/>
      <c r="N2910" s="48"/>
      <c r="O2910" s="42"/>
      <c r="P2910" s="42"/>
      <c r="Q2910" s="42"/>
      <c r="R2910" s="47"/>
      <c r="S2910" s="42"/>
      <c r="T2910" s="73"/>
      <c r="U2910" s="48"/>
      <c r="V2910" s="49"/>
    </row>
    <row r="2911" spans="1:22" x14ac:dyDescent="0.35">
      <c r="A2911" s="1"/>
      <c r="B2911" s="44"/>
      <c r="E2911" s="50"/>
      <c r="F2911" s="60"/>
      <c r="G2911" s="42"/>
      <c r="H2911" s="42"/>
      <c r="I2911" s="42"/>
      <c r="J2911" s="42"/>
      <c r="K2911" s="42"/>
      <c r="L2911" s="46"/>
      <c r="M2911" s="42"/>
      <c r="N2911" s="48"/>
      <c r="O2911" s="42"/>
      <c r="P2911" s="42"/>
      <c r="Q2911" s="42"/>
      <c r="R2911" s="47"/>
      <c r="S2911" s="42"/>
      <c r="T2911" s="73"/>
      <c r="U2911" s="48"/>
      <c r="V2911" s="49"/>
    </row>
    <row r="2912" spans="1:22" x14ac:dyDescent="0.35">
      <c r="A2912" s="1"/>
      <c r="B2912" s="44"/>
      <c r="E2912" s="50"/>
      <c r="F2912" s="41"/>
      <c r="G2912" s="42"/>
      <c r="H2912" s="42"/>
      <c r="I2912" s="42"/>
      <c r="J2912" s="42"/>
      <c r="K2912" s="42"/>
      <c r="L2912" s="46"/>
      <c r="M2912" s="48"/>
      <c r="N2912" s="48"/>
      <c r="O2912" s="42"/>
      <c r="P2912" s="42"/>
      <c r="Q2912" s="42"/>
      <c r="R2912" s="47"/>
      <c r="S2912" s="42"/>
      <c r="T2912" s="73"/>
      <c r="U2912" s="48"/>
      <c r="V2912" s="49"/>
    </row>
    <row r="2913" spans="1:22" x14ac:dyDescent="0.35">
      <c r="A2913" s="1"/>
      <c r="B2913" s="44"/>
      <c r="E2913" s="50"/>
      <c r="F2913" s="41"/>
      <c r="G2913" s="42"/>
      <c r="H2913" s="42"/>
      <c r="I2913" s="42"/>
      <c r="J2913" s="42"/>
      <c r="K2913" s="42"/>
      <c r="L2913" s="46"/>
      <c r="M2913" s="42"/>
      <c r="N2913" s="48"/>
      <c r="O2913" s="42"/>
      <c r="P2913" s="42"/>
      <c r="Q2913" s="42"/>
      <c r="R2913" s="47"/>
      <c r="S2913" s="42"/>
      <c r="T2913" s="73"/>
      <c r="U2913" s="48"/>
      <c r="V2913" s="49"/>
    </row>
    <row r="2914" spans="1:22" x14ac:dyDescent="0.35">
      <c r="A2914" s="1"/>
      <c r="B2914" s="44"/>
      <c r="E2914" s="50"/>
      <c r="F2914" s="41"/>
      <c r="G2914" s="42"/>
      <c r="H2914" s="42"/>
      <c r="I2914" s="42"/>
      <c r="J2914" s="42"/>
      <c r="K2914" s="42"/>
      <c r="L2914" s="46"/>
      <c r="M2914" s="42"/>
      <c r="N2914" s="48"/>
      <c r="O2914" s="42"/>
      <c r="P2914" s="42"/>
      <c r="Q2914" s="42"/>
      <c r="R2914" s="47"/>
      <c r="S2914" s="42"/>
      <c r="T2914" s="73"/>
      <c r="U2914" s="48"/>
      <c r="V2914" s="49"/>
    </row>
    <row r="2915" spans="1:22" x14ac:dyDescent="0.35">
      <c r="A2915" s="1"/>
      <c r="B2915" s="44"/>
      <c r="E2915" s="50"/>
      <c r="F2915" s="41"/>
      <c r="G2915" s="42"/>
      <c r="H2915" s="42"/>
      <c r="I2915" s="42"/>
      <c r="J2915" s="42"/>
      <c r="K2915" s="42"/>
      <c r="L2915" s="46"/>
      <c r="M2915" s="42"/>
      <c r="N2915" s="48"/>
      <c r="O2915" s="42"/>
      <c r="P2915" s="42"/>
      <c r="Q2915" s="42"/>
      <c r="R2915" s="47"/>
      <c r="S2915" s="42"/>
      <c r="T2915" s="73"/>
      <c r="U2915" s="48"/>
      <c r="V2915" s="49"/>
    </row>
    <row r="2916" spans="1:22" x14ac:dyDescent="0.35">
      <c r="A2916" s="1"/>
      <c r="B2916" s="44"/>
      <c r="E2916" s="50"/>
      <c r="F2916" s="41"/>
      <c r="G2916" s="42"/>
      <c r="H2916" s="42"/>
      <c r="I2916" s="42"/>
      <c r="J2916" s="42"/>
      <c r="K2916" s="42"/>
      <c r="L2916" s="46"/>
      <c r="M2916" s="42"/>
      <c r="N2916" s="48"/>
      <c r="O2916" s="42"/>
      <c r="P2916" s="42"/>
      <c r="Q2916" s="42"/>
      <c r="R2916" s="47"/>
      <c r="S2916" s="42"/>
      <c r="T2916" s="73"/>
      <c r="U2916" s="48"/>
      <c r="V2916" s="49"/>
    </row>
    <row r="2917" spans="1:22" x14ac:dyDescent="0.35">
      <c r="A2917" s="1"/>
      <c r="B2917" s="44"/>
      <c r="E2917" s="50"/>
      <c r="F2917" s="41"/>
      <c r="G2917" s="42"/>
      <c r="H2917" s="42"/>
      <c r="I2917" s="42"/>
      <c r="J2917" s="42"/>
      <c r="K2917" s="42"/>
      <c r="L2917" s="46"/>
      <c r="M2917" s="42"/>
      <c r="N2917" s="48"/>
      <c r="O2917" s="42"/>
      <c r="P2917" s="42"/>
      <c r="Q2917" s="42"/>
      <c r="R2917" s="47"/>
      <c r="S2917" s="42"/>
      <c r="T2917" s="73"/>
      <c r="U2917" s="48"/>
      <c r="V2917" s="49"/>
    </row>
    <row r="2918" spans="1:22" x14ac:dyDescent="0.35">
      <c r="A2918" s="1"/>
      <c r="B2918" s="44"/>
      <c r="E2918" s="50"/>
      <c r="F2918" s="41"/>
      <c r="G2918" s="42"/>
      <c r="H2918" s="42"/>
      <c r="I2918" s="42"/>
      <c r="J2918" s="42"/>
      <c r="K2918" s="42"/>
      <c r="L2918" s="46"/>
      <c r="M2918" s="42"/>
      <c r="N2918" s="48"/>
      <c r="O2918" s="42"/>
      <c r="P2918" s="42"/>
      <c r="Q2918" s="42"/>
      <c r="R2918" s="47"/>
      <c r="S2918" s="42"/>
      <c r="T2918" s="73"/>
      <c r="U2918" s="48"/>
      <c r="V2918" s="49"/>
    </row>
    <row r="2919" spans="1:22" x14ac:dyDescent="0.35">
      <c r="A2919" s="1"/>
      <c r="B2919" s="44"/>
      <c r="E2919" s="50"/>
      <c r="F2919" s="41"/>
      <c r="G2919" s="42"/>
      <c r="H2919" s="42"/>
      <c r="I2919" s="42"/>
      <c r="J2919" s="42"/>
      <c r="K2919" s="42"/>
      <c r="L2919" s="46"/>
      <c r="M2919" s="48"/>
      <c r="N2919" s="48"/>
      <c r="O2919" s="42"/>
      <c r="P2919" s="42"/>
      <c r="Q2919" s="42"/>
      <c r="R2919" s="47"/>
      <c r="S2919" s="42"/>
      <c r="T2919" s="73"/>
      <c r="U2919" s="48"/>
      <c r="V2919" s="49"/>
    </row>
    <row r="2920" spans="1:22" x14ac:dyDescent="0.35">
      <c r="A2920" s="1"/>
      <c r="B2920" s="44"/>
      <c r="E2920" s="50"/>
      <c r="F2920" s="41"/>
      <c r="G2920" s="42"/>
      <c r="H2920" s="42"/>
      <c r="I2920" s="42"/>
      <c r="J2920" s="42"/>
      <c r="K2920" s="42"/>
      <c r="L2920" s="46"/>
      <c r="M2920" s="42"/>
      <c r="N2920" s="48"/>
      <c r="O2920" s="42"/>
      <c r="P2920" s="42"/>
      <c r="Q2920" s="42"/>
      <c r="R2920" s="47"/>
      <c r="S2920" s="42"/>
      <c r="T2920" s="73"/>
      <c r="U2920" s="48"/>
      <c r="V2920" s="49"/>
    </row>
    <row r="2921" spans="1:22" x14ac:dyDescent="0.35">
      <c r="A2921" s="1"/>
      <c r="B2921" s="44"/>
      <c r="E2921" s="50"/>
      <c r="F2921" s="41"/>
      <c r="G2921" s="42"/>
      <c r="H2921" s="42"/>
      <c r="I2921" s="42"/>
      <c r="J2921" s="42"/>
      <c r="K2921" s="42"/>
      <c r="L2921" s="46"/>
      <c r="M2921" s="42"/>
      <c r="N2921" s="48"/>
      <c r="O2921" s="42"/>
      <c r="P2921" s="42"/>
      <c r="Q2921" s="42"/>
      <c r="R2921" s="47"/>
      <c r="S2921" s="42"/>
      <c r="T2921" s="73"/>
      <c r="U2921" s="48"/>
      <c r="V2921" s="49"/>
    </row>
    <row r="2922" spans="1:22" x14ac:dyDescent="0.35">
      <c r="A2922" s="1"/>
      <c r="B2922" s="44"/>
      <c r="E2922" s="50"/>
      <c r="F2922" s="41"/>
      <c r="G2922" s="42"/>
      <c r="H2922" s="42"/>
      <c r="I2922" s="42"/>
      <c r="J2922" s="42"/>
      <c r="K2922" s="42"/>
      <c r="L2922" s="46"/>
      <c r="M2922" s="48"/>
      <c r="N2922" s="48"/>
      <c r="O2922" s="42"/>
      <c r="P2922" s="42"/>
      <c r="Q2922" s="42"/>
      <c r="R2922" s="47"/>
      <c r="S2922" s="42"/>
      <c r="T2922" s="73"/>
      <c r="U2922" s="48"/>
      <c r="V2922" s="49"/>
    </row>
    <row r="2923" spans="1:22" x14ac:dyDescent="0.35">
      <c r="A2923" s="1"/>
      <c r="B2923" s="44"/>
      <c r="E2923" s="50"/>
      <c r="F2923" s="41"/>
      <c r="G2923" s="42"/>
      <c r="H2923" s="42"/>
      <c r="I2923" s="42"/>
      <c r="J2923" s="42"/>
      <c r="K2923" s="42"/>
      <c r="L2923" s="46"/>
      <c r="M2923" s="42"/>
      <c r="N2923" s="48"/>
      <c r="O2923" s="42"/>
      <c r="P2923" s="42"/>
      <c r="Q2923" s="42"/>
      <c r="R2923" s="47"/>
      <c r="S2923" s="42"/>
      <c r="T2923" s="73"/>
      <c r="U2923" s="48"/>
      <c r="V2923" s="49"/>
    </row>
    <row r="2924" spans="1:22" x14ac:dyDescent="0.35">
      <c r="A2924" s="1"/>
      <c r="B2924" s="44"/>
      <c r="E2924" s="50"/>
      <c r="F2924" s="41"/>
      <c r="G2924" s="42"/>
      <c r="H2924" s="42"/>
      <c r="I2924" s="42"/>
      <c r="J2924" s="42"/>
      <c r="K2924" s="42"/>
      <c r="L2924" s="46"/>
      <c r="M2924" s="48"/>
      <c r="N2924" s="48"/>
      <c r="O2924" s="42"/>
      <c r="P2924" s="42"/>
      <c r="Q2924" s="42"/>
      <c r="R2924" s="47"/>
      <c r="S2924" s="42"/>
      <c r="T2924" s="73"/>
      <c r="U2924" s="48"/>
      <c r="V2924" s="49"/>
    </row>
    <row r="2925" spans="1:22" x14ac:dyDescent="0.35">
      <c r="A2925" s="1"/>
      <c r="B2925" s="44"/>
      <c r="E2925" s="50"/>
      <c r="F2925" s="60"/>
      <c r="G2925" s="42"/>
      <c r="H2925" s="42"/>
      <c r="I2925" s="42"/>
      <c r="J2925" s="42"/>
      <c r="K2925" s="42"/>
      <c r="L2925" s="46"/>
      <c r="M2925" s="42"/>
      <c r="N2925" s="48"/>
      <c r="O2925" s="42"/>
      <c r="P2925" s="42"/>
      <c r="Q2925" s="42"/>
      <c r="R2925" s="47"/>
      <c r="S2925" s="42"/>
      <c r="T2925" s="73"/>
      <c r="U2925" s="48"/>
      <c r="V2925" s="49"/>
    </row>
    <row r="2926" spans="1:22" x14ac:dyDescent="0.35">
      <c r="A2926" s="1"/>
      <c r="B2926" s="44"/>
      <c r="E2926" s="50"/>
      <c r="F2926" s="41"/>
      <c r="G2926" s="42"/>
      <c r="H2926" s="42"/>
      <c r="I2926" s="42"/>
      <c r="J2926" s="42"/>
      <c r="K2926" s="42"/>
      <c r="L2926" s="46"/>
      <c r="M2926" s="42"/>
      <c r="N2926" s="48"/>
      <c r="O2926" s="42"/>
      <c r="P2926" s="42"/>
      <c r="Q2926" s="42"/>
      <c r="R2926" s="47"/>
      <c r="S2926" s="42"/>
      <c r="T2926" s="73"/>
      <c r="U2926" s="48"/>
      <c r="V2926" s="49"/>
    </row>
    <row r="2927" spans="1:22" x14ac:dyDescent="0.35">
      <c r="A2927" s="1"/>
      <c r="B2927" s="44"/>
      <c r="E2927" s="50"/>
      <c r="F2927" s="41"/>
      <c r="G2927" s="42"/>
      <c r="H2927" s="42"/>
      <c r="I2927" s="42"/>
      <c r="J2927" s="42"/>
      <c r="K2927" s="42"/>
      <c r="L2927" s="46"/>
      <c r="M2927" s="42"/>
      <c r="N2927" s="48"/>
      <c r="O2927" s="42"/>
      <c r="P2927" s="42"/>
      <c r="Q2927" s="42"/>
      <c r="R2927" s="47"/>
      <c r="S2927" s="42"/>
      <c r="T2927" s="73"/>
      <c r="U2927" s="48"/>
      <c r="V2927" s="49"/>
    </row>
    <row r="2928" spans="1:22" x14ac:dyDescent="0.35">
      <c r="A2928" s="1"/>
      <c r="B2928" s="44"/>
      <c r="E2928" s="50"/>
      <c r="F2928" s="41"/>
      <c r="G2928" s="42"/>
      <c r="H2928" s="42"/>
      <c r="I2928" s="42"/>
      <c r="J2928" s="42"/>
      <c r="K2928" s="42"/>
      <c r="L2928" s="46"/>
      <c r="M2928" s="42"/>
      <c r="N2928" s="48"/>
      <c r="O2928" s="42"/>
      <c r="P2928" s="42"/>
      <c r="Q2928" s="42"/>
      <c r="R2928" s="47"/>
      <c r="S2928" s="42"/>
      <c r="T2928" s="73"/>
      <c r="U2928" s="48"/>
      <c r="V2928" s="49"/>
    </row>
    <row r="2929" spans="1:22" x14ac:dyDescent="0.35">
      <c r="A2929" s="1"/>
      <c r="B2929" s="44"/>
      <c r="E2929" s="50"/>
      <c r="F2929" s="41"/>
      <c r="G2929" s="42"/>
      <c r="H2929" s="42"/>
      <c r="I2929" s="42"/>
      <c r="J2929" s="42"/>
      <c r="K2929" s="42"/>
      <c r="L2929" s="46"/>
      <c r="M2929" s="42"/>
      <c r="N2929" s="48"/>
      <c r="O2929" s="42"/>
      <c r="P2929" s="42"/>
      <c r="Q2929" s="42"/>
      <c r="R2929" s="47"/>
      <c r="S2929" s="42"/>
      <c r="T2929" s="73"/>
      <c r="U2929" s="48"/>
      <c r="V2929" s="49"/>
    </row>
    <row r="2930" spans="1:22" x14ac:dyDescent="0.35">
      <c r="A2930" s="1"/>
      <c r="B2930" s="44"/>
      <c r="E2930" s="50"/>
      <c r="F2930" s="41"/>
      <c r="G2930" s="42"/>
      <c r="H2930" s="42"/>
      <c r="I2930" s="42"/>
      <c r="J2930" s="42"/>
      <c r="K2930" s="42"/>
      <c r="L2930" s="46"/>
      <c r="M2930" s="48"/>
      <c r="N2930" s="48"/>
      <c r="O2930" s="42"/>
      <c r="P2930" s="42"/>
      <c r="Q2930" s="42"/>
      <c r="R2930" s="47"/>
      <c r="S2930" s="42"/>
      <c r="T2930" s="73"/>
      <c r="U2930" s="48"/>
      <c r="V2930" s="49"/>
    </row>
    <row r="2931" spans="1:22" x14ac:dyDescent="0.35">
      <c r="A2931" s="1"/>
      <c r="B2931" s="44"/>
      <c r="E2931" s="50"/>
      <c r="F2931" s="41"/>
      <c r="G2931" s="42"/>
      <c r="H2931" s="42"/>
      <c r="I2931" s="42"/>
      <c r="J2931" s="42"/>
      <c r="K2931" s="42"/>
      <c r="L2931" s="46"/>
      <c r="M2931" s="48"/>
      <c r="N2931" s="48"/>
      <c r="O2931" s="42"/>
      <c r="P2931" s="42"/>
      <c r="Q2931" s="42"/>
      <c r="R2931" s="47"/>
      <c r="S2931" s="42"/>
      <c r="T2931" s="73"/>
      <c r="U2931" s="48"/>
      <c r="V2931" s="49"/>
    </row>
    <row r="2932" spans="1:22" x14ac:dyDescent="0.35">
      <c r="A2932" s="1"/>
      <c r="B2932" s="44"/>
      <c r="E2932" s="50"/>
      <c r="F2932" s="41"/>
      <c r="G2932" s="42"/>
      <c r="H2932" s="42"/>
      <c r="I2932" s="42"/>
      <c r="J2932" s="42"/>
      <c r="K2932" s="42"/>
      <c r="L2932" s="46"/>
      <c r="M2932" s="42"/>
      <c r="N2932" s="48"/>
      <c r="O2932" s="42"/>
      <c r="P2932" s="42"/>
      <c r="Q2932" s="42"/>
      <c r="R2932" s="47"/>
      <c r="S2932" s="42"/>
      <c r="T2932" s="73"/>
      <c r="U2932" s="48"/>
      <c r="V2932" s="49"/>
    </row>
    <row r="2933" spans="1:22" x14ac:dyDescent="0.35">
      <c r="A2933" s="1"/>
      <c r="B2933" s="44"/>
      <c r="E2933" s="50"/>
      <c r="F2933" s="41"/>
      <c r="G2933" s="42"/>
      <c r="H2933" s="42"/>
      <c r="I2933" s="42"/>
      <c r="J2933" s="42"/>
      <c r="K2933" s="42"/>
      <c r="L2933" s="46"/>
      <c r="M2933" s="48"/>
      <c r="N2933" s="48"/>
      <c r="O2933" s="42"/>
      <c r="P2933" s="42"/>
      <c r="Q2933" s="42"/>
      <c r="R2933" s="47"/>
      <c r="S2933" s="42"/>
      <c r="T2933" s="73"/>
      <c r="U2933" s="48"/>
      <c r="V2933" s="49"/>
    </row>
    <row r="2934" spans="1:22" x14ac:dyDescent="0.35">
      <c r="A2934" s="1"/>
      <c r="B2934" s="44"/>
      <c r="E2934" s="50"/>
      <c r="F2934" s="41"/>
      <c r="G2934" s="42"/>
      <c r="H2934" s="42"/>
      <c r="I2934" s="42"/>
      <c r="J2934" s="42"/>
      <c r="K2934" s="42"/>
      <c r="L2934" s="46"/>
      <c r="M2934" s="48"/>
      <c r="N2934" s="48"/>
      <c r="O2934" s="42"/>
      <c r="P2934" s="42"/>
      <c r="Q2934" s="42"/>
      <c r="R2934" s="47"/>
      <c r="S2934" s="42"/>
      <c r="T2934" s="73"/>
      <c r="U2934" s="48"/>
      <c r="V2934" s="49"/>
    </row>
    <row r="2935" spans="1:22" x14ac:dyDescent="0.35">
      <c r="A2935" s="1"/>
      <c r="B2935" s="44"/>
      <c r="E2935" s="50"/>
      <c r="F2935" s="41"/>
      <c r="G2935" s="42"/>
      <c r="H2935" s="42"/>
      <c r="I2935" s="42"/>
      <c r="J2935" s="42"/>
      <c r="K2935" s="42"/>
      <c r="L2935" s="46"/>
      <c r="M2935" s="42"/>
      <c r="N2935" s="48"/>
      <c r="O2935" s="42"/>
      <c r="P2935" s="42"/>
      <c r="Q2935" s="42"/>
      <c r="R2935" s="47"/>
      <c r="S2935" s="42"/>
      <c r="T2935" s="73"/>
      <c r="U2935" s="48"/>
      <c r="V2935" s="49"/>
    </row>
    <row r="2936" spans="1:22" x14ac:dyDescent="0.35">
      <c r="A2936" s="1"/>
      <c r="B2936" s="44"/>
      <c r="E2936" s="50"/>
      <c r="F2936" s="41"/>
      <c r="G2936" s="42"/>
      <c r="H2936" s="42"/>
      <c r="I2936" s="42"/>
      <c r="J2936" s="42"/>
      <c r="K2936" s="42"/>
      <c r="L2936" s="46"/>
      <c r="M2936" s="42"/>
      <c r="N2936" s="48"/>
      <c r="O2936" s="42"/>
      <c r="P2936" s="42"/>
      <c r="Q2936" s="42"/>
      <c r="R2936" s="47"/>
      <c r="S2936" s="42"/>
      <c r="T2936" s="73"/>
      <c r="U2936" s="48"/>
      <c r="V2936" s="49"/>
    </row>
    <row r="2937" spans="1:22" x14ac:dyDescent="0.35">
      <c r="A2937" s="1"/>
      <c r="B2937" s="44"/>
      <c r="E2937" s="50"/>
      <c r="F2937" s="41"/>
      <c r="G2937" s="42"/>
      <c r="H2937" s="42"/>
      <c r="I2937" s="42"/>
      <c r="J2937" s="42"/>
      <c r="K2937" s="42"/>
      <c r="L2937" s="46"/>
      <c r="M2937" s="48"/>
      <c r="N2937" s="48"/>
      <c r="O2937" s="42"/>
      <c r="P2937" s="42"/>
      <c r="Q2937" s="42"/>
      <c r="R2937" s="47"/>
      <c r="S2937" s="42"/>
      <c r="T2937" s="73"/>
      <c r="U2937" s="48"/>
      <c r="V2937" s="49"/>
    </row>
    <row r="2938" spans="1:22" x14ac:dyDescent="0.35">
      <c r="A2938" s="1"/>
      <c r="B2938" s="44"/>
      <c r="E2938" s="50"/>
      <c r="F2938" s="41"/>
      <c r="G2938" s="42"/>
      <c r="H2938" s="42"/>
      <c r="I2938" s="42"/>
      <c r="J2938" s="42"/>
      <c r="K2938" s="42"/>
      <c r="L2938" s="46"/>
      <c r="M2938" s="42"/>
      <c r="N2938" s="48"/>
      <c r="O2938" s="42"/>
      <c r="P2938" s="42"/>
      <c r="Q2938" s="42"/>
      <c r="R2938" s="47"/>
      <c r="S2938" s="42"/>
      <c r="T2938" s="73"/>
      <c r="U2938" s="48"/>
      <c r="V2938" s="49"/>
    </row>
    <row r="2939" spans="1:22" x14ac:dyDescent="0.35">
      <c r="A2939" s="1"/>
      <c r="B2939" s="44"/>
      <c r="E2939" s="50"/>
      <c r="F2939" s="41"/>
      <c r="G2939" s="42"/>
      <c r="H2939" s="42"/>
      <c r="I2939" s="42"/>
      <c r="J2939" s="42"/>
      <c r="K2939" s="42"/>
      <c r="L2939" s="46"/>
      <c r="M2939" s="48"/>
      <c r="N2939" s="48"/>
      <c r="O2939" s="42"/>
      <c r="P2939" s="42"/>
      <c r="Q2939" s="42"/>
      <c r="R2939" s="47"/>
      <c r="S2939" s="42"/>
      <c r="T2939" s="73"/>
      <c r="U2939" s="48"/>
      <c r="V2939" s="49"/>
    </row>
    <row r="2940" spans="1:22" x14ac:dyDescent="0.35">
      <c r="A2940" s="1"/>
      <c r="B2940" s="44"/>
      <c r="E2940" s="50"/>
      <c r="F2940" s="41"/>
      <c r="G2940" s="42"/>
      <c r="H2940" s="42"/>
      <c r="I2940" s="42"/>
      <c r="J2940" s="42"/>
      <c r="K2940" s="42"/>
      <c r="L2940" s="46"/>
      <c r="M2940" s="42"/>
      <c r="N2940" s="48"/>
      <c r="O2940" s="42"/>
      <c r="P2940" s="42"/>
      <c r="Q2940" s="42"/>
      <c r="R2940" s="47"/>
      <c r="S2940" s="42"/>
      <c r="T2940" s="73"/>
      <c r="U2940" s="48"/>
      <c r="V2940" s="49"/>
    </row>
    <row r="2941" spans="1:22" x14ac:dyDescent="0.35">
      <c r="A2941" s="1"/>
      <c r="B2941" s="44"/>
      <c r="E2941" s="50"/>
      <c r="F2941" s="41"/>
      <c r="G2941" s="42"/>
      <c r="H2941" s="42"/>
      <c r="I2941" s="42"/>
      <c r="J2941" s="42"/>
      <c r="K2941" s="42"/>
      <c r="L2941" s="46"/>
      <c r="M2941" s="48"/>
      <c r="N2941" s="48"/>
      <c r="O2941" s="42"/>
      <c r="P2941" s="42"/>
      <c r="Q2941" s="42"/>
      <c r="R2941" s="47"/>
      <c r="S2941" s="42"/>
      <c r="T2941" s="73"/>
      <c r="U2941" s="48"/>
      <c r="V2941" s="49"/>
    </row>
    <row r="2942" spans="1:22" x14ac:dyDescent="0.35">
      <c r="A2942" s="1"/>
      <c r="B2942" s="44"/>
      <c r="E2942" s="50"/>
      <c r="F2942" s="41"/>
      <c r="G2942" s="42"/>
      <c r="H2942" s="42"/>
      <c r="I2942" s="42"/>
      <c r="J2942" s="42"/>
      <c r="K2942" s="42"/>
      <c r="L2942" s="46"/>
      <c r="M2942" s="42"/>
      <c r="N2942" s="48"/>
      <c r="O2942" s="42"/>
      <c r="P2942" s="42"/>
      <c r="Q2942" s="42"/>
      <c r="R2942" s="47"/>
      <c r="S2942" s="42"/>
      <c r="T2942" s="73"/>
      <c r="U2942" s="48"/>
      <c r="V2942" s="49"/>
    </row>
    <row r="2943" spans="1:22" x14ac:dyDescent="0.35">
      <c r="A2943" s="1"/>
      <c r="B2943" s="44"/>
      <c r="E2943" s="50"/>
      <c r="F2943" s="41"/>
      <c r="G2943" s="42"/>
      <c r="H2943" s="42"/>
      <c r="I2943" s="42"/>
      <c r="J2943" s="42"/>
      <c r="K2943" s="42"/>
      <c r="L2943" s="46"/>
      <c r="M2943" s="42"/>
      <c r="N2943" s="48"/>
      <c r="O2943" s="42"/>
      <c r="P2943" s="42"/>
      <c r="Q2943" s="42"/>
      <c r="R2943" s="47"/>
      <c r="S2943" s="42"/>
      <c r="T2943" s="73"/>
      <c r="U2943" s="48"/>
      <c r="V2943" s="49"/>
    </row>
    <row r="2944" spans="1:22" x14ac:dyDescent="0.35">
      <c r="A2944" s="1"/>
      <c r="B2944" s="44"/>
      <c r="E2944" s="50"/>
      <c r="F2944" s="60"/>
      <c r="G2944" s="42"/>
      <c r="H2944" s="42"/>
      <c r="I2944" s="42"/>
      <c r="J2944" s="42"/>
      <c r="K2944" s="42"/>
      <c r="L2944" s="46"/>
      <c r="M2944" s="42"/>
      <c r="N2944" s="48"/>
      <c r="O2944" s="42"/>
      <c r="P2944" s="42"/>
      <c r="Q2944" s="42"/>
      <c r="R2944" s="62"/>
      <c r="S2944" s="48"/>
      <c r="T2944" s="73"/>
      <c r="U2944" s="48"/>
      <c r="V2944" s="49"/>
    </row>
    <row r="2945" spans="1:22" x14ac:dyDescent="0.35">
      <c r="A2945" s="1"/>
      <c r="B2945" s="44"/>
      <c r="E2945" s="50"/>
      <c r="F2945" s="41"/>
      <c r="G2945" s="42"/>
      <c r="H2945" s="42"/>
      <c r="I2945" s="42"/>
      <c r="J2945" s="42"/>
      <c r="K2945" s="42"/>
      <c r="L2945" s="46"/>
      <c r="M2945" s="48"/>
      <c r="N2945" s="48"/>
      <c r="O2945" s="42"/>
      <c r="P2945" s="42"/>
      <c r="Q2945" s="42"/>
      <c r="R2945" s="47"/>
      <c r="S2945" s="42"/>
      <c r="T2945" s="73"/>
      <c r="U2945" s="48"/>
      <c r="V2945" s="49"/>
    </row>
    <row r="2946" spans="1:22" x14ac:dyDescent="0.35">
      <c r="A2946" s="1"/>
      <c r="B2946" s="44"/>
      <c r="E2946" s="50"/>
      <c r="F2946" s="41"/>
      <c r="G2946" s="42"/>
      <c r="H2946" s="42"/>
      <c r="I2946" s="42"/>
      <c r="J2946" s="42"/>
      <c r="K2946" s="42"/>
      <c r="L2946" s="46"/>
      <c r="M2946" s="42"/>
      <c r="N2946" s="48"/>
      <c r="O2946" s="42"/>
      <c r="P2946" s="42"/>
      <c r="Q2946" s="42"/>
      <c r="R2946" s="47"/>
      <c r="S2946" s="42"/>
      <c r="T2946" s="73"/>
      <c r="U2946" s="48"/>
      <c r="V2946" s="49"/>
    </row>
    <row r="2947" spans="1:22" x14ac:dyDescent="0.35">
      <c r="A2947" s="1"/>
      <c r="B2947" s="44"/>
      <c r="E2947" s="50"/>
      <c r="F2947" s="41"/>
      <c r="G2947" s="42"/>
      <c r="H2947" s="42"/>
      <c r="I2947" s="42"/>
      <c r="J2947" s="42"/>
      <c r="K2947" s="42"/>
      <c r="L2947" s="46"/>
      <c r="M2947" s="42"/>
      <c r="N2947" s="48"/>
      <c r="O2947" s="42"/>
      <c r="P2947" s="42"/>
      <c r="Q2947" s="42"/>
      <c r="R2947" s="47"/>
      <c r="S2947" s="42"/>
      <c r="T2947" s="73"/>
      <c r="U2947" s="48"/>
      <c r="V2947" s="49"/>
    </row>
    <row r="2948" spans="1:22" x14ac:dyDescent="0.35">
      <c r="A2948" s="1"/>
      <c r="B2948" s="44"/>
      <c r="E2948" s="50"/>
      <c r="F2948" s="41"/>
      <c r="G2948" s="42"/>
      <c r="H2948" s="42"/>
      <c r="I2948" s="42"/>
      <c r="J2948" s="42"/>
      <c r="K2948" s="42"/>
      <c r="L2948" s="46"/>
      <c r="M2948" s="42"/>
      <c r="N2948" s="48"/>
      <c r="O2948" s="42"/>
      <c r="P2948" s="42"/>
      <c r="Q2948" s="42"/>
      <c r="R2948" s="47"/>
      <c r="S2948" s="42"/>
      <c r="T2948" s="73"/>
      <c r="U2948" s="48"/>
      <c r="V2948" s="49"/>
    </row>
    <row r="2949" spans="1:22" x14ac:dyDescent="0.35">
      <c r="A2949" s="1"/>
      <c r="B2949" s="44"/>
      <c r="E2949" s="50"/>
      <c r="F2949" s="41"/>
      <c r="G2949" s="42"/>
      <c r="H2949" s="42"/>
      <c r="I2949" s="42"/>
      <c r="J2949" s="42"/>
      <c r="K2949" s="42"/>
      <c r="L2949" s="46"/>
      <c r="M2949" s="48"/>
      <c r="N2949" s="48"/>
      <c r="O2949" s="42"/>
      <c r="P2949" s="42"/>
      <c r="Q2949" s="42"/>
      <c r="R2949" s="47"/>
      <c r="S2949" s="42"/>
      <c r="T2949" s="73"/>
      <c r="U2949" s="48"/>
      <c r="V2949" s="49"/>
    </row>
    <row r="2950" spans="1:22" x14ac:dyDescent="0.35">
      <c r="A2950" s="1"/>
      <c r="B2950" s="44"/>
      <c r="E2950" s="50"/>
      <c r="F2950" s="41"/>
      <c r="G2950" s="42"/>
      <c r="H2950" s="42"/>
      <c r="I2950" s="42"/>
      <c r="J2950" s="42"/>
      <c r="K2950" s="42"/>
      <c r="L2950" s="46"/>
      <c r="M2950" s="48"/>
      <c r="N2950" s="48"/>
      <c r="O2950" s="42"/>
      <c r="P2950" s="42"/>
      <c r="Q2950" s="42"/>
      <c r="R2950" s="47"/>
      <c r="S2950" s="42"/>
      <c r="T2950" s="73"/>
      <c r="U2950" s="48"/>
      <c r="V2950" s="49"/>
    </row>
    <row r="2951" spans="1:22" x14ac:dyDescent="0.35">
      <c r="A2951" s="1"/>
      <c r="B2951" s="44"/>
      <c r="E2951" s="50"/>
      <c r="F2951" s="41"/>
      <c r="G2951" s="42"/>
      <c r="H2951" s="42"/>
      <c r="I2951" s="42"/>
      <c r="J2951" s="42"/>
      <c r="K2951" s="42"/>
      <c r="L2951" s="46"/>
      <c r="M2951" s="42"/>
      <c r="N2951" s="48"/>
      <c r="O2951" s="42"/>
      <c r="P2951" s="42"/>
      <c r="Q2951" s="42"/>
      <c r="R2951" s="47"/>
      <c r="S2951" s="42"/>
      <c r="T2951" s="73"/>
      <c r="U2951" s="48"/>
      <c r="V2951" s="49"/>
    </row>
    <row r="2952" spans="1:22" x14ac:dyDescent="0.35">
      <c r="A2952" s="1"/>
      <c r="B2952" s="44"/>
      <c r="E2952" s="50"/>
      <c r="F2952" s="41"/>
      <c r="G2952" s="42"/>
      <c r="H2952" s="42"/>
      <c r="I2952" s="42"/>
      <c r="J2952" s="42"/>
      <c r="K2952" s="42"/>
      <c r="L2952" s="46"/>
      <c r="M2952" s="42"/>
      <c r="N2952" s="48"/>
      <c r="O2952" s="42"/>
      <c r="P2952" s="42"/>
      <c r="Q2952" s="42"/>
      <c r="R2952" s="47"/>
      <c r="S2952" s="42"/>
      <c r="T2952" s="73"/>
      <c r="U2952" s="48"/>
      <c r="V2952" s="49"/>
    </row>
    <row r="2953" spans="1:22" x14ac:dyDescent="0.35">
      <c r="A2953" s="1"/>
      <c r="B2953" s="44"/>
      <c r="E2953" s="50"/>
      <c r="F2953" s="41"/>
      <c r="G2953" s="42"/>
      <c r="H2953" s="42"/>
      <c r="I2953" s="42"/>
      <c r="J2953" s="42"/>
      <c r="K2953" s="42"/>
      <c r="L2953" s="46"/>
      <c r="M2953" s="48"/>
      <c r="N2953" s="48"/>
      <c r="O2953" s="42"/>
      <c r="P2953" s="42"/>
      <c r="Q2953" s="42"/>
      <c r="R2953" s="47"/>
      <c r="S2953" s="42"/>
      <c r="T2953" s="73"/>
      <c r="U2953" s="48"/>
      <c r="V2953" s="49"/>
    </row>
    <row r="2954" spans="1:22" x14ac:dyDescent="0.35">
      <c r="A2954" s="1"/>
      <c r="B2954" s="44"/>
      <c r="E2954" s="50"/>
      <c r="F2954" s="60"/>
      <c r="G2954" s="42"/>
      <c r="H2954" s="42"/>
      <c r="I2954" s="42"/>
      <c r="J2954" s="42"/>
      <c r="K2954" s="42"/>
      <c r="L2954" s="46"/>
      <c r="M2954" s="42"/>
      <c r="N2954" s="48"/>
      <c r="O2954" s="42"/>
      <c r="P2954" s="42"/>
      <c r="Q2954" s="42"/>
      <c r="R2954" s="62"/>
      <c r="S2954" s="48"/>
      <c r="T2954" s="73"/>
      <c r="U2954" s="48"/>
      <c r="V2954" s="49"/>
    </row>
    <row r="2955" spans="1:22" x14ac:dyDescent="0.35">
      <c r="A2955" s="1"/>
      <c r="B2955" s="44"/>
      <c r="E2955" s="50"/>
      <c r="F2955" s="41"/>
      <c r="G2955" s="42"/>
      <c r="H2955" s="42"/>
      <c r="I2955" s="42"/>
      <c r="J2955" s="42"/>
      <c r="K2955" s="42"/>
      <c r="L2955" s="46"/>
      <c r="M2955" s="48"/>
      <c r="N2955" s="48"/>
      <c r="O2955" s="42"/>
      <c r="P2955" s="42"/>
      <c r="Q2955" s="42"/>
      <c r="R2955" s="47"/>
      <c r="S2955" s="42"/>
      <c r="T2955" s="73"/>
      <c r="U2955" s="48"/>
      <c r="V2955" s="49"/>
    </row>
    <row r="2956" spans="1:22" x14ac:dyDescent="0.35">
      <c r="A2956" s="1"/>
      <c r="B2956" s="44"/>
      <c r="E2956" s="50"/>
      <c r="F2956" s="41"/>
      <c r="G2956" s="42"/>
      <c r="H2956" s="42"/>
      <c r="I2956" s="42"/>
      <c r="J2956" s="42"/>
      <c r="K2956" s="42"/>
      <c r="L2956" s="46"/>
      <c r="M2956" s="48"/>
      <c r="N2956" s="48"/>
      <c r="O2956" s="42"/>
      <c r="P2956" s="42"/>
      <c r="Q2956" s="42"/>
      <c r="R2956" s="47"/>
      <c r="S2956" s="42"/>
      <c r="T2956" s="73"/>
      <c r="U2956" s="48"/>
      <c r="V2956" s="49"/>
    </row>
    <row r="2957" spans="1:22" x14ac:dyDescent="0.35">
      <c r="A2957" s="1"/>
      <c r="B2957" s="44"/>
      <c r="E2957" s="50"/>
      <c r="F2957" s="41"/>
      <c r="G2957" s="42"/>
      <c r="H2957" s="42"/>
      <c r="I2957" s="42"/>
      <c r="J2957" s="42"/>
      <c r="K2957" s="42"/>
      <c r="L2957" s="46"/>
      <c r="M2957" s="48"/>
      <c r="N2957" s="48"/>
      <c r="O2957" s="42"/>
      <c r="P2957" s="42"/>
      <c r="Q2957" s="42"/>
      <c r="R2957" s="47"/>
      <c r="S2957" s="42"/>
      <c r="T2957" s="73"/>
      <c r="U2957" s="48"/>
      <c r="V2957" s="49"/>
    </row>
    <row r="2958" spans="1:22" x14ac:dyDescent="0.35">
      <c r="A2958" s="1"/>
      <c r="B2958" s="44"/>
      <c r="E2958" s="50"/>
      <c r="F2958" s="41"/>
      <c r="G2958" s="42"/>
      <c r="H2958" s="42"/>
      <c r="I2958" s="42"/>
      <c r="J2958" s="42"/>
      <c r="K2958" s="42"/>
      <c r="L2958" s="46"/>
      <c r="M2958" s="42"/>
      <c r="N2958" s="48"/>
      <c r="O2958" s="42"/>
      <c r="P2958" s="42"/>
      <c r="Q2958" s="42"/>
      <c r="R2958" s="47"/>
      <c r="S2958" s="42"/>
      <c r="T2958" s="73"/>
      <c r="U2958" s="48"/>
      <c r="V2958" s="49"/>
    </row>
    <row r="2959" spans="1:22" x14ac:dyDescent="0.35">
      <c r="A2959" s="1"/>
      <c r="B2959" s="44"/>
      <c r="E2959" s="50"/>
      <c r="F2959" s="41"/>
      <c r="G2959" s="42"/>
      <c r="H2959" s="42"/>
      <c r="I2959" s="42"/>
      <c r="J2959" s="42"/>
      <c r="K2959" s="42"/>
      <c r="L2959" s="46"/>
      <c r="M2959" s="42"/>
      <c r="N2959" s="48"/>
      <c r="O2959" s="42"/>
      <c r="P2959" s="42"/>
      <c r="Q2959" s="42"/>
      <c r="R2959" s="47"/>
      <c r="S2959" s="42"/>
      <c r="T2959" s="73"/>
      <c r="U2959" s="48"/>
      <c r="V2959" s="49"/>
    </row>
    <row r="2960" spans="1:22" x14ac:dyDescent="0.35">
      <c r="A2960" s="1"/>
      <c r="B2960" s="44"/>
      <c r="E2960" s="50"/>
      <c r="F2960" s="41"/>
      <c r="G2960" s="42"/>
      <c r="H2960" s="42"/>
      <c r="I2960" s="42"/>
      <c r="J2960" s="42"/>
      <c r="K2960" s="42"/>
      <c r="L2960" s="46"/>
      <c r="M2960" s="42"/>
      <c r="N2960" s="48"/>
      <c r="O2960" s="42"/>
      <c r="P2960" s="42"/>
      <c r="Q2960" s="42"/>
      <c r="R2960" s="47"/>
      <c r="S2960" s="42"/>
      <c r="T2960" s="73"/>
      <c r="U2960" s="48"/>
      <c r="V2960" s="49"/>
    </row>
    <row r="2961" spans="1:22" x14ac:dyDescent="0.35">
      <c r="A2961" s="1"/>
      <c r="B2961" s="44"/>
      <c r="E2961" s="50"/>
      <c r="F2961" s="41"/>
      <c r="G2961" s="42"/>
      <c r="H2961" s="42"/>
      <c r="I2961" s="42"/>
      <c r="J2961" s="42"/>
      <c r="K2961" s="42"/>
      <c r="L2961" s="46"/>
      <c r="M2961" s="48"/>
      <c r="N2961" s="48"/>
      <c r="O2961" s="42"/>
      <c r="P2961" s="42"/>
      <c r="Q2961" s="42"/>
      <c r="R2961" s="47"/>
      <c r="S2961" s="42"/>
      <c r="T2961" s="73"/>
      <c r="U2961" s="48"/>
      <c r="V2961" s="49"/>
    </row>
    <row r="2962" spans="1:22" x14ac:dyDescent="0.35">
      <c r="A2962" s="1"/>
      <c r="B2962" s="44"/>
      <c r="E2962" s="50"/>
      <c r="F2962" s="41"/>
      <c r="G2962" s="42"/>
      <c r="H2962" s="42"/>
      <c r="I2962" s="42"/>
      <c r="J2962" s="42"/>
      <c r="K2962" s="42"/>
      <c r="L2962" s="46"/>
      <c r="M2962" s="48"/>
      <c r="N2962" s="48"/>
      <c r="O2962" s="42"/>
      <c r="P2962" s="42"/>
      <c r="Q2962" s="42"/>
      <c r="R2962" s="47"/>
      <c r="S2962" s="42"/>
      <c r="T2962" s="73"/>
      <c r="U2962" s="48"/>
      <c r="V2962" s="49"/>
    </row>
    <row r="2963" spans="1:22" x14ac:dyDescent="0.35">
      <c r="A2963" s="1"/>
      <c r="B2963" s="44"/>
      <c r="E2963" s="50"/>
      <c r="F2963" s="41"/>
      <c r="G2963" s="42"/>
      <c r="H2963" s="42"/>
      <c r="I2963" s="42"/>
      <c r="J2963" s="42"/>
      <c r="K2963" s="42"/>
      <c r="L2963" s="46"/>
      <c r="M2963" s="42"/>
      <c r="N2963" s="48"/>
      <c r="O2963" s="42"/>
      <c r="P2963" s="42"/>
      <c r="Q2963" s="42"/>
      <c r="R2963" s="47"/>
      <c r="S2963" s="42"/>
      <c r="T2963" s="73"/>
      <c r="U2963" s="48"/>
      <c r="V2963" s="49"/>
    </row>
    <row r="2964" spans="1:22" x14ac:dyDescent="0.35">
      <c r="A2964" s="1"/>
      <c r="B2964" s="44"/>
      <c r="E2964" s="50"/>
      <c r="F2964" s="41"/>
      <c r="G2964" s="42"/>
      <c r="H2964" s="42"/>
      <c r="I2964" s="42"/>
      <c r="J2964" s="42"/>
      <c r="K2964" s="42"/>
      <c r="L2964" s="46"/>
      <c r="M2964" s="48"/>
      <c r="N2964" s="48"/>
      <c r="O2964" s="42"/>
      <c r="P2964" s="42"/>
      <c r="Q2964" s="42"/>
      <c r="R2964" s="47"/>
      <c r="S2964" s="42"/>
      <c r="T2964" s="73"/>
      <c r="U2964" s="48"/>
      <c r="V2964" s="49"/>
    </row>
    <row r="2965" spans="1:22" x14ac:dyDescent="0.35">
      <c r="A2965" s="1"/>
      <c r="B2965" s="44"/>
      <c r="E2965" s="50"/>
      <c r="F2965" s="41"/>
      <c r="G2965" s="42"/>
      <c r="H2965" s="42"/>
      <c r="I2965" s="42"/>
      <c r="J2965" s="42"/>
      <c r="K2965" s="42"/>
      <c r="L2965" s="46"/>
      <c r="M2965" s="48"/>
      <c r="N2965" s="48"/>
      <c r="O2965" s="42"/>
      <c r="P2965" s="42"/>
      <c r="Q2965" s="42"/>
      <c r="R2965" s="47"/>
      <c r="S2965" s="42"/>
      <c r="T2965" s="73"/>
      <c r="U2965" s="48"/>
      <c r="V2965" s="49"/>
    </row>
    <row r="2966" spans="1:22" x14ac:dyDescent="0.35">
      <c r="A2966" s="1"/>
      <c r="B2966" s="44"/>
      <c r="E2966" s="50"/>
      <c r="F2966" s="41"/>
      <c r="G2966" s="42"/>
      <c r="H2966" s="42"/>
      <c r="I2966" s="42"/>
      <c r="J2966" s="42"/>
      <c r="K2966" s="42"/>
      <c r="L2966" s="46"/>
      <c r="M2966" s="48"/>
      <c r="N2966" s="48"/>
      <c r="O2966" s="42"/>
      <c r="P2966" s="42"/>
      <c r="Q2966" s="42"/>
      <c r="R2966" s="47"/>
      <c r="S2966" s="42"/>
      <c r="T2966" s="73"/>
      <c r="U2966" s="48"/>
      <c r="V2966" s="49"/>
    </row>
    <row r="2967" spans="1:22" x14ac:dyDescent="0.35">
      <c r="A2967" s="1"/>
      <c r="B2967" s="44"/>
      <c r="E2967" s="50"/>
      <c r="F2967" s="41"/>
      <c r="G2967" s="42"/>
      <c r="H2967" s="42"/>
      <c r="I2967" s="42"/>
      <c r="J2967" s="42"/>
      <c r="K2967" s="42"/>
      <c r="L2967" s="46"/>
      <c r="M2967" s="42"/>
      <c r="N2967" s="48"/>
      <c r="O2967" s="42"/>
      <c r="P2967" s="42"/>
      <c r="Q2967" s="42"/>
      <c r="R2967" s="47"/>
      <c r="S2967" s="42"/>
      <c r="T2967" s="73"/>
      <c r="U2967" s="48"/>
      <c r="V2967" s="49"/>
    </row>
    <row r="2968" spans="1:22" x14ac:dyDescent="0.35">
      <c r="A2968" s="1"/>
      <c r="B2968" s="44"/>
      <c r="E2968" s="50"/>
      <c r="F2968" s="41"/>
      <c r="G2968" s="42"/>
      <c r="H2968" s="42"/>
      <c r="I2968" s="42"/>
      <c r="J2968" s="42"/>
      <c r="K2968" s="42"/>
      <c r="L2968" s="46"/>
      <c r="M2968" s="48"/>
      <c r="N2968" s="48"/>
      <c r="O2968" s="42"/>
      <c r="P2968" s="42"/>
      <c r="Q2968" s="42"/>
      <c r="R2968" s="47"/>
      <c r="S2968" s="42"/>
      <c r="T2968" s="73"/>
      <c r="U2968" s="48"/>
      <c r="V2968" s="49"/>
    </row>
    <row r="2969" spans="1:22" x14ac:dyDescent="0.35">
      <c r="A2969" s="1"/>
      <c r="B2969" s="44"/>
      <c r="E2969" s="50"/>
      <c r="F2969" s="41"/>
      <c r="G2969" s="42"/>
      <c r="H2969" s="42"/>
      <c r="I2969" s="42"/>
      <c r="J2969" s="42"/>
      <c r="K2969" s="42"/>
      <c r="L2969" s="46"/>
      <c r="M2969" s="48"/>
      <c r="N2969" s="48"/>
      <c r="O2969" s="42"/>
      <c r="P2969" s="42"/>
      <c r="Q2969" s="42"/>
      <c r="R2969" s="47"/>
      <c r="S2969" s="42"/>
      <c r="T2969" s="73"/>
      <c r="U2969" s="48"/>
      <c r="V2969" s="49"/>
    </row>
    <row r="2970" spans="1:22" x14ac:dyDescent="0.35">
      <c r="A2970" s="1"/>
      <c r="B2970" s="44"/>
      <c r="E2970" s="50"/>
      <c r="F2970" s="41"/>
      <c r="G2970" s="42"/>
      <c r="H2970" s="42"/>
      <c r="I2970" s="42"/>
      <c r="J2970" s="42"/>
      <c r="K2970" s="42"/>
      <c r="L2970" s="46"/>
      <c r="M2970" s="48"/>
      <c r="N2970" s="48"/>
      <c r="O2970" s="42"/>
      <c r="P2970" s="42"/>
      <c r="Q2970" s="42"/>
      <c r="R2970" s="47"/>
      <c r="S2970" s="42"/>
      <c r="T2970" s="73"/>
      <c r="U2970" s="48"/>
      <c r="V2970" s="49"/>
    </row>
    <row r="2971" spans="1:22" x14ac:dyDescent="0.35">
      <c r="A2971" s="1"/>
      <c r="B2971" s="44"/>
      <c r="E2971" s="50"/>
      <c r="F2971" s="41"/>
      <c r="G2971" s="42"/>
      <c r="H2971" s="42"/>
      <c r="I2971" s="42"/>
      <c r="J2971" s="42"/>
      <c r="K2971" s="42"/>
      <c r="L2971" s="46"/>
      <c r="M2971" s="48"/>
      <c r="N2971" s="48"/>
      <c r="O2971" s="42"/>
      <c r="P2971" s="42"/>
      <c r="Q2971" s="42"/>
      <c r="R2971" s="47"/>
      <c r="S2971" s="42"/>
      <c r="T2971" s="73"/>
      <c r="U2971" s="48"/>
      <c r="V2971" s="49"/>
    </row>
    <row r="2972" spans="1:22" x14ac:dyDescent="0.35">
      <c r="A2972" s="1"/>
      <c r="B2972" s="44"/>
      <c r="E2972" s="50"/>
      <c r="F2972" s="41"/>
      <c r="G2972" s="42"/>
      <c r="H2972" s="42"/>
      <c r="I2972" s="42"/>
      <c r="J2972" s="42"/>
      <c r="K2972" s="42"/>
      <c r="L2972" s="46"/>
      <c r="M2972" s="42"/>
      <c r="N2972" s="48"/>
      <c r="O2972" s="42"/>
      <c r="P2972" s="42"/>
      <c r="Q2972" s="42"/>
      <c r="R2972" s="47"/>
      <c r="S2972" s="42"/>
      <c r="T2972" s="73"/>
      <c r="U2972" s="48"/>
      <c r="V2972" s="49"/>
    </row>
    <row r="2973" spans="1:22" x14ac:dyDescent="0.35">
      <c r="A2973" s="1"/>
      <c r="B2973" s="44"/>
      <c r="E2973" s="50"/>
      <c r="F2973" s="41"/>
      <c r="G2973" s="42"/>
      <c r="H2973" s="42"/>
      <c r="I2973" s="42"/>
      <c r="J2973" s="42"/>
      <c r="K2973" s="42"/>
      <c r="L2973" s="46"/>
      <c r="M2973" s="48"/>
      <c r="N2973" s="48"/>
      <c r="O2973" s="42"/>
      <c r="P2973" s="42"/>
      <c r="Q2973" s="42"/>
      <c r="R2973" s="47"/>
      <c r="S2973" s="42"/>
      <c r="T2973" s="73"/>
      <c r="U2973" s="48"/>
      <c r="V2973" s="49"/>
    </row>
    <row r="2974" spans="1:22" x14ac:dyDescent="0.35">
      <c r="A2974" s="1"/>
      <c r="B2974" s="44"/>
      <c r="E2974" s="50"/>
      <c r="F2974" s="41"/>
      <c r="G2974" s="42"/>
      <c r="H2974" s="42"/>
      <c r="I2974" s="42"/>
      <c r="J2974" s="42"/>
      <c r="K2974" s="42"/>
      <c r="L2974" s="46"/>
      <c r="M2974" s="42"/>
      <c r="N2974" s="48"/>
      <c r="O2974" s="42"/>
      <c r="P2974" s="42"/>
      <c r="Q2974" s="42"/>
      <c r="R2974" s="47"/>
      <c r="S2974" s="42"/>
      <c r="T2974" s="73"/>
      <c r="U2974" s="48"/>
      <c r="V2974" s="49"/>
    </row>
    <row r="2975" spans="1:22" x14ac:dyDescent="0.35">
      <c r="A2975" s="1"/>
      <c r="B2975" s="44"/>
      <c r="E2975" s="50"/>
      <c r="F2975" s="41"/>
      <c r="G2975" s="42"/>
      <c r="H2975" s="42"/>
      <c r="I2975" s="42"/>
      <c r="J2975" s="42"/>
      <c r="K2975" s="42"/>
      <c r="L2975" s="46"/>
      <c r="M2975" s="48"/>
      <c r="N2975" s="48"/>
      <c r="O2975" s="42"/>
      <c r="P2975" s="42"/>
      <c r="Q2975" s="42"/>
      <c r="R2975" s="47"/>
      <c r="S2975" s="42"/>
      <c r="T2975" s="73"/>
      <c r="U2975" s="48"/>
      <c r="V2975" s="49"/>
    </row>
    <row r="2976" spans="1:22" x14ac:dyDescent="0.35">
      <c r="A2976" s="1"/>
      <c r="B2976" s="44"/>
      <c r="E2976" s="50"/>
      <c r="F2976" s="41"/>
      <c r="G2976" s="42"/>
      <c r="H2976" s="42"/>
      <c r="I2976" s="42"/>
      <c r="J2976" s="42"/>
      <c r="K2976" s="42"/>
      <c r="L2976" s="46"/>
      <c r="M2976" s="48"/>
      <c r="N2976" s="48"/>
      <c r="O2976" s="42"/>
      <c r="P2976" s="42"/>
      <c r="Q2976" s="42"/>
      <c r="R2976" s="47"/>
      <c r="S2976" s="42"/>
      <c r="T2976" s="73"/>
      <c r="U2976" s="48"/>
      <c r="V2976" s="49"/>
    </row>
    <row r="2977" spans="1:22" x14ac:dyDescent="0.35">
      <c r="A2977" s="1"/>
      <c r="B2977" s="44"/>
      <c r="E2977" s="50"/>
      <c r="F2977" s="41"/>
      <c r="G2977" s="42"/>
      <c r="H2977" s="42"/>
      <c r="I2977" s="42"/>
      <c r="J2977" s="42"/>
      <c r="K2977" s="42"/>
      <c r="L2977" s="46"/>
      <c r="M2977" s="48"/>
      <c r="N2977" s="48"/>
      <c r="O2977" s="42"/>
      <c r="P2977" s="42"/>
      <c r="Q2977" s="42"/>
      <c r="R2977" s="47"/>
      <c r="S2977" s="42"/>
      <c r="T2977" s="73"/>
      <c r="U2977" s="48"/>
      <c r="V2977" s="49"/>
    </row>
    <row r="2978" spans="1:22" x14ac:dyDescent="0.35">
      <c r="A2978" s="1"/>
      <c r="B2978" s="44"/>
      <c r="E2978" s="50"/>
      <c r="F2978" s="41"/>
      <c r="G2978" s="42"/>
      <c r="H2978" s="42"/>
      <c r="I2978" s="42"/>
      <c r="J2978" s="42"/>
      <c r="K2978" s="42"/>
      <c r="L2978" s="46"/>
      <c r="M2978" s="48"/>
      <c r="N2978" s="48"/>
      <c r="O2978" s="42"/>
      <c r="P2978" s="42"/>
      <c r="Q2978" s="42"/>
      <c r="R2978" s="47"/>
      <c r="S2978" s="42"/>
      <c r="T2978" s="73"/>
      <c r="U2978" s="48"/>
      <c r="V2978" s="49"/>
    </row>
    <row r="2979" spans="1:22" x14ac:dyDescent="0.35">
      <c r="A2979" s="1"/>
      <c r="B2979" s="44"/>
      <c r="E2979" s="50"/>
      <c r="F2979" s="41"/>
      <c r="G2979" s="42"/>
      <c r="H2979" s="42"/>
      <c r="I2979" s="42"/>
      <c r="J2979" s="42"/>
      <c r="K2979" s="42"/>
      <c r="L2979" s="46"/>
      <c r="M2979" s="48"/>
      <c r="N2979" s="48"/>
      <c r="O2979" s="42"/>
      <c r="P2979" s="42"/>
      <c r="Q2979" s="42"/>
      <c r="R2979" s="47"/>
      <c r="S2979" s="42"/>
      <c r="T2979" s="73"/>
      <c r="U2979" s="48"/>
      <c r="V2979" s="49"/>
    </row>
    <row r="2980" spans="1:22" x14ac:dyDescent="0.35">
      <c r="A2980" s="1"/>
      <c r="B2980" s="44"/>
      <c r="E2980" s="50"/>
      <c r="F2980" s="41"/>
      <c r="G2980" s="42"/>
      <c r="H2980" s="42"/>
      <c r="I2980" s="42"/>
      <c r="J2980" s="42"/>
      <c r="K2980" s="42"/>
      <c r="L2980" s="46"/>
      <c r="M2980" s="48"/>
      <c r="N2980" s="48"/>
      <c r="O2980" s="42"/>
      <c r="P2980" s="42"/>
      <c r="Q2980" s="42"/>
      <c r="R2980" s="47"/>
      <c r="S2980" s="42"/>
      <c r="T2980" s="73"/>
      <c r="U2980" s="48"/>
      <c r="V2980" s="49"/>
    </row>
    <row r="2981" spans="1:22" x14ac:dyDescent="0.35">
      <c r="A2981" s="1"/>
      <c r="B2981" s="44"/>
      <c r="E2981" s="50"/>
      <c r="F2981" s="41"/>
      <c r="G2981" s="42"/>
      <c r="H2981" s="42"/>
      <c r="I2981" s="42"/>
      <c r="J2981" s="42"/>
      <c r="K2981" s="42"/>
      <c r="L2981" s="46"/>
      <c r="M2981" s="48"/>
      <c r="N2981" s="48"/>
      <c r="O2981" s="42"/>
      <c r="P2981" s="42"/>
      <c r="Q2981" s="42"/>
      <c r="R2981" s="47"/>
      <c r="S2981" s="42"/>
      <c r="T2981" s="73"/>
      <c r="U2981" s="48"/>
      <c r="V2981" s="49"/>
    </row>
    <row r="2982" spans="1:22" x14ac:dyDescent="0.35">
      <c r="A2982" s="1"/>
      <c r="B2982" s="44"/>
      <c r="E2982" s="50"/>
      <c r="F2982" s="41"/>
      <c r="G2982" s="42"/>
      <c r="H2982" s="42"/>
      <c r="I2982" s="42"/>
      <c r="J2982" s="42"/>
      <c r="K2982" s="42"/>
      <c r="L2982" s="46"/>
      <c r="M2982" s="48"/>
      <c r="N2982" s="48"/>
      <c r="O2982" s="42"/>
      <c r="P2982" s="42"/>
      <c r="Q2982" s="42"/>
      <c r="R2982" s="47"/>
      <c r="S2982" s="42"/>
      <c r="T2982" s="73"/>
      <c r="U2982" s="48"/>
      <c r="V2982" s="49"/>
    </row>
    <row r="2983" spans="1:22" x14ac:dyDescent="0.35">
      <c r="A2983" s="1"/>
      <c r="B2983" s="44"/>
      <c r="E2983" s="50"/>
      <c r="F2983" s="41"/>
      <c r="G2983" s="42"/>
      <c r="H2983" s="42"/>
      <c r="I2983" s="42"/>
      <c r="J2983" s="42"/>
      <c r="K2983" s="42"/>
      <c r="L2983" s="46"/>
      <c r="M2983" s="48"/>
      <c r="N2983" s="48"/>
      <c r="O2983" s="42"/>
      <c r="P2983" s="42"/>
      <c r="Q2983" s="42"/>
      <c r="R2983" s="47"/>
      <c r="S2983" s="42"/>
      <c r="T2983" s="73"/>
      <c r="U2983" s="48"/>
      <c r="V2983" s="49"/>
    </row>
    <row r="2984" spans="1:22" x14ac:dyDescent="0.35">
      <c r="A2984" s="1"/>
      <c r="B2984" s="44"/>
      <c r="E2984" s="50"/>
      <c r="F2984" s="41"/>
      <c r="G2984" s="42"/>
      <c r="H2984" s="42"/>
      <c r="I2984" s="42"/>
      <c r="J2984" s="42"/>
      <c r="K2984" s="42"/>
      <c r="L2984" s="46"/>
      <c r="M2984" s="48"/>
      <c r="N2984" s="48"/>
      <c r="O2984" s="42"/>
      <c r="P2984" s="42"/>
      <c r="Q2984" s="42"/>
      <c r="R2984" s="47"/>
      <c r="S2984" s="42"/>
      <c r="T2984" s="73"/>
      <c r="U2984" s="48"/>
      <c r="V2984" s="49"/>
    </row>
    <row r="2985" spans="1:22" x14ac:dyDescent="0.35">
      <c r="A2985" s="1"/>
      <c r="B2985" s="44"/>
      <c r="E2985" s="50"/>
      <c r="F2985" s="41"/>
      <c r="G2985" s="42"/>
      <c r="H2985" s="42"/>
      <c r="I2985" s="42"/>
      <c r="J2985" s="42"/>
      <c r="K2985" s="42"/>
      <c r="L2985" s="46"/>
      <c r="M2985" s="48"/>
      <c r="N2985" s="48"/>
      <c r="O2985" s="42"/>
      <c r="P2985" s="42"/>
      <c r="Q2985" s="42"/>
      <c r="R2985" s="47"/>
      <c r="S2985" s="42"/>
      <c r="T2985" s="73"/>
      <c r="U2985" s="48"/>
      <c r="V2985" s="49"/>
    </row>
    <row r="2986" spans="1:22" x14ac:dyDescent="0.35">
      <c r="A2986" s="1"/>
      <c r="B2986" s="44"/>
      <c r="E2986" s="50"/>
      <c r="F2986" s="41"/>
      <c r="G2986" s="42"/>
      <c r="H2986" s="42"/>
      <c r="I2986" s="42"/>
      <c r="J2986" s="42"/>
      <c r="K2986" s="42"/>
      <c r="L2986" s="46"/>
      <c r="M2986" s="42"/>
      <c r="N2986" s="48"/>
      <c r="O2986" s="42"/>
      <c r="P2986" s="42"/>
      <c r="Q2986" s="42"/>
      <c r="R2986" s="47"/>
      <c r="S2986" s="42"/>
      <c r="T2986" s="73"/>
      <c r="U2986" s="48"/>
      <c r="V2986" s="49"/>
    </row>
    <row r="2987" spans="1:22" x14ac:dyDescent="0.35">
      <c r="A2987" s="1"/>
      <c r="B2987" s="44"/>
      <c r="E2987" s="50"/>
      <c r="F2987" s="41"/>
      <c r="G2987" s="42"/>
      <c r="H2987" s="42"/>
      <c r="I2987" s="42"/>
      <c r="J2987" s="42"/>
      <c r="K2987" s="42"/>
      <c r="L2987" s="46"/>
      <c r="M2987" s="42"/>
      <c r="N2987" s="48"/>
      <c r="O2987" s="42"/>
      <c r="P2987" s="42"/>
      <c r="Q2987" s="42"/>
      <c r="R2987" s="47"/>
      <c r="S2987" s="42"/>
      <c r="T2987" s="73"/>
      <c r="U2987" s="48"/>
      <c r="V2987" s="49"/>
    </row>
    <row r="2988" spans="1:22" x14ac:dyDescent="0.35">
      <c r="A2988" s="1"/>
      <c r="B2988" s="44"/>
      <c r="E2988" s="50"/>
      <c r="F2988" s="41"/>
      <c r="G2988" s="42"/>
      <c r="H2988" s="42"/>
      <c r="I2988" s="42"/>
      <c r="J2988" s="42"/>
      <c r="K2988" s="42"/>
      <c r="L2988" s="46"/>
      <c r="M2988" s="42"/>
      <c r="N2988" s="48"/>
      <c r="O2988" s="42"/>
      <c r="P2988" s="42"/>
      <c r="Q2988" s="42"/>
      <c r="R2988" s="47"/>
      <c r="S2988" s="42"/>
      <c r="T2988" s="73"/>
      <c r="U2988" s="48"/>
      <c r="V2988" s="49"/>
    </row>
    <row r="2989" spans="1:22" x14ac:dyDescent="0.35">
      <c r="A2989" s="1"/>
      <c r="B2989" s="44"/>
      <c r="E2989" s="50"/>
      <c r="F2989" s="60"/>
      <c r="G2989" s="42"/>
      <c r="H2989" s="42"/>
      <c r="I2989" s="42"/>
      <c r="J2989" s="42"/>
      <c r="K2989" s="42"/>
      <c r="L2989" s="46"/>
      <c r="M2989" s="42"/>
      <c r="N2989" s="48"/>
      <c r="O2989" s="42"/>
      <c r="P2989" s="42"/>
      <c r="Q2989" s="42"/>
      <c r="R2989" s="62"/>
      <c r="S2989" s="48"/>
      <c r="T2989" s="73"/>
      <c r="U2989" s="48"/>
      <c r="V2989" s="49"/>
    </row>
    <row r="2990" spans="1:22" x14ac:dyDescent="0.35">
      <c r="A2990" s="1"/>
      <c r="B2990" s="44"/>
      <c r="E2990" s="50"/>
      <c r="F2990" s="60"/>
      <c r="G2990" s="42"/>
      <c r="H2990" s="42"/>
      <c r="I2990" s="42"/>
      <c r="J2990" s="42"/>
      <c r="K2990" s="42"/>
      <c r="L2990" s="46"/>
      <c r="M2990" s="48"/>
      <c r="N2990" s="48"/>
      <c r="O2990" s="42"/>
      <c r="P2990" s="42"/>
      <c r="Q2990" s="42"/>
      <c r="R2990" s="47"/>
      <c r="S2990" s="42"/>
      <c r="T2990" s="73"/>
      <c r="U2990" s="48"/>
      <c r="V2990" s="49"/>
    </row>
    <row r="2991" spans="1:22" x14ac:dyDescent="0.35">
      <c r="A2991" s="1"/>
      <c r="B2991" s="44"/>
      <c r="E2991" s="50"/>
      <c r="F2991" s="41"/>
      <c r="G2991" s="42"/>
      <c r="H2991" s="42"/>
      <c r="I2991" s="42"/>
      <c r="J2991" s="42"/>
      <c r="K2991" s="42"/>
      <c r="L2991" s="46"/>
      <c r="M2991" s="42"/>
      <c r="N2991" s="48"/>
      <c r="O2991" s="42"/>
      <c r="P2991" s="42"/>
      <c r="Q2991" s="42"/>
      <c r="R2991" s="47"/>
      <c r="S2991" s="42"/>
      <c r="T2991" s="73"/>
      <c r="U2991" s="48"/>
      <c r="V2991" s="49"/>
    </row>
    <row r="2992" spans="1:22" x14ac:dyDescent="0.35">
      <c r="A2992" s="1"/>
      <c r="B2992" s="44"/>
      <c r="E2992" s="50"/>
      <c r="F2992" s="41"/>
      <c r="G2992" s="42"/>
      <c r="H2992" s="42"/>
      <c r="I2992" s="42"/>
      <c r="J2992" s="42"/>
      <c r="K2992" s="42"/>
      <c r="L2992" s="46"/>
      <c r="M2992" s="42"/>
      <c r="N2992" s="48"/>
      <c r="O2992" s="42"/>
      <c r="P2992" s="42"/>
      <c r="Q2992" s="42"/>
      <c r="R2992" s="47"/>
      <c r="S2992" s="42"/>
      <c r="T2992" s="73"/>
      <c r="U2992" s="48"/>
      <c r="V2992" s="49"/>
    </row>
    <row r="2993" spans="1:22" x14ac:dyDescent="0.35">
      <c r="A2993" s="1"/>
      <c r="B2993" s="44"/>
      <c r="E2993" s="50"/>
      <c r="F2993" s="41"/>
      <c r="G2993" s="42"/>
      <c r="H2993" s="42"/>
      <c r="I2993" s="42"/>
      <c r="J2993" s="42"/>
      <c r="K2993" s="42"/>
      <c r="L2993" s="46"/>
      <c r="M2993" s="48"/>
      <c r="N2993" s="48"/>
      <c r="O2993" s="42"/>
      <c r="P2993" s="42"/>
      <c r="Q2993" s="42"/>
      <c r="R2993" s="47"/>
      <c r="S2993" s="42"/>
      <c r="T2993" s="73"/>
      <c r="U2993" s="48"/>
      <c r="V2993" s="49"/>
    </row>
    <row r="2994" spans="1:22" x14ac:dyDescent="0.35">
      <c r="A2994" s="1"/>
      <c r="B2994" s="44"/>
      <c r="E2994" s="50"/>
      <c r="F2994" s="41"/>
      <c r="G2994" s="42"/>
      <c r="H2994" s="42"/>
      <c r="I2994" s="42"/>
      <c r="J2994" s="42"/>
      <c r="K2994" s="42"/>
      <c r="L2994" s="46"/>
      <c r="M2994" s="42"/>
      <c r="N2994" s="48"/>
      <c r="O2994" s="42"/>
      <c r="P2994" s="42"/>
      <c r="Q2994" s="42"/>
      <c r="R2994" s="47"/>
      <c r="S2994" s="42"/>
      <c r="T2994" s="73"/>
      <c r="U2994" s="48"/>
      <c r="V2994" s="49"/>
    </row>
    <row r="2995" spans="1:22" x14ac:dyDescent="0.35">
      <c r="A2995" s="1"/>
      <c r="B2995" s="44"/>
      <c r="E2995" s="50"/>
      <c r="F2995" s="41"/>
      <c r="G2995" s="42"/>
      <c r="H2995" s="42"/>
      <c r="I2995" s="42"/>
      <c r="J2995" s="42"/>
      <c r="K2995" s="42"/>
      <c r="L2995" s="46"/>
      <c r="M2995" s="48"/>
      <c r="N2995" s="48"/>
      <c r="O2995" s="42"/>
      <c r="P2995" s="42"/>
      <c r="Q2995" s="42"/>
      <c r="R2995" s="47"/>
      <c r="S2995" s="42"/>
      <c r="T2995" s="73"/>
      <c r="U2995" s="48"/>
      <c r="V2995" s="49"/>
    </row>
    <row r="2996" spans="1:22" x14ac:dyDescent="0.35">
      <c r="A2996" s="1"/>
      <c r="B2996" s="44"/>
      <c r="E2996" s="50"/>
      <c r="F2996" s="41"/>
      <c r="G2996" s="42"/>
      <c r="H2996" s="42"/>
      <c r="I2996" s="42"/>
      <c r="J2996" s="42"/>
      <c r="K2996" s="42"/>
      <c r="L2996" s="46"/>
      <c r="M2996" s="42"/>
      <c r="N2996" s="48"/>
      <c r="O2996" s="42"/>
      <c r="P2996" s="42"/>
      <c r="Q2996" s="42"/>
      <c r="R2996" s="47"/>
      <c r="S2996" s="42"/>
      <c r="T2996" s="73"/>
      <c r="U2996" s="48"/>
      <c r="V2996" s="49"/>
    </row>
    <row r="2997" spans="1:22" x14ac:dyDescent="0.35">
      <c r="A2997" s="1"/>
      <c r="B2997" s="44"/>
      <c r="E2997" s="50"/>
      <c r="F2997" s="41"/>
      <c r="G2997" s="42"/>
      <c r="H2997" s="42"/>
      <c r="I2997" s="42"/>
      <c r="J2997" s="42"/>
      <c r="K2997" s="42"/>
      <c r="L2997" s="46"/>
      <c r="M2997" s="42"/>
      <c r="N2997" s="48"/>
      <c r="O2997" s="42"/>
      <c r="P2997" s="42"/>
      <c r="Q2997" s="42"/>
      <c r="R2997" s="47"/>
      <c r="S2997" s="42"/>
      <c r="T2997" s="73"/>
      <c r="U2997" s="48"/>
      <c r="V2997" s="49"/>
    </row>
    <row r="2998" spans="1:22" x14ac:dyDescent="0.35">
      <c r="A2998" s="1"/>
      <c r="B2998" s="44"/>
      <c r="E2998" s="50"/>
      <c r="F2998" s="41"/>
      <c r="G2998" s="42"/>
      <c r="H2998" s="42"/>
      <c r="I2998" s="42"/>
      <c r="J2998" s="42"/>
      <c r="K2998" s="42"/>
      <c r="L2998" s="46"/>
      <c r="M2998" s="42"/>
      <c r="N2998" s="48"/>
      <c r="O2998" s="42"/>
      <c r="P2998" s="42"/>
      <c r="Q2998" s="42"/>
      <c r="R2998" s="47"/>
      <c r="S2998" s="42"/>
      <c r="T2998" s="73"/>
      <c r="U2998" s="48"/>
      <c r="V2998" s="49"/>
    </row>
    <row r="2999" spans="1:22" x14ac:dyDescent="0.35">
      <c r="A2999" s="1"/>
      <c r="B2999" s="44"/>
      <c r="E2999" s="50"/>
      <c r="F2999" s="41"/>
      <c r="G2999" s="42"/>
      <c r="H2999" s="42"/>
      <c r="I2999" s="42"/>
      <c r="J2999" s="42"/>
      <c r="K2999" s="42"/>
      <c r="L2999" s="46"/>
      <c r="M2999" s="48"/>
      <c r="N2999" s="48"/>
      <c r="O2999" s="42"/>
      <c r="P2999" s="42"/>
      <c r="Q2999" s="42"/>
      <c r="R2999" s="47"/>
      <c r="S2999" s="42"/>
      <c r="T2999" s="73"/>
      <c r="U2999" s="48"/>
      <c r="V2999" s="49"/>
    </row>
    <row r="3000" spans="1:22" x14ac:dyDescent="0.35">
      <c r="A3000" s="1"/>
      <c r="B3000" s="44"/>
      <c r="E3000" s="50"/>
      <c r="F3000" s="41"/>
      <c r="G3000" s="42"/>
      <c r="H3000" s="42"/>
      <c r="I3000" s="42"/>
      <c r="J3000" s="42"/>
      <c r="K3000" s="42"/>
      <c r="L3000" s="46"/>
      <c r="M3000" s="42"/>
      <c r="N3000" s="48"/>
      <c r="O3000" s="42"/>
      <c r="P3000" s="42"/>
      <c r="Q3000" s="42"/>
      <c r="R3000" s="47"/>
      <c r="S3000" s="42"/>
      <c r="T3000" s="73"/>
      <c r="U3000" s="48"/>
      <c r="V3000" s="49"/>
    </row>
    <row r="3001" spans="1:22" x14ac:dyDescent="0.35">
      <c r="A3001" s="1"/>
      <c r="B3001" s="44"/>
      <c r="E3001" s="50"/>
      <c r="F3001" s="41"/>
      <c r="G3001" s="42"/>
      <c r="H3001" s="42"/>
      <c r="I3001" s="42"/>
      <c r="J3001" s="42"/>
      <c r="K3001" s="42"/>
      <c r="L3001" s="46"/>
      <c r="M3001" s="42"/>
      <c r="N3001" s="48"/>
      <c r="O3001" s="42"/>
      <c r="P3001" s="42"/>
      <c r="Q3001" s="42"/>
      <c r="R3001" s="47"/>
      <c r="S3001" s="42"/>
      <c r="T3001" s="73"/>
      <c r="U3001" s="48"/>
      <c r="V3001" s="49"/>
    </row>
    <row r="3002" spans="1:22" x14ac:dyDescent="0.35">
      <c r="A3002" s="1"/>
      <c r="B3002" s="44"/>
      <c r="E3002" s="50"/>
      <c r="F3002" s="41"/>
      <c r="G3002" s="42"/>
      <c r="H3002" s="42"/>
      <c r="I3002" s="42"/>
      <c r="J3002" s="42"/>
      <c r="K3002" s="42"/>
      <c r="L3002" s="46"/>
      <c r="M3002" s="42"/>
      <c r="N3002" s="48"/>
      <c r="O3002" s="42"/>
      <c r="P3002" s="42"/>
      <c r="Q3002" s="42"/>
      <c r="R3002" s="47"/>
      <c r="S3002" s="42"/>
      <c r="T3002" s="73"/>
      <c r="U3002" s="48"/>
      <c r="V3002" s="49"/>
    </row>
    <row r="3003" spans="1:22" x14ac:dyDescent="0.35">
      <c r="A3003" s="1"/>
      <c r="B3003" s="44"/>
      <c r="E3003" s="50"/>
      <c r="F3003" s="41"/>
      <c r="G3003" s="42"/>
      <c r="H3003" s="42"/>
      <c r="I3003" s="42"/>
      <c r="J3003" s="42"/>
      <c r="K3003" s="42"/>
      <c r="L3003" s="46"/>
      <c r="M3003" s="48"/>
      <c r="N3003" s="48"/>
      <c r="O3003" s="42"/>
      <c r="P3003" s="42"/>
      <c r="Q3003" s="42"/>
      <c r="R3003" s="47"/>
      <c r="S3003" s="42"/>
      <c r="T3003" s="73"/>
      <c r="U3003" s="48"/>
      <c r="V3003" s="49"/>
    </row>
    <row r="3004" spans="1:22" x14ac:dyDescent="0.35">
      <c r="A3004" s="1"/>
      <c r="B3004" s="44"/>
      <c r="E3004" s="50"/>
      <c r="F3004" s="41"/>
      <c r="G3004" s="42"/>
      <c r="H3004" s="42"/>
      <c r="I3004" s="42"/>
      <c r="J3004" s="42"/>
      <c r="K3004" s="42"/>
      <c r="L3004" s="46"/>
      <c r="M3004" s="48"/>
      <c r="N3004" s="48"/>
      <c r="O3004" s="42"/>
      <c r="P3004" s="42"/>
      <c r="Q3004" s="42"/>
      <c r="R3004" s="47"/>
      <c r="S3004" s="42"/>
      <c r="T3004" s="73"/>
      <c r="U3004" s="48"/>
      <c r="V3004" s="49"/>
    </row>
    <row r="3005" spans="1:22" x14ac:dyDescent="0.35">
      <c r="A3005" s="1"/>
      <c r="B3005" s="44"/>
      <c r="E3005" s="50"/>
      <c r="F3005" s="41"/>
      <c r="G3005" s="42"/>
      <c r="H3005" s="42"/>
      <c r="I3005" s="42"/>
      <c r="J3005" s="42"/>
      <c r="K3005" s="42"/>
      <c r="L3005" s="46"/>
      <c r="M3005" s="48"/>
      <c r="N3005" s="48"/>
      <c r="O3005" s="42"/>
      <c r="P3005" s="42"/>
      <c r="Q3005" s="42"/>
      <c r="R3005" s="47"/>
      <c r="S3005" s="42"/>
      <c r="T3005" s="73"/>
      <c r="U3005" s="48"/>
      <c r="V3005" s="49"/>
    </row>
    <row r="3006" spans="1:22" x14ac:dyDescent="0.35">
      <c r="A3006" s="1"/>
      <c r="B3006" s="44"/>
      <c r="E3006" s="50"/>
      <c r="F3006" s="41"/>
      <c r="G3006" s="42"/>
      <c r="H3006" s="42"/>
      <c r="I3006" s="42"/>
      <c r="J3006" s="42"/>
      <c r="K3006" s="42"/>
      <c r="L3006" s="46"/>
      <c r="M3006" s="48"/>
      <c r="N3006" s="48"/>
      <c r="O3006" s="42"/>
      <c r="P3006" s="42"/>
      <c r="Q3006" s="42"/>
      <c r="R3006" s="47"/>
      <c r="S3006" s="42"/>
      <c r="T3006" s="73"/>
      <c r="U3006" s="48"/>
      <c r="V3006" s="49"/>
    </row>
    <row r="3007" spans="1:22" x14ac:dyDescent="0.35">
      <c r="A3007" s="1"/>
      <c r="B3007" s="44"/>
      <c r="E3007" s="50"/>
      <c r="F3007" s="41"/>
      <c r="G3007" s="42"/>
      <c r="H3007" s="42"/>
      <c r="I3007" s="42"/>
      <c r="J3007" s="42"/>
      <c r="K3007" s="42"/>
      <c r="L3007" s="46"/>
      <c r="M3007" s="48"/>
      <c r="N3007" s="48"/>
      <c r="O3007" s="42"/>
      <c r="P3007" s="42"/>
      <c r="Q3007" s="42"/>
      <c r="R3007" s="47"/>
      <c r="S3007" s="42"/>
      <c r="T3007" s="73"/>
      <c r="U3007" s="48"/>
      <c r="V3007" s="49"/>
    </row>
    <row r="3008" spans="1:22" x14ac:dyDescent="0.35">
      <c r="A3008" s="1"/>
      <c r="B3008" s="44"/>
      <c r="E3008" s="50"/>
      <c r="F3008" s="41"/>
      <c r="G3008" s="42"/>
      <c r="H3008" s="42"/>
      <c r="I3008" s="42"/>
      <c r="J3008" s="42"/>
      <c r="K3008" s="42"/>
      <c r="L3008" s="46"/>
      <c r="M3008" s="48"/>
      <c r="N3008" s="48"/>
      <c r="O3008" s="42"/>
      <c r="P3008" s="42"/>
      <c r="Q3008" s="42"/>
      <c r="R3008" s="47"/>
      <c r="S3008" s="42"/>
      <c r="T3008" s="73"/>
      <c r="U3008" s="48"/>
      <c r="V3008" s="49"/>
    </row>
    <row r="3009" spans="1:22" x14ac:dyDescent="0.35">
      <c r="A3009" s="1"/>
      <c r="B3009" s="44"/>
      <c r="E3009" s="50"/>
      <c r="F3009" s="41"/>
      <c r="G3009" s="42"/>
      <c r="H3009" s="42"/>
      <c r="I3009" s="42"/>
      <c r="J3009" s="42"/>
      <c r="K3009" s="42"/>
      <c r="L3009" s="46"/>
      <c r="M3009" s="42"/>
      <c r="N3009" s="48"/>
      <c r="O3009" s="42"/>
      <c r="P3009" s="42"/>
      <c r="Q3009" s="42"/>
      <c r="R3009" s="47"/>
      <c r="S3009" s="42"/>
      <c r="T3009" s="73"/>
      <c r="U3009" s="48"/>
      <c r="V3009" s="49"/>
    </row>
    <row r="3010" spans="1:22" x14ac:dyDescent="0.35">
      <c r="A3010" s="1"/>
      <c r="B3010" s="44"/>
      <c r="E3010" s="50"/>
      <c r="F3010" s="60"/>
      <c r="G3010" s="42"/>
      <c r="H3010" s="42"/>
      <c r="I3010" s="42"/>
      <c r="J3010" s="42"/>
      <c r="K3010" s="42"/>
      <c r="L3010" s="46"/>
      <c r="M3010" s="42"/>
      <c r="N3010" s="48"/>
      <c r="O3010" s="42"/>
      <c r="P3010" s="42"/>
      <c r="Q3010" s="42"/>
      <c r="R3010" s="47"/>
      <c r="S3010" s="42"/>
      <c r="T3010" s="73"/>
      <c r="U3010" s="48"/>
      <c r="V3010" s="49"/>
    </row>
    <row r="3011" spans="1:22" x14ac:dyDescent="0.35">
      <c r="A3011" s="1"/>
      <c r="B3011" s="44"/>
      <c r="E3011" s="50"/>
      <c r="F3011" s="41"/>
      <c r="G3011" s="42"/>
      <c r="H3011" s="42"/>
      <c r="I3011" s="42"/>
      <c r="J3011" s="42"/>
      <c r="K3011" s="42"/>
      <c r="L3011" s="46"/>
      <c r="M3011" s="42"/>
      <c r="N3011" s="48"/>
      <c r="O3011" s="42"/>
      <c r="P3011" s="42"/>
      <c r="Q3011" s="42"/>
      <c r="R3011" s="47"/>
      <c r="S3011" s="42"/>
      <c r="T3011" s="73"/>
      <c r="U3011" s="48"/>
      <c r="V3011" s="49"/>
    </row>
    <row r="3012" spans="1:22" x14ac:dyDescent="0.35">
      <c r="A3012" s="1"/>
      <c r="B3012" s="44"/>
      <c r="E3012" s="50"/>
      <c r="F3012" s="41"/>
      <c r="G3012" s="42"/>
      <c r="H3012" s="42"/>
      <c r="I3012" s="42"/>
      <c r="J3012" s="42"/>
      <c r="K3012" s="42"/>
      <c r="L3012" s="46"/>
      <c r="M3012" s="42"/>
      <c r="N3012" s="48"/>
      <c r="O3012" s="42"/>
      <c r="P3012" s="42"/>
      <c r="Q3012" s="42"/>
      <c r="R3012" s="47"/>
      <c r="S3012" s="42"/>
      <c r="T3012" s="73"/>
      <c r="U3012" s="48"/>
      <c r="V3012" s="49"/>
    </row>
    <row r="3013" spans="1:22" x14ac:dyDescent="0.35">
      <c r="A3013" s="1"/>
      <c r="B3013" s="44"/>
      <c r="E3013" s="50"/>
      <c r="F3013" s="41"/>
      <c r="G3013" s="42"/>
      <c r="H3013" s="42"/>
      <c r="I3013" s="42"/>
      <c r="J3013" s="42"/>
      <c r="K3013" s="42"/>
      <c r="L3013" s="46"/>
      <c r="M3013" s="48"/>
      <c r="N3013" s="48"/>
      <c r="O3013" s="42"/>
      <c r="P3013" s="42"/>
      <c r="Q3013" s="42"/>
      <c r="R3013" s="47"/>
      <c r="S3013" s="42"/>
      <c r="T3013" s="73"/>
      <c r="U3013" s="48"/>
      <c r="V3013" s="49"/>
    </row>
    <row r="3014" spans="1:22" x14ac:dyDescent="0.35">
      <c r="A3014" s="1"/>
      <c r="B3014" s="44"/>
      <c r="E3014" s="50"/>
      <c r="F3014" s="41"/>
      <c r="G3014" s="42"/>
      <c r="H3014" s="42"/>
      <c r="I3014" s="42"/>
      <c r="J3014" s="42"/>
      <c r="K3014" s="42"/>
      <c r="L3014" s="46"/>
      <c r="M3014" s="42"/>
      <c r="N3014" s="48"/>
      <c r="O3014" s="42"/>
      <c r="P3014" s="42"/>
      <c r="Q3014" s="42"/>
      <c r="R3014" s="47"/>
      <c r="S3014" s="42"/>
      <c r="T3014" s="73"/>
      <c r="U3014" s="48"/>
      <c r="V3014" s="49"/>
    </row>
    <row r="3015" spans="1:22" x14ac:dyDescent="0.35">
      <c r="A3015" s="1"/>
      <c r="B3015" s="44"/>
      <c r="E3015" s="50"/>
      <c r="F3015" s="41"/>
      <c r="G3015" s="42"/>
      <c r="H3015" s="42"/>
      <c r="I3015" s="42"/>
      <c r="J3015" s="42"/>
      <c r="K3015" s="42"/>
      <c r="L3015" s="46"/>
      <c r="M3015" s="42"/>
      <c r="N3015" s="48"/>
      <c r="O3015" s="42"/>
      <c r="P3015" s="42"/>
      <c r="Q3015" s="42"/>
      <c r="R3015" s="47"/>
      <c r="S3015" s="42"/>
      <c r="T3015" s="73"/>
      <c r="U3015" s="48"/>
      <c r="V3015" s="49"/>
    </row>
    <row r="3016" spans="1:22" x14ac:dyDescent="0.35">
      <c r="A3016" s="1"/>
      <c r="B3016" s="44"/>
      <c r="E3016" s="50"/>
      <c r="F3016" s="41"/>
      <c r="G3016" s="42"/>
      <c r="H3016" s="42"/>
      <c r="I3016" s="42"/>
      <c r="J3016" s="42"/>
      <c r="K3016" s="42"/>
      <c r="L3016" s="46"/>
      <c r="M3016" s="42"/>
      <c r="N3016" s="48"/>
      <c r="O3016" s="42"/>
      <c r="P3016" s="42"/>
      <c r="Q3016" s="42"/>
      <c r="R3016" s="47"/>
      <c r="S3016" s="42"/>
      <c r="T3016" s="73"/>
      <c r="U3016" s="48"/>
      <c r="V3016" s="49"/>
    </row>
    <row r="3017" spans="1:22" x14ac:dyDescent="0.35">
      <c r="A3017" s="1"/>
      <c r="B3017" s="44"/>
      <c r="E3017" s="50"/>
      <c r="F3017" s="41"/>
      <c r="G3017" s="42"/>
      <c r="H3017" s="42"/>
      <c r="I3017" s="42"/>
      <c r="J3017" s="42"/>
      <c r="K3017" s="42"/>
      <c r="L3017" s="46"/>
      <c r="M3017" s="42"/>
      <c r="N3017" s="48"/>
      <c r="O3017" s="42"/>
      <c r="P3017" s="42"/>
      <c r="Q3017" s="42"/>
      <c r="R3017" s="47"/>
      <c r="S3017" s="42"/>
      <c r="T3017" s="73"/>
      <c r="U3017" s="48"/>
      <c r="V3017" s="49"/>
    </row>
    <row r="3018" spans="1:22" x14ac:dyDescent="0.35">
      <c r="A3018" s="1"/>
      <c r="B3018" s="44"/>
      <c r="E3018" s="50"/>
      <c r="F3018" s="41"/>
      <c r="G3018" s="42"/>
      <c r="H3018" s="42"/>
      <c r="I3018" s="42"/>
      <c r="J3018" s="42"/>
      <c r="K3018" s="42"/>
      <c r="L3018" s="46"/>
      <c r="M3018" s="42"/>
      <c r="N3018" s="48"/>
      <c r="O3018" s="42"/>
      <c r="P3018" s="42"/>
      <c r="Q3018" s="42"/>
      <c r="R3018" s="47"/>
      <c r="S3018" s="42"/>
      <c r="T3018" s="73"/>
      <c r="U3018" s="48"/>
      <c r="V3018" s="49"/>
    </row>
    <row r="3019" spans="1:22" x14ac:dyDescent="0.35">
      <c r="A3019" s="1"/>
      <c r="B3019" s="44"/>
      <c r="E3019" s="50"/>
      <c r="F3019" s="41"/>
      <c r="G3019" s="42"/>
      <c r="H3019" s="42"/>
      <c r="I3019" s="42"/>
      <c r="J3019" s="42"/>
      <c r="K3019" s="42"/>
      <c r="L3019" s="46"/>
      <c r="M3019" s="42"/>
      <c r="N3019" s="48"/>
      <c r="O3019" s="42"/>
      <c r="P3019" s="42"/>
      <c r="Q3019" s="42"/>
      <c r="R3019" s="47"/>
      <c r="S3019" s="42"/>
      <c r="T3019" s="73"/>
      <c r="U3019" s="48"/>
      <c r="V3019" s="49"/>
    </row>
    <row r="3020" spans="1:22" x14ac:dyDescent="0.35">
      <c r="A3020" s="1"/>
      <c r="B3020" s="44"/>
      <c r="E3020" s="50"/>
      <c r="F3020" s="41"/>
      <c r="G3020" s="42"/>
      <c r="H3020" s="42"/>
      <c r="I3020" s="42"/>
      <c r="J3020" s="42"/>
      <c r="K3020" s="42"/>
      <c r="L3020" s="46"/>
      <c r="M3020" s="42"/>
      <c r="N3020" s="48"/>
      <c r="O3020" s="42"/>
      <c r="P3020" s="42"/>
      <c r="Q3020" s="42"/>
      <c r="R3020" s="47"/>
      <c r="S3020" s="42"/>
      <c r="T3020" s="73"/>
      <c r="U3020" s="48"/>
      <c r="V3020" s="49"/>
    </row>
    <row r="3021" spans="1:22" x14ac:dyDescent="0.35">
      <c r="A3021" s="1"/>
      <c r="B3021" s="44"/>
      <c r="E3021" s="50"/>
      <c r="F3021" s="41"/>
      <c r="G3021" s="42"/>
      <c r="H3021" s="42"/>
      <c r="I3021" s="42"/>
      <c r="J3021" s="42"/>
      <c r="K3021" s="42"/>
      <c r="L3021" s="46"/>
      <c r="M3021" s="42"/>
      <c r="N3021" s="48"/>
      <c r="O3021" s="42"/>
      <c r="P3021" s="42"/>
      <c r="Q3021" s="42"/>
      <c r="R3021" s="47"/>
      <c r="S3021" s="42"/>
      <c r="T3021" s="73"/>
      <c r="U3021" s="48"/>
      <c r="V3021" s="49"/>
    </row>
    <row r="3022" spans="1:22" x14ac:dyDescent="0.35">
      <c r="A3022" s="1"/>
      <c r="B3022" s="44"/>
      <c r="E3022" s="50"/>
      <c r="F3022" s="41"/>
      <c r="G3022" s="42"/>
      <c r="H3022" s="42"/>
      <c r="I3022" s="42"/>
      <c r="J3022" s="42"/>
      <c r="K3022" s="42"/>
      <c r="L3022" s="46"/>
      <c r="M3022" s="42"/>
      <c r="N3022" s="48"/>
      <c r="O3022" s="42"/>
      <c r="P3022" s="42"/>
      <c r="Q3022" s="42"/>
      <c r="R3022" s="47"/>
      <c r="S3022" s="42"/>
      <c r="T3022" s="73"/>
      <c r="U3022" s="48"/>
      <c r="V3022" s="49"/>
    </row>
    <row r="3023" spans="1:22" x14ac:dyDescent="0.35">
      <c r="A3023" s="1"/>
      <c r="B3023" s="44"/>
      <c r="E3023" s="50"/>
      <c r="F3023" s="41"/>
      <c r="G3023" s="42"/>
      <c r="H3023" s="42"/>
      <c r="I3023" s="42"/>
      <c r="J3023" s="42"/>
      <c r="K3023" s="42"/>
      <c r="L3023" s="46"/>
      <c r="M3023" s="42"/>
      <c r="N3023" s="48"/>
      <c r="O3023" s="42"/>
      <c r="P3023" s="42"/>
      <c r="Q3023" s="42"/>
      <c r="R3023" s="47"/>
      <c r="S3023" s="42"/>
      <c r="T3023" s="73"/>
      <c r="U3023" s="48"/>
      <c r="V3023" s="49"/>
    </row>
    <row r="3024" spans="1:22" x14ac:dyDescent="0.35">
      <c r="A3024" s="1"/>
      <c r="B3024" s="44"/>
      <c r="E3024" s="50"/>
      <c r="F3024" s="41"/>
      <c r="G3024" s="42"/>
      <c r="H3024" s="42"/>
      <c r="I3024" s="42"/>
      <c r="J3024" s="42"/>
      <c r="K3024" s="42"/>
      <c r="L3024" s="46"/>
      <c r="M3024" s="42"/>
      <c r="N3024" s="48"/>
      <c r="O3024" s="42"/>
      <c r="P3024" s="42"/>
      <c r="Q3024" s="42"/>
      <c r="R3024" s="47"/>
      <c r="S3024" s="42"/>
      <c r="T3024" s="73"/>
      <c r="U3024" s="48"/>
      <c r="V3024" s="49"/>
    </row>
    <row r="3025" spans="1:22" x14ac:dyDescent="0.35">
      <c r="A3025" s="1"/>
      <c r="B3025" s="44"/>
      <c r="E3025" s="50"/>
      <c r="F3025" s="41"/>
      <c r="G3025" s="42"/>
      <c r="H3025" s="42"/>
      <c r="I3025" s="42"/>
      <c r="J3025" s="42"/>
      <c r="K3025" s="42"/>
      <c r="L3025" s="46"/>
      <c r="M3025" s="42"/>
      <c r="N3025" s="48"/>
      <c r="O3025" s="42"/>
      <c r="P3025" s="42"/>
      <c r="Q3025" s="42"/>
      <c r="R3025" s="47"/>
      <c r="S3025" s="42"/>
      <c r="T3025" s="73"/>
      <c r="U3025" s="48"/>
      <c r="V3025" s="49"/>
    </row>
    <row r="3026" spans="1:22" x14ac:dyDescent="0.35">
      <c r="A3026" s="1"/>
      <c r="B3026" s="44"/>
      <c r="E3026" s="50"/>
      <c r="F3026" s="41"/>
      <c r="G3026" s="42"/>
      <c r="H3026" s="42"/>
      <c r="I3026" s="42"/>
      <c r="J3026" s="42"/>
      <c r="K3026" s="42"/>
      <c r="L3026" s="46"/>
      <c r="M3026" s="42"/>
      <c r="N3026" s="48"/>
      <c r="O3026" s="42"/>
      <c r="P3026" s="42"/>
      <c r="Q3026" s="42"/>
      <c r="R3026" s="47"/>
      <c r="S3026" s="42"/>
      <c r="T3026" s="73"/>
      <c r="U3026" s="48"/>
      <c r="V3026" s="49"/>
    </row>
    <row r="3027" spans="1:22" x14ac:dyDescent="0.35">
      <c r="A3027" s="1"/>
      <c r="B3027" s="44"/>
      <c r="E3027" s="50"/>
      <c r="F3027" s="41"/>
      <c r="G3027" s="42"/>
      <c r="H3027" s="42"/>
      <c r="I3027" s="42"/>
      <c r="J3027" s="42"/>
      <c r="K3027" s="42"/>
      <c r="L3027" s="46"/>
      <c r="M3027" s="42"/>
      <c r="N3027" s="48"/>
      <c r="O3027" s="42"/>
      <c r="P3027" s="42"/>
      <c r="Q3027" s="42"/>
      <c r="R3027" s="47"/>
      <c r="S3027" s="42"/>
      <c r="T3027" s="73"/>
      <c r="U3027" s="48"/>
      <c r="V3027" s="49"/>
    </row>
    <row r="3028" spans="1:22" x14ac:dyDescent="0.35">
      <c r="A3028" s="1"/>
      <c r="B3028" s="44"/>
      <c r="E3028" s="50"/>
      <c r="F3028" s="41"/>
      <c r="G3028" s="42"/>
      <c r="H3028" s="42"/>
      <c r="I3028" s="42"/>
      <c r="J3028" s="42"/>
      <c r="K3028" s="42"/>
      <c r="L3028" s="46"/>
      <c r="M3028" s="42"/>
      <c r="N3028" s="48"/>
      <c r="O3028" s="42"/>
      <c r="P3028" s="42"/>
      <c r="Q3028" s="42"/>
      <c r="R3028" s="47"/>
      <c r="S3028" s="42"/>
      <c r="T3028" s="73"/>
      <c r="U3028" s="48"/>
      <c r="V3028" s="49"/>
    </row>
    <row r="3029" spans="1:22" x14ac:dyDescent="0.35">
      <c r="A3029" s="1"/>
      <c r="B3029" s="44"/>
      <c r="E3029" s="50"/>
      <c r="F3029" s="41"/>
      <c r="G3029" s="42"/>
      <c r="H3029" s="42"/>
      <c r="I3029" s="42"/>
      <c r="J3029" s="42"/>
      <c r="K3029" s="42"/>
      <c r="L3029" s="46"/>
      <c r="M3029" s="42"/>
      <c r="N3029" s="48"/>
      <c r="O3029" s="42"/>
      <c r="P3029" s="42"/>
      <c r="Q3029" s="42"/>
      <c r="R3029" s="47"/>
      <c r="S3029" s="42"/>
      <c r="T3029" s="73"/>
      <c r="U3029" s="48"/>
      <c r="V3029" s="49"/>
    </row>
    <row r="3030" spans="1:22" x14ac:dyDescent="0.35">
      <c r="A3030" s="1"/>
      <c r="B3030" s="44"/>
      <c r="E3030" s="50"/>
      <c r="F3030" s="41"/>
      <c r="G3030" s="42"/>
      <c r="H3030" s="42"/>
      <c r="I3030" s="42"/>
      <c r="J3030" s="42"/>
      <c r="K3030" s="42"/>
      <c r="L3030" s="46"/>
      <c r="M3030" s="42"/>
      <c r="N3030" s="48"/>
      <c r="O3030" s="42"/>
      <c r="P3030" s="42"/>
      <c r="Q3030" s="42"/>
      <c r="R3030" s="47"/>
      <c r="S3030" s="42"/>
      <c r="T3030" s="73"/>
      <c r="U3030" s="48"/>
      <c r="V3030" s="49"/>
    </row>
    <row r="3031" spans="1:22" x14ac:dyDescent="0.35">
      <c r="A3031" s="1"/>
      <c r="B3031" s="44"/>
      <c r="E3031" s="50"/>
      <c r="F3031" s="41"/>
      <c r="G3031" s="42"/>
      <c r="H3031" s="42"/>
      <c r="I3031" s="42"/>
      <c r="J3031" s="42"/>
      <c r="K3031" s="42"/>
      <c r="L3031" s="46"/>
      <c r="M3031" s="42"/>
      <c r="N3031" s="48"/>
      <c r="O3031" s="42"/>
      <c r="P3031" s="42"/>
      <c r="Q3031" s="42"/>
      <c r="R3031" s="47"/>
      <c r="S3031" s="42"/>
      <c r="T3031" s="73"/>
      <c r="U3031" s="48"/>
      <c r="V3031" s="49"/>
    </row>
    <row r="3032" spans="1:22" x14ac:dyDescent="0.35">
      <c r="A3032" s="1"/>
      <c r="B3032" s="44"/>
      <c r="E3032" s="50"/>
      <c r="F3032" s="60"/>
      <c r="G3032" s="42"/>
      <c r="H3032" s="42"/>
      <c r="I3032" s="42"/>
      <c r="J3032" s="42"/>
      <c r="K3032" s="42"/>
      <c r="L3032" s="46"/>
      <c r="M3032" s="42"/>
      <c r="N3032" s="48"/>
      <c r="O3032" s="42"/>
      <c r="P3032" s="42"/>
      <c r="Q3032" s="42"/>
      <c r="R3032" s="62"/>
      <c r="S3032" s="48"/>
      <c r="T3032" s="73"/>
      <c r="U3032" s="48"/>
      <c r="V3032" s="49"/>
    </row>
    <row r="3033" spans="1:22" x14ac:dyDescent="0.35">
      <c r="A3033" s="1"/>
      <c r="B3033" s="44"/>
      <c r="E3033" s="50"/>
      <c r="F3033" s="41"/>
      <c r="G3033" s="42"/>
      <c r="H3033" s="42"/>
      <c r="I3033" s="42"/>
      <c r="J3033" s="42"/>
      <c r="K3033" s="42"/>
      <c r="L3033" s="46"/>
      <c r="M3033" s="42"/>
      <c r="N3033" s="48"/>
      <c r="O3033" s="42"/>
      <c r="P3033" s="42"/>
      <c r="Q3033" s="42"/>
      <c r="R3033" s="47"/>
      <c r="S3033" s="42"/>
      <c r="T3033" s="73"/>
      <c r="U3033" s="48"/>
      <c r="V3033" s="49"/>
    </row>
    <row r="3034" spans="1:22" x14ac:dyDescent="0.35">
      <c r="A3034" s="1"/>
      <c r="B3034" s="44"/>
      <c r="E3034" s="50"/>
      <c r="F3034" s="41"/>
      <c r="G3034" s="42"/>
      <c r="H3034" s="42"/>
      <c r="I3034" s="42"/>
      <c r="J3034" s="42"/>
      <c r="K3034" s="42"/>
      <c r="L3034" s="46"/>
      <c r="M3034" s="42"/>
      <c r="N3034" s="48"/>
      <c r="O3034" s="42"/>
      <c r="P3034" s="42"/>
      <c r="Q3034" s="42"/>
      <c r="R3034" s="47"/>
      <c r="S3034" s="42"/>
      <c r="T3034" s="73"/>
      <c r="U3034" s="48"/>
      <c r="V3034" s="49"/>
    </row>
    <row r="3035" spans="1:22" x14ac:dyDescent="0.35">
      <c r="A3035" s="1"/>
      <c r="B3035" s="44"/>
      <c r="E3035" s="50"/>
      <c r="F3035" s="41"/>
      <c r="G3035" s="42"/>
      <c r="H3035" s="42"/>
      <c r="I3035" s="42"/>
      <c r="J3035" s="42"/>
      <c r="K3035" s="42"/>
      <c r="L3035" s="46"/>
      <c r="M3035" s="42"/>
      <c r="N3035" s="48"/>
      <c r="O3035" s="42"/>
      <c r="P3035" s="42"/>
      <c r="Q3035" s="42"/>
      <c r="R3035" s="47"/>
      <c r="S3035" s="42"/>
      <c r="T3035" s="73"/>
      <c r="U3035" s="48"/>
      <c r="V3035" s="49"/>
    </row>
    <row r="3036" spans="1:22" x14ac:dyDescent="0.35">
      <c r="A3036" s="1"/>
      <c r="B3036" s="44"/>
      <c r="E3036" s="50"/>
      <c r="F3036" s="41"/>
      <c r="G3036" s="42"/>
      <c r="H3036" s="42"/>
      <c r="I3036" s="42"/>
      <c r="J3036" s="42"/>
      <c r="K3036" s="42"/>
      <c r="L3036" s="46"/>
      <c r="M3036" s="42"/>
      <c r="N3036" s="48"/>
      <c r="O3036" s="42"/>
      <c r="P3036" s="42"/>
      <c r="Q3036" s="42"/>
      <c r="R3036" s="47"/>
      <c r="S3036" s="42"/>
      <c r="T3036" s="73"/>
      <c r="U3036" s="48"/>
      <c r="V3036" s="49"/>
    </row>
    <row r="3037" spans="1:22" x14ac:dyDescent="0.35">
      <c r="A3037" s="1"/>
      <c r="B3037" s="44"/>
      <c r="E3037" s="50"/>
      <c r="F3037" s="41"/>
      <c r="G3037" s="42"/>
      <c r="H3037" s="42"/>
      <c r="I3037" s="42"/>
      <c r="J3037" s="42"/>
      <c r="K3037" s="42"/>
      <c r="L3037" s="46"/>
      <c r="M3037" s="42"/>
      <c r="N3037" s="48"/>
      <c r="O3037" s="42"/>
      <c r="P3037" s="42"/>
      <c r="Q3037" s="42"/>
      <c r="R3037" s="47"/>
      <c r="S3037" s="42"/>
      <c r="T3037" s="73"/>
      <c r="U3037" s="48"/>
      <c r="V3037" s="49"/>
    </row>
    <row r="3038" spans="1:22" x14ac:dyDescent="0.35">
      <c r="A3038" s="1"/>
      <c r="B3038" s="44"/>
      <c r="E3038" s="50"/>
      <c r="F3038" s="41"/>
      <c r="G3038" s="42"/>
      <c r="H3038" s="42"/>
      <c r="I3038" s="42"/>
      <c r="J3038" s="42"/>
      <c r="K3038" s="42"/>
      <c r="L3038" s="46"/>
      <c r="M3038" s="42"/>
      <c r="N3038" s="48"/>
      <c r="O3038" s="42"/>
      <c r="P3038" s="42"/>
      <c r="Q3038" s="42"/>
      <c r="R3038" s="47"/>
      <c r="S3038" s="42"/>
      <c r="T3038" s="73"/>
      <c r="U3038" s="48"/>
      <c r="V3038" s="49"/>
    </row>
    <row r="3039" spans="1:22" x14ac:dyDescent="0.35">
      <c r="A3039" s="1"/>
      <c r="B3039" s="44"/>
      <c r="E3039" s="50"/>
      <c r="F3039" s="41"/>
      <c r="G3039" s="42"/>
      <c r="H3039" s="42"/>
      <c r="I3039" s="42"/>
      <c r="J3039" s="42"/>
      <c r="K3039" s="42"/>
      <c r="L3039" s="46"/>
      <c r="M3039" s="42"/>
      <c r="N3039" s="48"/>
      <c r="O3039" s="42"/>
      <c r="P3039" s="42"/>
      <c r="Q3039" s="42"/>
      <c r="R3039" s="47"/>
      <c r="S3039" s="42"/>
      <c r="T3039" s="73"/>
      <c r="U3039" s="48"/>
      <c r="V3039" s="49"/>
    </row>
    <row r="3040" spans="1:22" x14ac:dyDescent="0.35">
      <c r="A3040" s="1"/>
      <c r="B3040" s="44"/>
      <c r="E3040" s="50"/>
      <c r="F3040" s="41"/>
      <c r="G3040" s="42"/>
      <c r="H3040" s="42"/>
      <c r="I3040" s="42"/>
      <c r="J3040" s="42"/>
      <c r="K3040" s="42"/>
      <c r="L3040" s="46"/>
      <c r="M3040" s="42"/>
      <c r="N3040" s="48"/>
      <c r="O3040" s="42"/>
      <c r="P3040" s="42"/>
      <c r="Q3040" s="42"/>
      <c r="R3040" s="47"/>
      <c r="S3040" s="42"/>
      <c r="T3040" s="73"/>
      <c r="U3040" s="48"/>
      <c r="V3040" s="49"/>
    </row>
    <row r="3041" spans="1:22" x14ac:dyDescent="0.35">
      <c r="A3041" s="1"/>
      <c r="B3041" s="44"/>
      <c r="E3041" s="50"/>
      <c r="F3041" s="41"/>
      <c r="G3041" s="42"/>
      <c r="H3041" s="42"/>
      <c r="I3041" s="42"/>
      <c r="J3041" s="42"/>
      <c r="K3041" s="42"/>
      <c r="L3041" s="46"/>
      <c r="M3041" s="42"/>
      <c r="N3041" s="48"/>
      <c r="O3041" s="42"/>
      <c r="P3041" s="42"/>
      <c r="Q3041" s="42"/>
      <c r="R3041" s="47"/>
      <c r="S3041" s="42"/>
      <c r="T3041" s="73"/>
      <c r="U3041" s="48"/>
      <c r="V3041" s="49"/>
    </row>
    <row r="3042" spans="1:22" x14ac:dyDescent="0.35">
      <c r="A3042" s="1"/>
      <c r="B3042" s="44"/>
      <c r="E3042" s="50"/>
      <c r="F3042" s="41"/>
      <c r="G3042" s="42"/>
      <c r="H3042" s="42"/>
      <c r="I3042" s="42"/>
      <c r="J3042" s="42"/>
      <c r="K3042" s="42"/>
      <c r="L3042" s="46"/>
      <c r="M3042" s="42"/>
      <c r="N3042" s="48"/>
      <c r="O3042" s="42"/>
      <c r="P3042" s="42"/>
      <c r="Q3042" s="42"/>
      <c r="R3042" s="47"/>
      <c r="S3042" s="42"/>
      <c r="T3042" s="73"/>
      <c r="U3042" s="48"/>
      <c r="V3042" s="49"/>
    </row>
    <row r="3043" spans="1:22" x14ac:dyDescent="0.35">
      <c r="A3043" s="1"/>
      <c r="B3043" s="44"/>
      <c r="E3043" s="50"/>
      <c r="F3043" s="41"/>
      <c r="G3043" s="42"/>
      <c r="H3043" s="42"/>
      <c r="I3043" s="42"/>
      <c r="J3043" s="42"/>
      <c r="K3043" s="42"/>
      <c r="L3043" s="46"/>
      <c r="M3043" s="48"/>
      <c r="N3043" s="48"/>
      <c r="O3043" s="42"/>
      <c r="P3043" s="42"/>
      <c r="Q3043" s="42"/>
      <c r="R3043" s="47"/>
      <c r="S3043" s="42"/>
      <c r="T3043" s="73"/>
      <c r="U3043" s="48"/>
      <c r="V3043" s="49"/>
    </row>
    <row r="3044" spans="1:22" x14ac:dyDescent="0.35">
      <c r="A3044" s="1"/>
      <c r="B3044" s="44"/>
      <c r="E3044" s="50"/>
      <c r="F3044" s="41"/>
      <c r="G3044" s="42"/>
      <c r="H3044" s="42"/>
      <c r="I3044" s="42"/>
      <c r="J3044" s="42"/>
      <c r="K3044" s="42"/>
      <c r="L3044" s="46"/>
      <c r="M3044" s="42"/>
      <c r="N3044" s="48"/>
      <c r="O3044" s="42"/>
      <c r="P3044" s="42"/>
      <c r="Q3044" s="42"/>
      <c r="R3044" s="47"/>
      <c r="S3044" s="42"/>
      <c r="T3044" s="73"/>
      <c r="U3044" s="48"/>
      <c r="V3044" s="49"/>
    </row>
    <row r="3045" spans="1:22" x14ac:dyDescent="0.35">
      <c r="A3045" s="1"/>
      <c r="B3045" s="44"/>
      <c r="E3045" s="50"/>
      <c r="F3045" s="41"/>
      <c r="G3045" s="42"/>
      <c r="H3045" s="42"/>
      <c r="I3045" s="42"/>
      <c r="J3045" s="42"/>
      <c r="K3045" s="42"/>
      <c r="L3045" s="46"/>
      <c r="M3045" s="42"/>
      <c r="N3045" s="48"/>
      <c r="O3045" s="42"/>
      <c r="P3045" s="42"/>
      <c r="Q3045" s="42"/>
      <c r="R3045" s="47"/>
      <c r="S3045" s="42"/>
      <c r="T3045" s="73"/>
      <c r="U3045" s="48"/>
      <c r="V3045" s="49"/>
    </row>
    <row r="3046" spans="1:22" x14ac:dyDescent="0.35">
      <c r="A3046" s="1"/>
      <c r="B3046" s="44"/>
      <c r="E3046" s="50"/>
      <c r="F3046" s="41"/>
      <c r="G3046" s="42"/>
      <c r="H3046" s="42"/>
      <c r="I3046" s="42"/>
      <c r="J3046" s="42"/>
      <c r="K3046" s="42"/>
      <c r="L3046" s="46"/>
      <c r="M3046" s="48"/>
      <c r="N3046" s="48"/>
      <c r="O3046" s="42"/>
      <c r="P3046" s="42"/>
      <c r="Q3046" s="42"/>
      <c r="R3046" s="47"/>
      <c r="S3046" s="42"/>
      <c r="T3046" s="73"/>
      <c r="U3046" s="48"/>
      <c r="V3046" s="49"/>
    </row>
    <row r="3047" spans="1:22" x14ac:dyDescent="0.35">
      <c r="A3047" s="1"/>
      <c r="B3047" s="44"/>
      <c r="E3047" s="50"/>
      <c r="F3047" s="41"/>
      <c r="G3047" s="42"/>
      <c r="H3047" s="42"/>
      <c r="I3047" s="42"/>
      <c r="J3047" s="42"/>
      <c r="K3047" s="42"/>
      <c r="L3047" s="46"/>
      <c r="M3047" s="48"/>
      <c r="N3047" s="48"/>
      <c r="O3047" s="42"/>
      <c r="P3047" s="42"/>
      <c r="Q3047" s="42"/>
      <c r="R3047" s="47"/>
      <c r="S3047" s="42"/>
      <c r="T3047" s="73"/>
      <c r="U3047" s="48"/>
      <c r="V3047" s="49"/>
    </row>
    <row r="3048" spans="1:22" x14ac:dyDescent="0.35">
      <c r="A3048" s="1"/>
      <c r="B3048" s="44"/>
      <c r="E3048" s="50"/>
      <c r="F3048" s="41"/>
      <c r="G3048" s="42"/>
      <c r="H3048" s="42"/>
      <c r="I3048" s="42"/>
      <c r="J3048" s="42"/>
      <c r="K3048" s="42"/>
      <c r="L3048" s="46"/>
      <c r="M3048" s="42"/>
      <c r="N3048" s="48"/>
      <c r="O3048" s="42"/>
      <c r="P3048" s="42"/>
      <c r="Q3048" s="42"/>
      <c r="R3048" s="47"/>
      <c r="S3048" s="42"/>
      <c r="T3048" s="73"/>
      <c r="U3048" s="48"/>
      <c r="V3048" s="49"/>
    </row>
    <row r="3049" spans="1:22" x14ac:dyDescent="0.35">
      <c r="A3049" s="1"/>
      <c r="B3049" s="44"/>
      <c r="E3049" s="50"/>
      <c r="F3049" s="41"/>
      <c r="G3049" s="42"/>
      <c r="H3049" s="42"/>
      <c r="I3049" s="42"/>
      <c r="J3049" s="42"/>
      <c r="K3049" s="42"/>
      <c r="L3049" s="46"/>
      <c r="M3049" s="48"/>
      <c r="N3049" s="48"/>
      <c r="O3049" s="42"/>
      <c r="P3049" s="42"/>
      <c r="Q3049" s="42"/>
      <c r="R3049" s="47"/>
      <c r="S3049" s="42"/>
      <c r="T3049" s="73"/>
      <c r="U3049" s="48"/>
      <c r="V3049" s="49"/>
    </row>
    <row r="3050" spans="1:22" x14ac:dyDescent="0.35">
      <c r="A3050" s="1"/>
      <c r="B3050" s="44"/>
      <c r="E3050" s="50"/>
      <c r="F3050" s="60"/>
      <c r="G3050" s="42"/>
      <c r="H3050" s="42"/>
      <c r="I3050" s="42"/>
      <c r="J3050" s="42"/>
      <c r="K3050" s="42"/>
      <c r="L3050" s="46"/>
      <c r="M3050" s="48"/>
      <c r="N3050" s="48"/>
      <c r="O3050" s="42"/>
      <c r="P3050" s="42"/>
      <c r="Q3050" s="42"/>
      <c r="R3050" s="47"/>
      <c r="S3050" s="42"/>
      <c r="T3050" s="73"/>
      <c r="U3050" s="48"/>
      <c r="V3050" s="49"/>
    </row>
    <row r="3051" spans="1:22" x14ac:dyDescent="0.35">
      <c r="A3051" s="1"/>
      <c r="B3051" s="44"/>
      <c r="E3051" s="50"/>
      <c r="F3051" s="41"/>
      <c r="G3051" s="42"/>
      <c r="H3051" s="42"/>
      <c r="I3051" s="42"/>
      <c r="J3051" s="42"/>
      <c r="K3051" s="42"/>
      <c r="L3051" s="46"/>
      <c r="M3051" s="48"/>
      <c r="N3051" s="48"/>
      <c r="O3051" s="42"/>
      <c r="P3051" s="42"/>
      <c r="Q3051" s="42"/>
      <c r="R3051" s="47"/>
      <c r="S3051" s="42"/>
      <c r="T3051" s="73"/>
      <c r="U3051" s="48"/>
      <c r="V3051" s="49"/>
    </row>
    <row r="3052" spans="1:22" x14ac:dyDescent="0.35">
      <c r="A3052" s="1"/>
      <c r="B3052" s="44"/>
      <c r="E3052" s="50"/>
      <c r="F3052" s="41"/>
      <c r="G3052" s="42"/>
      <c r="H3052" s="42"/>
      <c r="I3052" s="42"/>
      <c r="J3052" s="42"/>
      <c r="K3052" s="42"/>
      <c r="L3052" s="46"/>
      <c r="M3052" s="42"/>
      <c r="N3052" s="48"/>
      <c r="O3052" s="42"/>
      <c r="P3052" s="42"/>
      <c r="Q3052" s="42"/>
      <c r="R3052" s="47"/>
      <c r="S3052" s="42"/>
      <c r="T3052" s="73"/>
      <c r="U3052" s="48"/>
      <c r="V3052" s="49"/>
    </row>
    <row r="3053" spans="1:22" x14ac:dyDescent="0.35">
      <c r="A3053" s="1"/>
      <c r="B3053" s="44"/>
      <c r="E3053" s="50"/>
      <c r="F3053" s="41"/>
      <c r="G3053" s="42"/>
      <c r="H3053" s="42"/>
      <c r="I3053" s="42"/>
      <c r="J3053" s="42"/>
      <c r="K3053" s="42"/>
      <c r="L3053" s="46"/>
      <c r="M3053" s="42"/>
      <c r="N3053" s="48"/>
      <c r="O3053" s="42"/>
      <c r="P3053" s="42"/>
      <c r="Q3053" s="42"/>
      <c r="R3053" s="47"/>
      <c r="S3053" s="42"/>
      <c r="T3053" s="73"/>
      <c r="U3053" s="48"/>
      <c r="V3053" s="49"/>
    </row>
    <row r="3054" spans="1:22" x14ac:dyDescent="0.35">
      <c r="A3054" s="1"/>
      <c r="B3054" s="44"/>
      <c r="E3054" s="50"/>
      <c r="F3054" s="41"/>
      <c r="G3054" s="42"/>
      <c r="H3054" s="42"/>
      <c r="I3054" s="42"/>
      <c r="J3054" s="42"/>
      <c r="K3054" s="42"/>
      <c r="L3054" s="46"/>
      <c r="M3054" s="42"/>
      <c r="N3054" s="48"/>
      <c r="O3054" s="42"/>
      <c r="P3054" s="42"/>
      <c r="Q3054" s="42"/>
      <c r="R3054" s="47"/>
      <c r="S3054" s="42"/>
      <c r="T3054" s="73"/>
      <c r="U3054" s="48"/>
      <c r="V3054" s="49"/>
    </row>
    <row r="3055" spans="1:22" x14ac:dyDescent="0.35">
      <c r="A3055" s="1"/>
      <c r="B3055" s="44"/>
      <c r="E3055" s="50"/>
      <c r="F3055" s="41"/>
      <c r="G3055" s="42"/>
      <c r="H3055" s="42"/>
      <c r="I3055" s="42"/>
      <c r="J3055" s="42"/>
      <c r="K3055" s="42"/>
      <c r="L3055" s="46"/>
      <c r="M3055" s="42"/>
      <c r="N3055" s="48"/>
      <c r="O3055" s="42"/>
      <c r="P3055" s="42"/>
      <c r="Q3055" s="42"/>
      <c r="R3055" s="47"/>
      <c r="S3055" s="42"/>
      <c r="T3055" s="73"/>
      <c r="U3055" s="48"/>
      <c r="V3055" s="49"/>
    </row>
    <row r="3056" spans="1:22" x14ac:dyDescent="0.35">
      <c r="A3056" s="1"/>
      <c r="B3056" s="44"/>
      <c r="E3056" s="50"/>
      <c r="F3056" s="41"/>
      <c r="G3056" s="42"/>
      <c r="H3056" s="42"/>
      <c r="I3056" s="42"/>
      <c r="J3056" s="42"/>
      <c r="K3056" s="42"/>
      <c r="L3056" s="46"/>
      <c r="M3056" s="42"/>
      <c r="N3056" s="48"/>
      <c r="O3056" s="42"/>
      <c r="P3056" s="42"/>
      <c r="Q3056" s="42"/>
      <c r="R3056" s="47"/>
      <c r="S3056" s="42"/>
      <c r="T3056" s="73"/>
      <c r="U3056" s="48"/>
      <c r="V3056" s="49"/>
    </row>
    <row r="3057" spans="1:22" x14ac:dyDescent="0.35">
      <c r="A3057" s="1"/>
      <c r="B3057" s="44"/>
      <c r="E3057" s="50"/>
      <c r="F3057" s="41"/>
      <c r="G3057" s="42"/>
      <c r="H3057" s="42"/>
      <c r="I3057" s="42"/>
      <c r="J3057" s="42"/>
      <c r="K3057" s="42"/>
      <c r="L3057" s="46"/>
      <c r="M3057" s="42"/>
      <c r="N3057" s="48"/>
      <c r="O3057" s="42"/>
      <c r="P3057" s="42"/>
      <c r="Q3057" s="42"/>
      <c r="R3057" s="47"/>
      <c r="S3057" s="42"/>
      <c r="T3057" s="73"/>
      <c r="U3057" s="48"/>
      <c r="V3057" s="49"/>
    </row>
    <row r="3058" spans="1:22" x14ac:dyDescent="0.35">
      <c r="A3058" s="1"/>
      <c r="B3058" s="44"/>
      <c r="E3058" s="50"/>
      <c r="F3058" s="41"/>
      <c r="G3058" s="42"/>
      <c r="H3058" s="42"/>
      <c r="I3058" s="42"/>
      <c r="J3058" s="42"/>
      <c r="K3058" s="42"/>
      <c r="L3058" s="46"/>
      <c r="M3058" s="48"/>
      <c r="N3058" s="48"/>
      <c r="O3058" s="42"/>
      <c r="P3058" s="42"/>
      <c r="Q3058" s="42"/>
      <c r="R3058" s="47"/>
      <c r="S3058" s="42"/>
      <c r="T3058" s="73"/>
      <c r="U3058" s="48"/>
      <c r="V3058" s="49"/>
    </row>
    <row r="3059" spans="1:22" x14ac:dyDescent="0.35">
      <c r="A3059" s="1"/>
      <c r="B3059" s="44"/>
      <c r="E3059" s="50"/>
      <c r="F3059" s="41"/>
      <c r="G3059" s="42"/>
      <c r="H3059" s="42"/>
      <c r="I3059" s="42"/>
      <c r="J3059" s="42"/>
      <c r="K3059" s="42"/>
      <c r="L3059" s="46"/>
      <c r="M3059" s="42"/>
      <c r="N3059" s="48"/>
      <c r="O3059" s="42"/>
      <c r="P3059" s="42"/>
      <c r="Q3059" s="42"/>
      <c r="R3059" s="47"/>
      <c r="S3059" s="42"/>
      <c r="T3059" s="73"/>
      <c r="U3059" s="48"/>
      <c r="V3059" s="49"/>
    </row>
    <row r="3060" spans="1:22" x14ac:dyDescent="0.35">
      <c r="A3060" s="1"/>
      <c r="B3060" s="44"/>
      <c r="E3060" s="50"/>
      <c r="F3060" s="41"/>
      <c r="G3060" s="42"/>
      <c r="H3060" s="42"/>
      <c r="I3060" s="42"/>
      <c r="J3060" s="42"/>
      <c r="K3060" s="42"/>
      <c r="L3060" s="46"/>
      <c r="M3060" s="42"/>
      <c r="N3060" s="48"/>
      <c r="O3060" s="42"/>
      <c r="P3060" s="42"/>
      <c r="Q3060" s="42"/>
      <c r="R3060" s="47"/>
      <c r="S3060" s="42"/>
      <c r="T3060" s="73"/>
      <c r="U3060" s="48"/>
      <c r="V3060" s="49"/>
    </row>
    <row r="3061" spans="1:22" x14ac:dyDescent="0.35">
      <c r="A3061" s="1"/>
      <c r="B3061" s="44"/>
      <c r="E3061" s="50"/>
      <c r="F3061" s="41"/>
      <c r="G3061" s="42"/>
      <c r="H3061" s="42"/>
      <c r="I3061" s="42"/>
      <c r="J3061" s="42"/>
      <c r="K3061" s="42"/>
      <c r="L3061" s="46"/>
      <c r="M3061" s="48"/>
      <c r="N3061" s="48"/>
      <c r="O3061" s="42"/>
      <c r="P3061" s="42"/>
      <c r="Q3061" s="42"/>
      <c r="R3061" s="47"/>
      <c r="S3061" s="42"/>
      <c r="T3061" s="73"/>
      <c r="U3061" s="48"/>
      <c r="V3061" s="49"/>
    </row>
    <row r="3062" spans="1:22" x14ac:dyDescent="0.35">
      <c r="A3062" s="1"/>
      <c r="B3062" s="44"/>
      <c r="E3062" s="50"/>
      <c r="F3062" s="41"/>
      <c r="G3062" s="42"/>
      <c r="H3062" s="42"/>
      <c r="I3062" s="42"/>
      <c r="J3062" s="42"/>
      <c r="K3062" s="42"/>
      <c r="L3062" s="46"/>
      <c r="M3062" s="42"/>
      <c r="N3062" s="48"/>
      <c r="O3062" s="42"/>
      <c r="P3062" s="42"/>
      <c r="Q3062" s="42"/>
      <c r="R3062" s="47"/>
      <c r="S3062" s="42"/>
      <c r="T3062" s="73"/>
      <c r="U3062" s="48"/>
      <c r="V3062" s="49"/>
    </row>
    <row r="3063" spans="1:22" x14ac:dyDescent="0.35">
      <c r="A3063" s="1"/>
      <c r="B3063" s="44"/>
      <c r="E3063" s="50"/>
      <c r="F3063" s="41"/>
      <c r="G3063" s="42"/>
      <c r="H3063" s="42"/>
      <c r="I3063" s="42"/>
      <c r="J3063" s="42"/>
      <c r="K3063" s="42"/>
      <c r="L3063" s="46"/>
      <c r="M3063" s="42"/>
      <c r="N3063" s="48"/>
      <c r="O3063" s="42"/>
      <c r="P3063" s="42"/>
      <c r="Q3063" s="42"/>
      <c r="R3063" s="47"/>
      <c r="S3063" s="42"/>
      <c r="T3063" s="73"/>
      <c r="U3063" s="48"/>
      <c r="V3063" s="49"/>
    </row>
    <row r="3064" spans="1:22" x14ac:dyDescent="0.35">
      <c r="A3064" s="1"/>
      <c r="B3064" s="44"/>
      <c r="E3064" s="50"/>
      <c r="F3064" s="41"/>
      <c r="G3064" s="42"/>
      <c r="H3064" s="42"/>
      <c r="I3064" s="42"/>
      <c r="J3064" s="42"/>
      <c r="K3064" s="42"/>
      <c r="L3064" s="46"/>
      <c r="M3064" s="42"/>
      <c r="N3064" s="48"/>
      <c r="O3064" s="42"/>
      <c r="P3064" s="42"/>
      <c r="Q3064" s="42"/>
      <c r="R3064" s="47"/>
      <c r="S3064" s="42"/>
      <c r="T3064" s="73"/>
      <c r="U3064" s="48"/>
      <c r="V3064" s="49"/>
    </row>
    <row r="3065" spans="1:22" x14ac:dyDescent="0.35">
      <c r="A3065" s="1"/>
      <c r="B3065" s="44"/>
      <c r="E3065" s="50"/>
      <c r="F3065" s="41"/>
      <c r="G3065" s="42"/>
      <c r="H3065" s="42"/>
      <c r="I3065" s="42"/>
      <c r="J3065" s="42"/>
      <c r="K3065" s="42"/>
      <c r="L3065" s="46"/>
      <c r="M3065" s="42"/>
      <c r="N3065" s="48"/>
      <c r="O3065" s="42"/>
      <c r="P3065" s="42"/>
      <c r="Q3065" s="42"/>
      <c r="R3065" s="47"/>
      <c r="S3065" s="42"/>
      <c r="T3065" s="73"/>
      <c r="U3065" s="48"/>
      <c r="V3065" s="49"/>
    </row>
    <row r="3066" spans="1:22" x14ac:dyDescent="0.35">
      <c r="A3066" s="1"/>
      <c r="B3066" s="44"/>
      <c r="E3066" s="50"/>
      <c r="F3066" s="41"/>
      <c r="G3066" s="42"/>
      <c r="H3066" s="42"/>
      <c r="I3066" s="42"/>
      <c r="J3066" s="42"/>
      <c r="K3066" s="42"/>
      <c r="L3066" s="46"/>
      <c r="M3066" s="42"/>
      <c r="N3066" s="48"/>
      <c r="O3066" s="42"/>
      <c r="P3066" s="42"/>
      <c r="Q3066" s="42"/>
      <c r="R3066" s="47"/>
      <c r="S3066" s="42"/>
      <c r="T3066" s="73"/>
      <c r="U3066" s="48"/>
      <c r="V3066" s="49"/>
    </row>
    <row r="3067" spans="1:22" x14ac:dyDescent="0.35">
      <c r="A3067" s="1"/>
      <c r="B3067" s="44"/>
      <c r="E3067" s="50"/>
      <c r="F3067" s="41"/>
      <c r="G3067" s="42"/>
      <c r="H3067" s="42"/>
      <c r="I3067" s="42"/>
      <c r="J3067" s="42"/>
      <c r="K3067" s="42"/>
      <c r="L3067" s="46"/>
      <c r="M3067" s="42"/>
      <c r="N3067" s="48"/>
      <c r="O3067" s="42"/>
      <c r="P3067" s="42"/>
      <c r="Q3067" s="42"/>
      <c r="R3067" s="47"/>
      <c r="S3067" s="42"/>
      <c r="T3067" s="73"/>
      <c r="U3067" s="48"/>
      <c r="V3067" s="49"/>
    </row>
    <row r="3068" spans="1:22" x14ac:dyDescent="0.35">
      <c r="A3068" s="1"/>
      <c r="B3068" s="44"/>
      <c r="E3068" s="50"/>
      <c r="F3068" s="41"/>
      <c r="G3068" s="42"/>
      <c r="H3068" s="42"/>
      <c r="I3068" s="42"/>
      <c r="J3068" s="42"/>
      <c r="K3068" s="42"/>
      <c r="L3068" s="46"/>
      <c r="M3068" s="48"/>
      <c r="N3068" s="48"/>
      <c r="O3068" s="42"/>
      <c r="P3068" s="42"/>
      <c r="Q3068" s="42"/>
      <c r="R3068" s="47"/>
      <c r="S3068" s="42"/>
      <c r="T3068" s="73"/>
      <c r="U3068" s="48"/>
      <c r="V3068" s="49"/>
    </row>
    <row r="3069" spans="1:22" x14ac:dyDescent="0.35">
      <c r="A3069" s="1"/>
      <c r="B3069" s="44"/>
      <c r="E3069" s="50"/>
      <c r="F3069" s="41"/>
      <c r="G3069" s="42"/>
      <c r="H3069" s="42"/>
      <c r="I3069" s="42"/>
      <c r="J3069" s="42"/>
      <c r="K3069" s="42"/>
      <c r="L3069" s="46"/>
      <c r="M3069" s="48"/>
      <c r="N3069" s="48"/>
      <c r="O3069" s="42"/>
      <c r="P3069" s="42"/>
      <c r="Q3069" s="42"/>
      <c r="R3069" s="47"/>
      <c r="S3069" s="42"/>
      <c r="T3069" s="73"/>
      <c r="U3069" s="48"/>
      <c r="V3069" s="49"/>
    </row>
    <row r="3070" spans="1:22" x14ac:dyDescent="0.35">
      <c r="A3070" s="1"/>
      <c r="B3070" s="44"/>
      <c r="E3070" s="50"/>
      <c r="F3070" s="41"/>
      <c r="G3070" s="42"/>
      <c r="H3070" s="42"/>
      <c r="I3070" s="42"/>
      <c r="J3070" s="42"/>
      <c r="K3070" s="42"/>
      <c r="L3070" s="46"/>
      <c r="M3070" s="48"/>
      <c r="N3070" s="48"/>
      <c r="O3070" s="42"/>
      <c r="P3070" s="42"/>
      <c r="Q3070" s="42"/>
      <c r="R3070" s="47"/>
      <c r="S3070" s="42"/>
      <c r="T3070" s="73"/>
      <c r="U3070" s="48"/>
      <c r="V3070" s="49"/>
    </row>
    <row r="3071" spans="1:22" x14ac:dyDescent="0.35">
      <c r="A3071" s="1"/>
      <c r="B3071" s="44"/>
      <c r="E3071" s="50"/>
      <c r="F3071" s="41"/>
      <c r="G3071" s="42"/>
      <c r="H3071" s="42"/>
      <c r="I3071" s="42"/>
      <c r="J3071" s="42"/>
      <c r="K3071" s="42"/>
      <c r="L3071" s="46"/>
      <c r="M3071" s="48"/>
      <c r="N3071" s="48"/>
      <c r="O3071" s="42"/>
      <c r="P3071" s="42"/>
      <c r="Q3071" s="42"/>
      <c r="R3071" s="47"/>
      <c r="S3071" s="42"/>
      <c r="T3071" s="73"/>
      <c r="U3071" s="48"/>
      <c r="V3071" s="49"/>
    </row>
    <row r="3072" spans="1:22" x14ac:dyDescent="0.35">
      <c r="A3072" s="1"/>
      <c r="B3072" s="44"/>
      <c r="E3072" s="50"/>
      <c r="F3072" s="41"/>
      <c r="G3072" s="42"/>
      <c r="H3072" s="42"/>
      <c r="I3072" s="42"/>
      <c r="J3072" s="42"/>
      <c r="K3072" s="42"/>
      <c r="L3072" s="46"/>
      <c r="M3072" s="48"/>
      <c r="N3072" s="48"/>
      <c r="O3072" s="42"/>
      <c r="P3072" s="42"/>
      <c r="Q3072" s="42"/>
      <c r="R3072" s="47"/>
      <c r="S3072" s="42"/>
      <c r="T3072" s="73"/>
      <c r="U3072" s="48"/>
      <c r="V3072" s="49"/>
    </row>
    <row r="3073" spans="1:22" x14ac:dyDescent="0.35">
      <c r="A3073" s="1"/>
      <c r="B3073" s="44"/>
      <c r="E3073" s="50"/>
      <c r="F3073" s="41"/>
      <c r="G3073" s="42"/>
      <c r="H3073" s="42"/>
      <c r="I3073" s="42"/>
      <c r="J3073" s="42"/>
      <c r="K3073" s="42"/>
      <c r="L3073" s="46"/>
      <c r="M3073" s="48"/>
      <c r="N3073" s="48"/>
      <c r="O3073" s="42"/>
      <c r="P3073" s="42"/>
      <c r="Q3073" s="42"/>
      <c r="R3073" s="47"/>
      <c r="S3073" s="42"/>
      <c r="T3073" s="73"/>
      <c r="U3073" s="48"/>
      <c r="V3073" s="49"/>
    </row>
    <row r="3074" spans="1:22" x14ac:dyDescent="0.35">
      <c r="A3074" s="1"/>
      <c r="B3074" s="44"/>
      <c r="E3074" s="50"/>
      <c r="F3074" s="41"/>
      <c r="G3074" s="42"/>
      <c r="H3074" s="42"/>
      <c r="I3074" s="42"/>
      <c r="J3074" s="42"/>
      <c r="K3074" s="42"/>
      <c r="L3074" s="46"/>
      <c r="M3074" s="42"/>
      <c r="N3074" s="48"/>
      <c r="O3074" s="42"/>
      <c r="P3074" s="42"/>
      <c r="Q3074" s="42"/>
      <c r="R3074" s="47"/>
      <c r="S3074" s="42"/>
      <c r="T3074" s="73"/>
      <c r="U3074" s="48"/>
      <c r="V3074" s="49"/>
    </row>
    <row r="3075" spans="1:22" x14ac:dyDescent="0.35">
      <c r="A3075" s="1"/>
      <c r="B3075" s="44"/>
      <c r="E3075" s="50"/>
      <c r="F3075" s="41"/>
      <c r="G3075" s="42"/>
      <c r="H3075" s="42"/>
      <c r="I3075" s="42"/>
      <c r="J3075" s="42"/>
      <c r="K3075" s="42"/>
      <c r="L3075" s="46"/>
      <c r="M3075" s="48"/>
      <c r="N3075" s="48"/>
      <c r="O3075" s="42"/>
      <c r="P3075" s="42"/>
      <c r="Q3075" s="42"/>
      <c r="R3075" s="47"/>
      <c r="S3075" s="42"/>
      <c r="T3075" s="73"/>
      <c r="U3075" s="48"/>
      <c r="V3075" s="49"/>
    </row>
    <row r="3076" spans="1:22" x14ac:dyDescent="0.35">
      <c r="A3076" s="1"/>
      <c r="B3076" s="44"/>
      <c r="E3076" s="50"/>
      <c r="F3076" s="41"/>
      <c r="G3076" s="42"/>
      <c r="H3076" s="42"/>
      <c r="I3076" s="42"/>
      <c r="J3076" s="42"/>
      <c r="K3076" s="42"/>
      <c r="L3076" s="46"/>
      <c r="M3076" s="48"/>
      <c r="N3076" s="48"/>
      <c r="O3076" s="42"/>
      <c r="P3076" s="42"/>
      <c r="Q3076" s="42"/>
      <c r="R3076" s="47"/>
      <c r="S3076" s="42"/>
      <c r="T3076" s="73"/>
      <c r="U3076" s="48"/>
      <c r="V3076" s="49"/>
    </row>
    <row r="3077" spans="1:22" x14ac:dyDescent="0.35">
      <c r="A3077" s="1"/>
      <c r="B3077" s="44"/>
      <c r="E3077" s="50"/>
      <c r="F3077" s="41"/>
      <c r="G3077" s="42"/>
      <c r="H3077" s="42"/>
      <c r="I3077" s="42"/>
      <c r="J3077" s="42"/>
      <c r="K3077" s="42"/>
      <c r="L3077" s="46"/>
      <c r="M3077" s="48"/>
      <c r="N3077" s="48"/>
      <c r="O3077" s="42"/>
      <c r="P3077" s="42"/>
      <c r="Q3077" s="42"/>
      <c r="R3077" s="47"/>
      <c r="S3077" s="42"/>
      <c r="T3077" s="73"/>
      <c r="U3077" s="48"/>
      <c r="V3077" s="49"/>
    </row>
    <row r="3078" spans="1:22" x14ac:dyDescent="0.35">
      <c r="A3078" s="1"/>
      <c r="B3078" s="44"/>
      <c r="E3078" s="50"/>
      <c r="F3078" s="41"/>
      <c r="G3078" s="42"/>
      <c r="H3078" s="42"/>
      <c r="I3078" s="42"/>
      <c r="J3078" s="42"/>
      <c r="K3078" s="42"/>
      <c r="L3078" s="46"/>
      <c r="M3078" s="48"/>
      <c r="N3078" s="48"/>
      <c r="O3078" s="42"/>
      <c r="P3078" s="42"/>
      <c r="Q3078" s="42"/>
      <c r="R3078" s="47"/>
      <c r="S3078" s="42"/>
      <c r="T3078" s="73"/>
      <c r="U3078" s="48"/>
      <c r="V3078" s="49"/>
    </row>
    <row r="3079" spans="1:22" x14ac:dyDescent="0.35">
      <c r="A3079" s="1"/>
      <c r="B3079" s="44"/>
      <c r="E3079" s="50"/>
      <c r="F3079" s="41"/>
      <c r="G3079" s="42"/>
      <c r="H3079" s="42"/>
      <c r="I3079" s="42"/>
      <c r="J3079" s="42"/>
      <c r="K3079" s="42"/>
      <c r="L3079" s="46"/>
      <c r="M3079" s="48"/>
      <c r="N3079" s="48"/>
      <c r="O3079" s="42"/>
      <c r="P3079" s="42"/>
      <c r="Q3079" s="42"/>
      <c r="R3079" s="47"/>
      <c r="S3079" s="42"/>
      <c r="T3079" s="73"/>
      <c r="U3079" s="48"/>
      <c r="V3079" s="49"/>
    </row>
    <row r="3080" spans="1:22" x14ac:dyDescent="0.35">
      <c r="A3080" s="1"/>
      <c r="B3080" s="44"/>
      <c r="E3080" s="50"/>
      <c r="F3080" s="41"/>
      <c r="G3080" s="42"/>
      <c r="H3080" s="42"/>
      <c r="I3080" s="42"/>
      <c r="J3080" s="42"/>
      <c r="K3080" s="42"/>
      <c r="L3080" s="46"/>
      <c r="M3080" s="42"/>
      <c r="N3080" s="48"/>
      <c r="O3080" s="42"/>
      <c r="P3080" s="42"/>
      <c r="Q3080" s="42"/>
      <c r="R3080" s="47"/>
      <c r="S3080" s="42"/>
      <c r="T3080" s="73"/>
      <c r="U3080" s="48"/>
      <c r="V3080" s="49"/>
    </row>
    <row r="3081" spans="1:22" x14ac:dyDescent="0.35">
      <c r="A3081" s="1"/>
      <c r="B3081" s="44"/>
      <c r="E3081" s="50"/>
      <c r="F3081" s="41"/>
      <c r="G3081" s="42"/>
      <c r="H3081" s="42"/>
      <c r="I3081" s="42"/>
      <c r="J3081" s="42"/>
      <c r="K3081" s="42"/>
      <c r="L3081" s="46"/>
      <c r="M3081" s="42"/>
      <c r="N3081" s="48"/>
      <c r="O3081" s="42"/>
      <c r="P3081" s="42"/>
      <c r="Q3081" s="42"/>
      <c r="R3081" s="47"/>
      <c r="S3081" s="42"/>
      <c r="T3081" s="73"/>
      <c r="U3081" s="48"/>
      <c r="V3081" s="49"/>
    </row>
    <row r="3082" spans="1:22" x14ac:dyDescent="0.35">
      <c r="A3082" s="1"/>
      <c r="B3082" s="44"/>
      <c r="E3082" s="50"/>
      <c r="F3082" s="41"/>
      <c r="G3082" s="42"/>
      <c r="H3082" s="42"/>
      <c r="I3082" s="42"/>
      <c r="J3082" s="42"/>
      <c r="K3082" s="42"/>
      <c r="L3082" s="46"/>
      <c r="M3082" s="48"/>
      <c r="N3082" s="48"/>
      <c r="O3082" s="42"/>
      <c r="P3082" s="42"/>
      <c r="Q3082" s="42"/>
      <c r="R3082" s="47"/>
      <c r="S3082" s="42"/>
      <c r="T3082" s="73"/>
      <c r="U3082" s="48"/>
      <c r="V3082" s="49"/>
    </row>
    <row r="3083" spans="1:22" x14ac:dyDescent="0.35">
      <c r="A3083" s="1"/>
      <c r="B3083" s="44"/>
      <c r="E3083" s="50"/>
      <c r="F3083" s="41"/>
      <c r="G3083" s="42"/>
      <c r="H3083" s="42"/>
      <c r="I3083" s="42"/>
      <c r="J3083" s="42"/>
      <c r="K3083" s="42"/>
      <c r="L3083" s="46"/>
      <c r="M3083" s="48"/>
      <c r="N3083" s="48"/>
      <c r="O3083" s="42"/>
      <c r="P3083" s="42"/>
      <c r="Q3083" s="42"/>
      <c r="R3083" s="47"/>
      <c r="S3083" s="42"/>
      <c r="T3083" s="73"/>
      <c r="U3083" s="48"/>
      <c r="V3083" s="49"/>
    </row>
    <row r="3084" spans="1:22" x14ac:dyDescent="0.35">
      <c r="A3084" s="1"/>
      <c r="B3084" s="44"/>
      <c r="E3084" s="50"/>
      <c r="F3084" s="41"/>
      <c r="G3084" s="42"/>
      <c r="H3084" s="42"/>
      <c r="I3084" s="42"/>
      <c r="J3084" s="42"/>
      <c r="K3084" s="42"/>
      <c r="L3084" s="46"/>
      <c r="M3084" s="48"/>
      <c r="N3084" s="48"/>
      <c r="O3084" s="42"/>
      <c r="P3084" s="42"/>
      <c r="Q3084" s="42"/>
      <c r="R3084" s="47"/>
      <c r="S3084" s="42"/>
      <c r="T3084" s="73"/>
      <c r="U3084" s="48"/>
      <c r="V3084" s="49"/>
    </row>
    <row r="3085" spans="1:22" x14ac:dyDescent="0.35">
      <c r="A3085" s="1"/>
      <c r="B3085" s="44"/>
      <c r="E3085" s="50"/>
      <c r="F3085" s="41"/>
      <c r="G3085" s="42"/>
      <c r="H3085" s="42"/>
      <c r="I3085" s="42"/>
      <c r="J3085" s="42"/>
      <c r="K3085" s="42"/>
      <c r="L3085" s="46"/>
      <c r="M3085" s="48"/>
      <c r="N3085" s="48"/>
      <c r="O3085" s="42"/>
      <c r="P3085" s="42"/>
      <c r="Q3085" s="42"/>
      <c r="R3085" s="47"/>
      <c r="S3085" s="42"/>
      <c r="T3085" s="73"/>
      <c r="U3085" s="48"/>
      <c r="V3085" s="49"/>
    </row>
    <row r="3086" spans="1:22" x14ac:dyDescent="0.35">
      <c r="A3086" s="1"/>
      <c r="B3086" s="44"/>
      <c r="E3086" s="50"/>
      <c r="F3086" s="41"/>
      <c r="G3086" s="42"/>
      <c r="H3086" s="42"/>
      <c r="I3086" s="42"/>
      <c r="J3086" s="42"/>
      <c r="K3086" s="42"/>
      <c r="L3086" s="46"/>
      <c r="M3086" s="48"/>
      <c r="N3086" s="48"/>
      <c r="O3086" s="42"/>
      <c r="P3086" s="42"/>
      <c r="Q3086" s="42"/>
      <c r="R3086" s="47"/>
      <c r="S3086" s="42"/>
      <c r="T3086" s="73"/>
      <c r="U3086" s="48"/>
      <c r="V3086" s="49"/>
    </row>
    <row r="3087" spans="1:22" x14ac:dyDescent="0.35">
      <c r="A3087" s="1"/>
      <c r="B3087" s="44"/>
      <c r="E3087" s="50"/>
      <c r="F3087" s="60"/>
      <c r="G3087" s="42"/>
      <c r="H3087" s="42"/>
      <c r="I3087" s="42"/>
      <c r="J3087" s="42"/>
      <c r="K3087" s="42"/>
      <c r="L3087" s="46"/>
      <c r="M3087" s="48"/>
      <c r="N3087" s="48"/>
      <c r="O3087" s="42"/>
      <c r="P3087" s="42"/>
      <c r="Q3087" s="42"/>
      <c r="R3087" s="47"/>
      <c r="S3087" s="42"/>
      <c r="T3087" s="73"/>
      <c r="U3087" s="48"/>
      <c r="V3087" s="49"/>
    </row>
    <row r="3088" spans="1:22" x14ac:dyDescent="0.35">
      <c r="A3088" s="1"/>
      <c r="B3088" s="44"/>
      <c r="E3088" s="50"/>
      <c r="F3088" s="41"/>
      <c r="G3088" s="42"/>
      <c r="H3088" s="42"/>
      <c r="I3088" s="42"/>
      <c r="J3088" s="42"/>
      <c r="K3088" s="42"/>
      <c r="L3088" s="46"/>
      <c r="M3088" s="42"/>
      <c r="N3088" s="48"/>
      <c r="O3088" s="42"/>
      <c r="P3088" s="42"/>
      <c r="Q3088" s="42"/>
      <c r="R3088" s="47"/>
      <c r="S3088" s="42"/>
      <c r="T3088" s="73"/>
      <c r="U3088" s="48"/>
      <c r="V3088" s="49"/>
    </row>
    <row r="3089" spans="1:22" x14ac:dyDescent="0.35">
      <c r="A3089" s="1"/>
      <c r="B3089" s="44"/>
      <c r="E3089" s="50"/>
      <c r="F3089" s="41"/>
      <c r="G3089" s="42"/>
      <c r="H3089" s="42"/>
      <c r="I3089" s="42"/>
      <c r="J3089" s="42"/>
      <c r="K3089" s="42"/>
      <c r="L3089" s="46"/>
      <c r="M3089" s="48"/>
      <c r="N3089" s="48"/>
      <c r="O3089" s="42"/>
      <c r="P3089" s="42"/>
      <c r="Q3089" s="42"/>
      <c r="R3089" s="47"/>
      <c r="S3089" s="42"/>
      <c r="T3089" s="73"/>
      <c r="U3089" s="48"/>
      <c r="V3089" s="49"/>
    </row>
    <row r="3090" spans="1:22" x14ac:dyDescent="0.35">
      <c r="A3090" s="1"/>
      <c r="B3090" s="44"/>
      <c r="E3090" s="50"/>
      <c r="F3090" s="41"/>
      <c r="G3090" s="42"/>
      <c r="H3090" s="42"/>
      <c r="I3090" s="42"/>
      <c r="J3090" s="42"/>
      <c r="K3090" s="42"/>
      <c r="L3090" s="46"/>
      <c r="M3090" s="42"/>
      <c r="N3090" s="48"/>
      <c r="O3090" s="42"/>
      <c r="P3090" s="42"/>
      <c r="Q3090" s="42"/>
      <c r="R3090" s="47"/>
      <c r="S3090" s="42"/>
      <c r="T3090" s="73"/>
      <c r="U3090" s="48"/>
      <c r="V3090" s="49"/>
    </row>
    <row r="3091" spans="1:22" x14ac:dyDescent="0.35">
      <c r="A3091" s="1"/>
      <c r="B3091" s="44"/>
      <c r="E3091" s="50"/>
      <c r="F3091" s="41"/>
      <c r="G3091" s="42"/>
      <c r="H3091" s="42"/>
      <c r="I3091" s="42"/>
      <c r="J3091" s="42"/>
      <c r="K3091" s="42"/>
      <c r="L3091" s="46"/>
      <c r="M3091" s="42"/>
      <c r="N3091" s="48"/>
      <c r="O3091" s="42"/>
      <c r="P3091" s="42"/>
      <c r="Q3091" s="42"/>
      <c r="R3091" s="47"/>
      <c r="S3091" s="42"/>
      <c r="T3091" s="73"/>
      <c r="U3091" s="48"/>
      <c r="V3091" s="49"/>
    </row>
    <row r="3092" spans="1:22" x14ac:dyDescent="0.35">
      <c r="A3092" s="1"/>
      <c r="B3092" s="44"/>
      <c r="E3092" s="50"/>
      <c r="F3092" s="41"/>
      <c r="G3092" s="42"/>
      <c r="H3092" s="42"/>
      <c r="I3092" s="42"/>
      <c r="J3092" s="42"/>
      <c r="K3092" s="42"/>
      <c r="L3092" s="46"/>
      <c r="M3092" s="48"/>
      <c r="N3092" s="48"/>
      <c r="O3092" s="42"/>
      <c r="P3092" s="42"/>
      <c r="Q3092" s="42"/>
      <c r="R3092" s="47"/>
      <c r="S3092" s="42"/>
      <c r="T3092" s="73"/>
      <c r="U3092" s="48"/>
      <c r="V3092" s="49"/>
    </row>
    <row r="3093" spans="1:22" x14ac:dyDescent="0.35">
      <c r="A3093" s="1"/>
      <c r="B3093" s="44"/>
      <c r="E3093" s="50"/>
      <c r="F3093" s="41"/>
      <c r="G3093" s="42"/>
      <c r="H3093" s="42"/>
      <c r="I3093" s="42"/>
      <c r="J3093" s="42"/>
      <c r="K3093" s="42"/>
      <c r="L3093" s="46"/>
      <c r="M3093" s="48"/>
      <c r="N3093" s="48"/>
      <c r="O3093" s="42"/>
      <c r="P3093" s="42"/>
      <c r="Q3093" s="42"/>
      <c r="R3093" s="47"/>
      <c r="S3093" s="42"/>
      <c r="T3093" s="73"/>
      <c r="U3093" s="48"/>
      <c r="V3093" s="49"/>
    </row>
    <row r="3094" spans="1:22" x14ac:dyDescent="0.35">
      <c r="A3094" s="1"/>
      <c r="B3094" s="44"/>
      <c r="E3094" s="50"/>
      <c r="F3094" s="41"/>
      <c r="G3094" s="42"/>
      <c r="H3094" s="42"/>
      <c r="I3094" s="42"/>
      <c r="J3094" s="42"/>
      <c r="K3094" s="42"/>
      <c r="L3094" s="46"/>
      <c r="M3094" s="48"/>
      <c r="N3094" s="48"/>
      <c r="O3094" s="42"/>
      <c r="P3094" s="42"/>
      <c r="Q3094" s="42"/>
      <c r="R3094" s="47"/>
      <c r="S3094" s="42"/>
      <c r="T3094" s="73"/>
      <c r="U3094" s="48"/>
      <c r="V3094" s="49"/>
    </row>
    <row r="3095" spans="1:22" x14ac:dyDescent="0.35">
      <c r="A3095" s="1"/>
      <c r="B3095" s="44"/>
      <c r="E3095" s="50"/>
      <c r="F3095" s="41"/>
      <c r="G3095" s="42"/>
      <c r="H3095" s="42"/>
      <c r="I3095" s="42"/>
      <c r="J3095" s="42"/>
      <c r="K3095" s="42"/>
      <c r="L3095" s="46"/>
      <c r="M3095" s="48"/>
      <c r="N3095" s="48"/>
      <c r="O3095" s="42"/>
      <c r="P3095" s="42"/>
      <c r="Q3095" s="42"/>
      <c r="R3095" s="47"/>
      <c r="S3095" s="42"/>
      <c r="T3095" s="73"/>
      <c r="U3095" s="48"/>
      <c r="V3095" s="49"/>
    </row>
    <row r="3096" spans="1:22" x14ac:dyDescent="0.35">
      <c r="A3096" s="1"/>
      <c r="B3096" s="44"/>
      <c r="E3096" s="50"/>
      <c r="F3096" s="41"/>
      <c r="G3096" s="42"/>
      <c r="H3096" s="42"/>
      <c r="I3096" s="42"/>
      <c r="J3096" s="42"/>
      <c r="K3096" s="42"/>
      <c r="L3096" s="46"/>
      <c r="M3096" s="48"/>
      <c r="N3096" s="48"/>
      <c r="O3096" s="42"/>
      <c r="P3096" s="42"/>
      <c r="Q3096" s="42"/>
      <c r="R3096" s="47"/>
      <c r="S3096" s="42"/>
      <c r="T3096" s="73"/>
      <c r="U3096" s="48"/>
      <c r="V3096" s="49"/>
    </row>
    <row r="3097" spans="1:22" x14ac:dyDescent="0.35">
      <c r="A3097" s="1"/>
      <c r="B3097" s="44"/>
      <c r="E3097" s="50"/>
      <c r="F3097" s="41"/>
      <c r="G3097" s="42"/>
      <c r="H3097" s="42"/>
      <c r="I3097" s="42"/>
      <c r="J3097" s="42"/>
      <c r="K3097" s="42"/>
      <c r="L3097" s="46"/>
      <c r="M3097" s="42"/>
      <c r="N3097" s="48"/>
      <c r="O3097" s="42"/>
      <c r="P3097" s="42"/>
      <c r="Q3097" s="42"/>
      <c r="R3097" s="47"/>
      <c r="S3097" s="42"/>
      <c r="T3097" s="73"/>
      <c r="U3097" s="48"/>
      <c r="V3097" s="49"/>
    </row>
    <row r="3098" spans="1:22" x14ac:dyDescent="0.35">
      <c r="A3098" s="1"/>
      <c r="B3098" s="44"/>
      <c r="E3098" s="50"/>
      <c r="F3098" s="41"/>
      <c r="G3098" s="42"/>
      <c r="H3098" s="42"/>
      <c r="I3098" s="42"/>
      <c r="J3098" s="42"/>
      <c r="K3098" s="42"/>
      <c r="L3098" s="46"/>
      <c r="M3098" s="48"/>
      <c r="N3098" s="48"/>
      <c r="O3098" s="42"/>
      <c r="P3098" s="42"/>
      <c r="Q3098" s="42"/>
      <c r="R3098" s="47"/>
      <c r="S3098" s="42"/>
      <c r="T3098" s="73"/>
      <c r="U3098" s="48"/>
      <c r="V3098" s="49"/>
    </row>
    <row r="3099" spans="1:22" x14ac:dyDescent="0.35">
      <c r="A3099" s="1"/>
      <c r="B3099" s="44"/>
      <c r="E3099" s="50"/>
      <c r="F3099" s="41"/>
      <c r="G3099" s="42"/>
      <c r="H3099" s="42"/>
      <c r="I3099" s="42"/>
      <c r="J3099" s="42"/>
      <c r="K3099" s="42"/>
      <c r="L3099" s="46"/>
      <c r="M3099" s="42"/>
      <c r="N3099" s="48"/>
      <c r="O3099" s="42"/>
      <c r="P3099" s="42"/>
      <c r="Q3099" s="42"/>
      <c r="R3099" s="47"/>
      <c r="S3099" s="42"/>
      <c r="T3099" s="73"/>
      <c r="U3099" s="48"/>
      <c r="V3099" s="49"/>
    </row>
    <row r="3100" spans="1:22" x14ac:dyDescent="0.35">
      <c r="A3100" s="1"/>
      <c r="B3100" s="44"/>
      <c r="E3100" s="50"/>
      <c r="F3100" s="41"/>
      <c r="G3100" s="42"/>
      <c r="H3100" s="42"/>
      <c r="I3100" s="42"/>
      <c r="J3100" s="42"/>
      <c r="K3100" s="42"/>
      <c r="L3100" s="46"/>
      <c r="M3100" s="42"/>
      <c r="N3100" s="48"/>
      <c r="O3100" s="42"/>
      <c r="P3100" s="42"/>
      <c r="Q3100" s="42"/>
      <c r="R3100" s="47"/>
      <c r="S3100" s="42"/>
      <c r="T3100" s="73"/>
      <c r="U3100" s="48"/>
      <c r="V3100" s="49"/>
    </row>
    <row r="3101" spans="1:22" x14ac:dyDescent="0.35">
      <c r="A3101" s="1"/>
      <c r="B3101" s="44"/>
      <c r="E3101" s="50"/>
      <c r="F3101" s="41"/>
      <c r="G3101" s="42"/>
      <c r="H3101" s="42"/>
      <c r="I3101" s="42"/>
      <c r="J3101" s="42"/>
      <c r="K3101" s="42"/>
      <c r="L3101" s="46"/>
      <c r="M3101" s="42"/>
      <c r="N3101" s="48"/>
      <c r="O3101" s="42"/>
      <c r="P3101" s="42"/>
      <c r="Q3101" s="42"/>
      <c r="R3101" s="47"/>
      <c r="S3101" s="42"/>
      <c r="T3101" s="73"/>
      <c r="U3101" s="48"/>
      <c r="V3101" s="49"/>
    </row>
    <row r="3102" spans="1:22" x14ac:dyDescent="0.35">
      <c r="A3102" s="1"/>
      <c r="B3102" s="44"/>
      <c r="E3102" s="50"/>
      <c r="F3102" s="41"/>
      <c r="G3102" s="42"/>
      <c r="H3102" s="42"/>
      <c r="I3102" s="42"/>
      <c r="J3102" s="42"/>
      <c r="K3102" s="42"/>
      <c r="L3102" s="46"/>
      <c r="M3102" s="48"/>
      <c r="N3102" s="48"/>
      <c r="O3102" s="42"/>
      <c r="P3102" s="42"/>
      <c r="Q3102" s="42"/>
      <c r="R3102" s="47"/>
      <c r="S3102" s="42"/>
      <c r="T3102" s="73"/>
      <c r="U3102" s="48"/>
      <c r="V3102" s="49"/>
    </row>
    <row r="3103" spans="1:22" x14ac:dyDescent="0.35">
      <c r="A3103" s="1"/>
      <c r="B3103" s="44"/>
      <c r="E3103" s="50"/>
      <c r="F3103" s="41"/>
      <c r="G3103" s="42"/>
      <c r="H3103" s="42"/>
      <c r="I3103" s="42"/>
      <c r="J3103" s="42"/>
      <c r="K3103" s="42"/>
      <c r="L3103" s="46"/>
      <c r="M3103" s="48"/>
      <c r="N3103" s="48"/>
      <c r="O3103" s="42"/>
      <c r="P3103" s="42"/>
      <c r="Q3103" s="42"/>
      <c r="R3103" s="47"/>
      <c r="S3103" s="42"/>
      <c r="T3103" s="73"/>
      <c r="U3103" s="48"/>
      <c r="V3103" s="49"/>
    </row>
    <row r="3104" spans="1:22" x14ac:dyDescent="0.35">
      <c r="A3104" s="1"/>
      <c r="B3104" s="44"/>
      <c r="E3104" s="50"/>
      <c r="F3104" s="41"/>
      <c r="G3104" s="42"/>
      <c r="H3104" s="42"/>
      <c r="I3104" s="42"/>
      <c r="J3104" s="42"/>
      <c r="K3104" s="42"/>
      <c r="L3104" s="46"/>
      <c r="M3104" s="48"/>
      <c r="N3104" s="48"/>
      <c r="O3104" s="42"/>
      <c r="P3104" s="42"/>
      <c r="Q3104" s="42"/>
      <c r="R3104" s="47"/>
      <c r="S3104" s="42"/>
      <c r="T3104" s="73"/>
      <c r="U3104" s="48"/>
      <c r="V3104" s="49"/>
    </row>
    <row r="3105" spans="1:22" x14ac:dyDescent="0.35">
      <c r="A3105" s="1"/>
      <c r="B3105" s="44"/>
      <c r="E3105" s="50"/>
      <c r="F3105" s="41"/>
      <c r="G3105" s="42"/>
      <c r="H3105" s="42"/>
      <c r="I3105" s="42"/>
      <c r="J3105" s="42"/>
      <c r="K3105" s="42"/>
      <c r="L3105" s="46"/>
      <c r="M3105" s="48"/>
      <c r="N3105" s="48"/>
      <c r="O3105" s="42"/>
      <c r="P3105" s="42"/>
      <c r="Q3105" s="42"/>
      <c r="R3105" s="47"/>
      <c r="S3105" s="42"/>
      <c r="T3105" s="73"/>
      <c r="U3105" s="48"/>
      <c r="V3105" s="49"/>
    </row>
    <row r="3106" spans="1:22" x14ac:dyDescent="0.35">
      <c r="A3106" s="1"/>
      <c r="B3106" s="44"/>
      <c r="E3106" s="50"/>
      <c r="F3106" s="41"/>
      <c r="G3106" s="42"/>
      <c r="H3106" s="42"/>
      <c r="I3106" s="42"/>
      <c r="J3106" s="42"/>
      <c r="K3106" s="42"/>
      <c r="L3106" s="46"/>
      <c r="M3106" s="42"/>
      <c r="N3106" s="48"/>
      <c r="O3106" s="42"/>
      <c r="P3106" s="42"/>
      <c r="Q3106" s="42"/>
      <c r="R3106" s="47"/>
      <c r="S3106" s="42"/>
      <c r="T3106" s="73"/>
      <c r="U3106" s="48"/>
      <c r="V3106" s="49"/>
    </row>
    <row r="3107" spans="1:22" x14ac:dyDescent="0.35">
      <c r="A3107" s="1"/>
      <c r="B3107" s="44"/>
      <c r="E3107" s="50"/>
      <c r="F3107" s="41"/>
      <c r="G3107" s="42"/>
      <c r="H3107" s="42"/>
      <c r="I3107" s="42"/>
      <c r="J3107" s="42"/>
      <c r="K3107" s="42"/>
      <c r="L3107" s="46"/>
      <c r="M3107" s="42"/>
      <c r="N3107" s="48"/>
      <c r="O3107" s="42"/>
      <c r="P3107" s="42"/>
      <c r="Q3107" s="42"/>
      <c r="R3107" s="47"/>
      <c r="S3107" s="42"/>
      <c r="T3107" s="73"/>
      <c r="U3107" s="48"/>
      <c r="V3107" s="49"/>
    </row>
    <row r="3108" spans="1:22" x14ac:dyDescent="0.35">
      <c r="A3108" s="1"/>
      <c r="B3108" s="44"/>
      <c r="E3108" s="50"/>
      <c r="F3108" s="41"/>
      <c r="G3108" s="42"/>
      <c r="H3108" s="42"/>
      <c r="I3108" s="42"/>
      <c r="J3108" s="42"/>
      <c r="K3108" s="42"/>
      <c r="L3108" s="46"/>
      <c r="M3108" s="42"/>
      <c r="N3108" s="48"/>
      <c r="O3108" s="42"/>
      <c r="P3108" s="42"/>
      <c r="Q3108" s="42"/>
      <c r="R3108" s="47"/>
      <c r="S3108" s="42"/>
      <c r="T3108" s="73"/>
      <c r="U3108" s="48"/>
      <c r="V3108" s="49"/>
    </row>
    <row r="3109" spans="1:22" x14ac:dyDescent="0.35">
      <c r="A3109" s="1"/>
      <c r="B3109" s="44"/>
      <c r="E3109" s="50"/>
      <c r="F3109" s="41"/>
      <c r="G3109" s="42"/>
      <c r="H3109" s="42"/>
      <c r="I3109" s="42"/>
      <c r="J3109" s="42"/>
      <c r="K3109" s="42"/>
      <c r="L3109" s="46"/>
      <c r="M3109" s="42"/>
      <c r="N3109" s="48"/>
      <c r="O3109" s="42"/>
      <c r="P3109" s="42"/>
      <c r="Q3109" s="42"/>
      <c r="R3109" s="47"/>
      <c r="S3109" s="42"/>
      <c r="T3109" s="73"/>
      <c r="U3109" s="48"/>
      <c r="V3109" s="49"/>
    </row>
    <row r="3110" spans="1:22" x14ac:dyDescent="0.35">
      <c r="A3110" s="1"/>
      <c r="B3110" s="44"/>
      <c r="E3110" s="50"/>
      <c r="F3110" s="41"/>
      <c r="G3110" s="42"/>
      <c r="H3110" s="42"/>
      <c r="I3110" s="42"/>
      <c r="J3110" s="42"/>
      <c r="K3110" s="42"/>
      <c r="L3110" s="46"/>
      <c r="M3110" s="48"/>
      <c r="N3110" s="48"/>
      <c r="O3110" s="42"/>
      <c r="P3110" s="42"/>
      <c r="Q3110" s="42"/>
      <c r="R3110" s="47"/>
      <c r="S3110" s="42"/>
      <c r="T3110" s="73"/>
      <c r="U3110" s="48"/>
      <c r="V3110" s="49"/>
    </row>
    <row r="3111" spans="1:22" x14ac:dyDescent="0.35">
      <c r="A3111" s="1"/>
      <c r="B3111" s="44"/>
      <c r="E3111" s="58"/>
      <c r="F3111" s="41"/>
      <c r="G3111" s="42"/>
      <c r="H3111" s="42"/>
      <c r="I3111" s="42"/>
      <c r="J3111" s="42"/>
      <c r="K3111" s="42"/>
      <c r="L3111" s="46"/>
      <c r="M3111" s="42"/>
      <c r="N3111" s="48"/>
      <c r="O3111" s="42"/>
      <c r="P3111" s="42"/>
      <c r="Q3111" s="42"/>
      <c r="R3111" s="47"/>
      <c r="S3111" s="42"/>
      <c r="T3111" s="73"/>
      <c r="U3111" s="48"/>
      <c r="V3111" s="49"/>
    </row>
    <row r="3112" spans="1:22" x14ac:dyDescent="0.35">
      <c r="A3112" s="1"/>
      <c r="B3112" s="44"/>
      <c r="E3112" s="50"/>
      <c r="F3112" s="41"/>
      <c r="G3112" s="42"/>
      <c r="H3112" s="42"/>
      <c r="I3112" s="42"/>
      <c r="J3112" s="42"/>
      <c r="K3112" s="42"/>
      <c r="L3112" s="46"/>
      <c r="M3112" s="42"/>
      <c r="N3112" s="48"/>
      <c r="O3112" s="42"/>
      <c r="P3112" s="42"/>
      <c r="Q3112" s="42"/>
      <c r="R3112" s="47"/>
      <c r="S3112" s="42"/>
      <c r="T3112" s="73"/>
      <c r="U3112" s="48"/>
      <c r="V3112" s="49"/>
    </row>
    <row r="3113" spans="1:22" x14ac:dyDescent="0.35">
      <c r="A3113" s="1"/>
      <c r="B3113" s="44"/>
      <c r="E3113" s="50"/>
      <c r="F3113" s="41"/>
      <c r="G3113" s="42"/>
      <c r="H3113" s="42"/>
      <c r="I3113" s="42"/>
      <c r="J3113" s="42"/>
      <c r="K3113" s="42"/>
      <c r="L3113" s="46"/>
      <c r="M3113" s="42"/>
      <c r="N3113" s="48"/>
      <c r="O3113" s="42"/>
      <c r="P3113" s="42"/>
      <c r="Q3113" s="42"/>
      <c r="R3113" s="47"/>
      <c r="S3113" s="42"/>
      <c r="T3113" s="73"/>
      <c r="U3113" s="48"/>
      <c r="V3113" s="49"/>
    </row>
    <row r="3114" spans="1:22" x14ac:dyDescent="0.35">
      <c r="A3114" s="1"/>
      <c r="B3114" s="44"/>
      <c r="E3114" s="50"/>
      <c r="F3114" s="41"/>
      <c r="G3114" s="42"/>
      <c r="H3114" s="42"/>
      <c r="I3114" s="42"/>
      <c r="J3114" s="42"/>
      <c r="K3114" s="42"/>
      <c r="L3114" s="46"/>
      <c r="M3114" s="42"/>
      <c r="N3114" s="48"/>
      <c r="O3114" s="42"/>
      <c r="P3114" s="42"/>
      <c r="Q3114" s="42"/>
      <c r="R3114" s="47"/>
      <c r="S3114" s="42"/>
      <c r="T3114" s="73"/>
      <c r="U3114" s="48"/>
      <c r="V3114" s="49"/>
    </row>
    <row r="3115" spans="1:22" x14ac:dyDescent="0.35">
      <c r="A3115" s="1"/>
      <c r="B3115" s="44"/>
      <c r="E3115" s="50"/>
      <c r="F3115" s="41"/>
      <c r="G3115" s="42"/>
      <c r="H3115" s="42"/>
      <c r="I3115" s="42"/>
      <c r="J3115" s="42"/>
      <c r="K3115" s="42"/>
      <c r="L3115" s="46"/>
      <c r="M3115" s="48"/>
      <c r="N3115" s="48"/>
      <c r="O3115" s="42"/>
      <c r="P3115" s="42"/>
      <c r="Q3115" s="42"/>
      <c r="R3115" s="47"/>
      <c r="S3115" s="42"/>
      <c r="T3115" s="73"/>
      <c r="U3115" s="48"/>
      <c r="V3115" s="49"/>
    </row>
    <row r="3116" spans="1:22" x14ac:dyDescent="0.35">
      <c r="A3116" s="1"/>
      <c r="B3116" s="44"/>
      <c r="E3116" s="50"/>
      <c r="F3116" s="41"/>
      <c r="G3116" s="42"/>
      <c r="H3116" s="42"/>
      <c r="I3116" s="42"/>
      <c r="J3116" s="42"/>
      <c r="K3116" s="42"/>
      <c r="L3116" s="46"/>
      <c r="M3116" s="48"/>
      <c r="N3116" s="48"/>
      <c r="O3116" s="42"/>
      <c r="P3116" s="42"/>
      <c r="Q3116" s="42"/>
      <c r="R3116" s="47"/>
      <c r="S3116" s="42"/>
      <c r="T3116" s="73"/>
      <c r="U3116" s="48"/>
      <c r="V3116" s="49"/>
    </row>
    <row r="3117" spans="1:22" x14ac:dyDescent="0.35">
      <c r="A3117" s="1"/>
      <c r="B3117" s="44"/>
      <c r="E3117" s="50"/>
      <c r="F3117" s="41"/>
      <c r="G3117" s="42"/>
      <c r="H3117" s="42"/>
      <c r="I3117" s="42"/>
      <c r="J3117" s="42"/>
      <c r="K3117" s="42"/>
      <c r="L3117" s="46"/>
      <c r="M3117" s="42"/>
      <c r="N3117" s="48"/>
      <c r="O3117" s="42"/>
      <c r="P3117" s="42"/>
      <c r="Q3117" s="42"/>
      <c r="R3117" s="47"/>
      <c r="S3117" s="42"/>
      <c r="T3117" s="73"/>
      <c r="U3117" s="48"/>
      <c r="V3117" s="49"/>
    </row>
    <row r="3118" spans="1:22" x14ac:dyDescent="0.35">
      <c r="A3118" s="1"/>
      <c r="B3118" s="44"/>
      <c r="E3118" s="50"/>
      <c r="F3118" s="41"/>
      <c r="G3118" s="42"/>
      <c r="H3118" s="42"/>
      <c r="I3118" s="42"/>
      <c r="J3118" s="42"/>
      <c r="K3118" s="42"/>
      <c r="L3118" s="46"/>
      <c r="M3118" s="42"/>
      <c r="N3118" s="48"/>
      <c r="O3118" s="42"/>
      <c r="P3118" s="42"/>
      <c r="Q3118" s="42"/>
      <c r="R3118" s="47"/>
      <c r="S3118" s="42"/>
      <c r="T3118" s="73"/>
      <c r="U3118" s="48"/>
      <c r="V3118" s="49"/>
    </row>
    <row r="3119" spans="1:22" x14ac:dyDescent="0.35">
      <c r="A3119" s="1"/>
      <c r="B3119" s="44"/>
      <c r="E3119" s="50"/>
      <c r="F3119" s="41"/>
      <c r="G3119" s="42"/>
      <c r="H3119" s="42"/>
      <c r="I3119" s="42"/>
      <c r="J3119" s="42"/>
      <c r="K3119" s="42"/>
      <c r="L3119" s="46"/>
      <c r="M3119" s="42"/>
      <c r="N3119" s="48"/>
      <c r="O3119" s="42"/>
      <c r="P3119" s="42"/>
      <c r="Q3119" s="42"/>
      <c r="R3119" s="47"/>
      <c r="S3119" s="42"/>
      <c r="T3119" s="73"/>
      <c r="U3119" s="48"/>
      <c r="V3119" s="49"/>
    </row>
    <row r="3120" spans="1:22" x14ac:dyDescent="0.35">
      <c r="A3120" s="1"/>
      <c r="B3120" s="44"/>
      <c r="E3120" s="50"/>
      <c r="F3120" s="41"/>
      <c r="G3120" s="42"/>
      <c r="H3120" s="42"/>
      <c r="I3120" s="42"/>
      <c r="J3120" s="42"/>
      <c r="K3120" s="42"/>
      <c r="L3120" s="46"/>
      <c r="M3120" s="48"/>
      <c r="N3120" s="48"/>
      <c r="O3120" s="42"/>
      <c r="P3120" s="42"/>
      <c r="Q3120" s="42"/>
      <c r="R3120" s="47"/>
      <c r="S3120" s="42"/>
      <c r="T3120" s="73"/>
      <c r="U3120" s="48"/>
      <c r="V3120" s="49"/>
    </row>
    <row r="3121" spans="1:22" x14ac:dyDescent="0.35">
      <c r="A3121" s="1"/>
      <c r="B3121" s="44"/>
      <c r="E3121" s="50"/>
      <c r="F3121" s="41"/>
      <c r="G3121" s="48"/>
      <c r="H3121" s="42"/>
      <c r="I3121" s="42"/>
      <c r="J3121" s="42"/>
      <c r="K3121" s="42"/>
      <c r="L3121" s="46"/>
      <c r="M3121" s="48"/>
      <c r="N3121" s="48"/>
      <c r="O3121" s="42"/>
      <c r="P3121" s="42"/>
      <c r="Q3121" s="42"/>
      <c r="R3121" s="47"/>
      <c r="S3121" s="42"/>
      <c r="T3121" s="73"/>
      <c r="U3121" s="48"/>
      <c r="V3121" s="49"/>
    </row>
    <row r="3122" spans="1:22" x14ac:dyDescent="0.35">
      <c r="A3122" s="1"/>
      <c r="B3122" s="44"/>
      <c r="E3122" s="50"/>
      <c r="F3122" s="41"/>
      <c r="G3122" s="42"/>
      <c r="H3122" s="48"/>
      <c r="I3122" s="42"/>
      <c r="J3122" s="42"/>
      <c r="K3122" s="42"/>
      <c r="L3122" s="46"/>
      <c r="M3122" s="42"/>
      <c r="N3122" s="48"/>
      <c r="O3122" s="42"/>
      <c r="P3122" s="42"/>
      <c r="Q3122" s="42"/>
      <c r="R3122" s="62"/>
      <c r="S3122" s="48"/>
      <c r="T3122" s="73"/>
      <c r="U3122" s="48"/>
      <c r="V3122" s="49"/>
    </row>
    <row r="3123" spans="1:22" x14ac:dyDescent="0.35">
      <c r="A3123" s="1"/>
      <c r="B3123" s="44"/>
      <c r="E3123" s="50"/>
      <c r="F3123" s="41"/>
      <c r="G3123" s="42"/>
      <c r="H3123" s="42"/>
      <c r="I3123" s="42"/>
      <c r="J3123" s="42"/>
      <c r="K3123" s="42"/>
      <c r="L3123" s="46"/>
      <c r="M3123" s="48"/>
      <c r="N3123" s="48"/>
      <c r="O3123" s="42"/>
      <c r="P3123" s="42"/>
      <c r="Q3123" s="42"/>
      <c r="R3123" s="47"/>
      <c r="S3123" s="42"/>
      <c r="T3123" s="73"/>
      <c r="U3123" s="48"/>
      <c r="V3123" s="49"/>
    </row>
    <row r="3124" spans="1:22" x14ac:dyDescent="0.35">
      <c r="A3124" s="1"/>
      <c r="B3124" s="44"/>
      <c r="E3124" s="50"/>
      <c r="F3124" s="41"/>
      <c r="G3124" s="42"/>
      <c r="H3124" s="42"/>
      <c r="I3124" s="42"/>
      <c r="J3124" s="42"/>
      <c r="K3124" s="42"/>
      <c r="L3124" s="46"/>
      <c r="M3124" s="48"/>
      <c r="N3124" s="48"/>
      <c r="O3124" s="42"/>
      <c r="P3124" s="42"/>
      <c r="Q3124" s="42"/>
      <c r="R3124" s="47"/>
      <c r="S3124" s="42"/>
      <c r="T3124" s="73"/>
      <c r="U3124" s="48"/>
      <c r="V3124" s="49"/>
    </row>
    <row r="3125" spans="1:22" x14ac:dyDescent="0.35">
      <c r="A3125" s="1"/>
      <c r="B3125" s="44"/>
      <c r="E3125" s="50"/>
      <c r="F3125" s="41"/>
      <c r="G3125" s="42"/>
      <c r="H3125" s="42"/>
      <c r="I3125" s="42"/>
      <c r="J3125" s="42"/>
      <c r="K3125" s="42"/>
      <c r="L3125" s="46"/>
      <c r="M3125" s="42"/>
      <c r="N3125" s="48"/>
      <c r="O3125" s="42"/>
      <c r="P3125" s="42"/>
      <c r="Q3125" s="42"/>
      <c r="R3125" s="47"/>
      <c r="S3125" s="42"/>
      <c r="T3125" s="73"/>
      <c r="U3125" s="48"/>
      <c r="V3125" s="49"/>
    </row>
    <row r="3126" spans="1:22" x14ac:dyDescent="0.35">
      <c r="A3126" s="1"/>
      <c r="B3126" s="44"/>
      <c r="E3126" s="50"/>
      <c r="F3126" s="41"/>
      <c r="G3126" s="42"/>
      <c r="H3126" s="42"/>
      <c r="I3126" s="42"/>
      <c r="J3126" s="42"/>
      <c r="K3126" s="42"/>
      <c r="L3126" s="46"/>
      <c r="M3126" s="48"/>
      <c r="N3126" s="48"/>
      <c r="O3126" s="42"/>
      <c r="P3126" s="42"/>
      <c r="Q3126" s="42"/>
      <c r="R3126" s="47"/>
      <c r="S3126" s="42"/>
      <c r="T3126" s="73"/>
      <c r="U3126" s="48"/>
      <c r="V3126" s="49"/>
    </row>
    <row r="3127" spans="1:22" x14ac:dyDescent="0.35">
      <c r="A3127" s="1"/>
      <c r="B3127" s="44"/>
      <c r="E3127" s="50"/>
      <c r="F3127" s="41"/>
      <c r="G3127" s="42"/>
      <c r="H3127" s="42"/>
      <c r="I3127" s="42"/>
      <c r="J3127" s="42"/>
      <c r="K3127" s="42"/>
      <c r="L3127" s="46"/>
      <c r="M3127" s="42"/>
      <c r="N3127" s="48"/>
      <c r="O3127" s="42"/>
      <c r="P3127" s="42"/>
      <c r="Q3127" s="42"/>
      <c r="R3127" s="47"/>
      <c r="S3127" s="42"/>
      <c r="T3127" s="73"/>
      <c r="U3127" s="48"/>
      <c r="V3127" s="49"/>
    </row>
    <row r="3128" spans="1:22" x14ac:dyDescent="0.35">
      <c r="A3128" s="1"/>
      <c r="B3128" s="44"/>
      <c r="E3128" s="50"/>
      <c r="F3128" s="41"/>
      <c r="G3128" s="42"/>
      <c r="H3128" s="42"/>
      <c r="I3128" s="42"/>
      <c r="J3128" s="42"/>
      <c r="K3128" s="42"/>
      <c r="L3128" s="46"/>
      <c r="M3128" s="42"/>
      <c r="N3128" s="48"/>
      <c r="O3128" s="42"/>
      <c r="P3128" s="42"/>
      <c r="Q3128" s="42"/>
      <c r="R3128" s="47"/>
      <c r="S3128" s="42"/>
      <c r="T3128" s="73"/>
      <c r="U3128" s="48"/>
      <c r="V3128" s="49"/>
    </row>
    <row r="3129" spans="1:22" x14ac:dyDescent="0.35">
      <c r="A3129" s="1"/>
      <c r="B3129" s="44"/>
      <c r="E3129" s="50"/>
      <c r="F3129" s="41"/>
      <c r="G3129" s="42"/>
      <c r="H3129" s="42"/>
      <c r="I3129" s="42"/>
      <c r="J3129" s="42"/>
      <c r="K3129" s="42"/>
      <c r="L3129" s="46"/>
      <c r="M3129" s="48"/>
      <c r="N3129" s="48"/>
      <c r="O3129" s="42"/>
      <c r="P3129" s="42"/>
      <c r="Q3129" s="42"/>
      <c r="R3129" s="47"/>
      <c r="S3129" s="42"/>
      <c r="T3129" s="73"/>
      <c r="U3129" s="48"/>
      <c r="V3129" s="49"/>
    </row>
    <row r="3130" spans="1:22" x14ac:dyDescent="0.35">
      <c r="A3130" s="1"/>
      <c r="B3130" s="44"/>
      <c r="E3130" s="50"/>
      <c r="F3130" s="41"/>
      <c r="G3130" s="42"/>
      <c r="H3130" s="42"/>
      <c r="I3130" s="42"/>
      <c r="J3130" s="42"/>
      <c r="K3130" s="42"/>
      <c r="L3130" s="46"/>
      <c r="M3130" s="42"/>
      <c r="N3130" s="48"/>
      <c r="O3130" s="42"/>
      <c r="P3130" s="42"/>
      <c r="Q3130" s="42"/>
      <c r="R3130" s="47"/>
      <c r="S3130" s="42"/>
      <c r="T3130" s="73"/>
      <c r="U3130" s="48"/>
      <c r="V3130" s="49"/>
    </row>
    <row r="3131" spans="1:22" x14ac:dyDescent="0.35">
      <c r="A3131" s="1"/>
      <c r="B3131" s="44"/>
      <c r="E3131" s="50"/>
      <c r="F3131" s="41"/>
      <c r="G3131" s="42"/>
      <c r="H3131" s="42"/>
      <c r="I3131" s="42"/>
      <c r="J3131" s="42"/>
      <c r="K3131" s="42"/>
      <c r="L3131" s="46"/>
      <c r="M3131" s="48"/>
      <c r="N3131" s="48"/>
      <c r="O3131" s="42"/>
      <c r="P3131" s="42"/>
      <c r="Q3131" s="42"/>
      <c r="R3131" s="47"/>
      <c r="S3131" s="42"/>
      <c r="T3131" s="73"/>
      <c r="U3131" s="48"/>
      <c r="V3131" s="49"/>
    </row>
    <row r="3132" spans="1:22" x14ac:dyDescent="0.35">
      <c r="A3132" s="1"/>
      <c r="B3132" s="44"/>
      <c r="E3132" s="50"/>
      <c r="F3132" s="41"/>
      <c r="G3132" s="42"/>
      <c r="H3132" s="42"/>
      <c r="I3132" s="42"/>
      <c r="J3132" s="42"/>
      <c r="K3132" s="42"/>
      <c r="L3132" s="46"/>
      <c r="M3132" s="48"/>
      <c r="N3132" s="48"/>
      <c r="O3132" s="42"/>
      <c r="P3132" s="42"/>
      <c r="Q3132" s="42"/>
      <c r="R3132" s="47"/>
      <c r="S3132" s="42"/>
      <c r="T3132" s="73"/>
      <c r="U3132" s="48"/>
      <c r="V3132" s="49"/>
    </row>
    <row r="3133" spans="1:22" x14ac:dyDescent="0.35">
      <c r="A3133" s="1"/>
      <c r="B3133" s="44"/>
      <c r="E3133" s="50"/>
      <c r="F3133" s="41"/>
      <c r="G3133" s="42"/>
      <c r="H3133" s="42"/>
      <c r="I3133" s="42"/>
      <c r="J3133" s="42"/>
      <c r="K3133" s="42"/>
      <c r="L3133" s="46"/>
      <c r="M3133" s="48"/>
      <c r="N3133" s="48"/>
      <c r="O3133" s="42"/>
      <c r="P3133" s="42"/>
      <c r="Q3133" s="42"/>
      <c r="R3133" s="47"/>
      <c r="S3133" s="42"/>
      <c r="T3133" s="73"/>
      <c r="U3133" s="48"/>
      <c r="V3133" s="49"/>
    </row>
    <row r="3134" spans="1:22" x14ac:dyDescent="0.35">
      <c r="A3134" s="1"/>
      <c r="B3134" s="44"/>
      <c r="E3134" s="50"/>
      <c r="F3134" s="60"/>
      <c r="G3134" s="42"/>
      <c r="H3134" s="42"/>
      <c r="I3134" s="42"/>
      <c r="J3134" s="42"/>
      <c r="K3134" s="42"/>
      <c r="L3134" s="46"/>
      <c r="M3134" s="42"/>
      <c r="N3134" s="48"/>
      <c r="O3134" s="42"/>
      <c r="P3134" s="42"/>
      <c r="Q3134" s="42"/>
      <c r="R3134" s="62"/>
      <c r="S3134" s="48"/>
      <c r="T3134" s="73"/>
      <c r="U3134" s="48"/>
      <c r="V3134" s="49"/>
    </row>
    <row r="3135" spans="1:22" x14ac:dyDescent="0.35">
      <c r="A3135" s="1"/>
      <c r="B3135" s="44"/>
      <c r="E3135" s="50"/>
      <c r="F3135" s="60"/>
      <c r="G3135" s="42"/>
      <c r="H3135" s="42"/>
      <c r="I3135" s="42"/>
      <c r="J3135" s="42"/>
      <c r="K3135" s="42"/>
      <c r="L3135" s="46"/>
      <c r="M3135" s="42"/>
      <c r="N3135" s="48"/>
      <c r="O3135" s="42"/>
      <c r="P3135" s="42"/>
      <c r="Q3135" s="42"/>
      <c r="R3135" s="62"/>
      <c r="S3135" s="48"/>
      <c r="T3135" s="73"/>
      <c r="U3135" s="48"/>
      <c r="V3135" s="49"/>
    </row>
    <row r="3136" spans="1:22" x14ac:dyDescent="0.35">
      <c r="A3136" s="1"/>
      <c r="B3136" s="44"/>
      <c r="E3136" s="50"/>
      <c r="F3136" s="41"/>
      <c r="G3136" s="42"/>
      <c r="H3136" s="42"/>
      <c r="I3136" s="42"/>
      <c r="J3136" s="42"/>
      <c r="K3136" s="42"/>
      <c r="L3136" s="46"/>
      <c r="M3136" s="42"/>
      <c r="N3136" s="48"/>
      <c r="O3136" s="42"/>
      <c r="P3136" s="42"/>
      <c r="Q3136" s="42"/>
      <c r="R3136" s="47"/>
      <c r="S3136" s="42"/>
      <c r="T3136" s="73"/>
      <c r="U3136" s="48"/>
      <c r="V3136" s="49"/>
    </row>
    <row r="3137" spans="1:22" x14ac:dyDescent="0.35">
      <c r="A3137" s="1"/>
      <c r="B3137" s="44"/>
      <c r="E3137" s="50"/>
      <c r="F3137" s="41"/>
      <c r="G3137" s="42"/>
      <c r="H3137" s="42"/>
      <c r="I3137" s="42"/>
      <c r="J3137" s="42"/>
      <c r="K3137" s="42"/>
      <c r="L3137" s="46"/>
      <c r="M3137" s="48"/>
      <c r="N3137" s="48"/>
      <c r="O3137" s="42"/>
      <c r="P3137" s="42"/>
      <c r="Q3137" s="42"/>
      <c r="R3137" s="47"/>
      <c r="S3137" s="42"/>
      <c r="T3137" s="73"/>
      <c r="U3137" s="48"/>
      <c r="V3137" s="49"/>
    </row>
    <row r="3138" spans="1:22" x14ac:dyDescent="0.35">
      <c r="A3138" s="1"/>
      <c r="B3138" s="44"/>
      <c r="E3138" s="50"/>
      <c r="F3138" s="41"/>
      <c r="G3138" s="42"/>
      <c r="H3138" s="42"/>
      <c r="I3138" s="42"/>
      <c r="J3138" s="42"/>
      <c r="K3138" s="42"/>
      <c r="L3138" s="46"/>
      <c r="M3138" s="48"/>
      <c r="N3138" s="48"/>
      <c r="O3138" s="42"/>
      <c r="P3138" s="42"/>
      <c r="Q3138" s="42"/>
      <c r="R3138" s="47"/>
      <c r="S3138" s="42"/>
      <c r="T3138" s="73"/>
      <c r="U3138" s="48"/>
      <c r="V3138" s="49"/>
    </row>
    <row r="3139" spans="1:22" x14ac:dyDescent="0.35">
      <c r="A3139" s="1"/>
      <c r="B3139" s="44"/>
      <c r="E3139" s="50"/>
      <c r="F3139" s="41"/>
      <c r="G3139" s="42"/>
      <c r="H3139" s="42"/>
      <c r="I3139" s="42"/>
      <c r="J3139" s="42"/>
      <c r="K3139" s="42"/>
      <c r="L3139" s="46"/>
      <c r="M3139" s="42"/>
      <c r="N3139" s="48"/>
      <c r="O3139" s="42"/>
      <c r="P3139" s="42"/>
      <c r="Q3139" s="42"/>
      <c r="R3139" s="47"/>
      <c r="S3139" s="42"/>
      <c r="T3139" s="73"/>
      <c r="U3139" s="48"/>
      <c r="V3139" s="49"/>
    </row>
    <row r="3140" spans="1:22" x14ac:dyDescent="0.35">
      <c r="A3140" s="1"/>
      <c r="B3140" s="44"/>
      <c r="E3140" s="50"/>
      <c r="F3140" s="41"/>
      <c r="G3140" s="42"/>
      <c r="H3140" s="42"/>
      <c r="I3140" s="42"/>
      <c r="J3140" s="42"/>
      <c r="K3140" s="42"/>
      <c r="L3140" s="46"/>
      <c r="M3140" s="42"/>
      <c r="N3140" s="48"/>
      <c r="O3140" s="42"/>
      <c r="P3140" s="42"/>
      <c r="Q3140" s="42"/>
      <c r="R3140" s="47"/>
      <c r="S3140" s="42"/>
      <c r="T3140" s="73"/>
      <c r="U3140" s="48"/>
      <c r="V3140" s="49"/>
    </row>
    <row r="3141" spans="1:22" x14ac:dyDescent="0.35">
      <c r="A3141" s="1"/>
      <c r="B3141" s="44"/>
      <c r="E3141" s="50"/>
      <c r="F3141" s="41"/>
      <c r="G3141" s="42"/>
      <c r="H3141" s="42"/>
      <c r="I3141" s="42"/>
      <c r="J3141" s="42"/>
      <c r="K3141" s="42"/>
      <c r="L3141" s="46"/>
      <c r="M3141" s="42"/>
      <c r="N3141" s="48"/>
      <c r="O3141" s="42"/>
      <c r="P3141" s="42"/>
      <c r="Q3141" s="42"/>
      <c r="R3141" s="47"/>
      <c r="S3141" s="42"/>
      <c r="T3141" s="73"/>
      <c r="U3141" s="48"/>
      <c r="V3141" s="49"/>
    </row>
    <row r="3142" spans="1:22" x14ac:dyDescent="0.35">
      <c r="A3142" s="1"/>
      <c r="B3142" s="44"/>
      <c r="E3142" s="50"/>
      <c r="F3142" s="41"/>
      <c r="G3142" s="42"/>
      <c r="H3142" s="42"/>
      <c r="I3142" s="42"/>
      <c r="J3142" s="42"/>
      <c r="K3142" s="42"/>
      <c r="L3142" s="46"/>
      <c r="M3142" s="48"/>
      <c r="N3142" s="48"/>
      <c r="O3142" s="42"/>
      <c r="P3142" s="42"/>
      <c r="Q3142" s="42"/>
      <c r="R3142" s="47"/>
      <c r="S3142" s="42"/>
      <c r="T3142" s="73"/>
      <c r="U3142" s="48"/>
      <c r="V3142" s="49"/>
    </row>
    <row r="3143" spans="1:22" x14ac:dyDescent="0.35">
      <c r="A3143" s="1"/>
      <c r="B3143" s="44"/>
      <c r="E3143" s="50"/>
      <c r="F3143" s="41"/>
      <c r="G3143" s="42"/>
      <c r="H3143" s="42"/>
      <c r="I3143" s="42"/>
      <c r="J3143" s="42"/>
      <c r="K3143" s="42"/>
      <c r="L3143" s="46"/>
      <c r="M3143" s="42"/>
      <c r="N3143" s="48"/>
      <c r="O3143" s="42"/>
      <c r="P3143" s="42"/>
      <c r="Q3143" s="42"/>
      <c r="R3143" s="47"/>
      <c r="S3143" s="42"/>
      <c r="T3143" s="73"/>
      <c r="U3143" s="48"/>
      <c r="V3143" s="49"/>
    </row>
    <row r="3144" spans="1:22" x14ac:dyDescent="0.35">
      <c r="A3144" s="1"/>
      <c r="B3144" s="44"/>
      <c r="E3144" s="50"/>
      <c r="F3144" s="41"/>
      <c r="G3144" s="42"/>
      <c r="H3144" s="42"/>
      <c r="I3144" s="42"/>
      <c r="J3144" s="42"/>
      <c r="K3144" s="42"/>
      <c r="L3144" s="46"/>
      <c r="M3144" s="42"/>
      <c r="N3144" s="48"/>
      <c r="O3144" s="42"/>
      <c r="P3144" s="42"/>
      <c r="Q3144" s="42"/>
      <c r="R3144" s="47"/>
      <c r="S3144" s="42"/>
      <c r="T3144" s="73"/>
      <c r="U3144" s="48"/>
      <c r="V3144" s="49"/>
    </row>
    <row r="3145" spans="1:22" x14ac:dyDescent="0.35">
      <c r="A3145" s="1"/>
      <c r="B3145" s="44"/>
      <c r="E3145" s="50"/>
      <c r="F3145" s="41"/>
      <c r="G3145" s="42"/>
      <c r="H3145" s="42"/>
      <c r="I3145" s="42"/>
      <c r="J3145" s="42"/>
      <c r="K3145" s="42"/>
      <c r="L3145" s="46"/>
      <c r="M3145" s="42"/>
      <c r="N3145" s="48"/>
      <c r="O3145" s="42"/>
      <c r="P3145" s="42"/>
      <c r="Q3145" s="42"/>
      <c r="R3145" s="47"/>
      <c r="S3145" s="42"/>
      <c r="T3145" s="73"/>
      <c r="U3145" s="48"/>
      <c r="V3145" s="49"/>
    </row>
    <row r="3146" spans="1:22" x14ac:dyDescent="0.35">
      <c r="A3146" s="1"/>
      <c r="B3146" s="44"/>
      <c r="E3146" s="50"/>
      <c r="F3146" s="41"/>
      <c r="G3146" s="42"/>
      <c r="H3146" s="42"/>
      <c r="I3146" s="42"/>
      <c r="J3146" s="42"/>
      <c r="K3146" s="42"/>
      <c r="L3146" s="46"/>
      <c r="M3146" s="42"/>
      <c r="N3146" s="48"/>
      <c r="O3146" s="42"/>
      <c r="P3146" s="42"/>
      <c r="Q3146" s="42"/>
      <c r="R3146" s="47"/>
      <c r="S3146" s="42"/>
      <c r="T3146" s="73"/>
      <c r="U3146" s="48"/>
      <c r="V3146" s="49"/>
    </row>
    <row r="3147" spans="1:22" x14ac:dyDescent="0.35">
      <c r="A3147" s="1"/>
      <c r="B3147" s="44"/>
      <c r="E3147" s="50"/>
      <c r="F3147" s="41"/>
      <c r="G3147" s="42"/>
      <c r="H3147" s="42"/>
      <c r="I3147" s="42"/>
      <c r="J3147" s="42"/>
      <c r="K3147" s="42"/>
      <c r="L3147" s="46"/>
      <c r="M3147" s="42"/>
      <c r="N3147" s="48"/>
      <c r="O3147" s="42"/>
      <c r="P3147" s="42"/>
      <c r="Q3147" s="42"/>
      <c r="R3147" s="47"/>
      <c r="S3147" s="42"/>
      <c r="T3147" s="73"/>
      <c r="U3147" s="48"/>
      <c r="V3147" s="49"/>
    </row>
    <row r="3148" spans="1:22" x14ac:dyDescent="0.35">
      <c r="A3148" s="1"/>
      <c r="B3148" s="44"/>
      <c r="E3148" s="50"/>
      <c r="F3148" s="41"/>
      <c r="G3148" s="42"/>
      <c r="H3148" s="48"/>
      <c r="I3148" s="42"/>
      <c r="J3148" s="42"/>
      <c r="K3148" s="42"/>
      <c r="L3148" s="46"/>
      <c r="M3148" s="42"/>
      <c r="N3148" s="48"/>
      <c r="O3148" s="42"/>
      <c r="P3148" s="42"/>
      <c r="Q3148" s="42"/>
      <c r="R3148" s="47"/>
      <c r="S3148" s="42"/>
      <c r="T3148" s="73"/>
      <c r="U3148" s="48"/>
      <c r="V3148" s="49"/>
    </row>
    <row r="3149" spans="1:22" x14ac:dyDescent="0.35">
      <c r="A3149" s="1"/>
      <c r="B3149" s="44"/>
      <c r="E3149" s="50"/>
      <c r="F3149" s="41"/>
      <c r="G3149" s="42"/>
      <c r="H3149" s="42"/>
      <c r="I3149" s="42"/>
      <c r="J3149" s="42"/>
      <c r="K3149" s="42"/>
      <c r="L3149" s="46"/>
      <c r="M3149" s="42"/>
      <c r="N3149" s="48"/>
      <c r="O3149" s="42"/>
      <c r="P3149" s="42"/>
      <c r="Q3149" s="42"/>
      <c r="R3149" s="47"/>
      <c r="S3149" s="42"/>
      <c r="T3149" s="73"/>
      <c r="U3149" s="48"/>
      <c r="V3149" s="49"/>
    </row>
    <row r="3150" spans="1:22" x14ac:dyDescent="0.35">
      <c r="A3150" s="1"/>
      <c r="B3150" s="44"/>
      <c r="E3150" s="50"/>
      <c r="F3150" s="41"/>
      <c r="G3150" s="42"/>
      <c r="H3150" s="42"/>
      <c r="I3150" s="42"/>
      <c r="J3150" s="42"/>
      <c r="K3150" s="42"/>
      <c r="L3150" s="46"/>
      <c r="M3150" s="48"/>
      <c r="N3150" s="48"/>
      <c r="O3150" s="42"/>
      <c r="P3150" s="42"/>
      <c r="Q3150" s="42"/>
      <c r="R3150" s="47"/>
      <c r="S3150" s="42"/>
      <c r="T3150" s="73"/>
      <c r="U3150" s="48"/>
      <c r="V3150" s="49"/>
    </row>
    <row r="3151" spans="1:22" x14ac:dyDescent="0.35">
      <c r="A3151" s="1"/>
      <c r="B3151" s="44"/>
      <c r="E3151" s="50"/>
      <c r="F3151" s="41"/>
      <c r="G3151" s="42"/>
      <c r="H3151" s="42"/>
      <c r="I3151" s="42"/>
      <c r="J3151" s="42"/>
      <c r="K3151" s="42"/>
      <c r="L3151" s="46"/>
      <c r="M3151" s="48"/>
      <c r="N3151" s="48"/>
      <c r="O3151" s="42"/>
      <c r="P3151" s="42"/>
      <c r="Q3151" s="42"/>
      <c r="R3151" s="47"/>
      <c r="S3151" s="42"/>
      <c r="T3151" s="73"/>
      <c r="U3151" s="48"/>
      <c r="V3151" s="49"/>
    </row>
    <row r="3152" spans="1:22" x14ac:dyDescent="0.35">
      <c r="A3152" s="1"/>
      <c r="B3152" s="44"/>
      <c r="E3152" s="50"/>
      <c r="F3152" s="41"/>
      <c r="G3152" s="42"/>
      <c r="H3152" s="42"/>
      <c r="I3152" s="42"/>
      <c r="J3152" s="42"/>
      <c r="K3152" s="42"/>
      <c r="L3152" s="46"/>
      <c r="M3152" s="42"/>
      <c r="N3152" s="48"/>
      <c r="O3152" s="42"/>
      <c r="P3152" s="42"/>
      <c r="Q3152" s="42"/>
      <c r="R3152" s="47"/>
      <c r="S3152" s="42"/>
      <c r="T3152" s="73"/>
      <c r="U3152" s="48"/>
      <c r="V3152" s="49"/>
    </row>
    <row r="3153" spans="1:22" x14ac:dyDescent="0.35">
      <c r="A3153" s="1"/>
      <c r="B3153" s="44"/>
      <c r="E3153" s="50"/>
      <c r="F3153" s="60"/>
      <c r="G3153" s="42"/>
      <c r="H3153" s="42"/>
      <c r="I3153" s="42"/>
      <c r="J3153" s="42"/>
      <c r="K3153" s="42"/>
      <c r="L3153" s="46"/>
      <c r="M3153" s="42"/>
      <c r="N3153" s="48"/>
      <c r="O3153" s="42"/>
      <c r="P3153" s="42"/>
      <c r="Q3153" s="42"/>
      <c r="R3153" s="47"/>
      <c r="S3153" s="42"/>
      <c r="T3153" s="73"/>
      <c r="U3153" s="48"/>
      <c r="V3153" s="49"/>
    </row>
    <row r="3154" spans="1:22" x14ac:dyDescent="0.35">
      <c r="A3154" s="1"/>
      <c r="B3154" s="44"/>
      <c r="E3154" s="50"/>
      <c r="F3154" s="41"/>
      <c r="G3154" s="42"/>
      <c r="H3154" s="42"/>
      <c r="I3154" s="42"/>
      <c r="J3154" s="42"/>
      <c r="K3154" s="42"/>
      <c r="L3154" s="46"/>
      <c r="M3154" s="42"/>
      <c r="N3154" s="48"/>
      <c r="O3154" s="42"/>
      <c r="P3154" s="42"/>
      <c r="Q3154" s="42"/>
      <c r="R3154" s="47"/>
      <c r="S3154" s="42"/>
      <c r="T3154" s="73"/>
      <c r="U3154" s="48"/>
      <c r="V3154" s="49"/>
    </row>
    <row r="3155" spans="1:22" x14ac:dyDescent="0.35">
      <c r="A3155" s="1"/>
      <c r="B3155" s="44"/>
      <c r="E3155" s="50"/>
      <c r="F3155" s="41"/>
      <c r="G3155" s="42"/>
      <c r="H3155" s="42"/>
      <c r="I3155" s="42"/>
      <c r="J3155" s="42"/>
      <c r="K3155" s="42"/>
      <c r="L3155" s="46"/>
      <c r="M3155" s="42"/>
      <c r="N3155" s="48"/>
      <c r="O3155" s="42"/>
      <c r="P3155" s="42"/>
      <c r="Q3155" s="42"/>
      <c r="R3155" s="47"/>
      <c r="S3155" s="42"/>
      <c r="T3155" s="73"/>
      <c r="U3155" s="48"/>
      <c r="V3155" s="49"/>
    </row>
    <row r="3156" spans="1:22" x14ac:dyDescent="0.35">
      <c r="A3156" s="1"/>
      <c r="B3156" s="44"/>
      <c r="E3156" s="50"/>
      <c r="F3156" s="41"/>
      <c r="G3156" s="42"/>
      <c r="H3156" s="42"/>
      <c r="I3156" s="42"/>
      <c r="J3156" s="42"/>
      <c r="K3156" s="42"/>
      <c r="L3156" s="46"/>
      <c r="M3156" s="48"/>
      <c r="N3156" s="48"/>
      <c r="O3156" s="42"/>
      <c r="P3156" s="42"/>
      <c r="Q3156" s="42"/>
      <c r="R3156" s="47"/>
      <c r="S3156" s="42"/>
      <c r="T3156" s="73"/>
      <c r="U3156" s="48"/>
      <c r="V3156" s="49"/>
    </row>
    <row r="3157" spans="1:22" x14ac:dyDescent="0.35">
      <c r="A3157" s="1"/>
      <c r="B3157" s="44"/>
      <c r="E3157" s="50"/>
      <c r="F3157" s="41"/>
      <c r="G3157" s="42"/>
      <c r="H3157" s="48"/>
      <c r="I3157" s="42"/>
      <c r="J3157" s="42"/>
      <c r="K3157" s="42"/>
      <c r="L3157" s="46"/>
      <c r="M3157" s="42"/>
      <c r="N3157" s="48"/>
      <c r="O3157" s="42"/>
      <c r="P3157" s="42"/>
      <c r="Q3157" s="42"/>
      <c r="R3157" s="47"/>
      <c r="S3157" s="42"/>
      <c r="T3157" s="73"/>
      <c r="U3157" s="48"/>
      <c r="V3157" s="49"/>
    </row>
    <row r="3158" spans="1:22" x14ac:dyDescent="0.35">
      <c r="A3158" s="1"/>
      <c r="B3158" s="44"/>
      <c r="E3158" s="50"/>
      <c r="F3158" s="41"/>
      <c r="G3158" s="42"/>
      <c r="H3158" s="42"/>
      <c r="I3158" s="42"/>
      <c r="J3158" s="42"/>
      <c r="K3158" s="42"/>
      <c r="L3158" s="46"/>
      <c r="M3158" s="42"/>
      <c r="N3158" s="48"/>
      <c r="O3158" s="42"/>
      <c r="P3158" s="42"/>
      <c r="Q3158" s="42"/>
      <c r="R3158" s="47"/>
      <c r="S3158" s="42"/>
      <c r="T3158" s="73"/>
      <c r="U3158" s="48"/>
      <c r="V3158" s="49"/>
    </row>
    <row r="3159" spans="1:22" x14ac:dyDescent="0.35">
      <c r="A3159" s="1"/>
      <c r="B3159" s="44"/>
      <c r="E3159" s="50"/>
      <c r="F3159" s="41"/>
      <c r="G3159" s="42"/>
      <c r="H3159" s="42"/>
      <c r="I3159" s="42"/>
      <c r="J3159" s="42"/>
      <c r="K3159" s="42"/>
      <c r="L3159" s="46"/>
      <c r="M3159" s="42"/>
      <c r="N3159" s="48"/>
      <c r="O3159" s="42"/>
      <c r="P3159" s="42"/>
      <c r="Q3159" s="42"/>
      <c r="R3159" s="47"/>
      <c r="S3159" s="42"/>
      <c r="T3159" s="73"/>
      <c r="U3159" s="48"/>
      <c r="V3159" s="49"/>
    </row>
    <row r="3160" spans="1:22" x14ac:dyDescent="0.35">
      <c r="A3160" s="1"/>
      <c r="B3160" s="44"/>
      <c r="E3160" s="50"/>
      <c r="F3160" s="41"/>
      <c r="G3160" s="42"/>
      <c r="H3160" s="42"/>
      <c r="I3160" s="42"/>
      <c r="J3160" s="42"/>
      <c r="K3160" s="42"/>
      <c r="L3160" s="46"/>
      <c r="M3160" s="42"/>
      <c r="N3160" s="48"/>
      <c r="O3160" s="42"/>
      <c r="P3160" s="42"/>
      <c r="Q3160" s="42"/>
      <c r="R3160" s="47"/>
      <c r="S3160" s="42"/>
      <c r="T3160" s="73"/>
      <c r="U3160" s="48"/>
      <c r="V3160" s="49"/>
    </row>
    <row r="3161" spans="1:22" x14ac:dyDescent="0.35">
      <c r="A3161" s="1"/>
      <c r="B3161" s="44"/>
      <c r="E3161" s="50"/>
      <c r="F3161" s="41"/>
      <c r="G3161" s="42"/>
      <c r="H3161" s="42"/>
      <c r="I3161" s="42"/>
      <c r="J3161" s="42"/>
      <c r="K3161" s="42"/>
      <c r="L3161" s="46"/>
      <c r="M3161" s="42"/>
      <c r="N3161" s="48"/>
      <c r="O3161" s="42"/>
      <c r="P3161" s="42"/>
      <c r="Q3161" s="42"/>
      <c r="R3161" s="47"/>
      <c r="S3161" s="42"/>
      <c r="T3161" s="73"/>
      <c r="U3161" s="48"/>
      <c r="V3161" s="49"/>
    </row>
    <row r="3162" spans="1:22" x14ac:dyDescent="0.35">
      <c r="A3162" s="1"/>
      <c r="B3162" s="44"/>
      <c r="E3162" s="50"/>
      <c r="F3162" s="41"/>
      <c r="G3162" s="42"/>
      <c r="H3162" s="42"/>
      <c r="I3162" s="42"/>
      <c r="J3162" s="42"/>
      <c r="K3162" s="42"/>
      <c r="L3162" s="46"/>
      <c r="M3162" s="42"/>
      <c r="N3162" s="48"/>
      <c r="O3162" s="42"/>
      <c r="P3162" s="42"/>
      <c r="Q3162" s="42"/>
      <c r="R3162" s="47"/>
      <c r="S3162" s="42"/>
      <c r="T3162" s="73"/>
      <c r="U3162" s="48"/>
      <c r="V3162" s="49"/>
    </row>
    <row r="3163" spans="1:22" x14ac:dyDescent="0.35">
      <c r="A3163" s="1"/>
      <c r="B3163" s="44"/>
      <c r="E3163" s="50"/>
      <c r="F3163" s="41"/>
      <c r="G3163" s="42"/>
      <c r="H3163" s="42"/>
      <c r="I3163" s="42"/>
      <c r="J3163" s="42"/>
      <c r="K3163" s="42"/>
      <c r="L3163" s="46"/>
      <c r="M3163" s="42"/>
      <c r="N3163" s="48"/>
      <c r="O3163" s="42"/>
      <c r="P3163" s="42"/>
      <c r="Q3163" s="42"/>
      <c r="R3163" s="47"/>
      <c r="S3163" s="42"/>
      <c r="T3163" s="73"/>
      <c r="U3163" s="48"/>
      <c r="V3163" s="49"/>
    </row>
    <row r="3164" spans="1:22" x14ac:dyDescent="0.35">
      <c r="A3164" s="1"/>
      <c r="B3164" s="44"/>
      <c r="E3164" s="50"/>
      <c r="F3164" s="41"/>
      <c r="G3164" s="42"/>
      <c r="H3164" s="42"/>
      <c r="I3164" s="42"/>
      <c r="J3164" s="42"/>
      <c r="K3164" s="42"/>
      <c r="L3164" s="46"/>
      <c r="M3164" s="42"/>
      <c r="N3164" s="48"/>
      <c r="O3164" s="42"/>
      <c r="P3164" s="42"/>
      <c r="Q3164" s="42"/>
      <c r="R3164" s="47"/>
      <c r="S3164" s="42"/>
      <c r="T3164" s="73"/>
      <c r="U3164" s="48"/>
      <c r="V3164" s="49"/>
    </row>
    <row r="3165" spans="1:22" x14ac:dyDescent="0.35">
      <c r="A3165" s="1"/>
      <c r="B3165" s="44"/>
      <c r="E3165" s="50"/>
      <c r="F3165" s="41"/>
      <c r="G3165" s="42"/>
      <c r="H3165" s="42"/>
      <c r="I3165" s="42"/>
      <c r="J3165" s="42"/>
      <c r="K3165" s="42"/>
      <c r="L3165" s="46"/>
      <c r="M3165" s="48"/>
      <c r="N3165" s="48"/>
      <c r="O3165" s="42"/>
      <c r="P3165" s="42"/>
      <c r="Q3165" s="42"/>
      <c r="R3165" s="47"/>
      <c r="S3165" s="42"/>
      <c r="T3165" s="73"/>
      <c r="U3165" s="48"/>
      <c r="V3165" s="49"/>
    </row>
    <row r="3166" spans="1:22" x14ac:dyDescent="0.35">
      <c r="A3166" s="1"/>
      <c r="B3166" s="44"/>
      <c r="E3166" s="50"/>
      <c r="F3166" s="41"/>
      <c r="G3166" s="42"/>
      <c r="H3166" s="42"/>
      <c r="I3166" s="42"/>
      <c r="J3166" s="42"/>
      <c r="K3166" s="42"/>
      <c r="L3166" s="46"/>
      <c r="M3166" s="42"/>
      <c r="N3166" s="48"/>
      <c r="O3166" s="42"/>
      <c r="P3166" s="42"/>
      <c r="Q3166" s="42"/>
      <c r="R3166" s="47"/>
      <c r="S3166" s="42"/>
      <c r="T3166" s="73"/>
      <c r="U3166" s="48"/>
      <c r="V3166" s="49"/>
    </row>
    <row r="3167" spans="1:22" x14ac:dyDescent="0.35">
      <c r="A3167" s="1"/>
      <c r="B3167" s="44"/>
      <c r="E3167" s="50"/>
      <c r="F3167" s="41"/>
      <c r="G3167" s="42"/>
      <c r="H3167" s="42"/>
      <c r="I3167" s="42"/>
      <c r="J3167" s="42"/>
      <c r="K3167" s="42"/>
      <c r="L3167" s="46"/>
      <c r="M3167" s="42"/>
      <c r="N3167" s="48"/>
      <c r="O3167" s="42"/>
      <c r="P3167" s="42"/>
      <c r="Q3167" s="42"/>
      <c r="R3167" s="47"/>
      <c r="S3167" s="42"/>
      <c r="T3167" s="73"/>
      <c r="U3167" s="48"/>
      <c r="V3167" s="49"/>
    </row>
    <row r="3168" spans="1:22" x14ac:dyDescent="0.35">
      <c r="A3168" s="1"/>
      <c r="B3168" s="44"/>
      <c r="E3168" s="50"/>
      <c r="F3168" s="41"/>
      <c r="G3168" s="42"/>
      <c r="H3168" s="42"/>
      <c r="I3168" s="42"/>
      <c r="J3168" s="42"/>
      <c r="K3168" s="42"/>
      <c r="L3168" s="46"/>
      <c r="M3168" s="42"/>
      <c r="N3168" s="48"/>
      <c r="O3168" s="42"/>
      <c r="P3168" s="42"/>
      <c r="Q3168" s="42"/>
      <c r="R3168" s="47"/>
      <c r="S3168" s="42"/>
      <c r="T3168" s="73"/>
      <c r="U3168" s="48"/>
      <c r="V3168" s="49"/>
    </row>
    <row r="3169" spans="1:22" x14ac:dyDescent="0.35">
      <c r="A3169" s="1"/>
      <c r="B3169" s="44"/>
      <c r="E3169" s="50"/>
      <c r="F3169" s="41"/>
      <c r="G3169" s="42"/>
      <c r="H3169" s="42"/>
      <c r="I3169" s="42"/>
      <c r="J3169" s="42"/>
      <c r="K3169" s="42"/>
      <c r="L3169" s="46"/>
      <c r="M3169" s="48"/>
      <c r="N3169" s="48"/>
      <c r="O3169" s="42"/>
      <c r="P3169" s="42"/>
      <c r="Q3169" s="42"/>
      <c r="R3169" s="47"/>
      <c r="S3169" s="42"/>
      <c r="T3169" s="73"/>
      <c r="U3169" s="48"/>
      <c r="V3169" s="49"/>
    </row>
    <row r="3170" spans="1:22" x14ac:dyDescent="0.35">
      <c r="A3170" s="1"/>
      <c r="B3170" s="44"/>
      <c r="E3170" s="50"/>
      <c r="F3170" s="41"/>
      <c r="G3170" s="42"/>
      <c r="H3170" s="42"/>
      <c r="I3170" s="42"/>
      <c r="J3170" s="42"/>
      <c r="K3170" s="42"/>
      <c r="L3170" s="46"/>
      <c r="M3170" s="42"/>
      <c r="N3170" s="48"/>
      <c r="O3170" s="42"/>
      <c r="P3170" s="42"/>
      <c r="Q3170" s="42"/>
      <c r="R3170" s="47"/>
      <c r="S3170" s="42"/>
      <c r="T3170" s="73"/>
      <c r="U3170" s="48"/>
      <c r="V3170" s="49"/>
    </row>
    <row r="3171" spans="1:22" x14ac:dyDescent="0.35">
      <c r="A3171" s="1"/>
      <c r="B3171" s="44"/>
      <c r="E3171" s="50"/>
      <c r="F3171" s="41"/>
      <c r="G3171" s="42"/>
      <c r="H3171" s="42"/>
      <c r="I3171" s="42"/>
      <c r="J3171" s="42"/>
      <c r="K3171" s="42"/>
      <c r="L3171" s="46"/>
      <c r="M3171" s="42"/>
      <c r="N3171" s="48"/>
      <c r="O3171" s="42"/>
      <c r="P3171" s="42"/>
      <c r="Q3171" s="42"/>
      <c r="R3171" s="47"/>
      <c r="S3171" s="42"/>
      <c r="T3171" s="73"/>
      <c r="U3171" s="48"/>
      <c r="V3171" s="49"/>
    </row>
    <row r="3172" spans="1:22" x14ac:dyDescent="0.35">
      <c r="A3172" s="1"/>
      <c r="B3172" s="44"/>
      <c r="E3172" s="50"/>
      <c r="F3172" s="41"/>
      <c r="G3172" s="42"/>
      <c r="H3172" s="42"/>
      <c r="I3172" s="42"/>
      <c r="J3172" s="42"/>
      <c r="K3172" s="42"/>
      <c r="L3172" s="46"/>
      <c r="M3172" s="48"/>
      <c r="N3172" s="48"/>
      <c r="O3172" s="42"/>
      <c r="P3172" s="42"/>
      <c r="Q3172" s="42"/>
      <c r="R3172" s="47"/>
      <c r="S3172" s="42"/>
      <c r="T3172" s="73"/>
      <c r="U3172" s="48"/>
      <c r="V3172" s="49"/>
    </row>
    <row r="3173" spans="1:22" x14ac:dyDescent="0.35">
      <c r="A3173" s="1"/>
      <c r="B3173" s="44"/>
      <c r="E3173" s="50"/>
      <c r="F3173" s="41"/>
      <c r="G3173" s="42"/>
      <c r="H3173" s="42"/>
      <c r="I3173" s="42"/>
      <c r="J3173" s="42"/>
      <c r="K3173" s="42"/>
      <c r="L3173" s="46"/>
      <c r="M3173" s="48"/>
      <c r="N3173" s="48"/>
      <c r="O3173" s="42"/>
      <c r="P3173" s="42"/>
      <c r="Q3173" s="42"/>
      <c r="R3173" s="47"/>
      <c r="S3173" s="42"/>
      <c r="T3173" s="73"/>
      <c r="U3173" s="48"/>
      <c r="V3173" s="49"/>
    </row>
    <row r="3174" spans="1:22" x14ac:dyDescent="0.35">
      <c r="A3174" s="1"/>
      <c r="B3174" s="44"/>
      <c r="E3174" s="50"/>
      <c r="F3174" s="41"/>
      <c r="G3174" s="42"/>
      <c r="H3174" s="42"/>
      <c r="I3174" s="42"/>
      <c r="J3174" s="42"/>
      <c r="K3174" s="42"/>
      <c r="L3174" s="46"/>
      <c r="M3174" s="42"/>
      <c r="N3174" s="48"/>
      <c r="O3174" s="42"/>
      <c r="P3174" s="42"/>
      <c r="Q3174" s="42"/>
      <c r="R3174" s="47"/>
      <c r="S3174" s="42"/>
      <c r="T3174" s="73"/>
      <c r="U3174" s="48"/>
      <c r="V3174" s="49"/>
    </row>
    <row r="3175" spans="1:22" x14ac:dyDescent="0.35">
      <c r="A3175" s="1"/>
      <c r="B3175" s="44"/>
      <c r="E3175" s="50"/>
      <c r="F3175" s="41"/>
      <c r="G3175" s="42"/>
      <c r="H3175" s="42"/>
      <c r="I3175" s="42"/>
      <c r="J3175" s="42"/>
      <c r="K3175" s="42"/>
      <c r="L3175" s="46"/>
      <c r="M3175" s="42"/>
      <c r="N3175" s="48"/>
      <c r="O3175" s="42"/>
      <c r="P3175" s="42"/>
      <c r="Q3175" s="42"/>
      <c r="R3175" s="47"/>
      <c r="S3175" s="42"/>
      <c r="T3175" s="73"/>
      <c r="U3175" s="48"/>
      <c r="V3175" s="49"/>
    </row>
    <row r="3176" spans="1:22" x14ac:dyDescent="0.35">
      <c r="A3176" s="1"/>
      <c r="B3176" s="44"/>
      <c r="E3176" s="50"/>
      <c r="F3176" s="41"/>
      <c r="G3176" s="42"/>
      <c r="H3176" s="42"/>
      <c r="I3176" s="42"/>
      <c r="J3176" s="42"/>
      <c r="K3176" s="42"/>
      <c r="L3176" s="46"/>
      <c r="M3176" s="48"/>
      <c r="N3176" s="48"/>
      <c r="O3176" s="42"/>
      <c r="P3176" s="42"/>
      <c r="Q3176" s="42"/>
      <c r="R3176" s="47"/>
      <c r="S3176" s="42"/>
      <c r="T3176" s="73"/>
      <c r="U3176" s="48"/>
      <c r="V3176" s="49"/>
    </row>
    <row r="3177" spans="1:22" x14ac:dyDescent="0.35">
      <c r="A3177" s="1"/>
      <c r="B3177" s="44"/>
      <c r="E3177" s="50"/>
      <c r="F3177" s="41"/>
      <c r="G3177" s="42"/>
      <c r="H3177" s="42"/>
      <c r="I3177" s="42"/>
      <c r="J3177" s="42"/>
      <c r="K3177" s="42"/>
      <c r="L3177" s="46"/>
      <c r="M3177" s="48"/>
      <c r="N3177" s="48"/>
      <c r="O3177" s="42"/>
      <c r="P3177" s="42"/>
      <c r="Q3177" s="42"/>
      <c r="R3177" s="47"/>
      <c r="S3177" s="42"/>
      <c r="T3177" s="73"/>
      <c r="U3177" s="48"/>
      <c r="V3177" s="49"/>
    </row>
    <row r="3178" spans="1:22" x14ac:dyDescent="0.35">
      <c r="A3178" s="1"/>
      <c r="B3178" s="44"/>
      <c r="E3178" s="50"/>
      <c r="F3178" s="41"/>
      <c r="G3178" s="42"/>
      <c r="H3178" s="42"/>
      <c r="I3178" s="42"/>
      <c r="J3178" s="42"/>
      <c r="K3178" s="42"/>
      <c r="L3178" s="46"/>
      <c r="M3178" s="42"/>
      <c r="N3178" s="48"/>
      <c r="O3178" s="42"/>
      <c r="P3178" s="42"/>
      <c r="Q3178" s="42"/>
      <c r="R3178" s="47"/>
      <c r="S3178" s="42"/>
      <c r="T3178" s="73"/>
      <c r="U3178" s="48"/>
      <c r="V3178" s="49"/>
    </row>
    <row r="3179" spans="1:22" x14ac:dyDescent="0.35">
      <c r="A3179" s="1"/>
      <c r="B3179" s="44"/>
      <c r="E3179" s="50"/>
      <c r="F3179" s="41"/>
      <c r="G3179" s="42"/>
      <c r="H3179" s="42"/>
      <c r="I3179" s="42"/>
      <c r="J3179" s="42"/>
      <c r="K3179" s="42"/>
      <c r="L3179" s="46"/>
      <c r="M3179" s="42"/>
      <c r="N3179" s="48"/>
      <c r="O3179" s="42"/>
      <c r="P3179" s="42"/>
      <c r="Q3179" s="42"/>
      <c r="R3179" s="47"/>
      <c r="S3179" s="42"/>
      <c r="T3179" s="73"/>
      <c r="U3179" s="48"/>
      <c r="V3179" s="49"/>
    </row>
    <row r="3180" spans="1:22" x14ac:dyDescent="0.35">
      <c r="A3180" s="1"/>
      <c r="B3180" s="44"/>
      <c r="E3180" s="50"/>
      <c r="F3180" s="41"/>
      <c r="G3180" s="42"/>
      <c r="H3180" s="42"/>
      <c r="I3180" s="42"/>
      <c r="J3180" s="42"/>
      <c r="K3180" s="42"/>
      <c r="L3180" s="46"/>
      <c r="M3180" s="42"/>
      <c r="N3180" s="48"/>
      <c r="O3180" s="42"/>
      <c r="P3180" s="42"/>
      <c r="Q3180" s="42"/>
      <c r="R3180" s="47"/>
      <c r="S3180" s="42"/>
      <c r="T3180" s="73"/>
      <c r="U3180" s="48"/>
      <c r="V3180" s="49"/>
    </row>
    <row r="3181" spans="1:22" x14ac:dyDescent="0.35">
      <c r="A3181" s="1"/>
      <c r="B3181" s="44"/>
      <c r="E3181" s="50"/>
      <c r="F3181" s="41"/>
      <c r="G3181" s="42"/>
      <c r="H3181" s="42"/>
      <c r="I3181" s="42"/>
      <c r="J3181" s="42"/>
      <c r="K3181" s="42"/>
      <c r="L3181" s="46"/>
      <c r="M3181" s="48"/>
      <c r="N3181" s="48"/>
      <c r="O3181" s="42"/>
      <c r="P3181" s="42"/>
      <c r="Q3181" s="42"/>
      <c r="R3181" s="47"/>
      <c r="S3181" s="42"/>
      <c r="T3181" s="73"/>
      <c r="U3181" s="48"/>
      <c r="V3181" s="49"/>
    </row>
    <row r="3182" spans="1:22" x14ac:dyDescent="0.35">
      <c r="A3182" s="1"/>
      <c r="B3182" s="44"/>
      <c r="E3182" s="50"/>
      <c r="F3182" s="41"/>
      <c r="G3182" s="42"/>
      <c r="H3182" s="42"/>
      <c r="I3182" s="42"/>
      <c r="J3182" s="42"/>
      <c r="K3182" s="42"/>
      <c r="L3182" s="46"/>
      <c r="M3182" s="48"/>
      <c r="N3182" s="48"/>
      <c r="O3182" s="42"/>
      <c r="P3182" s="42"/>
      <c r="Q3182" s="42"/>
      <c r="R3182" s="47"/>
      <c r="S3182" s="42"/>
      <c r="T3182" s="73"/>
      <c r="U3182" s="48"/>
      <c r="V3182" s="49"/>
    </row>
    <row r="3183" spans="1:22" x14ac:dyDescent="0.35">
      <c r="A3183" s="1"/>
      <c r="B3183" s="44"/>
      <c r="E3183" s="50"/>
      <c r="F3183" s="60"/>
      <c r="G3183" s="42"/>
      <c r="H3183" s="42"/>
      <c r="I3183" s="42"/>
      <c r="J3183" s="42"/>
      <c r="K3183" s="42"/>
      <c r="L3183" s="46"/>
      <c r="M3183" s="48"/>
      <c r="N3183" s="48"/>
      <c r="O3183" s="42"/>
      <c r="P3183" s="42"/>
      <c r="Q3183" s="42"/>
      <c r="R3183" s="47"/>
      <c r="S3183" s="42"/>
      <c r="T3183" s="73"/>
      <c r="U3183" s="48"/>
      <c r="V3183" s="49"/>
    </row>
    <row r="3184" spans="1:22" x14ac:dyDescent="0.35">
      <c r="A3184" s="1"/>
      <c r="B3184" s="44"/>
      <c r="E3184" s="50"/>
      <c r="F3184" s="41"/>
      <c r="G3184" s="42"/>
      <c r="H3184" s="42"/>
      <c r="I3184" s="42"/>
      <c r="J3184" s="42"/>
      <c r="K3184" s="42"/>
      <c r="L3184" s="46"/>
      <c r="M3184" s="42"/>
      <c r="N3184" s="48"/>
      <c r="O3184" s="42"/>
      <c r="P3184" s="42"/>
      <c r="Q3184" s="42"/>
      <c r="R3184" s="47"/>
      <c r="S3184" s="42"/>
      <c r="T3184" s="73"/>
      <c r="U3184" s="48"/>
      <c r="V3184" s="49"/>
    </row>
    <row r="3185" spans="1:22" x14ac:dyDescent="0.35">
      <c r="A3185" s="1"/>
      <c r="B3185" s="44"/>
      <c r="E3185" s="50"/>
      <c r="F3185" s="41"/>
      <c r="G3185" s="42"/>
      <c r="H3185" s="42"/>
      <c r="I3185" s="42"/>
      <c r="J3185" s="42"/>
      <c r="K3185" s="42"/>
      <c r="L3185" s="46"/>
      <c r="M3185" s="42"/>
      <c r="N3185" s="48"/>
      <c r="O3185" s="42"/>
      <c r="P3185" s="42"/>
      <c r="Q3185" s="42"/>
      <c r="R3185" s="47"/>
      <c r="S3185" s="42"/>
      <c r="T3185" s="73"/>
      <c r="U3185" s="48"/>
      <c r="V3185" s="49"/>
    </row>
    <row r="3186" spans="1:22" x14ac:dyDescent="0.35">
      <c r="A3186" s="1"/>
      <c r="B3186" s="44"/>
      <c r="E3186" s="50"/>
      <c r="F3186" s="41"/>
      <c r="G3186" s="42"/>
      <c r="H3186" s="42"/>
      <c r="I3186" s="42"/>
      <c r="J3186" s="42"/>
      <c r="K3186" s="42"/>
      <c r="L3186" s="46"/>
      <c r="M3186" s="42"/>
      <c r="N3186" s="48"/>
      <c r="O3186" s="42"/>
      <c r="P3186" s="42"/>
      <c r="Q3186" s="42"/>
      <c r="R3186" s="47"/>
      <c r="S3186" s="42"/>
      <c r="T3186" s="73"/>
      <c r="U3186" s="48"/>
      <c r="V3186" s="49"/>
    </row>
    <row r="3187" spans="1:22" x14ac:dyDescent="0.35">
      <c r="A3187" s="1"/>
      <c r="B3187" s="44"/>
      <c r="E3187" s="50"/>
      <c r="F3187" s="41"/>
      <c r="G3187" s="42"/>
      <c r="H3187" s="42"/>
      <c r="I3187" s="42"/>
      <c r="J3187" s="42"/>
      <c r="K3187" s="42"/>
      <c r="L3187" s="46"/>
      <c r="M3187" s="42"/>
      <c r="N3187" s="48"/>
      <c r="O3187" s="42"/>
      <c r="P3187" s="42"/>
      <c r="Q3187" s="42"/>
      <c r="R3187" s="47"/>
      <c r="S3187" s="42"/>
      <c r="T3187" s="73"/>
      <c r="U3187" s="48"/>
      <c r="V3187" s="49"/>
    </row>
    <row r="3188" spans="1:22" x14ac:dyDescent="0.35">
      <c r="A3188" s="1"/>
      <c r="B3188" s="44"/>
      <c r="E3188" s="50"/>
      <c r="F3188" s="41"/>
      <c r="G3188" s="42"/>
      <c r="H3188" s="42"/>
      <c r="I3188" s="42"/>
      <c r="J3188" s="42"/>
      <c r="K3188" s="42"/>
      <c r="L3188" s="46"/>
      <c r="M3188" s="42"/>
      <c r="N3188" s="48"/>
      <c r="O3188" s="42"/>
      <c r="P3188" s="42"/>
      <c r="Q3188" s="42"/>
      <c r="R3188" s="47"/>
      <c r="S3188" s="42"/>
      <c r="T3188" s="73"/>
      <c r="U3188" s="48"/>
      <c r="V3188" s="49"/>
    </row>
    <row r="3189" spans="1:22" x14ac:dyDescent="0.35">
      <c r="A3189" s="1"/>
      <c r="B3189" s="44"/>
      <c r="E3189" s="50"/>
      <c r="F3189" s="41"/>
      <c r="G3189" s="42"/>
      <c r="H3189" s="42"/>
      <c r="I3189" s="42"/>
      <c r="J3189" s="42"/>
      <c r="K3189" s="42"/>
      <c r="L3189" s="46"/>
      <c r="M3189" s="42"/>
      <c r="N3189" s="48"/>
      <c r="O3189" s="42"/>
      <c r="P3189" s="42"/>
      <c r="Q3189" s="42"/>
      <c r="R3189" s="47"/>
      <c r="S3189" s="42"/>
      <c r="T3189" s="73"/>
      <c r="U3189" s="48"/>
      <c r="V3189" s="49"/>
    </row>
    <row r="3190" spans="1:22" x14ac:dyDescent="0.35">
      <c r="A3190" s="1"/>
      <c r="B3190" s="44"/>
      <c r="E3190" s="50"/>
      <c r="F3190" s="41"/>
      <c r="G3190" s="42"/>
      <c r="H3190" s="42"/>
      <c r="I3190" s="42"/>
      <c r="J3190" s="42"/>
      <c r="K3190" s="42"/>
      <c r="L3190" s="46"/>
      <c r="M3190" s="42"/>
      <c r="N3190" s="48"/>
      <c r="O3190" s="42"/>
      <c r="P3190" s="42"/>
      <c r="Q3190" s="42"/>
      <c r="R3190" s="47"/>
      <c r="S3190" s="42"/>
      <c r="T3190" s="73"/>
      <c r="U3190" s="48"/>
      <c r="V3190" s="49"/>
    </row>
    <row r="3191" spans="1:22" x14ac:dyDescent="0.35">
      <c r="A3191" s="1"/>
      <c r="B3191" s="44"/>
      <c r="E3191" s="50"/>
      <c r="F3191" s="41"/>
      <c r="G3191" s="42"/>
      <c r="H3191" s="42"/>
      <c r="I3191" s="42"/>
      <c r="J3191" s="42"/>
      <c r="K3191" s="42"/>
      <c r="L3191" s="46"/>
      <c r="M3191" s="42"/>
      <c r="N3191" s="48"/>
      <c r="O3191" s="42"/>
      <c r="P3191" s="42"/>
      <c r="Q3191" s="42"/>
      <c r="R3191" s="47"/>
      <c r="S3191" s="42"/>
      <c r="T3191" s="73"/>
      <c r="U3191" s="48"/>
      <c r="V3191" s="49"/>
    </row>
    <row r="3192" spans="1:22" x14ac:dyDescent="0.35">
      <c r="A3192" s="1"/>
      <c r="B3192" s="44"/>
      <c r="E3192" s="50"/>
      <c r="F3192" s="41"/>
      <c r="G3192" s="42"/>
      <c r="H3192" s="42"/>
      <c r="I3192" s="42"/>
      <c r="J3192" s="42"/>
      <c r="K3192" s="42"/>
      <c r="L3192" s="46"/>
      <c r="M3192" s="42"/>
      <c r="N3192" s="48"/>
      <c r="O3192" s="42"/>
      <c r="P3192" s="42"/>
      <c r="Q3192" s="42"/>
      <c r="R3192" s="47"/>
      <c r="S3192" s="42"/>
      <c r="T3192" s="73"/>
      <c r="U3192" s="48"/>
      <c r="V3192" s="49"/>
    </row>
    <row r="3193" spans="1:22" x14ac:dyDescent="0.35">
      <c r="A3193" s="1"/>
      <c r="B3193" s="44"/>
      <c r="E3193" s="50"/>
      <c r="F3193" s="41"/>
      <c r="G3193" s="42"/>
      <c r="H3193" s="42"/>
      <c r="I3193" s="42"/>
      <c r="J3193" s="42"/>
      <c r="K3193" s="42"/>
      <c r="L3193" s="46"/>
      <c r="M3193" s="42"/>
      <c r="N3193" s="48"/>
      <c r="O3193" s="42"/>
      <c r="P3193" s="42"/>
      <c r="Q3193" s="42"/>
      <c r="R3193" s="47"/>
      <c r="S3193" s="42"/>
      <c r="T3193" s="73"/>
      <c r="U3193" s="48"/>
      <c r="V3193" s="49"/>
    </row>
    <row r="3194" spans="1:22" x14ac:dyDescent="0.35">
      <c r="A3194" s="1"/>
      <c r="B3194" s="44"/>
      <c r="E3194" s="50"/>
      <c r="F3194" s="41"/>
      <c r="G3194" s="42"/>
      <c r="H3194" s="42"/>
      <c r="I3194" s="42"/>
      <c r="J3194" s="42"/>
      <c r="K3194" s="42"/>
      <c r="L3194" s="46"/>
      <c r="M3194" s="42"/>
      <c r="N3194" s="48"/>
      <c r="O3194" s="42"/>
      <c r="P3194" s="42"/>
      <c r="Q3194" s="42"/>
      <c r="R3194" s="47"/>
      <c r="S3194" s="42"/>
      <c r="T3194" s="73"/>
      <c r="U3194" s="48"/>
      <c r="V3194" s="49"/>
    </row>
    <row r="3195" spans="1:22" x14ac:dyDescent="0.35">
      <c r="A3195" s="1"/>
      <c r="B3195" s="44"/>
      <c r="E3195" s="50"/>
      <c r="F3195" s="41"/>
      <c r="G3195" s="42"/>
      <c r="H3195" s="42"/>
      <c r="I3195" s="42"/>
      <c r="J3195" s="42"/>
      <c r="K3195" s="42"/>
      <c r="L3195" s="46"/>
      <c r="M3195" s="42"/>
      <c r="N3195" s="48"/>
      <c r="O3195" s="42"/>
      <c r="P3195" s="42"/>
      <c r="Q3195" s="42"/>
      <c r="R3195" s="47"/>
      <c r="S3195" s="42"/>
      <c r="T3195" s="73"/>
      <c r="U3195" s="48"/>
      <c r="V3195" s="49"/>
    </row>
    <row r="3196" spans="1:22" x14ac:dyDescent="0.35">
      <c r="A3196" s="1"/>
      <c r="B3196" s="44"/>
      <c r="E3196" s="50"/>
      <c r="F3196" s="41"/>
      <c r="G3196" s="42"/>
      <c r="H3196" s="42"/>
      <c r="I3196" s="42"/>
      <c r="J3196" s="42"/>
      <c r="K3196" s="42"/>
      <c r="L3196" s="46"/>
      <c r="M3196" s="42"/>
      <c r="N3196" s="48"/>
      <c r="O3196" s="42"/>
      <c r="P3196" s="42"/>
      <c r="Q3196" s="42"/>
      <c r="R3196" s="47"/>
      <c r="S3196" s="42"/>
      <c r="T3196" s="73"/>
      <c r="U3196" s="48"/>
      <c r="V3196" s="49"/>
    </row>
    <row r="3197" spans="1:22" x14ac:dyDescent="0.35">
      <c r="A3197" s="1"/>
      <c r="B3197" s="44"/>
      <c r="E3197" s="50"/>
      <c r="F3197" s="41"/>
      <c r="G3197" s="42"/>
      <c r="H3197" s="42"/>
      <c r="I3197" s="42"/>
      <c r="J3197" s="42"/>
      <c r="K3197" s="42"/>
      <c r="L3197" s="46"/>
      <c r="M3197" s="42"/>
      <c r="N3197" s="48"/>
      <c r="O3197" s="42"/>
      <c r="P3197" s="42"/>
      <c r="Q3197" s="42"/>
      <c r="R3197" s="47"/>
      <c r="S3197" s="42"/>
      <c r="T3197" s="73"/>
      <c r="U3197" s="48"/>
      <c r="V3197" s="49"/>
    </row>
    <row r="3198" spans="1:22" x14ac:dyDescent="0.35">
      <c r="A3198" s="1"/>
      <c r="B3198" s="44"/>
      <c r="E3198" s="50"/>
      <c r="F3198" s="41"/>
      <c r="G3198" s="42"/>
      <c r="H3198" s="42"/>
      <c r="I3198" s="42"/>
      <c r="J3198" s="42"/>
      <c r="K3198" s="42"/>
      <c r="L3198" s="46"/>
      <c r="M3198" s="42"/>
      <c r="N3198" s="48"/>
      <c r="O3198" s="42"/>
      <c r="P3198" s="42"/>
      <c r="Q3198" s="42"/>
      <c r="R3198" s="47"/>
      <c r="S3198" s="42"/>
      <c r="T3198" s="73"/>
      <c r="U3198" s="48"/>
      <c r="V3198" s="49"/>
    </row>
    <row r="3199" spans="1:22" x14ac:dyDescent="0.35">
      <c r="A3199" s="1"/>
      <c r="B3199" s="44"/>
      <c r="E3199" s="50"/>
      <c r="F3199" s="41"/>
      <c r="G3199" s="42"/>
      <c r="H3199" s="42"/>
      <c r="I3199" s="42"/>
      <c r="J3199" s="42"/>
      <c r="K3199" s="42"/>
      <c r="L3199" s="46"/>
      <c r="M3199" s="48"/>
      <c r="N3199" s="48"/>
      <c r="O3199" s="42"/>
      <c r="P3199" s="42"/>
      <c r="Q3199" s="42"/>
      <c r="R3199" s="47"/>
      <c r="S3199" s="42"/>
      <c r="T3199" s="73"/>
      <c r="U3199" s="48"/>
      <c r="V3199" s="49"/>
    </row>
    <row r="3200" spans="1:22" x14ac:dyDescent="0.35">
      <c r="A3200" s="1"/>
      <c r="B3200" s="44"/>
      <c r="E3200" s="50"/>
      <c r="F3200" s="41"/>
      <c r="G3200" s="42"/>
      <c r="H3200" s="42"/>
      <c r="I3200" s="42"/>
      <c r="J3200" s="42"/>
      <c r="K3200" s="42"/>
      <c r="L3200" s="46"/>
      <c r="M3200" s="48"/>
      <c r="N3200" s="48"/>
      <c r="O3200" s="42"/>
      <c r="P3200" s="42"/>
      <c r="Q3200" s="42"/>
      <c r="R3200" s="47"/>
      <c r="S3200" s="42"/>
      <c r="T3200" s="73"/>
      <c r="U3200" s="48"/>
      <c r="V3200" s="49"/>
    </row>
    <row r="3201" spans="1:22" x14ac:dyDescent="0.35">
      <c r="A3201" s="1"/>
      <c r="B3201" s="44"/>
      <c r="E3201" s="50"/>
      <c r="F3201" s="41"/>
      <c r="G3201" s="42"/>
      <c r="H3201" s="42"/>
      <c r="I3201" s="42"/>
      <c r="J3201" s="42"/>
      <c r="K3201" s="42"/>
      <c r="L3201" s="46"/>
      <c r="M3201" s="42"/>
      <c r="N3201" s="48"/>
      <c r="O3201" s="42"/>
      <c r="P3201" s="42"/>
      <c r="Q3201" s="42"/>
      <c r="R3201" s="47"/>
      <c r="S3201" s="42"/>
      <c r="T3201" s="73"/>
      <c r="U3201" s="48"/>
      <c r="V3201" s="49"/>
    </row>
    <row r="3202" spans="1:22" x14ac:dyDescent="0.35">
      <c r="A3202" s="1"/>
      <c r="B3202" s="44"/>
      <c r="E3202" s="50"/>
      <c r="F3202" s="41"/>
      <c r="G3202" s="42"/>
      <c r="H3202" s="42"/>
      <c r="I3202" s="42"/>
      <c r="J3202" s="42"/>
      <c r="K3202" s="42"/>
      <c r="L3202" s="46"/>
      <c r="M3202" s="42"/>
      <c r="N3202" s="48"/>
      <c r="O3202" s="42"/>
      <c r="P3202" s="42"/>
      <c r="Q3202" s="42"/>
      <c r="R3202" s="47"/>
      <c r="S3202" s="42"/>
      <c r="T3202" s="73"/>
      <c r="U3202" s="48"/>
      <c r="V3202" s="49"/>
    </row>
    <row r="3203" spans="1:22" x14ac:dyDescent="0.35">
      <c r="A3203" s="1"/>
      <c r="B3203" s="44"/>
      <c r="E3203" s="50"/>
      <c r="F3203" s="41"/>
      <c r="G3203" s="42"/>
      <c r="H3203" s="42"/>
      <c r="I3203" s="42"/>
      <c r="J3203" s="42"/>
      <c r="K3203" s="42"/>
      <c r="L3203" s="46"/>
      <c r="M3203" s="42"/>
      <c r="N3203" s="48"/>
      <c r="O3203" s="42"/>
      <c r="P3203" s="42"/>
      <c r="Q3203" s="42"/>
      <c r="R3203" s="47"/>
      <c r="S3203" s="42"/>
      <c r="T3203" s="73"/>
      <c r="U3203" s="48"/>
      <c r="V3203" s="49"/>
    </row>
    <row r="3204" spans="1:22" x14ac:dyDescent="0.35">
      <c r="A3204" s="1"/>
      <c r="B3204" s="44"/>
      <c r="E3204" s="50"/>
      <c r="F3204" s="60"/>
      <c r="G3204" s="42"/>
      <c r="H3204" s="42"/>
      <c r="I3204" s="42"/>
      <c r="J3204" s="42"/>
      <c r="K3204" s="42"/>
      <c r="L3204" s="46"/>
      <c r="M3204" s="42"/>
      <c r="N3204" s="48"/>
      <c r="O3204" s="42"/>
      <c r="P3204" s="42"/>
      <c r="Q3204" s="42"/>
      <c r="R3204" s="62"/>
      <c r="S3204" s="48"/>
      <c r="T3204" s="73"/>
      <c r="U3204" s="48"/>
      <c r="V3204" s="49"/>
    </row>
    <row r="3205" spans="1:22" x14ac:dyDescent="0.35">
      <c r="A3205" s="1"/>
      <c r="B3205" s="44"/>
      <c r="E3205" s="50"/>
      <c r="F3205" s="41"/>
      <c r="G3205" s="42"/>
      <c r="H3205" s="42"/>
      <c r="I3205" s="42"/>
      <c r="J3205" s="42"/>
      <c r="K3205" s="42"/>
      <c r="L3205" s="46"/>
      <c r="M3205" s="42"/>
      <c r="N3205" s="48"/>
      <c r="O3205" s="42"/>
      <c r="P3205" s="42"/>
      <c r="Q3205" s="42"/>
      <c r="R3205" s="47"/>
      <c r="S3205" s="42"/>
      <c r="T3205" s="73"/>
      <c r="U3205" s="48"/>
      <c r="V3205" s="49"/>
    </row>
    <row r="3206" spans="1:22" x14ac:dyDescent="0.35">
      <c r="A3206" s="1"/>
      <c r="B3206" s="44"/>
      <c r="E3206" s="50"/>
      <c r="F3206" s="41"/>
      <c r="G3206" s="42"/>
      <c r="H3206" s="42"/>
      <c r="I3206" s="42"/>
      <c r="J3206" s="42"/>
      <c r="K3206" s="42"/>
      <c r="L3206" s="46"/>
      <c r="M3206" s="48"/>
      <c r="N3206" s="48"/>
      <c r="O3206" s="42"/>
      <c r="P3206" s="42"/>
      <c r="Q3206" s="42"/>
      <c r="R3206" s="47"/>
      <c r="S3206" s="42"/>
      <c r="T3206" s="73"/>
      <c r="U3206" s="48"/>
      <c r="V3206" s="49"/>
    </row>
    <row r="3207" spans="1:22" x14ac:dyDescent="0.35">
      <c r="A3207" s="1"/>
      <c r="B3207" s="44"/>
      <c r="E3207" s="50"/>
      <c r="F3207" s="41"/>
      <c r="G3207" s="42"/>
      <c r="H3207" s="42"/>
      <c r="I3207" s="42"/>
      <c r="J3207" s="42"/>
      <c r="K3207" s="42"/>
      <c r="L3207" s="46"/>
      <c r="M3207" s="48"/>
      <c r="N3207" s="48"/>
      <c r="O3207" s="42"/>
      <c r="P3207" s="42"/>
      <c r="Q3207" s="42"/>
      <c r="R3207" s="47"/>
      <c r="S3207" s="42"/>
      <c r="T3207" s="73"/>
      <c r="U3207" s="48"/>
      <c r="V3207" s="49"/>
    </row>
    <row r="3208" spans="1:22" x14ac:dyDescent="0.35">
      <c r="A3208" s="1"/>
      <c r="B3208" s="44"/>
      <c r="E3208" s="50"/>
      <c r="F3208" s="41"/>
      <c r="G3208" s="42"/>
      <c r="H3208" s="42"/>
      <c r="I3208" s="42"/>
      <c r="J3208" s="42"/>
      <c r="K3208" s="42"/>
      <c r="L3208" s="46"/>
      <c r="M3208" s="42"/>
      <c r="N3208" s="48"/>
      <c r="O3208" s="42"/>
      <c r="P3208" s="42"/>
      <c r="Q3208" s="42"/>
      <c r="R3208" s="47"/>
      <c r="S3208" s="42"/>
      <c r="T3208" s="73"/>
      <c r="U3208" s="48"/>
      <c r="V3208" s="49"/>
    </row>
    <row r="3209" spans="1:22" x14ac:dyDescent="0.35">
      <c r="A3209" s="1"/>
      <c r="B3209" s="44"/>
      <c r="E3209" s="50"/>
      <c r="F3209" s="41"/>
      <c r="G3209" s="42"/>
      <c r="H3209" s="42"/>
      <c r="I3209" s="42"/>
      <c r="J3209" s="42"/>
      <c r="K3209" s="42"/>
      <c r="L3209" s="46"/>
      <c r="M3209" s="48"/>
      <c r="N3209" s="48"/>
      <c r="O3209" s="42"/>
      <c r="P3209" s="42"/>
      <c r="Q3209" s="42"/>
      <c r="R3209" s="47"/>
      <c r="S3209" s="42"/>
      <c r="T3209" s="73"/>
      <c r="U3209" s="48"/>
      <c r="V3209" s="49"/>
    </row>
    <row r="3210" spans="1:22" x14ac:dyDescent="0.35">
      <c r="A3210" s="1"/>
      <c r="B3210" s="44"/>
      <c r="E3210" s="50"/>
      <c r="F3210" s="41"/>
      <c r="G3210" s="42"/>
      <c r="H3210" s="42"/>
      <c r="I3210" s="42"/>
      <c r="J3210" s="42"/>
      <c r="K3210" s="42"/>
      <c r="L3210" s="46"/>
      <c r="M3210" s="48"/>
      <c r="N3210" s="48"/>
      <c r="O3210" s="42"/>
      <c r="P3210" s="42"/>
      <c r="Q3210" s="42"/>
      <c r="R3210" s="47"/>
      <c r="S3210" s="42"/>
      <c r="T3210" s="73"/>
      <c r="U3210" s="48"/>
      <c r="V3210" s="49"/>
    </row>
    <row r="3211" spans="1:22" x14ac:dyDescent="0.35">
      <c r="A3211" s="1"/>
      <c r="B3211" s="44"/>
      <c r="E3211" s="50"/>
      <c r="F3211" s="41"/>
      <c r="G3211" s="42"/>
      <c r="H3211" s="42"/>
      <c r="I3211" s="42"/>
      <c r="J3211" s="42"/>
      <c r="K3211" s="42"/>
      <c r="L3211" s="46"/>
      <c r="M3211" s="42"/>
      <c r="N3211" s="48"/>
      <c r="O3211" s="42"/>
      <c r="P3211" s="42"/>
      <c r="Q3211" s="42"/>
      <c r="R3211" s="47"/>
      <c r="S3211" s="42"/>
      <c r="T3211" s="73"/>
      <c r="U3211" s="48"/>
      <c r="V3211" s="49"/>
    </row>
    <row r="3212" spans="1:22" x14ac:dyDescent="0.35">
      <c r="A3212" s="1"/>
      <c r="B3212" s="44"/>
      <c r="E3212" s="50"/>
      <c r="F3212" s="41"/>
      <c r="G3212" s="42"/>
      <c r="H3212" s="42"/>
      <c r="I3212" s="42"/>
      <c r="J3212" s="42"/>
      <c r="K3212" s="42"/>
      <c r="L3212" s="46"/>
      <c r="M3212" s="48"/>
      <c r="N3212" s="48"/>
      <c r="O3212" s="42"/>
      <c r="P3212" s="42"/>
      <c r="Q3212" s="42"/>
      <c r="R3212" s="47"/>
      <c r="S3212" s="42"/>
      <c r="T3212" s="73"/>
      <c r="U3212" s="48"/>
      <c r="V3212" s="49"/>
    </row>
    <row r="3213" spans="1:22" x14ac:dyDescent="0.35">
      <c r="A3213" s="1"/>
      <c r="B3213" s="44"/>
      <c r="E3213" s="50"/>
      <c r="F3213" s="41"/>
      <c r="G3213" s="42"/>
      <c r="H3213" s="42"/>
      <c r="I3213" s="42"/>
      <c r="J3213" s="42"/>
      <c r="K3213" s="42"/>
      <c r="L3213" s="46"/>
      <c r="M3213" s="42"/>
      <c r="N3213" s="48"/>
      <c r="O3213" s="42"/>
      <c r="P3213" s="42"/>
      <c r="Q3213" s="42"/>
      <c r="R3213" s="47"/>
      <c r="S3213" s="42"/>
      <c r="T3213" s="73"/>
      <c r="U3213" s="48"/>
      <c r="V3213" s="49"/>
    </row>
    <row r="3214" spans="1:22" x14ac:dyDescent="0.35">
      <c r="A3214" s="1"/>
      <c r="B3214" s="44"/>
      <c r="E3214" s="50"/>
      <c r="F3214" s="41"/>
      <c r="G3214" s="42"/>
      <c r="H3214" s="42"/>
      <c r="I3214" s="42"/>
      <c r="J3214" s="42"/>
      <c r="K3214" s="42"/>
      <c r="L3214" s="46"/>
      <c r="M3214" s="42"/>
      <c r="N3214" s="48"/>
      <c r="O3214" s="42"/>
      <c r="P3214" s="42"/>
      <c r="Q3214" s="42"/>
      <c r="R3214" s="47"/>
      <c r="S3214" s="42"/>
      <c r="T3214" s="73"/>
      <c r="U3214" s="48"/>
      <c r="V3214" s="49"/>
    </row>
    <row r="3215" spans="1:22" x14ac:dyDescent="0.35">
      <c r="A3215" s="1"/>
      <c r="B3215" s="44"/>
      <c r="E3215" s="50"/>
      <c r="F3215" s="60"/>
      <c r="G3215" s="42"/>
      <c r="H3215" s="42"/>
      <c r="I3215" s="42"/>
      <c r="J3215" s="42"/>
      <c r="K3215" s="42"/>
      <c r="L3215" s="46"/>
      <c r="M3215" s="42"/>
      <c r="N3215" s="48"/>
      <c r="O3215" s="42"/>
      <c r="P3215" s="42"/>
      <c r="Q3215" s="42"/>
      <c r="R3215" s="62"/>
      <c r="S3215" s="48"/>
      <c r="T3215" s="73"/>
      <c r="U3215" s="48"/>
      <c r="V3215" s="49"/>
    </row>
    <row r="3216" spans="1:22" x14ac:dyDescent="0.35">
      <c r="A3216" s="1"/>
      <c r="B3216" s="44"/>
      <c r="E3216" s="50"/>
      <c r="F3216" s="41"/>
      <c r="G3216" s="42"/>
      <c r="H3216" s="42"/>
      <c r="I3216" s="42"/>
      <c r="J3216" s="42"/>
      <c r="K3216" s="42"/>
      <c r="L3216" s="46"/>
      <c r="M3216" s="42"/>
      <c r="N3216" s="48"/>
      <c r="O3216" s="42"/>
      <c r="P3216" s="42"/>
      <c r="Q3216" s="42"/>
      <c r="R3216" s="47"/>
      <c r="S3216" s="42"/>
      <c r="T3216" s="73"/>
      <c r="U3216" s="48"/>
      <c r="V3216" s="49"/>
    </row>
    <row r="3217" spans="1:22" x14ac:dyDescent="0.35">
      <c r="A3217" s="1"/>
      <c r="B3217" s="44"/>
      <c r="E3217" s="50"/>
      <c r="F3217" s="41"/>
      <c r="G3217" s="42"/>
      <c r="H3217" s="42"/>
      <c r="I3217" s="42"/>
      <c r="J3217" s="42"/>
      <c r="K3217" s="42"/>
      <c r="L3217" s="46"/>
      <c r="M3217" s="42"/>
      <c r="N3217" s="48"/>
      <c r="O3217" s="42"/>
      <c r="P3217" s="42"/>
      <c r="Q3217" s="42"/>
      <c r="R3217" s="47"/>
      <c r="S3217" s="42"/>
      <c r="T3217" s="73"/>
      <c r="U3217" s="48"/>
      <c r="V3217" s="49"/>
    </row>
    <row r="3218" spans="1:22" x14ac:dyDescent="0.35">
      <c r="A3218" s="1"/>
      <c r="B3218" s="44"/>
      <c r="E3218" s="50"/>
      <c r="F3218" s="41"/>
      <c r="G3218" s="42"/>
      <c r="H3218" s="42"/>
      <c r="I3218" s="42"/>
      <c r="J3218" s="42"/>
      <c r="K3218" s="42"/>
      <c r="L3218" s="46"/>
      <c r="M3218" s="48"/>
      <c r="N3218" s="48"/>
      <c r="O3218" s="42"/>
      <c r="P3218" s="42"/>
      <c r="Q3218" s="42"/>
      <c r="R3218" s="47"/>
      <c r="S3218" s="42"/>
      <c r="T3218" s="73"/>
      <c r="U3218" s="48"/>
      <c r="V3218" s="49"/>
    </row>
    <row r="3219" spans="1:22" x14ac:dyDescent="0.35">
      <c r="A3219" s="1"/>
      <c r="B3219" s="44"/>
      <c r="E3219" s="50"/>
      <c r="F3219" s="41"/>
      <c r="G3219" s="42"/>
      <c r="H3219" s="42"/>
      <c r="I3219" s="42"/>
      <c r="J3219" s="42"/>
      <c r="K3219" s="42"/>
      <c r="L3219" s="46"/>
      <c r="M3219" s="42"/>
      <c r="N3219" s="48"/>
      <c r="O3219" s="42"/>
      <c r="P3219" s="42"/>
      <c r="Q3219" s="42"/>
      <c r="R3219" s="47"/>
      <c r="S3219" s="42"/>
      <c r="T3219" s="73"/>
      <c r="U3219" s="48"/>
      <c r="V3219" s="49"/>
    </row>
    <row r="3220" spans="1:22" x14ac:dyDescent="0.35">
      <c r="A3220" s="1"/>
      <c r="B3220" s="44"/>
      <c r="E3220" s="50"/>
      <c r="F3220" s="41"/>
      <c r="G3220" s="42"/>
      <c r="H3220" s="42"/>
      <c r="I3220" s="42"/>
      <c r="J3220" s="42"/>
      <c r="K3220" s="42"/>
      <c r="L3220" s="46"/>
      <c r="M3220" s="42"/>
      <c r="N3220" s="48"/>
      <c r="O3220" s="42"/>
      <c r="P3220" s="42"/>
      <c r="Q3220" s="42"/>
      <c r="R3220" s="47"/>
      <c r="S3220" s="42"/>
      <c r="T3220" s="73"/>
      <c r="U3220" s="48"/>
      <c r="V3220" s="49"/>
    </row>
    <row r="3221" spans="1:22" x14ac:dyDescent="0.35">
      <c r="A3221" s="1"/>
      <c r="B3221" s="44"/>
      <c r="E3221" s="50"/>
      <c r="F3221" s="41"/>
      <c r="G3221" s="42"/>
      <c r="H3221" s="42"/>
      <c r="I3221" s="42"/>
      <c r="J3221" s="42"/>
      <c r="K3221" s="42"/>
      <c r="L3221" s="46"/>
      <c r="M3221" s="42"/>
      <c r="N3221" s="48"/>
      <c r="O3221" s="42"/>
      <c r="P3221" s="42"/>
      <c r="Q3221" s="42"/>
      <c r="R3221" s="47"/>
      <c r="S3221" s="42"/>
      <c r="T3221" s="73"/>
      <c r="U3221" s="48"/>
      <c r="V3221" s="49"/>
    </row>
    <row r="3222" spans="1:22" x14ac:dyDescent="0.35">
      <c r="A3222" s="1"/>
      <c r="B3222" s="44"/>
      <c r="E3222" s="50"/>
      <c r="F3222" s="41"/>
      <c r="G3222" s="42"/>
      <c r="H3222" s="42"/>
      <c r="I3222" s="42"/>
      <c r="J3222" s="42"/>
      <c r="K3222" s="42"/>
      <c r="L3222" s="46"/>
      <c r="M3222" s="42"/>
      <c r="N3222" s="48"/>
      <c r="O3222" s="42"/>
      <c r="P3222" s="42"/>
      <c r="Q3222" s="42"/>
      <c r="R3222" s="47"/>
      <c r="S3222" s="42"/>
      <c r="T3222" s="73"/>
      <c r="U3222" s="48"/>
      <c r="V3222" s="49"/>
    </row>
    <row r="3223" spans="1:22" x14ac:dyDescent="0.35">
      <c r="A3223" s="1"/>
      <c r="B3223" s="44"/>
      <c r="E3223" s="50"/>
      <c r="F3223" s="41"/>
      <c r="G3223" s="42"/>
      <c r="H3223" s="42"/>
      <c r="I3223" s="42"/>
      <c r="J3223" s="42"/>
      <c r="K3223" s="42"/>
      <c r="L3223" s="46"/>
      <c r="M3223" s="42"/>
      <c r="N3223" s="48"/>
      <c r="O3223" s="42"/>
      <c r="P3223" s="42"/>
      <c r="Q3223" s="42"/>
      <c r="R3223" s="47"/>
      <c r="S3223" s="42"/>
      <c r="T3223" s="73"/>
      <c r="U3223" s="48"/>
      <c r="V3223" s="49"/>
    </row>
    <row r="3224" spans="1:22" x14ac:dyDescent="0.35">
      <c r="A3224" s="1"/>
      <c r="B3224" s="44"/>
      <c r="E3224" s="50"/>
      <c r="F3224" s="41"/>
      <c r="G3224" s="42"/>
      <c r="H3224" s="42"/>
      <c r="I3224" s="42"/>
      <c r="J3224" s="42"/>
      <c r="K3224" s="42"/>
      <c r="L3224" s="46"/>
      <c r="M3224" s="42"/>
      <c r="N3224" s="48"/>
      <c r="O3224" s="42"/>
      <c r="P3224" s="42"/>
      <c r="Q3224" s="42"/>
      <c r="R3224" s="47"/>
      <c r="S3224" s="42"/>
      <c r="T3224" s="73"/>
      <c r="U3224" s="48"/>
      <c r="V3224" s="49"/>
    </row>
    <row r="3225" spans="1:22" x14ac:dyDescent="0.35">
      <c r="A3225" s="1"/>
      <c r="B3225" s="44"/>
      <c r="E3225" s="50"/>
      <c r="F3225" s="41"/>
      <c r="G3225" s="42"/>
      <c r="H3225" s="42"/>
      <c r="I3225" s="42"/>
      <c r="J3225" s="42"/>
      <c r="K3225" s="42"/>
      <c r="L3225" s="46"/>
      <c r="M3225" s="42"/>
      <c r="N3225" s="48"/>
      <c r="O3225" s="42"/>
      <c r="P3225" s="42"/>
      <c r="Q3225" s="42"/>
      <c r="R3225" s="47"/>
      <c r="S3225" s="42"/>
      <c r="T3225" s="73"/>
      <c r="U3225" s="48"/>
      <c r="V3225" s="49"/>
    </row>
    <row r="3226" spans="1:22" x14ac:dyDescent="0.35">
      <c r="A3226" s="1"/>
      <c r="B3226" s="44"/>
      <c r="E3226" s="50"/>
      <c r="F3226" s="41"/>
      <c r="G3226" s="42"/>
      <c r="H3226" s="42"/>
      <c r="I3226" s="42"/>
      <c r="J3226" s="42"/>
      <c r="K3226" s="42"/>
      <c r="L3226" s="46"/>
      <c r="M3226" s="42"/>
      <c r="N3226" s="48"/>
      <c r="O3226" s="42"/>
      <c r="P3226" s="42"/>
      <c r="Q3226" s="42"/>
      <c r="R3226" s="47"/>
      <c r="S3226" s="42"/>
      <c r="T3226" s="73"/>
      <c r="U3226" s="48"/>
      <c r="V3226" s="49"/>
    </row>
    <row r="3227" spans="1:22" x14ac:dyDescent="0.35">
      <c r="A3227" s="1"/>
      <c r="B3227" s="44"/>
      <c r="E3227" s="50"/>
      <c r="F3227" s="41"/>
      <c r="G3227" s="42"/>
      <c r="H3227" s="42"/>
      <c r="I3227" s="42"/>
      <c r="J3227" s="42"/>
      <c r="K3227" s="42"/>
      <c r="L3227" s="46"/>
      <c r="M3227" s="42"/>
      <c r="N3227" s="48"/>
      <c r="O3227" s="42"/>
      <c r="P3227" s="42"/>
      <c r="Q3227" s="42"/>
      <c r="R3227" s="47"/>
      <c r="S3227" s="42"/>
      <c r="T3227" s="73"/>
      <c r="U3227" s="48"/>
      <c r="V3227" s="49"/>
    </row>
    <row r="3228" spans="1:22" x14ac:dyDescent="0.35">
      <c r="A3228" s="1"/>
      <c r="B3228" s="44"/>
      <c r="E3228" s="50"/>
      <c r="F3228" s="41"/>
      <c r="G3228" s="42"/>
      <c r="H3228" s="42"/>
      <c r="I3228" s="42"/>
      <c r="J3228" s="42"/>
      <c r="K3228" s="42"/>
      <c r="L3228" s="46"/>
      <c r="M3228" s="48"/>
      <c r="N3228" s="48"/>
      <c r="O3228" s="42"/>
      <c r="P3228" s="42"/>
      <c r="Q3228" s="42"/>
      <c r="R3228" s="47"/>
      <c r="S3228" s="42"/>
      <c r="T3228" s="73"/>
      <c r="U3228" s="48"/>
      <c r="V3228" s="49"/>
    </row>
    <row r="3229" spans="1:22" x14ac:dyDescent="0.35">
      <c r="A3229" s="1"/>
      <c r="B3229" s="44"/>
      <c r="E3229" s="50"/>
      <c r="F3229" s="41"/>
      <c r="G3229" s="42"/>
      <c r="H3229" s="42"/>
      <c r="I3229" s="42"/>
      <c r="J3229" s="42"/>
      <c r="K3229" s="42"/>
      <c r="L3229" s="46"/>
      <c r="M3229" s="48"/>
      <c r="N3229" s="48"/>
      <c r="O3229" s="42"/>
      <c r="P3229" s="42"/>
      <c r="Q3229" s="42"/>
      <c r="R3229" s="47"/>
      <c r="S3229" s="42"/>
      <c r="T3229" s="73"/>
      <c r="U3229" s="48"/>
      <c r="V3229" s="49"/>
    </row>
    <row r="3230" spans="1:22" x14ac:dyDescent="0.35">
      <c r="A3230" s="1"/>
      <c r="B3230" s="44"/>
      <c r="E3230" s="50"/>
      <c r="F3230" s="41"/>
      <c r="G3230" s="42"/>
      <c r="H3230" s="42"/>
      <c r="I3230" s="42"/>
      <c r="J3230" s="42"/>
      <c r="K3230" s="42"/>
      <c r="L3230" s="46"/>
      <c r="M3230" s="42"/>
      <c r="N3230" s="48"/>
      <c r="O3230" s="42"/>
      <c r="P3230" s="42"/>
      <c r="Q3230" s="42"/>
      <c r="R3230" s="47"/>
      <c r="S3230" s="42"/>
      <c r="T3230" s="73"/>
      <c r="U3230" s="48"/>
      <c r="V3230" s="49"/>
    </row>
    <row r="3231" spans="1:22" x14ac:dyDescent="0.35">
      <c r="A3231" s="1"/>
      <c r="B3231" s="44"/>
      <c r="E3231" s="50"/>
      <c r="F3231" s="41"/>
      <c r="G3231" s="42"/>
      <c r="H3231" s="42"/>
      <c r="I3231" s="42"/>
      <c r="J3231" s="42"/>
      <c r="K3231" s="42"/>
      <c r="L3231" s="46"/>
      <c r="M3231" s="48"/>
      <c r="N3231" s="48"/>
      <c r="O3231" s="42"/>
      <c r="P3231" s="42"/>
      <c r="Q3231" s="42"/>
      <c r="R3231" s="47"/>
      <c r="S3231" s="42"/>
      <c r="T3231" s="73"/>
      <c r="U3231" s="48"/>
      <c r="V3231" s="49"/>
    </row>
    <row r="3232" spans="1:22" x14ac:dyDescent="0.35">
      <c r="A3232" s="1"/>
      <c r="B3232" s="44"/>
      <c r="E3232" s="50"/>
      <c r="F3232" s="41"/>
      <c r="G3232" s="42"/>
      <c r="H3232" s="42"/>
      <c r="I3232" s="42"/>
      <c r="J3232" s="42"/>
      <c r="K3232" s="42"/>
      <c r="L3232" s="46"/>
      <c r="M3232" s="48"/>
      <c r="N3232" s="48"/>
      <c r="O3232" s="42"/>
      <c r="P3232" s="42"/>
      <c r="Q3232" s="42"/>
      <c r="R3232" s="47"/>
      <c r="S3232" s="42"/>
      <c r="T3232" s="73"/>
      <c r="U3232" s="48"/>
      <c r="V3232" s="49"/>
    </row>
    <row r="3233" spans="1:22" x14ac:dyDescent="0.35">
      <c r="A3233" s="1"/>
      <c r="B3233" s="44"/>
      <c r="E3233" s="50"/>
      <c r="F3233" s="41"/>
      <c r="G3233" s="42"/>
      <c r="H3233" s="42"/>
      <c r="I3233" s="42"/>
      <c r="J3233" s="42"/>
      <c r="K3233" s="42"/>
      <c r="L3233" s="46"/>
      <c r="M3233" s="48"/>
      <c r="N3233" s="48"/>
      <c r="O3233" s="42"/>
      <c r="P3233" s="42"/>
      <c r="Q3233" s="42"/>
      <c r="R3233" s="47"/>
      <c r="S3233" s="42"/>
      <c r="T3233" s="73"/>
      <c r="U3233" s="48"/>
      <c r="V3233" s="49"/>
    </row>
    <row r="3234" spans="1:22" x14ac:dyDescent="0.35">
      <c r="A3234" s="1"/>
      <c r="B3234" s="44"/>
      <c r="E3234" s="50"/>
      <c r="F3234" s="41"/>
      <c r="G3234" s="42"/>
      <c r="H3234" s="42"/>
      <c r="I3234" s="42"/>
      <c r="J3234" s="42"/>
      <c r="K3234" s="42"/>
      <c r="L3234" s="46"/>
      <c r="M3234" s="48"/>
      <c r="N3234" s="48"/>
      <c r="O3234" s="42"/>
      <c r="P3234" s="42"/>
      <c r="Q3234" s="42"/>
      <c r="R3234" s="47"/>
      <c r="S3234" s="42"/>
      <c r="T3234" s="73"/>
      <c r="U3234" s="48"/>
      <c r="V3234" s="49"/>
    </row>
    <row r="3235" spans="1:22" x14ac:dyDescent="0.35">
      <c r="A3235" s="1"/>
      <c r="B3235" s="44"/>
      <c r="E3235" s="50"/>
      <c r="F3235" s="41"/>
      <c r="G3235" s="42"/>
      <c r="H3235" s="42"/>
      <c r="I3235" s="42"/>
      <c r="J3235" s="42"/>
      <c r="K3235" s="42"/>
      <c r="L3235" s="46"/>
      <c r="M3235" s="42"/>
      <c r="N3235" s="48"/>
      <c r="O3235" s="42"/>
      <c r="P3235" s="42"/>
      <c r="Q3235" s="42"/>
      <c r="R3235" s="47"/>
      <c r="S3235" s="42"/>
      <c r="T3235" s="73"/>
      <c r="U3235" s="48"/>
      <c r="V3235" s="49"/>
    </row>
    <row r="3236" spans="1:22" x14ac:dyDescent="0.35">
      <c r="A3236" s="1"/>
      <c r="B3236" s="44"/>
      <c r="E3236" s="50"/>
      <c r="F3236" s="41"/>
      <c r="G3236" s="42"/>
      <c r="H3236" s="42"/>
      <c r="I3236" s="42"/>
      <c r="J3236" s="42"/>
      <c r="K3236" s="42"/>
      <c r="L3236" s="46"/>
      <c r="M3236" s="48"/>
      <c r="N3236" s="48"/>
      <c r="O3236" s="42"/>
      <c r="P3236" s="42"/>
      <c r="Q3236" s="42"/>
      <c r="R3236" s="47"/>
      <c r="S3236" s="42"/>
      <c r="T3236" s="73"/>
      <c r="U3236" s="48"/>
      <c r="V3236" s="49"/>
    </row>
    <row r="3237" spans="1:22" x14ac:dyDescent="0.35">
      <c r="A3237" s="1"/>
      <c r="B3237" s="44"/>
      <c r="E3237" s="50"/>
      <c r="F3237" s="41"/>
      <c r="G3237" s="42"/>
      <c r="H3237" s="42"/>
      <c r="I3237" s="42"/>
      <c r="J3237" s="42"/>
      <c r="K3237" s="42"/>
      <c r="L3237" s="46"/>
      <c r="M3237" s="42"/>
      <c r="N3237" s="48"/>
      <c r="O3237" s="42"/>
      <c r="P3237" s="42"/>
      <c r="Q3237" s="42"/>
      <c r="R3237" s="47"/>
      <c r="S3237" s="42"/>
      <c r="T3237" s="73"/>
      <c r="U3237" s="48"/>
      <c r="V3237" s="49"/>
    </row>
    <row r="3238" spans="1:22" x14ac:dyDescent="0.35">
      <c r="A3238" s="1"/>
      <c r="B3238" s="44"/>
      <c r="E3238" s="50"/>
      <c r="F3238" s="41"/>
      <c r="G3238" s="42"/>
      <c r="H3238" s="42"/>
      <c r="I3238" s="42"/>
      <c r="J3238" s="42"/>
      <c r="K3238" s="42"/>
      <c r="L3238" s="46"/>
      <c r="M3238" s="48"/>
      <c r="N3238" s="48"/>
      <c r="O3238" s="42"/>
      <c r="P3238" s="42"/>
      <c r="Q3238" s="42"/>
      <c r="R3238" s="47"/>
      <c r="S3238" s="42"/>
      <c r="T3238" s="73"/>
      <c r="U3238" s="48"/>
      <c r="V3238" s="49"/>
    </row>
    <row r="3239" spans="1:22" x14ac:dyDescent="0.35">
      <c r="A3239" s="1"/>
      <c r="B3239" s="44"/>
      <c r="E3239" s="50"/>
      <c r="F3239" s="41"/>
      <c r="G3239" s="42"/>
      <c r="H3239" s="42"/>
      <c r="I3239" s="42"/>
      <c r="J3239" s="42"/>
      <c r="K3239" s="42"/>
      <c r="L3239" s="46"/>
      <c r="M3239" s="42"/>
      <c r="N3239" s="48"/>
      <c r="O3239" s="42"/>
      <c r="P3239" s="42"/>
      <c r="Q3239" s="42"/>
      <c r="R3239" s="47"/>
      <c r="S3239" s="42"/>
      <c r="T3239" s="73"/>
      <c r="U3239" s="48"/>
      <c r="V3239" s="49"/>
    </row>
    <row r="3240" spans="1:22" x14ac:dyDescent="0.35">
      <c r="A3240" s="1"/>
      <c r="B3240" s="44"/>
      <c r="E3240" s="50"/>
      <c r="F3240" s="41"/>
      <c r="G3240" s="42"/>
      <c r="H3240" s="42"/>
      <c r="I3240" s="42"/>
      <c r="J3240" s="42"/>
      <c r="K3240" s="42"/>
      <c r="L3240" s="46"/>
      <c r="M3240" s="48"/>
      <c r="N3240" s="48"/>
      <c r="O3240" s="42"/>
      <c r="P3240" s="42"/>
      <c r="Q3240" s="42"/>
      <c r="R3240" s="47"/>
      <c r="S3240" s="42"/>
      <c r="T3240" s="73"/>
      <c r="U3240" s="48"/>
      <c r="V3240" s="49"/>
    </row>
    <row r="3241" spans="1:22" x14ac:dyDescent="0.35">
      <c r="A3241" s="1"/>
      <c r="B3241" s="44"/>
      <c r="E3241" s="50"/>
      <c r="F3241" s="41"/>
      <c r="G3241" s="42"/>
      <c r="H3241" s="42"/>
      <c r="I3241" s="42"/>
      <c r="J3241" s="42"/>
      <c r="K3241" s="42"/>
      <c r="L3241" s="46"/>
      <c r="M3241" s="48"/>
      <c r="N3241" s="48"/>
      <c r="O3241" s="42"/>
      <c r="P3241" s="42"/>
      <c r="Q3241" s="42"/>
      <c r="R3241" s="47"/>
      <c r="S3241" s="42"/>
      <c r="T3241" s="73"/>
      <c r="U3241" s="48"/>
      <c r="V3241" s="49"/>
    </row>
    <row r="3242" spans="1:22" x14ac:dyDescent="0.35">
      <c r="A3242" s="1"/>
      <c r="B3242" s="44"/>
      <c r="E3242" s="50"/>
      <c r="F3242" s="41"/>
      <c r="G3242" s="42"/>
      <c r="H3242" s="42"/>
      <c r="I3242" s="42"/>
      <c r="J3242" s="42"/>
      <c r="K3242" s="42"/>
      <c r="L3242" s="46"/>
      <c r="M3242" s="42"/>
      <c r="N3242" s="48"/>
      <c r="O3242" s="42"/>
      <c r="P3242" s="42"/>
      <c r="Q3242" s="42"/>
      <c r="R3242" s="47"/>
      <c r="S3242" s="42"/>
      <c r="T3242" s="73"/>
      <c r="U3242" s="48"/>
      <c r="V3242" s="49"/>
    </row>
    <row r="3243" spans="1:22" x14ac:dyDescent="0.35">
      <c r="A3243" s="1"/>
      <c r="B3243" s="44"/>
      <c r="E3243" s="50"/>
      <c r="F3243" s="41"/>
      <c r="G3243" s="42"/>
      <c r="H3243" s="42"/>
      <c r="I3243" s="42"/>
      <c r="J3243" s="42"/>
      <c r="K3243" s="42"/>
      <c r="L3243" s="46"/>
      <c r="M3243" s="42"/>
      <c r="N3243" s="48"/>
      <c r="O3243" s="42"/>
      <c r="P3243" s="42"/>
      <c r="Q3243" s="42"/>
      <c r="R3243" s="47"/>
      <c r="S3243" s="42"/>
      <c r="T3243" s="73"/>
      <c r="U3243" s="48"/>
      <c r="V3243" s="49"/>
    </row>
    <row r="3244" spans="1:22" x14ac:dyDescent="0.35">
      <c r="A3244" s="1"/>
      <c r="B3244" s="44"/>
      <c r="E3244" s="50"/>
      <c r="F3244" s="41"/>
      <c r="G3244" s="42"/>
      <c r="H3244" s="42"/>
      <c r="I3244" s="42"/>
      <c r="J3244" s="42"/>
      <c r="K3244" s="42"/>
      <c r="L3244" s="46"/>
      <c r="M3244" s="42"/>
      <c r="N3244" s="48"/>
      <c r="O3244" s="42"/>
      <c r="P3244" s="42"/>
      <c r="Q3244" s="42"/>
      <c r="R3244" s="47"/>
      <c r="S3244" s="42"/>
      <c r="T3244" s="73"/>
      <c r="U3244" s="48"/>
      <c r="V3244" s="49"/>
    </row>
    <row r="3245" spans="1:22" x14ac:dyDescent="0.35">
      <c r="A3245" s="1"/>
      <c r="B3245" s="44"/>
      <c r="E3245" s="50"/>
      <c r="F3245" s="41"/>
      <c r="G3245" s="42"/>
      <c r="H3245" s="42"/>
      <c r="I3245" s="42"/>
      <c r="J3245" s="42"/>
      <c r="K3245" s="42"/>
      <c r="L3245" s="46"/>
      <c r="M3245" s="42"/>
      <c r="N3245" s="48"/>
      <c r="O3245" s="42"/>
      <c r="P3245" s="42"/>
      <c r="Q3245" s="42"/>
      <c r="R3245" s="47"/>
      <c r="S3245" s="42"/>
      <c r="T3245" s="73"/>
      <c r="U3245" s="48"/>
      <c r="V3245" s="49"/>
    </row>
    <row r="3246" spans="1:22" x14ac:dyDescent="0.35">
      <c r="A3246" s="1"/>
      <c r="B3246" s="44"/>
      <c r="E3246" s="50"/>
      <c r="F3246" s="41"/>
      <c r="G3246" s="42"/>
      <c r="H3246" s="42"/>
      <c r="I3246" s="42"/>
      <c r="J3246" s="42"/>
      <c r="K3246" s="42"/>
      <c r="L3246" s="46"/>
      <c r="M3246" s="42"/>
      <c r="N3246" s="48"/>
      <c r="O3246" s="42"/>
      <c r="P3246" s="42"/>
      <c r="Q3246" s="42"/>
      <c r="R3246" s="47"/>
      <c r="S3246" s="42"/>
      <c r="T3246" s="73"/>
      <c r="U3246" s="48"/>
      <c r="V3246" s="49"/>
    </row>
    <row r="3247" spans="1:22" x14ac:dyDescent="0.35">
      <c r="A3247" s="1"/>
      <c r="B3247" s="44"/>
      <c r="E3247" s="50"/>
      <c r="F3247" s="41"/>
      <c r="G3247" s="42"/>
      <c r="H3247" s="42"/>
      <c r="I3247" s="42"/>
      <c r="J3247" s="42"/>
      <c r="K3247" s="42"/>
      <c r="L3247" s="46"/>
      <c r="M3247" s="42"/>
      <c r="N3247" s="48"/>
      <c r="O3247" s="42"/>
      <c r="P3247" s="42"/>
      <c r="Q3247" s="42"/>
      <c r="R3247" s="47"/>
      <c r="S3247" s="42"/>
      <c r="T3247" s="73"/>
      <c r="U3247" s="48"/>
      <c r="V3247" s="49"/>
    </row>
    <row r="3248" spans="1:22" x14ac:dyDescent="0.35">
      <c r="A3248" s="1"/>
      <c r="B3248" s="44"/>
      <c r="E3248" s="50"/>
      <c r="F3248" s="41"/>
      <c r="G3248" s="42"/>
      <c r="H3248" s="42"/>
      <c r="I3248" s="42"/>
      <c r="J3248" s="42"/>
      <c r="K3248" s="42"/>
      <c r="L3248" s="46"/>
      <c r="M3248" s="42"/>
      <c r="N3248" s="48"/>
      <c r="O3248" s="42"/>
      <c r="P3248" s="42"/>
      <c r="Q3248" s="42"/>
      <c r="R3248" s="47"/>
      <c r="S3248" s="42"/>
      <c r="T3248" s="73"/>
      <c r="U3248" s="48"/>
      <c r="V3248" s="49"/>
    </row>
    <row r="3249" spans="1:22" x14ac:dyDescent="0.35">
      <c r="A3249" s="1"/>
      <c r="B3249" s="44"/>
      <c r="E3249" s="50"/>
      <c r="F3249" s="41"/>
      <c r="G3249" s="42"/>
      <c r="H3249" s="42"/>
      <c r="I3249" s="42"/>
      <c r="J3249" s="42"/>
      <c r="K3249" s="42"/>
      <c r="L3249" s="46"/>
      <c r="M3249" s="42"/>
      <c r="N3249" s="48"/>
      <c r="O3249" s="42"/>
      <c r="P3249" s="42"/>
      <c r="Q3249" s="42"/>
      <c r="R3249" s="47"/>
      <c r="S3249" s="42"/>
      <c r="T3249" s="73"/>
      <c r="U3249" s="48"/>
      <c r="V3249" s="49"/>
    </row>
    <row r="3250" spans="1:22" x14ac:dyDescent="0.35">
      <c r="A3250" s="1"/>
      <c r="B3250" s="44"/>
      <c r="E3250" s="50"/>
      <c r="F3250" s="41"/>
      <c r="G3250" s="42"/>
      <c r="H3250" s="42"/>
      <c r="I3250" s="42"/>
      <c r="J3250" s="42"/>
      <c r="K3250" s="42"/>
      <c r="L3250" s="46"/>
      <c r="M3250" s="42"/>
      <c r="N3250" s="48"/>
      <c r="O3250" s="42"/>
      <c r="P3250" s="42"/>
      <c r="Q3250" s="42"/>
      <c r="R3250" s="47"/>
      <c r="S3250" s="42"/>
      <c r="T3250" s="73"/>
      <c r="U3250" s="48"/>
      <c r="V3250" s="49"/>
    </row>
    <row r="3251" spans="1:22" x14ac:dyDescent="0.35">
      <c r="A3251" s="1"/>
      <c r="B3251" s="44"/>
      <c r="E3251" s="50"/>
      <c r="F3251" s="41"/>
      <c r="G3251" s="42"/>
      <c r="H3251" s="42"/>
      <c r="I3251" s="42"/>
      <c r="J3251" s="42"/>
      <c r="K3251" s="42"/>
      <c r="L3251" s="46"/>
      <c r="M3251" s="48"/>
      <c r="N3251" s="48"/>
      <c r="O3251" s="42"/>
      <c r="P3251" s="42"/>
      <c r="Q3251" s="42"/>
      <c r="R3251" s="47"/>
      <c r="S3251" s="42"/>
      <c r="T3251" s="73"/>
      <c r="U3251" s="48"/>
      <c r="V3251" s="49"/>
    </row>
    <row r="3252" spans="1:22" x14ac:dyDescent="0.35">
      <c r="A3252" s="1"/>
      <c r="B3252" s="44"/>
      <c r="E3252" s="50"/>
      <c r="F3252" s="41"/>
      <c r="G3252" s="42"/>
      <c r="H3252" s="42"/>
      <c r="I3252" s="42"/>
      <c r="J3252" s="42"/>
      <c r="K3252" s="42"/>
      <c r="L3252" s="46"/>
      <c r="M3252" s="42"/>
      <c r="N3252" s="48"/>
      <c r="O3252" s="42"/>
      <c r="P3252" s="42"/>
      <c r="Q3252" s="42"/>
      <c r="R3252" s="47"/>
      <c r="S3252" s="42"/>
      <c r="T3252" s="73"/>
      <c r="U3252" s="48"/>
      <c r="V3252" s="49"/>
    </row>
    <row r="3253" spans="1:22" x14ac:dyDescent="0.35">
      <c r="A3253" s="1"/>
      <c r="B3253" s="44"/>
      <c r="E3253" s="50"/>
      <c r="F3253" s="41"/>
      <c r="G3253" s="42"/>
      <c r="H3253" s="42"/>
      <c r="I3253" s="42"/>
      <c r="J3253" s="42"/>
      <c r="K3253" s="42"/>
      <c r="L3253" s="46"/>
      <c r="M3253" s="48"/>
      <c r="N3253" s="48"/>
      <c r="O3253" s="42"/>
      <c r="P3253" s="42"/>
      <c r="Q3253" s="42"/>
      <c r="R3253" s="47"/>
      <c r="S3253" s="42"/>
      <c r="T3253" s="73"/>
      <c r="U3253" s="48"/>
      <c r="V3253" s="49"/>
    </row>
    <row r="3254" spans="1:22" x14ac:dyDescent="0.35">
      <c r="A3254" s="1"/>
      <c r="B3254" s="44"/>
      <c r="E3254" s="50"/>
      <c r="F3254" s="41"/>
      <c r="G3254" s="42"/>
      <c r="H3254" s="42"/>
      <c r="I3254" s="42"/>
      <c r="J3254" s="42"/>
      <c r="K3254" s="42"/>
      <c r="L3254" s="46"/>
      <c r="M3254" s="42"/>
      <c r="N3254" s="48"/>
      <c r="O3254" s="42"/>
      <c r="P3254" s="42"/>
      <c r="Q3254" s="42"/>
      <c r="R3254" s="47"/>
      <c r="S3254" s="42"/>
      <c r="T3254" s="73"/>
      <c r="U3254" s="48"/>
      <c r="V3254" s="49"/>
    </row>
    <row r="3255" spans="1:22" x14ac:dyDescent="0.35">
      <c r="A3255" s="1"/>
      <c r="B3255" s="44"/>
      <c r="E3255" s="50"/>
      <c r="F3255" s="41"/>
      <c r="G3255" s="42"/>
      <c r="H3255" s="42"/>
      <c r="I3255" s="42"/>
      <c r="J3255" s="42"/>
      <c r="K3255" s="42"/>
      <c r="L3255" s="46"/>
      <c r="M3255" s="48"/>
      <c r="N3255" s="48"/>
      <c r="O3255" s="42"/>
      <c r="P3255" s="42"/>
      <c r="Q3255" s="42"/>
      <c r="R3255" s="47"/>
      <c r="S3255" s="42"/>
      <c r="T3255" s="73"/>
      <c r="U3255" s="48"/>
      <c r="V3255" s="49"/>
    </row>
    <row r="3256" spans="1:22" x14ac:dyDescent="0.35">
      <c r="A3256" s="1"/>
      <c r="B3256" s="44"/>
      <c r="E3256" s="50"/>
      <c r="F3256" s="41"/>
      <c r="G3256" s="42"/>
      <c r="H3256" s="42"/>
      <c r="I3256" s="42"/>
      <c r="J3256" s="42"/>
      <c r="K3256" s="42"/>
      <c r="L3256" s="46"/>
      <c r="M3256" s="48"/>
      <c r="N3256" s="48"/>
      <c r="O3256" s="42"/>
      <c r="P3256" s="42"/>
      <c r="Q3256" s="42"/>
      <c r="R3256" s="47"/>
      <c r="S3256" s="42"/>
      <c r="T3256" s="73"/>
      <c r="U3256" s="48"/>
      <c r="V3256" s="49"/>
    </row>
    <row r="3257" spans="1:22" x14ac:dyDescent="0.35">
      <c r="A3257" s="1"/>
      <c r="B3257" s="44"/>
      <c r="E3257" s="50"/>
      <c r="F3257" s="41"/>
      <c r="G3257" s="42"/>
      <c r="H3257" s="42"/>
      <c r="I3257" s="42"/>
      <c r="J3257" s="42"/>
      <c r="K3257" s="42"/>
      <c r="L3257" s="46"/>
      <c r="M3257" s="42"/>
      <c r="N3257" s="48"/>
      <c r="O3257" s="42"/>
      <c r="P3257" s="42"/>
      <c r="Q3257" s="42"/>
      <c r="R3257" s="47"/>
      <c r="S3257" s="42"/>
      <c r="T3257" s="73"/>
      <c r="U3257" s="48"/>
      <c r="V3257" s="49"/>
    </row>
    <row r="3258" spans="1:22" x14ac:dyDescent="0.35">
      <c r="A3258" s="1"/>
      <c r="B3258" s="44"/>
      <c r="E3258" s="50"/>
      <c r="F3258" s="41"/>
      <c r="G3258" s="42"/>
      <c r="H3258" s="42"/>
      <c r="I3258" s="42"/>
      <c r="J3258" s="42"/>
      <c r="K3258" s="42"/>
      <c r="L3258" s="46"/>
      <c r="M3258" s="42"/>
      <c r="N3258" s="48"/>
      <c r="O3258" s="42"/>
      <c r="P3258" s="42"/>
      <c r="Q3258" s="42"/>
      <c r="R3258" s="47"/>
      <c r="S3258" s="42"/>
      <c r="T3258" s="73"/>
      <c r="U3258" s="48"/>
      <c r="V3258" s="49"/>
    </row>
    <row r="3259" spans="1:22" x14ac:dyDescent="0.35">
      <c r="A3259" s="1"/>
      <c r="B3259" s="44"/>
      <c r="E3259" s="50"/>
      <c r="F3259" s="41"/>
      <c r="G3259" s="42"/>
      <c r="H3259" s="42"/>
      <c r="I3259" s="42"/>
      <c r="J3259" s="42"/>
      <c r="K3259" s="42"/>
      <c r="L3259" s="46"/>
      <c r="M3259" s="48"/>
      <c r="N3259" s="48"/>
      <c r="O3259" s="42"/>
      <c r="P3259" s="42"/>
      <c r="Q3259" s="42"/>
      <c r="R3259" s="47"/>
      <c r="S3259" s="42"/>
      <c r="T3259" s="73"/>
      <c r="U3259" s="48"/>
      <c r="V3259" s="49"/>
    </row>
    <row r="3260" spans="1:22" x14ac:dyDescent="0.35">
      <c r="A3260" s="1"/>
      <c r="B3260" s="44"/>
      <c r="E3260" s="50"/>
      <c r="F3260" s="41"/>
      <c r="G3260" s="42"/>
      <c r="H3260" s="42"/>
      <c r="I3260" s="42"/>
      <c r="J3260" s="42"/>
      <c r="K3260" s="42"/>
      <c r="L3260" s="46"/>
      <c r="M3260" s="48"/>
      <c r="N3260" s="48"/>
      <c r="O3260" s="42"/>
      <c r="P3260" s="42"/>
      <c r="Q3260" s="42"/>
      <c r="R3260" s="47"/>
      <c r="S3260" s="42"/>
      <c r="T3260" s="73"/>
      <c r="U3260" s="48"/>
      <c r="V3260" s="49"/>
    </row>
    <row r="3261" spans="1:22" x14ac:dyDescent="0.35">
      <c r="A3261" s="1"/>
      <c r="B3261" s="44"/>
      <c r="E3261" s="50"/>
      <c r="F3261" s="41"/>
      <c r="G3261" s="42"/>
      <c r="H3261" s="42"/>
      <c r="I3261" s="42"/>
      <c r="J3261" s="42"/>
      <c r="K3261" s="42"/>
      <c r="L3261" s="46"/>
      <c r="M3261" s="42"/>
      <c r="N3261" s="48"/>
      <c r="O3261" s="42"/>
      <c r="P3261" s="42"/>
      <c r="Q3261" s="42"/>
      <c r="R3261" s="47"/>
      <c r="S3261" s="42"/>
      <c r="T3261" s="73"/>
      <c r="U3261" s="48"/>
      <c r="V3261" s="49"/>
    </row>
    <row r="3262" spans="1:22" x14ac:dyDescent="0.35">
      <c r="A3262" s="1"/>
      <c r="B3262" s="44"/>
      <c r="E3262" s="50"/>
      <c r="F3262" s="41"/>
      <c r="G3262" s="42"/>
      <c r="H3262" s="42"/>
      <c r="I3262" s="42"/>
      <c r="J3262" s="42"/>
      <c r="K3262" s="42"/>
      <c r="L3262" s="46"/>
      <c r="M3262" s="42"/>
      <c r="N3262" s="48"/>
      <c r="O3262" s="42"/>
      <c r="P3262" s="42"/>
      <c r="Q3262" s="42"/>
      <c r="R3262" s="47"/>
      <c r="S3262" s="42"/>
      <c r="T3262" s="73"/>
      <c r="U3262" s="48"/>
      <c r="V3262" s="49"/>
    </row>
    <row r="3263" spans="1:22" x14ac:dyDescent="0.35">
      <c r="A3263" s="1"/>
      <c r="B3263" s="44"/>
      <c r="E3263" s="50"/>
      <c r="F3263" s="41"/>
      <c r="G3263" s="42"/>
      <c r="H3263" s="42"/>
      <c r="I3263" s="42"/>
      <c r="J3263" s="42"/>
      <c r="K3263" s="42"/>
      <c r="L3263" s="46"/>
      <c r="M3263" s="42"/>
      <c r="N3263" s="48"/>
      <c r="O3263" s="42"/>
      <c r="P3263" s="42"/>
      <c r="Q3263" s="42"/>
      <c r="R3263" s="47"/>
      <c r="S3263" s="42"/>
      <c r="T3263" s="73"/>
      <c r="U3263" s="48"/>
      <c r="V3263" s="49"/>
    </row>
    <row r="3264" spans="1:22" x14ac:dyDescent="0.35">
      <c r="A3264" s="1"/>
      <c r="B3264" s="44"/>
      <c r="E3264" s="50"/>
      <c r="F3264" s="41"/>
      <c r="G3264" s="42"/>
      <c r="H3264" s="42"/>
      <c r="I3264" s="42"/>
      <c r="J3264" s="42"/>
      <c r="K3264" s="42"/>
      <c r="L3264" s="46"/>
      <c r="M3264" s="42"/>
      <c r="N3264" s="48"/>
      <c r="O3264" s="42"/>
      <c r="P3264" s="42"/>
      <c r="Q3264" s="42"/>
      <c r="R3264" s="47"/>
      <c r="S3264" s="42"/>
      <c r="T3264" s="73"/>
      <c r="U3264" s="48"/>
      <c r="V3264" s="49"/>
    </row>
    <row r="3265" spans="1:22" x14ac:dyDescent="0.35">
      <c r="A3265" s="1"/>
      <c r="B3265" s="44"/>
      <c r="E3265" s="50"/>
      <c r="F3265" s="41"/>
      <c r="G3265" s="42"/>
      <c r="H3265" s="42"/>
      <c r="I3265" s="42"/>
      <c r="J3265" s="42"/>
      <c r="K3265" s="42"/>
      <c r="L3265" s="46"/>
      <c r="M3265" s="42"/>
      <c r="N3265" s="48"/>
      <c r="O3265" s="42"/>
      <c r="P3265" s="42"/>
      <c r="Q3265" s="42"/>
      <c r="R3265" s="47"/>
      <c r="S3265" s="42"/>
      <c r="T3265" s="73"/>
      <c r="U3265" s="48"/>
      <c r="V3265" s="49"/>
    </row>
    <row r="3266" spans="1:22" x14ac:dyDescent="0.35">
      <c r="A3266" s="1"/>
      <c r="B3266" s="44"/>
      <c r="E3266" s="50"/>
      <c r="F3266" s="41"/>
      <c r="G3266" s="42"/>
      <c r="H3266" s="42"/>
      <c r="I3266" s="42"/>
      <c r="J3266" s="42"/>
      <c r="K3266" s="42"/>
      <c r="L3266" s="46"/>
      <c r="M3266" s="42"/>
      <c r="N3266" s="48"/>
      <c r="O3266" s="42"/>
      <c r="P3266" s="42"/>
      <c r="Q3266" s="42"/>
      <c r="R3266" s="47"/>
      <c r="S3266" s="42"/>
      <c r="T3266" s="73"/>
      <c r="U3266" s="48"/>
      <c r="V3266" s="49"/>
    </row>
    <row r="3267" spans="1:22" x14ac:dyDescent="0.35">
      <c r="A3267" s="1"/>
      <c r="B3267" s="44"/>
      <c r="E3267" s="50"/>
      <c r="F3267" s="41"/>
      <c r="G3267" s="42"/>
      <c r="H3267" s="42"/>
      <c r="I3267" s="42"/>
      <c r="J3267" s="42"/>
      <c r="K3267" s="42"/>
      <c r="L3267" s="46"/>
      <c r="M3267" s="42"/>
      <c r="N3267" s="48"/>
      <c r="O3267" s="42"/>
      <c r="P3267" s="42"/>
      <c r="Q3267" s="42"/>
      <c r="R3267" s="47"/>
      <c r="S3267" s="42"/>
      <c r="T3267" s="73"/>
      <c r="U3267" s="48"/>
      <c r="V3267" s="49"/>
    </row>
    <row r="3268" spans="1:22" x14ac:dyDescent="0.35">
      <c r="A3268" s="1"/>
      <c r="B3268" s="44"/>
      <c r="E3268" s="50"/>
      <c r="F3268" s="41"/>
      <c r="G3268" s="42"/>
      <c r="H3268" s="42"/>
      <c r="I3268" s="42"/>
      <c r="J3268" s="42"/>
      <c r="K3268" s="42"/>
      <c r="L3268" s="46"/>
      <c r="M3268" s="42"/>
      <c r="N3268" s="48"/>
      <c r="O3268" s="42"/>
      <c r="P3268" s="42"/>
      <c r="Q3268" s="42"/>
      <c r="R3268" s="47"/>
      <c r="S3268" s="42"/>
      <c r="T3268" s="73"/>
      <c r="U3268" s="48"/>
      <c r="V3268" s="49"/>
    </row>
    <row r="3269" spans="1:22" x14ac:dyDescent="0.35">
      <c r="A3269" s="1"/>
      <c r="B3269" s="44"/>
      <c r="E3269" s="50"/>
      <c r="F3269" s="41"/>
      <c r="G3269" s="42"/>
      <c r="H3269" s="42"/>
      <c r="I3269" s="42"/>
      <c r="J3269" s="42"/>
      <c r="K3269" s="42"/>
      <c r="L3269" s="46"/>
      <c r="M3269" s="48"/>
      <c r="N3269" s="48"/>
      <c r="O3269" s="42"/>
      <c r="P3269" s="42"/>
      <c r="Q3269" s="42"/>
      <c r="R3269" s="47"/>
      <c r="S3269" s="42"/>
      <c r="T3269" s="73"/>
      <c r="U3269" s="48"/>
      <c r="V3269" s="49"/>
    </row>
    <row r="3270" spans="1:22" x14ac:dyDescent="0.35">
      <c r="A3270" s="1"/>
      <c r="B3270" s="44"/>
      <c r="E3270" s="50"/>
      <c r="F3270" s="41"/>
      <c r="G3270" s="42"/>
      <c r="H3270" s="42"/>
      <c r="I3270" s="42"/>
      <c r="J3270" s="42"/>
      <c r="K3270" s="42"/>
      <c r="L3270" s="46"/>
      <c r="M3270" s="48"/>
      <c r="N3270" s="48"/>
      <c r="O3270" s="42"/>
      <c r="P3270" s="42"/>
      <c r="Q3270" s="42"/>
      <c r="R3270" s="47"/>
      <c r="S3270" s="42"/>
      <c r="T3270" s="73"/>
      <c r="U3270" s="48"/>
      <c r="V3270" s="49"/>
    </row>
    <row r="3271" spans="1:22" x14ac:dyDescent="0.35">
      <c r="A3271" s="1"/>
      <c r="B3271" s="44"/>
      <c r="E3271" s="50"/>
      <c r="F3271" s="41"/>
      <c r="G3271" s="42"/>
      <c r="H3271" s="42"/>
      <c r="I3271" s="42"/>
      <c r="J3271" s="42"/>
      <c r="K3271" s="42"/>
      <c r="L3271" s="46"/>
      <c r="M3271" s="42"/>
      <c r="N3271" s="48"/>
      <c r="O3271" s="42"/>
      <c r="P3271" s="42"/>
      <c r="Q3271" s="42"/>
      <c r="R3271" s="47"/>
      <c r="S3271" s="42"/>
      <c r="T3271" s="73"/>
      <c r="U3271" s="48"/>
      <c r="V3271" s="49"/>
    </row>
    <row r="3272" spans="1:22" x14ac:dyDescent="0.35">
      <c r="A3272" s="1"/>
      <c r="B3272" s="44"/>
      <c r="E3272" s="50"/>
      <c r="F3272" s="41"/>
      <c r="G3272" s="42"/>
      <c r="H3272" s="42"/>
      <c r="I3272" s="42"/>
      <c r="J3272" s="42"/>
      <c r="K3272" s="42"/>
      <c r="L3272" s="46"/>
      <c r="M3272" s="42"/>
      <c r="N3272" s="48"/>
      <c r="O3272" s="42"/>
      <c r="P3272" s="42"/>
      <c r="Q3272" s="42"/>
      <c r="R3272" s="47"/>
      <c r="S3272" s="42"/>
      <c r="T3272" s="73"/>
      <c r="U3272" s="48"/>
      <c r="V3272" s="49"/>
    </row>
    <row r="3273" spans="1:22" x14ac:dyDescent="0.35">
      <c r="A3273" s="1"/>
      <c r="B3273" s="44"/>
      <c r="E3273" s="50"/>
      <c r="F3273" s="41"/>
      <c r="G3273" s="42"/>
      <c r="H3273" s="42"/>
      <c r="I3273" s="42"/>
      <c r="J3273" s="42"/>
      <c r="K3273" s="42"/>
      <c r="L3273" s="46"/>
      <c r="M3273" s="42"/>
      <c r="N3273" s="48"/>
      <c r="O3273" s="42"/>
      <c r="P3273" s="42"/>
      <c r="Q3273" s="42"/>
      <c r="R3273" s="47"/>
      <c r="S3273" s="42"/>
      <c r="T3273" s="73"/>
      <c r="U3273" s="48"/>
      <c r="V3273" s="49"/>
    </row>
    <row r="3274" spans="1:22" x14ac:dyDescent="0.35">
      <c r="A3274" s="1"/>
      <c r="B3274" s="44"/>
      <c r="E3274" s="50"/>
      <c r="F3274" s="41"/>
      <c r="G3274" s="42"/>
      <c r="H3274" s="42"/>
      <c r="I3274" s="42"/>
      <c r="J3274" s="42"/>
      <c r="K3274" s="42"/>
      <c r="L3274" s="46"/>
      <c r="M3274" s="42"/>
      <c r="N3274" s="48"/>
      <c r="O3274" s="42"/>
      <c r="P3274" s="42"/>
      <c r="Q3274" s="42"/>
      <c r="R3274" s="47"/>
      <c r="S3274" s="42"/>
      <c r="T3274" s="73"/>
      <c r="U3274" s="48"/>
      <c r="V3274" s="49"/>
    </row>
    <row r="3275" spans="1:22" x14ac:dyDescent="0.35">
      <c r="A3275" s="1"/>
      <c r="B3275" s="44"/>
      <c r="E3275" s="50"/>
      <c r="F3275" s="41"/>
      <c r="G3275" s="42"/>
      <c r="H3275" s="42"/>
      <c r="I3275" s="42"/>
      <c r="J3275" s="42"/>
      <c r="K3275" s="42"/>
      <c r="L3275" s="46"/>
      <c r="M3275" s="42"/>
      <c r="N3275" s="48"/>
      <c r="O3275" s="42"/>
      <c r="P3275" s="42"/>
      <c r="Q3275" s="42"/>
      <c r="R3275" s="47"/>
      <c r="S3275" s="42"/>
      <c r="T3275" s="73"/>
      <c r="U3275" s="48"/>
      <c r="V3275" s="49"/>
    </row>
    <row r="3276" spans="1:22" x14ac:dyDescent="0.35">
      <c r="A3276" s="1"/>
      <c r="B3276" s="44"/>
      <c r="E3276" s="50"/>
      <c r="F3276" s="41"/>
      <c r="G3276" s="42"/>
      <c r="H3276" s="42"/>
      <c r="I3276" s="42"/>
      <c r="J3276" s="42"/>
      <c r="K3276" s="42"/>
      <c r="L3276" s="46"/>
      <c r="M3276" s="42"/>
      <c r="N3276" s="48"/>
      <c r="O3276" s="42"/>
      <c r="P3276" s="42"/>
      <c r="Q3276" s="42"/>
      <c r="R3276" s="47"/>
      <c r="S3276" s="42"/>
      <c r="T3276" s="73"/>
      <c r="U3276" s="48"/>
      <c r="V3276" s="49"/>
    </row>
    <row r="3277" spans="1:22" x14ac:dyDescent="0.35">
      <c r="A3277" s="1"/>
      <c r="B3277" s="44"/>
      <c r="E3277" s="50"/>
      <c r="F3277" s="41"/>
      <c r="G3277" s="42"/>
      <c r="H3277" s="42"/>
      <c r="I3277" s="42"/>
      <c r="J3277" s="42"/>
      <c r="K3277" s="42"/>
      <c r="L3277" s="46"/>
      <c r="M3277" s="42"/>
      <c r="N3277" s="48"/>
      <c r="O3277" s="42"/>
      <c r="P3277" s="42"/>
      <c r="Q3277" s="42"/>
      <c r="R3277" s="47"/>
      <c r="S3277" s="42"/>
      <c r="T3277" s="73"/>
      <c r="U3277" s="48"/>
      <c r="V3277" s="49"/>
    </row>
    <row r="3278" spans="1:22" x14ac:dyDescent="0.35">
      <c r="A3278" s="1"/>
      <c r="B3278" s="44"/>
      <c r="E3278" s="50"/>
      <c r="F3278" s="41"/>
      <c r="G3278" s="42"/>
      <c r="H3278" s="42"/>
      <c r="I3278" s="42"/>
      <c r="J3278" s="42"/>
      <c r="K3278" s="42"/>
      <c r="L3278" s="46"/>
      <c r="M3278" s="42"/>
      <c r="N3278" s="48"/>
      <c r="O3278" s="42"/>
      <c r="P3278" s="42"/>
      <c r="Q3278" s="42"/>
      <c r="R3278" s="47"/>
      <c r="S3278" s="42"/>
      <c r="T3278" s="73"/>
      <c r="U3278" s="48"/>
      <c r="V3278" s="49"/>
    </row>
    <row r="3279" spans="1:22" x14ac:dyDescent="0.35">
      <c r="A3279" s="1"/>
      <c r="B3279" s="44"/>
      <c r="E3279" s="50"/>
      <c r="F3279" s="41"/>
      <c r="G3279" s="42"/>
      <c r="H3279" s="42"/>
      <c r="I3279" s="42"/>
      <c r="J3279" s="42"/>
      <c r="K3279" s="42"/>
      <c r="L3279" s="46"/>
      <c r="M3279" s="42"/>
      <c r="N3279" s="48"/>
      <c r="O3279" s="42"/>
      <c r="P3279" s="42"/>
      <c r="Q3279" s="42"/>
      <c r="R3279" s="47"/>
      <c r="S3279" s="42"/>
      <c r="T3279" s="73"/>
      <c r="U3279" s="48"/>
      <c r="V3279" s="49"/>
    </row>
    <row r="3280" spans="1:22" x14ac:dyDescent="0.35">
      <c r="A3280" s="1"/>
      <c r="B3280" s="44"/>
      <c r="E3280" s="50"/>
      <c r="F3280" s="41"/>
      <c r="G3280" s="42"/>
      <c r="H3280" s="42"/>
      <c r="I3280" s="42"/>
      <c r="J3280" s="42"/>
      <c r="K3280" s="42"/>
      <c r="L3280" s="46"/>
      <c r="M3280" s="42"/>
      <c r="N3280" s="48"/>
      <c r="O3280" s="42"/>
      <c r="P3280" s="42"/>
      <c r="Q3280" s="42"/>
      <c r="R3280" s="47"/>
      <c r="S3280" s="42"/>
      <c r="T3280" s="73"/>
      <c r="U3280" s="48"/>
      <c r="V3280" s="49"/>
    </row>
    <row r="3281" spans="1:22" x14ac:dyDescent="0.35">
      <c r="A3281" s="1"/>
      <c r="B3281" s="44"/>
      <c r="E3281" s="50"/>
      <c r="F3281" s="41"/>
      <c r="G3281" s="42"/>
      <c r="H3281" s="42"/>
      <c r="I3281" s="42"/>
      <c r="J3281" s="42"/>
      <c r="K3281" s="42"/>
      <c r="L3281" s="46"/>
      <c r="M3281" s="48"/>
      <c r="N3281" s="48"/>
      <c r="O3281" s="42"/>
      <c r="P3281" s="42"/>
      <c r="Q3281" s="42"/>
      <c r="R3281" s="47"/>
      <c r="S3281" s="42"/>
      <c r="T3281" s="73"/>
      <c r="U3281" s="48"/>
      <c r="V3281" s="49"/>
    </row>
    <row r="3282" spans="1:22" x14ac:dyDescent="0.35">
      <c r="A3282" s="1"/>
      <c r="B3282" s="44"/>
      <c r="E3282" s="50"/>
      <c r="F3282" s="41"/>
      <c r="G3282" s="42"/>
      <c r="H3282" s="42"/>
      <c r="I3282" s="42"/>
      <c r="J3282" s="42"/>
      <c r="K3282" s="42"/>
      <c r="L3282" s="46"/>
      <c r="M3282" s="42"/>
      <c r="N3282" s="48"/>
      <c r="O3282" s="42"/>
      <c r="P3282" s="42"/>
      <c r="Q3282" s="42"/>
      <c r="R3282" s="47"/>
      <c r="S3282" s="42"/>
      <c r="T3282" s="73"/>
      <c r="U3282" s="48"/>
      <c r="V3282" s="49"/>
    </row>
    <row r="3283" spans="1:22" x14ac:dyDescent="0.35">
      <c r="A3283" s="1"/>
      <c r="B3283" s="44"/>
      <c r="E3283" s="50"/>
      <c r="F3283" s="41"/>
      <c r="G3283" s="42"/>
      <c r="H3283" s="42"/>
      <c r="I3283" s="42"/>
      <c r="J3283" s="42"/>
      <c r="K3283" s="42"/>
      <c r="L3283" s="46"/>
      <c r="M3283" s="48"/>
      <c r="N3283" s="48"/>
      <c r="O3283" s="42"/>
      <c r="P3283" s="42"/>
      <c r="Q3283" s="42"/>
      <c r="R3283" s="47"/>
      <c r="S3283" s="42"/>
      <c r="T3283" s="73"/>
      <c r="U3283" s="48"/>
      <c r="V3283" s="49"/>
    </row>
    <row r="3284" spans="1:22" x14ac:dyDescent="0.35">
      <c r="A3284" s="1"/>
      <c r="B3284" s="44"/>
      <c r="E3284" s="50"/>
      <c r="F3284" s="41"/>
      <c r="G3284" s="42"/>
      <c r="H3284" s="42"/>
      <c r="I3284" s="42"/>
      <c r="J3284" s="42"/>
      <c r="K3284" s="42"/>
      <c r="L3284" s="46"/>
      <c r="M3284" s="42"/>
      <c r="N3284" s="48"/>
      <c r="O3284" s="42"/>
      <c r="P3284" s="42"/>
      <c r="Q3284" s="42"/>
      <c r="R3284" s="47"/>
      <c r="S3284" s="42"/>
      <c r="T3284" s="73"/>
      <c r="U3284" s="48"/>
      <c r="V3284" s="49"/>
    </row>
    <row r="3285" spans="1:22" x14ac:dyDescent="0.35">
      <c r="A3285" s="1"/>
      <c r="B3285" s="44"/>
      <c r="E3285" s="50"/>
      <c r="F3285" s="41"/>
      <c r="G3285" s="42"/>
      <c r="H3285" s="42"/>
      <c r="I3285" s="42"/>
      <c r="J3285" s="42"/>
      <c r="K3285" s="42"/>
      <c r="L3285" s="46"/>
      <c r="M3285" s="42"/>
      <c r="N3285" s="48"/>
      <c r="O3285" s="42"/>
      <c r="P3285" s="42"/>
      <c r="Q3285" s="42"/>
      <c r="R3285" s="47"/>
      <c r="S3285" s="42"/>
      <c r="T3285" s="73"/>
      <c r="U3285" s="48"/>
      <c r="V3285" s="49"/>
    </row>
    <row r="3286" spans="1:22" x14ac:dyDescent="0.35">
      <c r="A3286" s="1"/>
      <c r="B3286" s="44"/>
      <c r="E3286" s="50"/>
      <c r="F3286" s="41"/>
      <c r="G3286" s="42"/>
      <c r="H3286" s="42"/>
      <c r="I3286" s="42"/>
      <c r="J3286" s="42"/>
      <c r="K3286" s="42"/>
      <c r="L3286" s="46"/>
      <c r="M3286" s="48"/>
      <c r="N3286" s="48"/>
      <c r="O3286" s="42"/>
      <c r="P3286" s="42"/>
      <c r="Q3286" s="42"/>
      <c r="R3286" s="47"/>
      <c r="S3286" s="42"/>
      <c r="T3286" s="73"/>
      <c r="U3286" s="48"/>
      <c r="V3286" s="49"/>
    </row>
    <row r="3287" spans="1:22" x14ac:dyDescent="0.35">
      <c r="A3287" s="1"/>
      <c r="B3287" s="44"/>
      <c r="E3287" s="50"/>
      <c r="F3287" s="41"/>
      <c r="G3287" s="42"/>
      <c r="H3287" s="42"/>
      <c r="I3287" s="42"/>
      <c r="J3287" s="42"/>
      <c r="K3287" s="42"/>
      <c r="L3287" s="46"/>
      <c r="M3287" s="42"/>
      <c r="N3287" s="48"/>
      <c r="O3287" s="42"/>
      <c r="P3287" s="42"/>
      <c r="Q3287" s="42"/>
      <c r="R3287" s="47"/>
      <c r="S3287" s="42"/>
      <c r="T3287" s="73"/>
      <c r="U3287" s="48"/>
      <c r="V3287" s="49"/>
    </row>
    <row r="3288" spans="1:22" x14ac:dyDescent="0.35">
      <c r="A3288" s="1"/>
      <c r="B3288" s="44"/>
      <c r="E3288" s="50"/>
      <c r="F3288" s="41"/>
      <c r="G3288" s="42"/>
      <c r="H3288" s="42"/>
      <c r="I3288" s="42"/>
      <c r="J3288" s="42"/>
      <c r="K3288" s="42"/>
      <c r="L3288" s="46"/>
      <c r="M3288" s="42"/>
      <c r="N3288" s="48"/>
      <c r="O3288" s="42"/>
      <c r="P3288" s="42"/>
      <c r="Q3288" s="42"/>
      <c r="R3288" s="47"/>
      <c r="S3288" s="42"/>
      <c r="T3288" s="73"/>
      <c r="U3288" s="48"/>
      <c r="V3288" s="49"/>
    </row>
    <row r="3289" spans="1:22" x14ac:dyDescent="0.35">
      <c r="A3289" s="1"/>
      <c r="B3289" s="44"/>
      <c r="E3289" s="50"/>
      <c r="F3289" s="41"/>
      <c r="G3289" s="42"/>
      <c r="H3289" s="48"/>
      <c r="I3289" s="42"/>
      <c r="J3289" s="42"/>
      <c r="K3289" s="42"/>
      <c r="L3289" s="46"/>
      <c r="M3289" s="42"/>
      <c r="N3289" s="48"/>
      <c r="O3289" s="42"/>
      <c r="P3289" s="42"/>
      <c r="Q3289" s="42"/>
      <c r="R3289" s="47"/>
      <c r="S3289" s="42"/>
      <c r="T3289" s="73"/>
      <c r="U3289" s="48"/>
      <c r="V3289" s="49"/>
    </row>
    <row r="3290" spans="1:22" x14ac:dyDescent="0.35">
      <c r="A3290" s="1"/>
      <c r="B3290" s="44"/>
      <c r="E3290" s="50"/>
      <c r="F3290" s="41"/>
      <c r="G3290" s="42"/>
      <c r="H3290" s="42"/>
      <c r="I3290" s="42"/>
      <c r="J3290" s="42"/>
      <c r="K3290" s="42"/>
      <c r="L3290" s="46"/>
      <c r="M3290" s="42"/>
      <c r="N3290" s="48"/>
      <c r="O3290" s="42"/>
      <c r="P3290" s="42"/>
      <c r="Q3290" s="42"/>
      <c r="R3290" s="47"/>
      <c r="S3290" s="42"/>
      <c r="T3290" s="73"/>
      <c r="U3290" s="48"/>
      <c r="V3290" s="49"/>
    </row>
    <row r="3291" spans="1:22" x14ac:dyDescent="0.35">
      <c r="A3291" s="1"/>
      <c r="B3291" s="44"/>
      <c r="E3291" s="50"/>
      <c r="F3291" s="41"/>
      <c r="G3291" s="42"/>
      <c r="H3291" s="42"/>
      <c r="I3291" s="42"/>
      <c r="J3291" s="42"/>
      <c r="K3291" s="42"/>
      <c r="L3291" s="46"/>
      <c r="M3291" s="42"/>
      <c r="N3291" s="48"/>
      <c r="O3291" s="42"/>
      <c r="P3291" s="42"/>
      <c r="Q3291" s="42"/>
      <c r="R3291" s="47"/>
      <c r="S3291" s="42"/>
      <c r="T3291" s="73"/>
      <c r="U3291" s="48"/>
      <c r="V3291" s="49"/>
    </row>
    <row r="3292" spans="1:22" x14ac:dyDescent="0.35">
      <c r="A3292" s="1"/>
      <c r="B3292" s="44"/>
      <c r="E3292" s="50"/>
      <c r="F3292" s="41"/>
      <c r="G3292" s="42"/>
      <c r="H3292" s="48"/>
      <c r="I3292" s="42"/>
      <c r="J3292" s="42"/>
      <c r="K3292" s="42"/>
      <c r="L3292" s="46"/>
      <c r="M3292" s="42"/>
      <c r="N3292" s="48"/>
      <c r="O3292" s="42"/>
      <c r="P3292" s="42"/>
      <c r="Q3292" s="42"/>
      <c r="R3292" s="47"/>
      <c r="S3292" s="42"/>
      <c r="T3292" s="73"/>
      <c r="U3292" s="48"/>
      <c r="V3292" s="49"/>
    </row>
    <row r="3293" spans="1:22" x14ac:dyDescent="0.35">
      <c r="A3293" s="1"/>
      <c r="B3293" s="44"/>
      <c r="E3293" s="50"/>
      <c r="F3293" s="41"/>
      <c r="G3293" s="42"/>
      <c r="H3293" s="42"/>
      <c r="I3293" s="42"/>
      <c r="J3293" s="42"/>
      <c r="K3293" s="42"/>
      <c r="L3293" s="46"/>
      <c r="M3293" s="42"/>
      <c r="N3293" s="48"/>
      <c r="O3293" s="42"/>
      <c r="P3293" s="42"/>
      <c r="Q3293" s="42"/>
      <c r="R3293" s="47"/>
      <c r="S3293" s="42"/>
      <c r="T3293" s="73"/>
      <c r="U3293" s="48"/>
      <c r="V3293" s="49"/>
    </row>
    <row r="3294" spans="1:22" x14ac:dyDescent="0.35">
      <c r="A3294" s="1"/>
      <c r="B3294" s="44"/>
      <c r="E3294" s="50"/>
      <c r="F3294" s="41"/>
      <c r="G3294" s="42"/>
      <c r="H3294" s="42"/>
      <c r="I3294" s="42"/>
      <c r="J3294" s="42"/>
      <c r="K3294" s="42"/>
      <c r="L3294" s="46"/>
      <c r="M3294" s="42"/>
      <c r="N3294" s="48"/>
      <c r="O3294" s="42"/>
      <c r="P3294" s="42"/>
      <c r="Q3294" s="42"/>
      <c r="R3294" s="47"/>
      <c r="S3294" s="42"/>
      <c r="T3294" s="73"/>
      <c r="U3294" s="48"/>
      <c r="V3294" s="49"/>
    </row>
    <row r="3295" spans="1:22" x14ac:dyDescent="0.35">
      <c r="A3295" s="1"/>
      <c r="B3295" s="44"/>
      <c r="E3295" s="50"/>
      <c r="F3295" s="41"/>
      <c r="G3295" s="42"/>
      <c r="H3295" s="42"/>
      <c r="I3295" s="42"/>
      <c r="J3295" s="42"/>
      <c r="K3295" s="42"/>
      <c r="L3295" s="46"/>
      <c r="M3295" s="42"/>
      <c r="N3295" s="42"/>
      <c r="O3295" s="42"/>
      <c r="P3295" s="42"/>
      <c r="Q3295" s="42"/>
      <c r="R3295" s="47"/>
      <c r="S3295" s="42"/>
      <c r="T3295" s="43"/>
      <c r="U3295" s="48"/>
      <c r="V3295" s="49"/>
    </row>
    <row r="3296" spans="1:22" x14ac:dyDescent="0.35">
      <c r="A3296" s="1"/>
      <c r="B3296" s="44"/>
      <c r="E3296" s="50"/>
      <c r="F3296" s="41"/>
      <c r="G3296" s="42"/>
      <c r="H3296" s="42"/>
      <c r="I3296" s="42"/>
      <c r="J3296" s="42"/>
      <c r="K3296" s="42"/>
      <c r="L3296" s="46"/>
      <c r="M3296" s="42"/>
      <c r="N3296" s="42"/>
      <c r="O3296" s="42"/>
      <c r="P3296" s="42"/>
      <c r="Q3296" s="42"/>
      <c r="R3296" s="47"/>
      <c r="S3296" s="42"/>
      <c r="T3296" s="43"/>
      <c r="U3296" s="48"/>
      <c r="V3296" s="49"/>
    </row>
    <row r="3297" spans="1:22" x14ac:dyDescent="0.35">
      <c r="A3297" s="1"/>
      <c r="B3297" s="44"/>
      <c r="E3297" s="50"/>
      <c r="F3297" s="41"/>
      <c r="G3297" s="42"/>
      <c r="H3297" s="42"/>
      <c r="I3297" s="42"/>
      <c r="J3297" s="42"/>
      <c r="K3297" s="42"/>
      <c r="L3297" s="46"/>
      <c r="M3297" s="42"/>
      <c r="N3297" s="42"/>
      <c r="O3297" s="42"/>
      <c r="P3297" s="42"/>
      <c r="Q3297" s="42"/>
      <c r="R3297" s="47"/>
      <c r="S3297" s="42"/>
      <c r="T3297" s="43"/>
      <c r="U3297" s="48"/>
      <c r="V3297" s="49"/>
    </row>
    <row r="3298" spans="1:22" x14ac:dyDescent="0.35">
      <c r="A3298" s="1"/>
      <c r="B3298" s="44"/>
      <c r="E3298" s="50"/>
      <c r="F3298" s="41"/>
      <c r="G3298" s="42"/>
      <c r="H3298" s="42"/>
      <c r="I3298" s="42"/>
      <c r="J3298" s="42"/>
      <c r="K3298" s="42"/>
      <c r="L3298" s="46"/>
      <c r="M3298" s="42"/>
      <c r="N3298" s="42"/>
      <c r="O3298" s="42"/>
      <c r="P3298" s="42"/>
      <c r="Q3298" s="42"/>
      <c r="R3298" s="47"/>
      <c r="S3298" s="42"/>
      <c r="T3298" s="43"/>
      <c r="U3298" s="48"/>
      <c r="V3298" s="49"/>
    </row>
    <row r="3299" spans="1:22" x14ac:dyDescent="0.35">
      <c r="A3299" s="1"/>
      <c r="B3299" s="44"/>
      <c r="E3299" s="50"/>
      <c r="F3299" s="41"/>
      <c r="G3299" s="42"/>
      <c r="H3299" s="42"/>
      <c r="I3299" s="42"/>
      <c r="J3299" s="42"/>
      <c r="K3299" s="42"/>
      <c r="L3299" s="46"/>
      <c r="M3299" s="42"/>
      <c r="N3299" s="42"/>
      <c r="O3299" s="42"/>
      <c r="P3299" s="42"/>
      <c r="Q3299" s="42"/>
      <c r="R3299" s="47"/>
      <c r="S3299" s="42"/>
      <c r="T3299" s="43"/>
      <c r="U3299" s="48"/>
      <c r="V3299" s="49"/>
    </row>
    <row r="3300" spans="1:22" x14ac:dyDescent="0.35">
      <c r="A3300" s="1"/>
      <c r="B3300" s="44"/>
      <c r="E3300" s="50"/>
      <c r="F3300" s="41"/>
      <c r="G3300" s="42"/>
      <c r="H3300" s="42"/>
      <c r="I3300" s="42"/>
      <c r="J3300" s="42"/>
      <c r="K3300" s="42"/>
      <c r="L3300" s="46"/>
      <c r="M3300" s="42"/>
      <c r="N3300" s="42"/>
      <c r="O3300" s="42"/>
      <c r="P3300" s="42"/>
      <c r="Q3300" s="42"/>
      <c r="R3300" s="47"/>
      <c r="S3300" s="42"/>
      <c r="T3300" s="43"/>
      <c r="U3300" s="48"/>
      <c r="V3300" s="49"/>
    </row>
    <row r="3301" spans="1:22" x14ac:dyDescent="0.35">
      <c r="A3301" s="1"/>
      <c r="B3301" s="44"/>
      <c r="E3301" s="50"/>
      <c r="F3301" s="41"/>
      <c r="G3301" s="42"/>
      <c r="H3301" s="42"/>
      <c r="I3301" s="42"/>
      <c r="J3301" s="42"/>
      <c r="K3301" s="42"/>
      <c r="L3301" s="46"/>
      <c r="M3301" s="42"/>
      <c r="N3301" s="42"/>
      <c r="O3301" s="42"/>
      <c r="P3301" s="42"/>
      <c r="Q3301" s="42"/>
      <c r="R3301" s="47"/>
      <c r="S3301" s="42"/>
      <c r="T3301" s="43"/>
      <c r="U3301" s="48"/>
      <c r="V3301" s="49"/>
    </row>
    <row r="3302" spans="1:22" x14ac:dyDescent="0.35">
      <c r="A3302" s="1"/>
      <c r="B3302" s="44"/>
      <c r="E3302" s="50"/>
      <c r="F3302" s="41"/>
      <c r="G3302" s="42"/>
      <c r="H3302" s="42"/>
      <c r="I3302" s="42"/>
      <c r="J3302" s="42"/>
      <c r="K3302" s="42"/>
      <c r="L3302" s="46"/>
      <c r="M3302" s="42"/>
      <c r="N3302" s="42"/>
      <c r="O3302" s="42"/>
      <c r="P3302" s="42"/>
      <c r="Q3302" s="42"/>
      <c r="R3302" s="47"/>
      <c r="S3302" s="42"/>
      <c r="T3302" s="43"/>
      <c r="U3302" s="48"/>
      <c r="V3302" s="49"/>
    </row>
    <row r="3303" spans="1:22" x14ac:dyDescent="0.35">
      <c r="A3303" s="1"/>
      <c r="B3303" s="44"/>
      <c r="E3303" s="50"/>
      <c r="F3303" s="41"/>
      <c r="G3303" s="42"/>
      <c r="H3303" s="42"/>
      <c r="I3303" s="42"/>
      <c r="J3303" s="42"/>
      <c r="K3303" s="42"/>
      <c r="L3303" s="46"/>
      <c r="M3303" s="42"/>
      <c r="N3303" s="42"/>
      <c r="O3303" s="42"/>
      <c r="P3303" s="42"/>
      <c r="Q3303" s="42"/>
      <c r="R3303" s="47"/>
      <c r="S3303" s="42"/>
      <c r="T3303" s="43"/>
      <c r="U3303" s="48"/>
      <c r="V3303" s="49"/>
    </row>
    <row r="3304" spans="1:22" x14ac:dyDescent="0.35">
      <c r="A3304" s="1"/>
      <c r="B3304" s="44"/>
      <c r="E3304" s="50"/>
      <c r="F3304" s="41"/>
      <c r="G3304" s="42"/>
      <c r="H3304" s="42"/>
      <c r="I3304" s="42"/>
      <c r="J3304" s="42"/>
      <c r="K3304" s="42"/>
      <c r="L3304" s="46"/>
      <c r="M3304" s="42"/>
      <c r="N3304" s="42"/>
      <c r="O3304" s="42"/>
      <c r="P3304" s="42"/>
      <c r="Q3304" s="42"/>
      <c r="R3304" s="47"/>
      <c r="S3304" s="42"/>
      <c r="T3304" s="43"/>
      <c r="U3304" s="48"/>
      <c r="V3304" s="49"/>
    </row>
    <row r="3305" spans="1:22" x14ac:dyDescent="0.35">
      <c r="A3305" s="1"/>
      <c r="B3305" s="44"/>
      <c r="E3305" s="50"/>
      <c r="F3305" s="41"/>
      <c r="G3305" s="42"/>
      <c r="H3305" s="42"/>
      <c r="I3305" s="42"/>
      <c r="J3305" s="42"/>
      <c r="K3305" s="42"/>
      <c r="L3305" s="46"/>
      <c r="M3305" s="42"/>
      <c r="N3305" s="42"/>
      <c r="O3305" s="42"/>
      <c r="P3305" s="42"/>
      <c r="Q3305" s="42"/>
      <c r="R3305" s="47"/>
      <c r="S3305" s="42"/>
      <c r="T3305" s="43"/>
      <c r="U3305" s="48"/>
      <c r="V3305" s="49"/>
    </row>
    <row r="3306" spans="1:22" x14ac:dyDescent="0.35">
      <c r="A3306" s="1"/>
      <c r="B3306" s="44"/>
      <c r="E3306" s="50"/>
      <c r="F3306" s="41"/>
      <c r="G3306" s="42"/>
      <c r="H3306" s="42"/>
      <c r="I3306" s="42"/>
      <c r="J3306" s="42"/>
      <c r="K3306" s="42"/>
      <c r="L3306" s="46"/>
      <c r="M3306" s="42"/>
      <c r="N3306" s="42"/>
      <c r="O3306" s="42"/>
      <c r="P3306" s="42"/>
      <c r="Q3306" s="42"/>
      <c r="R3306" s="47"/>
      <c r="S3306" s="42"/>
      <c r="T3306" s="43"/>
      <c r="U3306" s="48"/>
      <c r="V3306" s="49"/>
    </row>
    <row r="3307" spans="1:22" x14ac:dyDescent="0.35">
      <c r="A3307" s="1"/>
      <c r="B3307" s="44"/>
      <c r="E3307" s="50"/>
      <c r="F3307" s="41"/>
      <c r="G3307" s="42"/>
      <c r="H3307" s="42"/>
      <c r="I3307" s="42"/>
      <c r="J3307" s="42"/>
      <c r="K3307" s="42"/>
      <c r="L3307" s="46"/>
      <c r="M3307" s="42"/>
      <c r="N3307" s="42"/>
      <c r="O3307" s="42"/>
      <c r="P3307" s="42"/>
      <c r="Q3307" s="42"/>
      <c r="R3307" s="47"/>
      <c r="S3307" s="42"/>
      <c r="T3307" s="43"/>
      <c r="U3307" s="48"/>
      <c r="V3307" s="49"/>
    </row>
    <row r="3308" spans="1:22" x14ac:dyDescent="0.35">
      <c r="A3308" s="1"/>
      <c r="B3308" s="44"/>
      <c r="E3308" s="50"/>
      <c r="F3308" s="41"/>
      <c r="G3308" s="42"/>
      <c r="H3308" s="42"/>
      <c r="I3308" s="42"/>
      <c r="J3308" s="42"/>
      <c r="K3308" s="42"/>
      <c r="L3308" s="46"/>
      <c r="M3308" s="42"/>
      <c r="N3308" s="42"/>
      <c r="O3308" s="42"/>
      <c r="P3308" s="42"/>
      <c r="Q3308" s="42"/>
      <c r="R3308" s="47"/>
      <c r="S3308" s="42"/>
      <c r="T3308" s="43"/>
      <c r="U3308" s="48"/>
      <c r="V3308" s="49"/>
    </row>
    <row r="3309" spans="1:22" x14ac:dyDescent="0.35">
      <c r="A3309" s="1"/>
      <c r="B3309" s="44"/>
      <c r="E3309" s="50"/>
      <c r="F3309" s="41"/>
      <c r="G3309" s="42"/>
      <c r="H3309" s="42"/>
      <c r="I3309" s="42"/>
      <c r="J3309" s="42"/>
      <c r="K3309" s="42"/>
      <c r="L3309" s="46"/>
      <c r="M3309" s="42"/>
      <c r="N3309" s="42"/>
      <c r="O3309" s="42"/>
      <c r="P3309" s="42"/>
      <c r="Q3309" s="42"/>
      <c r="R3309" s="47"/>
      <c r="S3309" s="42"/>
      <c r="T3309" s="43"/>
      <c r="U3309" s="48"/>
      <c r="V3309" s="49"/>
    </row>
    <row r="3310" spans="1:22" x14ac:dyDescent="0.35">
      <c r="A3310" s="1"/>
      <c r="B3310" s="44"/>
      <c r="E3310" s="50"/>
      <c r="F3310" s="41"/>
      <c r="G3310" s="42"/>
      <c r="H3310" s="42"/>
      <c r="I3310" s="42"/>
      <c r="J3310" s="42"/>
      <c r="K3310" s="42"/>
      <c r="L3310" s="46"/>
      <c r="M3310" s="42"/>
      <c r="N3310" s="42"/>
      <c r="O3310" s="42"/>
      <c r="P3310" s="42"/>
      <c r="Q3310" s="42"/>
      <c r="R3310" s="47"/>
      <c r="S3310" s="42"/>
      <c r="T3310" s="43"/>
      <c r="U3310" s="48"/>
      <c r="V3310" s="49"/>
    </row>
    <row r="3311" spans="1:22" x14ac:dyDescent="0.35">
      <c r="A3311" s="1"/>
      <c r="B3311" s="44"/>
      <c r="E3311" s="50"/>
      <c r="F3311" s="41"/>
      <c r="G3311" s="42"/>
      <c r="H3311" s="42"/>
      <c r="I3311" s="42"/>
      <c r="J3311" s="42"/>
      <c r="K3311" s="42"/>
      <c r="L3311" s="46"/>
      <c r="M3311" s="42"/>
      <c r="N3311" s="42"/>
      <c r="O3311" s="42"/>
      <c r="P3311" s="42"/>
      <c r="Q3311" s="42"/>
      <c r="R3311" s="47"/>
      <c r="S3311" s="42"/>
      <c r="T3311" s="43"/>
      <c r="U3311" s="48"/>
      <c r="V3311" s="49"/>
    </row>
    <row r="3312" spans="1:22" x14ac:dyDescent="0.35">
      <c r="A3312" s="1"/>
      <c r="B3312" s="44"/>
      <c r="E3312" s="50"/>
      <c r="F3312" s="41"/>
      <c r="G3312" s="42"/>
      <c r="H3312" s="42"/>
      <c r="I3312" s="42"/>
      <c r="J3312" s="42"/>
      <c r="K3312" s="42"/>
      <c r="L3312" s="46"/>
      <c r="M3312" s="42"/>
      <c r="N3312" s="42"/>
      <c r="O3312" s="42"/>
      <c r="P3312" s="42"/>
      <c r="Q3312" s="42"/>
      <c r="R3312" s="47"/>
      <c r="S3312" s="42"/>
      <c r="T3312" s="43"/>
      <c r="U3312" s="48"/>
      <c r="V3312" s="49"/>
    </row>
    <row r="3313" spans="1:22" x14ac:dyDescent="0.35">
      <c r="A3313" s="1"/>
      <c r="B3313" s="44"/>
      <c r="E3313" s="50"/>
      <c r="F3313" s="41"/>
      <c r="G3313" s="42"/>
      <c r="H3313" s="42"/>
      <c r="I3313" s="42"/>
      <c r="J3313" s="42"/>
      <c r="K3313" s="42"/>
      <c r="L3313" s="46"/>
      <c r="M3313" s="42"/>
      <c r="N3313" s="42"/>
      <c r="O3313" s="42"/>
      <c r="P3313" s="42"/>
      <c r="Q3313" s="42"/>
      <c r="R3313" s="47"/>
      <c r="S3313" s="42"/>
      <c r="T3313" s="43"/>
      <c r="U3313" s="48"/>
      <c r="V3313" s="49"/>
    </row>
    <row r="3314" spans="1:22" x14ac:dyDescent="0.35">
      <c r="A3314" s="1"/>
      <c r="B3314" s="44"/>
      <c r="E3314" s="50"/>
      <c r="F3314" s="41"/>
      <c r="G3314" s="42"/>
      <c r="H3314" s="42"/>
      <c r="I3314" s="42"/>
      <c r="J3314" s="42"/>
      <c r="K3314" s="42"/>
      <c r="L3314" s="46"/>
      <c r="M3314" s="42"/>
      <c r="N3314" s="42"/>
      <c r="O3314" s="42"/>
      <c r="P3314" s="42"/>
      <c r="Q3314" s="42"/>
      <c r="R3314" s="47"/>
      <c r="S3314" s="42"/>
      <c r="T3314" s="43"/>
      <c r="U3314" s="48"/>
      <c r="V3314" s="49"/>
    </row>
    <row r="3315" spans="1:22" x14ac:dyDescent="0.35">
      <c r="A3315" s="1"/>
      <c r="B3315" s="44"/>
      <c r="E3315" s="50"/>
      <c r="F3315" s="41"/>
      <c r="G3315" s="42"/>
      <c r="H3315" s="42"/>
      <c r="I3315" s="42"/>
      <c r="J3315" s="42"/>
      <c r="K3315" s="42"/>
      <c r="L3315" s="46"/>
      <c r="M3315" s="42"/>
      <c r="N3315" s="42"/>
      <c r="O3315" s="42"/>
      <c r="P3315" s="42"/>
      <c r="Q3315" s="42"/>
      <c r="R3315" s="47"/>
      <c r="S3315" s="42"/>
      <c r="T3315" s="43"/>
      <c r="U3315" s="48"/>
      <c r="V3315" s="49"/>
    </row>
    <row r="3316" spans="1:22" x14ac:dyDescent="0.35">
      <c r="A3316" s="1"/>
      <c r="B3316" s="44"/>
      <c r="E3316" s="50"/>
      <c r="F3316" s="41"/>
      <c r="G3316" s="42"/>
      <c r="H3316" s="42"/>
      <c r="I3316" s="42"/>
      <c r="J3316" s="42"/>
      <c r="K3316" s="42"/>
      <c r="L3316" s="46"/>
      <c r="M3316" s="42"/>
      <c r="N3316" s="42"/>
      <c r="O3316" s="42"/>
      <c r="P3316" s="42"/>
      <c r="Q3316" s="42"/>
      <c r="R3316" s="47"/>
      <c r="S3316" s="42"/>
      <c r="T3316" s="43"/>
      <c r="U3316" s="48"/>
      <c r="V3316" s="49"/>
    </row>
    <row r="3317" spans="1:22" x14ac:dyDescent="0.35">
      <c r="A3317" s="1"/>
      <c r="B3317" s="44"/>
      <c r="E3317" s="50"/>
      <c r="F3317" s="41"/>
      <c r="G3317" s="42"/>
      <c r="H3317" s="42"/>
      <c r="I3317" s="42"/>
      <c r="J3317" s="42"/>
      <c r="K3317" s="42"/>
      <c r="L3317" s="46"/>
      <c r="M3317" s="42"/>
      <c r="N3317" s="42"/>
      <c r="O3317" s="42"/>
      <c r="P3317" s="42"/>
      <c r="Q3317" s="42"/>
      <c r="R3317" s="47"/>
      <c r="S3317" s="42"/>
      <c r="T3317" s="43"/>
      <c r="U3317" s="48"/>
      <c r="V3317" s="49"/>
    </row>
    <row r="3318" spans="1:22" x14ac:dyDescent="0.35">
      <c r="A3318" s="1"/>
      <c r="B3318" s="44"/>
      <c r="E3318" s="50"/>
      <c r="F3318" s="41"/>
      <c r="G3318" s="42"/>
      <c r="H3318" s="42"/>
      <c r="I3318" s="42"/>
      <c r="J3318" s="42"/>
      <c r="K3318" s="42"/>
      <c r="L3318" s="46"/>
      <c r="M3318" s="42"/>
      <c r="N3318" s="42"/>
      <c r="O3318" s="42"/>
      <c r="P3318" s="42"/>
      <c r="Q3318" s="42"/>
      <c r="R3318" s="47"/>
      <c r="S3318" s="42"/>
      <c r="T3318" s="43"/>
      <c r="U3318" s="48"/>
      <c r="V3318" s="49"/>
    </row>
    <row r="3319" spans="1:22" x14ac:dyDescent="0.35">
      <c r="A3319" s="1"/>
      <c r="B3319" s="44"/>
      <c r="E3319" s="50"/>
      <c r="F3319" s="41"/>
      <c r="G3319" s="42"/>
      <c r="H3319" s="42"/>
      <c r="I3319" s="42"/>
      <c r="J3319" s="42"/>
      <c r="K3319" s="42"/>
      <c r="L3319" s="46"/>
      <c r="M3319" s="42"/>
      <c r="N3319" s="42"/>
      <c r="O3319" s="42"/>
      <c r="P3319" s="42"/>
      <c r="Q3319" s="42"/>
      <c r="R3319" s="47"/>
      <c r="S3319" s="42"/>
      <c r="T3319" s="43"/>
      <c r="U3319" s="48"/>
      <c r="V3319" s="49"/>
    </row>
    <row r="3320" spans="1:22" x14ac:dyDescent="0.35">
      <c r="A3320" s="1"/>
      <c r="B3320" s="44"/>
      <c r="E3320" s="50"/>
      <c r="F3320" s="41"/>
      <c r="G3320" s="42"/>
      <c r="H3320" s="42"/>
      <c r="I3320" s="42"/>
      <c r="J3320" s="42"/>
      <c r="K3320" s="42"/>
      <c r="L3320" s="46"/>
      <c r="M3320" s="42"/>
      <c r="N3320" s="42"/>
      <c r="O3320" s="42"/>
      <c r="P3320" s="42"/>
      <c r="Q3320" s="42"/>
      <c r="R3320" s="47"/>
      <c r="S3320" s="42"/>
      <c r="T3320" s="43"/>
      <c r="U3320" s="48"/>
      <c r="V3320" s="49"/>
    </row>
  </sheetData>
  <autoFilter ref="A6:W3294" xr:uid="{E367A64D-5E55-4DC8-85F0-772ADDB93480}"/>
  <dataValidations count="1">
    <dataValidation type="list" allowBlank="1" showInputMessage="1" showErrorMessage="1" sqref="A343:A350" xr:uid="{9D0F6437-CDD7-4DAF-8FD5-0E7E2893B0AE}">
      <formula1>$AL$8:$AL$34</formula1>
    </dataValidation>
  </dataValidations>
  <hyperlinks>
    <hyperlink ref="A2" location="Accueil!A1" display="Accueil" xr:uid="{4EAFFA1B-CCE3-4C0B-A4C4-9520AEDC2E18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133C6-509E-45DC-8874-24074148BD8C}">
  <dimension ref="A2:Y3254"/>
  <sheetViews>
    <sheetView showGridLines="0" topLeftCell="M1" workbookViewId="0">
      <selection activeCell="P51" sqref="P51"/>
    </sheetView>
  </sheetViews>
  <sheetFormatPr baseColWidth="10" defaultColWidth="11.453125" defaultRowHeight="14.5" x14ac:dyDescent="0.35"/>
  <cols>
    <col min="1" max="1" width="76.453125" bestFit="1" customWidth="1"/>
    <col min="2" max="2" width="17.453125" bestFit="1" customWidth="1"/>
    <col min="4" max="4" width="63.81640625" bestFit="1" customWidth="1"/>
    <col min="5" max="5" width="17.81640625" bestFit="1" customWidth="1"/>
    <col min="7" max="7" width="79.54296875" bestFit="1" customWidth="1"/>
    <col min="8" max="8" width="17.81640625" bestFit="1" customWidth="1"/>
    <col min="10" max="10" width="85.81640625" bestFit="1" customWidth="1"/>
    <col min="11" max="11" width="17.81640625" bestFit="1" customWidth="1"/>
    <col min="13" max="13" width="55.54296875" bestFit="1" customWidth="1"/>
    <col min="14" max="14" width="17.81640625" bestFit="1" customWidth="1"/>
    <col min="17" max="17" width="44.54296875" customWidth="1"/>
    <col min="18" max="18" width="18.54296875" bestFit="1" customWidth="1"/>
    <col min="19" max="19" width="23" bestFit="1" customWidth="1"/>
    <col min="20" max="20" width="27.453125" bestFit="1" customWidth="1"/>
    <col min="21" max="21" width="22.453125" bestFit="1" customWidth="1"/>
    <col min="23" max="23" width="2.81640625" customWidth="1"/>
    <col min="33" max="33" width="85.453125" customWidth="1"/>
  </cols>
  <sheetData>
    <row r="2" spans="1:25" x14ac:dyDescent="0.35">
      <c r="A2" s="4" t="s">
        <v>3347</v>
      </c>
      <c r="D2" s="4" t="s">
        <v>3348</v>
      </c>
      <c r="G2" s="4" t="s">
        <v>3349</v>
      </c>
      <c r="J2" s="4" t="s">
        <v>3350</v>
      </c>
    </row>
    <row r="4" spans="1:25" ht="15" customHeight="1" x14ac:dyDescent="0.35">
      <c r="A4" s="5" t="s">
        <v>3351</v>
      </c>
      <c r="B4" t="s">
        <v>3352</v>
      </c>
      <c r="D4" s="5" t="s">
        <v>3351</v>
      </c>
      <c r="E4" t="s">
        <v>3352</v>
      </c>
      <c r="G4" s="5" t="s">
        <v>3351</v>
      </c>
      <c r="H4" t="s">
        <v>3352</v>
      </c>
      <c r="J4" s="5" t="s">
        <v>3351</v>
      </c>
      <c r="K4" t="s">
        <v>3352</v>
      </c>
      <c r="M4" s="5" t="s">
        <v>3351</v>
      </c>
      <c r="N4" t="s">
        <v>3352</v>
      </c>
      <c r="R4" s="120" t="s">
        <v>3353</v>
      </c>
      <c r="S4" s="120"/>
      <c r="T4" s="120"/>
      <c r="U4" s="120"/>
    </row>
    <row r="5" spans="1:25" ht="14.5" customHeight="1" x14ac:dyDescent="0.35">
      <c r="A5" s="6" t="s">
        <v>31</v>
      </c>
      <c r="B5">
        <v>1</v>
      </c>
      <c r="D5" s="6" t="s">
        <v>3354</v>
      </c>
      <c r="E5">
        <v>1</v>
      </c>
      <c r="G5" s="6" t="s">
        <v>3355</v>
      </c>
      <c r="H5">
        <v>2</v>
      </c>
      <c r="J5" s="6" t="s">
        <v>3356</v>
      </c>
      <c r="K5">
        <v>1</v>
      </c>
      <c r="M5" s="6" t="s">
        <v>3357</v>
      </c>
      <c r="N5">
        <v>1</v>
      </c>
      <c r="R5" s="13" t="s">
        <v>3350</v>
      </c>
      <c r="S5" s="13" t="s">
        <v>3348</v>
      </c>
      <c r="T5" s="13" t="s">
        <v>3347</v>
      </c>
      <c r="U5" s="13" t="s">
        <v>3358</v>
      </c>
    </row>
    <row r="6" spans="1:25" x14ac:dyDescent="0.35">
      <c r="A6" s="6" t="s">
        <v>34</v>
      </c>
      <c r="B6">
        <v>1</v>
      </c>
      <c r="D6" s="6" t="s">
        <v>3359</v>
      </c>
      <c r="E6">
        <v>1</v>
      </c>
      <c r="G6" s="6" t="s">
        <v>3360</v>
      </c>
      <c r="H6">
        <v>1</v>
      </c>
      <c r="J6" s="6" t="s">
        <v>3361</v>
      </c>
      <c r="K6">
        <v>1</v>
      </c>
      <c r="M6" s="6" t="s">
        <v>3362</v>
      </c>
      <c r="N6">
        <v>1</v>
      </c>
      <c r="Q6" s="4" t="s">
        <v>3363</v>
      </c>
      <c r="R6" t="e">
        <f>COUNTIF(#REF!,"=n.d.")</f>
        <v>#REF!</v>
      </c>
      <c r="S6" t="e">
        <f>COUNTIF(#REF!,"=n.d.")</f>
        <v>#REF!</v>
      </c>
      <c r="T6">
        <f>COUNTIF('MEQ_2016-2017'!$E$7:$E$3294,"=n.d.")</f>
        <v>0</v>
      </c>
      <c r="U6" t="e">
        <f>COUNTIF(#REF!,"=n.d.")</f>
        <v>#REF!</v>
      </c>
    </row>
    <row r="7" spans="1:25" x14ac:dyDescent="0.35">
      <c r="A7" s="6" t="s">
        <v>35</v>
      </c>
      <c r="B7">
        <v>1</v>
      </c>
      <c r="D7" s="6" t="s">
        <v>3364</v>
      </c>
      <c r="E7">
        <v>1</v>
      </c>
      <c r="G7" s="6" t="s">
        <v>3365</v>
      </c>
      <c r="H7">
        <v>1</v>
      </c>
      <c r="J7" s="6" t="s">
        <v>3366</v>
      </c>
      <c r="K7">
        <v>3</v>
      </c>
      <c r="M7" s="6" t="s">
        <v>3367</v>
      </c>
      <c r="N7">
        <v>1</v>
      </c>
      <c r="Q7" s="4" t="s">
        <v>3368</v>
      </c>
      <c r="R7" t="e">
        <f>COUNTIF(#REF!,"=n.d.")</f>
        <v>#REF!</v>
      </c>
      <c r="S7" t="e">
        <f>COUNTIF(#REF!,"=n.d.")</f>
        <v>#REF!</v>
      </c>
      <c r="T7">
        <f>COUNTIF('MEQ_2016-2017'!$R$7:$R$3294,"=n.d.")</f>
        <v>0</v>
      </c>
      <c r="U7" t="e">
        <f>COUNTIF(#REF!,"=n.d.")</f>
        <v>#REF!</v>
      </c>
    </row>
    <row r="8" spans="1:25" x14ac:dyDescent="0.35">
      <c r="A8" s="6" t="s">
        <v>36</v>
      </c>
      <c r="B8">
        <v>1</v>
      </c>
      <c r="D8" s="6" t="s">
        <v>3369</v>
      </c>
      <c r="E8">
        <v>1</v>
      </c>
      <c r="G8" s="6" t="s">
        <v>3370</v>
      </c>
      <c r="H8">
        <v>1</v>
      </c>
      <c r="J8" s="6" t="s">
        <v>3371</v>
      </c>
      <c r="K8">
        <v>1</v>
      </c>
      <c r="M8" s="6" t="s">
        <v>3372</v>
      </c>
      <c r="N8">
        <v>1</v>
      </c>
      <c r="Q8" s="4" t="s">
        <v>3373</v>
      </c>
      <c r="R8" t="e">
        <f>COUNTIFS(#REF!,"=n.d.",#REF!,"=n.d.")</f>
        <v>#REF!</v>
      </c>
      <c r="S8" t="e">
        <f>COUNTIFS(#REF!,"=n.d.",#REF!,"=n.d.")</f>
        <v>#REF!</v>
      </c>
      <c r="T8">
        <f>COUNTIFS('MEQ_2016-2017'!$E$7:$E$3294,"=n.d.",'MEQ_2016-2017'!$R$7:$R$3294,"=n.d.")</f>
        <v>0</v>
      </c>
      <c r="U8" t="e">
        <f>COUNTIFS(#REF!,"=0",#REF!,"=n.d.")</f>
        <v>#REF!</v>
      </c>
    </row>
    <row r="9" spans="1:25" x14ac:dyDescent="0.35">
      <c r="A9" s="6" t="s">
        <v>37</v>
      </c>
      <c r="B9">
        <v>1</v>
      </c>
      <c r="D9" s="6" t="s">
        <v>3374</v>
      </c>
      <c r="E9">
        <v>1</v>
      </c>
      <c r="G9" s="6" t="s">
        <v>3375</v>
      </c>
      <c r="H9">
        <v>1</v>
      </c>
      <c r="J9" s="6" t="s">
        <v>3376</v>
      </c>
      <c r="K9">
        <v>1</v>
      </c>
      <c r="M9" s="6" t="s">
        <v>3377</v>
      </c>
      <c r="N9">
        <v>1</v>
      </c>
      <c r="Q9" s="4" t="s">
        <v>3378</v>
      </c>
      <c r="R9">
        <f>K374</f>
        <v>49</v>
      </c>
      <c r="S9">
        <f>E454</f>
        <v>30</v>
      </c>
      <c r="T9">
        <f>B2576</f>
        <v>1</v>
      </c>
      <c r="U9">
        <f>N106</f>
        <v>2</v>
      </c>
    </row>
    <row r="10" spans="1:25" x14ac:dyDescent="0.35">
      <c r="A10" s="6" t="s">
        <v>38</v>
      </c>
      <c r="B10">
        <v>1</v>
      </c>
      <c r="D10" s="6" t="s">
        <v>3379</v>
      </c>
      <c r="E10">
        <v>1</v>
      </c>
      <c r="G10" s="6" t="s">
        <v>3380</v>
      </c>
      <c r="H10">
        <v>1</v>
      </c>
      <c r="J10" s="6" t="s">
        <v>3381</v>
      </c>
      <c r="K10">
        <v>1</v>
      </c>
      <c r="M10" s="6" t="s">
        <v>3382</v>
      </c>
      <c r="N10">
        <v>1</v>
      </c>
    </row>
    <row r="11" spans="1:25" x14ac:dyDescent="0.35">
      <c r="A11" s="6" t="s">
        <v>39</v>
      </c>
      <c r="B11">
        <v>1</v>
      </c>
      <c r="D11" s="6" t="s">
        <v>3383</v>
      </c>
      <c r="E11">
        <v>1</v>
      </c>
      <c r="G11" s="6" t="s">
        <v>3384</v>
      </c>
      <c r="H11">
        <v>1</v>
      </c>
      <c r="J11" s="6" t="s">
        <v>3385</v>
      </c>
      <c r="K11">
        <v>2</v>
      </c>
      <c r="M11" s="6" t="s">
        <v>3386</v>
      </c>
      <c r="N11">
        <v>1</v>
      </c>
      <c r="R11" s="119" t="s">
        <v>26</v>
      </c>
      <c r="S11" s="119"/>
      <c r="T11" s="119"/>
      <c r="U11" s="119"/>
    </row>
    <row r="12" spans="1:25" x14ac:dyDescent="0.35">
      <c r="A12" s="6" t="s">
        <v>40</v>
      </c>
      <c r="B12">
        <v>1</v>
      </c>
      <c r="D12" s="6" t="s">
        <v>3387</v>
      </c>
      <c r="E12">
        <v>1</v>
      </c>
      <c r="G12" s="6" t="s">
        <v>3388</v>
      </c>
      <c r="H12">
        <v>1</v>
      </c>
      <c r="J12" s="6" t="s">
        <v>3389</v>
      </c>
      <c r="K12">
        <v>1</v>
      </c>
      <c r="M12" s="6" t="s">
        <v>3390</v>
      </c>
      <c r="N12">
        <v>1</v>
      </c>
      <c r="Q12" s="4"/>
      <c r="R12" s="8" t="s">
        <v>3391</v>
      </c>
      <c r="S12" s="8" t="s">
        <v>3392</v>
      </c>
      <c r="T12" s="8" t="s">
        <v>3393</v>
      </c>
      <c r="U12" s="8" t="s">
        <v>3394</v>
      </c>
    </row>
    <row r="13" spans="1:25" x14ac:dyDescent="0.35">
      <c r="A13" s="6" t="s">
        <v>41</v>
      </c>
      <c r="B13">
        <v>1</v>
      </c>
      <c r="D13" s="6" t="s">
        <v>3395</v>
      </c>
      <c r="E13">
        <v>1</v>
      </c>
      <c r="G13" s="6" t="s">
        <v>3396</v>
      </c>
      <c r="H13">
        <v>1</v>
      </c>
      <c r="J13" s="6" t="s">
        <v>3397</v>
      </c>
      <c r="K13">
        <v>1</v>
      </c>
      <c r="M13" s="6" t="s">
        <v>3398</v>
      </c>
      <c r="N13">
        <v>1</v>
      </c>
      <c r="Q13" s="4" t="s">
        <v>3399</v>
      </c>
      <c r="R13" s="19">
        <v>0.89</v>
      </c>
      <c r="S13" s="19">
        <v>1.1399999999999999</v>
      </c>
      <c r="T13" s="18">
        <v>0.61499999999999999</v>
      </c>
      <c r="U13" s="18">
        <v>1.7190000000000001</v>
      </c>
    </row>
    <row r="14" spans="1:25" x14ac:dyDescent="0.35">
      <c r="A14" s="6" t="s">
        <v>42</v>
      </c>
      <c r="B14">
        <v>1</v>
      </c>
      <c r="D14" s="6" t="s">
        <v>3400</v>
      </c>
      <c r="E14">
        <v>1</v>
      </c>
      <c r="G14" s="6" t="s">
        <v>3401</v>
      </c>
      <c r="H14">
        <v>1</v>
      </c>
      <c r="J14" s="6" t="s">
        <v>3402</v>
      </c>
      <c r="K14">
        <v>1</v>
      </c>
      <c r="M14" s="6" t="s">
        <v>3403</v>
      </c>
      <c r="N14">
        <v>1</v>
      </c>
      <c r="Q14" s="4" t="s">
        <v>3404</v>
      </c>
      <c r="R14" s="20">
        <f>R13+15%*R13</f>
        <v>1.0235000000000001</v>
      </c>
      <c r="S14" s="20">
        <f>S13+15%*S13</f>
        <v>1.3109999999999999</v>
      </c>
      <c r="T14" s="18">
        <f>T13+15%*T13</f>
        <v>0.70724999999999993</v>
      </c>
      <c r="U14" s="18">
        <f>U13+15%*U13</f>
        <v>1.9768500000000002</v>
      </c>
      <c r="Y14" s="15"/>
    </row>
    <row r="15" spans="1:25" x14ac:dyDescent="0.35">
      <c r="A15" s="6" t="s">
        <v>43</v>
      </c>
      <c r="B15">
        <v>1</v>
      </c>
      <c r="D15" s="6" t="s">
        <v>3405</v>
      </c>
      <c r="E15">
        <v>1</v>
      </c>
      <c r="G15" s="6" t="s">
        <v>3406</v>
      </c>
      <c r="H15">
        <v>1</v>
      </c>
      <c r="J15" s="6" t="s">
        <v>3407</v>
      </c>
      <c r="K15">
        <v>1</v>
      </c>
      <c r="M15" s="6" t="s">
        <v>3408</v>
      </c>
      <c r="N15">
        <v>1</v>
      </c>
      <c r="Q15" s="4" t="s">
        <v>3409</v>
      </c>
      <c r="R15" s="20">
        <f>R13+50%*R13</f>
        <v>1.335</v>
      </c>
      <c r="S15" s="20">
        <f t="shared" ref="S15:U15" si="0">S13+50%*S13</f>
        <v>1.71</v>
      </c>
      <c r="T15" s="20">
        <f t="shared" si="0"/>
        <v>0.92249999999999999</v>
      </c>
      <c r="U15" s="20">
        <f t="shared" si="0"/>
        <v>2.5785</v>
      </c>
      <c r="Y15" s="14"/>
    </row>
    <row r="16" spans="1:25" x14ac:dyDescent="0.35">
      <c r="A16" s="6" t="s">
        <v>44</v>
      </c>
      <c r="B16">
        <v>1</v>
      </c>
      <c r="D16" s="6" t="s">
        <v>3410</v>
      </c>
      <c r="E16">
        <v>1</v>
      </c>
      <c r="G16" s="6" t="s">
        <v>3411</v>
      </c>
      <c r="H16">
        <v>1</v>
      </c>
      <c r="J16" s="6" t="s">
        <v>3412</v>
      </c>
      <c r="K16">
        <v>1</v>
      </c>
      <c r="M16" s="6" t="s">
        <v>3413</v>
      </c>
      <c r="N16">
        <v>1</v>
      </c>
      <c r="Q16" s="4" t="s">
        <v>3414</v>
      </c>
      <c r="R16" s="11">
        <f>R13+75%*R13</f>
        <v>1.5575000000000001</v>
      </c>
      <c r="S16">
        <f>S13+75%*S13</f>
        <v>1.9949999999999999</v>
      </c>
      <c r="T16">
        <f>T13+75%*T13</f>
        <v>1.0762499999999999</v>
      </c>
      <c r="U16">
        <f>U13+75%*U13</f>
        <v>3.0082500000000003</v>
      </c>
      <c r="Y16" s="16"/>
    </row>
    <row r="17" spans="1:25" x14ac:dyDescent="0.35">
      <c r="A17" s="6" t="s">
        <v>45</v>
      </c>
      <c r="B17">
        <v>1</v>
      </c>
      <c r="D17" s="6" t="s">
        <v>3415</v>
      </c>
      <c r="E17">
        <v>1</v>
      </c>
      <c r="G17" s="6" t="s">
        <v>3416</v>
      </c>
      <c r="H17">
        <v>1</v>
      </c>
      <c r="J17" s="6" t="s">
        <v>3417</v>
      </c>
      <c r="K17">
        <v>1</v>
      </c>
      <c r="M17" s="6" t="s">
        <v>3418</v>
      </c>
      <c r="N17">
        <v>1</v>
      </c>
      <c r="Y17" s="16"/>
    </row>
    <row r="18" spans="1:25" x14ac:dyDescent="0.35">
      <c r="A18" s="6" t="s">
        <v>46</v>
      </c>
      <c r="B18">
        <v>1</v>
      </c>
      <c r="D18" s="6" t="s">
        <v>3419</v>
      </c>
      <c r="E18">
        <v>1</v>
      </c>
      <c r="G18" s="6" t="s">
        <v>3420</v>
      </c>
      <c r="H18">
        <v>1</v>
      </c>
      <c r="J18" s="6" t="s">
        <v>3421</v>
      </c>
      <c r="K18">
        <v>1</v>
      </c>
      <c r="M18" s="6" t="s">
        <v>3422</v>
      </c>
      <c r="N18">
        <v>1</v>
      </c>
    </row>
    <row r="19" spans="1:25" x14ac:dyDescent="0.35">
      <c r="A19" s="6" t="s">
        <v>47</v>
      </c>
      <c r="B19">
        <v>1</v>
      </c>
      <c r="D19" s="6" t="s">
        <v>3423</v>
      </c>
      <c r="E19">
        <v>1</v>
      </c>
      <c r="G19" s="6" t="s">
        <v>3424</v>
      </c>
      <c r="H19">
        <v>1</v>
      </c>
      <c r="J19" s="6" t="s">
        <v>3425</v>
      </c>
      <c r="K19">
        <v>1</v>
      </c>
      <c r="M19" s="6" t="s">
        <v>3426</v>
      </c>
      <c r="N19">
        <v>1</v>
      </c>
    </row>
    <row r="20" spans="1:25" x14ac:dyDescent="0.35">
      <c r="A20" s="6" t="s">
        <v>48</v>
      </c>
      <c r="B20">
        <v>1</v>
      </c>
      <c r="D20" s="6" t="s">
        <v>3427</v>
      </c>
      <c r="E20">
        <v>2</v>
      </c>
      <c r="G20" s="6" t="s">
        <v>3428</v>
      </c>
      <c r="H20">
        <v>1</v>
      </c>
      <c r="J20" s="6" t="s">
        <v>3429</v>
      </c>
      <c r="K20">
        <v>1</v>
      </c>
      <c r="M20" s="6" t="s">
        <v>3430</v>
      </c>
      <c r="N20">
        <v>1</v>
      </c>
      <c r="Q20" s="4" t="s">
        <v>3431</v>
      </c>
    </row>
    <row r="21" spans="1:25" ht="29" x14ac:dyDescent="0.35">
      <c r="A21" s="6" t="s">
        <v>49</v>
      </c>
      <c r="B21">
        <v>1</v>
      </c>
      <c r="D21" s="6" t="s">
        <v>3432</v>
      </c>
      <c r="E21">
        <v>1</v>
      </c>
      <c r="G21" s="6" t="s">
        <v>3433</v>
      </c>
      <c r="H21">
        <v>1</v>
      </c>
      <c r="J21" s="6" t="s">
        <v>3434</v>
      </c>
      <c r="K21">
        <v>1</v>
      </c>
      <c r="M21" s="6" t="s">
        <v>3435</v>
      </c>
      <c r="N21">
        <v>1</v>
      </c>
      <c r="Q21" s="21" t="s">
        <v>3436</v>
      </c>
      <c r="R21" s="12" t="e">
        <f>COUNTIFS(#REF!,"&lt;=650",#REF!,"&gt;1,02")</f>
        <v>#REF!</v>
      </c>
    </row>
    <row r="22" spans="1:25" x14ac:dyDescent="0.35">
      <c r="A22" s="6" t="s">
        <v>50</v>
      </c>
      <c r="B22">
        <v>1</v>
      </c>
      <c r="D22" s="6" t="s">
        <v>3437</v>
      </c>
      <c r="E22">
        <v>1</v>
      </c>
      <c r="G22" s="6" t="s">
        <v>3438</v>
      </c>
      <c r="H22">
        <v>1</v>
      </c>
      <c r="J22" s="6" t="s">
        <v>3439</v>
      </c>
      <c r="K22">
        <v>1</v>
      </c>
      <c r="M22" s="6" t="s">
        <v>3440</v>
      </c>
      <c r="N22">
        <v>1</v>
      </c>
    </row>
    <row r="23" spans="1:25" x14ac:dyDescent="0.35">
      <c r="A23" s="6" t="s">
        <v>51</v>
      </c>
      <c r="B23">
        <v>1</v>
      </c>
      <c r="D23" s="6" t="s">
        <v>3441</v>
      </c>
      <c r="E23">
        <v>1</v>
      </c>
      <c r="G23" s="6" t="s">
        <v>3442</v>
      </c>
      <c r="H23">
        <v>1</v>
      </c>
      <c r="J23" s="6" t="s">
        <v>3443</v>
      </c>
      <c r="K23">
        <v>1</v>
      </c>
      <c r="M23" s="6" t="s">
        <v>3444</v>
      </c>
      <c r="N23">
        <v>1</v>
      </c>
    </row>
    <row r="24" spans="1:25" x14ac:dyDescent="0.35">
      <c r="A24" s="6" t="s">
        <v>52</v>
      </c>
      <c r="B24">
        <v>1</v>
      </c>
      <c r="D24" s="6" t="s">
        <v>3445</v>
      </c>
      <c r="E24">
        <v>1</v>
      </c>
      <c r="G24" s="6" t="s">
        <v>3446</v>
      </c>
      <c r="H24">
        <v>1</v>
      </c>
      <c r="J24" s="6" t="s">
        <v>3447</v>
      </c>
      <c r="K24">
        <v>1</v>
      </c>
      <c r="M24" s="6" t="s">
        <v>3448</v>
      </c>
      <c r="N24">
        <v>1</v>
      </c>
    </row>
    <row r="25" spans="1:25" x14ac:dyDescent="0.35">
      <c r="A25" s="6" t="s">
        <v>53</v>
      </c>
      <c r="B25">
        <v>1</v>
      </c>
      <c r="D25" s="6" t="s">
        <v>3449</v>
      </c>
      <c r="E25">
        <v>1</v>
      </c>
      <c r="G25" s="6" t="s">
        <v>3450</v>
      </c>
      <c r="H25">
        <v>1</v>
      </c>
      <c r="J25" s="6" t="s">
        <v>3451</v>
      </c>
      <c r="K25">
        <v>1</v>
      </c>
      <c r="M25" s="6" t="s">
        <v>3452</v>
      </c>
      <c r="N25">
        <v>1</v>
      </c>
    </row>
    <row r="26" spans="1:25" x14ac:dyDescent="0.35">
      <c r="A26" s="6" t="s">
        <v>54</v>
      </c>
      <c r="B26">
        <v>1</v>
      </c>
      <c r="D26" s="6" t="s">
        <v>3453</v>
      </c>
      <c r="E26">
        <v>1</v>
      </c>
      <c r="G26" s="6" t="s">
        <v>3454</v>
      </c>
      <c r="H26">
        <v>1</v>
      </c>
      <c r="J26" s="6" t="s">
        <v>3455</v>
      </c>
      <c r="K26">
        <v>1</v>
      </c>
      <c r="M26" s="6" t="s">
        <v>3456</v>
      </c>
      <c r="N26">
        <v>1</v>
      </c>
    </row>
    <row r="27" spans="1:25" x14ac:dyDescent="0.35">
      <c r="A27" s="6" t="s">
        <v>55</v>
      </c>
      <c r="B27">
        <v>1</v>
      </c>
      <c r="D27" s="6" t="s">
        <v>3457</v>
      </c>
      <c r="E27">
        <v>1</v>
      </c>
      <c r="G27" s="6" t="s">
        <v>3458</v>
      </c>
      <c r="H27">
        <v>1</v>
      </c>
      <c r="J27" s="6" t="s">
        <v>3459</v>
      </c>
      <c r="K27">
        <v>1</v>
      </c>
      <c r="M27" s="6" t="s">
        <v>3460</v>
      </c>
      <c r="N27">
        <v>1</v>
      </c>
      <c r="Q27" s="4" t="s">
        <v>3350</v>
      </c>
    </row>
    <row r="28" spans="1:25" x14ac:dyDescent="0.35">
      <c r="A28" s="6" t="s">
        <v>56</v>
      </c>
      <c r="B28">
        <v>1</v>
      </c>
      <c r="D28" s="6" t="s">
        <v>3461</v>
      </c>
      <c r="E28">
        <v>1</v>
      </c>
      <c r="G28" s="6" t="s">
        <v>3462</v>
      </c>
      <c r="H28">
        <v>1</v>
      </c>
      <c r="J28" s="6" t="s">
        <v>3463</v>
      </c>
      <c r="K28">
        <v>2</v>
      </c>
      <c r="M28" s="6" t="s">
        <v>3464</v>
      </c>
      <c r="N28">
        <v>1</v>
      </c>
      <c r="Q28" s="5" t="s">
        <v>3351</v>
      </c>
      <c r="R28" t="s">
        <v>3465</v>
      </c>
      <c r="S28" t="s">
        <v>3466</v>
      </c>
      <c r="T28" t="s">
        <v>3467</v>
      </c>
      <c r="U28" t="s">
        <v>3468</v>
      </c>
    </row>
    <row r="29" spans="1:25" x14ac:dyDescent="0.35">
      <c r="A29" s="6" t="s">
        <v>57</v>
      </c>
      <c r="B29">
        <v>1</v>
      </c>
      <c r="D29" s="6" t="s">
        <v>3469</v>
      </c>
      <c r="E29">
        <v>1</v>
      </c>
      <c r="G29" s="6" t="s">
        <v>3470</v>
      </c>
      <c r="H29">
        <v>1</v>
      </c>
      <c r="J29" s="6" t="s">
        <v>3471</v>
      </c>
      <c r="K29">
        <v>1</v>
      </c>
      <c r="M29" s="6" t="s">
        <v>3472</v>
      </c>
      <c r="N29">
        <v>1</v>
      </c>
      <c r="Q29" s="6" t="s">
        <v>3473</v>
      </c>
      <c r="R29">
        <v>1</v>
      </c>
      <c r="S29">
        <v>1</v>
      </c>
      <c r="U29" s="11">
        <v>0.80002916768948495</v>
      </c>
    </row>
    <row r="30" spans="1:25" x14ac:dyDescent="0.35">
      <c r="A30" s="6" t="s">
        <v>58</v>
      </c>
      <c r="B30">
        <v>1</v>
      </c>
      <c r="D30" s="6" t="s">
        <v>3474</v>
      </c>
      <c r="E30">
        <v>1</v>
      </c>
      <c r="G30" s="6" t="s">
        <v>3475</v>
      </c>
      <c r="H30">
        <v>1</v>
      </c>
      <c r="J30" s="6" t="s">
        <v>3476</v>
      </c>
      <c r="K30">
        <v>1</v>
      </c>
      <c r="M30" s="6" t="s">
        <v>3477</v>
      </c>
      <c r="N30">
        <v>1</v>
      </c>
      <c r="Q30" s="9" t="s">
        <v>3473</v>
      </c>
      <c r="R30">
        <v>1</v>
      </c>
      <c r="S30">
        <v>1</v>
      </c>
      <c r="U30" s="11">
        <v>0.80002916768948495</v>
      </c>
    </row>
    <row r="31" spans="1:25" x14ac:dyDescent="0.35">
      <c r="A31" s="6" t="s">
        <v>59</v>
      </c>
      <c r="B31">
        <v>1</v>
      </c>
      <c r="D31" s="6" t="s">
        <v>3478</v>
      </c>
      <c r="E31">
        <v>1</v>
      </c>
      <c r="G31" s="6" t="s">
        <v>3479</v>
      </c>
      <c r="H31">
        <v>1</v>
      </c>
      <c r="J31" s="6" t="s">
        <v>3480</v>
      </c>
      <c r="K31">
        <v>1</v>
      </c>
      <c r="M31" s="6" t="s">
        <v>3481</v>
      </c>
      <c r="N31">
        <v>1</v>
      </c>
      <c r="Q31" s="10" t="s">
        <v>3482</v>
      </c>
      <c r="R31">
        <v>1</v>
      </c>
      <c r="S31">
        <v>1</v>
      </c>
      <c r="U31" s="11">
        <v>0.80002916768948495</v>
      </c>
    </row>
    <row r="32" spans="1:25" x14ac:dyDescent="0.35">
      <c r="A32" s="6" t="s">
        <v>60</v>
      </c>
      <c r="B32">
        <v>1</v>
      </c>
      <c r="D32" s="6" t="s">
        <v>3483</v>
      </c>
      <c r="E32">
        <v>1</v>
      </c>
      <c r="G32" s="6" t="s">
        <v>3484</v>
      </c>
      <c r="H32">
        <v>1</v>
      </c>
      <c r="J32" s="6" t="s">
        <v>3485</v>
      </c>
      <c r="K32">
        <v>1</v>
      </c>
      <c r="M32" s="6" t="s">
        <v>3486</v>
      </c>
      <c r="N32">
        <v>1</v>
      </c>
      <c r="Q32" s="6" t="s">
        <v>3487</v>
      </c>
      <c r="R32">
        <v>98</v>
      </c>
      <c r="S32">
        <v>98</v>
      </c>
      <c r="U32" s="11">
        <v>0.84220200780239618</v>
      </c>
    </row>
    <row r="33" spans="1:21" x14ac:dyDescent="0.35">
      <c r="A33" s="6" t="s">
        <v>61</v>
      </c>
      <c r="B33">
        <v>1</v>
      </c>
      <c r="D33" s="6" t="s">
        <v>3488</v>
      </c>
      <c r="E33">
        <v>1</v>
      </c>
      <c r="G33" s="6" t="s">
        <v>3489</v>
      </c>
      <c r="H33">
        <v>1</v>
      </c>
      <c r="J33" s="6" t="s">
        <v>3490</v>
      </c>
      <c r="K33">
        <v>1</v>
      </c>
      <c r="M33" s="6" t="s">
        <v>3491</v>
      </c>
      <c r="N33">
        <v>1</v>
      </c>
      <c r="Q33" s="9" t="s">
        <v>3487</v>
      </c>
      <c r="R33">
        <v>59</v>
      </c>
      <c r="S33">
        <v>59</v>
      </c>
      <c r="U33" s="11">
        <v>0.87756344485217175</v>
      </c>
    </row>
    <row r="34" spans="1:21" x14ac:dyDescent="0.35">
      <c r="A34" s="6" t="s">
        <v>62</v>
      </c>
      <c r="B34">
        <v>1</v>
      </c>
      <c r="D34" s="6" t="s">
        <v>3492</v>
      </c>
      <c r="E34">
        <v>2</v>
      </c>
      <c r="G34" s="6" t="s">
        <v>3493</v>
      </c>
      <c r="H34">
        <v>1</v>
      </c>
      <c r="J34" s="6" t="s">
        <v>3494</v>
      </c>
      <c r="K34">
        <v>1</v>
      </c>
      <c r="M34" s="6" t="s">
        <v>3495</v>
      </c>
      <c r="N34">
        <v>1</v>
      </c>
      <c r="Q34" s="10" t="s">
        <v>3482</v>
      </c>
      <c r="R34">
        <v>59</v>
      </c>
      <c r="S34">
        <v>59</v>
      </c>
      <c r="U34" s="11">
        <v>0.87756344485217175</v>
      </c>
    </row>
    <row r="35" spans="1:21" x14ac:dyDescent="0.35">
      <c r="A35" s="6" t="s">
        <v>63</v>
      </c>
      <c r="B35">
        <v>1</v>
      </c>
      <c r="D35" s="6" t="s">
        <v>3496</v>
      </c>
      <c r="E35">
        <v>1</v>
      </c>
      <c r="G35" s="6" t="s">
        <v>3497</v>
      </c>
      <c r="H35">
        <v>1</v>
      </c>
      <c r="J35" s="6" t="s">
        <v>3498</v>
      </c>
      <c r="K35">
        <v>1</v>
      </c>
      <c r="M35" s="6" t="s">
        <v>3499</v>
      </c>
      <c r="N35">
        <v>1</v>
      </c>
      <c r="Q35" s="9" t="s">
        <v>3500</v>
      </c>
      <c r="R35">
        <v>39</v>
      </c>
      <c r="S35">
        <v>39</v>
      </c>
      <c r="U35" s="11">
        <v>0.78961320398478174</v>
      </c>
    </row>
    <row r="36" spans="1:21" x14ac:dyDescent="0.35">
      <c r="A36" s="6" t="s">
        <v>64</v>
      </c>
      <c r="B36">
        <v>1</v>
      </c>
      <c r="D36" s="6" t="s">
        <v>3501</v>
      </c>
      <c r="E36">
        <v>3</v>
      </c>
      <c r="G36" s="6" t="s">
        <v>3502</v>
      </c>
      <c r="H36">
        <v>1</v>
      </c>
      <c r="J36" s="6" t="s">
        <v>3503</v>
      </c>
      <c r="K36">
        <v>1</v>
      </c>
      <c r="M36" s="6" t="s">
        <v>3504</v>
      </c>
      <c r="N36">
        <v>1</v>
      </c>
      <c r="Q36" s="10" t="s">
        <v>3482</v>
      </c>
      <c r="R36">
        <v>39</v>
      </c>
      <c r="S36">
        <v>39</v>
      </c>
      <c r="U36" s="11">
        <v>0.78961320398478174</v>
      </c>
    </row>
    <row r="37" spans="1:21" x14ac:dyDescent="0.35">
      <c r="A37" s="6" t="s">
        <v>65</v>
      </c>
      <c r="B37">
        <v>1</v>
      </c>
      <c r="D37" s="6" t="s">
        <v>3505</v>
      </c>
      <c r="E37">
        <v>1</v>
      </c>
      <c r="G37" s="6" t="s">
        <v>3506</v>
      </c>
      <c r="H37">
        <v>1</v>
      </c>
      <c r="J37" s="6" t="s">
        <v>3507</v>
      </c>
      <c r="K37">
        <v>1</v>
      </c>
      <c r="M37" s="6" t="s">
        <v>3508</v>
      </c>
      <c r="N37">
        <v>1</v>
      </c>
      <c r="Q37" s="6" t="s">
        <v>3509</v>
      </c>
      <c r="R37">
        <v>6</v>
      </c>
      <c r="S37">
        <v>6</v>
      </c>
      <c r="U37" s="11">
        <v>4.0389614214585867</v>
      </c>
    </row>
    <row r="38" spans="1:21" x14ac:dyDescent="0.35">
      <c r="A38" s="6" t="s">
        <v>66</v>
      </c>
      <c r="B38">
        <v>1</v>
      </c>
      <c r="D38" s="6" t="s">
        <v>3510</v>
      </c>
      <c r="E38">
        <v>1</v>
      </c>
      <c r="G38" s="6" t="s">
        <v>3511</v>
      </c>
      <c r="H38">
        <v>1</v>
      </c>
      <c r="J38" s="6" t="s">
        <v>3512</v>
      </c>
      <c r="K38">
        <v>1</v>
      </c>
      <c r="M38" s="6" t="s">
        <v>3513</v>
      </c>
      <c r="N38">
        <v>1</v>
      </c>
      <c r="Q38" s="9" t="s">
        <v>3514</v>
      </c>
      <c r="R38">
        <v>6</v>
      </c>
      <c r="S38">
        <v>6</v>
      </c>
      <c r="U38" s="11">
        <v>4.0389614214585867</v>
      </c>
    </row>
    <row r="39" spans="1:21" x14ac:dyDescent="0.35">
      <c r="A39" s="6" t="s">
        <v>67</v>
      </c>
      <c r="B39">
        <v>1</v>
      </c>
      <c r="D39" s="6" t="s">
        <v>3515</v>
      </c>
      <c r="E39">
        <v>1</v>
      </c>
      <c r="G39" s="6" t="s">
        <v>3516</v>
      </c>
      <c r="H39">
        <v>1</v>
      </c>
      <c r="J39" s="6" t="s">
        <v>3517</v>
      </c>
      <c r="K39">
        <v>1</v>
      </c>
      <c r="M39" s="6" t="s">
        <v>3518</v>
      </c>
      <c r="N39">
        <v>1</v>
      </c>
      <c r="Q39" s="10" t="s">
        <v>3482</v>
      </c>
      <c r="R39">
        <v>6</v>
      </c>
      <c r="S39">
        <v>6</v>
      </c>
      <c r="U39" s="11">
        <v>4.0389614214585867</v>
      </c>
    </row>
    <row r="40" spans="1:21" x14ac:dyDescent="0.35">
      <c r="A40" s="6" t="s">
        <v>68</v>
      </c>
      <c r="B40">
        <v>1</v>
      </c>
      <c r="D40" s="6" t="s">
        <v>3519</v>
      </c>
      <c r="E40">
        <v>1</v>
      </c>
      <c r="G40" s="6" t="s">
        <v>3520</v>
      </c>
      <c r="H40">
        <v>1</v>
      </c>
      <c r="J40" s="6" t="s">
        <v>3521</v>
      </c>
      <c r="K40">
        <v>1</v>
      </c>
      <c r="M40" s="6" t="s">
        <v>3522</v>
      </c>
      <c r="N40">
        <v>1</v>
      </c>
      <c r="Q40" s="6" t="s">
        <v>3523</v>
      </c>
      <c r="R40">
        <v>2</v>
      </c>
      <c r="S40">
        <v>2</v>
      </c>
      <c r="U40" s="11">
        <v>0.49056747857705785</v>
      </c>
    </row>
    <row r="41" spans="1:21" x14ac:dyDescent="0.35">
      <c r="A41" s="6" t="s">
        <v>69</v>
      </c>
      <c r="B41">
        <v>1</v>
      </c>
      <c r="D41" s="6" t="s">
        <v>3524</v>
      </c>
      <c r="E41">
        <v>1</v>
      </c>
      <c r="G41" s="6" t="s">
        <v>3525</v>
      </c>
      <c r="H41">
        <v>1</v>
      </c>
      <c r="J41" s="6" t="s">
        <v>3526</v>
      </c>
      <c r="K41">
        <v>1</v>
      </c>
      <c r="M41" s="6" t="s">
        <v>3527</v>
      </c>
      <c r="N41">
        <v>1</v>
      </c>
      <c r="Q41" s="9" t="s">
        <v>3523</v>
      </c>
      <c r="R41">
        <v>2</v>
      </c>
      <c r="S41">
        <v>2</v>
      </c>
      <c r="U41" s="11">
        <v>0.49056747857705785</v>
      </c>
    </row>
    <row r="42" spans="1:21" x14ac:dyDescent="0.35">
      <c r="A42" s="6" t="s">
        <v>71</v>
      </c>
      <c r="B42">
        <v>1</v>
      </c>
      <c r="D42" s="6" t="s">
        <v>3528</v>
      </c>
      <c r="E42">
        <v>1</v>
      </c>
      <c r="G42" s="6" t="s">
        <v>3529</v>
      </c>
      <c r="H42">
        <v>1</v>
      </c>
      <c r="J42" s="6" t="s">
        <v>3530</v>
      </c>
      <c r="K42">
        <v>1</v>
      </c>
      <c r="M42" s="6" t="s">
        <v>3531</v>
      </c>
      <c r="N42">
        <v>1</v>
      </c>
      <c r="Q42" s="10" t="s">
        <v>3482</v>
      </c>
      <c r="R42">
        <v>2</v>
      </c>
      <c r="S42">
        <v>2</v>
      </c>
      <c r="U42" s="11">
        <v>0.49056747857705785</v>
      </c>
    </row>
    <row r="43" spans="1:21" x14ac:dyDescent="0.35">
      <c r="A43" s="6" t="s">
        <v>72</v>
      </c>
      <c r="B43">
        <v>1</v>
      </c>
      <c r="D43" s="6" t="s">
        <v>3532</v>
      </c>
      <c r="E43">
        <v>1</v>
      </c>
      <c r="G43" s="6" t="s">
        <v>3533</v>
      </c>
      <c r="H43">
        <v>1</v>
      </c>
      <c r="J43" s="6" t="s">
        <v>3534</v>
      </c>
      <c r="K43">
        <v>1</v>
      </c>
      <c r="M43" s="6" t="s">
        <v>3535</v>
      </c>
      <c r="N43">
        <v>1</v>
      </c>
      <c r="Q43" s="6" t="s">
        <v>32</v>
      </c>
      <c r="R43">
        <v>6</v>
      </c>
      <c r="S43">
        <v>6</v>
      </c>
      <c r="U43" s="11">
        <v>0.76731508750614141</v>
      </c>
    </row>
    <row r="44" spans="1:21" x14ac:dyDescent="0.35">
      <c r="A44" s="6" t="s">
        <v>73</v>
      </c>
      <c r="B44">
        <v>1</v>
      </c>
      <c r="D44" s="6" t="s">
        <v>3536</v>
      </c>
      <c r="E44">
        <v>1</v>
      </c>
      <c r="G44" s="6" t="s">
        <v>3537</v>
      </c>
      <c r="H44">
        <v>1</v>
      </c>
      <c r="J44" s="6" t="s">
        <v>3538</v>
      </c>
      <c r="K44">
        <v>1</v>
      </c>
      <c r="M44" s="6" t="s">
        <v>3539</v>
      </c>
      <c r="N44">
        <v>1</v>
      </c>
      <c r="Q44" s="9" t="s">
        <v>3540</v>
      </c>
      <c r="R44">
        <v>5</v>
      </c>
      <c r="S44">
        <v>5</v>
      </c>
      <c r="U44" s="11">
        <v>0.7315561129394772</v>
      </c>
    </row>
    <row r="45" spans="1:21" x14ac:dyDescent="0.35">
      <c r="A45" s="6" t="s">
        <v>74</v>
      </c>
      <c r="B45">
        <v>1</v>
      </c>
      <c r="D45" s="6" t="s">
        <v>3541</v>
      </c>
      <c r="E45">
        <v>1</v>
      </c>
      <c r="G45" s="6" t="s">
        <v>3542</v>
      </c>
      <c r="H45">
        <v>1</v>
      </c>
      <c r="J45" s="6" t="s">
        <v>3543</v>
      </c>
      <c r="K45">
        <v>1</v>
      </c>
      <c r="M45" s="6" t="s">
        <v>3544</v>
      </c>
      <c r="N45">
        <v>1</v>
      </c>
      <c r="Q45" s="10" t="s">
        <v>3482</v>
      </c>
      <c r="R45">
        <v>5</v>
      </c>
      <c r="S45">
        <v>5</v>
      </c>
      <c r="U45" s="11">
        <v>0.7315561129394772</v>
      </c>
    </row>
    <row r="46" spans="1:21" x14ac:dyDescent="0.35">
      <c r="A46" s="6" t="s">
        <v>75</v>
      </c>
      <c r="B46">
        <v>1</v>
      </c>
      <c r="D46" s="6" t="s">
        <v>3545</v>
      </c>
      <c r="E46">
        <v>1</v>
      </c>
      <c r="G46" s="6" t="s">
        <v>3546</v>
      </c>
      <c r="H46">
        <v>1</v>
      </c>
      <c r="J46" s="6" t="s">
        <v>3547</v>
      </c>
      <c r="K46">
        <v>1</v>
      </c>
      <c r="M46" s="6" t="s">
        <v>3548</v>
      </c>
      <c r="N46">
        <v>1</v>
      </c>
      <c r="Q46" s="9" t="s">
        <v>3549</v>
      </c>
      <c r="R46">
        <v>1</v>
      </c>
      <c r="S46">
        <v>1</v>
      </c>
      <c r="U46" s="11">
        <v>0.94610996033946215</v>
      </c>
    </row>
    <row r="47" spans="1:21" x14ac:dyDescent="0.35">
      <c r="A47" s="6" t="s">
        <v>76</v>
      </c>
      <c r="B47">
        <v>1</v>
      </c>
      <c r="D47" s="6" t="s">
        <v>3550</v>
      </c>
      <c r="E47">
        <v>1</v>
      </c>
      <c r="G47" s="6" t="s">
        <v>3551</v>
      </c>
      <c r="H47">
        <v>1</v>
      </c>
      <c r="J47" s="6" t="s">
        <v>3552</v>
      </c>
      <c r="K47">
        <v>1</v>
      </c>
      <c r="M47" s="6" t="s">
        <v>3553</v>
      </c>
      <c r="N47">
        <v>1</v>
      </c>
      <c r="Q47" s="10" t="s">
        <v>3482</v>
      </c>
      <c r="R47">
        <v>1</v>
      </c>
      <c r="S47">
        <v>1</v>
      </c>
      <c r="U47" s="11">
        <v>0.94610996033946215</v>
      </c>
    </row>
    <row r="48" spans="1:21" x14ac:dyDescent="0.35">
      <c r="A48" s="6" t="s">
        <v>77</v>
      </c>
      <c r="B48">
        <v>1</v>
      </c>
      <c r="D48" s="6" t="s">
        <v>3554</v>
      </c>
      <c r="E48">
        <v>1</v>
      </c>
      <c r="G48" s="6" t="s">
        <v>3555</v>
      </c>
      <c r="H48">
        <v>1</v>
      </c>
      <c r="J48" s="6" t="s">
        <v>3556</v>
      </c>
      <c r="K48">
        <v>1</v>
      </c>
      <c r="M48" s="6" t="s">
        <v>3557</v>
      </c>
      <c r="N48">
        <v>2</v>
      </c>
      <c r="Q48" s="6" t="s">
        <v>3558</v>
      </c>
      <c r="R48">
        <v>174</v>
      </c>
      <c r="S48">
        <v>84</v>
      </c>
      <c r="T48">
        <v>71</v>
      </c>
      <c r="U48" s="11">
        <v>1.0583468882959541</v>
      </c>
    </row>
    <row r="49" spans="1:21" x14ac:dyDescent="0.35">
      <c r="A49" s="6" t="s">
        <v>78</v>
      </c>
      <c r="B49">
        <v>1</v>
      </c>
      <c r="D49" s="6" t="s">
        <v>3559</v>
      </c>
      <c r="E49">
        <v>1</v>
      </c>
      <c r="G49" s="6" t="s">
        <v>3560</v>
      </c>
      <c r="H49">
        <v>1</v>
      </c>
      <c r="J49" s="6" t="s">
        <v>3561</v>
      </c>
      <c r="K49">
        <v>1</v>
      </c>
      <c r="M49" s="6" t="s">
        <v>3562</v>
      </c>
      <c r="N49">
        <v>1</v>
      </c>
      <c r="Q49" s="9">
        <v>0</v>
      </c>
      <c r="R49">
        <v>2</v>
      </c>
      <c r="S49">
        <v>2</v>
      </c>
      <c r="U49" s="11">
        <v>0.59650855025535898</v>
      </c>
    </row>
    <row r="50" spans="1:21" x14ac:dyDescent="0.35">
      <c r="A50" s="6" t="s">
        <v>79</v>
      </c>
      <c r="B50">
        <v>1</v>
      </c>
      <c r="D50" s="6" t="s">
        <v>3563</v>
      </c>
      <c r="E50">
        <v>1</v>
      </c>
      <c r="G50" s="6" t="s">
        <v>3564</v>
      </c>
      <c r="H50">
        <v>1</v>
      </c>
      <c r="J50" s="6" t="s">
        <v>3565</v>
      </c>
      <c r="K50">
        <v>3</v>
      </c>
      <c r="M50" s="6" t="s">
        <v>3566</v>
      </c>
      <c r="N50">
        <v>1</v>
      </c>
      <c r="Q50" s="10" t="s">
        <v>3482</v>
      </c>
      <c r="R50">
        <v>2</v>
      </c>
      <c r="S50">
        <v>2</v>
      </c>
      <c r="U50" s="11">
        <v>0.59650855025535898</v>
      </c>
    </row>
    <row r="51" spans="1:21" x14ac:dyDescent="0.35">
      <c r="A51" s="6" t="s">
        <v>80</v>
      </c>
      <c r="B51">
        <v>1</v>
      </c>
      <c r="D51" s="6" t="s">
        <v>3567</v>
      </c>
      <c r="E51">
        <v>1</v>
      </c>
      <c r="G51" s="6" t="s">
        <v>3568</v>
      </c>
      <c r="H51">
        <v>1</v>
      </c>
      <c r="J51" s="6" t="s">
        <v>3569</v>
      </c>
      <c r="K51">
        <v>1</v>
      </c>
      <c r="M51" s="6" t="s">
        <v>3570</v>
      </c>
      <c r="N51">
        <v>1</v>
      </c>
      <c r="Q51" s="9" t="s">
        <v>3571</v>
      </c>
      <c r="R51">
        <v>82</v>
      </c>
      <c r="S51">
        <v>82</v>
      </c>
      <c r="T51">
        <v>71</v>
      </c>
      <c r="U51" s="11">
        <v>1.0623066697677723</v>
      </c>
    </row>
    <row r="52" spans="1:21" x14ac:dyDescent="0.35">
      <c r="A52" s="6" t="s">
        <v>81</v>
      </c>
      <c r="B52">
        <v>1</v>
      </c>
      <c r="D52" s="6" t="s">
        <v>3572</v>
      </c>
      <c r="E52">
        <v>1</v>
      </c>
      <c r="G52" s="6" t="s">
        <v>3573</v>
      </c>
      <c r="H52">
        <v>1</v>
      </c>
      <c r="J52" s="6" t="s">
        <v>3574</v>
      </c>
      <c r="K52">
        <v>2</v>
      </c>
      <c r="M52" s="6" t="s">
        <v>3575</v>
      </c>
      <c r="N52">
        <v>1</v>
      </c>
      <c r="Q52" s="10" t="s">
        <v>3576</v>
      </c>
      <c r="R52">
        <v>71</v>
      </c>
      <c r="S52">
        <v>71</v>
      </c>
      <c r="T52">
        <v>71</v>
      </c>
      <c r="U52" s="11">
        <v>1.1080221636758623</v>
      </c>
    </row>
    <row r="53" spans="1:21" x14ac:dyDescent="0.35">
      <c r="A53" s="6" t="s">
        <v>82</v>
      </c>
      <c r="B53">
        <v>1</v>
      </c>
      <c r="D53" s="6" t="s">
        <v>3577</v>
      </c>
      <c r="E53">
        <v>1</v>
      </c>
      <c r="G53" s="6" t="s">
        <v>3578</v>
      </c>
      <c r="H53">
        <v>1</v>
      </c>
      <c r="J53" s="6" t="s">
        <v>3579</v>
      </c>
      <c r="K53">
        <v>1</v>
      </c>
      <c r="M53" s="6" t="s">
        <v>3580</v>
      </c>
      <c r="N53">
        <v>1</v>
      </c>
      <c r="Q53" s="10" t="s">
        <v>3482</v>
      </c>
      <c r="R53">
        <v>11</v>
      </c>
      <c r="S53">
        <v>11</v>
      </c>
      <c r="U53" s="11">
        <v>0.79216966031087888</v>
      </c>
    </row>
    <row r="54" spans="1:21" x14ac:dyDescent="0.35">
      <c r="A54" s="6" t="s">
        <v>83</v>
      </c>
      <c r="B54">
        <v>1</v>
      </c>
      <c r="D54" s="6" t="s">
        <v>3581</v>
      </c>
      <c r="E54">
        <v>1</v>
      </c>
      <c r="G54" s="6" t="s">
        <v>3582</v>
      </c>
      <c r="H54">
        <v>1</v>
      </c>
      <c r="J54" s="6" t="s">
        <v>3583</v>
      </c>
      <c r="K54">
        <v>1</v>
      </c>
      <c r="M54" s="6" t="s">
        <v>3584</v>
      </c>
      <c r="N54">
        <v>1</v>
      </c>
      <c r="Q54" s="9" t="s">
        <v>3482</v>
      </c>
      <c r="R54">
        <v>90</v>
      </c>
      <c r="U54" s="11">
        <v>1.0655047421375969</v>
      </c>
    </row>
    <row r="55" spans="1:21" x14ac:dyDescent="0.35">
      <c r="A55" s="6" t="s">
        <v>84</v>
      </c>
      <c r="B55">
        <v>1</v>
      </c>
      <c r="D55" s="6" t="s">
        <v>3585</v>
      </c>
      <c r="E55">
        <v>1</v>
      </c>
      <c r="G55" s="6" t="s">
        <v>3586</v>
      </c>
      <c r="H55">
        <v>1</v>
      </c>
      <c r="J55" s="6" t="s">
        <v>3587</v>
      </c>
      <c r="K55">
        <v>1</v>
      </c>
      <c r="M55" s="6" t="s">
        <v>3588</v>
      </c>
      <c r="N55">
        <v>1</v>
      </c>
      <c r="Q55" s="10" t="s">
        <v>3482</v>
      </c>
      <c r="R55">
        <v>90</v>
      </c>
      <c r="U55" s="11">
        <v>1.0655047421375969</v>
      </c>
    </row>
    <row r="56" spans="1:21" x14ac:dyDescent="0.35">
      <c r="A56" s="6" t="s">
        <v>85</v>
      </c>
      <c r="B56">
        <v>1</v>
      </c>
      <c r="D56" s="6" t="s">
        <v>3589</v>
      </c>
      <c r="E56">
        <v>1</v>
      </c>
      <c r="G56" s="6" t="s">
        <v>3590</v>
      </c>
      <c r="H56">
        <v>1</v>
      </c>
      <c r="J56" s="6" t="s">
        <v>3591</v>
      </c>
      <c r="K56">
        <v>1</v>
      </c>
      <c r="M56" s="6" t="s">
        <v>3592</v>
      </c>
      <c r="N56">
        <v>1</v>
      </c>
      <c r="Q56" s="6" t="s">
        <v>3593</v>
      </c>
      <c r="R56">
        <v>93</v>
      </c>
      <c r="S56">
        <v>93</v>
      </c>
      <c r="U56" s="11">
        <v>1.123597008748783</v>
      </c>
    </row>
    <row r="57" spans="1:21" x14ac:dyDescent="0.35">
      <c r="A57" s="6" t="s">
        <v>86</v>
      </c>
      <c r="B57">
        <v>1</v>
      </c>
      <c r="D57" s="6" t="s">
        <v>3594</v>
      </c>
      <c r="E57">
        <v>1</v>
      </c>
      <c r="G57" s="6" t="s">
        <v>3595</v>
      </c>
      <c r="H57">
        <v>1</v>
      </c>
      <c r="J57" s="6" t="s">
        <v>3596</v>
      </c>
      <c r="K57">
        <v>3</v>
      </c>
      <c r="M57" s="6" t="s">
        <v>3597</v>
      </c>
      <c r="N57">
        <v>1</v>
      </c>
      <c r="Q57" s="9" t="s">
        <v>3598</v>
      </c>
      <c r="R57">
        <v>70</v>
      </c>
      <c r="S57">
        <v>70</v>
      </c>
      <c r="U57" s="11">
        <v>0.99004601067053599</v>
      </c>
    </row>
    <row r="58" spans="1:21" x14ac:dyDescent="0.35">
      <c r="A58" s="6" t="s">
        <v>87</v>
      </c>
      <c r="B58">
        <v>1</v>
      </c>
      <c r="D58" s="6" t="s">
        <v>3599</v>
      </c>
      <c r="E58">
        <v>1</v>
      </c>
      <c r="G58" s="6" t="s">
        <v>3600</v>
      </c>
      <c r="H58">
        <v>1</v>
      </c>
      <c r="J58" s="6" t="s">
        <v>3601</v>
      </c>
      <c r="K58">
        <v>4</v>
      </c>
      <c r="M58" s="6" t="s">
        <v>3602</v>
      </c>
      <c r="N58">
        <v>1</v>
      </c>
      <c r="Q58" s="10" t="s">
        <v>3482</v>
      </c>
      <c r="R58">
        <v>70</v>
      </c>
      <c r="S58">
        <v>70</v>
      </c>
      <c r="U58" s="11">
        <v>0.99004601067053599</v>
      </c>
    </row>
    <row r="59" spans="1:21" x14ac:dyDescent="0.35">
      <c r="A59" s="6" t="s">
        <v>88</v>
      </c>
      <c r="B59">
        <v>1</v>
      </c>
      <c r="D59" s="6" t="s">
        <v>3603</v>
      </c>
      <c r="E59">
        <v>1</v>
      </c>
      <c r="G59" s="6" t="s">
        <v>3604</v>
      </c>
      <c r="H59">
        <v>1</v>
      </c>
      <c r="J59" s="6" t="s">
        <v>3605</v>
      </c>
      <c r="K59">
        <v>1</v>
      </c>
      <c r="M59" s="6" t="s">
        <v>3606</v>
      </c>
      <c r="N59">
        <v>1</v>
      </c>
      <c r="Q59" s="9" t="s">
        <v>3607</v>
      </c>
      <c r="R59">
        <v>23</v>
      </c>
      <c r="S59">
        <v>23</v>
      </c>
      <c r="U59" s="11">
        <v>1.5242500029835253</v>
      </c>
    </row>
    <row r="60" spans="1:21" x14ac:dyDescent="0.35">
      <c r="A60" s="6" t="s">
        <v>89</v>
      </c>
      <c r="B60">
        <v>1</v>
      </c>
      <c r="D60" s="6" t="s">
        <v>3608</v>
      </c>
      <c r="E60">
        <v>1</v>
      </c>
      <c r="G60" s="6" t="s">
        <v>3609</v>
      </c>
      <c r="H60">
        <v>1</v>
      </c>
      <c r="J60" s="6" t="s">
        <v>3610</v>
      </c>
      <c r="K60">
        <v>1</v>
      </c>
      <c r="M60" s="6" t="s">
        <v>3611</v>
      </c>
      <c r="N60">
        <v>1</v>
      </c>
      <c r="Q60" s="10" t="s">
        <v>3482</v>
      </c>
      <c r="R60">
        <v>23</v>
      </c>
      <c r="S60">
        <v>23</v>
      </c>
      <c r="U60" s="11">
        <v>1.5242500029835253</v>
      </c>
    </row>
    <row r="61" spans="1:21" x14ac:dyDescent="0.35">
      <c r="A61" s="6" t="s">
        <v>90</v>
      </c>
      <c r="B61">
        <v>1</v>
      </c>
      <c r="D61" s="6" t="s">
        <v>3612</v>
      </c>
      <c r="E61">
        <v>1</v>
      </c>
      <c r="G61" s="6" t="s">
        <v>3613</v>
      </c>
      <c r="H61">
        <v>1</v>
      </c>
      <c r="J61" s="6" t="s">
        <v>3614</v>
      </c>
      <c r="K61">
        <v>1</v>
      </c>
      <c r="M61" s="6" t="s">
        <v>3615</v>
      </c>
      <c r="N61">
        <v>1</v>
      </c>
      <c r="Q61" s="6" t="s">
        <v>3616</v>
      </c>
      <c r="R61">
        <v>34</v>
      </c>
      <c r="S61">
        <v>34</v>
      </c>
      <c r="U61" s="11">
        <v>0.83953865472775047</v>
      </c>
    </row>
    <row r="62" spans="1:21" x14ac:dyDescent="0.35">
      <c r="A62" s="6" t="s">
        <v>91</v>
      </c>
      <c r="B62">
        <v>1</v>
      </c>
      <c r="D62" s="6" t="s">
        <v>3617</v>
      </c>
      <c r="E62">
        <v>1</v>
      </c>
      <c r="G62" s="6" t="s">
        <v>3618</v>
      </c>
      <c r="H62">
        <v>1</v>
      </c>
      <c r="J62" s="6" t="s">
        <v>3619</v>
      </c>
      <c r="K62">
        <v>1</v>
      </c>
      <c r="M62" s="6" t="s">
        <v>3620</v>
      </c>
      <c r="N62">
        <v>1</v>
      </c>
      <c r="Q62" s="9" t="s">
        <v>3621</v>
      </c>
      <c r="R62">
        <v>34</v>
      </c>
      <c r="S62">
        <v>34</v>
      </c>
      <c r="U62" s="11">
        <v>0.83953865472775047</v>
      </c>
    </row>
    <row r="63" spans="1:21" x14ac:dyDescent="0.35">
      <c r="A63" s="6" t="s">
        <v>92</v>
      </c>
      <c r="B63">
        <v>1</v>
      </c>
      <c r="D63" s="6" t="s">
        <v>3622</v>
      </c>
      <c r="E63">
        <v>1</v>
      </c>
      <c r="G63" s="6" t="s">
        <v>3623</v>
      </c>
      <c r="H63">
        <v>1</v>
      </c>
      <c r="J63" s="6" t="s">
        <v>3624</v>
      </c>
      <c r="K63">
        <v>1</v>
      </c>
      <c r="M63" s="6" t="s">
        <v>3625</v>
      </c>
      <c r="N63">
        <v>1</v>
      </c>
      <c r="Q63" s="10" t="s">
        <v>3482</v>
      </c>
      <c r="R63">
        <v>34</v>
      </c>
      <c r="S63">
        <v>34</v>
      </c>
      <c r="U63" s="11">
        <v>0.83953865472775047</v>
      </c>
    </row>
    <row r="64" spans="1:21" x14ac:dyDescent="0.35">
      <c r="A64" s="6" t="s">
        <v>93</v>
      </c>
      <c r="B64">
        <v>1</v>
      </c>
      <c r="D64" s="6" t="s">
        <v>3626</v>
      </c>
      <c r="E64">
        <v>1</v>
      </c>
      <c r="G64" s="6" t="s">
        <v>3627</v>
      </c>
      <c r="H64">
        <v>1</v>
      </c>
      <c r="J64" s="6" t="s">
        <v>3628</v>
      </c>
      <c r="K64">
        <v>1</v>
      </c>
      <c r="M64" s="6" t="s">
        <v>3629</v>
      </c>
      <c r="N64">
        <v>1</v>
      </c>
      <c r="Q64" s="6" t="s">
        <v>3630</v>
      </c>
      <c r="R64">
        <v>1</v>
      </c>
      <c r="U64" s="11">
        <v>1.5789951275668637</v>
      </c>
    </row>
    <row r="65" spans="1:21" x14ac:dyDescent="0.35">
      <c r="A65" s="6" t="s">
        <v>94</v>
      </c>
      <c r="B65">
        <v>1</v>
      </c>
      <c r="D65" s="6" t="s">
        <v>3631</v>
      </c>
      <c r="E65">
        <v>1</v>
      </c>
      <c r="G65" s="6" t="s">
        <v>3632</v>
      </c>
      <c r="H65">
        <v>1</v>
      </c>
      <c r="J65" s="6" t="s">
        <v>3633</v>
      </c>
      <c r="K65">
        <v>1</v>
      </c>
      <c r="M65" s="6" t="s">
        <v>3634</v>
      </c>
      <c r="N65">
        <v>1</v>
      </c>
      <c r="Q65" s="9" t="s">
        <v>3482</v>
      </c>
      <c r="R65">
        <v>1</v>
      </c>
      <c r="U65" s="11">
        <v>1.5789951275668637</v>
      </c>
    </row>
    <row r="66" spans="1:21" x14ac:dyDescent="0.35">
      <c r="A66" s="6" t="s">
        <v>95</v>
      </c>
      <c r="B66">
        <v>1</v>
      </c>
      <c r="D66" s="6" t="s">
        <v>3635</v>
      </c>
      <c r="E66">
        <v>1</v>
      </c>
      <c r="G66" s="6" t="s">
        <v>3636</v>
      </c>
      <c r="H66">
        <v>1</v>
      </c>
      <c r="J66" s="6" t="s">
        <v>3637</v>
      </c>
      <c r="K66">
        <v>1</v>
      </c>
      <c r="M66" s="6" t="s">
        <v>3638</v>
      </c>
      <c r="N66">
        <v>1</v>
      </c>
      <c r="Q66" s="10" t="s">
        <v>3482</v>
      </c>
      <c r="R66">
        <v>1</v>
      </c>
      <c r="U66" s="11">
        <v>1.5789951275668637</v>
      </c>
    </row>
    <row r="67" spans="1:21" x14ac:dyDescent="0.35">
      <c r="A67" s="6" t="s">
        <v>96</v>
      </c>
      <c r="B67">
        <v>1</v>
      </c>
      <c r="D67" s="6" t="s">
        <v>3639</v>
      </c>
      <c r="E67">
        <v>1</v>
      </c>
      <c r="G67" s="6" t="s">
        <v>3640</v>
      </c>
      <c r="H67">
        <v>1</v>
      </c>
      <c r="J67" s="6" t="s">
        <v>3641</v>
      </c>
      <c r="K67">
        <v>1</v>
      </c>
      <c r="M67" s="6" t="s">
        <v>3642</v>
      </c>
      <c r="N67">
        <v>1</v>
      </c>
      <c r="Q67" s="6" t="s">
        <v>3482</v>
      </c>
      <c r="U67" s="11">
        <v>6.147887773139888</v>
      </c>
    </row>
    <row r="68" spans="1:21" x14ac:dyDescent="0.35">
      <c r="A68" s="6" t="s">
        <v>97</v>
      </c>
      <c r="B68">
        <v>1</v>
      </c>
      <c r="D68" s="6" t="s">
        <v>3643</v>
      </c>
      <c r="E68">
        <v>1</v>
      </c>
      <c r="G68" s="6" t="s">
        <v>3644</v>
      </c>
      <c r="H68">
        <v>1</v>
      </c>
      <c r="J68" s="6" t="s">
        <v>3645</v>
      </c>
      <c r="K68">
        <v>1</v>
      </c>
      <c r="M68" s="6" t="s">
        <v>3646</v>
      </c>
      <c r="N68">
        <v>1</v>
      </c>
      <c r="Q68" s="9" t="s">
        <v>3482</v>
      </c>
      <c r="U68" s="11">
        <v>6.147887773139888</v>
      </c>
    </row>
    <row r="69" spans="1:21" x14ac:dyDescent="0.35">
      <c r="A69" s="6" t="s">
        <v>98</v>
      </c>
      <c r="B69">
        <v>1</v>
      </c>
      <c r="D69" s="6" t="s">
        <v>3647</v>
      </c>
      <c r="E69">
        <v>1</v>
      </c>
      <c r="G69" s="6" t="s">
        <v>3648</v>
      </c>
      <c r="H69">
        <v>1</v>
      </c>
      <c r="J69" s="6" t="s">
        <v>3649</v>
      </c>
      <c r="K69">
        <v>1</v>
      </c>
      <c r="M69" s="6" t="s">
        <v>3650</v>
      </c>
      <c r="N69">
        <v>1</v>
      </c>
      <c r="Q69" s="10" t="s">
        <v>3482</v>
      </c>
      <c r="U69" s="11">
        <v>6.147887773139888</v>
      </c>
    </row>
    <row r="70" spans="1:21" x14ac:dyDescent="0.35">
      <c r="A70" s="6" t="s">
        <v>99</v>
      </c>
      <c r="B70">
        <v>1</v>
      </c>
      <c r="D70" s="6" t="s">
        <v>3651</v>
      </c>
      <c r="E70">
        <v>1</v>
      </c>
      <c r="G70" s="6" t="s">
        <v>3652</v>
      </c>
      <c r="H70">
        <v>1</v>
      </c>
      <c r="J70" s="6" t="s">
        <v>3653</v>
      </c>
      <c r="K70">
        <v>1</v>
      </c>
      <c r="M70" s="6" t="s">
        <v>3654</v>
      </c>
      <c r="N70">
        <v>1</v>
      </c>
      <c r="Q70" s="6" t="s">
        <v>3655</v>
      </c>
      <c r="R70">
        <v>415</v>
      </c>
      <c r="S70">
        <v>324</v>
      </c>
      <c r="T70">
        <v>71</v>
      </c>
      <c r="U70" s="11">
        <v>1.371700801725491</v>
      </c>
    </row>
    <row r="71" spans="1:21" x14ac:dyDescent="0.35">
      <c r="A71" s="6" t="s">
        <v>100</v>
      </c>
      <c r="B71">
        <v>1</v>
      </c>
      <c r="D71" s="6" t="s">
        <v>3656</v>
      </c>
      <c r="E71">
        <v>1</v>
      </c>
      <c r="G71" s="6" t="s">
        <v>3657</v>
      </c>
      <c r="H71">
        <v>1</v>
      </c>
      <c r="J71" s="6" t="s">
        <v>3658</v>
      </c>
      <c r="K71">
        <v>1</v>
      </c>
      <c r="M71" s="6" t="s">
        <v>3659</v>
      </c>
      <c r="N71">
        <v>1</v>
      </c>
    </row>
    <row r="72" spans="1:21" x14ac:dyDescent="0.35">
      <c r="A72" s="6" t="s">
        <v>101</v>
      </c>
      <c r="B72">
        <v>1</v>
      </c>
      <c r="D72" s="6" t="s">
        <v>3660</v>
      </c>
      <c r="E72">
        <v>1</v>
      </c>
      <c r="G72" s="6" t="s">
        <v>3661</v>
      </c>
      <c r="H72">
        <v>1</v>
      </c>
      <c r="J72" s="6" t="s">
        <v>3662</v>
      </c>
      <c r="K72">
        <v>1</v>
      </c>
      <c r="M72" s="6" t="s">
        <v>3663</v>
      </c>
      <c r="N72">
        <v>1</v>
      </c>
      <c r="R72">
        <f>GETPIVOTDATA("Adresse",$J$4)-GETPIVOTDATA("Nombre de Vocation",$Q$28)</f>
        <v>37</v>
      </c>
    </row>
    <row r="73" spans="1:21" x14ac:dyDescent="0.35">
      <c r="A73" s="6" t="s">
        <v>102</v>
      </c>
      <c r="B73">
        <v>1</v>
      </c>
      <c r="D73" s="6" t="s">
        <v>3664</v>
      </c>
      <c r="E73">
        <v>1</v>
      </c>
      <c r="G73" s="6" t="s">
        <v>3665</v>
      </c>
      <c r="H73">
        <v>1</v>
      </c>
      <c r="J73" s="6" t="s">
        <v>3666</v>
      </c>
      <c r="K73">
        <v>1</v>
      </c>
      <c r="M73" s="6" t="s">
        <v>3667</v>
      </c>
      <c r="N73">
        <v>1</v>
      </c>
    </row>
    <row r="74" spans="1:21" x14ac:dyDescent="0.35">
      <c r="A74" s="6" t="s">
        <v>103</v>
      </c>
      <c r="B74">
        <v>1</v>
      </c>
      <c r="D74" s="6" t="s">
        <v>3668</v>
      </c>
      <c r="E74">
        <v>1</v>
      </c>
      <c r="G74" s="6" t="s">
        <v>3669</v>
      </c>
      <c r="H74">
        <v>1</v>
      </c>
      <c r="J74" s="6" t="s">
        <v>3670</v>
      </c>
      <c r="K74">
        <v>1</v>
      </c>
      <c r="M74" s="6" t="s">
        <v>3671</v>
      </c>
      <c r="N74">
        <v>1</v>
      </c>
    </row>
    <row r="75" spans="1:21" x14ac:dyDescent="0.35">
      <c r="A75" s="6" t="s">
        <v>104</v>
      </c>
      <c r="B75">
        <v>1</v>
      </c>
      <c r="D75" s="6" t="s">
        <v>3672</v>
      </c>
      <c r="E75">
        <v>1</v>
      </c>
      <c r="G75" s="6" t="s">
        <v>3673</v>
      </c>
      <c r="H75">
        <v>1</v>
      </c>
      <c r="J75" s="6" t="s">
        <v>3674</v>
      </c>
      <c r="K75">
        <v>2</v>
      </c>
      <c r="M75" s="6" t="s">
        <v>3675</v>
      </c>
      <c r="N75">
        <v>1</v>
      </c>
    </row>
    <row r="76" spans="1:21" x14ac:dyDescent="0.35">
      <c r="A76" s="6" t="s">
        <v>105</v>
      </c>
      <c r="B76">
        <v>1</v>
      </c>
      <c r="D76" s="6" t="s">
        <v>3676</v>
      </c>
      <c r="E76">
        <v>1</v>
      </c>
      <c r="G76" s="6" t="s">
        <v>3677</v>
      </c>
      <c r="H76">
        <v>1</v>
      </c>
      <c r="J76" s="6" t="s">
        <v>3678</v>
      </c>
      <c r="K76">
        <v>2</v>
      </c>
      <c r="M76" s="6" t="s">
        <v>3679</v>
      </c>
      <c r="N76">
        <v>1</v>
      </c>
    </row>
    <row r="77" spans="1:21" x14ac:dyDescent="0.35">
      <c r="A77" s="6" t="s">
        <v>106</v>
      </c>
      <c r="B77">
        <v>1</v>
      </c>
      <c r="D77" s="6" t="s">
        <v>3680</v>
      </c>
      <c r="E77">
        <v>1</v>
      </c>
      <c r="G77" s="6" t="s">
        <v>3681</v>
      </c>
      <c r="H77">
        <v>1</v>
      </c>
      <c r="J77" s="6" t="s">
        <v>3682</v>
      </c>
      <c r="K77">
        <v>2</v>
      </c>
      <c r="M77" s="6" t="s">
        <v>3683</v>
      </c>
      <c r="N77">
        <v>1</v>
      </c>
    </row>
    <row r="78" spans="1:21" x14ac:dyDescent="0.35">
      <c r="A78" s="6" t="s">
        <v>107</v>
      </c>
      <c r="B78">
        <v>1</v>
      </c>
      <c r="D78" s="6" t="s">
        <v>3684</v>
      </c>
      <c r="E78">
        <v>1</v>
      </c>
      <c r="G78" s="6" t="s">
        <v>3685</v>
      </c>
      <c r="H78">
        <v>1</v>
      </c>
      <c r="J78" s="6" t="s">
        <v>3686</v>
      </c>
      <c r="K78">
        <v>1</v>
      </c>
      <c r="M78" s="6" t="s">
        <v>3687</v>
      </c>
      <c r="N78">
        <v>1</v>
      </c>
    </row>
    <row r="79" spans="1:21" x14ac:dyDescent="0.35">
      <c r="A79" s="6" t="s">
        <v>108</v>
      </c>
      <c r="B79">
        <v>1</v>
      </c>
      <c r="D79" s="6" t="s">
        <v>3688</v>
      </c>
      <c r="E79">
        <v>1</v>
      </c>
      <c r="G79" s="6" t="s">
        <v>3689</v>
      </c>
      <c r="H79">
        <v>1</v>
      </c>
      <c r="J79" s="6" t="s">
        <v>3690</v>
      </c>
      <c r="K79">
        <v>1</v>
      </c>
      <c r="M79" s="6" t="s">
        <v>3691</v>
      </c>
      <c r="N79">
        <v>1</v>
      </c>
    </row>
    <row r="80" spans="1:21" x14ac:dyDescent="0.35">
      <c r="A80" s="6" t="s">
        <v>109</v>
      </c>
      <c r="B80">
        <v>1</v>
      </c>
      <c r="D80" s="6" t="s">
        <v>3692</v>
      </c>
      <c r="E80">
        <v>1</v>
      </c>
      <c r="G80" s="6" t="s">
        <v>3693</v>
      </c>
      <c r="H80">
        <v>1</v>
      </c>
      <c r="J80" s="6" t="s">
        <v>3694</v>
      </c>
      <c r="K80">
        <v>1</v>
      </c>
      <c r="M80" s="6" t="s">
        <v>3695</v>
      </c>
      <c r="N80">
        <v>1</v>
      </c>
    </row>
    <row r="81" spans="1:14" x14ac:dyDescent="0.35">
      <c r="A81" s="6" t="s">
        <v>110</v>
      </c>
      <c r="B81">
        <v>1</v>
      </c>
      <c r="D81" s="6" t="s">
        <v>3696</v>
      </c>
      <c r="E81">
        <v>1</v>
      </c>
      <c r="G81" s="6" t="s">
        <v>3697</v>
      </c>
      <c r="H81">
        <v>1</v>
      </c>
      <c r="J81" s="6" t="s">
        <v>3698</v>
      </c>
      <c r="K81">
        <v>1</v>
      </c>
      <c r="M81" s="6" t="s">
        <v>3699</v>
      </c>
      <c r="N81">
        <v>1</v>
      </c>
    </row>
    <row r="82" spans="1:14" x14ac:dyDescent="0.35">
      <c r="A82" s="6" t="s">
        <v>111</v>
      </c>
      <c r="B82">
        <v>1</v>
      </c>
      <c r="D82" s="6" t="s">
        <v>3700</v>
      </c>
      <c r="E82">
        <v>1</v>
      </c>
      <c r="G82" s="6" t="s">
        <v>3701</v>
      </c>
      <c r="H82">
        <v>1</v>
      </c>
      <c r="J82" s="6" t="s">
        <v>3702</v>
      </c>
      <c r="K82">
        <v>1</v>
      </c>
      <c r="M82" s="6" t="s">
        <v>3703</v>
      </c>
      <c r="N82">
        <v>1</v>
      </c>
    </row>
    <row r="83" spans="1:14" x14ac:dyDescent="0.35">
      <c r="A83" s="6" t="s">
        <v>112</v>
      </c>
      <c r="B83">
        <v>1</v>
      </c>
      <c r="D83" s="6" t="s">
        <v>3704</v>
      </c>
      <c r="E83">
        <v>1</v>
      </c>
      <c r="G83" s="6" t="s">
        <v>3705</v>
      </c>
      <c r="H83">
        <v>1</v>
      </c>
      <c r="J83" s="6" t="s">
        <v>3706</v>
      </c>
      <c r="K83">
        <v>1</v>
      </c>
      <c r="M83" s="6" t="s">
        <v>3707</v>
      </c>
      <c r="N83">
        <v>1</v>
      </c>
    </row>
    <row r="84" spans="1:14" x14ac:dyDescent="0.35">
      <c r="A84" s="6" t="s">
        <v>114</v>
      </c>
      <c r="B84">
        <v>1</v>
      </c>
      <c r="D84" s="6" t="s">
        <v>3708</v>
      </c>
      <c r="E84">
        <v>1</v>
      </c>
      <c r="G84" s="6" t="s">
        <v>3709</v>
      </c>
      <c r="H84">
        <v>1</v>
      </c>
      <c r="J84" s="6" t="s">
        <v>3710</v>
      </c>
      <c r="K84">
        <v>1</v>
      </c>
      <c r="M84" s="6" t="s">
        <v>3711</v>
      </c>
      <c r="N84">
        <v>1</v>
      </c>
    </row>
    <row r="85" spans="1:14" x14ac:dyDescent="0.35">
      <c r="A85" s="6" t="s">
        <v>115</v>
      </c>
      <c r="B85">
        <v>1</v>
      </c>
      <c r="D85" s="6" t="s">
        <v>3712</v>
      </c>
      <c r="E85">
        <v>1</v>
      </c>
      <c r="G85" s="6" t="s">
        <v>3713</v>
      </c>
      <c r="H85">
        <v>1</v>
      </c>
      <c r="J85" s="6" t="s">
        <v>3714</v>
      </c>
      <c r="K85">
        <v>1</v>
      </c>
      <c r="M85" s="6" t="s">
        <v>3715</v>
      </c>
      <c r="N85">
        <v>1</v>
      </c>
    </row>
    <row r="86" spans="1:14" x14ac:dyDescent="0.35">
      <c r="A86" s="6" t="s">
        <v>116</v>
      </c>
      <c r="B86">
        <v>1</v>
      </c>
      <c r="D86" s="6" t="s">
        <v>3716</v>
      </c>
      <c r="E86">
        <v>1</v>
      </c>
      <c r="G86" s="6" t="s">
        <v>3717</v>
      </c>
      <c r="H86">
        <v>1</v>
      </c>
      <c r="J86" s="6" t="s">
        <v>3718</v>
      </c>
      <c r="K86">
        <v>1</v>
      </c>
      <c r="M86" s="6" t="s">
        <v>3719</v>
      </c>
      <c r="N86">
        <v>1</v>
      </c>
    </row>
    <row r="87" spans="1:14" x14ac:dyDescent="0.35">
      <c r="A87" s="6" t="s">
        <v>117</v>
      </c>
      <c r="B87">
        <v>1</v>
      </c>
      <c r="D87" s="6" t="s">
        <v>3720</v>
      </c>
      <c r="E87">
        <v>1</v>
      </c>
      <c r="G87" s="6" t="s">
        <v>3721</v>
      </c>
      <c r="H87">
        <v>1</v>
      </c>
      <c r="J87" s="6" t="s">
        <v>3722</v>
      </c>
      <c r="K87">
        <v>1</v>
      </c>
      <c r="M87" s="6" t="s">
        <v>3723</v>
      </c>
      <c r="N87">
        <v>1</v>
      </c>
    </row>
    <row r="88" spans="1:14" x14ac:dyDescent="0.35">
      <c r="A88" s="6" t="s">
        <v>118</v>
      </c>
      <c r="B88">
        <v>1</v>
      </c>
      <c r="D88" s="6" t="s">
        <v>3724</v>
      </c>
      <c r="E88">
        <v>1</v>
      </c>
      <c r="G88" s="6" t="s">
        <v>3725</v>
      </c>
      <c r="H88">
        <v>1</v>
      </c>
      <c r="J88" s="6" t="s">
        <v>3726</v>
      </c>
      <c r="K88">
        <v>2</v>
      </c>
      <c r="M88" s="6" t="s">
        <v>3727</v>
      </c>
      <c r="N88">
        <v>1</v>
      </c>
    </row>
    <row r="89" spans="1:14" x14ac:dyDescent="0.35">
      <c r="A89" s="6" t="s">
        <v>119</v>
      </c>
      <c r="B89">
        <v>1</v>
      </c>
      <c r="D89" s="6" t="s">
        <v>3728</v>
      </c>
      <c r="E89">
        <v>1</v>
      </c>
      <c r="G89" s="6" t="s">
        <v>3729</v>
      </c>
      <c r="H89">
        <v>1</v>
      </c>
      <c r="J89" s="6" t="s">
        <v>3730</v>
      </c>
      <c r="K89">
        <v>1</v>
      </c>
      <c r="M89" s="6" t="s">
        <v>3731</v>
      </c>
      <c r="N89">
        <v>1</v>
      </c>
    </row>
    <row r="90" spans="1:14" x14ac:dyDescent="0.35">
      <c r="A90" s="6" t="s">
        <v>120</v>
      </c>
      <c r="B90">
        <v>1</v>
      </c>
      <c r="D90" s="6" t="s">
        <v>3732</v>
      </c>
      <c r="E90">
        <v>1</v>
      </c>
      <c r="G90" s="6" t="s">
        <v>3733</v>
      </c>
      <c r="H90">
        <v>1</v>
      </c>
      <c r="J90" s="6" t="s">
        <v>3734</v>
      </c>
      <c r="K90">
        <v>2</v>
      </c>
      <c r="M90" s="6" t="s">
        <v>3735</v>
      </c>
      <c r="N90">
        <v>1</v>
      </c>
    </row>
    <row r="91" spans="1:14" x14ac:dyDescent="0.35">
      <c r="A91" s="6" t="s">
        <v>121</v>
      </c>
      <c r="B91">
        <v>1</v>
      </c>
      <c r="D91" s="6" t="s">
        <v>3736</v>
      </c>
      <c r="E91">
        <v>1</v>
      </c>
      <c r="G91" s="6" t="s">
        <v>3737</v>
      </c>
      <c r="H91">
        <v>1</v>
      </c>
      <c r="J91" s="6" t="s">
        <v>3738</v>
      </c>
      <c r="K91">
        <v>1</v>
      </c>
      <c r="M91" s="6" t="s">
        <v>3739</v>
      </c>
      <c r="N91">
        <v>1</v>
      </c>
    </row>
    <row r="92" spans="1:14" x14ac:dyDescent="0.35">
      <c r="A92" s="6" t="s">
        <v>122</v>
      </c>
      <c r="B92">
        <v>1</v>
      </c>
      <c r="D92" s="6" t="s">
        <v>3740</v>
      </c>
      <c r="E92">
        <v>1</v>
      </c>
      <c r="G92" s="6" t="s">
        <v>3741</v>
      </c>
      <c r="H92">
        <v>1</v>
      </c>
      <c r="J92" s="6" t="s">
        <v>3742</v>
      </c>
      <c r="K92">
        <v>1</v>
      </c>
      <c r="M92" s="6" t="s">
        <v>3743</v>
      </c>
      <c r="N92">
        <v>1</v>
      </c>
    </row>
    <row r="93" spans="1:14" x14ac:dyDescent="0.35">
      <c r="A93" s="6" t="s">
        <v>123</v>
      </c>
      <c r="B93">
        <v>1</v>
      </c>
      <c r="D93" s="6" t="s">
        <v>3744</v>
      </c>
      <c r="E93">
        <v>1</v>
      </c>
      <c r="G93" s="6" t="s">
        <v>3745</v>
      </c>
      <c r="H93">
        <v>1</v>
      </c>
      <c r="J93" s="6" t="s">
        <v>3746</v>
      </c>
      <c r="K93">
        <v>1</v>
      </c>
      <c r="M93" s="6" t="s">
        <v>3747</v>
      </c>
      <c r="N93">
        <v>1</v>
      </c>
    </row>
    <row r="94" spans="1:14" x14ac:dyDescent="0.35">
      <c r="A94" s="6" t="s">
        <v>124</v>
      </c>
      <c r="B94">
        <v>1</v>
      </c>
      <c r="D94" s="6" t="s">
        <v>3748</v>
      </c>
      <c r="E94">
        <v>1</v>
      </c>
      <c r="G94" s="6" t="s">
        <v>3749</v>
      </c>
      <c r="H94">
        <v>1</v>
      </c>
      <c r="J94" s="6" t="s">
        <v>3750</v>
      </c>
      <c r="K94">
        <v>1</v>
      </c>
      <c r="M94" s="6" t="s">
        <v>3751</v>
      </c>
      <c r="N94">
        <v>1</v>
      </c>
    </row>
    <row r="95" spans="1:14" x14ac:dyDescent="0.35">
      <c r="A95" s="6" t="s">
        <v>125</v>
      </c>
      <c r="B95">
        <v>1</v>
      </c>
      <c r="D95" s="6" t="s">
        <v>3752</v>
      </c>
      <c r="E95">
        <v>1</v>
      </c>
      <c r="G95" s="6" t="s">
        <v>3753</v>
      </c>
      <c r="H95">
        <v>1</v>
      </c>
      <c r="J95" s="6" t="s">
        <v>3754</v>
      </c>
      <c r="K95">
        <v>1</v>
      </c>
      <c r="M95" s="6" t="s">
        <v>3755</v>
      </c>
      <c r="N95">
        <v>1</v>
      </c>
    </row>
    <row r="96" spans="1:14" x14ac:dyDescent="0.35">
      <c r="A96" s="6" t="s">
        <v>126</v>
      </c>
      <c r="B96">
        <v>1</v>
      </c>
      <c r="D96" s="6" t="s">
        <v>3756</v>
      </c>
      <c r="E96">
        <v>1</v>
      </c>
      <c r="G96" s="6" t="s">
        <v>3757</v>
      </c>
      <c r="H96">
        <v>1</v>
      </c>
      <c r="J96" s="6" t="s">
        <v>3758</v>
      </c>
      <c r="K96">
        <v>1</v>
      </c>
      <c r="M96" s="6" t="s">
        <v>3759</v>
      </c>
      <c r="N96">
        <v>1</v>
      </c>
    </row>
    <row r="97" spans="1:14" x14ac:dyDescent="0.35">
      <c r="A97" s="6" t="s">
        <v>127</v>
      </c>
      <c r="B97">
        <v>1</v>
      </c>
      <c r="D97" s="6" t="s">
        <v>3760</v>
      </c>
      <c r="E97">
        <v>1</v>
      </c>
      <c r="G97" s="6" t="s">
        <v>3761</v>
      </c>
      <c r="H97">
        <v>1</v>
      </c>
      <c r="J97" s="6" t="s">
        <v>3762</v>
      </c>
      <c r="K97">
        <v>1</v>
      </c>
      <c r="M97" s="6" t="s">
        <v>3763</v>
      </c>
      <c r="N97">
        <v>1</v>
      </c>
    </row>
    <row r="98" spans="1:14" x14ac:dyDescent="0.35">
      <c r="A98" s="6" t="s">
        <v>128</v>
      </c>
      <c r="B98">
        <v>1</v>
      </c>
      <c r="D98" s="6" t="s">
        <v>3764</v>
      </c>
      <c r="E98">
        <v>1</v>
      </c>
      <c r="G98" s="6" t="s">
        <v>3765</v>
      </c>
      <c r="H98">
        <v>1</v>
      </c>
      <c r="J98" s="6" t="s">
        <v>3766</v>
      </c>
      <c r="K98">
        <v>1</v>
      </c>
      <c r="M98" s="6" t="s">
        <v>3767</v>
      </c>
      <c r="N98">
        <v>1</v>
      </c>
    </row>
    <row r="99" spans="1:14" x14ac:dyDescent="0.35">
      <c r="A99" s="6" t="s">
        <v>129</v>
      </c>
      <c r="B99">
        <v>1</v>
      </c>
      <c r="D99" s="6" t="s">
        <v>3768</v>
      </c>
      <c r="E99">
        <v>1</v>
      </c>
      <c r="G99" s="6" t="s">
        <v>3769</v>
      </c>
      <c r="H99">
        <v>1</v>
      </c>
      <c r="J99" s="6" t="s">
        <v>3770</v>
      </c>
      <c r="K99">
        <v>1</v>
      </c>
      <c r="M99" s="6" t="s">
        <v>3771</v>
      </c>
      <c r="N99">
        <v>1</v>
      </c>
    </row>
    <row r="100" spans="1:14" x14ac:dyDescent="0.35">
      <c r="A100" s="6" t="s">
        <v>130</v>
      </c>
      <c r="B100">
        <v>1</v>
      </c>
      <c r="D100" s="6" t="s">
        <v>3772</v>
      </c>
      <c r="E100">
        <v>1</v>
      </c>
      <c r="G100" s="6" t="s">
        <v>3773</v>
      </c>
      <c r="H100">
        <v>1</v>
      </c>
      <c r="J100" s="6" t="s">
        <v>3774</v>
      </c>
      <c r="K100">
        <v>1</v>
      </c>
      <c r="M100" s="6" t="s">
        <v>3775</v>
      </c>
      <c r="N100">
        <v>2</v>
      </c>
    </row>
    <row r="101" spans="1:14" x14ac:dyDescent="0.35">
      <c r="A101" s="6" t="s">
        <v>131</v>
      </c>
      <c r="B101">
        <v>1</v>
      </c>
      <c r="D101" s="6" t="s">
        <v>3776</v>
      </c>
      <c r="E101">
        <v>1</v>
      </c>
      <c r="G101" s="6" t="s">
        <v>3777</v>
      </c>
      <c r="H101">
        <v>1</v>
      </c>
      <c r="J101" s="6" t="s">
        <v>3778</v>
      </c>
      <c r="K101">
        <v>1</v>
      </c>
      <c r="M101" s="6" t="s">
        <v>3779</v>
      </c>
      <c r="N101">
        <v>1</v>
      </c>
    </row>
    <row r="102" spans="1:14" x14ac:dyDescent="0.35">
      <c r="A102" s="6" t="s">
        <v>132</v>
      </c>
      <c r="B102">
        <v>1</v>
      </c>
      <c r="D102" s="6" t="s">
        <v>3780</v>
      </c>
      <c r="E102">
        <v>1</v>
      </c>
      <c r="G102" s="6" t="s">
        <v>3781</v>
      </c>
      <c r="H102">
        <v>1</v>
      </c>
      <c r="J102" s="6" t="s">
        <v>3782</v>
      </c>
      <c r="K102">
        <v>1</v>
      </c>
      <c r="M102" s="6" t="s">
        <v>3655</v>
      </c>
      <c r="N102">
        <v>99</v>
      </c>
    </row>
    <row r="103" spans="1:14" x14ac:dyDescent="0.35">
      <c r="A103" s="6" t="s">
        <v>133</v>
      </c>
      <c r="B103">
        <v>1</v>
      </c>
      <c r="D103" s="6" t="s">
        <v>3783</v>
      </c>
      <c r="E103">
        <v>1</v>
      </c>
      <c r="G103" s="6" t="s">
        <v>3784</v>
      </c>
      <c r="H103">
        <v>1</v>
      </c>
      <c r="J103" s="6" t="s">
        <v>3785</v>
      </c>
      <c r="K103">
        <v>1</v>
      </c>
    </row>
    <row r="104" spans="1:14" x14ac:dyDescent="0.35">
      <c r="A104" s="6" t="s">
        <v>134</v>
      </c>
      <c r="B104">
        <v>1</v>
      </c>
      <c r="D104" s="6" t="s">
        <v>3786</v>
      </c>
      <c r="E104">
        <v>1</v>
      </c>
      <c r="G104" s="6" t="s">
        <v>3787</v>
      </c>
      <c r="H104">
        <v>1</v>
      </c>
      <c r="J104" s="6" t="s">
        <v>3788</v>
      </c>
      <c r="K104">
        <v>1</v>
      </c>
    </row>
    <row r="105" spans="1:14" x14ac:dyDescent="0.35">
      <c r="A105" s="6" t="s">
        <v>135</v>
      </c>
      <c r="B105">
        <v>1</v>
      </c>
      <c r="D105" s="6" t="s">
        <v>3789</v>
      </c>
      <c r="E105">
        <v>1</v>
      </c>
      <c r="G105" s="6" t="s">
        <v>3790</v>
      </c>
      <c r="H105">
        <v>1</v>
      </c>
      <c r="J105" s="6" t="s">
        <v>3791</v>
      </c>
      <c r="K105">
        <v>1</v>
      </c>
    </row>
    <row r="106" spans="1:14" x14ac:dyDescent="0.35">
      <c r="A106" s="6" t="s">
        <v>136</v>
      </c>
      <c r="B106">
        <v>1</v>
      </c>
      <c r="D106" s="6" t="s">
        <v>3792</v>
      </c>
      <c r="E106">
        <v>1</v>
      </c>
      <c r="G106" s="6" t="s">
        <v>3793</v>
      </c>
      <c r="H106">
        <v>1</v>
      </c>
      <c r="J106" s="6" t="s">
        <v>3794</v>
      </c>
      <c r="K106">
        <v>3</v>
      </c>
      <c r="N106">
        <f>COUNTIF(N5:N101,"&gt;1")</f>
        <v>2</v>
      </c>
    </row>
    <row r="107" spans="1:14" x14ac:dyDescent="0.35">
      <c r="A107" s="6" t="s">
        <v>137</v>
      </c>
      <c r="B107">
        <v>1</v>
      </c>
      <c r="D107" s="6" t="s">
        <v>3795</v>
      </c>
      <c r="E107">
        <v>1</v>
      </c>
      <c r="G107" s="6" t="s">
        <v>3796</v>
      </c>
      <c r="H107">
        <v>1</v>
      </c>
      <c r="J107" s="6" t="s">
        <v>3797</v>
      </c>
      <c r="K107">
        <v>1</v>
      </c>
    </row>
    <row r="108" spans="1:14" x14ac:dyDescent="0.35">
      <c r="A108" s="6" t="s">
        <v>138</v>
      </c>
      <c r="B108">
        <v>1</v>
      </c>
      <c r="D108" s="6" t="s">
        <v>3798</v>
      </c>
      <c r="E108">
        <v>1</v>
      </c>
      <c r="G108" s="6" t="s">
        <v>3799</v>
      </c>
      <c r="H108">
        <v>1</v>
      </c>
      <c r="J108" s="6" t="s">
        <v>3800</v>
      </c>
      <c r="K108">
        <v>1</v>
      </c>
    </row>
    <row r="109" spans="1:14" x14ac:dyDescent="0.35">
      <c r="A109" s="6" t="s">
        <v>139</v>
      </c>
      <c r="B109">
        <v>1</v>
      </c>
      <c r="D109" s="6" t="s">
        <v>3801</v>
      </c>
      <c r="E109">
        <v>1</v>
      </c>
      <c r="G109" s="6" t="s">
        <v>3802</v>
      </c>
      <c r="H109">
        <v>1</v>
      </c>
      <c r="J109" s="6" t="s">
        <v>3803</v>
      </c>
      <c r="K109">
        <v>1</v>
      </c>
    </row>
    <row r="110" spans="1:14" x14ac:dyDescent="0.35">
      <c r="A110" s="6" t="s">
        <v>140</v>
      </c>
      <c r="B110">
        <v>1</v>
      </c>
      <c r="D110" s="6" t="s">
        <v>3804</v>
      </c>
      <c r="E110">
        <v>1</v>
      </c>
      <c r="G110" s="6" t="s">
        <v>3805</v>
      </c>
      <c r="H110">
        <v>1</v>
      </c>
      <c r="J110" s="6" t="s">
        <v>3806</v>
      </c>
      <c r="K110">
        <v>1</v>
      </c>
    </row>
    <row r="111" spans="1:14" x14ac:dyDescent="0.35">
      <c r="A111" s="6" t="s">
        <v>141</v>
      </c>
      <c r="B111">
        <v>1</v>
      </c>
      <c r="D111" s="6" t="s">
        <v>3807</v>
      </c>
      <c r="E111">
        <v>1</v>
      </c>
      <c r="G111" s="6" t="s">
        <v>3808</v>
      </c>
      <c r="H111">
        <v>1</v>
      </c>
      <c r="J111" s="6" t="s">
        <v>3809</v>
      </c>
      <c r="K111">
        <v>1</v>
      </c>
    </row>
    <row r="112" spans="1:14" x14ac:dyDescent="0.35">
      <c r="A112" s="6" t="s">
        <v>142</v>
      </c>
      <c r="B112">
        <v>1</v>
      </c>
      <c r="D112" s="6" t="s">
        <v>3810</v>
      </c>
      <c r="E112">
        <v>1</v>
      </c>
      <c r="G112" s="6" t="s">
        <v>3811</v>
      </c>
      <c r="H112">
        <v>1</v>
      </c>
      <c r="J112" s="6" t="s">
        <v>3812</v>
      </c>
      <c r="K112">
        <v>1</v>
      </c>
    </row>
    <row r="113" spans="1:11" x14ac:dyDescent="0.35">
      <c r="A113" s="6" t="s">
        <v>143</v>
      </c>
      <c r="B113">
        <v>1</v>
      </c>
      <c r="D113" s="6" t="s">
        <v>3813</v>
      </c>
      <c r="E113">
        <v>1</v>
      </c>
      <c r="G113" s="6" t="s">
        <v>3814</v>
      </c>
      <c r="H113">
        <v>1</v>
      </c>
      <c r="J113" s="6" t="s">
        <v>3815</v>
      </c>
      <c r="K113">
        <v>1</v>
      </c>
    </row>
    <row r="114" spans="1:11" x14ac:dyDescent="0.35">
      <c r="A114" s="6" t="s">
        <v>144</v>
      </c>
      <c r="B114">
        <v>1</v>
      </c>
      <c r="D114" s="6" t="s">
        <v>3816</v>
      </c>
      <c r="E114">
        <v>1</v>
      </c>
      <c r="G114" s="6" t="s">
        <v>3817</v>
      </c>
      <c r="H114">
        <v>1</v>
      </c>
      <c r="J114" s="6" t="s">
        <v>3818</v>
      </c>
      <c r="K114">
        <v>1</v>
      </c>
    </row>
    <row r="115" spans="1:11" x14ac:dyDescent="0.35">
      <c r="A115" s="6" t="s">
        <v>145</v>
      </c>
      <c r="B115">
        <v>1</v>
      </c>
      <c r="D115" s="6" t="s">
        <v>3819</v>
      </c>
      <c r="E115">
        <v>1</v>
      </c>
      <c r="G115" s="6" t="s">
        <v>3820</v>
      </c>
      <c r="H115">
        <v>1</v>
      </c>
      <c r="J115" s="6" t="s">
        <v>3821</v>
      </c>
      <c r="K115">
        <v>1</v>
      </c>
    </row>
    <row r="116" spans="1:11" x14ac:dyDescent="0.35">
      <c r="A116" s="6" t="s">
        <v>146</v>
      </c>
      <c r="B116">
        <v>1</v>
      </c>
      <c r="D116" s="6" t="s">
        <v>3822</v>
      </c>
      <c r="E116">
        <v>1</v>
      </c>
      <c r="G116" s="6" t="s">
        <v>3823</v>
      </c>
      <c r="H116">
        <v>1</v>
      </c>
      <c r="J116" s="6" t="s">
        <v>3824</v>
      </c>
      <c r="K116">
        <v>1</v>
      </c>
    </row>
    <row r="117" spans="1:11" x14ac:dyDescent="0.35">
      <c r="A117" s="6" t="s">
        <v>147</v>
      </c>
      <c r="B117">
        <v>1</v>
      </c>
      <c r="D117" s="6" t="s">
        <v>3825</v>
      </c>
      <c r="E117">
        <v>1</v>
      </c>
      <c r="G117" s="6" t="s">
        <v>3826</v>
      </c>
      <c r="H117">
        <v>1</v>
      </c>
      <c r="J117" s="6" t="s">
        <v>3827</v>
      </c>
      <c r="K117">
        <v>1</v>
      </c>
    </row>
    <row r="118" spans="1:11" x14ac:dyDescent="0.35">
      <c r="A118" s="6" t="s">
        <v>148</v>
      </c>
      <c r="B118">
        <v>1</v>
      </c>
      <c r="D118" s="6" t="s">
        <v>3828</v>
      </c>
      <c r="E118">
        <v>3</v>
      </c>
      <c r="G118" s="6" t="s">
        <v>3829</v>
      </c>
      <c r="H118">
        <v>1</v>
      </c>
      <c r="J118" s="6" t="s">
        <v>3830</v>
      </c>
      <c r="K118">
        <v>3</v>
      </c>
    </row>
    <row r="119" spans="1:11" x14ac:dyDescent="0.35">
      <c r="A119" s="6" t="s">
        <v>149</v>
      </c>
      <c r="B119">
        <v>1</v>
      </c>
      <c r="D119" s="6" t="s">
        <v>3831</v>
      </c>
      <c r="E119">
        <v>1</v>
      </c>
      <c r="G119" s="6" t="s">
        <v>3832</v>
      </c>
      <c r="H119">
        <v>1</v>
      </c>
      <c r="J119" s="6" t="s">
        <v>3833</v>
      </c>
      <c r="K119">
        <v>4</v>
      </c>
    </row>
    <row r="120" spans="1:11" x14ac:dyDescent="0.35">
      <c r="A120" s="6" t="s">
        <v>150</v>
      </c>
      <c r="B120">
        <v>1</v>
      </c>
      <c r="D120" s="6" t="s">
        <v>3834</v>
      </c>
      <c r="E120">
        <v>1</v>
      </c>
      <c r="G120" s="6" t="s">
        <v>3835</v>
      </c>
      <c r="H120">
        <v>1</v>
      </c>
      <c r="J120" s="6" t="s">
        <v>3836</v>
      </c>
      <c r="K120">
        <v>1</v>
      </c>
    </row>
    <row r="121" spans="1:11" x14ac:dyDescent="0.35">
      <c r="A121" s="6" t="s">
        <v>151</v>
      </c>
      <c r="B121">
        <v>1</v>
      </c>
      <c r="D121" s="6" t="s">
        <v>3837</v>
      </c>
      <c r="E121">
        <v>1</v>
      </c>
      <c r="G121" s="6" t="s">
        <v>3838</v>
      </c>
      <c r="H121">
        <v>1</v>
      </c>
      <c r="J121" s="6" t="s">
        <v>3839</v>
      </c>
      <c r="K121">
        <v>1</v>
      </c>
    </row>
    <row r="122" spans="1:11" x14ac:dyDescent="0.35">
      <c r="A122" s="6" t="s">
        <v>152</v>
      </c>
      <c r="B122">
        <v>1</v>
      </c>
      <c r="D122" s="6" t="s">
        <v>3840</v>
      </c>
      <c r="E122">
        <v>1</v>
      </c>
      <c r="G122" s="6" t="s">
        <v>3841</v>
      </c>
      <c r="H122">
        <v>1</v>
      </c>
      <c r="J122" s="6" t="s">
        <v>3842</v>
      </c>
      <c r="K122">
        <v>1</v>
      </c>
    </row>
    <row r="123" spans="1:11" x14ac:dyDescent="0.35">
      <c r="A123" s="6" t="s">
        <v>153</v>
      </c>
      <c r="B123">
        <v>1</v>
      </c>
      <c r="D123" s="6" t="s">
        <v>3843</v>
      </c>
      <c r="E123">
        <v>1</v>
      </c>
      <c r="G123" s="6" t="s">
        <v>3844</v>
      </c>
      <c r="H123">
        <v>1</v>
      </c>
      <c r="J123" s="6" t="s">
        <v>3845</v>
      </c>
      <c r="K123">
        <v>1</v>
      </c>
    </row>
    <row r="124" spans="1:11" x14ac:dyDescent="0.35">
      <c r="A124" s="6" t="s">
        <v>154</v>
      </c>
      <c r="B124">
        <v>1</v>
      </c>
      <c r="D124" s="6" t="s">
        <v>3846</v>
      </c>
      <c r="E124">
        <v>1</v>
      </c>
      <c r="G124" s="6" t="s">
        <v>3847</v>
      </c>
      <c r="H124">
        <v>1</v>
      </c>
      <c r="J124" s="6" t="s">
        <v>3848</v>
      </c>
      <c r="K124">
        <v>1</v>
      </c>
    </row>
    <row r="125" spans="1:11" x14ac:dyDescent="0.35">
      <c r="A125" s="6" t="s">
        <v>155</v>
      </c>
      <c r="B125">
        <v>1</v>
      </c>
      <c r="D125" s="6" t="s">
        <v>3849</v>
      </c>
      <c r="E125">
        <v>1</v>
      </c>
      <c r="G125" s="6" t="s">
        <v>3850</v>
      </c>
      <c r="H125">
        <v>1</v>
      </c>
      <c r="J125" s="6" t="s">
        <v>3851</v>
      </c>
      <c r="K125">
        <v>1</v>
      </c>
    </row>
    <row r="126" spans="1:11" x14ac:dyDescent="0.35">
      <c r="A126" s="6" t="s">
        <v>156</v>
      </c>
      <c r="B126">
        <v>1</v>
      </c>
      <c r="D126" s="6" t="s">
        <v>3852</v>
      </c>
      <c r="E126">
        <v>1</v>
      </c>
      <c r="G126" s="6" t="s">
        <v>3853</v>
      </c>
      <c r="H126">
        <v>1</v>
      </c>
      <c r="J126" s="6" t="s">
        <v>3854</v>
      </c>
      <c r="K126">
        <v>1</v>
      </c>
    </row>
    <row r="127" spans="1:11" x14ac:dyDescent="0.35">
      <c r="A127" s="6" t="s">
        <v>157</v>
      </c>
      <c r="B127">
        <v>1</v>
      </c>
      <c r="D127" s="6" t="s">
        <v>3855</v>
      </c>
      <c r="E127">
        <v>6</v>
      </c>
      <c r="G127" s="6" t="s">
        <v>3856</v>
      </c>
      <c r="H127">
        <v>1</v>
      </c>
      <c r="J127" s="6" t="s">
        <v>3857</v>
      </c>
      <c r="K127">
        <v>1</v>
      </c>
    </row>
    <row r="128" spans="1:11" x14ac:dyDescent="0.35">
      <c r="A128" s="6" t="s">
        <v>158</v>
      </c>
      <c r="B128">
        <v>1</v>
      </c>
      <c r="D128" s="6" t="s">
        <v>3858</v>
      </c>
      <c r="E128">
        <v>1</v>
      </c>
      <c r="G128" s="6" t="s">
        <v>3859</v>
      </c>
      <c r="H128">
        <v>1</v>
      </c>
      <c r="J128" s="6" t="s">
        <v>3860</v>
      </c>
      <c r="K128">
        <v>1</v>
      </c>
    </row>
    <row r="129" spans="1:11" x14ac:dyDescent="0.35">
      <c r="A129" s="6" t="s">
        <v>160</v>
      </c>
      <c r="B129">
        <v>1</v>
      </c>
      <c r="D129" s="6" t="s">
        <v>3861</v>
      </c>
      <c r="E129">
        <v>1</v>
      </c>
      <c r="G129" s="6" t="s">
        <v>3862</v>
      </c>
      <c r="H129">
        <v>1</v>
      </c>
      <c r="J129" s="6" t="s">
        <v>3863</v>
      </c>
      <c r="K129">
        <v>1</v>
      </c>
    </row>
    <row r="130" spans="1:11" x14ac:dyDescent="0.35">
      <c r="A130" s="6" t="s">
        <v>161</v>
      </c>
      <c r="B130">
        <v>1</v>
      </c>
      <c r="D130" s="6" t="s">
        <v>3864</v>
      </c>
      <c r="E130">
        <v>1</v>
      </c>
      <c r="G130" s="6" t="s">
        <v>3865</v>
      </c>
      <c r="H130">
        <v>1</v>
      </c>
      <c r="J130" s="6" t="s">
        <v>3866</v>
      </c>
      <c r="K130">
        <v>1</v>
      </c>
    </row>
    <row r="131" spans="1:11" x14ac:dyDescent="0.35">
      <c r="A131" s="6" t="s">
        <v>162</v>
      </c>
      <c r="B131">
        <v>1</v>
      </c>
      <c r="D131" s="6" t="s">
        <v>3867</v>
      </c>
      <c r="E131">
        <v>1</v>
      </c>
      <c r="G131" s="6" t="s">
        <v>3868</v>
      </c>
      <c r="H131">
        <v>1</v>
      </c>
      <c r="J131" s="6" t="s">
        <v>3869</v>
      </c>
      <c r="K131">
        <v>1</v>
      </c>
    </row>
    <row r="132" spans="1:11" x14ac:dyDescent="0.35">
      <c r="A132" s="6" t="s">
        <v>163</v>
      </c>
      <c r="B132">
        <v>1</v>
      </c>
      <c r="D132" s="6" t="s">
        <v>3870</v>
      </c>
      <c r="E132">
        <v>1</v>
      </c>
      <c r="G132" s="6" t="s">
        <v>3871</v>
      </c>
      <c r="H132">
        <v>1</v>
      </c>
      <c r="J132" s="6" t="s">
        <v>3872</v>
      </c>
      <c r="K132">
        <v>1</v>
      </c>
    </row>
    <row r="133" spans="1:11" x14ac:dyDescent="0.35">
      <c r="A133" s="6" t="s">
        <v>164</v>
      </c>
      <c r="B133">
        <v>1</v>
      </c>
      <c r="D133" s="6" t="s">
        <v>3873</v>
      </c>
      <c r="E133">
        <v>1</v>
      </c>
      <c r="G133" s="6" t="s">
        <v>3874</v>
      </c>
      <c r="H133">
        <v>1</v>
      </c>
      <c r="J133" s="6" t="s">
        <v>3875</v>
      </c>
      <c r="K133">
        <v>1</v>
      </c>
    </row>
    <row r="134" spans="1:11" x14ac:dyDescent="0.35">
      <c r="A134" s="6" t="s">
        <v>165</v>
      </c>
      <c r="B134">
        <v>1</v>
      </c>
      <c r="D134" s="6" t="s">
        <v>3876</v>
      </c>
      <c r="E134">
        <v>1</v>
      </c>
      <c r="G134" s="6" t="s">
        <v>3877</v>
      </c>
      <c r="H134">
        <v>1</v>
      </c>
      <c r="J134" s="6" t="s">
        <v>3878</v>
      </c>
      <c r="K134">
        <v>7</v>
      </c>
    </row>
    <row r="135" spans="1:11" x14ac:dyDescent="0.35">
      <c r="A135" s="6" t="s">
        <v>166</v>
      </c>
      <c r="B135">
        <v>1</v>
      </c>
      <c r="D135" s="6" t="s">
        <v>3879</v>
      </c>
      <c r="E135">
        <v>21</v>
      </c>
      <c r="G135" s="6" t="s">
        <v>3880</v>
      </c>
      <c r="H135">
        <v>1</v>
      </c>
      <c r="J135" s="6" t="s">
        <v>3881</v>
      </c>
      <c r="K135">
        <v>1</v>
      </c>
    </row>
    <row r="136" spans="1:11" x14ac:dyDescent="0.35">
      <c r="A136" s="6" t="s">
        <v>167</v>
      </c>
      <c r="B136">
        <v>1</v>
      </c>
      <c r="D136" s="6" t="s">
        <v>3882</v>
      </c>
      <c r="E136">
        <v>1</v>
      </c>
      <c r="G136" s="6" t="s">
        <v>3883</v>
      </c>
      <c r="H136">
        <v>1</v>
      </c>
      <c r="J136" s="6" t="s">
        <v>3884</v>
      </c>
      <c r="K136">
        <v>2</v>
      </c>
    </row>
    <row r="137" spans="1:11" x14ac:dyDescent="0.35">
      <c r="A137" s="6" t="s">
        <v>168</v>
      </c>
      <c r="B137">
        <v>1</v>
      </c>
      <c r="D137" s="6" t="s">
        <v>3885</v>
      </c>
      <c r="E137">
        <v>1</v>
      </c>
      <c r="G137" s="6" t="s">
        <v>3886</v>
      </c>
      <c r="H137">
        <v>1</v>
      </c>
      <c r="J137" s="6" t="s">
        <v>3887</v>
      </c>
      <c r="K137">
        <v>1</v>
      </c>
    </row>
    <row r="138" spans="1:11" x14ac:dyDescent="0.35">
      <c r="A138" s="6" t="s">
        <v>169</v>
      </c>
      <c r="B138">
        <v>1</v>
      </c>
      <c r="D138" s="6" t="s">
        <v>3888</v>
      </c>
      <c r="E138">
        <v>1</v>
      </c>
      <c r="G138" s="6" t="s">
        <v>3889</v>
      </c>
      <c r="H138">
        <v>1</v>
      </c>
      <c r="J138" s="6" t="s">
        <v>3890</v>
      </c>
      <c r="K138">
        <v>1</v>
      </c>
    </row>
    <row r="139" spans="1:11" x14ac:dyDescent="0.35">
      <c r="A139" s="6" t="s">
        <v>170</v>
      </c>
      <c r="B139">
        <v>1</v>
      </c>
      <c r="D139" s="6" t="s">
        <v>3891</v>
      </c>
      <c r="E139">
        <v>1</v>
      </c>
      <c r="G139" s="6" t="s">
        <v>3892</v>
      </c>
      <c r="H139">
        <v>1</v>
      </c>
      <c r="J139" s="6" t="s">
        <v>3893</v>
      </c>
      <c r="K139">
        <v>1</v>
      </c>
    </row>
    <row r="140" spans="1:11" x14ac:dyDescent="0.35">
      <c r="A140" s="6" t="s">
        <v>171</v>
      </c>
      <c r="B140">
        <v>1</v>
      </c>
      <c r="D140" s="6" t="s">
        <v>3894</v>
      </c>
      <c r="E140">
        <v>1</v>
      </c>
      <c r="G140" s="6" t="s">
        <v>3895</v>
      </c>
      <c r="H140">
        <v>1</v>
      </c>
      <c r="J140" s="6" t="s">
        <v>3896</v>
      </c>
      <c r="K140">
        <v>1</v>
      </c>
    </row>
    <row r="141" spans="1:11" x14ac:dyDescent="0.35">
      <c r="A141" s="6" t="s">
        <v>172</v>
      </c>
      <c r="B141">
        <v>1</v>
      </c>
      <c r="D141" s="6" t="s">
        <v>3897</v>
      </c>
      <c r="E141">
        <v>1</v>
      </c>
      <c r="G141" s="6" t="s">
        <v>3898</v>
      </c>
      <c r="H141">
        <v>1</v>
      </c>
      <c r="J141" s="6" t="s">
        <v>3899</v>
      </c>
      <c r="K141">
        <v>1</v>
      </c>
    </row>
    <row r="142" spans="1:11" x14ac:dyDescent="0.35">
      <c r="A142" s="6" t="s">
        <v>173</v>
      </c>
      <c r="B142">
        <v>1</v>
      </c>
      <c r="D142" s="6" t="s">
        <v>3900</v>
      </c>
      <c r="E142">
        <v>1</v>
      </c>
      <c r="G142" s="6" t="s">
        <v>3901</v>
      </c>
      <c r="H142">
        <v>1</v>
      </c>
      <c r="J142" s="6" t="s">
        <v>3902</v>
      </c>
      <c r="K142">
        <v>1</v>
      </c>
    </row>
    <row r="143" spans="1:11" x14ac:dyDescent="0.35">
      <c r="A143" s="6" t="s">
        <v>174</v>
      </c>
      <c r="B143">
        <v>1</v>
      </c>
      <c r="D143" s="6" t="s">
        <v>3903</v>
      </c>
      <c r="E143">
        <v>1</v>
      </c>
      <c r="G143" s="6" t="s">
        <v>3904</v>
      </c>
      <c r="H143">
        <v>1</v>
      </c>
      <c r="J143" s="6" t="s">
        <v>3905</v>
      </c>
      <c r="K143">
        <v>1</v>
      </c>
    </row>
    <row r="144" spans="1:11" x14ac:dyDescent="0.35">
      <c r="A144" s="6" t="s">
        <v>175</v>
      </c>
      <c r="B144">
        <v>1</v>
      </c>
      <c r="D144" s="6" t="s">
        <v>3906</v>
      </c>
      <c r="E144">
        <v>1</v>
      </c>
      <c r="G144" s="6" t="s">
        <v>3907</v>
      </c>
      <c r="H144">
        <v>1</v>
      </c>
      <c r="J144" s="6" t="s">
        <v>3908</v>
      </c>
      <c r="K144">
        <v>1</v>
      </c>
    </row>
    <row r="145" spans="1:11" x14ac:dyDescent="0.35">
      <c r="A145" s="6" t="s">
        <v>176</v>
      </c>
      <c r="B145">
        <v>1</v>
      </c>
      <c r="D145" s="6" t="s">
        <v>3909</v>
      </c>
      <c r="E145">
        <v>1</v>
      </c>
      <c r="G145" s="6" t="s">
        <v>3910</v>
      </c>
      <c r="H145">
        <v>1</v>
      </c>
      <c r="J145" s="6" t="s">
        <v>3911</v>
      </c>
      <c r="K145">
        <v>1</v>
      </c>
    </row>
    <row r="146" spans="1:11" x14ac:dyDescent="0.35">
      <c r="A146" s="6" t="s">
        <v>177</v>
      </c>
      <c r="B146">
        <v>1</v>
      </c>
      <c r="D146" s="6" t="s">
        <v>3912</v>
      </c>
      <c r="E146">
        <v>1</v>
      </c>
      <c r="G146" s="6" t="s">
        <v>3913</v>
      </c>
      <c r="H146">
        <v>1</v>
      </c>
      <c r="J146" s="6" t="s">
        <v>3914</v>
      </c>
      <c r="K146">
        <v>2</v>
      </c>
    </row>
    <row r="147" spans="1:11" x14ac:dyDescent="0.35">
      <c r="A147" s="6" t="s">
        <v>178</v>
      </c>
      <c r="B147">
        <v>1</v>
      </c>
      <c r="D147" s="6" t="s">
        <v>3915</v>
      </c>
      <c r="E147">
        <v>1</v>
      </c>
      <c r="G147" s="6" t="s">
        <v>3916</v>
      </c>
      <c r="H147">
        <v>1</v>
      </c>
      <c r="J147" s="6" t="s">
        <v>3917</v>
      </c>
      <c r="K147">
        <v>1</v>
      </c>
    </row>
    <row r="148" spans="1:11" x14ac:dyDescent="0.35">
      <c r="A148" s="6" t="s">
        <v>179</v>
      </c>
      <c r="B148">
        <v>1</v>
      </c>
      <c r="D148" s="6" t="s">
        <v>3918</v>
      </c>
      <c r="E148">
        <v>3</v>
      </c>
      <c r="G148" s="6" t="s">
        <v>3919</v>
      </c>
      <c r="H148">
        <v>1</v>
      </c>
      <c r="J148" s="6" t="s">
        <v>3920</v>
      </c>
      <c r="K148">
        <v>1</v>
      </c>
    </row>
    <row r="149" spans="1:11" x14ac:dyDescent="0.35">
      <c r="A149" s="6" t="s">
        <v>180</v>
      </c>
      <c r="B149">
        <v>1</v>
      </c>
      <c r="D149" s="6" t="s">
        <v>3921</v>
      </c>
      <c r="E149">
        <v>1</v>
      </c>
      <c r="G149" s="6" t="s">
        <v>3922</v>
      </c>
      <c r="H149">
        <v>1</v>
      </c>
      <c r="J149" s="6" t="s">
        <v>3923</v>
      </c>
      <c r="K149">
        <v>1</v>
      </c>
    </row>
    <row r="150" spans="1:11" x14ac:dyDescent="0.35">
      <c r="A150" s="6" t="s">
        <v>181</v>
      </c>
      <c r="B150">
        <v>1</v>
      </c>
      <c r="D150" s="6" t="s">
        <v>3924</v>
      </c>
      <c r="E150">
        <v>1</v>
      </c>
      <c r="G150" s="6" t="s">
        <v>3925</v>
      </c>
      <c r="H150">
        <v>1</v>
      </c>
      <c r="J150" s="6" t="s">
        <v>3926</v>
      </c>
      <c r="K150">
        <v>1</v>
      </c>
    </row>
    <row r="151" spans="1:11" x14ac:dyDescent="0.35">
      <c r="A151" s="6" t="s">
        <v>182</v>
      </c>
      <c r="B151">
        <v>1</v>
      </c>
      <c r="D151" s="6" t="s">
        <v>3927</v>
      </c>
      <c r="E151">
        <v>1</v>
      </c>
      <c r="G151" s="6" t="s">
        <v>3928</v>
      </c>
      <c r="H151">
        <v>1</v>
      </c>
      <c r="J151" s="6" t="s">
        <v>3929</v>
      </c>
      <c r="K151">
        <v>1</v>
      </c>
    </row>
    <row r="152" spans="1:11" x14ac:dyDescent="0.35">
      <c r="A152" s="6" t="s">
        <v>183</v>
      </c>
      <c r="B152">
        <v>1</v>
      </c>
      <c r="D152" s="6" t="s">
        <v>3930</v>
      </c>
      <c r="E152">
        <v>1</v>
      </c>
      <c r="G152" s="6" t="s">
        <v>3931</v>
      </c>
      <c r="H152">
        <v>1</v>
      </c>
      <c r="J152" s="6" t="s">
        <v>3932</v>
      </c>
      <c r="K152">
        <v>1</v>
      </c>
    </row>
    <row r="153" spans="1:11" x14ac:dyDescent="0.35">
      <c r="A153" s="6" t="s">
        <v>184</v>
      </c>
      <c r="B153">
        <v>1</v>
      </c>
      <c r="D153" s="6" t="s">
        <v>3933</v>
      </c>
      <c r="E153">
        <v>1</v>
      </c>
      <c r="G153" s="6" t="s">
        <v>3934</v>
      </c>
      <c r="H153">
        <v>1</v>
      </c>
      <c r="J153" s="6" t="s">
        <v>3935</v>
      </c>
      <c r="K153">
        <v>1</v>
      </c>
    </row>
    <row r="154" spans="1:11" x14ac:dyDescent="0.35">
      <c r="A154" s="6" t="s">
        <v>185</v>
      </c>
      <c r="B154">
        <v>1</v>
      </c>
      <c r="D154" s="6" t="s">
        <v>3936</v>
      </c>
      <c r="E154">
        <v>1</v>
      </c>
      <c r="G154" s="6" t="s">
        <v>3937</v>
      </c>
      <c r="H154">
        <v>1</v>
      </c>
      <c r="J154" s="6" t="s">
        <v>3938</v>
      </c>
      <c r="K154">
        <v>1</v>
      </c>
    </row>
    <row r="155" spans="1:11" x14ac:dyDescent="0.35">
      <c r="A155" s="6" t="s">
        <v>186</v>
      </c>
      <c r="B155">
        <v>1</v>
      </c>
      <c r="D155" s="6" t="s">
        <v>3939</v>
      </c>
      <c r="E155">
        <v>1</v>
      </c>
      <c r="G155" s="6" t="s">
        <v>3940</v>
      </c>
      <c r="H155">
        <v>1</v>
      </c>
      <c r="J155" s="6" t="s">
        <v>3941</v>
      </c>
      <c r="K155">
        <v>1</v>
      </c>
    </row>
    <row r="156" spans="1:11" x14ac:dyDescent="0.35">
      <c r="A156" s="6" t="s">
        <v>187</v>
      </c>
      <c r="B156">
        <v>1</v>
      </c>
      <c r="D156" s="6" t="s">
        <v>3942</v>
      </c>
      <c r="E156">
        <v>1</v>
      </c>
      <c r="G156" s="6" t="s">
        <v>3943</v>
      </c>
      <c r="H156">
        <v>1</v>
      </c>
      <c r="J156" s="6" t="s">
        <v>3944</v>
      </c>
      <c r="K156">
        <v>1</v>
      </c>
    </row>
    <row r="157" spans="1:11" x14ac:dyDescent="0.35">
      <c r="A157" s="6" t="s">
        <v>188</v>
      </c>
      <c r="B157">
        <v>1</v>
      </c>
      <c r="D157" s="6" t="s">
        <v>3945</v>
      </c>
      <c r="E157">
        <v>1</v>
      </c>
      <c r="G157" s="6" t="s">
        <v>3946</v>
      </c>
      <c r="H157">
        <v>1</v>
      </c>
      <c r="J157" s="6" t="s">
        <v>3947</v>
      </c>
      <c r="K157">
        <v>1</v>
      </c>
    </row>
    <row r="158" spans="1:11" x14ac:dyDescent="0.35">
      <c r="A158" s="6" t="s">
        <v>189</v>
      </c>
      <c r="B158">
        <v>1</v>
      </c>
      <c r="D158" s="6" t="s">
        <v>3948</v>
      </c>
      <c r="E158">
        <v>1</v>
      </c>
      <c r="G158" s="6" t="s">
        <v>3949</v>
      </c>
      <c r="H158">
        <v>1</v>
      </c>
      <c r="J158" s="6" t="s">
        <v>3950</v>
      </c>
      <c r="K158">
        <v>1</v>
      </c>
    </row>
    <row r="159" spans="1:11" x14ac:dyDescent="0.35">
      <c r="A159" s="6" t="s">
        <v>191</v>
      </c>
      <c r="B159">
        <v>1</v>
      </c>
      <c r="D159" s="6" t="s">
        <v>3951</v>
      </c>
      <c r="E159">
        <v>1</v>
      </c>
      <c r="G159" s="6" t="s">
        <v>3952</v>
      </c>
      <c r="H159">
        <v>1</v>
      </c>
      <c r="J159" s="6" t="s">
        <v>3953</v>
      </c>
      <c r="K159">
        <v>1</v>
      </c>
    </row>
    <row r="160" spans="1:11" x14ac:dyDescent="0.35">
      <c r="A160" s="6" t="s">
        <v>192</v>
      </c>
      <c r="B160">
        <v>1</v>
      </c>
      <c r="D160" s="6" t="s">
        <v>3954</v>
      </c>
      <c r="E160">
        <v>1</v>
      </c>
      <c r="G160" s="6" t="s">
        <v>3955</v>
      </c>
      <c r="H160">
        <v>1</v>
      </c>
      <c r="J160" s="6" t="s">
        <v>3956</v>
      </c>
      <c r="K160">
        <v>1</v>
      </c>
    </row>
    <row r="161" spans="1:11" x14ac:dyDescent="0.35">
      <c r="A161" s="6" t="s">
        <v>193</v>
      </c>
      <c r="B161">
        <v>1</v>
      </c>
      <c r="D161" s="6" t="s">
        <v>3957</v>
      </c>
      <c r="E161">
        <v>1</v>
      </c>
      <c r="G161" s="6" t="s">
        <v>3958</v>
      </c>
      <c r="H161">
        <v>1</v>
      </c>
      <c r="J161" s="6" t="s">
        <v>3959</v>
      </c>
      <c r="K161">
        <v>1</v>
      </c>
    </row>
    <row r="162" spans="1:11" x14ac:dyDescent="0.35">
      <c r="A162" s="6" t="s">
        <v>194</v>
      </c>
      <c r="B162">
        <v>1</v>
      </c>
      <c r="D162" s="6" t="s">
        <v>3960</v>
      </c>
      <c r="E162">
        <v>1</v>
      </c>
      <c r="G162" s="6" t="s">
        <v>3961</v>
      </c>
      <c r="H162">
        <v>1</v>
      </c>
      <c r="J162" s="6" t="s">
        <v>3962</v>
      </c>
      <c r="K162">
        <v>1</v>
      </c>
    </row>
    <row r="163" spans="1:11" x14ac:dyDescent="0.35">
      <c r="A163" s="6" t="s">
        <v>195</v>
      </c>
      <c r="B163">
        <v>1</v>
      </c>
      <c r="D163" s="6" t="s">
        <v>3963</v>
      </c>
      <c r="E163">
        <v>1</v>
      </c>
      <c r="G163" s="6" t="s">
        <v>3964</v>
      </c>
      <c r="H163">
        <v>1</v>
      </c>
      <c r="J163" s="6" t="s">
        <v>3965</v>
      </c>
      <c r="K163">
        <v>1</v>
      </c>
    </row>
    <row r="164" spans="1:11" x14ac:dyDescent="0.35">
      <c r="A164" s="6" t="s">
        <v>196</v>
      </c>
      <c r="B164">
        <v>1</v>
      </c>
      <c r="D164" s="6" t="s">
        <v>3966</v>
      </c>
      <c r="E164">
        <v>1</v>
      </c>
      <c r="G164" s="6" t="s">
        <v>3967</v>
      </c>
      <c r="H164">
        <v>1</v>
      </c>
      <c r="J164" s="6" t="s">
        <v>3968</v>
      </c>
      <c r="K164">
        <v>3</v>
      </c>
    </row>
    <row r="165" spans="1:11" x14ac:dyDescent="0.35">
      <c r="A165" s="6" t="s">
        <v>197</v>
      </c>
      <c r="B165">
        <v>1</v>
      </c>
      <c r="D165" s="6" t="s">
        <v>3969</v>
      </c>
      <c r="E165">
        <v>1</v>
      </c>
      <c r="G165" s="6" t="s">
        <v>3970</v>
      </c>
      <c r="H165">
        <v>1</v>
      </c>
      <c r="J165" s="6" t="s">
        <v>3971</v>
      </c>
      <c r="K165">
        <v>1</v>
      </c>
    </row>
    <row r="166" spans="1:11" x14ac:dyDescent="0.35">
      <c r="A166" s="6" t="s">
        <v>198</v>
      </c>
      <c r="B166">
        <v>1</v>
      </c>
      <c r="D166" s="6" t="s">
        <v>3972</v>
      </c>
      <c r="E166">
        <v>2</v>
      </c>
      <c r="G166" s="6" t="s">
        <v>3973</v>
      </c>
      <c r="H166">
        <v>1</v>
      </c>
      <c r="J166" s="6" t="s">
        <v>3974</v>
      </c>
      <c r="K166">
        <v>1</v>
      </c>
    </row>
    <row r="167" spans="1:11" x14ac:dyDescent="0.35">
      <c r="A167" s="6" t="s">
        <v>199</v>
      </c>
      <c r="B167">
        <v>1</v>
      </c>
      <c r="D167" s="6" t="s">
        <v>3975</v>
      </c>
      <c r="E167">
        <v>1</v>
      </c>
      <c r="G167" s="6" t="s">
        <v>3976</v>
      </c>
      <c r="H167">
        <v>1</v>
      </c>
      <c r="J167" s="6" t="s">
        <v>3977</v>
      </c>
      <c r="K167">
        <v>1</v>
      </c>
    </row>
    <row r="168" spans="1:11" x14ac:dyDescent="0.35">
      <c r="A168" s="6" t="s">
        <v>200</v>
      </c>
      <c r="B168">
        <v>1</v>
      </c>
      <c r="D168" s="6" t="s">
        <v>3978</v>
      </c>
      <c r="E168">
        <v>1</v>
      </c>
      <c r="G168" s="6" t="s">
        <v>3979</v>
      </c>
      <c r="H168">
        <v>1</v>
      </c>
      <c r="J168" s="6" t="s">
        <v>3980</v>
      </c>
      <c r="K168">
        <v>1</v>
      </c>
    </row>
    <row r="169" spans="1:11" x14ac:dyDescent="0.35">
      <c r="A169" s="6" t="s">
        <v>201</v>
      </c>
      <c r="B169">
        <v>1</v>
      </c>
      <c r="D169" s="6" t="s">
        <v>3981</v>
      </c>
      <c r="E169">
        <v>1</v>
      </c>
      <c r="G169" s="6" t="s">
        <v>3982</v>
      </c>
      <c r="H169">
        <v>1</v>
      </c>
      <c r="J169" s="6" t="s">
        <v>3983</v>
      </c>
      <c r="K169">
        <v>1</v>
      </c>
    </row>
    <row r="170" spans="1:11" x14ac:dyDescent="0.35">
      <c r="A170" s="6" t="s">
        <v>202</v>
      </c>
      <c r="B170">
        <v>1</v>
      </c>
      <c r="D170" s="6" t="s">
        <v>3984</v>
      </c>
      <c r="E170">
        <v>1</v>
      </c>
      <c r="G170" s="6" t="s">
        <v>3985</v>
      </c>
      <c r="H170">
        <v>1</v>
      </c>
      <c r="J170" s="6" t="s">
        <v>3986</v>
      </c>
      <c r="K170">
        <v>1</v>
      </c>
    </row>
    <row r="171" spans="1:11" x14ac:dyDescent="0.35">
      <c r="A171" s="6" t="s">
        <v>204</v>
      </c>
      <c r="B171">
        <v>1</v>
      </c>
      <c r="D171" s="6" t="s">
        <v>3987</v>
      </c>
      <c r="E171">
        <v>1</v>
      </c>
      <c r="G171" s="6" t="s">
        <v>3988</v>
      </c>
      <c r="H171">
        <v>1</v>
      </c>
      <c r="J171" s="6" t="s">
        <v>3989</v>
      </c>
      <c r="K171">
        <v>2</v>
      </c>
    </row>
    <row r="172" spans="1:11" x14ac:dyDescent="0.35">
      <c r="A172" s="6" t="s">
        <v>205</v>
      </c>
      <c r="B172">
        <v>1</v>
      </c>
      <c r="D172" s="6" t="s">
        <v>3990</v>
      </c>
      <c r="E172">
        <v>1</v>
      </c>
      <c r="G172" s="6" t="s">
        <v>3991</v>
      </c>
      <c r="H172">
        <v>1</v>
      </c>
      <c r="J172" s="6" t="s">
        <v>3992</v>
      </c>
      <c r="K172">
        <v>1</v>
      </c>
    </row>
    <row r="173" spans="1:11" x14ac:dyDescent="0.35">
      <c r="A173" s="6" t="s">
        <v>206</v>
      </c>
      <c r="B173">
        <v>1</v>
      </c>
      <c r="D173" s="6" t="s">
        <v>3993</v>
      </c>
      <c r="E173">
        <v>1</v>
      </c>
      <c r="G173" s="6" t="s">
        <v>3994</v>
      </c>
      <c r="H173">
        <v>1</v>
      </c>
      <c r="J173" s="6" t="s">
        <v>3995</v>
      </c>
      <c r="K173">
        <v>1</v>
      </c>
    </row>
    <row r="174" spans="1:11" x14ac:dyDescent="0.35">
      <c r="A174" s="6" t="s">
        <v>207</v>
      </c>
      <c r="B174">
        <v>1</v>
      </c>
      <c r="D174" s="6" t="s">
        <v>3996</v>
      </c>
      <c r="E174">
        <v>1</v>
      </c>
      <c r="G174" s="6" t="s">
        <v>3997</v>
      </c>
      <c r="H174">
        <v>1</v>
      </c>
      <c r="J174" s="6" t="s">
        <v>3998</v>
      </c>
      <c r="K174">
        <v>1</v>
      </c>
    </row>
    <row r="175" spans="1:11" x14ac:dyDescent="0.35">
      <c r="A175" s="6" t="s">
        <v>208</v>
      </c>
      <c r="B175">
        <v>1</v>
      </c>
      <c r="D175" s="6" t="s">
        <v>3999</v>
      </c>
      <c r="E175">
        <v>1</v>
      </c>
      <c r="G175" s="6" t="s">
        <v>4000</v>
      </c>
      <c r="H175">
        <v>1</v>
      </c>
      <c r="J175" s="6" t="s">
        <v>4001</v>
      </c>
      <c r="K175">
        <v>1</v>
      </c>
    </row>
    <row r="176" spans="1:11" x14ac:dyDescent="0.35">
      <c r="A176" s="6" t="s">
        <v>209</v>
      </c>
      <c r="B176">
        <v>1</v>
      </c>
      <c r="D176" s="6" t="s">
        <v>4002</v>
      </c>
      <c r="E176">
        <v>1</v>
      </c>
      <c r="G176" s="6" t="s">
        <v>4003</v>
      </c>
      <c r="H176">
        <v>1</v>
      </c>
      <c r="J176" s="6" t="s">
        <v>4004</v>
      </c>
      <c r="K176">
        <v>1</v>
      </c>
    </row>
    <row r="177" spans="1:11" x14ac:dyDescent="0.35">
      <c r="A177" s="6" t="s">
        <v>210</v>
      </c>
      <c r="B177">
        <v>1</v>
      </c>
      <c r="D177" s="6" t="s">
        <v>4005</v>
      </c>
      <c r="E177">
        <v>4</v>
      </c>
      <c r="G177" s="6" t="s">
        <v>4006</v>
      </c>
      <c r="H177">
        <v>1</v>
      </c>
      <c r="J177" s="6" t="s">
        <v>4007</v>
      </c>
      <c r="K177">
        <v>1</v>
      </c>
    </row>
    <row r="178" spans="1:11" x14ac:dyDescent="0.35">
      <c r="A178" s="6" t="s">
        <v>211</v>
      </c>
      <c r="B178">
        <v>1</v>
      </c>
      <c r="D178" s="6" t="s">
        <v>4008</v>
      </c>
      <c r="E178">
        <v>2</v>
      </c>
      <c r="G178" s="6" t="s">
        <v>4009</v>
      </c>
      <c r="H178">
        <v>1</v>
      </c>
      <c r="J178" s="6" t="s">
        <v>4010</v>
      </c>
      <c r="K178">
        <v>1</v>
      </c>
    </row>
    <row r="179" spans="1:11" x14ac:dyDescent="0.35">
      <c r="A179" s="6" t="s">
        <v>212</v>
      </c>
      <c r="B179">
        <v>1</v>
      </c>
      <c r="D179" s="6" t="s">
        <v>4011</v>
      </c>
      <c r="E179">
        <v>1</v>
      </c>
      <c r="G179" s="6" t="s">
        <v>4012</v>
      </c>
      <c r="H179">
        <v>1</v>
      </c>
      <c r="J179" s="6" t="s">
        <v>4013</v>
      </c>
      <c r="K179">
        <v>1</v>
      </c>
    </row>
    <row r="180" spans="1:11" x14ac:dyDescent="0.35">
      <c r="A180" s="6" t="s">
        <v>213</v>
      </c>
      <c r="B180">
        <v>1</v>
      </c>
      <c r="D180" s="6" t="s">
        <v>4014</v>
      </c>
      <c r="E180">
        <v>1</v>
      </c>
      <c r="G180" s="6" t="s">
        <v>4015</v>
      </c>
      <c r="H180">
        <v>1</v>
      </c>
      <c r="J180" s="6" t="s">
        <v>4016</v>
      </c>
      <c r="K180">
        <v>1</v>
      </c>
    </row>
    <row r="181" spans="1:11" x14ac:dyDescent="0.35">
      <c r="A181" s="6" t="s">
        <v>214</v>
      </c>
      <c r="B181">
        <v>1</v>
      </c>
      <c r="D181" s="6" t="s">
        <v>4017</v>
      </c>
      <c r="E181">
        <v>1</v>
      </c>
      <c r="G181" s="6" t="s">
        <v>4018</v>
      </c>
      <c r="H181">
        <v>1</v>
      </c>
      <c r="J181" s="6" t="s">
        <v>4019</v>
      </c>
      <c r="K181">
        <v>1</v>
      </c>
    </row>
    <row r="182" spans="1:11" x14ac:dyDescent="0.35">
      <c r="A182" s="6" t="s">
        <v>215</v>
      </c>
      <c r="B182">
        <v>1</v>
      </c>
      <c r="D182" s="6" t="s">
        <v>4020</v>
      </c>
      <c r="E182">
        <v>1</v>
      </c>
      <c r="G182" s="6" t="s">
        <v>4021</v>
      </c>
      <c r="H182">
        <v>1</v>
      </c>
      <c r="J182" s="6" t="s">
        <v>4022</v>
      </c>
      <c r="K182">
        <v>2</v>
      </c>
    </row>
    <row r="183" spans="1:11" x14ac:dyDescent="0.35">
      <c r="A183" s="6" t="s">
        <v>216</v>
      </c>
      <c r="B183">
        <v>1</v>
      </c>
      <c r="D183" s="6" t="s">
        <v>4023</v>
      </c>
      <c r="E183">
        <v>1</v>
      </c>
      <c r="G183" s="6" t="s">
        <v>4024</v>
      </c>
      <c r="H183">
        <v>1</v>
      </c>
      <c r="J183" s="6" t="s">
        <v>4025</v>
      </c>
      <c r="K183">
        <v>1</v>
      </c>
    </row>
    <row r="184" spans="1:11" x14ac:dyDescent="0.35">
      <c r="A184" s="6" t="s">
        <v>217</v>
      </c>
      <c r="B184">
        <v>1</v>
      </c>
      <c r="D184" s="6" t="s">
        <v>4026</v>
      </c>
      <c r="E184">
        <v>1</v>
      </c>
      <c r="G184" s="6" t="s">
        <v>4027</v>
      </c>
      <c r="H184">
        <v>1</v>
      </c>
      <c r="J184" s="6" t="s">
        <v>4028</v>
      </c>
      <c r="K184">
        <v>1</v>
      </c>
    </row>
    <row r="185" spans="1:11" x14ac:dyDescent="0.35">
      <c r="A185" s="6" t="s">
        <v>218</v>
      </c>
      <c r="B185">
        <v>1</v>
      </c>
      <c r="D185" s="6" t="s">
        <v>4029</v>
      </c>
      <c r="E185">
        <v>6</v>
      </c>
      <c r="G185" s="6" t="s">
        <v>4030</v>
      </c>
      <c r="H185">
        <v>1</v>
      </c>
      <c r="J185" s="6" t="s">
        <v>4031</v>
      </c>
      <c r="K185">
        <v>1</v>
      </c>
    </row>
    <row r="186" spans="1:11" x14ac:dyDescent="0.35">
      <c r="A186" s="6" t="s">
        <v>219</v>
      </c>
      <c r="B186">
        <v>1</v>
      </c>
      <c r="D186" s="6" t="s">
        <v>4032</v>
      </c>
      <c r="E186">
        <v>2</v>
      </c>
      <c r="G186" s="6" t="s">
        <v>4033</v>
      </c>
      <c r="H186">
        <v>1</v>
      </c>
      <c r="J186" s="6" t="s">
        <v>4034</v>
      </c>
      <c r="K186">
        <v>1</v>
      </c>
    </row>
    <row r="187" spans="1:11" x14ac:dyDescent="0.35">
      <c r="A187" s="6" t="s">
        <v>220</v>
      </c>
      <c r="B187">
        <v>1</v>
      </c>
      <c r="D187" s="6" t="s">
        <v>4035</v>
      </c>
      <c r="E187">
        <v>1</v>
      </c>
      <c r="G187" s="6" t="s">
        <v>4036</v>
      </c>
      <c r="H187">
        <v>1</v>
      </c>
      <c r="J187" s="6" t="s">
        <v>4037</v>
      </c>
      <c r="K187">
        <v>1</v>
      </c>
    </row>
    <row r="188" spans="1:11" x14ac:dyDescent="0.35">
      <c r="A188" s="6" t="s">
        <v>221</v>
      </c>
      <c r="B188">
        <v>1</v>
      </c>
      <c r="D188" s="6" t="s">
        <v>4038</v>
      </c>
      <c r="E188">
        <v>1</v>
      </c>
      <c r="G188" s="6" t="s">
        <v>4039</v>
      </c>
      <c r="H188">
        <v>1</v>
      </c>
      <c r="J188" s="6" t="s">
        <v>4040</v>
      </c>
      <c r="K188">
        <v>1</v>
      </c>
    </row>
    <row r="189" spans="1:11" x14ac:dyDescent="0.35">
      <c r="A189" s="6" t="s">
        <v>222</v>
      </c>
      <c r="B189">
        <v>1</v>
      </c>
      <c r="D189" s="6" t="s">
        <v>4041</v>
      </c>
      <c r="E189">
        <v>1</v>
      </c>
      <c r="G189" s="6" t="s">
        <v>4042</v>
      </c>
      <c r="H189">
        <v>1</v>
      </c>
      <c r="J189" s="6" t="s">
        <v>4043</v>
      </c>
      <c r="K189">
        <v>1</v>
      </c>
    </row>
    <row r="190" spans="1:11" x14ac:dyDescent="0.35">
      <c r="A190" s="6" t="s">
        <v>223</v>
      </c>
      <c r="B190">
        <v>1</v>
      </c>
      <c r="D190" s="6" t="s">
        <v>4044</v>
      </c>
      <c r="E190">
        <v>1</v>
      </c>
      <c r="G190" s="6" t="s">
        <v>4045</v>
      </c>
      <c r="H190">
        <v>1</v>
      </c>
      <c r="J190" s="6" t="s">
        <v>4046</v>
      </c>
      <c r="K190">
        <v>1</v>
      </c>
    </row>
    <row r="191" spans="1:11" x14ac:dyDescent="0.35">
      <c r="A191" s="6" t="s">
        <v>224</v>
      </c>
      <c r="B191">
        <v>1</v>
      </c>
      <c r="D191" s="6" t="s">
        <v>4047</v>
      </c>
      <c r="E191">
        <v>1</v>
      </c>
      <c r="G191" s="6" t="s">
        <v>4048</v>
      </c>
      <c r="H191">
        <v>1</v>
      </c>
      <c r="J191" s="6" t="s">
        <v>4049</v>
      </c>
      <c r="K191">
        <v>1</v>
      </c>
    </row>
    <row r="192" spans="1:11" x14ac:dyDescent="0.35">
      <c r="A192" s="6" t="s">
        <v>225</v>
      </c>
      <c r="B192">
        <v>1</v>
      </c>
      <c r="D192" s="6" t="s">
        <v>4050</v>
      </c>
      <c r="E192">
        <v>1</v>
      </c>
      <c r="G192" s="6" t="s">
        <v>4051</v>
      </c>
      <c r="H192">
        <v>1</v>
      </c>
      <c r="J192" s="6" t="s">
        <v>4052</v>
      </c>
      <c r="K192">
        <v>1</v>
      </c>
    </row>
    <row r="193" spans="1:11" x14ac:dyDescent="0.35">
      <c r="A193" s="6" t="s">
        <v>226</v>
      </c>
      <c r="B193">
        <v>1</v>
      </c>
      <c r="D193" s="6" t="s">
        <v>4053</v>
      </c>
      <c r="E193">
        <v>1</v>
      </c>
      <c r="G193" s="6" t="s">
        <v>4054</v>
      </c>
      <c r="H193">
        <v>1</v>
      </c>
      <c r="J193" s="6" t="s">
        <v>4055</v>
      </c>
      <c r="K193">
        <v>1</v>
      </c>
    </row>
    <row r="194" spans="1:11" x14ac:dyDescent="0.35">
      <c r="A194" s="6" t="s">
        <v>227</v>
      </c>
      <c r="B194">
        <v>1</v>
      </c>
      <c r="D194" s="6" t="s">
        <v>4056</v>
      </c>
      <c r="E194">
        <v>1</v>
      </c>
      <c r="G194" s="6" t="s">
        <v>4057</v>
      </c>
      <c r="H194">
        <v>1</v>
      </c>
      <c r="J194" s="6" t="s">
        <v>4058</v>
      </c>
      <c r="K194">
        <v>1</v>
      </c>
    </row>
    <row r="195" spans="1:11" x14ac:dyDescent="0.35">
      <c r="A195" s="6" t="s">
        <v>228</v>
      </c>
      <c r="B195">
        <v>1</v>
      </c>
      <c r="D195" s="6" t="s">
        <v>4059</v>
      </c>
      <c r="E195">
        <v>1</v>
      </c>
      <c r="G195" s="6" t="s">
        <v>4060</v>
      </c>
      <c r="H195">
        <v>1</v>
      </c>
      <c r="J195" s="6" t="s">
        <v>4061</v>
      </c>
      <c r="K195">
        <v>4</v>
      </c>
    </row>
    <row r="196" spans="1:11" x14ac:dyDescent="0.35">
      <c r="A196" s="6" t="s">
        <v>229</v>
      </c>
      <c r="B196">
        <v>1</v>
      </c>
      <c r="D196" s="6" t="s">
        <v>4062</v>
      </c>
      <c r="E196">
        <v>1</v>
      </c>
      <c r="G196" s="6" t="s">
        <v>4063</v>
      </c>
      <c r="H196">
        <v>1</v>
      </c>
      <c r="J196" s="6" t="s">
        <v>4064</v>
      </c>
      <c r="K196">
        <v>1</v>
      </c>
    </row>
    <row r="197" spans="1:11" x14ac:dyDescent="0.35">
      <c r="A197" s="6" t="s">
        <v>230</v>
      </c>
      <c r="B197">
        <v>1</v>
      </c>
      <c r="D197" s="6" t="s">
        <v>4065</v>
      </c>
      <c r="E197">
        <v>1</v>
      </c>
      <c r="G197" s="6" t="s">
        <v>4066</v>
      </c>
      <c r="H197">
        <v>1</v>
      </c>
      <c r="J197" s="6" t="s">
        <v>4067</v>
      </c>
      <c r="K197">
        <v>3</v>
      </c>
    </row>
    <row r="198" spans="1:11" x14ac:dyDescent="0.35">
      <c r="A198" s="6" t="s">
        <v>231</v>
      </c>
      <c r="B198">
        <v>1</v>
      </c>
      <c r="D198" s="6" t="s">
        <v>4068</v>
      </c>
      <c r="E198">
        <v>1</v>
      </c>
      <c r="G198" s="6" t="s">
        <v>4069</v>
      </c>
      <c r="H198">
        <v>1</v>
      </c>
      <c r="J198" s="6" t="s">
        <v>4070</v>
      </c>
      <c r="K198">
        <v>1</v>
      </c>
    </row>
    <row r="199" spans="1:11" x14ac:dyDescent="0.35">
      <c r="A199" s="6" t="s">
        <v>232</v>
      </c>
      <c r="B199">
        <v>1</v>
      </c>
      <c r="D199" s="6" t="s">
        <v>4071</v>
      </c>
      <c r="E199">
        <v>1</v>
      </c>
      <c r="G199" s="6" t="s">
        <v>4072</v>
      </c>
      <c r="H199">
        <v>1</v>
      </c>
      <c r="J199" s="6" t="s">
        <v>4073</v>
      </c>
      <c r="K199">
        <v>1</v>
      </c>
    </row>
    <row r="200" spans="1:11" x14ac:dyDescent="0.35">
      <c r="A200" s="6" t="s">
        <v>233</v>
      </c>
      <c r="B200">
        <v>1</v>
      </c>
      <c r="D200" s="6" t="s">
        <v>4074</v>
      </c>
      <c r="E200">
        <v>1</v>
      </c>
      <c r="G200" s="6" t="s">
        <v>4075</v>
      </c>
      <c r="H200">
        <v>1</v>
      </c>
      <c r="J200" s="6" t="s">
        <v>4076</v>
      </c>
      <c r="K200">
        <v>1</v>
      </c>
    </row>
    <row r="201" spans="1:11" x14ac:dyDescent="0.35">
      <c r="A201" s="6" t="s">
        <v>234</v>
      </c>
      <c r="B201">
        <v>1</v>
      </c>
      <c r="D201" s="6" t="s">
        <v>4077</v>
      </c>
      <c r="E201">
        <v>1</v>
      </c>
      <c r="G201" s="6" t="s">
        <v>4078</v>
      </c>
      <c r="H201">
        <v>1</v>
      </c>
      <c r="J201" s="6" t="s">
        <v>4079</v>
      </c>
      <c r="K201">
        <v>1</v>
      </c>
    </row>
    <row r="202" spans="1:11" x14ac:dyDescent="0.35">
      <c r="A202" s="6" t="s">
        <v>235</v>
      </c>
      <c r="B202">
        <v>1</v>
      </c>
      <c r="D202" s="6" t="s">
        <v>4080</v>
      </c>
      <c r="E202">
        <v>1</v>
      </c>
      <c r="G202" s="6" t="s">
        <v>4081</v>
      </c>
      <c r="H202">
        <v>1</v>
      </c>
      <c r="J202" s="6" t="s">
        <v>4082</v>
      </c>
      <c r="K202">
        <v>1</v>
      </c>
    </row>
    <row r="203" spans="1:11" x14ac:dyDescent="0.35">
      <c r="A203" s="6" t="s">
        <v>236</v>
      </c>
      <c r="B203">
        <v>1</v>
      </c>
      <c r="D203" s="6" t="s">
        <v>4083</v>
      </c>
      <c r="E203">
        <v>1</v>
      </c>
      <c r="G203" s="6" t="s">
        <v>4084</v>
      </c>
      <c r="H203">
        <v>1</v>
      </c>
      <c r="J203" s="6" t="s">
        <v>4085</v>
      </c>
      <c r="K203">
        <v>2</v>
      </c>
    </row>
    <row r="204" spans="1:11" x14ac:dyDescent="0.35">
      <c r="A204" s="6" t="s">
        <v>237</v>
      </c>
      <c r="B204">
        <v>1</v>
      </c>
      <c r="D204" s="6" t="s">
        <v>4086</v>
      </c>
      <c r="E204">
        <v>1</v>
      </c>
      <c r="G204" s="6" t="s">
        <v>4087</v>
      </c>
      <c r="H204">
        <v>1</v>
      </c>
      <c r="J204" s="6" t="s">
        <v>4088</v>
      </c>
      <c r="K204">
        <v>1</v>
      </c>
    </row>
    <row r="205" spans="1:11" x14ac:dyDescent="0.35">
      <c r="A205" s="6" t="s">
        <v>238</v>
      </c>
      <c r="B205">
        <v>1</v>
      </c>
      <c r="D205" s="6" t="s">
        <v>4089</v>
      </c>
      <c r="E205">
        <v>1</v>
      </c>
      <c r="G205" s="6" t="s">
        <v>4090</v>
      </c>
      <c r="H205">
        <v>1</v>
      </c>
      <c r="J205" s="6" t="s">
        <v>4091</v>
      </c>
      <c r="K205">
        <v>1</v>
      </c>
    </row>
    <row r="206" spans="1:11" x14ac:dyDescent="0.35">
      <c r="A206" s="6" t="s">
        <v>239</v>
      </c>
      <c r="B206">
        <v>1</v>
      </c>
      <c r="D206" s="6" t="s">
        <v>4092</v>
      </c>
      <c r="E206">
        <v>2</v>
      </c>
      <c r="G206" s="6" t="s">
        <v>4093</v>
      </c>
      <c r="H206">
        <v>1</v>
      </c>
      <c r="J206" s="6" t="s">
        <v>4094</v>
      </c>
      <c r="K206">
        <v>1</v>
      </c>
    </row>
    <row r="207" spans="1:11" x14ac:dyDescent="0.35">
      <c r="A207" s="6" t="s">
        <v>240</v>
      </c>
      <c r="B207">
        <v>1</v>
      </c>
      <c r="D207" s="6" t="s">
        <v>4095</v>
      </c>
      <c r="E207">
        <v>3</v>
      </c>
      <c r="G207" s="6" t="s">
        <v>4096</v>
      </c>
      <c r="H207">
        <v>1</v>
      </c>
      <c r="J207" s="6" t="s">
        <v>4097</v>
      </c>
      <c r="K207">
        <v>2</v>
      </c>
    </row>
    <row r="208" spans="1:11" x14ac:dyDescent="0.35">
      <c r="A208" s="6" t="s">
        <v>241</v>
      </c>
      <c r="B208">
        <v>1</v>
      </c>
      <c r="D208" s="6" t="s">
        <v>4098</v>
      </c>
      <c r="E208">
        <v>1</v>
      </c>
      <c r="G208" s="6" t="s">
        <v>4099</v>
      </c>
      <c r="H208">
        <v>1</v>
      </c>
      <c r="J208" s="6" t="s">
        <v>4100</v>
      </c>
      <c r="K208">
        <v>1</v>
      </c>
    </row>
    <row r="209" spans="1:11" x14ac:dyDescent="0.35">
      <c r="A209" s="6" t="s">
        <v>242</v>
      </c>
      <c r="B209">
        <v>1</v>
      </c>
      <c r="D209" s="6" t="s">
        <v>4101</v>
      </c>
      <c r="E209">
        <v>1</v>
      </c>
      <c r="G209" s="6" t="s">
        <v>4102</v>
      </c>
      <c r="H209">
        <v>1</v>
      </c>
      <c r="J209" s="6" t="s">
        <v>4103</v>
      </c>
      <c r="K209">
        <v>1</v>
      </c>
    </row>
    <row r="210" spans="1:11" x14ac:dyDescent="0.35">
      <c r="A210" s="6" t="s">
        <v>244</v>
      </c>
      <c r="B210">
        <v>1</v>
      </c>
      <c r="D210" s="6" t="s">
        <v>4104</v>
      </c>
      <c r="E210">
        <v>1</v>
      </c>
      <c r="G210" s="6" t="s">
        <v>4105</v>
      </c>
      <c r="H210">
        <v>1</v>
      </c>
      <c r="J210" s="6" t="s">
        <v>4106</v>
      </c>
      <c r="K210">
        <v>1</v>
      </c>
    </row>
    <row r="211" spans="1:11" x14ac:dyDescent="0.35">
      <c r="A211" s="6" t="s">
        <v>245</v>
      </c>
      <c r="B211">
        <v>1</v>
      </c>
      <c r="D211" s="6" t="s">
        <v>4107</v>
      </c>
      <c r="E211">
        <v>1</v>
      </c>
      <c r="G211" s="6" t="s">
        <v>4108</v>
      </c>
      <c r="H211">
        <v>1</v>
      </c>
      <c r="J211" s="6" t="s">
        <v>4109</v>
      </c>
      <c r="K211">
        <v>1</v>
      </c>
    </row>
    <row r="212" spans="1:11" x14ac:dyDescent="0.35">
      <c r="A212" s="6" t="s">
        <v>246</v>
      </c>
      <c r="B212">
        <v>1</v>
      </c>
      <c r="D212" s="6" t="s">
        <v>4110</v>
      </c>
      <c r="E212">
        <v>1</v>
      </c>
      <c r="G212" s="6" t="s">
        <v>4111</v>
      </c>
      <c r="H212">
        <v>1</v>
      </c>
      <c r="J212" s="6" t="s">
        <v>4112</v>
      </c>
      <c r="K212">
        <v>1</v>
      </c>
    </row>
    <row r="213" spans="1:11" x14ac:dyDescent="0.35">
      <c r="A213" s="6" t="s">
        <v>247</v>
      </c>
      <c r="B213">
        <v>1</v>
      </c>
      <c r="D213" s="6" t="s">
        <v>4113</v>
      </c>
      <c r="E213">
        <v>1</v>
      </c>
      <c r="G213" s="6" t="s">
        <v>4114</v>
      </c>
      <c r="H213">
        <v>1</v>
      </c>
      <c r="J213" s="6" t="s">
        <v>4115</v>
      </c>
      <c r="K213">
        <v>1</v>
      </c>
    </row>
    <row r="214" spans="1:11" x14ac:dyDescent="0.35">
      <c r="A214" s="6" t="s">
        <v>248</v>
      </c>
      <c r="B214">
        <v>1</v>
      </c>
      <c r="D214" s="6" t="s">
        <v>4116</v>
      </c>
      <c r="E214">
        <v>1</v>
      </c>
      <c r="G214" s="6" t="s">
        <v>4117</v>
      </c>
      <c r="H214">
        <v>1</v>
      </c>
      <c r="J214" s="6" t="s">
        <v>4118</v>
      </c>
      <c r="K214">
        <v>1</v>
      </c>
    </row>
    <row r="215" spans="1:11" x14ac:dyDescent="0.35">
      <c r="A215" s="6" t="s">
        <v>249</v>
      </c>
      <c r="B215">
        <v>1</v>
      </c>
      <c r="D215" s="6" t="s">
        <v>4119</v>
      </c>
      <c r="E215">
        <v>1</v>
      </c>
      <c r="G215" s="6" t="s">
        <v>4120</v>
      </c>
      <c r="H215">
        <v>1</v>
      </c>
      <c r="J215" s="6" t="s">
        <v>4121</v>
      </c>
      <c r="K215">
        <v>1</v>
      </c>
    </row>
    <row r="216" spans="1:11" x14ac:dyDescent="0.35">
      <c r="A216" s="6" t="s">
        <v>250</v>
      </c>
      <c r="B216">
        <v>1</v>
      </c>
      <c r="D216" s="6" t="s">
        <v>4122</v>
      </c>
      <c r="E216">
        <v>1</v>
      </c>
      <c r="G216" s="6" t="s">
        <v>4123</v>
      </c>
      <c r="H216">
        <v>1</v>
      </c>
      <c r="J216" s="6" t="s">
        <v>4124</v>
      </c>
      <c r="K216">
        <v>1</v>
      </c>
    </row>
    <row r="217" spans="1:11" x14ac:dyDescent="0.35">
      <c r="A217" s="6" t="s">
        <v>251</v>
      </c>
      <c r="B217">
        <v>1</v>
      </c>
      <c r="D217" s="6" t="s">
        <v>4125</v>
      </c>
      <c r="E217">
        <v>1</v>
      </c>
      <c r="G217" s="6" t="s">
        <v>4126</v>
      </c>
      <c r="H217">
        <v>1</v>
      </c>
      <c r="J217" s="6" t="s">
        <v>4127</v>
      </c>
      <c r="K217">
        <v>1</v>
      </c>
    </row>
    <row r="218" spans="1:11" x14ac:dyDescent="0.35">
      <c r="A218" s="6" t="s">
        <v>252</v>
      </c>
      <c r="B218">
        <v>1</v>
      </c>
      <c r="D218" s="6" t="s">
        <v>4128</v>
      </c>
      <c r="E218">
        <v>2</v>
      </c>
      <c r="G218" s="6" t="s">
        <v>4129</v>
      </c>
      <c r="H218">
        <v>1</v>
      </c>
      <c r="J218" s="6" t="s">
        <v>4130</v>
      </c>
      <c r="K218">
        <v>2</v>
      </c>
    </row>
    <row r="219" spans="1:11" x14ac:dyDescent="0.35">
      <c r="A219" s="6" t="s">
        <v>253</v>
      </c>
      <c r="B219">
        <v>1</v>
      </c>
      <c r="D219" s="6" t="s">
        <v>4131</v>
      </c>
      <c r="E219">
        <v>1</v>
      </c>
      <c r="G219" s="6" t="s">
        <v>4132</v>
      </c>
      <c r="H219">
        <v>1</v>
      </c>
      <c r="J219" s="6" t="s">
        <v>4133</v>
      </c>
      <c r="K219">
        <v>1</v>
      </c>
    </row>
    <row r="220" spans="1:11" x14ac:dyDescent="0.35">
      <c r="A220" s="6" t="s">
        <v>254</v>
      </c>
      <c r="B220">
        <v>1</v>
      </c>
      <c r="D220" s="6" t="s">
        <v>4134</v>
      </c>
      <c r="E220">
        <v>1</v>
      </c>
      <c r="G220" s="6" t="s">
        <v>4135</v>
      </c>
      <c r="H220">
        <v>1</v>
      </c>
      <c r="J220" s="6" t="s">
        <v>4136</v>
      </c>
      <c r="K220">
        <v>1</v>
      </c>
    </row>
    <row r="221" spans="1:11" x14ac:dyDescent="0.35">
      <c r="A221" s="6" t="s">
        <v>255</v>
      </c>
      <c r="B221">
        <v>1</v>
      </c>
      <c r="D221" s="6" t="s">
        <v>4137</v>
      </c>
      <c r="E221">
        <v>1</v>
      </c>
      <c r="G221" s="6" t="s">
        <v>4138</v>
      </c>
      <c r="H221">
        <v>1</v>
      </c>
      <c r="J221" s="6" t="s">
        <v>4139</v>
      </c>
      <c r="K221">
        <v>1</v>
      </c>
    </row>
    <row r="222" spans="1:11" x14ac:dyDescent="0.35">
      <c r="A222" s="6" t="s">
        <v>256</v>
      </c>
      <c r="B222">
        <v>1</v>
      </c>
      <c r="D222" s="6" t="s">
        <v>4140</v>
      </c>
      <c r="E222">
        <v>1</v>
      </c>
      <c r="G222" s="6" t="s">
        <v>4141</v>
      </c>
      <c r="H222">
        <v>1</v>
      </c>
      <c r="J222" s="6" t="s">
        <v>4142</v>
      </c>
      <c r="K222">
        <v>1</v>
      </c>
    </row>
    <row r="223" spans="1:11" x14ac:dyDescent="0.35">
      <c r="A223" s="6" t="s">
        <v>257</v>
      </c>
      <c r="B223">
        <v>1</v>
      </c>
      <c r="D223" s="6" t="s">
        <v>4143</v>
      </c>
      <c r="E223">
        <v>1</v>
      </c>
      <c r="G223" s="6" t="s">
        <v>4144</v>
      </c>
      <c r="H223">
        <v>1</v>
      </c>
      <c r="J223" s="6" t="s">
        <v>4145</v>
      </c>
      <c r="K223">
        <v>1</v>
      </c>
    </row>
    <row r="224" spans="1:11" x14ac:dyDescent="0.35">
      <c r="A224" s="6" t="s">
        <v>258</v>
      </c>
      <c r="B224">
        <v>1</v>
      </c>
      <c r="D224" s="6" t="s">
        <v>4146</v>
      </c>
      <c r="E224">
        <v>1</v>
      </c>
      <c r="G224" s="6" t="s">
        <v>4147</v>
      </c>
      <c r="H224">
        <v>1</v>
      </c>
      <c r="J224" s="6" t="s">
        <v>4148</v>
      </c>
      <c r="K224">
        <v>1</v>
      </c>
    </row>
    <row r="225" spans="1:11" x14ac:dyDescent="0.35">
      <c r="A225" s="6" t="s">
        <v>259</v>
      </c>
      <c r="B225">
        <v>1</v>
      </c>
      <c r="D225" s="6" t="s">
        <v>4149</v>
      </c>
      <c r="E225">
        <v>2</v>
      </c>
      <c r="G225" s="6" t="s">
        <v>4150</v>
      </c>
      <c r="H225">
        <v>1</v>
      </c>
      <c r="J225" s="6" t="s">
        <v>4151</v>
      </c>
      <c r="K225">
        <v>1</v>
      </c>
    </row>
    <row r="226" spans="1:11" x14ac:dyDescent="0.35">
      <c r="A226" s="6" t="s">
        <v>260</v>
      </c>
      <c r="B226">
        <v>1</v>
      </c>
      <c r="D226" s="6" t="s">
        <v>4152</v>
      </c>
      <c r="E226">
        <v>1</v>
      </c>
      <c r="G226" s="6" t="s">
        <v>4153</v>
      </c>
      <c r="H226">
        <v>1</v>
      </c>
      <c r="J226" s="6" t="s">
        <v>4154</v>
      </c>
      <c r="K226">
        <v>1</v>
      </c>
    </row>
    <row r="227" spans="1:11" x14ac:dyDescent="0.35">
      <c r="A227" s="6" t="s">
        <v>261</v>
      </c>
      <c r="B227">
        <v>1</v>
      </c>
      <c r="D227" s="6" t="s">
        <v>4155</v>
      </c>
      <c r="E227">
        <v>1</v>
      </c>
      <c r="G227" s="6" t="s">
        <v>4156</v>
      </c>
      <c r="H227">
        <v>1</v>
      </c>
      <c r="J227" s="6" t="s">
        <v>4157</v>
      </c>
      <c r="K227">
        <v>4</v>
      </c>
    </row>
    <row r="228" spans="1:11" x14ac:dyDescent="0.35">
      <c r="A228" s="6" t="s">
        <v>262</v>
      </c>
      <c r="B228">
        <v>1</v>
      </c>
      <c r="D228" s="6" t="s">
        <v>4158</v>
      </c>
      <c r="E228">
        <v>1</v>
      </c>
      <c r="G228" s="6" t="s">
        <v>4159</v>
      </c>
      <c r="H228">
        <v>1</v>
      </c>
      <c r="J228" s="6" t="s">
        <v>4160</v>
      </c>
      <c r="K228">
        <v>2</v>
      </c>
    </row>
    <row r="229" spans="1:11" x14ac:dyDescent="0.35">
      <c r="A229" s="6" t="s">
        <v>263</v>
      </c>
      <c r="B229">
        <v>1</v>
      </c>
      <c r="D229" s="6" t="s">
        <v>4161</v>
      </c>
      <c r="E229">
        <v>3</v>
      </c>
      <c r="G229" s="6" t="s">
        <v>4162</v>
      </c>
      <c r="H229">
        <v>1</v>
      </c>
      <c r="J229" s="6" t="s">
        <v>4163</v>
      </c>
      <c r="K229">
        <v>1</v>
      </c>
    </row>
    <row r="230" spans="1:11" x14ac:dyDescent="0.35">
      <c r="A230" s="6" t="s">
        <v>264</v>
      </c>
      <c r="B230">
        <v>1</v>
      </c>
      <c r="D230" s="6" t="s">
        <v>4164</v>
      </c>
      <c r="E230">
        <v>1</v>
      </c>
      <c r="G230" s="6" t="s">
        <v>4165</v>
      </c>
      <c r="H230">
        <v>1</v>
      </c>
      <c r="J230" s="6" t="s">
        <v>4166</v>
      </c>
      <c r="K230">
        <v>1</v>
      </c>
    </row>
    <row r="231" spans="1:11" x14ac:dyDescent="0.35">
      <c r="A231" s="6" t="s">
        <v>265</v>
      </c>
      <c r="B231">
        <v>1</v>
      </c>
      <c r="D231" s="6" t="s">
        <v>4167</v>
      </c>
      <c r="E231">
        <v>1</v>
      </c>
      <c r="G231" s="6" t="s">
        <v>4168</v>
      </c>
      <c r="H231">
        <v>1</v>
      </c>
      <c r="J231" s="6" t="s">
        <v>4169</v>
      </c>
      <c r="K231">
        <v>3</v>
      </c>
    </row>
    <row r="232" spans="1:11" x14ac:dyDescent="0.35">
      <c r="A232" s="6" t="s">
        <v>266</v>
      </c>
      <c r="B232">
        <v>1</v>
      </c>
      <c r="D232" s="6" t="s">
        <v>4170</v>
      </c>
      <c r="E232">
        <v>1</v>
      </c>
      <c r="G232" s="6" t="s">
        <v>4171</v>
      </c>
      <c r="H232">
        <v>1</v>
      </c>
      <c r="J232" s="6" t="s">
        <v>4172</v>
      </c>
      <c r="K232">
        <v>1</v>
      </c>
    </row>
    <row r="233" spans="1:11" x14ac:dyDescent="0.35">
      <c r="A233" s="6" t="s">
        <v>267</v>
      </c>
      <c r="B233">
        <v>1</v>
      </c>
      <c r="D233" s="6" t="s">
        <v>4173</v>
      </c>
      <c r="E233">
        <v>1</v>
      </c>
      <c r="G233" s="6" t="s">
        <v>4174</v>
      </c>
      <c r="H233">
        <v>1</v>
      </c>
      <c r="J233" s="6" t="s">
        <v>4175</v>
      </c>
      <c r="K233">
        <v>1</v>
      </c>
    </row>
    <row r="234" spans="1:11" x14ac:dyDescent="0.35">
      <c r="A234" s="6" t="s">
        <v>268</v>
      </c>
      <c r="B234">
        <v>1</v>
      </c>
      <c r="D234" s="6" t="s">
        <v>4176</v>
      </c>
      <c r="E234">
        <v>1</v>
      </c>
      <c r="G234" s="6" t="s">
        <v>4177</v>
      </c>
      <c r="H234">
        <v>1</v>
      </c>
      <c r="J234" s="6" t="s">
        <v>4178</v>
      </c>
      <c r="K234">
        <v>1</v>
      </c>
    </row>
    <row r="235" spans="1:11" x14ac:dyDescent="0.35">
      <c r="A235" s="6" t="s">
        <v>269</v>
      </c>
      <c r="B235">
        <v>1</v>
      </c>
      <c r="D235" s="6" t="s">
        <v>4179</v>
      </c>
      <c r="E235">
        <v>2</v>
      </c>
      <c r="G235" s="6" t="s">
        <v>4180</v>
      </c>
      <c r="H235">
        <v>1</v>
      </c>
      <c r="J235" s="6" t="s">
        <v>4181</v>
      </c>
      <c r="K235">
        <v>1</v>
      </c>
    </row>
    <row r="236" spans="1:11" x14ac:dyDescent="0.35">
      <c r="A236" s="6" t="s">
        <v>270</v>
      </c>
      <c r="B236">
        <v>1</v>
      </c>
      <c r="D236" s="6" t="s">
        <v>4182</v>
      </c>
      <c r="E236">
        <v>1</v>
      </c>
      <c r="G236" s="6" t="s">
        <v>4183</v>
      </c>
      <c r="H236">
        <v>1</v>
      </c>
      <c r="J236" s="6" t="s">
        <v>4184</v>
      </c>
      <c r="K236">
        <v>2</v>
      </c>
    </row>
    <row r="237" spans="1:11" x14ac:dyDescent="0.35">
      <c r="A237" s="6" t="s">
        <v>271</v>
      </c>
      <c r="B237">
        <v>1</v>
      </c>
      <c r="D237" s="6" t="s">
        <v>4185</v>
      </c>
      <c r="E237">
        <v>1</v>
      </c>
      <c r="G237" s="6" t="s">
        <v>4186</v>
      </c>
      <c r="H237">
        <v>1</v>
      </c>
      <c r="J237" s="6" t="s">
        <v>4187</v>
      </c>
      <c r="K237">
        <v>1</v>
      </c>
    </row>
    <row r="238" spans="1:11" x14ac:dyDescent="0.35">
      <c r="A238" s="6" t="s">
        <v>272</v>
      </c>
      <c r="B238">
        <v>1</v>
      </c>
      <c r="D238" s="6" t="s">
        <v>4188</v>
      </c>
      <c r="E238">
        <v>1</v>
      </c>
      <c r="G238" s="6" t="s">
        <v>4189</v>
      </c>
      <c r="H238">
        <v>1</v>
      </c>
      <c r="J238" s="6" t="s">
        <v>4190</v>
      </c>
      <c r="K238">
        <v>1</v>
      </c>
    </row>
    <row r="239" spans="1:11" x14ac:dyDescent="0.35">
      <c r="A239" s="6" t="s">
        <v>273</v>
      </c>
      <c r="B239">
        <v>1</v>
      </c>
      <c r="D239" s="6" t="s">
        <v>4191</v>
      </c>
      <c r="E239">
        <v>1</v>
      </c>
      <c r="G239" s="6" t="s">
        <v>4192</v>
      </c>
      <c r="H239">
        <v>1</v>
      </c>
      <c r="J239" s="6" t="s">
        <v>4193</v>
      </c>
      <c r="K239">
        <v>2</v>
      </c>
    </row>
    <row r="240" spans="1:11" x14ac:dyDescent="0.35">
      <c r="A240" s="6" t="s">
        <v>274</v>
      </c>
      <c r="B240">
        <v>1</v>
      </c>
      <c r="D240" s="6" t="s">
        <v>4194</v>
      </c>
      <c r="E240">
        <v>1</v>
      </c>
      <c r="G240" s="6" t="s">
        <v>4195</v>
      </c>
      <c r="H240">
        <v>1</v>
      </c>
      <c r="J240" s="6" t="s">
        <v>4196</v>
      </c>
      <c r="K240">
        <v>1</v>
      </c>
    </row>
    <row r="241" spans="1:11" x14ac:dyDescent="0.35">
      <c r="A241" s="6" t="s">
        <v>275</v>
      </c>
      <c r="B241">
        <v>1</v>
      </c>
      <c r="D241" s="6" t="s">
        <v>4197</v>
      </c>
      <c r="E241">
        <v>1</v>
      </c>
      <c r="G241" s="6" t="s">
        <v>4198</v>
      </c>
      <c r="H241">
        <v>1</v>
      </c>
      <c r="J241" s="6" t="s">
        <v>4199</v>
      </c>
      <c r="K241">
        <v>1</v>
      </c>
    </row>
    <row r="242" spans="1:11" x14ac:dyDescent="0.35">
      <c r="A242" s="6" t="s">
        <v>276</v>
      </c>
      <c r="B242">
        <v>1</v>
      </c>
      <c r="D242" s="6" t="s">
        <v>4200</v>
      </c>
      <c r="E242">
        <v>1</v>
      </c>
      <c r="G242" s="6" t="s">
        <v>4201</v>
      </c>
      <c r="H242">
        <v>1</v>
      </c>
      <c r="J242" s="6" t="s">
        <v>4202</v>
      </c>
      <c r="K242">
        <v>3</v>
      </c>
    </row>
    <row r="243" spans="1:11" x14ac:dyDescent="0.35">
      <c r="A243" s="6" t="s">
        <v>278</v>
      </c>
      <c r="B243">
        <v>1</v>
      </c>
      <c r="D243" s="6" t="s">
        <v>4203</v>
      </c>
      <c r="E243">
        <v>1</v>
      </c>
      <c r="G243" s="6" t="s">
        <v>4204</v>
      </c>
      <c r="H243">
        <v>1</v>
      </c>
      <c r="J243" s="6" t="s">
        <v>4205</v>
      </c>
      <c r="K243">
        <v>1</v>
      </c>
    </row>
    <row r="244" spans="1:11" x14ac:dyDescent="0.35">
      <c r="A244" s="6" t="s">
        <v>279</v>
      </c>
      <c r="B244">
        <v>1</v>
      </c>
      <c r="D244" s="6" t="s">
        <v>4206</v>
      </c>
      <c r="E244">
        <v>1</v>
      </c>
      <c r="G244" s="6" t="s">
        <v>4207</v>
      </c>
      <c r="H244">
        <v>1</v>
      </c>
      <c r="J244" s="6" t="s">
        <v>4208</v>
      </c>
      <c r="K244">
        <v>2</v>
      </c>
    </row>
    <row r="245" spans="1:11" x14ac:dyDescent="0.35">
      <c r="A245" s="6" t="s">
        <v>280</v>
      </c>
      <c r="B245">
        <v>1</v>
      </c>
      <c r="D245" s="6" t="s">
        <v>4209</v>
      </c>
      <c r="E245">
        <v>1</v>
      </c>
      <c r="G245" s="6" t="s">
        <v>4210</v>
      </c>
      <c r="H245">
        <v>1</v>
      </c>
      <c r="J245" s="6" t="s">
        <v>4211</v>
      </c>
      <c r="K245">
        <v>1</v>
      </c>
    </row>
    <row r="246" spans="1:11" x14ac:dyDescent="0.35">
      <c r="A246" s="6" t="s">
        <v>281</v>
      </c>
      <c r="B246">
        <v>1</v>
      </c>
      <c r="D246" s="6" t="s">
        <v>4212</v>
      </c>
      <c r="E246">
        <v>1</v>
      </c>
      <c r="G246" s="6" t="s">
        <v>4213</v>
      </c>
      <c r="H246">
        <v>1</v>
      </c>
      <c r="J246" s="6" t="s">
        <v>4214</v>
      </c>
      <c r="K246">
        <v>1</v>
      </c>
    </row>
    <row r="247" spans="1:11" x14ac:dyDescent="0.35">
      <c r="A247" s="6" t="s">
        <v>282</v>
      </c>
      <c r="B247">
        <v>1</v>
      </c>
      <c r="D247" s="6" t="s">
        <v>4215</v>
      </c>
      <c r="E247">
        <v>1</v>
      </c>
      <c r="G247" s="6" t="s">
        <v>4216</v>
      </c>
      <c r="H247">
        <v>1</v>
      </c>
      <c r="J247" s="6" t="s">
        <v>4217</v>
      </c>
      <c r="K247">
        <v>1</v>
      </c>
    </row>
    <row r="248" spans="1:11" x14ac:dyDescent="0.35">
      <c r="A248" s="6" t="s">
        <v>283</v>
      </c>
      <c r="B248">
        <v>1</v>
      </c>
      <c r="D248" s="6" t="s">
        <v>4218</v>
      </c>
      <c r="E248">
        <v>1</v>
      </c>
      <c r="G248" s="6" t="s">
        <v>4219</v>
      </c>
      <c r="H248">
        <v>1</v>
      </c>
      <c r="J248" s="6" t="s">
        <v>4220</v>
      </c>
      <c r="K248">
        <v>1</v>
      </c>
    </row>
    <row r="249" spans="1:11" x14ac:dyDescent="0.35">
      <c r="A249" s="6" t="s">
        <v>284</v>
      </c>
      <c r="B249">
        <v>1</v>
      </c>
      <c r="D249" s="6" t="s">
        <v>4221</v>
      </c>
      <c r="E249">
        <v>1</v>
      </c>
      <c r="G249" s="6" t="s">
        <v>4222</v>
      </c>
      <c r="H249">
        <v>1</v>
      </c>
      <c r="J249" s="6" t="s">
        <v>4223</v>
      </c>
      <c r="K249">
        <v>1</v>
      </c>
    </row>
    <row r="250" spans="1:11" x14ac:dyDescent="0.35">
      <c r="A250" s="6" t="s">
        <v>285</v>
      </c>
      <c r="B250">
        <v>1</v>
      </c>
      <c r="D250" s="6" t="s">
        <v>4224</v>
      </c>
      <c r="E250">
        <v>1</v>
      </c>
      <c r="G250" s="6" t="s">
        <v>4225</v>
      </c>
      <c r="H250">
        <v>1</v>
      </c>
      <c r="J250" s="6" t="s">
        <v>4226</v>
      </c>
      <c r="K250">
        <v>1</v>
      </c>
    </row>
    <row r="251" spans="1:11" x14ac:dyDescent="0.35">
      <c r="A251" s="6" t="s">
        <v>286</v>
      </c>
      <c r="B251">
        <v>1</v>
      </c>
      <c r="D251" s="6" t="s">
        <v>4227</v>
      </c>
      <c r="E251">
        <v>1</v>
      </c>
      <c r="G251" s="6" t="s">
        <v>4228</v>
      </c>
      <c r="H251">
        <v>1</v>
      </c>
      <c r="J251" s="6" t="s">
        <v>4229</v>
      </c>
      <c r="K251">
        <v>1</v>
      </c>
    </row>
    <row r="252" spans="1:11" x14ac:dyDescent="0.35">
      <c r="A252" s="6" t="s">
        <v>287</v>
      </c>
      <c r="B252">
        <v>1</v>
      </c>
      <c r="D252" s="6" t="s">
        <v>4230</v>
      </c>
      <c r="E252">
        <v>1</v>
      </c>
      <c r="G252" s="6" t="s">
        <v>4231</v>
      </c>
      <c r="H252">
        <v>1</v>
      </c>
      <c r="J252" s="6" t="s">
        <v>4232</v>
      </c>
      <c r="K252">
        <v>1</v>
      </c>
    </row>
    <row r="253" spans="1:11" x14ac:dyDescent="0.35">
      <c r="A253" s="6" t="s">
        <v>288</v>
      </c>
      <c r="B253">
        <v>1</v>
      </c>
      <c r="D253" s="6" t="s">
        <v>4233</v>
      </c>
      <c r="E253">
        <v>1</v>
      </c>
      <c r="G253" s="6" t="s">
        <v>4234</v>
      </c>
      <c r="H253">
        <v>1</v>
      </c>
      <c r="J253" s="6" t="s">
        <v>4235</v>
      </c>
      <c r="K253">
        <v>1</v>
      </c>
    </row>
    <row r="254" spans="1:11" x14ac:dyDescent="0.35">
      <c r="A254" s="6" t="s">
        <v>289</v>
      </c>
      <c r="B254">
        <v>1</v>
      </c>
      <c r="D254" s="6" t="s">
        <v>4236</v>
      </c>
      <c r="E254">
        <v>1</v>
      </c>
      <c r="G254" s="6" t="s">
        <v>4237</v>
      </c>
      <c r="H254">
        <v>1</v>
      </c>
      <c r="J254" s="6" t="s">
        <v>4238</v>
      </c>
      <c r="K254">
        <v>1</v>
      </c>
    </row>
    <row r="255" spans="1:11" x14ac:dyDescent="0.35">
      <c r="A255" s="6" t="s">
        <v>290</v>
      </c>
      <c r="B255">
        <v>1</v>
      </c>
      <c r="D255" s="6" t="s">
        <v>4239</v>
      </c>
      <c r="E255">
        <v>1</v>
      </c>
      <c r="G255" s="6" t="s">
        <v>4240</v>
      </c>
      <c r="H255">
        <v>1</v>
      </c>
      <c r="J255" s="6" t="s">
        <v>4241</v>
      </c>
      <c r="K255">
        <v>1</v>
      </c>
    </row>
    <row r="256" spans="1:11" x14ac:dyDescent="0.35">
      <c r="A256" s="6" t="s">
        <v>291</v>
      </c>
      <c r="B256">
        <v>1</v>
      </c>
      <c r="D256" s="6" t="s">
        <v>4242</v>
      </c>
      <c r="E256">
        <v>1</v>
      </c>
      <c r="G256" s="6" t="s">
        <v>4243</v>
      </c>
      <c r="H256">
        <v>1</v>
      </c>
      <c r="J256" s="6" t="s">
        <v>4244</v>
      </c>
      <c r="K256">
        <v>1</v>
      </c>
    </row>
    <row r="257" spans="1:11" x14ac:dyDescent="0.35">
      <c r="A257" s="6" t="s">
        <v>292</v>
      </c>
      <c r="B257">
        <v>1</v>
      </c>
      <c r="D257" s="6" t="s">
        <v>4245</v>
      </c>
      <c r="E257">
        <v>1</v>
      </c>
      <c r="G257" s="6" t="s">
        <v>4246</v>
      </c>
      <c r="H257">
        <v>1</v>
      </c>
      <c r="J257" s="6" t="s">
        <v>4247</v>
      </c>
      <c r="K257">
        <v>1</v>
      </c>
    </row>
    <row r="258" spans="1:11" x14ac:dyDescent="0.35">
      <c r="A258" s="6" t="s">
        <v>293</v>
      </c>
      <c r="B258">
        <v>1</v>
      </c>
      <c r="D258" s="6" t="s">
        <v>4248</v>
      </c>
      <c r="E258">
        <v>1</v>
      </c>
      <c r="G258" s="6" t="s">
        <v>4249</v>
      </c>
      <c r="H258">
        <v>1</v>
      </c>
      <c r="J258" s="6" t="s">
        <v>4250</v>
      </c>
      <c r="K258">
        <v>2</v>
      </c>
    </row>
    <row r="259" spans="1:11" x14ac:dyDescent="0.35">
      <c r="A259" s="6" t="s">
        <v>294</v>
      </c>
      <c r="B259">
        <v>1</v>
      </c>
      <c r="D259" s="6" t="s">
        <v>4251</v>
      </c>
      <c r="E259">
        <v>1</v>
      </c>
      <c r="G259" s="6" t="s">
        <v>4252</v>
      </c>
      <c r="H259">
        <v>1</v>
      </c>
      <c r="J259" s="6" t="s">
        <v>4253</v>
      </c>
      <c r="K259">
        <v>1</v>
      </c>
    </row>
    <row r="260" spans="1:11" x14ac:dyDescent="0.35">
      <c r="A260" s="6" t="s">
        <v>295</v>
      </c>
      <c r="B260">
        <v>1</v>
      </c>
      <c r="D260" s="6" t="s">
        <v>4254</v>
      </c>
      <c r="E260">
        <v>1</v>
      </c>
      <c r="G260" s="6" t="s">
        <v>4255</v>
      </c>
      <c r="H260">
        <v>1</v>
      </c>
      <c r="J260" s="6" t="s">
        <v>4256</v>
      </c>
      <c r="K260">
        <v>2</v>
      </c>
    </row>
    <row r="261" spans="1:11" x14ac:dyDescent="0.35">
      <c r="A261" s="6" t="s">
        <v>296</v>
      </c>
      <c r="B261">
        <v>1</v>
      </c>
      <c r="D261" s="6" t="s">
        <v>4257</v>
      </c>
      <c r="E261">
        <v>1</v>
      </c>
      <c r="G261" s="6" t="s">
        <v>4258</v>
      </c>
      <c r="H261">
        <v>1</v>
      </c>
      <c r="J261" s="6" t="s">
        <v>4259</v>
      </c>
      <c r="K261">
        <v>1</v>
      </c>
    </row>
    <row r="262" spans="1:11" x14ac:dyDescent="0.35">
      <c r="A262" s="6" t="s">
        <v>297</v>
      </c>
      <c r="B262">
        <v>1</v>
      </c>
      <c r="D262" s="6" t="s">
        <v>4260</v>
      </c>
      <c r="E262">
        <v>1</v>
      </c>
      <c r="G262" s="6" t="s">
        <v>4261</v>
      </c>
      <c r="H262">
        <v>1</v>
      </c>
      <c r="J262" s="6" t="s">
        <v>4262</v>
      </c>
      <c r="K262">
        <v>1</v>
      </c>
    </row>
    <row r="263" spans="1:11" x14ac:dyDescent="0.35">
      <c r="A263" s="6" t="s">
        <v>298</v>
      </c>
      <c r="B263">
        <v>1</v>
      </c>
      <c r="D263" s="6" t="s">
        <v>4263</v>
      </c>
      <c r="E263">
        <v>1</v>
      </c>
      <c r="G263" s="6" t="s">
        <v>4264</v>
      </c>
      <c r="H263">
        <v>1</v>
      </c>
      <c r="J263" s="6" t="s">
        <v>4265</v>
      </c>
      <c r="K263">
        <v>3</v>
      </c>
    </row>
    <row r="264" spans="1:11" x14ac:dyDescent="0.35">
      <c r="A264" s="6" t="s">
        <v>299</v>
      </c>
      <c r="B264">
        <v>1</v>
      </c>
      <c r="D264" s="6" t="s">
        <v>4266</v>
      </c>
      <c r="E264">
        <v>1</v>
      </c>
      <c r="G264" s="6" t="s">
        <v>4267</v>
      </c>
      <c r="H264">
        <v>1</v>
      </c>
      <c r="J264" s="6" t="s">
        <v>4268</v>
      </c>
      <c r="K264">
        <v>1</v>
      </c>
    </row>
    <row r="265" spans="1:11" x14ac:dyDescent="0.35">
      <c r="A265" s="6" t="s">
        <v>300</v>
      </c>
      <c r="B265">
        <v>1</v>
      </c>
      <c r="D265" s="6" t="s">
        <v>4269</v>
      </c>
      <c r="E265">
        <v>1</v>
      </c>
      <c r="G265" s="6" t="s">
        <v>4270</v>
      </c>
      <c r="H265">
        <v>1</v>
      </c>
      <c r="J265" s="6" t="s">
        <v>4271</v>
      </c>
      <c r="K265">
        <v>1</v>
      </c>
    </row>
    <row r="266" spans="1:11" x14ac:dyDescent="0.35">
      <c r="A266" s="6" t="s">
        <v>301</v>
      </c>
      <c r="B266">
        <v>1</v>
      </c>
      <c r="D266" s="6" t="s">
        <v>4272</v>
      </c>
      <c r="E266">
        <v>1</v>
      </c>
      <c r="G266" s="6" t="s">
        <v>4273</v>
      </c>
      <c r="H266">
        <v>1</v>
      </c>
      <c r="J266" s="6" t="s">
        <v>4274</v>
      </c>
      <c r="K266">
        <v>1</v>
      </c>
    </row>
    <row r="267" spans="1:11" x14ac:dyDescent="0.35">
      <c r="A267" s="6" t="s">
        <v>302</v>
      </c>
      <c r="B267">
        <v>1</v>
      </c>
      <c r="D267" s="6" t="s">
        <v>4275</v>
      </c>
      <c r="E267">
        <v>1</v>
      </c>
      <c r="G267" s="6" t="s">
        <v>4276</v>
      </c>
      <c r="H267">
        <v>1</v>
      </c>
      <c r="J267" s="6" t="s">
        <v>4277</v>
      </c>
      <c r="K267">
        <v>1</v>
      </c>
    </row>
    <row r="268" spans="1:11" x14ac:dyDescent="0.35">
      <c r="A268" s="6" t="s">
        <v>303</v>
      </c>
      <c r="B268">
        <v>1</v>
      </c>
      <c r="D268" s="6" t="s">
        <v>4278</v>
      </c>
      <c r="E268">
        <v>1</v>
      </c>
      <c r="G268" s="6" t="s">
        <v>4279</v>
      </c>
      <c r="H268">
        <v>1</v>
      </c>
      <c r="J268" s="6" t="s">
        <v>4280</v>
      </c>
      <c r="K268">
        <v>1</v>
      </c>
    </row>
    <row r="269" spans="1:11" x14ac:dyDescent="0.35">
      <c r="A269" s="6" t="s">
        <v>304</v>
      </c>
      <c r="B269">
        <v>1</v>
      </c>
      <c r="D269" s="6" t="s">
        <v>4281</v>
      </c>
      <c r="E269">
        <v>1</v>
      </c>
      <c r="G269" s="6" t="s">
        <v>4282</v>
      </c>
      <c r="H269">
        <v>1</v>
      </c>
      <c r="J269" s="6" t="s">
        <v>4283</v>
      </c>
      <c r="K269">
        <v>1</v>
      </c>
    </row>
    <row r="270" spans="1:11" x14ac:dyDescent="0.35">
      <c r="A270" s="6" t="s">
        <v>305</v>
      </c>
      <c r="B270">
        <v>1</v>
      </c>
      <c r="D270" s="6" t="s">
        <v>4284</v>
      </c>
      <c r="E270">
        <v>1</v>
      </c>
      <c r="G270" s="6" t="s">
        <v>4285</v>
      </c>
      <c r="H270">
        <v>1</v>
      </c>
      <c r="J270" s="6" t="s">
        <v>4286</v>
      </c>
      <c r="K270">
        <v>1</v>
      </c>
    </row>
    <row r="271" spans="1:11" x14ac:dyDescent="0.35">
      <c r="A271" s="6" t="s">
        <v>306</v>
      </c>
      <c r="B271">
        <v>1</v>
      </c>
      <c r="D271" s="6" t="s">
        <v>4287</v>
      </c>
      <c r="E271">
        <v>1</v>
      </c>
      <c r="G271" s="6" t="s">
        <v>4288</v>
      </c>
      <c r="H271">
        <v>1</v>
      </c>
      <c r="J271" s="6" t="s">
        <v>4289</v>
      </c>
      <c r="K271">
        <v>1</v>
      </c>
    </row>
    <row r="272" spans="1:11" x14ac:dyDescent="0.35">
      <c r="A272" s="6" t="s">
        <v>307</v>
      </c>
      <c r="B272">
        <v>1</v>
      </c>
      <c r="D272" s="6" t="s">
        <v>4290</v>
      </c>
      <c r="E272">
        <v>1</v>
      </c>
      <c r="G272" s="6" t="s">
        <v>4291</v>
      </c>
      <c r="H272">
        <v>1</v>
      </c>
      <c r="J272" s="6" t="s">
        <v>4292</v>
      </c>
      <c r="K272">
        <v>1</v>
      </c>
    </row>
    <row r="273" spans="1:11" x14ac:dyDescent="0.35">
      <c r="A273" s="6" t="s">
        <v>308</v>
      </c>
      <c r="B273">
        <v>1</v>
      </c>
      <c r="D273" s="6" t="s">
        <v>4293</v>
      </c>
      <c r="E273">
        <v>1</v>
      </c>
      <c r="G273" s="6" t="s">
        <v>4294</v>
      </c>
      <c r="H273">
        <v>1</v>
      </c>
      <c r="J273" s="6" t="s">
        <v>4295</v>
      </c>
      <c r="K273">
        <v>1</v>
      </c>
    </row>
    <row r="274" spans="1:11" x14ac:dyDescent="0.35">
      <c r="A274" s="6" t="s">
        <v>309</v>
      </c>
      <c r="B274">
        <v>1</v>
      </c>
      <c r="D274" s="6" t="s">
        <v>4296</v>
      </c>
      <c r="E274">
        <v>1</v>
      </c>
      <c r="G274" s="6" t="s">
        <v>4297</v>
      </c>
      <c r="H274">
        <v>1</v>
      </c>
      <c r="J274" s="6" t="s">
        <v>4298</v>
      </c>
      <c r="K274">
        <v>1</v>
      </c>
    </row>
    <row r="275" spans="1:11" x14ac:dyDescent="0.35">
      <c r="A275" s="6" t="s">
        <v>310</v>
      </c>
      <c r="B275">
        <v>1</v>
      </c>
      <c r="D275" s="6" t="s">
        <v>4299</v>
      </c>
      <c r="E275">
        <v>1</v>
      </c>
      <c r="G275" s="6" t="s">
        <v>4300</v>
      </c>
      <c r="H275">
        <v>1</v>
      </c>
      <c r="J275" s="6" t="s">
        <v>4301</v>
      </c>
      <c r="K275">
        <v>2</v>
      </c>
    </row>
    <row r="276" spans="1:11" x14ac:dyDescent="0.35">
      <c r="A276" s="6" t="s">
        <v>311</v>
      </c>
      <c r="B276">
        <v>1</v>
      </c>
      <c r="D276" s="6" t="s">
        <v>4302</v>
      </c>
      <c r="E276">
        <v>1</v>
      </c>
      <c r="G276" s="6" t="s">
        <v>4303</v>
      </c>
      <c r="H276">
        <v>1</v>
      </c>
      <c r="J276" s="6" t="s">
        <v>4304</v>
      </c>
      <c r="K276">
        <v>1</v>
      </c>
    </row>
    <row r="277" spans="1:11" x14ac:dyDescent="0.35">
      <c r="A277" s="6" t="s">
        <v>312</v>
      </c>
      <c r="B277">
        <v>1</v>
      </c>
      <c r="D277" s="6" t="s">
        <v>4305</v>
      </c>
      <c r="E277">
        <v>1</v>
      </c>
      <c r="G277" s="6" t="s">
        <v>4306</v>
      </c>
      <c r="H277">
        <v>1</v>
      </c>
      <c r="J277" s="6" t="s">
        <v>4307</v>
      </c>
      <c r="K277">
        <v>1</v>
      </c>
    </row>
    <row r="278" spans="1:11" x14ac:dyDescent="0.35">
      <c r="A278" s="6" t="s">
        <v>313</v>
      </c>
      <c r="B278">
        <v>1</v>
      </c>
      <c r="D278" s="6" t="s">
        <v>4308</v>
      </c>
      <c r="E278">
        <v>1</v>
      </c>
      <c r="G278" s="6" t="s">
        <v>4309</v>
      </c>
      <c r="H278">
        <v>1</v>
      </c>
      <c r="J278" s="6" t="s">
        <v>4310</v>
      </c>
      <c r="K278">
        <v>4</v>
      </c>
    </row>
    <row r="279" spans="1:11" x14ac:dyDescent="0.35">
      <c r="A279" s="6" t="s">
        <v>314</v>
      </c>
      <c r="B279">
        <v>1</v>
      </c>
      <c r="D279" s="6" t="s">
        <v>4311</v>
      </c>
      <c r="E279">
        <v>1</v>
      </c>
      <c r="G279" s="6" t="s">
        <v>4312</v>
      </c>
      <c r="H279">
        <v>1</v>
      </c>
      <c r="J279" s="6" t="s">
        <v>4313</v>
      </c>
      <c r="K279">
        <v>1</v>
      </c>
    </row>
    <row r="280" spans="1:11" x14ac:dyDescent="0.35">
      <c r="A280" s="6" t="s">
        <v>315</v>
      </c>
      <c r="B280">
        <v>1</v>
      </c>
      <c r="D280" s="6" t="s">
        <v>4314</v>
      </c>
      <c r="E280">
        <v>1</v>
      </c>
      <c r="G280" s="6" t="s">
        <v>4315</v>
      </c>
      <c r="H280">
        <v>1</v>
      </c>
      <c r="J280" s="6" t="s">
        <v>4316</v>
      </c>
      <c r="K280">
        <v>1</v>
      </c>
    </row>
    <row r="281" spans="1:11" x14ac:dyDescent="0.35">
      <c r="A281" s="6" t="s">
        <v>316</v>
      </c>
      <c r="B281">
        <v>1</v>
      </c>
      <c r="D281" s="6" t="s">
        <v>4317</v>
      </c>
      <c r="E281">
        <v>1</v>
      </c>
      <c r="G281" s="6" t="s">
        <v>4318</v>
      </c>
      <c r="H281">
        <v>1</v>
      </c>
      <c r="J281" s="6" t="s">
        <v>4319</v>
      </c>
      <c r="K281">
        <v>1</v>
      </c>
    </row>
    <row r="282" spans="1:11" x14ac:dyDescent="0.35">
      <c r="A282" s="6" t="s">
        <v>317</v>
      </c>
      <c r="B282">
        <v>1</v>
      </c>
      <c r="D282" s="6" t="s">
        <v>4320</v>
      </c>
      <c r="E282">
        <v>1</v>
      </c>
      <c r="G282" s="6" t="s">
        <v>4321</v>
      </c>
      <c r="H282">
        <v>1</v>
      </c>
      <c r="J282" s="6" t="s">
        <v>4322</v>
      </c>
      <c r="K282">
        <v>1</v>
      </c>
    </row>
    <row r="283" spans="1:11" x14ac:dyDescent="0.35">
      <c r="A283" s="6" t="s">
        <v>318</v>
      </c>
      <c r="B283">
        <v>1</v>
      </c>
      <c r="D283" s="6" t="s">
        <v>4323</v>
      </c>
      <c r="E283">
        <v>1</v>
      </c>
      <c r="G283" s="6" t="s">
        <v>4324</v>
      </c>
      <c r="H283">
        <v>1</v>
      </c>
      <c r="J283" s="6" t="s">
        <v>4325</v>
      </c>
      <c r="K283">
        <v>1</v>
      </c>
    </row>
    <row r="284" spans="1:11" x14ac:dyDescent="0.35">
      <c r="A284" s="6" t="s">
        <v>319</v>
      </c>
      <c r="B284">
        <v>1</v>
      </c>
      <c r="D284" s="6" t="s">
        <v>4326</v>
      </c>
      <c r="E284">
        <v>1</v>
      </c>
      <c r="G284" s="6" t="s">
        <v>4327</v>
      </c>
      <c r="H284">
        <v>1</v>
      </c>
      <c r="J284" s="6" t="s">
        <v>4328</v>
      </c>
      <c r="K284">
        <v>1</v>
      </c>
    </row>
    <row r="285" spans="1:11" x14ac:dyDescent="0.35">
      <c r="A285" s="6" t="s">
        <v>320</v>
      </c>
      <c r="B285">
        <v>1</v>
      </c>
      <c r="D285" s="6" t="s">
        <v>4329</v>
      </c>
      <c r="E285">
        <v>1</v>
      </c>
      <c r="G285" s="6" t="s">
        <v>4330</v>
      </c>
      <c r="H285">
        <v>1</v>
      </c>
      <c r="J285" s="6" t="s">
        <v>4331</v>
      </c>
      <c r="K285">
        <v>1</v>
      </c>
    </row>
    <row r="286" spans="1:11" x14ac:dyDescent="0.35">
      <c r="A286" s="6" t="s">
        <v>321</v>
      </c>
      <c r="B286">
        <v>1</v>
      </c>
      <c r="D286" s="6" t="s">
        <v>4332</v>
      </c>
      <c r="E286">
        <v>1</v>
      </c>
      <c r="G286" s="6" t="s">
        <v>4333</v>
      </c>
      <c r="H286">
        <v>1</v>
      </c>
      <c r="J286" s="6" t="s">
        <v>4334</v>
      </c>
      <c r="K286">
        <v>1</v>
      </c>
    </row>
    <row r="287" spans="1:11" x14ac:dyDescent="0.35">
      <c r="A287" s="6" t="s">
        <v>322</v>
      </c>
      <c r="B287">
        <v>1</v>
      </c>
      <c r="D287" s="6" t="s">
        <v>4335</v>
      </c>
      <c r="E287">
        <v>1</v>
      </c>
      <c r="G287" s="6" t="s">
        <v>4336</v>
      </c>
      <c r="H287">
        <v>1</v>
      </c>
      <c r="J287" s="6" t="s">
        <v>4337</v>
      </c>
      <c r="K287">
        <v>1</v>
      </c>
    </row>
    <row r="288" spans="1:11" x14ac:dyDescent="0.35">
      <c r="A288" s="6" t="s">
        <v>323</v>
      </c>
      <c r="B288">
        <v>1</v>
      </c>
      <c r="D288" s="6" t="s">
        <v>4338</v>
      </c>
      <c r="E288">
        <v>1</v>
      </c>
      <c r="G288" s="6" t="s">
        <v>4339</v>
      </c>
      <c r="H288">
        <v>1</v>
      </c>
      <c r="J288" s="6" t="s">
        <v>4340</v>
      </c>
      <c r="K288">
        <v>1</v>
      </c>
    </row>
    <row r="289" spans="1:11" x14ac:dyDescent="0.35">
      <c r="A289" s="6" t="s">
        <v>324</v>
      </c>
      <c r="B289">
        <v>1</v>
      </c>
      <c r="D289" s="6" t="s">
        <v>4341</v>
      </c>
      <c r="E289">
        <v>1</v>
      </c>
      <c r="G289" s="6" t="s">
        <v>4342</v>
      </c>
      <c r="H289">
        <v>1</v>
      </c>
      <c r="J289" s="6" t="s">
        <v>4343</v>
      </c>
      <c r="K289">
        <v>1</v>
      </c>
    </row>
    <row r="290" spans="1:11" x14ac:dyDescent="0.35">
      <c r="A290" s="6" t="s">
        <v>326</v>
      </c>
      <c r="B290">
        <v>1</v>
      </c>
      <c r="D290" s="6" t="s">
        <v>4344</v>
      </c>
      <c r="E290">
        <v>2</v>
      </c>
      <c r="G290" s="6" t="s">
        <v>4345</v>
      </c>
      <c r="H290">
        <v>1</v>
      </c>
      <c r="J290" s="6" t="s">
        <v>4346</v>
      </c>
      <c r="K290">
        <v>1</v>
      </c>
    </row>
    <row r="291" spans="1:11" x14ac:dyDescent="0.35">
      <c r="A291" s="6" t="s">
        <v>327</v>
      </c>
      <c r="B291">
        <v>1</v>
      </c>
      <c r="D291" s="6" t="s">
        <v>4347</v>
      </c>
      <c r="E291">
        <v>1</v>
      </c>
      <c r="G291" s="6" t="s">
        <v>4348</v>
      </c>
      <c r="H291">
        <v>1</v>
      </c>
      <c r="J291" s="6" t="s">
        <v>4349</v>
      </c>
      <c r="K291">
        <v>1</v>
      </c>
    </row>
    <row r="292" spans="1:11" x14ac:dyDescent="0.35">
      <c r="A292" s="6" t="s">
        <v>328</v>
      </c>
      <c r="B292">
        <v>1</v>
      </c>
      <c r="D292" s="6" t="s">
        <v>4350</v>
      </c>
      <c r="E292">
        <v>1</v>
      </c>
      <c r="G292" s="6" t="s">
        <v>4351</v>
      </c>
      <c r="H292">
        <v>1</v>
      </c>
      <c r="J292" s="6" t="s">
        <v>4352</v>
      </c>
      <c r="K292">
        <v>4</v>
      </c>
    </row>
    <row r="293" spans="1:11" x14ac:dyDescent="0.35">
      <c r="A293" s="6" t="s">
        <v>329</v>
      </c>
      <c r="B293">
        <v>1</v>
      </c>
      <c r="D293" s="6" t="s">
        <v>4353</v>
      </c>
      <c r="E293">
        <v>1</v>
      </c>
      <c r="G293" s="6" t="s">
        <v>4354</v>
      </c>
      <c r="H293">
        <v>1</v>
      </c>
      <c r="J293" s="6" t="s">
        <v>4355</v>
      </c>
      <c r="K293">
        <v>1</v>
      </c>
    </row>
    <row r="294" spans="1:11" x14ac:dyDescent="0.35">
      <c r="A294" s="6" t="s">
        <v>330</v>
      </c>
      <c r="B294">
        <v>1</v>
      </c>
      <c r="D294" s="6" t="s">
        <v>4356</v>
      </c>
      <c r="E294">
        <v>1</v>
      </c>
      <c r="G294" s="6" t="s">
        <v>4357</v>
      </c>
      <c r="H294">
        <v>1</v>
      </c>
      <c r="J294" s="6" t="s">
        <v>4358</v>
      </c>
      <c r="K294">
        <v>2</v>
      </c>
    </row>
    <row r="295" spans="1:11" x14ac:dyDescent="0.35">
      <c r="A295" s="6" t="s">
        <v>331</v>
      </c>
      <c r="B295">
        <v>1</v>
      </c>
      <c r="D295" s="6" t="s">
        <v>4359</v>
      </c>
      <c r="E295">
        <v>1</v>
      </c>
      <c r="G295" s="6" t="s">
        <v>4360</v>
      </c>
      <c r="H295">
        <v>1</v>
      </c>
      <c r="J295" s="6" t="s">
        <v>4361</v>
      </c>
      <c r="K295">
        <v>3</v>
      </c>
    </row>
    <row r="296" spans="1:11" x14ac:dyDescent="0.35">
      <c r="A296" s="6" t="s">
        <v>332</v>
      </c>
      <c r="B296">
        <v>1</v>
      </c>
      <c r="D296" s="6" t="s">
        <v>4362</v>
      </c>
      <c r="E296">
        <v>1</v>
      </c>
      <c r="G296" s="6" t="s">
        <v>4363</v>
      </c>
      <c r="H296">
        <v>1</v>
      </c>
      <c r="J296" s="6" t="s">
        <v>4364</v>
      </c>
      <c r="K296">
        <v>1</v>
      </c>
    </row>
    <row r="297" spans="1:11" x14ac:dyDescent="0.35">
      <c r="A297" s="6" t="s">
        <v>333</v>
      </c>
      <c r="B297">
        <v>1</v>
      </c>
      <c r="D297" s="6" t="s">
        <v>4365</v>
      </c>
      <c r="E297">
        <v>1</v>
      </c>
      <c r="G297" s="6" t="s">
        <v>4366</v>
      </c>
      <c r="H297">
        <v>1</v>
      </c>
      <c r="J297" s="6" t="s">
        <v>4367</v>
      </c>
      <c r="K297">
        <v>1</v>
      </c>
    </row>
    <row r="298" spans="1:11" x14ac:dyDescent="0.35">
      <c r="A298" s="6" t="s">
        <v>334</v>
      </c>
      <c r="B298">
        <v>1</v>
      </c>
      <c r="D298" s="6" t="s">
        <v>4368</v>
      </c>
      <c r="E298">
        <v>1</v>
      </c>
      <c r="G298" s="6" t="s">
        <v>4369</v>
      </c>
      <c r="H298">
        <v>1</v>
      </c>
      <c r="J298" s="6" t="s">
        <v>4370</v>
      </c>
      <c r="K298">
        <v>1</v>
      </c>
    </row>
    <row r="299" spans="1:11" x14ac:dyDescent="0.35">
      <c r="A299" s="6" t="s">
        <v>335</v>
      </c>
      <c r="B299">
        <v>1</v>
      </c>
      <c r="D299" s="6" t="s">
        <v>4371</v>
      </c>
      <c r="E299">
        <v>1</v>
      </c>
      <c r="G299" s="6" t="s">
        <v>4372</v>
      </c>
      <c r="H299">
        <v>1</v>
      </c>
      <c r="J299" s="6" t="s">
        <v>4373</v>
      </c>
      <c r="K299">
        <v>1</v>
      </c>
    </row>
    <row r="300" spans="1:11" x14ac:dyDescent="0.35">
      <c r="A300" s="6" t="s">
        <v>336</v>
      </c>
      <c r="B300">
        <v>1</v>
      </c>
      <c r="D300" s="6" t="s">
        <v>4374</v>
      </c>
      <c r="E300">
        <v>1</v>
      </c>
      <c r="G300" s="6" t="s">
        <v>4375</v>
      </c>
      <c r="H300">
        <v>1</v>
      </c>
      <c r="J300" s="6" t="s">
        <v>4376</v>
      </c>
      <c r="K300">
        <v>1</v>
      </c>
    </row>
    <row r="301" spans="1:11" x14ac:dyDescent="0.35">
      <c r="A301" s="6" t="s">
        <v>337</v>
      </c>
      <c r="B301">
        <v>1</v>
      </c>
      <c r="D301" s="6" t="s">
        <v>4377</v>
      </c>
      <c r="E301">
        <v>1</v>
      </c>
      <c r="G301" s="6" t="s">
        <v>4378</v>
      </c>
      <c r="H301">
        <v>1</v>
      </c>
      <c r="J301" s="6" t="s">
        <v>4379</v>
      </c>
      <c r="K301">
        <v>1</v>
      </c>
    </row>
    <row r="302" spans="1:11" x14ac:dyDescent="0.35">
      <c r="A302" s="6" t="s">
        <v>338</v>
      </c>
      <c r="B302">
        <v>1</v>
      </c>
      <c r="D302" s="6" t="s">
        <v>4380</v>
      </c>
      <c r="E302">
        <v>1</v>
      </c>
      <c r="G302" s="6" t="s">
        <v>4381</v>
      </c>
      <c r="H302">
        <v>1</v>
      </c>
      <c r="J302" s="6" t="s">
        <v>4382</v>
      </c>
      <c r="K302">
        <v>1</v>
      </c>
    </row>
    <row r="303" spans="1:11" x14ac:dyDescent="0.35">
      <c r="A303" s="6" t="s">
        <v>339</v>
      </c>
      <c r="B303">
        <v>1</v>
      </c>
      <c r="D303" s="6" t="s">
        <v>4383</v>
      </c>
      <c r="E303">
        <v>1</v>
      </c>
      <c r="G303" s="6" t="s">
        <v>4384</v>
      </c>
      <c r="H303">
        <v>1</v>
      </c>
      <c r="J303" s="6" t="s">
        <v>4385</v>
      </c>
      <c r="K303">
        <v>1</v>
      </c>
    </row>
    <row r="304" spans="1:11" x14ac:dyDescent="0.35">
      <c r="A304" s="6" t="s">
        <v>340</v>
      </c>
      <c r="B304">
        <v>1</v>
      </c>
      <c r="D304" s="6" t="s">
        <v>4386</v>
      </c>
      <c r="E304">
        <v>1</v>
      </c>
      <c r="G304" s="6" t="s">
        <v>4387</v>
      </c>
      <c r="H304">
        <v>1</v>
      </c>
      <c r="J304" s="6" t="s">
        <v>4388</v>
      </c>
      <c r="K304">
        <v>2</v>
      </c>
    </row>
    <row r="305" spans="1:11" x14ac:dyDescent="0.35">
      <c r="A305" s="6" t="s">
        <v>341</v>
      </c>
      <c r="B305">
        <v>1</v>
      </c>
      <c r="D305" s="6" t="s">
        <v>4389</v>
      </c>
      <c r="E305">
        <v>1</v>
      </c>
      <c r="G305" s="6" t="s">
        <v>4390</v>
      </c>
      <c r="H305">
        <v>1</v>
      </c>
      <c r="J305" s="6" t="s">
        <v>4391</v>
      </c>
      <c r="K305">
        <v>1</v>
      </c>
    </row>
    <row r="306" spans="1:11" x14ac:dyDescent="0.35">
      <c r="A306" s="6" t="s">
        <v>342</v>
      </c>
      <c r="B306">
        <v>1</v>
      </c>
      <c r="D306" s="6" t="s">
        <v>4392</v>
      </c>
      <c r="E306">
        <v>1</v>
      </c>
      <c r="G306" s="6" t="s">
        <v>4393</v>
      </c>
      <c r="H306">
        <v>1</v>
      </c>
      <c r="J306" s="6" t="s">
        <v>4394</v>
      </c>
      <c r="K306">
        <v>1</v>
      </c>
    </row>
    <row r="307" spans="1:11" x14ac:dyDescent="0.35">
      <c r="A307" s="6" t="s">
        <v>343</v>
      </c>
      <c r="B307">
        <v>1</v>
      </c>
      <c r="D307" s="6" t="s">
        <v>4395</v>
      </c>
      <c r="E307">
        <v>1</v>
      </c>
      <c r="G307" s="6" t="s">
        <v>4396</v>
      </c>
      <c r="H307">
        <v>1</v>
      </c>
      <c r="J307" s="6" t="s">
        <v>4397</v>
      </c>
      <c r="K307">
        <v>1</v>
      </c>
    </row>
    <row r="308" spans="1:11" x14ac:dyDescent="0.35">
      <c r="A308" s="6" t="s">
        <v>344</v>
      </c>
      <c r="B308">
        <v>1</v>
      </c>
      <c r="D308" s="6" t="s">
        <v>4398</v>
      </c>
      <c r="E308">
        <v>1</v>
      </c>
      <c r="G308" s="6" t="s">
        <v>4399</v>
      </c>
      <c r="H308">
        <v>1</v>
      </c>
      <c r="J308" s="6" t="s">
        <v>4400</v>
      </c>
      <c r="K308">
        <v>1</v>
      </c>
    </row>
    <row r="309" spans="1:11" x14ac:dyDescent="0.35">
      <c r="A309" s="6" t="s">
        <v>345</v>
      </c>
      <c r="B309">
        <v>1</v>
      </c>
      <c r="D309" s="6" t="s">
        <v>4401</v>
      </c>
      <c r="E309">
        <v>1</v>
      </c>
      <c r="G309" s="6" t="s">
        <v>4402</v>
      </c>
      <c r="H309">
        <v>1</v>
      </c>
      <c r="J309" s="6" t="s">
        <v>4403</v>
      </c>
      <c r="K309">
        <v>1</v>
      </c>
    </row>
    <row r="310" spans="1:11" x14ac:dyDescent="0.35">
      <c r="A310" s="6" t="s">
        <v>346</v>
      </c>
      <c r="B310">
        <v>1</v>
      </c>
      <c r="D310" s="6" t="s">
        <v>4404</v>
      </c>
      <c r="E310">
        <v>3</v>
      </c>
      <c r="G310" s="6" t="s">
        <v>4405</v>
      </c>
      <c r="H310">
        <v>1</v>
      </c>
      <c r="J310" s="6" t="s">
        <v>4406</v>
      </c>
      <c r="K310">
        <v>5</v>
      </c>
    </row>
    <row r="311" spans="1:11" x14ac:dyDescent="0.35">
      <c r="A311" s="6" t="s">
        <v>347</v>
      </c>
      <c r="B311">
        <v>1</v>
      </c>
      <c r="D311" s="6" t="s">
        <v>4407</v>
      </c>
      <c r="E311">
        <v>1</v>
      </c>
      <c r="G311" s="6" t="s">
        <v>4408</v>
      </c>
      <c r="H311">
        <v>1</v>
      </c>
      <c r="J311" s="6" t="s">
        <v>4409</v>
      </c>
      <c r="K311">
        <v>1</v>
      </c>
    </row>
    <row r="312" spans="1:11" x14ac:dyDescent="0.35">
      <c r="A312" s="6" t="s">
        <v>348</v>
      </c>
      <c r="B312">
        <v>1</v>
      </c>
      <c r="D312" s="6" t="s">
        <v>4410</v>
      </c>
      <c r="E312">
        <v>1</v>
      </c>
      <c r="G312" s="6" t="s">
        <v>4411</v>
      </c>
      <c r="H312">
        <v>1</v>
      </c>
      <c r="J312" s="6" t="s">
        <v>4412</v>
      </c>
      <c r="K312">
        <v>1</v>
      </c>
    </row>
    <row r="313" spans="1:11" x14ac:dyDescent="0.35">
      <c r="A313" s="6" t="s">
        <v>349</v>
      </c>
      <c r="B313">
        <v>1</v>
      </c>
      <c r="D313" s="6" t="s">
        <v>4413</v>
      </c>
      <c r="E313">
        <v>1</v>
      </c>
      <c r="G313" s="6" t="s">
        <v>4414</v>
      </c>
      <c r="H313">
        <v>1</v>
      </c>
      <c r="J313" s="6" t="s">
        <v>4415</v>
      </c>
      <c r="K313">
        <v>1</v>
      </c>
    </row>
    <row r="314" spans="1:11" x14ac:dyDescent="0.35">
      <c r="A314" s="6" t="s">
        <v>350</v>
      </c>
      <c r="B314">
        <v>1</v>
      </c>
      <c r="D314" s="6" t="s">
        <v>4416</v>
      </c>
      <c r="E314">
        <v>1</v>
      </c>
      <c r="G314" s="6" t="s">
        <v>4417</v>
      </c>
      <c r="H314">
        <v>1</v>
      </c>
      <c r="J314" s="6" t="s">
        <v>4418</v>
      </c>
      <c r="K314">
        <v>1</v>
      </c>
    </row>
    <row r="315" spans="1:11" x14ac:dyDescent="0.35">
      <c r="A315" s="6" t="s">
        <v>351</v>
      </c>
      <c r="B315">
        <v>1</v>
      </c>
      <c r="D315" s="6" t="s">
        <v>4419</v>
      </c>
      <c r="E315">
        <v>1</v>
      </c>
      <c r="G315" s="6" t="s">
        <v>4420</v>
      </c>
      <c r="H315">
        <v>1</v>
      </c>
      <c r="J315" s="6" t="s">
        <v>4421</v>
      </c>
      <c r="K315">
        <v>1</v>
      </c>
    </row>
    <row r="316" spans="1:11" x14ac:dyDescent="0.35">
      <c r="A316" s="6" t="s">
        <v>352</v>
      </c>
      <c r="B316">
        <v>1</v>
      </c>
      <c r="D316" s="6" t="s">
        <v>4422</v>
      </c>
      <c r="E316">
        <v>1</v>
      </c>
      <c r="G316" s="6" t="s">
        <v>4423</v>
      </c>
      <c r="H316">
        <v>1</v>
      </c>
      <c r="J316" s="6" t="s">
        <v>4424</v>
      </c>
      <c r="K316">
        <v>1</v>
      </c>
    </row>
    <row r="317" spans="1:11" x14ac:dyDescent="0.35">
      <c r="A317" s="6" t="s">
        <v>353</v>
      </c>
      <c r="B317">
        <v>1</v>
      </c>
      <c r="D317" s="6" t="s">
        <v>4425</v>
      </c>
      <c r="E317">
        <v>1</v>
      </c>
      <c r="G317" s="6" t="s">
        <v>4426</v>
      </c>
      <c r="H317">
        <v>1</v>
      </c>
      <c r="J317" s="6" t="s">
        <v>4427</v>
      </c>
      <c r="K317">
        <v>1</v>
      </c>
    </row>
    <row r="318" spans="1:11" x14ac:dyDescent="0.35">
      <c r="A318" s="6" t="s">
        <v>355</v>
      </c>
      <c r="B318">
        <v>1</v>
      </c>
      <c r="D318" s="6" t="s">
        <v>4428</v>
      </c>
      <c r="E318">
        <v>1</v>
      </c>
      <c r="G318" s="6" t="s">
        <v>4429</v>
      </c>
      <c r="H318">
        <v>1</v>
      </c>
      <c r="J318" s="6" t="s">
        <v>4430</v>
      </c>
      <c r="K318">
        <v>1</v>
      </c>
    </row>
    <row r="319" spans="1:11" x14ac:dyDescent="0.35">
      <c r="A319" s="6" t="s">
        <v>356</v>
      </c>
      <c r="B319">
        <v>1</v>
      </c>
      <c r="D319" s="6" t="s">
        <v>4431</v>
      </c>
      <c r="E319">
        <v>1</v>
      </c>
      <c r="G319" s="6" t="s">
        <v>4432</v>
      </c>
      <c r="H319">
        <v>1</v>
      </c>
      <c r="J319" s="6" t="s">
        <v>4433</v>
      </c>
      <c r="K319">
        <v>1</v>
      </c>
    </row>
    <row r="320" spans="1:11" x14ac:dyDescent="0.35">
      <c r="A320" s="6" t="s">
        <v>357</v>
      </c>
      <c r="B320">
        <v>1</v>
      </c>
      <c r="D320" s="6" t="s">
        <v>4434</v>
      </c>
      <c r="E320">
        <v>1</v>
      </c>
      <c r="G320" s="6" t="s">
        <v>4435</v>
      </c>
      <c r="H320">
        <v>1</v>
      </c>
      <c r="J320" s="6" t="s">
        <v>4436</v>
      </c>
      <c r="K320">
        <v>1</v>
      </c>
    </row>
    <row r="321" spans="1:11" x14ac:dyDescent="0.35">
      <c r="A321" s="6" t="s">
        <v>358</v>
      </c>
      <c r="B321">
        <v>1</v>
      </c>
      <c r="D321" s="6" t="s">
        <v>4437</v>
      </c>
      <c r="E321">
        <v>1</v>
      </c>
      <c r="G321" s="6" t="s">
        <v>4438</v>
      </c>
      <c r="H321">
        <v>1</v>
      </c>
      <c r="J321" s="6" t="s">
        <v>4439</v>
      </c>
      <c r="K321">
        <v>1</v>
      </c>
    </row>
    <row r="322" spans="1:11" x14ac:dyDescent="0.35">
      <c r="A322" s="6" t="s">
        <v>359</v>
      </c>
      <c r="B322">
        <v>1</v>
      </c>
      <c r="D322" s="6" t="s">
        <v>4440</v>
      </c>
      <c r="E322">
        <v>1</v>
      </c>
      <c r="G322" s="6" t="s">
        <v>4441</v>
      </c>
      <c r="H322">
        <v>1</v>
      </c>
      <c r="J322" s="6" t="s">
        <v>4442</v>
      </c>
      <c r="K322">
        <v>1</v>
      </c>
    </row>
    <row r="323" spans="1:11" x14ac:dyDescent="0.35">
      <c r="A323" s="6" t="s">
        <v>360</v>
      </c>
      <c r="B323">
        <v>1</v>
      </c>
      <c r="D323" s="6" t="s">
        <v>4443</v>
      </c>
      <c r="E323">
        <v>2</v>
      </c>
      <c r="G323" s="6" t="s">
        <v>4444</v>
      </c>
      <c r="H323">
        <v>1</v>
      </c>
      <c r="J323" s="6" t="s">
        <v>4445</v>
      </c>
      <c r="K323">
        <v>3</v>
      </c>
    </row>
    <row r="324" spans="1:11" x14ac:dyDescent="0.35">
      <c r="A324" s="6" t="s">
        <v>361</v>
      </c>
      <c r="B324">
        <v>1</v>
      </c>
      <c r="D324" s="6" t="s">
        <v>4446</v>
      </c>
      <c r="E324">
        <v>1</v>
      </c>
      <c r="G324" s="6" t="s">
        <v>4447</v>
      </c>
      <c r="H324">
        <v>1</v>
      </c>
      <c r="J324" s="6" t="s">
        <v>4448</v>
      </c>
      <c r="K324">
        <v>1</v>
      </c>
    </row>
    <row r="325" spans="1:11" x14ac:dyDescent="0.35">
      <c r="A325" s="6" t="s">
        <v>362</v>
      </c>
      <c r="B325">
        <v>1</v>
      </c>
      <c r="D325" s="6" t="s">
        <v>4449</v>
      </c>
      <c r="E325">
        <v>1</v>
      </c>
      <c r="G325" s="6" t="s">
        <v>4450</v>
      </c>
      <c r="H325">
        <v>1</v>
      </c>
      <c r="J325" s="6" t="s">
        <v>4451</v>
      </c>
      <c r="K325">
        <v>1</v>
      </c>
    </row>
    <row r="326" spans="1:11" x14ac:dyDescent="0.35">
      <c r="A326" s="6" t="s">
        <v>363</v>
      </c>
      <c r="B326">
        <v>1</v>
      </c>
      <c r="D326" s="6" t="s">
        <v>4452</v>
      </c>
      <c r="E326">
        <v>1</v>
      </c>
      <c r="G326" s="6" t="s">
        <v>4453</v>
      </c>
      <c r="H326">
        <v>1</v>
      </c>
      <c r="J326" s="6" t="s">
        <v>4454</v>
      </c>
      <c r="K326">
        <v>1</v>
      </c>
    </row>
    <row r="327" spans="1:11" x14ac:dyDescent="0.35">
      <c r="A327" s="6" t="s">
        <v>364</v>
      </c>
      <c r="B327">
        <v>1</v>
      </c>
      <c r="D327" s="6" t="s">
        <v>4455</v>
      </c>
      <c r="E327">
        <v>1</v>
      </c>
      <c r="G327" s="6" t="s">
        <v>4456</v>
      </c>
      <c r="H327">
        <v>1</v>
      </c>
      <c r="J327" s="6" t="s">
        <v>4457</v>
      </c>
      <c r="K327">
        <v>1</v>
      </c>
    </row>
    <row r="328" spans="1:11" x14ac:dyDescent="0.35">
      <c r="A328" s="6" t="s">
        <v>365</v>
      </c>
      <c r="B328">
        <v>1</v>
      </c>
      <c r="D328" s="6" t="s">
        <v>4458</v>
      </c>
      <c r="E328">
        <v>1</v>
      </c>
      <c r="G328" s="6" t="s">
        <v>4459</v>
      </c>
      <c r="H328">
        <v>1</v>
      </c>
      <c r="J328" s="6" t="s">
        <v>4460</v>
      </c>
      <c r="K328">
        <v>1</v>
      </c>
    </row>
    <row r="329" spans="1:11" x14ac:dyDescent="0.35">
      <c r="A329" s="6" t="s">
        <v>366</v>
      </c>
      <c r="B329">
        <v>1</v>
      </c>
      <c r="D329" s="6" t="s">
        <v>4461</v>
      </c>
      <c r="E329">
        <v>1</v>
      </c>
      <c r="G329" s="6" t="s">
        <v>4462</v>
      </c>
      <c r="H329">
        <v>1</v>
      </c>
      <c r="J329" s="6" t="s">
        <v>4463</v>
      </c>
      <c r="K329">
        <v>1</v>
      </c>
    </row>
    <row r="330" spans="1:11" x14ac:dyDescent="0.35">
      <c r="A330" s="6" t="s">
        <v>367</v>
      </c>
      <c r="B330">
        <v>1</v>
      </c>
      <c r="D330" s="6" t="s">
        <v>4464</v>
      </c>
      <c r="E330">
        <v>1</v>
      </c>
      <c r="G330" s="6" t="s">
        <v>4465</v>
      </c>
      <c r="H330">
        <v>1</v>
      </c>
      <c r="J330" s="6" t="s">
        <v>4466</v>
      </c>
      <c r="K330">
        <v>1</v>
      </c>
    </row>
    <row r="331" spans="1:11" x14ac:dyDescent="0.35">
      <c r="A331" s="6" t="s">
        <v>368</v>
      </c>
      <c r="B331">
        <v>1</v>
      </c>
      <c r="D331" s="6" t="s">
        <v>4467</v>
      </c>
      <c r="E331">
        <v>1</v>
      </c>
      <c r="G331" s="6" t="s">
        <v>4468</v>
      </c>
      <c r="H331">
        <v>1</v>
      </c>
      <c r="J331" s="6" t="s">
        <v>4469</v>
      </c>
      <c r="K331">
        <v>2</v>
      </c>
    </row>
    <row r="332" spans="1:11" x14ac:dyDescent="0.35">
      <c r="A332" s="6" t="s">
        <v>369</v>
      </c>
      <c r="B332">
        <v>1</v>
      </c>
      <c r="D332" s="6" t="s">
        <v>4470</v>
      </c>
      <c r="E332">
        <v>1</v>
      </c>
      <c r="G332" s="6" t="s">
        <v>4471</v>
      </c>
      <c r="H332">
        <v>1</v>
      </c>
      <c r="J332" s="6" t="s">
        <v>4472</v>
      </c>
      <c r="K332">
        <v>1</v>
      </c>
    </row>
    <row r="333" spans="1:11" x14ac:dyDescent="0.35">
      <c r="A333" s="6" t="s">
        <v>370</v>
      </c>
      <c r="B333">
        <v>1</v>
      </c>
      <c r="D333" s="6" t="s">
        <v>4473</v>
      </c>
      <c r="E333">
        <v>1</v>
      </c>
      <c r="G333" s="6" t="s">
        <v>4474</v>
      </c>
      <c r="H333">
        <v>1</v>
      </c>
      <c r="J333" s="6" t="s">
        <v>4475</v>
      </c>
      <c r="K333">
        <v>1</v>
      </c>
    </row>
    <row r="334" spans="1:11" x14ac:dyDescent="0.35">
      <c r="A334" s="6" t="s">
        <v>371</v>
      </c>
      <c r="B334">
        <v>1</v>
      </c>
      <c r="D334" s="6" t="s">
        <v>4476</v>
      </c>
      <c r="E334">
        <v>1</v>
      </c>
      <c r="G334" s="6" t="s">
        <v>4477</v>
      </c>
      <c r="H334">
        <v>1</v>
      </c>
      <c r="J334" s="6" t="s">
        <v>4478</v>
      </c>
      <c r="K334">
        <v>1</v>
      </c>
    </row>
    <row r="335" spans="1:11" x14ac:dyDescent="0.35">
      <c r="A335" s="6" t="s">
        <v>373</v>
      </c>
      <c r="B335">
        <v>1</v>
      </c>
      <c r="D335" s="6" t="s">
        <v>4479</v>
      </c>
      <c r="E335">
        <v>1</v>
      </c>
      <c r="G335" s="6" t="s">
        <v>4480</v>
      </c>
      <c r="H335">
        <v>1</v>
      </c>
      <c r="J335" s="6" t="s">
        <v>4481</v>
      </c>
      <c r="K335">
        <v>1</v>
      </c>
    </row>
    <row r="336" spans="1:11" x14ac:dyDescent="0.35">
      <c r="A336" s="6" t="s">
        <v>374</v>
      </c>
      <c r="B336">
        <v>1</v>
      </c>
      <c r="D336" s="6" t="s">
        <v>4482</v>
      </c>
      <c r="E336">
        <v>1</v>
      </c>
      <c r="G336" s="6" t="s">
        <v>4483</v>
      </c>
      <c r="H336">
        <v>1</v>
      </c>
      <c r="J336" s="6" t="s">
        <v>4484</v>
      </c>
      <c r="K336">
        <v>1</v>
      </c>
    </row>
    <row r="337" spans="1:11" x14ac:dyDescent="0.35">
      <c r="A337" s="6" t="s">
        <v>375</v>
      </c>
      <c r="B337">
        <v>1</v>
      </c>
      <c r="D337" s="6" t="s">
        <v>4485</v>
      </c>
      <c r="E337">
        <v>1</v>
      </c>
      <c r="G337" s="6" t="s">
        <v>4486</v>
      </c>
      <c r="H337">
        <v>1</v>
      </c>
      <c r="J337" s="6" t="s">
        <v>4487</v>
      </c>
      <c r="K337">
        <v>1</v>
      </c>
    </row>
    <row r="338" spans="1:11" x14ac:dyDescent="0.35">
      <c r="A338" s="6" t="s">
        <v>376</v>
      </c>
      <c r="B338">
        <v>1</v>
      </c>
      <c r="D338" s="6" t="s">
        <v>4488</v>
      </c>
      <c r="E338">
        <v>1</v>
      </c>
      <c r="G338" s="6" t="s">
        <v>4489</v>
      </c>
      <c r="H338">
        <v>1</v>
      </c>
      <c r="J338" s="6" t="s">
        <v>4490</v>
      </c>
      <c r="K338">
        <v>3</v>
      </c>
    </row>
    <row r="339" spans="1:11" x14ac:dyDescent="0.35">
      <c r="A339" s="6" t="s">
        <v>377</v>
      </c>
      <c r="B339">
        <v>1</v>
      </c>
      <c r="D339" s="6" t="s">
        <v>4491</v>
      </c>
      <c r="E339">
        <v>1</v>
      </c>
      <c r="G339" s="6" t="s">
        <v>4492</v>
      </c>
      <c r="H339">
        <v>1</v>
      </c>
      <c r="J339" s="6" t="s">
        <v>4493</v>
      </c>
      <c r="K339">
        <v>1</v>
      </c>
    </row>
    <row r="340" spans="1:11" x14ac:dyDescent="0.35">
      <c r="A340" s="6" t="s">
        <v>378</v>
      </c>
      <c r="B340">
        <v>1</v>
      </c>
      <c r="D340" s="6" t="s">
        <v>4494</v>
      </c>
      <c r="E340">
        <v>1</v>
      </c>
      <c r="G340" s="6" t="s">
        <v>3655</v>
      </c>
      <c r="H340">
        <v>336</v>
      </c>
      <c r="J340" s="6" t="s">
        <v>4495</v>
      </c>
      <c r="K340">
        <v>1</v>
      </c>
    </row>
    <row r="341" spans="1:11" x14ac:dyDescent="0.35">
      <c r="A341" s="6" t="s">
        <v>379</v>
      </c>
      <c r="B341">
        <v>1</v>
      </c>
      <c r="D341" s="6" t="s">
        <v>4496</v>
      </c>
      <c r="E341">
        <v>3</v>
      </c>
      <c r="J341" s="6" t="s">
        <v>4497</v>
      </c>
      <c r="K341">
        <v>1</v>
      </c>
    </row>
    <row r="342" spans="1:11" x14ac:dyDescent="0.35">
      <c r="A342" s="6" t="s">
        <v>380</v>
      </c>
      <c r="B342">
        <v>1</v>
      </c>
      <c r="D342" s="6" t="s">
        <v>4498</v>
      </c>
      <c r="E342">
        <v>1</v>
      </c>
      <c r="J342" s="6" t="s">
        <v>4499</v>
      </c>
      <c r="K342">
        <v>1</v>
      </c>
    </row>
    <row r="343" spans="1:11" x14ac:dyDescent="0.35">
      <c r="A343" s="6" t="s">
        <v>381</v>
      </c>
      <c r="B343">
        <v>1</v>
      </c>
      <c r="D343" s="6" t="s">
        <v>4500</v>
      </c>
      <c r="E343">
        <v>1</v>
      </c>
      <c r="G343" s="7" t="s">
        <v>4501</v>
      </c>
      <c r="H343">
        <f>COUNTIF($H$5:$H$339,"&gt;1")</f>
        <v>1</v>
      </c>
      <c r="J343" s="6" t="s">
        <v>4502</v>
      </c>
      <c r="K343">
        <v>1</v>
      </c>
    </row>
    <row r="344" spans="1:11" x14ac:dyDescent="0.35">
      <c r="A344" s="6" t="s">
        <v>382</v>
      </c>
      <c r="B344">
        <v>1</v>
      </c>
      <c r="D344" s="6" t="s">
        <v>4503</v>
      </c>
      <c r="E344">
        <v>1</v>
      </c>
      <c r="J344" s="6" t="s">
        <v>4504</v>
      </c>
      <c r="K344">
        <v>1</v>
      </c>
    </row>
    <row r="345" spans="1:11" x14ac:dyDescent="0.35">
      <c r="A345" s="6" t="s">
        <v>383</v>
      </c>
      <c r="B345">
        <v>1</v>
      </c>
      <c r="D345" s="6" t="s">
        <v>4505</v>
      </c>
      <c r="E345">
        <v>1</v>
      </c>
      <c r="J345" s="6" t="s">
        <v>4506</v>
      </c>
      <c r="K345">
        <v>1</v>
      </c>
    </row>
    <row r="346" spans="1:11" x14ac:dyDescent="0.35">
      <c r="A346" s="6" t="s">
        <v>384</v>
      </c>
      <c r="B346">
        <v>1</v>
      </c>
      <c r="D346" s="6" t="s">
        <v>4507</v>
      </c>
      <c r="E346">
        <v>2</v>
      </c>
      <c r="J346" s="6" t="s">
        <v>4508</v>
      </c>
      <c r="K346">
        <v>1</v>
      </c>
    </row>
    <row r="347" spans="1:11" x14ac:dyDescent="0.35">
      <c r="A347" s="6" t="s">
        <v>385</v>
      </c>
      <c r="B347">
        <v>1</v>
      </c>
      <c r="D347" s="6" t="s">
        <v>4509</v>
      </c>
      <c r="E347">
        <v>2</v>
      </c>
      <c r="J347" s="6" t="s">
        <v>4510</v>
      </c>
      <c r="K347">
        <v>1</v>
      </c>
    </row>
    <row r="348" spans="1:11" x14ac:dyDescent="0.35">
      <c r="A348" s="6" t="s">
        <v>386</v>
      </c>
      <c r="B348">
        <v>1</v>
      </c>
      <c r="D348" s="6" t="s">
        <v>4511</v>
      </c>
      <c r="E348">
        <v>1</v>
      </c>
      <c r="J348" s="6" t="s">
        <v>4512</v>
      </c>
      <c r="K348">
        <v>1</v>
      </c>
    </row>
    <row r="349" spans="1:11" x14ac:dyDescent="0.35">
      <c r="A349" s="6" t="s">
        <v>387</v>
      </c>
      <c r="B349">
        <v>1</v>
      </c>
      <c r="D349" s="6" t="s">
        <v>4513</v>
      </c>
      <c r="E349">
        <v>1</v>
      </c>
      <c r="J349" s="6" t="s">
        <v>4514</v>
      </c>
      <c r="K349">
        <v>1</v>
      </c>
    </row>
    <row r="350" spans="1:11" x14ac:dyDescent="0.35">
      <c r="A350" s="6" t="s">
        <v>388</v>
      </c>
      <c r="B350">
        <v>1</v>
      </c>
      <c r="D350" s="6" t="s">
        <v>4515</v>
      </c>
      <c r="E350">
        <v>1</v>
      </c>
      <c r="J350" s="6" t="s">
        <v>4516</v>
      </c>
      <c r="K350">
        <v>1</v>
      </c>
    </row>
    <row r="351" spans="1:11" x14ac:dyDescent="0.35">
      <c r="A351" s="6" t="s">
        <v>389</v>
      </c>
      <c r="B351">
        <v>1</v>
      </c>
      <c r="D351" s="6" t="s">
        <v>4517</v>
      </c>
      <c r="E351">
        <v>1</v>
      </c>
      <c r="J351" s="6" t="s">
        <v>4518</v>
      </c>
      <c r="K351">
        <v>1</v>
      </c>
    </row>
    <row r="352" spans="1:11" x14ac:dyDescent="0.35">
      <c r="A352" s="6" t="s">
        <v>390</v>
      </c>
      <c r="B352">
        <v>1</v>
      </c>
      <c r="D352" s="6" t="s">
        <v>4519</v>
      </c>
      <c r="E352">
        <v>1</v>
      </c>
      <c r="J352" s="6" t="s">
        <v>4520</v>
      </c>
      <c r="K352">
        <v>1</v>
      </c>
    </row>
    <row r="353" spans="1:11" x14ac:dyDescent="0.35">
      <c r="A353" s="6" t="s">
        <v>391</v>
      </c>
      <c r="B353">
        <v>1</v>
      </c>
      <c r="D353" s="6" t="s">
        <v>4521</v>
      </c>
      <c r="E353">
        <v>1</v>
      </c>
      <c r="J353" s="6" t="s">
        <v>4522</v>
      </c>
      <c r="K353">
        <v>1</v>
      </c>
    </row>
    <row r="354" spans="1:11" x14ac:dyDescent="0.35">
      <c r="A354" s="6" t="s">
        <v>392</v>
      </c>
      <c r="B354">
        <v>2</v>
      </c>
      <c r="D354" s="6" t="s">
        <v>4523</v>
      </c>
      <c r="E354">
        <v>1</v>
      </c>
      <c r="J354" s="6" t="s">
        <v>4524</v>
      </c>
      <c r="K354">
        <v>1</v>
      </c>
    </row>
    <row r="355" spans="1:11" x14ac:dyDescent="0.35">
      <c r="A355" s="6" t="s">
        <v>393</v>
      </c>
      <c r="B355">
        <v>1</v>
      </c>
      <c r="D355" s="6" t="s">
        <v>4525</v>
      </c>
      <c r="E355">
        <v>1</v>
      </c>
      <c r="J355" s="6" t="s">
        <v>4526</v>
      </c>
      <c r="K355">
        <v>1</v>
      </c>
    </row>
    <row r="356" spans="1:11" x14ac:dyDescent="0.35">
      <c r="A356" s="6" t="s">
        <v>394</v>
      </c>
      <c r="B356">
        <v>1</v>
      </c>
      <c r="D356" s="6" t="s">
        <v>4527</v>
      </c>
      <c r="E356">
        <v>1</v>
      </c>
      <c r="J356" s="6" t="s">
        <v>4528</v>
      </c>
      <c r="K356">
        <v>1</v>
      </c>
    </row>
    <row r="357" spans="1:11" x14ac:dyDescent="0.35">
      <c r="A357" s="6" t="s">
        <v>395</v>
      </c>
      <c r="B357">
        <v>1</v>
      </c>
      <c r="D357" s="6" t="s">
        <v>4529</v>
      </c>
      <c r="E357">
        <v>1</v>
      </c>
      <c r="J357" s="6" t="s">
        <v>4530</v>
      </c>
      <c r="K357">
        <v>1</v>
      </c>
    </row>
    <row r="358" spans="1:11" x14ac:dyDescent="0.35">
      <c r="A358" s="6" t="s">
        <v>396</v>
      </c>
      <c r="B358">
        <v>1</v>
      </c>
      <c r="D358" s="6" t="s">
        <v>4531</v>
      </c>
      <c r="E358">
        <v>1</v>
      </c>
      <c r="J358" s="6" t="s">
        <v>4532</v>
      </c>
      <c r="K358">
        <v>4</v>
      </c>
    </row>
    <row r="359" spans="1:11" x14ac:dyDescent="0.35">
      <c r="A359" s="6" t="s">
        <v>397</v>
      </c>
      <c r="B359">
        <v>1</v>
      </c>
      <c r="D359" s="6" t="s">
        <v>4533</v>
      </c>
      <c r="E359">
        <v>1</v>
      </c>
      <c r="J359" s="6" t="s">
        <v>4534</v>
      </c>
      <c r="K359">
        <v>1</v>
      </c>
    </row>
    <row r="360" spans="1:11" x14ac:dyDescent="0.35">
      <c r="A360" s="6" t="s">
        <v>398</v>
      </c>
      <c r="B360">
        <v>1</v>
      </c>
      <c r="D360" s="6" t="s">
        <v>4535</v>
      </c>
      <c r="E360">
        <v>1</v>
      </c>
      <c r="J360" s="6" t="s">
        <v>4536</v>
      </c>
      <c r="K360">
        <v>1</v>
      </c>
    </row>
    <row r="361" spans="1:11" x14ac:dyDescent="0.35">
      <c r="A361" s="6" t="s">
        <v>399</v>
      </c>
      <c r="B361">
        <v>1</v>
      </c>
      <c r="D361" s="6" t="s">
        <v>4537</v>
      </c>
      <c r="E361">
        <v>1</v>
      </c>
      <c r="J361" s="6" t="s">
        <v>4538</v>
      </c>
      <c r="K361">
        <v>1</v>
      </c>
    </row>
    <row r="362" spans="1:11" x14ac:dyDescent="0.35">
      <c r="A362" s="6" t="s">
        <v>400</v>
      </c>
      <c r="B362">
        <v>1</v>
      </c>
      <c r="D362" s="6" t="s">
        <v>4539</v>
      </c>
      <c r="E362">
        <v>1</v>
      </c>
      <c r="J362" s="6" t="s">
        <v>4540</v>
      </c>
      <c r="K362">
        <v>1</v>
      </c>
    </row>
    <row r="363" spans="1:11" x14ac:dyDescent="0.35">
      <c r="A363" s="6" t="s">
        <v>401</v>
      </c>
      <c r="B363">
        <v>1</v>
      </c>
      <c r="D363" s="6" t="s">
        <v>4541</v>
      </c>
      <c r="E363">
        <v>1</v>
      </c>
      <c r="J363" s="6" t="s">
        <v>4542</v>
      </c>
      <c r="K363">
        <v>4</v>
      </c>
    </row>
    <row r="364" spans="1:11" x14ac:dyDescent="0.35">
      <c r="A364" s="6" t="s">
        <v>402</v>
      </c>
      <c r="B364">
        <v>1</v>
      </c>
      <c r="D364" s="6" t="s">
        <v>4543</v>
      </c>
      <c r="E364">
        <v>1</v>
      </c>
      <c r="J364" s="6" t="s">
        <v>4544</v>
      </c>
      <c r="K364">
        <v>1</v>
      </c>
    </row>
    <row r="365" spans="1:11" x14ac:dyDescent="0.35">
      <c r="A365" s="6" t="s">
        <v>403</v>
      </c>
      <c r="B365">
        <v>1</v>
      </c>
      <c r="D365" s="6" t="s">
        <v>4545</v>
      </c>
      <c r="E365">
        <v>1</v>
      </c>
      <c r="J365" s="6" t="s">
        <v>4546</v>
      </c>
      <c r="K365">
        <v>1</v>
      </c>
    </row>
    <row r="366" spans="1:11" x14ac:dyDescent="0.35">
      <c r="A366" s="6" t="s">
        <v>404</v>
      </c>
      <c r="B366">
        <v>1</v>
      </c>
      <c r="D366" s="6" t="s">
        <v>4547</v>
      </c>
      <c r="E366">
        <v>1</v>
      </c>
      <c r="J366" s="6" t="s">
        <v>4548</v>
      </c>
      <c r="K366">
        <v>1</v>
      </c>
    </row>
    <row r="367" spans="1:11" x14ac:dyDescent="0.35">
      <c r="A367" s="6" t="s">
        <v>405</v>
      </c>
      <c r="B367">
        <v>1</v>
      </c>
      <c r="D367" s="6" t="s">
        <v>4549</v>
      </c>
      <c r="E367">
        <v>1</v>
      </c>
      <c r="J367" s="6" t="s">
        <v>4550</v>
      </c>
      <c r="K367">
        <v>1</v>
      </c>
    </row>
    <row r="368" spans="1:11" x14ac:dyDescent="0.35">
      <c r="A368" s="6" t="s">
        <v>406</v>
      </c>
      <c r="B368">
        <v>1</v>
      </c>
      <c r="D368" s="6" t="s">
        <v>4551</v>
      </c>
      <c r="E368">
        <v>1</v>
      </c>
      <c r="J368" s="6" t="s">
        <v>4552</v>
      </c>
      <c r="K368">
        <v>2</v>
      </c>
    </row>
    <row r="369" spans="1:11" x14ac:dyDescent="0.35">
      <c r="A369" s="6" t="s">
        <v>407</v>
      </c>
      <c r="B369">
        <v>1</v>
      </c>
      <c r="D369" s="6" t="s">
        <v>4553</v>
      </c>
      <c r="E369">
        <v>1</v>
      </c>
      <c r="J369" s="6" t="s">
        <v>4554</v>
      </c>
      <c r="K369">
        <v>1</v>
      </c>
    </row>
    <row r="370" spans="1:11" x14ac:dyDescent="0.35">
      <c r="A370" s="6" t="s">
        <v>408</v>
      </c>
      <c r="B370">
        <v>1</v>
      </c>
      <c r="D370" s="6" t="s">
        <v>4555</v>
      </c>
      <c r="E370">
        <v>1</v>
      </c>
      <c r="J370" s="6" t="s">
        <v>4556</v>
      </c>
      <c r="K370">
        <v>1</v>
      </c>
    </row>
    <row r="371" spans="1:11" x14ac:dyDescent="0.35">
      <c r="A371" s="6" t="s">
        <v>409</v>
      </c>
      <c r="B371">
        <v>1</v>
      </c>
      <c r="D371" s="6" t="s">
        <v>4557</v>
      </c>
      <c r="E371">
        <v>1</v>
      </c>
      <c r="J371" s="6" t="s">
        <v>3655</v>
      </c>
      <c r="K371">
        <v>452</v>
      </c>
    </row>
    <row r="372" spans="1:11" x14ac:dyDescent="0.35">
      <c r="A372" s="6" t="s">
        <v>410</v>
      </c>
      <c r="B372">
        <v>1</v>
      </c>
      <c r="D372" s="6" t="s">
        <v>4558</v>
      </c>
      <c r="E372">
        <v>1</v>
      </c>
    </row>
    <row r="373" spans="1:11" x14ac:dyDescent="0.35">
      <c r="A373" s="6" t="s">
        <v>411</v>
      </c>
      <c r="B373">
        <v>1</v>
      </c>
      <c r="D373" s="6" t="s">
        <v>4559</v>
      </c>
      <c r="E373">
        <v>1</v>
      </c>
    </row>
    <row r="374" spans="1:11" x14ac:dyDescent="0.35">
      <c r="A374" s="6" t="s">
        <v>412</v>
      </c>
      <c r="B374">
        <v>1</v>
      </c>
      <c r="D374" s="6" t="s">
        <v>4560</v>
      </c>
      <c r="E374">
        <v>1</v>
      </c>
      <c r="J374" s="7" t="s">
        <v>4501</v>
      </c>
      <c r="K374">
        <f>COUNTIF($K$5:$K$370,"&gt;1")</f>
        <v>49</v>
      </c>
    </row>
    <row r="375" spans="1:11" x14ac:dyDescent="0.35">
      <c r="A375" s="6" t="s">
        <v>413</v>
      </c>
      <c r="B375">
        <v>1</v>
      </c>
      <c r="D375" s="6" t="s">
        <v>4561</v>
      </c>
      <c r="E375">
        <v>2</v>
      </c>
    </row>
    <row r="376" spans="1:11" x14ac:dyDescent="0.35">
      <c r="A376" s="6" t="s">
        <v>414</v>
      </c>
      <c r="B376">
        <v>1</v>
      </c>
      <c r="D376" s="6" t="s">
        <v>4562</v>
      </c>
      <c r="E376">
        <v>1</v>
      </c>
    </row>
    <row r="377" spans="1:11" x14ac:dyDescent="0.35">
      <c r="A377" s="6" t="s">
        <v>415</v>
      </c>
      <c r="B377">
        <v>1</v>
      </c>
      <c r="D377" s="6" t="s">
        <v>4563</v>
      </c>
      <c r="E377">
        <v>1</v>
      </c>
    </row>
    <row r="378" spans="1:11" x14ac:dyDescent="0.35">
      <c r="A378" s="6" t="s">
        <v>416</v>
      </c>
      <c r="B378">
        <v>1</v>
      </c>
      <c r="D378" s="6" t="s">
        <v>4564</v>
      </c>
      <c r="E378">
        <v>1</v>
      </c>
    </row>
    <row r="379" spans="1:11" x14ac:dyDescent="0.35">
      <c r="A379" s="6" t="s">
        <v>417</v>
      </c>
      <c r="B379">
        <v>1</v>
      </c>
      <c r="D379" s="6" t="s">
        <v>4565</v>
      </c>
      <c r="E379">
        <v>1</v>
      </c>
    </row>
    <row r="380" spans="1:11" x14ac:dyDescent="0.35">
      <c r="A380" s="6" t="s">
        <v>418</v>
      </c>
      <c r="B380">
        <v>1</v>
      </c>
      <c r="D380" s="6" t="s">
        <v>4566</v>
      </c>
      <c r="E380">
        <v>1</v>
      </c>
    </row>
    <row r="381" spans="1:11" x14ac:dyDescent="0.35">
      <c r="A381" s="6" t="s">
        <v>419</v>
      </c>
      <c r="B381">
        <v>2</v>
      </c>
      <c r="D381" s="6" t="s">
        <v>4567</v>
      </c>
      <c r="E381">
        <v>3</v>
      </c>
    </row>
    <row r="382" spans="1:11" x14ac:dyDescent="0.35">
      <c r="A382" s="6" t="s">
        <v>420</v>
      </c>
      <c r="B382">
        <v>1</v>
      </c>
      <c r="D382" s="6" t="s">
        <v>4568</v>
      </c>
      <c r="E382">
        <v>1</v>
      </c>
    </row>
    <row r="383" spans="1:11" x14ac:dyDescent="0.35">
      <c r="A383" s="6" t="s">
        <v>421</v>
      </c>
      <c r="B383">
        <v>1</v>
      </c>
      <c r="D383" s="6" t="s">
        <v>4569</v>
      </c>
      <c r="E383">
        <v>1</v>
      </c>
    </row>
    <row r="384" spans="1:11" x14ac:dyDescent="0.35">
      <c r="A384" s="6" t="s">
        <v>422</v>
      </c>
      <c r="B384">
        <v>1</v>
      </c>
      <c r="D384" s="6" t="s">
        <v>4570</v>
      </c>
      <c r="E384">
        <v>1</v>
      </c>
    </row>
    <row r="385" spans="1:5" x14ac:dyDescent="0.35">
      <c r="A385" s="6" t="s">
        <v>423</v>
      </c>
      <c r="B385">
        <v>1</v>
      </c>
      <c r="D385" s="6" t="s">
        <v>4571</v>
      </c>
      <c r="E385">
        <v>1</v>
      </c>
    </row>
    <row r="386" spans="1:5" x14ac:dyDescent="0.35">
      <c r="A386" s="6" t="s">
        <v>424</v>
      </c>
      <c r="B386">
        <v>1</v>
      </c>
      <c r="D386" s="6" t="s">
        <v>4572</v>
      </c>
      <c r="E386">
        <v>1</v>
      </c>
    </row>
    <row r="387" spans="1:5" x14ac:dyDescent="0.35">
      <c r="A387" s="6" t="s">
        <v>425</v>
      </c>
      <c r="B387">
        <v>1</v>
      </c>
      <c r="D387" s="6" t="s">
        <v>4573</v>
      </c>
      <c r="E387">
        <v>1</v>
      </c>
    </row>
    <row r="388" spans="1:5" x14ac:dyDescent="0.35">
      <c r="A388" s="6" t="s">
        <v>426</v>
      </c>
      <c r="B388">
        <v>1</v>
      </c>
      <c r="D388" s="6" t="s">
        <v>4574</v>
      </c>
      <c r="E388">
        <v>1</v>
      </c>
    </row>
    <row r="389" spans="1:5" x14ac:dyDescent="0.35">
      <c r="A389" s="6" t="s">
        <v>427</v>
      </c>
      <c r="B389">
        <v>1</v>
      </c>
      <c r="D389" s="6" t="s">
        <v>4575</v>
      </c>
      <c r="E389">
        <v>2</v>
      </c>
    </row>
    <row r="390" spans="1:5" x14ac:dyDescent="0.35">
      <c r="A390" s="6" t="s">
        <v>428</v>
      </c>
      <c r="B390">
        <v>1</v>
      </c>
      <c r="D390" s="6" t="s">
        <v>4576</v>
      </c>
      <c r="E390">
        <v>1</v>
      </c>
    </row>
    <row r="391" spans="1:5" x14ac:dyDescent="0.35">
      <c r="A391" s="6" t="s">
        <v>429</v>
      </c>
      <c r="B391">
        <v>1</v>
      </c>
      <c r="D391" s="6" t="s">
        <v>4577</v>
      </c>
      <c r="E391">
        <v>1</v>
      </c>
    </row>
    <row r="392" spans="1:5" x14ac:dyDescent="0.35">
      <c r="A392" s="6" t="s">
        <v>430</v>
      </c>
      <c r="B392">
        <v>1</v>
      </c>
      <c r="D392" s="6" t="s">
        <v>4578</v>
      </c>
      <c r="E392">
        <v>1</v>
      </c>
    </row>
    <row r="393" spans="1:5" x14ac:dyDescent="0.35">
      <c r="A393" s="6" t="s">
        <v>431</v>
      </c>
      <c r="B393">
        <v>1</v>
      </c>
      <c r="D393" s="6" t="s">
        <v>4579</v>
      </c>
      <c r="E393">
        <v>1</v>
      </c>
    </row>
    <row r="394" spans="1:5" x14ac:dyDescent="0.35">
      <c r="A394" s="6" t="s">
        <v>432</v>
      </c>
      <c r="B394">
        <v>1</v>
      </c>
      <c r="D394" s="6" t="s">
        <v>4580</v>
      </c>
      <c r="E394">
        <v>1</v>
      </c>
    </row>
    <row r="395" spans="1:5" x14ac:dyDescent="0.35">
      <c r="A395" s="6" t="s">
        <v>433</v>
      </c>
      <c r="B395">
        <v>1</v>
      </c>
      <c r="D395" s="6" t="s">
        <v>4581</v>
      </c>
      <c r="E395">
        <v>1</v>
      </c>
    </row>
    <row r="396" spans="1:5" x14ac:dyDescent="0.35">
      <c r="A396" s="6" t="s">
        <v>434</v>
      </c>
      <c r="B396">
        <v>1</v>
      </c>
      <c r="D396" s="6" t="s">
        <v>4582</v>
      </c>
      <c r="E396">
        <v>1</v>
      </c>
    </row>
    <row r="397" spans="1:5" x14ac:dyDescent="0.35">
      <c r="A397" s="6" t="s">
        <v>435</v>
      </c>
      <c r="B397">
        <v>1</v>
      </c>
      <c r="D397" s="6" t="s">
        <v>4583</v>
      </c>
      <c r="E397">
        <v>1</v>
      </c>
    </row>
    <row r="398" spans="1:5" x14ac:dyDescent="0.35">
      <c r="A398" s="6" t="s">
        <v>436</v>
      </c>
      <c r="B398">
        <v>1</v>
      </c>
      <c r="D398" s="6" t="s">
        <v>4584</v>
      </c>
      <c r="E398">
        <v>1</v>
      </c>
    </row>
    <row r="399" spans="1:5" x14ac:dyDescent="0.35">
      <c r="A399" s="6" t="s">
        <v>437</v>
      </c>
      <c r="B399">
        <v>1</v>
      </c>
      <c r="D399" s="6" t="s">
        <v>4585</v>
      </c>
      <c r="E399">
        <v>1</v>
      </c>
    </row>
    <row r="400" spans="1:5" x14ac:dyDescent="0.35">
      <c r="A400" s="6" t="s">
        <v>438</v>
      </c>
      <c r="B400">
        <v>1</v>
      </c>
      <c r="D400" s="6" t="s">
        <v>4586</v>
      </c>
      <c r="E400">
        <v>1</v>
      </c>
    </row>
    <row r="401" spans="1:5" x14ac:dyDescent="0.35">
      <c r="A401" s="6" t="s">
        <v>439</v>
      </c>
      <c r="B401">
        <v>1</v>
      </c>
      <c r="D401" s="6" t="s">
        <v>4587</v>
      </c>
      <c r="E401">
        <v>2</v>
      </c>
    </row>
    <row r="402" spans="1:5" x14ac:dyDescent="0.35">
      <c r="A402" s="6" t="s">
        <v>440</v>
      </c>
      <c r="B402">
        <v>1</v>
      </c>
      <c r="D402" s="6" t="s">
        <v>4588</v>
      </c>
      <c r="E402">
        <v>1</v>
      </c>
    </row>
    <row r="403" spans="1:5" x14ac:dyDescent="0.35">
      <c r="A403" s="6" t="s">
        <v>441</v>
      </c>
      <c r="B403">
        <v>1</v>
      </c>
      <c r="D403" s="6" t="s">
        <v>4589</v>
      </c>
      <c r="E403">
        <v>1</v>
      </c>
    </row>
    <row r="404" spans="1:5" x14ac:dyDescent="0.35">
      <c r="A404" s="6" t="s">
        <v>442</v>
      </c>
      <c r="B404">
        <v>1</v>
      </c>
      <c r="D404" s="6" t="s">
        <v>4590</v>
      </c>
      <c r="E404">
        <v>1</v>
      </c>
    </row>
    <row r="405" spans="1:5" x14ac:dyDescent="0.35">
      <c r="A405" s="6" t="s">
        <v>443</v>
      </c>
      <c r="B405">
        <v>1</v>
      </c>
      <c r="D405" s="6" t="s">
        <v>4591</v>
      </c>
      <c r="E405">
        <v>1</v>
      </c>
    </row>
    <row r="406" spans="1:5" x14ac:dyDescent="0.35">
      <c r="A406" s="6" t="s">
        <v>444</v>
      </c>
      <c r="B406">
        <v>1</v>
      </c>
      <c r="D406" s="6" t="s">
        <v>4592</v>
      </c>
      <c r="E406">
        <v>1</v>
      </c>
    </row>
    <row r="407" spans="1:5" x14ac:dyDescent="0.35">
      <c r="A407" s="6" t="s">
        <v>445</v>
      </c>
      <c r="B407">
        <v>1</v>
      </c>
      <c r="D407" s="6" t="s">
        <v>4593</v>
      </c>
      <c r="E407">
        <v>1</v>
      </c>
    </row>
    <row r="408" spans="1:5" x14ac:dyDescent="0.35">
      <c r="A408" s="6" t="s">
        <v>446</v>
      </c>
      <c r="B408">
        <v>1</v>
      </c>
      <c r="D408" s="6" t="s">
        <v>4594</v>
      </c>
      <c r="E408">
        <v>1</v>
      </c>
    </row>
    <row r="409" spans="1:5" x14ac:dyDescent="0.35">
      <c r="A409" s="6" t="s">
        <v>447</v>
      </c>
      <c r="B409">
        <v>1</v>
      </c>
      <c r="D409" s="6" t="s">
        <v>4595</v>
      </c>
      <c r="E409">
        <v>1</v>
      </c>
    </row>
    <row r="410" spans="1:5" x14ac:dyDescent="0.35">
      <c r="A410" s="6" t="s">
        <v>448</v>
      </c>
      <c r="B410">
        <v>1</v>
      </c>
      <c r="D410" s="6" t="s">
        <v>4596</v>
      </c>
      <c r="E410">
        <v>1</v>
      </c>
    </row>
    <row r="411" spans="1:5" x14ac:dyDescent="0.35">
      <c r="A411" s="6" t="s">
        <v>449</v>
      </c>
      <c r="B411">
        <v>1</v>
      </c>
      <c r="D411" s="6" t="s">
        <v>4597</v>
      </c>
      <c r="E411">
        <v>1</v>
      </c>
    </row>
    <row r="412" spans="1:5" x14ac:dyDescent="0.35">
      <c r="A412" s="6" t="s">
        <v>450</v>
      </c>
      <c r="B412">
        <v>1</v>
      </c>
      <c r="D412" s="6" t="s">
        <v>4598</v>
      </c>
      <c r="E412">
        <v>1</v>
      </c>
    </row>
    <row r="413" spans="1:5" x14ac:dyDescent="0.35">
      <c r="A413" s="6" t="s">
        <v>452</v>
      </c>
      <c r="B413">
        <v>1</v>
      </c>
      <c r="D413" s="6" t="s">
        <v>4599</v>
      </c>
      <c r="E413">
        <v>1</v>
      </c>
    </row>
    <row r="414" spans="1:5" x14ac:dyDescent="0.35">
      <c r="A414" s="6" t="s">
        <v>453</v>
      </c>
      <c r="B414">
        <v>1</v>
      </c>
      <c r="D414" s="6" t="s">
        <v>4600</v>
      </c>
      <c r="E414">
        <v>1</v>
      </c>
    </row>
    <row r="415" spans="1:5" x14ac:dyDescent="0.35">
      <c r="A415" s="6" t="s">
        <v>454</v>
      </c>
      <c r="B415">
        <v>1</v>
      </c>
      <c r="D415" s="6" t="s">
        <v>4601</v>
      </c>
      <c r="E415">
        <v>1</v>
      </c>
    </row>
    <row r="416" spans="1:5" x14ac:dyDescent="0.35">
      <c r="A416" s="6" t="s">
        <v>455</v>
      </c>
      <c r="B416">
        <v>1</v>
      </c>
      <c r="D416" s="6" t="s">
        <v>4602</v>
      </c>
      <c r="E416">
        <v>1</v>
      </c>
    </row>
    <row r="417" spans="1:5" x14ac:dyDescent="0.35">
      <c r="A417" s="6" t="s">
        <v>456</v>
      </c>
      <c r="B417">
        <v>2</v>
      </c>
      <c r="D417" s="6" t="s">
        <v>4603</v>
      </c>
      <c r="E417">
        <v>1</v>
      </c>
    </row>
    <row r="418" spans="1:5" x14ac:dyDescent="0.35">
      <c r="A418" s="6" t="s">
        <v>457</v>
      </c>
      <c r="B418">
        <v>1</v>
      </c>
      <c r="D418" s="6" t="s">
        <v>4604</v>
      </c>
      <c r="E418">
        <v>1</v>
      </c>
    </row>
    <row r="419" spans="1:5" x14ac:dyDescent="0.35">
      <c r="A419" s="6" t="s">
        <v>458</v>
      </c>
      <c r="B419">
        <v>1</v>
      </c>
      <c r="D419" s="6" t="s">
        <v>4605</v>
      </c>
      <c r="E419">
        <v>1</v>
      </c>
    </row>
    <row r="420" spans="1:5" x14ac:dyDescent="0.35">
      <c r="A420" s="6" t="s">
        <v>459</v>
      </c>
      <c r="B420">
        <v>1</v>
      </c>
      <c r="D420" s="6" t="s">
        <v>4606</v>
      </c>
      <c r="E420">
        <v>1</v>
      </c>
    </row>
    <row r="421" spans="1:5" x14ac:dyDescent="0.35">
      <c r="A421" s="6" t="s">
        <v>460</v>
      </c>
      <c r="B421">
        <v>1</v>
      </c>
      <c r="D421" s="6" t="s">
        <v>4607</v>
      </c>
      <c r="E421">
        <v>1</v>
      </c>
    </row>
    <row r="422" spans="1:5" x14ac:dyDescent="0.35">
      <c r="A422" s="6" t="s">
        <v>461</v>
      </c>
      <c r="B422">
        <v>1</v>
      </c>
      <c r="D422" s="6" t="s">
        <v>4608</v>
      </c>
      <c r="E422">
        <v>1</v>
      </c>
    </row>
    <row r="423" spans="1:5" x14ac:dyDescent="0.35">
      <c r="A423" s="6" t="s">
        <v>462</v>
      </c>
      <c r="B423">
        <v>1</v>
      </c>
      <c r="D423" s="6" t="s">
        <v>4609</v>
      </c>
      <c r="E423">
        <v>2</v>
      </c>
    </row>
    <row r="424" spans="1:5" x14ac:dyDescent="0.35">
      <c r="A424" s="6" t="s">
        <v>463</v>
      </c>
      <c r="B424">
        <v>1</v>
      </c>
      <c r="D424" s="6" t="s">
        <v>4610</v>
      </c>
      <c r="E424">
        <v>1</v>
      </c>
    </row>
    <row r="425" spans="1:5" x14ac:dyDescent="0.35">
      <c r="A425" s="6" t="s">
        <v>464</v>
      </c>
      <c r="B425">
        <v>1</v>
      </c>
      <c r="D425" s="6" t="s">
        <v>4611</v>
      </c>
      <c r="E425">
        <v>1</v>
      </c>
    </row>
    <row r="426" spans="1:5" x14ac:dyDescent="0.35">
      <c r="A426" s="6" t="s">
        <v>465</v>
      </c>
      <c r="B426">
        <v>1</v>
      </c>
      <c r="D426" s="6" t="s">
        <v>4612</v>
      </c>
      <c r="E426">
        <v>1</v>
      </c>
    </row>
    <row r="427" spans="1:5" x14ac:dyDescent="0.35">
      <c r="A427" s="6" t="s">
        <v>466</v>
      </c>
      <c r="B427">
        <v>1</v>
      </c>
      <c r="D427" s="6" t="s">
        <v>4613</v>
      </c>
      <c r="E427">
        <v>1</v>
      </c>
    </row>
    <row r="428" spans="1:5" x14ac:dyDescent="0.35">
      <c r="A428" s="6" t="s">
        <v>467</v>
      </c>
      <c r="B428">
        <v>1</v>
      </c>
      <c r="D428" s="6" t="s">
        <v>4614</v>
      </c>
      <c r="E428">
        <v>1</v>
      </c>
    </row>
    <row r="429" spans="1:5" x14ac:dyDescent="0.35">
      <c r="A429" s="6" t="s">
        <v>468</v>
      </c>
      <c r="B429">
        <v>1</v>
      </c>
      <c r="D429" s="6" t="s">
        <v>4615</v>
      </c>
      <c r="E429">
        <v>1</v>
      </c>
    </row>
    <row r="430" spans="1:5" x14ac:dyDescent="0.35">
      <c r="A430" s="6" t="s">
        <v>469</v>
      </c>
      <c r="B430">
        <v>1</v>
      </c>
      <c r="D430" s="6" t="s">
        <v>4616</v>
      </c>
      <c r="E430">
        <v>1</v>
      </c>
    </row>
    <row r="431" spans="1:5" x14ac:dyDescent="0.35">
      <c r="A431" s="6" t="s">
        <v>470</v>
      </c>
      <c r="B431">
        <v>1</v>
      </c>
      <c r="D431" s="6" t="s">
        <v>4617</v>
      </c>
      <c r="E431">
        <v>1</v>
      </c>
    </row>
    <row r="432" spans="1:5" x14ac:dyDescent="0.35">
      <c r="A432" s="6" t="s">
        <v>471</v>
      </c>
      <c r="B432">
        <v>1</v>
      </c>
      <c r="D432" s="6" t="s">
        <v>4618</v>
      </c>
      <c r="E432">
        <v>1</v>
      </c>
    </row>
    <row r="433" spans="1:5" x14ac:dyDescent="0.35">
      <c r="A433" s="6" t="s">
        <v>472</v>
      </c>
      <c r="B433">
        <v>1</v>
      </c>
      <c r="D433" s="6" t="s">
        <v>4619</v>
      </c>
      <c r="E433">
        <v>1</v>
      </c>
    </row>
    <row r="434" spans="1:5" x14ac:dyDescent="0.35">
      <c r="A434" s="6" t="s">
        <v>473</v>
      </c>
      <c r="B434">
        <v>1</v>
      </c>
      <c r="D434" s="6" t="s">
        <v>4620</v>
      </c>
      <c r="E434">
        <v>1</v>
      </c>
    </row>
    <row r="435" spans="1:5" x14ac:dyDescent="0.35">
      <c r="A435" s="6" t="s">
        <v>474</v>
      </c>
      <c r="B435">
        <v>1</v>
      </c>
      <c r="D435" s="6" t="s">
        <v>4621</v>
      </c>
      <c r="E435">
        <v>1</v>
      </c>
    </row>
    <row r="436" spans="1:5" x14ac:dyDescent="0.35">
      <c r="A436" s="6" t="s">
        <v>475</v>
      </c>
      <c r="B436">
        <v>1</v>
      </c>
      <c r="D436" s="6" t="s">
        <v>4622</v>
      </c>
      <c r="E436">
        <v>1</v>
      </c>
    </row>
    <row r="437" spans="1:5" x14ac:dyDescent="0.35">
      <c r="A437" s="6" t="s">
        <v>476</v>
      </c>
      <c r="B437">
        <v>3</v>
      </c>
      <c r="D437" s="6" t="s">
        <v>4623</v>
      </c>
      <c r="E437">
        <v>1</v>
      </c>
    </row>
    <row r="438" spans="1:5" x14ac:dyDescent="0.35">
      <c r="A438" s="6" t="s">
        <v>477</v>
      </c>
      <c r="B438">
        <v>1</v>
      </c>
      <c r="D438" s="6" t="s">
        <v>4624</v>
      </c>
      <c r="E438">
        <v>1</v>
      </c>
    </row>
    <row r="439" spans="1:5" x14ac:dyDescent="0.35">
      <c r="A439" s="6" t="s">
        <v>478</v>
      </c>
      <c r="B439">
        <v>1</v>
      </c>
      <c r="D439" s="6" t="s">
        <v>4625</v>
      </c>
      <c r="E439">
        <v>1</v>
      </c>
    </row>
    <row r="440" spans="1:5" x14ac:dyDescent="0.35">
      <c r="A440" s="6" t="s">
        <v>479</v>
      </c>
      <c r="B440">
        <v>1</v>
      </c>
      <c r="D440" s="6" t="s">
        <v>4626</v>
      </c>
      <c r="E440">
        <v>1</v>
      </c>
    </row>
    <row r="441" spans="1:5" x14ac:dyDescent="0.35">
      <c r="A441" s="6" t="s">
        <v>480</v>
      </c>
      <c r="B441">
        <v>1</v>
      </c>
      <c r="D441" s="6" t="s">
        <v>4627</v>
      </c>
      <c r="E441">
        <v>1</v>
      </c>
    </row>
    <row r="442" spans="1:5" x14ac:dyDescent="0.35">
      <c r="A442" s="6" t="s">
        <v>481</v>
      </c>
      <c r="B442">
        <v>1</v>
      </c>
      <c r="D442" s="6" t="s">
        <v>4628</v>
      </c>
      <c r="E442">
        <v>1</v>
      </c>
    </row>
    <row r="443" spans="1:5" x14ac:dyDescent="0.35">
      <c r="A443" s="6" t="s">
        <v>482</v>
      </c>
      <c r="B443">
        <v>1</v>
      </c>
      <c r="D443" s="6" t="s">
        <v>4629</v>
      </c>
      <c r="E443">
        <v>1</v>
      </c>
    </row>
    <row r="444" spans="1:5" x14ac:dyDescent="0.35">
      <c r="A444" s="6" t="s">
        <v>483</v>
      </c>
      <c r="B444">
        <v>1</v>
      </c>
      <c r="D444" s="6" t="s">
        <v>4630</v>
      </c>
      <c r="E444">
        <v>1</v>
      </c>
    </row>
    <row r="445" spans="1:5" x14ac:dyDescent="0.35">
      <c r="A445" s="6" t="s">
        <v>484</v>
      </c>
      <c r="B445">
        <v>1</v>
      </c>
      <c r="D445" s="6" t="s">
        <v>4631</v>
      </c>
      <c r="E445">
        <v>1</v>
      </c>
    </row>
    <row r="446" spans="1:5" x14ac:dyDescent="0.35">
      <c r="A446" s="6" t="s">
        <v>485</v>
      </c>
      <c r="B446">
        <v>1</v>
      </c>
      <c r="D446" s="6" t="s">
        <v>4632</v>
      </c>
      <c r="E446">
        <v>1</v>
      </c>
    </row>
    <row r="447" spans="1:5" x14ac:dyDescent="0.35">
      <c r="A447" s="6" t="s">
        <v>486</v>
      </c>
      <c r="B447">
        <v>1</v>
      </c>
      <c r="D447" s="6" t="s">
        <v>4633</v>
      </c>
      <c r="E447">
        <v>1</v>
      </c>
    </row>
    <row r="448" spans="1:5" x14ac:dyDescent="0.35">
      <c r="A448" s="6" t="s">
        <v>487</v>
      </c>
      <c r="B448">
        <v>1</v>
      </c>
      <c r="D448" s="6" t="s">
        <v>4634</v>
      </c>
      <c r="E448">
        <v>1</v>
      </c>
    </row>
    <row r="449" spans="1:5" x14ac:dyDescent="0.35">
      <c r="A449" s="6" t="s">
        <v>488</v>
      </c>
      <c r="B449">
        <v>1</v>
      </c>
      <c r="D449" s="6" t="s">
        <v>4635</v>
      </c>
      <c r="E449">
        <v>3</v>
      </c>
    </row>
    <row r="450" spans="1:5" x14ac:dyDescent="0.35">
      <c r="A450" s="6" t="s">
        <v>490</v>
      </c>
      <c r="B450">
        <v>1</v>
      </c>
      <c r="D450" s="6" t="s">
        <v>4636</v>
      </c>
      <c r="E450">
        <v>1</v>
      </c>
    </row>
    <row r="451" spans="1:5" x14ac:dyDescent="0.35">
      <c r="A451" s="6" t="s">
        <v>491</v>
      </c>
      <c r="B451">
        <v>1</v>
      </c>
      <c r="D451" s="6" t="s">
        <v>3655</v>
      </c>
      <c r="E451">
        <v>514</v>
      </c>
    </row>
    <row r="452" spans="1:5" x14ac:dyDescent="0.35">
      <c r="A452" s="6" t="s">
        <v>492</v>
      </c>
      <c r="B452">
        <v>1</v>
      </c>
    </row>
    <row r="453" spans="1:5" x14ac:dyDescent="0.35">
      <c r="A453" s="6" t="s">
        <v>493</v>
      </c>
      <c r="B453">
        <v>1</v>
      </c>
    </row>
    <row r="454" spans="1:5" x14ac:dyDescent="0.35">
      <c r="A454" s="6" t="s">
        <v>494</v>
      </c>
      <c r="B454">
        <v>1</v>
      </c>
      <c r="D454" s="7" t="s">
        <v>4501</v>
      </c>
      <c r="E454" s="4">
        <f>COUNTIF(E5:E450,"&lt;&gt;1")</f>
        <v>30</v>
      </c>
    </row>
    <row r="455" spans="1:5" x14ac:dyDescent="0.35">
      <c r="A455" s="6" t="s">
        <v>495</v>
      </c>
      <c r="B455">
        <v>1</v>
      </c>
    </row>
    <row r="456" spans="1:5" x14ac:dyDescent="0.35">
      <c r="A456" s="6" t="s">
        <v>496</v>
      </c>
      <c r="B456">
        <v>1</v>
      </c>
    </row>
    <row r="457" spans="1:5" x14ac:dyDescent="0.35">
      <c r="A457" s="6" t="s">
        <v>497</v>
      </c>
      <c r="B457">
        <v>1</v>
      </c>
    </row>
    <row r="458" spans="1:5" x14ac:dyDescent="0.35">
      <c r="A458" s="6" t="s">
        <v>498</v>
      </c>
      <c r="B458">
        <v>1</v>
      </c>
    </row>
    <row r="459" spans="1:5" x14ac:dyDescent="0.35">
      <c r="A459" s="6" t="s">
        <v>499</v>
      </c>
      <c r="B459">
        <v>1</v>
      </c>
    </row>
    <row r="460" spans="1:5" x14ac:dyDescent="0.35">
      <c r="A460" s="6" t="s">
        <v>500</v>
      </c>
      <c r="B460">
        <v>1</v>
      </c>
    </row>
    <row r="461" spans="1:5" x14ac:dyDescent="0.35">
      <c r="A461" s="6" t="s">
        <v>501</v>
      </c>
      <c r="B461">
        <v>1</v>
      </c>
    </row>
    <row r="462" spans="1:5" x14ac:dyDescent="0.35">
      <c r="A462" s="6" t="s">
        <v>502</v>
      </c>
      <c r="B462">
        <v>1</v>
      </c>
    </row>
    <row r="463" spans="1:5" x14ac:dyDescent="0.35">
      <c r="A463" s="6" t="s">
        <v>503</v>
      </c>
      <c r="B463">
        <v>1</v>
      </c>
    </row>
    <row r="464" spans="1:5" x14ac:dyDescent="0.35">
      <c r="A464" s="6" t="s">
        <v>504</v>
      </c>
      <c r="B464">
        <v>1</v>
      </c>
    </row>
    <row r="465" spans="1:2" x14ac:dyDescent="0.35">
      <c r="A465" s="6" t="s">
        <v>505</v>
      </c>
      <c r="B465">
        <v>1</v>
      </c>
    </row>
    <row r="466" spans="1:2" x14ac:dyDescent="0.35">
      <c r="A466" s="6" t="s">
        <v>506</v>
      </c>
      <c r="B466">
        <v>1</v>
      </c>
    </row>
    <row r="467" spans="1:2" x14ac:dyDescent="0.35">
      <c r="A467" s="6" t="s">
        <v>507</v>
      </c>
      <c r="B467">
        <v>1</v>
      </c>
    </row>
    <row r="468" spans="1:2" x14ac:dyDescent="0.35">
      <c r="A468" s="6" t="s">
        <v>508</v>
      </c>
      <c r="B468">
        <v>1</v>
      </c>
    </row>
    <row r="469" spans="1:2" x14ac:dyDescent="0.35">
      <c r="A469" s="6" t="s">
        <v>509</v>
      </c>
      <c r="B469">
        <v>1</v>
      </c>
    </row>
    <row r="470" spans="1:2" x14ac:dyDescent="0.35">
      <c r="A470" s="6" t="s">
        <v>510</v>
      </c>
      <c r="B470">
        <v>1</v>
      </c>
    </row>
    <row r="471" spans="1:2" x14ac:dyDescent="0.35">
      <c r="A471" s="6" t="s">
        <v>511</v>
      </c>
      <c r="B471">
        <v>1</v>
      </c>
    </row>
    <row r="472" spans="1:2" x14ac:dyDescent="0.35">
      <c r="A472" s="6" t="s">
        <v>512</v>
      </c>
      <c r="B472">
        <v>1</v>
      </c>
    </row>
    <row r="473" spans="1:2" x14ac:dyDescent="0.35">
      <c r="A473" s="6" t="s">
        <v>513</v>
      </c>
      <c r="B473">
        <v>1</v>
      </c>
    </row>
    <row r="474" spans="1:2" x14ac:dyDescent="0.35">
      <c r="A474" s="6" t="s">
        <v>514</v>
      </c>
      <c r="B474">
        <v>1</v>
      </c>
    </row>
    <row r="475" spans="1:2" x14ac:dyDescent="0.35">
      <c r="A475" s="6" t="s">
        <v>515</v>
      </c>
      <c r="B475">
        <v>1</v>
      </c>
    </row>
    <row r="476" spans="1:2" x14ac:dyDescent="0.35">
      <c r="A476" s="6" t="s">
        <v>516</v>
      </c>
      <c r="B476">
        <v>1</v>
      </c>
    </row>
    <row r="477" spans="1:2" x14ac:dyDescent="0.35">
      <c r="A477" s="6" t="s">
        <v>517</v>
      </c>
      <c r="B477">
        <v>1</v>
      </c>
    </row>
    <row r="478" spans="1:2" x14ac:dyDescent="0.35">
      <c r="A478" s="6" t="s">
        <v>518</v>
      </c>
      <c r="B478">
        <v>1</v>
      </c>
    </row>
    <row r="479" spans="1:2" x14ac:dyDescent="0.35">
      <c r="A479" s="6" t="s">
        <v>519</v>
      </c>
      <c r="B479">
        <v>1</v>
      </c>
    </row>
    <row r="480" spans="1:2" x14ac:dyDescent="0.35">
      <c r="A480" s="6" t="s">
        <v>520</v>
      </c>
      <c r="B480">
        <v>1</v>
      </c>
    </row>
    <row r="481" spans="1:2" x14ac:dyDescent="0.35">
      <c r="A481" s="6" t="s">
        <v>521</v>
      </c>
      <c r="B481">
        <v>1</v>
      </c>
    </row>
    <row r="482" spans="1:2" x14ac:dyDescent="0.35">
      <c r="A482" s="6" t="s">
        <v>522</v>
      </c>
      <c r="B482">
        <v>1</v>
      </c>
    </row>
    <row r="483" spans="1:2" x14ac:dyDescent="0.35">
      <c r="A483" s="6" t="s">
        <v>523</v>
      </c>
      <c r="B483">
        <v>1</v>
      </c>
    </row>
    <row r="484" spans="1:2" x14ac:dyDescent="0.35">
      <c r="A484" s="6" t="s">
        <v>524</v>
      </c>
      <c r="B484">
        <v>1</v>
      </c>
    </row>
    <row r="485" spans="1:2" x14ac:dyDescent="0.35">
      <c r="A485" s="6" t="s">
        <v>525</v>
      </c>
      <c r="B485">
        <v>1</v>
      </c>
    </row>
    <row r="486" spans="1:2" x14ac:dyDescent="0.35">
      <c r="A486" s="6" t="s">
        <v>526</v>
      </c>
      <c r="B486">
        <v>1</v>
      </c>
    </row>
    <row r="487" spans="1:2" x14ac:dyDescent="0.35">
      <c r="A487" s="6" t="s">
        <v>527</v>
      </c>
      <c r="B487">
        <v>1</v>
      </c>
    </row>
    <row r="488" spans="1:2" x14ac:dyDescent="0.35">
      <c r="A488" s="6" t="s">
        <v>528</v>
      </c>
      <c r="B488">
        <v>1</v>
      </c>
    </row>
    <row r="489" spans="1:2" x14ac:dyDescent="0.35">
      <c r="A489" s="6" t="s">
        <v>529</v>
      </c>
      <c r="B489">
        <v>1</v>
      </c>
    </row>
    <row r="490" spans="1:2" x14ac:dyDescent="0.35">
      <c r="A490" s="6" t="s">
        <v>530</v>
      </c>
      <c r="B490">
        <v>1</v>
      </c>
    </row>
    <row r="491" spans="1:2" x14ac:dyDescent="0.35">
      <c r="A491" s="6" t="s">
        <v>531</v>
      </c>
      <c r="B491">
        <v>1</v>
      </c>
    </row>
    <row r="492" spans="1:2" x14ac:dyDescent="0.35">
      <c r="A492" s="6" t="s">
        <v>532</v>
      </c>
      <c r="B492">
        <v>1</v>
      </c>
    </row>
    <row r="493" spans="1:2" x14ac:dyDescent="0.35">
      <c r="A493" s="6" t="s">
        <v>533</v>
      </c>
      <c r="B493">
        <v>1</v>
      </c>
    </row>
    <row r="494" spans="1:2" x14ac:dyDescent="0.35">
      <c r="A494" s="6" t="s">
        <v>534</v>
      </c>
      <c r="B494">
        <v>1</v>
      </c>
    </row>
    <row r="495" spans="1:2" x14ac:dyDescent="0.35">
      <c r="A495" s="6" t="s">
        <v>535</v>
      </c>
      <c r="B495">
        <v>1</v>
      </c>
    </row>
    <row r="496" spans="1:2" x14ac:dyDescent="0.35">
      <c r="A496" s="6" t="s">
        <v>536</v>
      </c>
      <c r="B496">
        <v>1</v>
      </c>
    </row>
    <row r="497" spans="1:2" x14ac:dyDescent="0.35">
      <c r="A497" s="6" t="s">
        <v>537</v>
      </c>
      <c r="B497">
        <v>1</v>
      </c>
    </row>
    <row r="498" spans="1:2" x14ac:dyDescent="0.35">
      <c r="A498" s="6" t="s">
        <v>538</v>
      </c>
      <c r="B498">
        <v>2</v>
      </c>
    </row>
    <row r="499" spans="1:2" x14ac:dyDescent="0.35">
      <c r="A499" s="6" t="s">
        <v>539</v>
      </c>
      <c r="B499">
        <v>1</v>
      </c>
    </row>
    <row r="500" spans="1:2" x14ac:dyDescent="0.35">
      <c r="A500" s="6" t="s">
        <v>540</v>
      </c>
      <c r="B500">
        <v>1</v>
      </c>
    </row>
    <row r="501" spans="1:2" x14ac:dyDescent="0.35">
      <c r="A501" s="6" t="s">
        <v>541</v>
      </c>
      <c r="B501">
        <v>1</v>
      </c>
    </row>
    <row r="502" spans="1:2" x14ac:dyDescent="0.35">
      <c r="A502" s="6" t="s">
        <v>542</v>
      </c>
      <c r="B502">
        <v>1</v>
      </c>
    </row>
    <row r="503" spans="1:2" x14ac:dyDescent="0.35">
      <c r="A503" s="6" t="s">
        <v>543</v>
      </c>
      <c r="B503">
        <v>1</v>
      </c>
    </row>
    <row r="504" spans="1:2" x14ac:dyDescent="0.35">
      <c r="A504" s="6" t="s">
        <v>544</v>
      </c>
      <c r="B504">
        <v>1</v>
      </c>
    </row>
    <row r="505" spans="1:2" x14ac:dyDescent="0.35">
      <c r="A505" s="6" t="s">
        <v>545</v>
      </c>
      <c r="B505">
        <v>1</v>
      </c>
    </row>
    <row r="506" spans="1:2" x14ac:dyDescent="0.35">
      <c r="A506" s="6" t="s">
        <v>546</v>
      </c>
      <c r="B506">
        <v>1</v>
      </c>
    </row>
    <row r="507" spans="1:2" x14ac:dyDescent="0.35">
      <c r="A507" s="6" t="s">
        <v>547</v>
      </c>
      <c r="B507">
        <v>1</v>
      </c>
    </row>
    <row r="508" spans="1:2" x14ac:dyDescent="0.35">
      <c r="A508" s="6" t="s">
        <v>548</v>
      </c>
      <c r="B508">
        <v>1</v>
      </c>
    </row>
    <row r="509" spans="1:2" x14ac:dyDescent="0.35">
      <c r="A509" s="6" t="s">
        <v>549</v>
      </c>
      <c r="B509">
        <v>1</v>
      </c>
    </row>
    <row r="510" spans="1:2" x14ac:dyDescent="0.35">
      <c r="A510" s="6" t="s">
        <v>550</v>
      </c>
      <c r="B510">
        <v>1</v>
      </c>
    </row>
    <row r="511" spans="1:2" x14ac:dyDescent="0.35">
      <c r="A511" s="6" t="s">
        <v>551</v>
      </c>
      <c r="B511">
        <v>1</v>
      </c>
    </row>
    <row r="512" spans="1:2" x14ac:dyDescent="0.35">
      <c r="A512" s="6" t="s">
        <v>552</v>
      </c>
      <c r="B512">
        <v>1</v>
      </c>
    </row>
    <row r="513" spans="1:2" x14ac:dyDescent="0.35">
      <c r="A513" s="6" t="s">
        <v>553</v>
      </c>
      <c r="B513">
        <v>1</v>
      </c>
    </row>
    <row r="514" spans="1:2" x14ac:dyDescent="0.35">
      <c r="A514" s="6" t="s">
        <v>554</v>
      </c>
      <c r="B514">
        <v>1</v>
      </c>
    </row>
    <row r="515" spans="1:2" x14ac:dyDescent="0.35">
      <c r="A515" s="6" t="s">
        <v>555</v>
      </c>
      <c r="B515">
        <v>1</v>
      </c>
    </row>
    <row r="516" spans="1:2" x14ac:dyDescent="0.35">
      <c r="A516" s="6" t="s">
        <v>556</v>
      </c>
      <c r="B516">
        <v>1</v>
      </c>
    </row>
    <row r="517" spans="1:2" x14ac:dyDescent="0.35">
      <c r="A517" s="6" t="s">
        <v>557</v>
      </c>
      <c r="B517">
        <v>1</v>
      </c>
    </row>
    <row r="518" spans="1:2" x14ac:dyDescent="0.35">
      <c r="A518" s="6" t="s">
        <v>558</v>
      </c>
      <c r="B518">
        <v>1</v>
      </c>
    </row>
    <row r="519" spans="1:2" x14ac:dyDescent="0.35">
      <c r="A519" s="6" t="s">
        <v>559</v>
      </c>
      <c r="B519">
        <v>1</v>
      </c>
    </row>
    <row r="520" spans="1:2" x14ac:dyDescent="0.35">
      <c r="A520" s="6" t="s">
        <v>560</v>
      </c>
      <c r="B520">
        <v>1</v>
      </c>
    </row>
    <row r="521" spans="1:2" x14ac:dyDescent="0.35">
      <c r="A521" s="6" t="s">
        <v>561</v>
      </c>
      <c r="B521">
        <v>1</v>
      </c>
    </row>
    <row r="522" spans="1:2" x14ac:dyDescent="0.35">
      <c r="A522" s="6" t="s">
        <v>562</v>
      </c>
      <c r="B522">
        <v>1</v>
      </c>
    </row>
    <row r="523" spans="1:2" x14ac:dyDescent="0.35">
      <c r="A523" s="6" t="s">
        <v>563</v>
      </c>
      <c r="B523">
        <v>1</v>
      </c>
    </row>
    <row r="524" spans="1:2" x14ac:dyDescent="0.35">
      <c r="A524" s="6" t="s">
        <v>564</v>
      </c>
      <c r="B524">
        <v>1</v>
      </c>
    </row>
    <row r="525" spans="1:2" x14ac:dyDescent="0.35">
      <c r="A525" s="6" t="s">
        <v>565</v>
      </c>
      <c r="B525">
        <v>1</v>
      </c>
    </row>
    <row r="526" spans="1:2" x14ac:dyDescent="0.35">
      <c r="A526" s="6" t="s">
        <v>567</v>
      </c>
      <c r="B526">
        <v>1</v>
      </c>
    </row>
    <row r="527" spans="1:2" x14ac:dyDescent="0.35">
      <c r="A527" s="6" t="s">
        <v>568</v>
      </c>
      <c r="B527">
        <v>1</v>
      </c>
    </row>
    <row r="528" spans="1:2" x14ac:dyDescent="0.35">
      <c r="A528" s="6" t="s">
        <v>569</v>
      </c>
      <c r="B528">
        <v>1</v>
      </c>
    </row>
    <row r="529" spans="1:2" x14ac:dyDescent="0.35">
      <c r="A529" s="6" t="s">
        <v>570</v>
      </c>
      <c r="B529">
        <v>1</v>
      </c>
    </row>
    <row r="530" spans="1:2" x14ac:dyDescent="0.35">
      <c r="A530" s="6" t="s">
        <v>571</v>
      </c>
      <c r="B530">
        <v>1</v>
      </c>
    </row>
    <row r="531" spans="1:2" x14ac:dyDescent="0.35">
      <c r="A531" s="6" t="s">
        <v>572</v>
      </c>
      <c r="B531">
        <v>1</v>
      </c>
    </row>
    <row r="532" spans="1:2" x14ac:dyDescent="0.35">
      <c r="A532" s="6" t="s">
        <v>573</v>
      </c>
      <c r="B532">
        <v>1</v>
      </c>
    </row>
    <row r="533" spans="1:2" x14ac:dyDescent="0.35">
      <c r="A533" s="6" t="s">
        <v>574</v>
      </c>
      <c r="B533">
        <v>1</v>
      </c>
    </row>
    <row r="534" spans="1:2" x14ac:dyDescent="0.35">
      <c r="A534" s="6" t="s">
        <v>575</v>
      </c>
      <c r="B534">
        <v>1</v>
      </c>
    </row>
    <row r="535" spans="1:2" x14ac:dyDescent="0.35">
      <c r="A535" s="6" t="s">
        <v>576</v>
      </c>
      <c r="B535">
        <v>1</v>
      </c>
    </row>
    <row r="536" spans="1:2" x14ac:dyDescent="0.35">
      <c r="A536" s="6" t="s">
        <v>577</v>
      </c>
      <c r="B536">
        <v>1</v>
      </c>
    </row>
    <row r="537" spans="1:2" x14ac:dyDescent="0.35">
      <c r="A537" s="6" t="s">
        <v>578</v>
      </c>
      <c r="B537">
        <v>1</v>
      </c>
    </row>
    <row r="538" spans="1:2" x14ac:dyDescent="0.35">
      <c r="A538" s="6" t="s">
        <v>579</v>
      </c>
      <c r="B538">
        <v>1</v>
      </c>
    </row>
    <row r="539" spans="1:2" x14ac:dyDescent="0.35">
      <c r="A539" s="6" t="s">
        <v>580</v>
      </c>
      <c r="B539">
        <v>1</v>
      </c>
    </row>
    <row r="540" spans="1:2" x14ac:dyDescent="0.35">
      <c r="A540" s="6" t="s">
        <v>581</v>
      </c>
      <c r="B540">
        <v>1</v>
      </c>
    </row>
    <row r="541" spans="1:2" x14ac:dyDescent="0.35">
      <c r="A541" s="6" t="s">
        <v>582</v>
      </c>
      <c r="B541">
        <v>1</v>
      </c>
    </row>
    <row r="542" spans="1:2" x14ac:dyDescent="0.35">
      <c r="A542" s="6" t="s">
        <v>583</v>
      </c>
      <c r="B542">
        <v>1</v>
      </c>
    </row>
    <row r="543" spans="1:2" x14ac:dyDescent="0.35">
      <c r="A543" s="6" t="s">
        <v>584</v>
      </c>
      <c r="B543">
        <v>1</v>
      </c>
    </row>
    <row r="544" spans="1:2" x14ac:dyDescent="0.35">
      <c r="A544" s="6" t="s">
        <v>585</v>
      </c>
      <c r="B544">
        <v>1</v>
      </c>
    </row>
    <row r="545" spans="1:2" x14ac:dyDescent="0.35">
      <c r="A545" s="6" t="s">
        <v>586</v>
      </c>
      <c r="B545">
        <v>1</v>
      </c>
    </row>
    <row r="546" spans="1:2" x14ac:dyDescent="0.35">
      <c r="A546" s="6" t="s">
        <v>587</v>
      </c>
      <c r="B546">
        <v>1</v>
      </c>
    </row>
    <row r="547" spans="1:2" x14ac:dyDescent="0.35">
      <c r="A547" s="6" t="s">
        <v>588</v>
      </c>
      <c r="B547">
        <v>1</v>
      </c>
    </row>
    <row r="548" spans="1:2" x14ac:dyDescent="0.35">
      <c r="A548" s="6" t="s">
        <v>589</v>
      </c>
      <c r="B548">
        <v>1</v>
      </c>
    </row>
    <row r="549" spans="1:2" x14ac:dyDescent="0.35">
      <c r="A549" s="6" t="s">
        <v>590</v>
      </c>
      <c r="B549">
        <v>1</v>
      </c>
    </row>
    <row r="550" spans="1:2" x14ac:dyDescent="0.35">
      <c r="A550" s="6" t="s">
        <v>592</v>
      </c>
      <c r="B550">
        <v>2</v>
      </c>
    </row>
    <row r="551" spans="1:2" x14ac:dyDescent="0.35">
      <c r="A551" s="6" t="s">
        <v>593</v>
      </c>
      <c r="B551">
        <v>1</v>
      </c>
    </row>
    <row r="552" spans="1:2" x14ac:dyDescent="0.35">
      <c r="A552" s="6" t="s">
        <v>594</v>
      </c>
      <c r="B552">
        <v>1</v>
      </c>
    </row>
    <row r="553" spans="1:2" x14ac:dyDescent="0.35">
      <c r="A553" s="6" t="s">
        <v>595</v>
      </c>
      <c r="B553">
        <v>1</v>
      </c>
    </row>
    <row r="554" spans="1:2" x14ac:dyDescent="0.35">
      <c r="A554" s="6" t="s">
        <v>596</v>
      </c>
      <c r="B554">
        <v>1</v>
      </c>
    </row>
    <row r="555" spans="1:2" x14ac:dyDescent="0.35">
      <c r="A555" s="6" t="s">
        <v>597</v>
      </c>
      <c r="B555">
        <v>1</v>
      </c>
    </row>
    <row r="556" spans="1:2" x14ac:dyDescent="0.35">
      <c r="A556" s="6" t="s">
        <v>598</v>
      </c>
      <c r="B556">
        <v>1</v>
      </c>
    </row>
    <row r="557" spans="1:2" x14ac:dyDescent="0.35">
      <c r="A557" s="6" t="s">
        <v>599</v>
      </c>
      <c r="B557">
        <v>1</v>
      </c>
    </row>
    <row r="558" spans="1:2" x14ac:dyDescent="0.35">
      <c r="A558" s="6" t="s">
        <v>600</v>
      </c>
      <c r="B558">
        <v>1</v>
      </c>
    </row>
    <row r="559" spans="1:2" x14ac:dyDescent="0.35">
      <c r="A559" s="6" t="s">
        <v>601</v>
      </c>
      <c r="B559">
        <v>1</v>
      </c>
    </row>
    <row r="560" spans="1:2" x14ac:dyDescent="0.35">
      <c r="A560" s="6" t="s">
        <v>602</v>
      </c>
      <c r="B560">
        <v>1</v>
      </c>
    </row>
    <row r="561" spans="1:2" x14ac:dyDescent="0.35">
      <c r="A561" s="6" t="s">
        <v>603</v>
      </c>
      <c r="B561">
        <v>1</v>
      </c>
    </row>
    <row r="562" spans="1:2" x14ac:dyDescent="0.35">
      <c r="A562" s="6" t="s">
        <v>604</v>
      </c>
      <c r="B562">
        <v>1</v>
      </c>
    </row>
    <row r="563" spans="1:2" x14ac:dyDescent="0.35">
      <c r="A563" s="6" t="s">
        <v>605</v>
      </c>
      <c r="B563">
        <v>1</v>
      </c>
    </row>
    <row r="564" spans="1:2" x14ac:dyDescent="0.35">
      <c r="A564" s="6" t="s">
        <v>606</v>
      </c>
      <c r="B564">
        <v>1</v>
      </c>
    </row>
    <row r="565" spans="1:2" x14ac:dyDescent="0.35">
      <c r="A565" s="6" t="s">
        <v>607</v>
      </c>
      <c r="B565">
        <v>1</v>
      </c>
    </row>
    <row r="566" spans="1:2" x14ac:dyDescent="0.35">
      <c r="A566" s="6" t="s">
        <v>608</v>
      </c>
      <c r="B566">
        <v>1</v>
      </c>
    </row>
    <row r="567" spans="1:2" x14ac:dyDescent="0.35">
      <c r="A567" s="6" t="s">
        <v>609</v>
      </c>
      <c r="B567">
        <v>1</v>
      </c>
    </row>
    <row r="568" spans="1:2" x14ac:dyDescent="0.35">
      <c r="A568" s="6" t="s">
        <v>610</v>
      </c>
      <c r="B568">
        <v>1</v>
      </c>
    </row>
    <row r="569" spans="1:2" x14ac:dyDescent="0.35">
      <c r="A569" s="6" t="s">
        <v>611</v>
      </c>
      <c r="B569">
        <v>1</v>
      </c>
    </row>
    <row r="570" spans="1:2" x14ac:dyDescent="0.35">
      <c r="A570" s="6" t="s">
        <v>612</v>
      </c>
      <c r="B570">
        <v>1</v>
      </c>
    </row>
    <row r="571" spans="1:2" x14ac:dyDescent="0.35">
      <c r="A571" s="6" t="s">
        <v>613</v>
      </c>
      <c r="B571">
        <v>1</v>
      </c>
    </row>
    <row r="572" spans="1:2" x14ac:dyDescent="0.35">
      <c r="A572" s="6" t="s">
        <v>614</v>
      </c>
      <c r="B572">
        <v>1</v>
      </c>
    </row>
    <row r="573" spans="1:2" x14ac:dyDescent="0.35">
      <c r="A573" s="6" t="s">
        <v>615</v>
      </c>
      <c r="B573">
        <v>1</v>
      </c>
    </row>
    <row r="574" spans="1:2" x14ac:dyDescent="0.35">
      <c r="A574" s="6" t="s">
        <v>616</v>
      </c>
      <c r="B574">
        <v>1</v>
      </c>
    </row>
    <row r="575" spans="1:2" x14ac:dyDescent="0.35">
      <c r="A575" s="6" t="s">
        <v>617</v>
      </c>
      <c r="B575">
        <v>1</v>
      </c>
    </row>
    <row r="576" spans="1:2" x14ac:dyDescent="0.35">
      <c r="A576" s="6" t="s">
        <v>618</v>
      </c>
      <c r="B576">
        <v>1</v>
      </c>
    </row>
    <row r="577" spans="1:2" x14ac:dyDescent="0.35">
      <c r="A577" s="6" t="s">
        <v>619</v>
      </c>
      <c r="B577">
        <v>1</v>
      </c>
    </row>
    <row r="578" spans="1:2" x14ac:dyDescent="0.35">
      <c r="A578" s="6" t="s">
        <v>620</v>
      </c>
      <c r="B578">
        <v>1</v>
      </c>
    </row>
    <row r="579" spans="1:2" x14ac:dyDescent="0.35">
      <c r="A579" s="6" t="s">
        <v>621</v>
      </c>
      <c r="B579">
        <v>1</v>
      </c>
    </row>
    <row r="580" spans="1:2" x14ac:dyDescent="0.35">
      <c r="A580" s="6" t="s">
        <v>622</v>
      </c>
      <c r="B580">
        <v>1</v>
      </c>
    </row>
    <row r="581" spans="1:2" x14ac:dyDescent="0.35">
      <c r="A581" s="6" t="s">
        <v>623</v>
      </c>
      <c r="B581">
        <v>1</v>
      </c>
    </row>
    <row r="582" spans="1:2" x14ac:dyDescent="0.35">
      <c r="A582" s="6" t="s">
        <v>624</v>
      </c>
      <c r="B582">
        <v>1</v>
      </c>
    </row>
    <row r="583" spans="1:2" x14ac:dyDescent="0.35">
      <c r="A583" s="6" t="s">
        <v>625</v>
      </c>
      <c r="B583">
        <v>1</v>
      </c>
    </row>
    <row r="584" spans="1:2" x14ac:dyDescent="0.35">
      <c r="A584" s="6" t="s">
        <v>626</v>
      </c>
      <c r="B584">
        <v>1</v>
      </c>
    </row>
    <row r="585" spans="1:2" x14ac:dyDescent="0.35">
      <c r="A585" s="6" t="s">
        <v>627</v>
      </c>
      <c r="B585">
        <v>1</v>
      </c>
    </row>
    <row r="586" spans="1:2" x14ac:dyDescent="0.35">
      <c r="A586" s="6" t="s">
        <v>628</v>
      </c>
      <c r="B586">
        <v>1</v>
      </c>
    </row>
    <row r="587" spans="1:2" x14ac:dyDescent="0.35">
      <c r="A587" s="6" t="s">
        <v>629</v>
      </c>
      <c r="B587">
        <v>1</v>
      </c>
    </row>
    <row r="588" spans="1:2" x14ac:dyDescent="0.35">
      <c r="A588" s="6" t="s">
        <v>630</v>
      </c>
      <c r="B588">
        <v>1</v>
      </c>
    </row>
    <row r="589" spans="1:2" x14ac:dyDescent="0.35">
      <c r="A589" s="6" t="s">
        <v>631</v>
      </c>
      <c r="B589">
        <v>1</v>
      </c>
    </row>
    <row r="590" spans="1:2" x14ac:dyDescent="0.35">
      <c r="A590" s="6" t="s">
        <v>632</v>
      </c>
      <c r="B590">
        <v>1</v>
      </c>
    </row>
    <row r="591" spans="1:2" x14ac:dyDescent="0.35">
      <c r="A591" s="6" t="s">
        <v>633</v>
      </c>
      <c r="B591">
        <v>1</v>
      </c>
    </row>
    <row r="592" spans="1:2" x14ac:dyDescent="0.35">
      <c r="A592" s="6" t="s">
        <v>634</v>
      </c>
      <c r="B592">
        <v>1</v>
      </c>
    </row>
    <row r="593" spans="1:2" x14ac:dyDescent="0.35">
      <c r="A593" s="6" t="s">
        <v>635</v>
      </c>
      <c r="B593">
        <v>1</v>
      </c>
    </row>
    <row r="594" spans="1:2" x14ac:dyDescent="0.35">
      <c r="A594" s="6" t="s">
        <v>636</v>
      </c>
      <c r="B594">
        <v>1</v>
      </c>
    </row>
    <row r="595" spans="1:2" x14ac:dyDescent="0.35">
      <c r="A595" s="6" t="s">
        <v>637</v>
      </c>
      <c r="B595">
        <v>1</v>
      </c>
    </row>
    <row r="596" spans="1:2" x14ac:dyDescent="0.35">
      <c r="A596" s="6" t="s">
        <v>638</v>
      </c>
      <c r="B596">
        <v>1</v>
      </c>
    </row>
    <row r="597" spans="1:2" x14ac:dyDescent="0.35">
      <c r="A597" s="6" t="s">
        <v>639</v>
      </c>
      <c r="B597">
        <v>1</v>
      </c>
    </row>
    <row r="598" spans="1:2" x14ac:dyDescent="0.35">
      <c r="A598" s="6" t="s">
        <v>640</v>
      </c>
      <c r="B598">
        <v>1</v>
      </c>
    </row>
    <row r="599" spans="1:2" x14ac:dyDescent="0.35">
      <c r="A599" s="6" t="s">
        <v>641</v>
      </c>
      <c r="B599">
        <v>1</v>
      </c>
    </row>
    <row r="600" spans="1:2" x14ac:dyDescent="0.35">
      <c r="A600" s="6" t="s">
        <v>642</v>
      </c>
      <c r="B600">
        <v>1</v>
      </c>
    </row>
    <row r="601" spans="1:2" x14ac:dyDescent="0.35">
      <c r="A601" s="6" t="s">
        <v>643</v>
      </c>
      <c r="B601">
        <v>1</v>
      </c>
    </row>
    <row r="602" spans="1:2" x14ac:dyDescent="0.35">
      <c r="A602" s="6" t="s">
        <v>644</v>
      </c>
      <c r="B602">
        <v>1</v>
      </c>
    </row>
    <row r="603" spans="1:2" x14ac:dyDescent="0.35">
      <c r="A603" s="6" t="s">
        <v>645</v>
      </c>
      <c r="B603">
        <v>1</v>
      </c>
    </row>
    <row r="604" spans="1:2" x14ac:dyDescent="0.35">
      <c r="A604" s="6" t="s">
        <v>646</v>
      </c>
      <c r="B604">
        <v>1</v>
      </c>
    </row>
    <row r="605" spans="1:2" x14ac:dyDescent="0.35">
      <c r="A605" s="6" t="s">
        <v>647</v>
      </c>
      <c r="B605">
        <v>1</v>
      </c>
    </row>
    <row r="606" spans="1:2" x14ac:dyDescent="0.35">
      <c r="A606" s="6" t="s">
        <v>648</v>
      </c>
      <c r="B606">
        <v>1</v>
      </c>
    </row>
    <row r="607" spans="1:2" x14ac:dyDescent="0.35">
      <c r="A607" s="6" t="s">
        <v>649</v>
      </c>
      <c r="B607">
        <v>1</v>
      </c>
    </row>
    <row r="608" spans="1:2" x14ac:dyDescent="0.35">
      <c r="A608" s="6" t="s">
        <v>650</v>
      </c>
      <c r="B608">
        <v>1</v>
      </c>
    </row>
    <row r="609" spans="1:2" x14ac:dyDescent="0.35">
      <c r="A609" s="6" t="s">
        <v>651</v>
      </c>
      <c r="B609">
        <v>1</v>
      </c>
    </row>
    <row r="610" spans="1:2" x14ac:dyDescent="0.35">
      <c r="A610" s="6" t="s">
        <v>652</v>
      </c>
      <c r="B610">
        <v>1</v>
      </c>
    </row>
    <row r="611" spans="1:2" x14ac:dyDescent="0.35">
      <c r="A611" s="6" t="s">
        <v>653</v>
      </c>
      <c r="B611">
        <v>1</v>
      </c>
    </row>
    <row r="612" spans="1:2" x14ac:dyDescent="0.35">
      <c r="A612" s="6" t="s">
        <v>654</v>
      </c>
      <c r="B612">
        <v>1</v>
      </c>
    </row>
    <row r="613" spans="1:2" x14ac:dyDescent="0.35">
      <c r="A613" s="6" t="s">
        <v>655</v>
      </c>
      <c r="B613">
        <v>1</v>
      </c>
    </row>
    <row r="614" spans="1:2" x14ac:dyDescent="0.35">
      <c r="A614" s="6" t="s">
        <v>656</v>
      </c>
      <c r="B614">
        <v>1</v>
      </c>
    </row>
    <row r="615" spans="1:2" x14ac:dyDescent="0.35">
      <c r="A615" s="6" t="s">
        <v>657</v>
      </c>
      <c r="B615">
        <v>1</v>
      </c>
    </row>
    <row r="616" spans="1:2" x14ac:dyDescent="0.35">
      <c r="A616" s="6" t="s">
        <v>658</v>
      </c>
      <c r="B616">
        <v>1</v>
      </c>
    </row>
    <row r="617" spans="1:2" x14ac:dyDescent="0.35">
      <c r="A617" s="6" t="s">
        <v>659</v>
      </c>
      <c r="B617">
        <v>1</v>
      </c>
    </row>
    <row r="618" spans="1:2" x14ac:dyDescent="0.35">
      <c r="A618" s="6" t="s">
        <v>660</v>
      </c>
      <c r="B618">
        <v>1</v>
      </c>
    </row>
    <row r="619" spans="1:2" x14ac:dyDescent="0.35">
      <c r="A619" s="6" t="s">
        <v>661</v>
      </c>
      <c r="B619">
        <v>1</v>
      </c>
    </row>
    <row r="620" spans="1:2" x14ac:dyDescent="0.35">
      <c r="A620" s="6" t="s">
        <v>662</v>
      </c>
      <c r="B620">
        <v>1</v>
      </c>
    </row>
    <row r="621" spans="1:2" x14ac:dyDescent="0.35">
      <c r="A621" s="6" t="s">
        <v>663</v>
      </c>
      <c r="B621">
        <v>1</v>
      </c>
    </row>
    <row r="622" spans="1:2" x14ac:dyDescent="0.35">
      <c r="A622" s="6" t="s">
        <v>664</v>
      </c>
      <c r="B622">
        <v>1</v>
      </c>
    </row>
    <row r="623" spans="1:2" x14ac:dyDescent="0.35">
      <c r="A623" s="6" t="s">
        <v>666</v>
      </c>
      <c r="B623">
        <v>1</v>
      </c>
    </row>
    <row r="624" spans="1:2" x14ac:dyDescent="0.35">
      <c r="A624" s="6" t="s">
        <v>667</v>
      </c>
      <c r="B624">
        <v>5</v>
      </c>
    </row>
    <row r="625" spans="1:2" x14ac:dyDescent="0.35">
      <c r="A625" s="6" t="s">
        <v>668</v>
      </c>
      <c r="B625">
        <v>1</v>
      </c>
    </row>
    <row r="626" spans="1:2" x14ac:dyDescent="0.35">
      <c r="A626" s="6" t="s">
        <v>669</v>
      </c>
      <c r="B626">
        <v>1</v>
      </c>
    </row>
    <row r="627" spans="1:2" x14ac:dyDescent="0.35">
      <c r="A627" s="6" t="s">
        <v>670</v>
      </c>
      <c r="B627">
        <v>1</v>
      </c>
    </row>
    <row r="628" spans="1:2" x14ac:dyDescent="0.35">
      <c r="A628" s="6" t="s">
        <v>671</v>
      </c>
      <c r="B628">
        <v>1</v>
      </c>
    </row>
    <row r="629" spans="1:2" x14ac:dyDescent="0.35">
      <c r="A629" s="6" t="s">
        <v>672</v>
      </c>
      <c r="B629">
        <v>1</v>
      </c>
    </row>
    <row r="630" spans="1:2" x14ac:dyDescent="0.35">
      <c r="A630" s="6" t="s">
        <v>673</v>
      </c>
      <c r="B630">
        <v>1</v>
      </c>
    </row>
    <row r="631" spans="1:2" x14ac:dyDescent="0.35">
      <c r="A631" s="6" t="s">
        <v>674</v>
      </c>
      <c r="B631">
        <v>1</v>
      </c>
    </row>
    <row r="632" spans="1:2" x14ac:dyDescent="0.35">
      <c r="A632" s="6" t="s">
        <v>675</v>
      </c>
      <c r="B632">
        <v>1</v>
      </c>
    </row>
    <row r="633" spans="1:2" x14ac:dyDescent="0.35">
      <c r="A633" s="6" t="s">
        <v>676</v>
      </c>
      <c r="B633">
        <v>1</v>
      </c>
    </row>
    <row r="634" spans="1:2" x14ac:dyDescent="0.35">
      <c r="A634" s="6" t="s">
        <v>677</v>
      </c>
      <c r="B634">
        <v>1</v>
      </c>
    </row>
    <row r="635" spans="1:2" x14ac:dyDescent="0.35">
      <c r="A635" s="6" t="s">
        <v>678</v>
      </c>
      <c r="B635">
        <v>1</v>
      </c>
    </row>
    <row r="636" spans="1:2" x14ac:dyDescent="0.35">
      <c r="A636" s="6" t="s">
        <v>679</v>
      </c>
      <c r="B636">
        <v>1</v>
      </c>
    </row>
    <row r="637" spans="1:2" x14ac:dyDescent="0.35">
      <c r="A637" s="6" t="s">
        <v>680</v>
      </c>
      <c r="B637">
        <v>1</v>
      </c>
    </row>
    <row r="638" spans="1:2" x14ac:dyDescent="0.35">
      <c r="A638" s="6" t="s">
        <v>681</v>
      </c>
      <c r="B638">
        <v>1</v>
      </c>
    </row>
    <row r="639" spans="1:2" x14ac:dyDescent="0.35">
      <c r="A639" s="6" t="s">
        <v>682</v>
      </c>
      <c r="B639">
        <v>1</v>
      </c>
    </row>
    <row r="640" spans="1:2" x14ac:dyDescent="0.35">
      <c r="A640" s="6" t="s">
        <v>683</v>
      </c>
      <c r="B640">
        <v>1</v>
      </c>
    </row>
    <row r="641" spans="1:2" x14ac:dyDescent="0.35">
      <c r="A641" s="6" t="s">
        <v>684</v>
      </c>
      <c r="B641">
        <v>1</v>
      </c>
    </row>
    <row r="642" spans="1:2" x14ac:dyDescent="0.35">
      <c r="A642" s="6" t="s">
        <v>685</v>
      </c>
      <c r="B642">
        <v>1</v>
      </c>
    </row>
    <row r="643" spans="1:2" x14ac:dyDescent="0.35">
      <c r="A643" s="6" t="s">
        <v>686</v>
      </c>
      <c r="B643">
        <v>1</v>
      </c>
    </row>
    <row r="644" spans="1:2" x14ac:dyDescent="0.35">
      <c r="A644" s="6" t="s">
        <v>687</v>
      </c>
      <c r="B644">
        <v>1</v>
      </c>
    </row>
    <row r="645" spans="1:2" x14ac:dyDescent="0.35">
      <c r="A645" s="6" t="s">
        <v>688</v>
      </c>
      <c r="B645">
        <v>1</v>
      </c>
    </row>
    <row r="646" spans="1:2" x14ac:dyDescent="0.35">
      <c r="A646" s="6" t="s">
        <v>689</v>
      </c>
      <c r="B646">
        <v>1</v>
      </c>
    </row>
    <row r="647" spans="1:2" x14ac:dyDescent="0.35">
      <c r="A647" s="6" t="s">
        <v>690</v>
      </c>
      <c r="B647">
        <v>1</v>
      </c>
    </row>
    <row r="648" spans="1:2" x14ac:dyDescent="0.35">
      <c r="A648" s="6" t="s">
        <v>691</v>
      </c>
      <c r="B648">
        <v>1</v>
      </c>
    </row>
    <row r="649" spans="1:2" x14ac:dyDescent="0.35">
      <c r="A649" s="6" t="s">
        <v>692</v>
      </c>
      <c r="B649">
        <v>1</v>
      </c>
    </row>
    <row r="650" spans="1:2" x14ac:dyDescent="0.35">
      <c r="A650" s="6" t="s">
        <v>693</v>
      </c>
      <c r="B650">
        <v>1</v>
      </c>
    </row>
    <row r="651" spans="1:2" x14ac:dyDescent="0.35">
      <c r="A651" s="6" t="s">
        <v>694</v>
      </c>
      <c r="B651">
        <v>1</v>
      </c>
    </row>
    <row r="652" spans="1:2" x14ac:dyDescent="0.35">
      <c r="A652" s="6" t="s">
        <v>695</v>
      </c>
      <c r="B652">
        <v>1</v>
      </c>
    </row>
    <row r="653" spans="1:2" x14ac:dyDescent="0.35">
      <c r="A653" s="6" t="s">
        <v>696</v>
      </c>
      <c r="B653">
        <v>1</v>
      </c>
    </row>
    <row r="654" spans="1:2" x14ac:dyDescent="0.35">
      <c r="A654" s="6" t="s">
        <v>697</v>
      </c>
      <c r="B654">
        <v>1</v>
      </c>
    </row>
    <row r="655" spans="1:2" x14ac:dyDescent="0.35">
      <c r="A655" s="6" t="s">
        <v>698</v>
      </c>
      <c r="B655">
        <v>1</v>
      </c>
    </row>
    <row r="656" spans="1:2" x14ac:dyDescent="0.35">
      <c r="A656" s="6" t="s">
        <v>699</v>
      </c>
      <c r="B656">
        <v>1</v>
      </c>
    </row>
    <row r="657" spans="1:2" x14ac:dyDescent="0.35">
      <c r="A657" s="6" t="s">
        <v>700</v>
      </c>
      <c r="B657">
        <v>1</v>
      </c>
    </row>
    <row r="658" spans="1:2" x14ac:dyDescent="0.35">
      <c r="A658" s="6" t="s">
        <v>701</v>
      </c>
      <c r="B658">
        <v>1</v>
      </c>
    </row>
    <row r="659" spans="1:2" x14ac:dyDescent="0.35">
      <c r="A659" s="6" t="s">
        <v>702</v>
      </c>
      <c r="B659">
        <v>1</v>
      </c>
    </row>
    <row r="660" spans="1:2" x14ac:dyDescent="0.35">
      <c r="A660" s="6" t="s">
        <v>703</v>
      </c>
      <c r="B660">
        <v>1</v>
      </c>
    </row>
    <row r="661" spans="1:2" x14ac:dyDescent="0.35">
      <c r="A661" s="6" t="s">
        <v>704</v>
      </c>
      <c r="B661">
        <v>1</v>
      </c>
    </row>
    <row r="662" spans="1:2" x14ac:dyDescent="0.35">
      <c r="A662" s="6" t="s">
        <v>705</v>
      </c>
      <c r="B662">
        <v>2</v>
      </c>
    </row>
    <row r="663" spans="1:2" x14ac:dyDescent="0.35">
      <c r="A663" s="6" t="s">
        <v>706</v>
      </c>
      <c r="B663">
        <v>1</v>
      </c>
    </row>
    <row r="664" spans="1:2" x14ac:dyDescent="0.35">
      <c r="A664" s="6" t="s">
        <v>707</v>
      </c>
      <c r="B664">
        <v>1</v>
      </c>
    </row>
    <row r="665" spans="1:2" x14ac:dyDescent="0.35">
      <c r="A665" s="6" t="s">
        <v>708</v>
      </c>
      <c r="B665">
        <v>1</v>
      </c>
    </row>
    <row r="666" spans="1:2" x14ac:dyDescent="0.35">
      <c r="A666" s="6" t="s">
        <v>709</v>
      </c>
      <c r="B666">
        <v>1</v>
      </c>
    </row>
    <row r="667" spans="1:2" x14ac:dyDescent="0.35">
      <c r="A667" s="6" t="s">
        <v>710</v>
      </c>
      <c r="B667">
        <v>1</v>
      </c>
    </row>
    <row r="668" spans="1:2" x14ac:dyDescent="0.35">
      <c r="A668" s="6" t="s">
        <v>711</v>
      </c>
      <c r="B668">
        <v>1</v>
      </c>
    </row>
    <row r="669" spans="1:2" x14ac:dyDescent="0.35">
      <c r="A669" s="6" t="s">
        <v>712</v>
      </c>
      <c r="B669">
        <v>1</v>
      </c>
    </row>
    <row r="670" spans="1:2" x14ac:dyDescent="0.35">
      <c r="A670" s="6" t="s">
        <v>713</v>
      </c>
      <c r="B670">
        <v>1</v>
      </c>
    </row>
    <row r="671" spans="1:2" x14ac:dyDescent="0.35">
      <c r="A671" s="6" t="s">
        <v>714</v>
      </c>
      <c r="B671">
        <v>1</v>
      </c>
    </row>
    <row r="672" spans="1:2" x14ac:dyDescent="0.35">
      <c r="A672" s="6" t="s">
        <v>715</v>
      </c>
      <c r="B672">
        <v>1</v>
      </c>
    </row>
    <row r="673" spans="1:2" x14ac:dyDescent="0.35">
      <c r="A673" s="6" t="s">
        <v>716</v>
      </c>
      <c r="B673">
        <v>1</v>
      </c>
    </row>
    <row r="674" spans="1:2" x14ac:dyDescent="0.35">
      <c r="A674" s="6" t="s">
        <v>717</v>
      </c>
      <c r="B674">
        <v>1</v>
      </c>
    </row>
    <row r="675" spans="1:2" x14ac:dyDescent="0.35">
      <c r="A675" s="6" t="s">
        <v>718</v>
      </c>
      <c r="B675">
        <v>1</v>
      </c>
    </row>
    <row r="676" spans="1:2" x14ac:dyDescent="0.35">
      <c r="A676" s="6" t="s">
        <v>720</v>
      </c>
      <c r="B676">
        <v>1</v>
      </c>
    </row>
    <row r="677" spans="1:2" x14ac:dyDescent="0.35">
      <c r="A677" s="6" t="s">
        <v>721</v>
      </c>
      <c r="B677">
        <v>1</v>
      </c>
    </row>
    <row r="678" spans="1:2" x14ac:dyDescent="0.35">
      <c r="A678" s="6" t="s">
        <v>722</v>
      </c>
      <c r="B678">
        <v>1</v>
      </c>
    </row>
    <row r="679" spans="1:2" x14ac:dyDescent="0.35">
      <c r="A679" s="6" t="s">
        <v>723</v>
      </c>
      <c r="B679">
        <v>1</v>
      </c>
    </row>
    <row r="680" spans="1:2" x14ac:dyDescent="0.35">
      <c r="A680" s="6" t="s">
        <v>724</v>
      </c>
      <c r="B680">
        <v>1</v>
      </c>
    </row>
    <row r="681" spans="1:2" x14ac:dyDescent="0.35">
      <c r="A681" s="6" t="s">
        <v>725</v>
      </c>
      <c r="B681">
        <v>1</v>
      </c>
    </row>
    <row r="682" spans="1:2" x14ac:dyDescent="0.35">
      <c r="A682" s="6" t="s">
        <v>726</v>
      </c>
      <c r="B682">
        <v>1</v>
      </c>
    </row>
    <row r="683" spans="1:2" x14ac:dyDescent="0.35">
      <c r="A683" s="6" t="s">
        <v>727</v>
      </c>
      <c r="B683">
        <v>1</v>
      </c>
    </row>
    <row r="684" spans="1:2" x14ac:dyDescent="0.35">
      <c r="A684" s="6" t="s">
        <v>728</v>
      </c>
      <c r="B684">
        <v>1</v>
      </c>
    </row>
    <row r="685" spans="1:2" x14ac:dyDescent="0.35">
      <c r="A685" s="6" t="s">
        <v>729</v>
      </c>
      <c r="B685">
        <v>1</v>
      </c>
    </row>
    <row r="686" spans="1:2" x14ac:dyDescent="0.35">
      <c r="A686" s="6" t="s">
        <v>730</v>
      </c>
      <c r="B686">
        <v>1</v>
      </c>
    </row>
    <row r="687" spans="1:2" x14ac:dyDescent="0.35">
      <c r="A687" s="6" t="s">
        <v>731</v>
      </c>
      <c r="B687">
        <v>1</v>
      </c>
    </row>
    <row r="688" spans="1:2" x14ac:dyDescent="0.35">
      <c r="A688" s="6" t="s">
        <v>732</v>
      </c>
      <c r="B688">
        <v>1</v>
      </c>
    </row>
    <row r="689" spans="1:2" x14ac:dyDescent="0.35">
      <c r="A689" s="6" t="s">
        <v>733</v>
      </c>
      <c r="B689">
        <v>1</v>
      </c>
    </row>
    <row r="690" spans="1:2" x14ac:dyDescent="0.35">
      <c r="A690" s="6" t="s">
        <v>734</v>
      </c>
      <c r="B690">
        <v>1</v>
      </c>
    </row>
    <row r="691" spans="1:2" x14ac:dyDescent="0.35">
      <c r="A691" s="6" t="s">
        <v>735</v>
      </c>
      <c r="B691">
        <v>1</v>
      </c>
    </row>
    <row r="692" spans="1:2" x14ac:dyDescent="0.35">
      <c r="A692" s="6" t="s">
        <v>736</v>
      </c>
      <c r="B692">
        <v>1</v>
      </c>
    </row>
    <row r="693" spans="1:2" x14ac:dyDescent="0.35">
      <c r="A693" s="6" t="s">
        <v>737</v>
      </c>
      <c r="B693">
        <v>1</v>
      </c>
    </row>
    <row r="694" spans="1:2" x14ac:dyDescent="0.35">
      <c r="A694" s="6" t="s">
        <v>738</v>
      </c>
      <c r="B694">
        <v>1</v>
      </c>
    </row>
    <row r="695" spans="1:2" x14ac:dyDescent="0.35">
      <c r="A695" s="6" t="s">
        <v>739</v>
      </c>
      <c r="B695">
        <v>1</v>
      </c>
    </row>
    <row r="696" spans="1:2" x14ac:dyDescent="0.35">
      <c r="A696" s="6" t="s">
        <v>740</v>
      </c>
      <c r="B696">
        <v>1</v>
      </c>
    </row>
    <row r="697" spans="1:2" x14ac:dyDescent="0.35">
      <c r="A697" s="6" t="s">
        <v>741</v>
      </c>
      <c r="B697">
        <v>1</v>
      </c>
    </row>
    <row r="698" spans="1:2" x14ac:dyDescent="0.35">
      <c r="A698" s="6" t="s">
        <v>742</v>
      </c>
      <c r="B698">
        <v>1</v>
      </c>
    </row>
    <row r="699" spans="1:2" x14ac:dyDescent="0.35">
      <c r="A699" s="6" t="s">
        <v>743</v>
      </c>
      <c r="B699">
        <v>1</v>
      </c>
    </row>
    <row r="700" spans="1:2" x14ac:dyDescent="0.35">
      <c r="A700" s="6" t="s">
        <v>744</v>
      </c>
      <c r="B700">
        <v>1</v>
      </c>
    </row>
    <row r="701" spans="1:2" x14ac:dyDescent="0.35">
      <c r="A701" s="6" t="s">
        <v>745</v>
      </c>
      <c r="B701">
        <v>1</v>
      </c>
    </row>
    <row r="702" spans="1:2" x14ac:dyDescent="0.35">
      <c r="A702" s="6" t="s">
        <v>746</v>
      </c>
      <c r="B702">
        <v>1</v>
      </c>
    </row>
    <row r="703" spans="1:2" x14ac:dyDescent="0.35">
      <c r="A703" s="6" t="s">
        <v>747</v>
      </c>
      <c r="B703">
        <v>1</v>
      </c>
    </row>
    <row r="704" spans="1:2" x14ac:dyDescent="0.35">
      <c r="A704" s="6" t="s">
        <v>748</v>
      </c>
      <c r="B704">
        <v>1</v>
      </c>
    </row>
    <row r="705" spans="1:2" x14ac:dyDescent="0.35">
      <c r="A705" s="6" t="s">
        <v>749</v>
      </c>
      <c r="B705">
        <v>1</v>
      </c>
    </row>
    <row r="706" spans="1:2" x14ac:dyDescent="0.35">
      <c r="A706" s="6" t="s">
        <v>750</v>
      </c>
      <c r="B706">
        <v>1</v>
      </c>
    </row>
    <row r="707" spans="1:2" x14ac:dyDescent="0.35">
      <c r="A707" s="6" t="s">
        <v>751</v>
      </c>
      <c r="B707">
        <v>1</v>
      </c>
    </row>
    <row r="708" spans="1:2" x14ac:dyDescent="0.35">
      <c r="A708" s="6" t="s">
        <v>752</v>
      </c>
      <c r="B708">
        <v>1</v>
      </c>
    </row>
    <row r="709" spans="1:2" x14ac:dyDescent="0.35">
      <c r="A709" s="6" t="s">
        <v>753</v>
      </c>
      <c r="B709">
        <v>1</v>
      </c>
    </row>
    <row r="710" spans="1:2" x14ac:dyDescent="0.35">
      <c r="A710" s="6" t="s">
        <v>754</v>
      </c>
      <c r="B710">
        <v>1</v>
      </c>
    </row>
    <row r="711" spans="1:2" x14ac:dyDescent="0.35">
      <c r="A711" s="6" t="s">
        <v>755</v>
      </c>
      <c r="B711">
        <v>1</v>
      </c>
    </row>
    <row r="712" spans="1:2" x14ac:dyDescent="0.35">
      <c r="A712" s="6" t="s">
        <v>756</v>
      </c>
      <c r="B712">
        <v>1</v>
      </c>
    </row>
    <row r="713" spans="1:2" x14ac:dyDescent="0.35">
      <c r="A713" s="6" t="s">
        <v>757</v>
      </c>
      <c r="B713">
        <v>1</v>
      </c>
    </row>
    <row r="714" spans="1:2" x14ac:dyDescent="0.35">
      <c r="A714" s="6" t="s">
        <v>759</v>
      </c>
      <c r="B714">
        <v>1</v>
      </c>
    </row>
    <row r="715" spans="1:2" x14ac:dyDescent="0.35">
      <c r="A715" s="6" t="s">
        <v>760</v>
      </c>
      <c r="B715">
        <v>1</v>
      </c>
    </row>
    <row r="716" spans="1:2" x14ac:dyDescent="0.35">
      <c r="A716" s="6" t="s">
        <v>761</v>
      </c>
      <c r="B716">
        <v>1</v>
      </c>
    </row>
    <row r="717" spans="1:2" x14ac:dyDescent="0.35">
      <c r="A717" s="6" t="s">
        <v>762</v>
      </c>
      <c r="B717">
        <v>1</v>
      </c>
    </row>
    <row r="718" spans="1:2" x14ac:dyDescent="0.35">
      <c r="A718" s="6" t="s">
        <v>763</v>
      </c>
      <c r="B718">
        <v>1</v>
      </c>
    </row>
    <row r="719" spans="1:2" x14ac:dyDescent="0.35">
      <c r="A719" s="6" t="s">
        <v>764</v>
      </c>
      <c r="B719">
        <v>1</v>
      </c>
    </row>
    <row r="720" spans="1:2" x14ac:dyDescent="0.35">
      <c r="A720" s="6" t="s">
        <v>765</v>
      </c>
      <c r="B720">
        <v>1</v>
      </c>
    </row>
    <row r="721" spans="1:2" x14ac:dyDescent="0.35">
      <c r="A721" s="6" t="s">
        <v>766</v>
      </c>
      <c r="B721">
        <v>1</v>
      </c>
    </row>
    <row r="722" spans="1:2" x14ac:dyDescent="0.35">
      <c r="A722" s="6" t="s">
        <v>767</v>
      </c>
      <c r="B722">
        <v>1</v>
      </c>
    </row>
    <row r="723" spans="1:2" x14ac:dyDescent="0.35">
      <c r="A723" s="6" t="s">
        <v>768</v>
      </c>
      <c r="B723">
        <v>1</v>
      </c>
    </row>
    <row r="724" spans="1:2" x14ac:dyDescent="0.35">
      <c r="A724" s="6" t="s">
        <v>769</v>
      </c>
      <c r="B724">
        <v>1</v>
      </c>
    </row>
    <row r="725" spans="1:2" x14ac:dyDescent="0.35">
      <c r="A725" s="6" t="s">
        <v>770</v>
      </c>
      <c r="B725">
        <v>1</v>
      </c>
    </row>
    <row r="726" spans="1:2" x14ac:dyDescent="0.35">
      <c r="A726" s="6" t="s">
        <v>771</v>
      </c>
      <c r="B726">
        <v>1</v>
      </c>
    </row>
    <row r="727" spans="1:2" x14ac:dyDescent="0.35">
      <c r="A727" s="6" t="s">
        <v>772</v>
      </c>
      <c r="B727">
        <v>1</v>
      </c>
    </row>
    <row r="728" spans="1:2" x14ac:dyDescent="0.35">
      <c r="A728" s="6" t="s">
        <v>773</v>
      </c>
      <c r="B728">
        <v>1</v>
      </c>
    </row>
    <row r="729" spans="1:2" x14ac:dyDescent="0.35">
      <c r="A729" s="6" t="s">
        <v>774</v>
      </c>
      <c r="B729">
        <v>1</v>
      </c>
    </row>
    <row r="730" spans="1:2" x14ac:dyDescent="0.35">
      <c r="A730" s="6" t="s">
        <v>775</v>
      </c>
      <c r="B730">
        <v>1</v>
      </c>
    </row>
    <row r="731" spans="1:2" x14ac:dyDescent="0.35">
      <c r="A731" s="6" t="s">
        <v>776</v>
      </c>
      <c r="B731">
        <v>1</v>
      </c>
    </row>
    <row r="732" spans="1:2" x14ac:dyDescent="0.35">
      <c r="A732" s="6" t="s">
        <v>777</v>
      </c>
      <c r="B732">
        <v>1</v>
      </c>
    </row>
    <row r="733" spans="1:2" x14ac:dyDescent="0.35">
      <c r="A733" s="6" t="s">
        <v>778</v>
      </c>
      <c r="B733">
        <v>1</v>
      </c>
    </row>
    <row r="734" spans="1:2" x14ac:dyDescent="0.35">
      <c r="A734" s="6" t="s">
        <v>779</v>
      </c>
      <c r="B734">
        <v>1</v>
      </c>
    </row>
    <row r="735" spans="1:2" x14ac:dyDescent="0.35">
      <c r="A735" s="6" t="s">
        <v>780</v>
      </c>
      <c r="B735">
        <v>1</v>
      </c>
    </row>
    <row r="736" spans="1:2" x14ac:dyDescent="0.35">
      <c r="A736" s="6" t="s">
        <v>781</v>
      </c>
      <c r="B736">
        <v>1</v>
      </c>
    </row>
    <row r="737" spans="1:2" x14ac:dyDescent="0.35">
      <c r="A737" s="6" t="s">
        <v>782</v>
      </c>
      <c r="B737">
        <v>1</v>
      </c>
    </row>
    <row r="738" spans="1:2" x14ac:dyDescent="0.35">
      <c r="A738" s="6" t="s">
        <v>783</v>
      </c>
      <c r="B738">
        <v>1</v>
      </c>
    </row>
    <row r="739" spans="1:2" x14ac:dyDescent="0.35">
      <c r="A739" s="6" t="s">
        <v>784</v>
      </c>
      <c r="B739">
        <v>1</v>
      </c>
    </row>
    <row r="740" spans="1:2" x14ac:dyDescent="0.35">
      <c r="A740" s="6" t="s">
        <v>785</v>
      </c>
      <c r="B740">
        <v>1</v>
      </c>
    </row>
    <row r="741" spans="1:2" x14ac:dyDescent="0.35">
      <c r="A741" s="6" t="s">
        <v>786</v>
      </c>
      <c r="B741">
        <v>1</v>
      </c>
    </row>
    <row r="742" spans="1:2" x14ac:dyDescent="0.35">
      <c r="A742" s="6" t="s">
        <v>787</v>
      </c>
      <c r="B742">
        <v>1</v>
      </c>
    </row>
    <row r="743" spans="1:2" x14ac:dyDescent="0.35">
      <c r="A743" s="6" t="s">
        <v>788</v>
      </c>
      <c r="B743">
        <v>1</v>
      </c>
    </row>
    <row r="744" spans="1:2" x14ac:dyDescent="0.35">
      <c r="A744" s="6" t="s">
        <v>789</v>
      </c>
      <c r="B744">
        <v>1</v>
      </c>
    </row>
    <row r="745" spans="1:2" x14ac:dyDescent="0.35">
      <c r="A745" s="6" t="s">
        <v>790</v>
      </c>
      <c r="B745">
        <v>1</v>
      </c>
    </row>
    <row r="746" spans="1:2" x14ac:dyDescent="0.35">
      <c r="A746" s="6" t="s">
        <v>791</v>
      </c>
      <c r="B746">
        <v>1</v>
      </c>
    </row>
    <row r="747" spans="1:2" x14ac:dyDescent="0.35">
      <c r="A747" s="6" t="s">
        <v>792</v>
      </c>
      <c r="B747">
        <v>1</v>
      </c>
    </row>
    <row r="748" spans="1:2" x14ac:dyDescent="0.35">
      <c r="A748" s="6" t="s">
        <v>793</v>
      </c>
      <c r="B748">
        <v>1</v>
      </c>
    </row>
    <row r="749" spans="1:2" x14ac:dyDescent="0.35">
      <c r="A749" s="6" t="s">
        <v>794</v>
      </c>
      <c r="B749">
        <v>1</v>
      </c>
    </row>
    <row r="750" spans="1:2" x14ac:dyDescent="0.35">
      <c r="A750" s="6" t="s">
        <v>795</v>
      </c>
      <c r="B750">
        <v>1</v>
      </c>
    </row>
    <row r="751" spans="1:2" x14ac:dyDescent="0.35">
      <c r="A751" s="6" t="s">
        <v>796</v>
      </c>
      <c r="B751">
        <v>1</v>
      </c>
    </row>
    <row r="752" spans="1:2" x14ac:dyDescent="0.35">
      <c r="A752" s="6" t="s">
        <v>797</v>
      </c>
      <c r="B752">
        <v>1</v>
      </c>
    </row>
    <row r="753" spans="1:2" x14ac:dyDescent="0.35">
      <c r="A753" s="6" t="s">
        <v>798</v>
      </c>
      <c r="B753">
        <v>1</v>
      </c>
    </row>
    <row r="754" spans="1:2" x14ac:dyDescent="0.35">
      <c r="A754" s="6" t="s">
        <v>799</v>
      </c>
      <c r="B754">
        <v>1</v>
      </c>
    </row>
    <row r="755" spans="1:2" x14ac:dyDescent="0.35">
      <c r="A755" s="6" t="s">
        <v>800</v>
      </c>
      <c r="B755">
        <v>1</v>
      </c>
    </row>
    <row r="756" spans="1:2" x14ac:dyDescent="0.35">
      <c r="A756" s="6" t="s">
        <v>801</v>
      </c>
      <c r="B756">
        <v>1</v>
      </c>
    </row>
    <row r="757" spans="1:2" x14ac:dyDescent="0.35">
      <c r="A757" s="6" t="s">
        <v>802</v>
      </c>
      <c r="B757">
        <v>1</v>
      </c>
    </row>
    <row r="758" spans="1:2" x14ac:dyDescent="0.35">
      <c r="A758" s="6" t="s">
        <v>803</v>
      </c>
      <c r="B758">
        <v>1</v>
      </c>
    </row>
    <row r="759" spans="1:2" x14ac:dyDescent="0.35">
      <c r="A759" s="6" t="s">
        <v>804</v>
      </c>
      <c r="B759">
        <v>1</v>
      </c>
    </row>
    <row r="760" spans="1:2" x14ac:dyDescent="0.35">
      <c r="A760" s="6" t="s">
        <v>805</v>
      </c>
      <c r="B760">
        <v>1</v>
      </c>
    </row>
    <row r="761" spans="1:2" x14ac:dyDescent="0.35">
      <c r="A761" s="6" t="s">
        <v>806</v>
      </c>
      <c r="B761">
        <v>1</v>
      </c>
    </row>
    <row r="762" spans="1:2" x14ac:dyDescent="0.35">
      <c r="A762" s="6" t="s">
        <v>807</v>
      </c>
      <c r="B762">
        <v>1</v>
      </c>
    </row>
    <row r="763" spans="1:2" x14ac:dyDescent="0.35">
      <c r="A763" s="6" t="s">
        <v>808</v>
      </c>
      <c r="B763">
        <v>1</v>
      </c>
    </row>
    <row r="764" spans="1:2" x14ac:dyDescent="0.35">
      <c r="A764" s="6" t="s">
        <v>809</v>
      </c>
      <c r="B764">
        <v>1</v>
      </c>
    </row>
    <row r="765" spans="1:2" x14ac:dyDescent="0.35">
      <c r="A765" s="6" t="s">
        <v>810</v>
      </c>
      <c r="B765">
        <v>1</v>
      </c>
    </row>
    <row r="766" spans="1:2" x14ac:dyDescent="0.35">
      <c r="A766" s="6" t="s">
        <v>812</v>
      </c>
      <c r="B766">
        <v>1</v>
      </c>
    </row>
    <row r="767" spans="1:2" x14ac:dyDescent="0.35">
      <c r="A767" s="6" t="s">
        <v>813</v>
      </c>
      <c r="B767">
        <v>1</v>
      </c>
    </row>
    <row r="768" spans="1:2" x14ac:dyDescent="0.35">
      <c r="A768" s="6" t="s">
        <v>814</v>
      </c>
      <c r="B768">
        <v>1</v>
      </c>
    </row>
    <row r="769" spans="1:2" x14ac:dyDescent="0.35">
      <c r="A769" s="6" t="s">
        <v>815</v>
      </c>
      <c r="B769">
        <v>1</v>
      </c>
    </row>
    <row r="770" spans="1:2" x14ac:dyDescent="0.35">
      <c r="A770" s="6" t="s">
        <v>816</v>
      </c>
      <c r="B770">
        <v>1</v>
      </c>
    </row>
    <row r="771" spans="1:2" x14ac:dyDescent="0.35">
      <c r="A771" s="6" t="s">
        <v>817</v>
      </c>
      <c r="B771">
        <v>1</v>
      </c>
    </row>
    <row r="772" spans="1:2" x14ac:dyDescent="0.35">
      <c r="A772" s="6" t="s">
        <v>818</v>
      </c>
      <c r="B772">
        <v>1</v>
      </c>
    </row>
    <row r="773" spans="1:2" x14ac:dyDescent="0.35">
      <c r="A773" s="6" t="s">
        <v>819</v>
      </c>
      <c r="B773">
        <v>1</v>
      </c>
    </row>
    <row r="774" spans="1:2" x14ac:dyDescent="0.35">
      <c r="A774" s="6" t="s">
        <v>820</v>
      </c>
      <c r="B774">
        <v>1</v>
      </c>
    </row>
    <row r="775" spans="1:2" x14ac:dyDescent="0.35">
      <c r="A775" s="6" t="s">
        <v>821</v>
      </c>
      <c r="B775">
        <v>1</v>
      </c>
    </row>
    <row r="776" spans="1:2" x14ac:dyDescent="0.35">
      <c r="A776" s="6" t="s">
        <v>822</v>
      </c>
      <c r="B776">
        <v>1</v>
      </c>
    </row>
    <row r="777" spans="1:2" x14ac:dyDescent="0.35">
      <c r="A777" s="6" t="s">
        <v>823</v>
      </c>
      <c r="B777">
        <v>1</v>
      </c>
    </row>
    <row r="778" spans="1:2" x14ac:dyDescent="0.35">
      <c r="A778" s="6" t="s">
        <v>824</v>
      </c>
      <c r="B778">
        <v>1</v>
      </c>
    </row>
    <row r="779" spans="1:2" x14ac:dyDescent="0.35">
      <c r="A779" s="6" t="s">
        <v>825</v>
      </c>
      <c r="B779">
        <v>1</v>
      </c>
    </row>
    <row r="780" spans="1:2" x14ac:dyDescent="0.35">
      <c r="A780" s="6" t="s">
        <v>826</v>
      </c>
      <c r="B780">
        <v>1</v>
      </c>
    </row>
    <row r="781" spans="1:2" x14ac:dyDescent="0.35">
      <c r="A781" s="6" t="s">
        <v>827</v>
      </c>
      <c r="B781">
        <v>1</v>
      </c>
    </row>
    <row r="782" spans="1:2" x14ac:dyDescent="0.35">
      <c r="A782" s="6" t="s">
        <v>828</v>
      </c>
      <c r="B782">
        <v>1</v>
      </c>
    </row>
    <row r="783" spans="1:2" x14ac:dyDescent="0.35">
      <c r="A783" s="6" t="s">
        <v>829</v>
      </c>
      <c r="B783">
        <v>1</v>
      </c>
    </row>
    <row r="784" spans="1:2" x14ac:dyDescent="0.35">
      <c r="A784" s="6" t="s">
        <v>830</v>
      </c>
      <c r="B784">
        <v>1</v>
      </c>
    </row>
    <row r="785" spans="1:2" x14ac:dyDescent="0.35">
      <c r="A785" s="6" t="s">
        <v>831</v>
      </c>
      <c r="B785">
        <v>1</v>
      </c>
    </row>
    <row r="786" spans="1:2" x14ac:dyDescent="0.35">
      <c r="A786" s="6" t="s">
        <v>832</v>
      </c>
      <c r="B786">
        <v>1</v>
      </c>
    </row>
    <row r="787" spans="1:2" x14ac:dyDescent="0.35">
      <c r="A787" s="6" t="s">
        <v>833</v>
      </c>
      <c r="B787">
        <v>1</v>
      </c>
    </row>
    <row r="788" spans="1:2" x14ac:dyDescent="0.35">
      <c r="A788" s="6" t="s">
        <v>834</v>
      </c>
      <c r="B788">
        <v>1</v>
      </c>
    </row>
    <row r="789" spans="1:2" x14ac:dyDescent="0.35">
      <c r="A789" s="6" t="s">
        <v>835</v>
      </c>
      <c r="B789">
        <v>1</v>
      </c>
    </row>
    <row r="790" spans="1:2" x14ac:dyDescent="0.35">
      <c r="A790" s="6" t="s">
        <v>836</v>
      </c>
      <c r="B790">
        <v>1</v>
      </c>
    </row>
    <row r="791" spans="1:2" x14ac:dyDescent="0.35">
      <c r="A791" s="6" t="s">
        <v>837</v>
      </c>
      <c r="B791">
        <v>1</v>
      </c>
    </row>
    <row r="792" spans="1:2" x14ac:dyDescent="0.35">
      <c r="A792" s="6" t="s">
        <v>838</v>
      </c>
      <c r="B792">
        <v>1</v>
      </c>
    </row>
    <row r="793" spans="1:2" x14ac:dyDescent="0.35">
      <c r="A793" s="6" t="s">
        <v>839</v>
      </c>
      <c r="B793">
        <v>1</v>
      </c>
    </row>
    <row r="794" spans="1:2" x14ac:dyDescent="0.35">
      <c r="A794" s="6" t="s">
        <v>840</v>
      </c>
      <c r="B794">
        <v>1</v>
      </c>
    </row>
    <row r="795" spans="1:2" x14ac:dyDescent="0.35">
      <c r="A795" s="6" t="s">
        <v>841</v>
      </c>
      <c r="B795">
        <v>1</v>
      </c>
    </row>
    <row r="796" spans="1:2" x14ac:dyDescent="0.35">
      <c r="A796" s="6" t="s">
        <v>842</v>
      </c>
      <c r="B796">
        <v>1</v>
      </c>
    </row>
    <row r="797" spans="1:2" x14ac:dyDescent="0.35">
      <c r="A797" s="6" t="s">
        <v>843</v>
      </c>
      <c r="B797">
        <v>1</v>
      </c>
    </row>
    <row r="798" spans="1:2" x14ac:dyDescent="0.35">
      <c r="A798" s="6" t="s">
        <v>844</v>
      </c>
      <c r="B798">
        <v>1</v>
      </c>
    </row>
    <row r="799" spans="1:2" x14ac:dyDescent="0.35">
      <c r="A799" s="6" t="s">
        <v>845</v>
      </c>
      <c r="B799">
        <v>1</v>
      </c>
    </row>
    <row r="800" spans="1:2" x14ac:dyDescent="0.35">
      <c r="A800" s="6" t="s">
        <v>846</v>
      </c>
      <c r="B800">
        <v>1</v>
      </c>
    </row>
    <row r="801" spans="1:2" x14ac:dyDescent="0.35">
      <c r="A801" s="6" t="s">
        <v>847</v>
      </c>
      <c r="B801">
        <v>1</v>
      </c>
    </row>
    <row r="802" spans="1:2" x14ac:dyDescent="0.35">
      <c r="A802" s="6" t="s">
        <v>848</v>
      </c>
      <c r="B802">
        <v>1</v>
      </c>
    </row>
    <row r="803" spans="1:2" x14ac:dyDescent="0.35">
      <c r="A803" s="6" t="s">
        <v>849</v>
      </c>
      <c r="B803">
        <v>1</v>
      </c>
    </row>
    <row r="804" spans="1:2" x14ac:dyDescent="0.35">
      <c r="A804" s="6" t="s">
        <v>850</v>
      </c>
      <c r="B804">
        <v>1</v>
      </c>
    </row>
    <row r="805" spans="1:2" x14ac:dyDescent="0.35">
      <c r="A805" s="6" t="s">
        <v>851</v>
      </c>
      <c r="B805">
        <v>1</v>
      </c>
    </row>
    <row r="806" spans="1:2" x14ac:dyDescent="0.35">
      <c r="A806" s="6" t="s">
        <v>852</v>
      </c>
      <c r="B806">
        <v>1</v>
      </c>
    </row>
    <row r="807" spans="1:2" x14ac:dyDescent="0.35">
      <c r="A807" s="6" t="s">
        <v>853</v>
      </c>
      <c r="B807">
        <v>1</v>
      </c>
    </row>
    <row r="808" spans="1:2" x14ac:dyDescent="0.35">
      <c r="A808" s="6" t="s">
        <v>854</v>
      </c>
      <c r="B808">
        <v>1</v>
      </c>
    </row>
    <row r="809" spans="1:2" x14ac:dyDescent="0.35">
      <c r="A809" s="6" t="s">
        <v>855</v>
      </c>
      <c r="B809">
        <v>1</v>
      </c>
    </row>
    <row r="810" spans="1:2" x14ac:dyDescent="0.35">
      <c r="A810" s="6" t="s">
        <v>857</v>
      </c>
      <c r="B810">
        <v>1</v>
      </c>
    </row>
    <row r="811" spans="1:2" x14ac:dyDescent="0.35">
      <c r="A811" s="6" t="s">
        <v>858</v>
      </c>
      <c r="B811">
        <v>1</v>
      </c>
    </row>
    <row r="812" spans="1:2" x14ac:dyDescent="0.35">
      <c r="A812" s="6" t="s">
        <v>859</v>
      </c>
      <c r="B812">
        <v>1</v>
      </c>
    </row>
    <row r="813" spans="1:2" x14ac:dyDescent="0.35">
      <c r="A813" s="6" t="s">
        <v>860</v>
      </c>
      <c r="B813">
        <v>1</v>
      </c>
    </row>
    <row r="814" spans="1:2" x14ac:dyDescent="0.35">
      <c r="A814" s="6" t="s">
        <v>861</v>
      </c>
      <c r="B814">
        <v>1</v>
      </c>
    </row>
    <row r="815" spans="1:2" x14ac:dyDescent="0.35">
      <c r="A815" s="6" t="s">
        <v>862</v>
      </c>
      <c r="B815">
        <v>1</v>
      </c>
    </row>
    <row r="816" spans="1:2" x14ac:dyDescent="0.35">
      <c r="A816" s="6" t="s">
        <v>863</v>
      </c>
      <c r="B816">
        <v>1</v>
      </c>
    </row>
    <row r="817" spans="1:2" x14ac:dyDescent="0.35">
      <c r="A817" s="6" t="s">
        <v>864</v>
      </c>
      <c r="B817">
        <v>1</v>
      </c>
    </row>
    <row r="818" spans="1:2" x14ac:dyDescent="0.35">
      <c r="A818" s="6" t="s">
        <v>865</v>
      </c>
      <c r="B818">
        <v>1</v>
      </c>
    </row>
    <row r="819" spans="1:2" x14ac:dyDescent="0.35">
      <c r="A819" s="6" t="s">
        <v>866</v>
      </c>
      <c r="B819">
        <v>1</v>
      </c>
    </row>
    <row r="820" spans="1:2" x14ac:dyDescent="0.35">
      <c r="A820" s="6" t="s">
        <v>867</v>
      </c>
      <c r="B820">
        <v>1</v>
      </c>
    </row>
    <row r="821" spans="1:2" x14ac:dyDescent="0.35">
      <c r="A821" s="6" t="s">
        <v>868</v>
      </c>
      <c r="B821">
        <v>1</v>
      </c>
    </row>
    <row r="822" spans="1:2" x14ac:dyDescent="0.35">
      <c r="A822" s="6" t="s">
        <v>869</v>
      </c>
      <c r="B822">
        <v>1</v>
      </c>
    </row>
    <row r="823" spans="1:2" x14ac:dyDescent="0.35">
      <c r="A823" s="6" t="s">
        <v>870</v>
      </c>
      <c r="B823">
        <v>1</v>
      </c>
    </row>
    <row r="824" spans="1:2" x14ac:dyDescent="0.35">
      <c r="A824" s="6" t="s">
        <v>871</v>
      </c>
      <c r="B824">
        <v>1</v>
      </c>
    </row>
    <row r="825" spans="1:2" x14ac:dyDescent="0.35">
      <c r="A825" s="6" t="s">
        <v>872</v>
      </c>
      <c r="B825">
        <v>1</v>
      </c>
    </row>
    <row r="826" spans="1:2" x14ac:dyDescent="0.35">
      <c r="A826" s="6" t="s">
        <v>873</v>
      </c>
      <c r="B826">
        <v>1</v>
      </c>
    </row>
    <row r="827" spans="1:2" x14ac:dyDescent="0.35">
      <c r="A827" s="6" t="s">
        <v>874</v>
      </c>
      <c r="B827">
        <v>1</v>
      </c>
    </row>
    <row r="828" spans="1:2" x14ac:dyDescent="0.35">
      <c r="A828" s="6" t="s">
        <v>875</v>
      </c>
      <c r="B828">
        <v>1</v>
      </c>
    </row>
    <row r="829" spans="1:2" x14ac:dyDescent="0.35">
      <c r="A829" s="6" t="s">
        <v>876</v>
      </c>
      <c r="B829">
        <v>1</v>
      </c>
    </row>
    <row r="830" spans="1:2" x14ac:dyDescent="0.35">
      <c r="A830" s="6" t="s">
        <v>877</v>
      </c>
      <c r="B830">
        <v>1</v>
      </c>
    </row>
    <row r="831" spans="1:2" x14ac:dyDescent="0.35">
      <c r="A831" s="6" t="s">
        <v>878</v>
      </c>
      <c r="B831">
        <v>1</v>
      </c>
    </row>
    <row r="832" spans="1:2" x14ac:dyDescent="0.35">
      <c r="A832" s="6" t="s">
        <v>879</v>
      </c>
      <c r="B832">
        <v>1</v>
      </c>
    </row>
    <row r="833" spans="1:2" x14ac:dyDescent="0.35">
      <c r="A833" s="6" t="s">
        <v>880</v>
      </c>
      <c r="B833">
        <v>1</v>
      </c>
    </row>
    <row r="834" spans="1:2" x14ac:dyDescent="0.35">
      <c r="A834" s="6" t="s">
        <v>881</v>
      </c>
      <c r="B834">
        <v>1</v>
      </c>
    </row>
    <row r="835" spans="1:2" x14ac:dyDescent="0.35">
      <c r="A835" s="6" t="s">
        <v>882</v>
      </c>
      <c r="B835">
        <v>1</v>
      </c>
    </row>
    <row r="836" spans="1:2" x14ac:dyDescent="0.35">
      <c r="A836" s="6" t="s">
        <v>883</v>
      </c>
      <c r="B836">
        <v>1</v>
      </c>
    </row>
    <row r="837" spans="1:2" x14ac:dyDescent="0.35">
      <c r="A837" s="6" t="s">
        <v>884</v>
      </c>
      <c r="B837">
        <v>1</v>
      </c>
    </row>
    <row r="838" spans="1:2" x14ac:dyDescent="0.35">
      <c r="A838" s="6" t="s">
        <v>885</v>
      </c>
      <c r="B838">
        <v>1</v>
      </c>
    </row>
    <row r="839" spans="1:2" x14ac:dyDescent="0.35">
      <c r="A839" s="6" t="s">
        <v>886</v>
      </c>
      <c r="B839">
        <v>1</v>
      </c>
    </row>
    <row r="840" spans="1:2" x14ac:dyDescent="0.35">
      <c r="A840" s="6" t="s">
        <v>887</v>
      </c>
      <c r="B840">
        <v>1</v>
      </c>
    </row>
    <row r="841" spans="1:2" x14ac:dyDescent="0.35">
      <c r="A841" s="6" t="s">
        <v>888</v>
      </c>
      <c r="B841">
        <v>1</v>
      </c>
    </row>
    <row r="842" spans="1:2" x14ac:dyDescent="0.35">
      <c r="A842" s="6" t="s">
        <v>889</v>
      </c>
      <c r="B842">
        <v>1</v>
      </c>
    </row>
    <row r="843" spans="1:2" x14ac:dyDescent="0.35">
      <c r="A843" s="6" t="s">
        <v>890</v>
      </c>
      <c r="B843">
        <v>1</v>
      </c>
    </row>
    <row r="844" spans="1:2" x14ac:dyDescent="0.35">
      <c r="A844" s="6" t="s">
        <v>891</v>
      </c>
      <c r="B844">
        <v>1</v>
      </c>
    </row>
    <row r="845" spans="1:2" x14ac:dyDescent="0.35">
      <c r="A845" s="6" t="s">
        <v>892</v>
      </c>
      <c r="B845">
        <v>1</v>
      </c>
    </row>
    <row r="846" spans="1:2" x14ac:dyDescent="0.35">
      <c r="A846" s="6" t="s">
        <v>893</v>
      </c>
      <c r="B846">
        <v>1</v>
      </c>
    </row>
    <row r="847" spans="1:2" x14ac:dyDescent="0.35">
      <c r="A847" s="6" t="s">
        <v>894</v>
      </c>
      <c r="B847">
        <v>1</v>
      </c>
    </row>
    <row r="848" spans="1:2" x14ac:dyDescent="0.35">
      <c r="A848" s="6" t="s">
        <v>895</v>
      </c>
      <c r="B848">
        <v>1</v>
      </c>
    </row>
    <row r="849" spans="1:2" x14ac:dyDescent="0.35">
      <c r="A849" s="6" t="s">
        <v>896</v>
      </c>
      <c r="B849">
        <v>1</v>
      </c>
    </row>
    <row r="850" spans="1:2" x14ac:dyDescent="0.35">
      <c r="A850" s="6" t="s">
        <v>897</v>
      </c>
      <c r="B850">
        <v>1</v>
      </c>
    </row>
    <row r="851" spans="1:2" x14ac:dyDescent="0.35">
      <c r="A851" s="6" t="s">
        <v>898</v>
      </c>
      <c r="B851">
        <v>1</v>
      </c>
    </row>
    <row r="852" spans="1:2" x14ac:dyDescent="0.35">
      <c r="A852" s="6" t="s">
        <v>899</v>
      </c>
      <c r="B852">
        <v>1</v>
      </c>
    </row>
    <row r="853" spans="1:2" x14ac:dyDescent="0.35">
      <c r="A853" s="6" t="s">
        <v>900</v>
      </c>
      <c r="B853">
        <v>1</v>
      </c>
    </row>
    <row r="854" spans="1:2" x14ac:dyDescent="0.35">
      <c r="A854" s="6" t="s">
        <v>901</v>
      </c>
      <c r="B854">
        <v>1</v>
      </c>
    </row>
    <row r="855" spans="1:2" x14ac:dyDescent="0.35">
      <c r="A855" s="6" t="s">
        <v>902</v>
      </c>
      <c r="B855">
        <v>1</v>
      </c>
    </row>
    <row r="856" spans="1:2" x14ac:dyDescent="0.35">
      <c r="A856" s="6" t="s">
        <v>903</v>
      </c>
      <c r="B856">
        <v>1</v>
      </c>
    </row>
    <row r="857" spans="1:2" x14ac:dyDescent="0.35">
      <c r="A857" s="6" t="s">
        <v>904</v>
      </c>
      <c r="B857">
        <v>1</v>
      </c>
    </row>
    <row r="858" spans="1:2" x14ac:dyDescent="0.35">
      <c r="A858" s="6" t="s">
        <v>905</v>
      </c>
      <c r="B858">
        <v>1</v>
      </c>
    </row>
    <row r="859" spans="1:2" x14ac:dyDescent="0.35">
      <c r="A859" s="6" t="s">
        <v>906</v>
      </c>
      <c r="B859">
        <v>1</v>
      </c>
    </row>
    <row r="860" spans="1:2" x14ac:dyDescent="0.35">
      <c r="A860" s="6" t="s">
        <v>907</v>
      </c>
      <c r="B860">
        <v>1</v>
      </c>
    </row>
    <row r="861" spans="1:2" x14ac:dyDescent="0.35">
      <c r="A861" s="6" t="s">
        <v>908</v>
      </c>
      <c r="B861">
        <v>1</v>
      </c>
    </row>
    <row r="862" spans="1:2" x14ac:dyDescent="0.35">
      <c r="A862" s="6" t="s">
        <v>909</v>
      </c>
      <c r="B862">
        <v>1</v>
      </c>
    </row>
    <row r="863" spans="1:2" x14ac:dyDescent="0.35">
      <c r="A863" s="6" t="s">
        <v>910</v>
      </c>
      <c r="B863">
        <v>1</v>
      </c>
    </row>
    <row r="864" spans="1:2" x14ac:dyDescent="0.35">
      <c r="A864" s="6" t="s">
        <v>911</v>
      </c>
      <c r="B864">
        <v>1</v>
      </c>
    </row>
    <row r="865" spans="1:2" x14ac:dyDescent="0.35">
      <c r="A865" s="6" t="s">
        <v>912</v>
      </c>
      <c r="B865">
        <v>1</v>
      </c>
    </row>
    <row r="866" spans="1:2" x14ac:dyDescent="0.35">
      <c r="A866" s="6" t="s">
        <v>913</v>
      </c>
      <c r="B866">
        <v>1</v>
      </c>
    </row>
    <row r="867" spans="1:2" x14ac:dyDescent="0.35">
      <c r="A867" s="6" t="s">
        <v>914</v>
      </c>
      <c r="B867">
        <v>1</v>
      </c>
    </row>
    <row r="868" spans="1:2" x14ac:dyDescent="0.35">
      <c r="A868" s="6" t="s">
        <v>915</v>
      </c>
      <c r="B868">
        <v>1</v>
      </c>
    </row>
    <row r="869" spans="1:2" x14ac:dyDescent="0.35">
      <c r="A869" s="6" t="s">
        <v>916</v>
      </c>
      <c r="B869">
        <v>1</v>
      </c>
    </row>
    <row r="870" spans="1:2" x14ac:dyDescent="0.35">
      <c r="A870" s="6" t="s">
        <v>917</v>
      </c>
      <c r="B870">
        <v>1</v>
      </c>
    </row>
    <row r="871" spans="1:2" x14ac:dyDescent="0.35">
      <c r="A871" s="6" t="s">
        <v>918</v>
      </c>
      <c r="B871">
        <v>1</v>
      </c>
    </row>
    <row r="872" spans="1:2" x14ac:dyDescent="0.35">
      <c r="A872" s="6" t="s">
        <v>919</v>
      </c>
      <c r="B872">
        <v>1</v>
      </c>
    </row>
    <row r="873" spans="1:2" x14ac:dyDescent="0.35">
      <c r="A873" s="6" t="s">
        <v>920</v>
      </c>
      <c r="B873">
        <v>1</v>
      </c>
    </row>
    <row r="874" spans="1:2" x14ac:dyDescent="0.35">
      <c r="A874" s="6" t="s">
        <v>921</v>
      </c>
      <c r="B874">
        <v>1</v>
      </c>
    </row>
    <row r="875" spans="1:2" x14ac:dyDescent="0.35">
      <c r="A875" s="6" t="s">
        <v>923</v>
      </c>
      <c r="B875">
        <v>1</v>
      </c>
    </row>
    <row r="876" spans="1:2" x14ac:dyDescent="0.35">
      <c r="A876" s="6" t="s">
        <v>924</v>
      </c>
      <c r="B876">
        <v>1</v>
      </c>
    </row>
    <row r="877" spans="1:2" x14ac:dyDescent="0.35">
      <c r="A877" s="6" t="s">
        <v>925</v>
      </c>
      <c r="B877">
        <v>1</v>
      </c>
    </row>
    <row r="878" spans="1:2" x14ac:dyDescent="0.35">
      <c r="A878" s="6" t="s">
        <v>926</v>
      </c>
      <c r="B878">
        <v>1</v>
      </c>
    </row>
    <row r="879" spans="1:2" x14ac:dyDescent="0.35">
      <c r="A879" s="6" t="s">
        <v>927</v>
      </c>
      <c r="B879">
        <v>1</v>
      </c>
    </row>
    <row r="880" spans="1:2" x14ac:dyDescent="0.35">
      <c r="A880" s="6" t="s">
        <v>928</v>
      </c>
      <c r="B880">
        <v>1</v>
      </c>
    </row>
    <row r="881" spans="1:2" x14ac:dyDescent="0.35">
      <c r="A881" s="6" t="s">
        <v>929</v>
      </c>
      <c r="B881">
        <v>1</v>
      </c>
    </row>
    <row r="882" spans="1:2" x14ac:dyDescent="0.35">
      <c r="A882" s="6" t="s">
        <v>930</v>
      </c>
      <c r="B882">
        <v>1</v>
      </c>
    </row>
    <row r="883" spans="1:2" x14ac:dyDescent="0.35">
      <c r="A883" s="6" t="s">
        <v>931</v>
      </c>
      <c r="B883">
        <v>1</v>
      </c>
    </row>
    <row r="884" spans="1:2" x14ac:dyDescent="0.35">
      <c r="A884" s="6" t="s">
        <v>932</v>
      </c>
      <c r="B884">
        <v>1</v>
      </c>
    </row>
    <row r="885" spans="1:2" x14ac:dyDescent="0.35">
      <c r="A885" s="6" t="s">
        <v>933</v>
      </c>
      <c r="B885">
        <v>1</v>
      </c>
    </row>
    <row r="886" spans="1:2" x14ac:dyDescent="0.35">
      <c r="A886" s="6" t="s">
        <v>934</v>
      </c>
      <c r="B886">
        <v>1</v>
      </c>
    </row>
    <row r="887" spans="1:2" x14ac:dyDescent="0.35">
      <c r="A887" s="6" t="s">
        <v>935</v>
      </c>
      <c r="B887">
        <v>1</v>
      </c>
    </row>
    <row r="888" spans="1:2" x14ac:dyDescent="0.35">
      <c r="A888" s="6" t="s">
        <v>936</v>
      </c>
      <c r="B888">
        <v>1</v>
      </c>
    </row>
    <row r="889" spans="1:2" x14ac:dyDescent="0.35">
      <c r="A889" s="6" t="s">
        <v>937</v>
      </c>
      <c r="B889">
        <v>1</v>
      </c>
    </row>
    <row r="890" spans="1:2" x14ac:dyDescent="0.35">
      <c r="A890" s="6" t="s">
        <v>938</v>
      </c>
      <c r="B890">
        <v>1</v>
      </c>
    </row>
    <row r="891" spans="1:2" x14ac:dyDescent="0.35">
      <c r="A891" s="6" t="s">
        <v>939</v>
      </c>
      <c r="B891">
        <v>1</v>
      </c>
    </row>
    <row r="892" spans="1:2" x14ac:dyDescent="0.35">
      <c r="A892" s="6" t="s">
        <v>940</v>
      </c>
      <c r="B892">
        <v>1</v>
      </c>
    </row>
    <row r="893" spans="1:2" x14ac:dyDescent="0.35">
      <c r="A893" s="6" t="s">
        <v>941</v>
      </c>
      <c r="B893">
        <v>1</v>
      </c>
    </row>
    <row r="894" spans="1:2" x14ac:dyDescent="0.35">
      <c r="A894" s="6" t="s">
        <v>942</v>
      </c>
      <c r="B894">
        <v>1</v>
      </c>
    </row>
    <row r="895" spans="1:2" x14ac:dyDescent="0.35">
      <c r="A895" s="6" t="s">
        <v>943</v>
      </c>
      <c r="B895">
        <v>1</v>
      </c>
    </row>
    <row r="896" spans="1:2" x14ac:dyDescent="0.35">
      <c r="A896" s="6" t="s">
        <v>944</v>
      </c>
      <c r="B896">
        <v>1</v>
      </c>
    </row>
    <row r="897" spans="1:2" x14ac:dyDescent="0.35">
      <c r="A897" s="6" t="s">
        <v>945</v>
      </c>
      <c r="B897">
        <v>1</v>
      </c>
    </row>
    <row r="898" spans="1:2" x14ac:dyDescent="0.35">
      <c r="A898" s="6" t="s">
        <v>946</v>
      </c>
      <c r="B898">
        <v>1</v>
      </c>
    </row>
    <row r="899" spans="1:2" x14ac:dyDescent="0.35">
      <c r="A899" s="6" t="s">
        <v>947</v>
      </c>
      <c r="B899">
        <v>1</v>
      </c>
    </row>
    <row r="900" spans="1:2" x14ac:dyDescent="0.35">
      <c r="A900" s="6" t="s">
        <v>948</v>
      </c>
      <c r="B900">
        <v>1</v>
      </c>
    </row>
    <row r="901" spans="1:2" x14ac:dyDescent="0.35">
      <c r="A901" s="6" t="s">
        <v>949</v>
      </c>
      <c r="B901">
        <v>1</v>
      </c>
    </row>
    <row r="902" spans="1:2" x14ac:dyDescent="0.35">
      <c r="A902" s="6" t="s">
        <v>950</v>
      </c>
      <c r="B902">
        <v>1</v>
      </c>
    </row>
    <row r="903" spans="1:2" x14ac:dyDescent="0.35">
      <c r="A903" s="6" t="s">
        <v>951</v>
      </c>
      <c r="B903">
        <v>1</v>
      </c>
    </row>
    <row r="904" spans="1:2" x14ac:dyDescent="0.35">
      <c r="A904" s="6" t="s">
        <v>952</v>
      </c>
      <c r="B904">
        <v>1</v>
      </c>
    </row>
    <row r="905" spans="1:2" x14ac:dyDescent="0.35">
      <c r="A905" s="6" t="s">
        <v>953</v>
      </c>
      <c r="B905">
        <v>1</v>
      </c>
    </row>
    <row r="906" spans="1:2" x14ac:dyDescent="0.35">
      <c r="A906" s="6" t="s">
        <v>954</v>
      </c>
      <c r="B906">
        <v>1</v>
      </c>
    </row>
    <row r="907" spans="1:2" x14ac:dyDescent="0.35">
      <c r="A907" s="6" t="s">
        <v>955</v>
      </c>
      <c r="B907">
        <v>1</v>
      </c>
    </row>
    <row r="908" spans="1:2" x14ac:dyDescent="0.35">
      <c r="A908" s="6" t="s">
        <v>956</v>
      </c>
      <c r="B908">
        <v>1</v>
      </c>
    </row>
    <row r="909" spans="1:2" x14ac:dyDescent="0.35">
      <c r="A909" s="6" t="s">
        <v>957</v>
      </c>
      <c r="B909">
        <v>1</v>
      </c>
    </row>
    <row r="910" spans="1:2" x14ac:dyDescent="0.35">
      <c r="A910" s="6" t="s">
        <v>958</v>
      </c>
      <c r="B910">
        <v>1</v>
      </c>
    </row>
    <row r="911" spans="1:2" x14ac:dyDescent="0.35">
      <c r="A911" s="6" t="s">
        <v>959</v>
      </c>
      <c r="B911">
        <v>1</v>
      </c>
    </row>
    <row r="912" spans="1:2" x14ac:dyDescent="0.35">
      <c r="A912" s="6" t="s">
        <v>960</v>
      </c>
      <c r="B912">
        <v>1</v>
      </c>
    </row>
    <row r="913" spans="1:2" x14ac:dyDescent="0.35">
      <c r="A913" s="6" t="s">
        <v>961</v>
      </c>
      <c r="B913">
        <v>1</v>
      </c>
    </row>
    <row r="914" spans="1:2" x14ac:dyDescent="0.35">
      <c r="A914" s="6" t="s">
        <v>962</v>
      </c>
      <c r="B914">
        <v>1</v>
      </c>
    </row>
    <row r="915" spans="1:2" x14ac:dyDescent="0.35">
      <c r="A915" s="6" t="s">
        <v>963</v>
      </c>
      <c r="B915">
        <v>1</v>
      </c>
    </row>
    <row r="916" spans="1:2" x14ac:dyDescent="0.35">
      <c r="A916" s="6" t="s">
        <v>964</v>
      </c>
      <c r="B916">
        <v>1</v>
      </c>
    </row>
    <row r="917" spans="1:2" x14ac:dyDescent="0.35">
      <c r="A917" s="6" t="s">
        <v>965</v>
      </c>
      <c r="B917">
        <v>1</v>
      </c>
    </row>
    <row r="918" spans="1:2" x14ac:dyDescent="0.35">
      <c r="A918" s="6" t="s">
        <v>966</v>
      </c>
      <c r="B918">
        <v>1</v>
      </c>
    </row>
    <row r="919" spans="1:2" x14ac:dyDescent="0.35">
      <c r="A919" s="6" t="s">
        <v>967</v>
      </c>
      <c r="B919">
        <v>1</v>
      </c>
    </row>
    <row r="920" spans="1:2" x14ac:dyDescent="0.35">
      <c r="A920" s="6" t="s">
        <v>968</v>
      </c>
      <c r="B920">
        <v>1</v>
      </c>
    </row>
    <row r="921" spans="1:2" x14ac:dyDescent="0.35">
      <c r="A921" s="6" t="s">
        <v>969</v>
      </c>
      <c r="B921">
        <v>1</v>
      </c>
    </row>
    <row r="922" spans="1:2" x14ac:dyDescent="0.35">
      <c r="A922" s="6" t="s">
        <v>970</v>
      </c>
      <c r="B922">
        <v>1</v>
      </c>
    </row>
    <row r="923" spans="1:2" x14ac:dyDescent="0.35">
      <c r="A923" s="6" t="s">
        <v>971</v>
      </c>
      <c r="B923">
        <v>1</v>
      </c>
    </row>
    <row r="924" spans="1:2" x14ac:dyDescent="0.35">
      <c r="A924" s="6" t="s">
        <v>972</v>
      </c>
      <c r="B924">
        <v>1</v>
      </c>
    </row>
    <row r="925" spans="1:2" x14ac:dyDescent="0.35">
      <c r="A925" s="6" t="s">
        <v>973</v>
      </c>
      <c r="B925">
        <v>1</v>
      </c>
    </row>
    <row r="926" spans="1:2" x14ac:dyDescent="0.35">
      <c r="A926" s="6" t="s">
        <v>974</v>
      </c>
      <c r="B926">
        <v>1</v>
      </c>
    </row>
    <row r="927" spans="1:2" x14ac:dyDescent="0.35">
      <c r="A927" s="6" t="s">
        <v>975</v>
      </c>
      <c r="B927">
        <v>1</v>
      </c>
    </row>
    <row r="928" spans="1:2" x14ac:dyDescent="0.35">
      <c r="A928" s="6" t="s">
        <v>976</v>
      </c>
      <c r="B928">
        <v>1</v>
      </c>
    </row>
    <row r="929" spans="1:2" x14ac:dyDescent="0.35">
      <c r="A929" s="6" t="s">
        <v>977</v>
      </c>
      <c r="B929">
        <v>1</v>
      </c>
    </row>
    <row r="930" spans="1:2" x14ac:dyDescent="0.35">
      <c r="A930" s="6" t="s">
        <v>978</v>
      </c>
      <c r="B930">
        <v>1</v>
      </c>
    </row>
    <row r="931" spans="1:2" x14ac:dyDescent="0.35">
      <c r="A931" s="6" t="s">
        <v>979</v>
      </c>
      <c r="B931">
        <v>1</v>
      </c>
    </row>
    <row r="932" spans="1:2" x14ac:dyDescent="0.35">
      <c r="A932" s="6" t="s">
        <v>980</v>
      </c>
      <c r="B932">
        <v>1</v>
      </c>
    </row>
    <row r="933" spans="1:2" x14ac:dyDescent="0.35">
      <c r="A933" s="6" t="s">
        <v>981</v>
      </c>
      <c r="B933">
        <v>1</v>
      </c>
    </row>
    <row r="934" spans="1:2" x14ac:dyDescent="0.35">
      <c r="A934" s="6" t="s">
        <v>982</v>
      </c>
      <c r="B934">
        <v>1</v>
      </c>
    </row>
    <row r="935" spans="1:2" x14ac:dyDescent="0.35">
      <c r="A935" s="6" t="s">
        <v>983</v>
      </c>
      <c r="B935">
        <v>1</v>
      </c>
    </row>
    <row r="936" spans="1:2" x14ac:dyDescent="0.35">
      <c r="A936" s="6" t="s">
        <v>984</v>
      </c>
      <c r="B936">
        <v>1</v>
      </c>
    </row>
    <row r="937" spans="1:2" x14ac:dyDescent="0.35">
      <c r="A937" s="6" t="s">
        <v>985</v>
      </c>
      <c r="B937">
        <v>1</v>
      </c>
    </row>
    <row r="938" spans="1:2" x14ac:dyDescent="0.35">
      <c r="A938" s="6" t="s">
        <v>986</v>
      </c>
      <c r="B938">
        <v>1</v>
      </c>
    </row>
    <row r="939" spans="1:2" x14ac:dyDescent="0.35">
      <c r="A939" s="6" t="s">
        <v>987</v>
      </c>
      <c r="B939">
        <v>1</v>
      </c>
    </row>
    <row r="940" spans="1:2" x14ac:dyDescent="0.35">
      <c r="A940" s="6" t="s">
        <v>988</v>
      </c>
      <c r="B940">
        <v>1</v>
      </c>
    </row>
    <row r="941" spans="1:2" x14ac:dyDescent="0.35">
      <c r="A941" s="6" t="s">
        <v>989</v>
      </c>
      <c r="B941">
        <v>1</v>
      </c>
    </row>
    <row r="942" spans="1:2" x14ac:dyDescent="0.35">
      <c r="A942" s="6" t="s">
        <v>990</v>
      </c>
      <c r="B942">
        <v>1</v>
      </c>
    </row>
    <row r="943" spans="1:2" x14ac:dyDescent="0.35">
      <c r="A943" s="6" t="s">
        <v>991</v>
      </c>
      <c r="B943">
        <v>1</v>
      </c>
    </row>
    <row r="944" spans="1:2" x14ac:dyDescent="0.35">
      <c r="A944" s="6" t="s">
        <v>992</v>
      </c>
      <c r="B944">
        <v>1</v>
      </c>
    </row>
    <row r="945" spans="1:2" x14ac:dyDescent="0.35">
      <c r="A945" s="6" t="s">
        <v>993</v>
      </c>
      <c r="B945">
        <v>1</v>
      </c>
    </row>
    <row r="946" spans="1:2" x14ac:dyDescent="0.35">
      <c r="A946" s="6" t="s">
        <v>994</v>
      </c>
      <c r="B946">
        <v>1</v>
      </c>
    </row>
    <row r="947" spans="1:2" x14ac:dyDescent="0.35">
      <c r="A947" s="6" t="s">
        <v>995</v>
      </c>
      <c r="B947">
        <v>1</v>
      </c>
    </row>
    <row r="948" spans="1:2" x14ac:dyDescent="0.35">
      <c r="A948" s="6" t="s">
        <v>996</v>
      </c>
      <c r="B948">
        <v>1</v>
      </c>
    </row>
    <row r="949" spans="1:2" x14ac:dyDescent="0.35">
      <c r="A949" s="6" t="s">
        <v>997</v>
      </c>
      <c r="B949">
        <v>1</v>
      </c>
    </row>
    <row r="950" spans="1:2" x14ac:dyDescent="0.35">
      <c r="A950" s="6" t="s">
        <v>998</v>
      </c>
      <c r="B950">
        <v>1</v>
      </c>
    </row>
    <row r="951" spans="1:2" x14ac:dyDescent="0.35">
      <c r="A951" s="6" t="s">
        <v>999</v>
      </c>
      <c r="B951">
        <v>1</v>
      </c>
    </row>
    <row r="952" spans="1:2" x14ac:dyDescent="0.35">
      <c r="A952" s="6" t="s">
        <v>1000</v>
      </c>
      <c r="B952">
        <v>1</v>
      </c>
    </row>
    <row r="953" spans="1:2" x14ac:dyDescent="0.35">
      <c r="A953" s="6" t="s">
        <v>1001</v>
      </c>
      <c r="B953">
        <v>1</v>
      </c>
    </row>
    <row r="954" spans="1:2" x14ac:dyDescent="0.35">
      <c r="A954" s="6" t="s">
        <v>1002</v>
      </c>
      <c r="B954">
        <v>1</v>
      </c>
    </row>
    <row r="955" spans="1:2" x14ac:dyDescent="0.35">
      <c r="A955" s="6" t="s">
        <v>1003</v>
      </c>
      <c r="B955">
        <v>1</v>
      </c>
    </row>
    <row r="956" spans="1:2" x14ac:dyDescent="0.35">
      <c r="A956" s="6" t="s">
        <v>1004</v>
      </c>
      <c r="B956">
        <v>1</v>
      </c>
    </row>
    <row r="957" spans="1:2" x14ac:dyDescent="0.35">
      <c r="A957" s="6" t="s">
        <v>1005</v>
      </c>
      <c r="B957">
        <v>1</v>
      </c>
    </row>
    <row r="958" spans="1:2" x14ac:dyDescent="0.35">
      <c r="A958" s="6" t="s">
        <v>1006</v>
      </c>
      <c r="B958">
        <v>1</v>
      </c>
    </row>
    <row r="959" spans="1:2" x14ac:dyDescent="0.35">
      <c r="A959" s="6" t="s">
        <v>1007</v>
      </c>
      <c r="B959">
        <v>1</v>
      </c>
    </row>
    <row r="960" spans="1:2" x14ac:dyDescent="0.35">
      <c r="A960" s="6" t="s">
        <v>1008</v>
      </c>
      <c r="B960">
        <v>1</v>
      </c>
    </row>
    <row r="961" spans="1:2" x14ac:dyDescent="0.35">
      <c r="A961" s="6" t="s">
        <v>1009</v>
      </c>
      <c r="B961">
        <v>1</v>
      </c>
    </row>
    <row r="962" spans="1:2" x14ac:dyDescent="0.35">
      <c r="A962" s="6" t="s">
        <v>1010</v>
      </c>
      <c r="B962">
        <v>1</v>
      </c>
    </row>
    <row r="963" spans="1:2" x14ac:dyDescent="0.35">
      <c r="A963" s="6" t="s">
        <v>1011</v>
      </c>
      <c r="B963">
        <v>1</v>
      </c>
    </row>
    <row r="964" spans="1:2" x14ac:dyDescent="0.35">
      <c r="A964" s="6" t="s">
        <v>1012</v>
      </c>
      <c r="B964">
        <v>1</v>
      </c>
    </row>
    <row r="965" spans="1:2" x14ac:dyDescent="0.35">
      <c r="A965" s="6" t="s">
        <v>1013</v>
      </c>
      <c r="B965">
        <v>1</v>
      </c>
    </row>
    <row r="966" spans="1:2" x14ac:dyDescent="0.35">
      <c r="A966" s="6" t="s">
        <v>1014</v>
      </c>
      <c r="B966">
        <v>1</v>
      </c>
    </row>
    <row r="967" spans="1:2" x14ac:dyDescent="0.35">
      <c r="A967" s="6" t="s">
        <v>1015</v>
      </c>
      <c r="B967">
        <v>1</v>
      </c>
    </row>
    <row r="968" spans="1:2" x14ac:dyDescent="0.35">
      <c r="A968" s="6" t="s">
        <v>1016</v>
      </c>
      <c r="B968">
        <v>1</v>
      </c>
    </row>
    <row r="969" spans="1:2" x14ac:dyDescent="0.35">
      <c r="A969" s="6" t="s">
        <v>1017</v>
      </c>
      <c r="B969">
        <v>1</v>
      </c>
    </row>
    <row r="970" spans="1:2" x14ac:dyDescent="0.35">
      <c r="A970" s="6" t="s">
        <v>1018</v>
      </c>
      <c r="B970">
        <v>1</v>
      </c>
    </row>
    <row r="971" spans="1:2" x14ac:dyDescent="0.35">
      <c r="A971" s="6" t="s">
        <v>1019</v>
      </c>
      <c r="B971">
        <v>1</v>
      </c>
    </row>
    <row r="972" spans="1:2" x14ac:dyDescent="0.35">
      <c r="A972" s="6" t="s">
        <v>1020</v>
      </c>
      <c r="B972">
        <v>1</v>
      </c>
    </row>
    <row r="973" spans="1:2" x14ac:dyDescent="0.35">
      <c r="A973" s="6" t="s">
        <v>1021</v>
      </c>
      <c r="B973">
        <v>1</v>
      </c>
    </row>
    <row r="974" spans="1:2" x14ac:dyDescent="0.35">
      <c r="A974" s="6" t="s">
        <v>1022</v>
      </c>
      <c r="B974">
        <v>1</v>
      </c>
    </row>
    <row r="975" spans="1:2" x14ac:dyDescent="0.35">
      <c r="A975" s="6" t="s">
        <v>1023</v>
      </c>
      <c r="B975">
        <v>1</v>
      </c>
    </row>
    <row r="976" spans="1:2" x14ac:dyDescent="0.35">
      <c r="A976" s="6" t="s">
        <v>1024</v>
      </c>
      <c r="B976">
        <v>1</v>
      </c>
    </row>
    <row r="977" spans="1:2" x14ac:dyDescent="0.35">
      <c r="A977" s="6" t="s">
        <v>1025</v>
      </c>
      <c r="B977">
        <v>1</v>
      </c>
    </row>
    <row r="978" spans="1:2" x14ac:dyDescent="0.35">
      <c r="A978" s="6" t="s">
        <v>1026</v>
      </c>
      <c r="B978">
        <v>1</v>
      </c>
    </row>
    <row r="979" spans="1:2" x14ac:dyDescent="0.35">
      <c r="A979" s="6" t="s">
        <v>1027</v>
      </c>
      <c r="B979">
        <v>1</v>
      </c>
    </row>
    <row r="980" spans="1:2" x14ac:dyDescent="0.35">
      <c r="A980" s="6" t="s">
        <v>1028</v>
      </c>
      <c r="B980">
        <v>1</v>
      </c>
    </row>
    <row r="981" spans="1:2" x14ac:dyDescent="0.35">
      <c r="A981" s="6" t="s">
        <v>1029</v>
      </c>
      <c r="B981">
        <v>1</v>
      </c>
    </row>
    <row r="982" spans="1:2" x14ac:dyDescent="0.35">
      <c r="A982" s="6" t="s">
        <v>1030</v>
      </c>
      <c r="B982">
        <v>1</v>
      </c>
    </row>
    <row r="983" spans="1:2" x14ac:dyDescent="0.35">
      <c r="A983" s="6" t="s">
        <v>1031</v>
      </c>
      <c r="B983">
        <v>1</v>
      </c>
    </row>
    <row r="984" spans="1:2" x14ac:dyDescent="0.35">
      <c r="A984" s="6" t="s">
        <v>1032</v>
      </c>
      <c r="B984">
        <v>1</v>
      </c>
    </row>
    <row r="985" spans="1:2" x14ac:dyDescent="0.35">
      <c r="A985" s="6" t="s">
        <v>1033</v>
      </c>
      <c r="B985">
        <v>1</v>
      </c>
    </row>
    <row r="986" spans="1:2" x14ac:dyDescent="0.35">
      <c r="A986" s="6" t="s">
        <v>1034</v>
      </c>
      <c r="B986">
        <v>1</v>
      </c>
    </row>
    <row r="987" spans="1:2" x14ac:dyDescent="0.35">
      <c r="A987" s="6" t="s">
        <v>1035</v>
      </c>
      <c r="B987">
        <v>1</v>
      </c>
    </row>
    <row r="988" spans="1:2" x14ac:dyDescent="0.35">
      <c r="A988" s="6" t="s">
        <v>1036</v>
      </c>
      <c r="B988">
        <v>1</v>
      </c>
    </row>
    <row r="989" spans="1:2" x14ac:dyDescent="0.35">
      <c r="A989" s="6" t="s">
        <v>1037</v>
      </c>
      <c r="B989">
        <v>1</v>
      </c>
    </row>
    <row r="990" spans="1:2" x14ac:dyDescent="0.35">
      <c r="A990" s="6" t="s">
        <v>1038</v>
      </c>
      <c r="B990">
        <v>1</v>
      </c>
    </row>
    <row r="991" spans="1:2" x14ac:dyDescent="0.35">
      <c r="A991" s="6" t="s">
        <v>1039</v>
      </c>
      <c r="B991">
        <v>1</v>
      </c>
    </row>
    <row r="992" spans="1:2" x14ac:dyDescent="0.35">
      <c r="A992" s="6" t="s">
        <v>1040</v>
      </c>
      <c r="B992">
        <v>1</v>
      </c>
    </row>
    <row r="993" spans="1:2" x14ac:dyDescent="0.35">
      <c r="A993" s="6" t="s">
        <v>1041</v>
      </c>
      <c r="B993">
        <v>1</v>
      </c>
    </row>
    <row r="994" spans="1:2" x14ac:dyDescent="0.35">
      <c r="A994" s="6" t="s">
        <v>1042</v>
      </c>
      <c r="B994">
        <v>1</v>
      </c>
    </row>
    <row r="995" spans="1:2" x14ac:dyDescent="0.35">
      <c r="A995" s="6" t="s">
        <v>1043</v>
      </c>
      <c r="B995">
        <v>1</v>
      </c>
    </row>
    <row r="996" spans="1:2" x14ac:dyDescent="0.35">
      <c r="A996" s="6" t="s">
        <v>1044</v>
      </c>
      <c r="B996">
        <v>1</v>
      </c>
    </row>
    <row r="997" spans="1:2" x14ac:dyDescent="0.35">
      <c r="A997" s="6" t="s">
        <v>1045</v>
      </c>
      <c r="B997">
        <v>1</v>
      </c>
    </row>
    <row r="998" spans="1:2" x14ac:dyDescent="0.35">
      <c r="A998" s="6" t="s">
        <v>1046</v>
      </c>
      <c r="B998">
        <v>1</v>
      </c>
    </row>
    <row r="999" spans="1:2" x14ac:dyDescent="0.35">
      <c r="A999" s="6" t="s">
        <v>1047</v>
      </c>
      <c r="B999">
        <v>1</v>
      </c>
    </row>
    <row r="1000" spans="1:2" x14ac:dyDescent="0.35">
      <c r="A1000" s="6" t="s">
        <v>1048</v>
      </c>
      <c r="B1000">
        <v>1</v>
      </c>
    </row>
    <row r="1001" spans="1:2" x14ac:dyDescent="0.35">
      <c r="A1001" s="6" t="s">
        <v>1049</v>
      </c>
      <c r="B1001">
        <v>1</v>
      </c>
    </row>
    <row r="1002" spans="1:2" x14ac:dyDescent="0.35">
      <c r="A1002" s="6" t="s">
        <v>1050</v>
      </c>
      <c r="B1002">
        <v>1</v>
      </c>
    </row>
    <row r="1003" spans="1:2" x14ac:dyDescent="0.35">
      <c r="A1003" s="6" t="s">
        <v>1051</v>
      </c>
      <c r="B1003">
        <v>1</v>
      </c>
    </row>
    <row r="1004" spans="1:2" x14ac:dyDescent="0.35">
      <c r="A1004" s="6" t="s">
        <v>1052</v>
      </c>
      <c r="B1004">
        <v>1</v>
      </c>
    </row>
    <row r="1005" spans="1:2" x14ac:dyDescent="0.35">
      <c r="A1005" s="6" t="s">
        <v>1053</v>
      </c>
      <c r="B1005">
        <v>1</v>
      </c>
    </row>
    <row r="1006" spans="1:2" x14ac:dyDescent="0.35">
      <c r="A1006" s="6" t="s">
        <v>1054</v>
      </c>
      <c r="B1006">
        <v>1</v>
      </c>
    </row>
    <row r="1007" spans="1:2" x14ac:dyDescent="0.35">
      <c r="A1007" s="6" t="s">
        <v>1055</v>
      </c>
      <c r="B1007">
        <v>1</v>
      </c>
    </row>
    <row r="1008" spans="1:2" x14ac:dyDescent="0.35">
      <c r="A1008" s="6" t="s">
        <v>1056</v>
      </c>
      <c r="B1008">
        <v>1</v>
      </c>
    </row>
    <row r="1009" spans="1:2" x14ac:dyDescent="0.35">
      <c r="A1009" s="6" t="s">
        <v>1057</v>
      </c>
      <c r="B1009">
        <v>1</v>
      </c>
    </row>
    <row r="1010" spans="1:2" x14ac:dyDescent="0.35">
      <c r="A1010" s="6" t="s">
        <v>1058</v>
      </c>
      <c r="B1010">
        <v>1</v>
      </c>
    </row>
    <row r="1011" spans="1:2" x14ac:dyDescent="0.35">
      <c r="A1011" s="6" t="s">
        <v>1059</v>
      </c>
      <c r="B1011">
        <v>1</v>
      </c>
    </row>
    <row r="1012" spans="1:2" x14ac:dyDescent="0.35">
      <c r="A1012" s="6" t="s">
        <v>1060</v>
      </c>
      <c r="B1012">
        <v>1</v>
      </c>
    </row>
    <row r="1013" spans="1:2" x14ac:dyDescent="0.35">
      <c r="A1013" s="6" t="s">
        <v>1061</v>
      </c>
      <c r="B1013">
        <v>1</v>
      </c>
    </row>
    <row r="1014" spans="1:2" x14ac:dyDescent="0.35">
      <c r="A1014" s="6" t="s">
        <v>1062</v>
      </c>
      <c r="B1014">
        <v>1</v>
      </c>
    </row>
    <row r="1015" spans="1:2" x14ac:dyDescent="0.35">
      <c r="A1015" s="6" t="s">
        <v>1063</v>
      </c>
      <c r="B1015">
        <v>1</v>
      </c>
    </row>
    <row r="1016" spans="1:2" x14ac:dyDescent="0.35">
      <c r="A1016" s="6" t="s">
        <v>1064</v>
      </c>
      <c r="B1016">
        <v>1</v>
      </c>
    </row>
    <row r="1017" spans="1:2" x14ac:dyDescent="0.35">
      <c r="A1017" s="6" t="s">
        <v>1065</v>
      </c>
      <c r="B1017">
        <v>1</v>
      </c>
    </row>
    <row r="1018" spans="1:2" x14ac:dyDescent="0.35">
      <c r="A1018" s="6" t="s">
        <v>1066</v>
      </c>
      <c r="B1018">
        <v>1</v>
      </c>
    </row>
    <row r="1019" spans="1:2" x14ac:dyDescent="0.35">
      <c r="A1019" s="6" t="s">
        <v>1067</v>
      </c>
      <c r="B1019">
        <v>1</v>
      </c>
    </row>
    <row r="1020" spans="1:2" x14ac:dyDescent="0.35">
      <c r="A1020" s="6" t="s">
        <v>1068</v>
      </c>
      <c r="B1020">
        <v>1</v>
      </c>
    </row>
    <row r="1021" spans="1:2" x14ac:dyDescent="0.35">
      <c r="A1021" s="6" t="s">
        <v>1069</v>
      </c>
      <c r="B1021">
        <v>1</v>
      </c>
    </row>
    <row r="1022" spans="1:2" x14ac:dyDescent="0.35">
      <c r="A1022" s="6" t="s">
        <v>1070</v>
      </c>
      <c r="B1022">
        <v>1</v>
      </c>
    </row>
    <row r="1023" spans="1:2" x14ac:dyDescent="0.35">
      <c r="A1023" s="6" t="s">
        <v>1071</v>
      </c>
      <c r="B1023">
        <v>1</v>
      </c>
    </row>
    <row r="1024" spans="1:2" x14ac:dyDescent="0.35">
      <c r="A1024" s="6" t="s">
        <v>1072</v>
      </c>
      <c r="B1024">
        <v>1</v>
      </c>
    </row>
    <row r="1025" spans="1:2" x14ac:dyDescent="0.35">
      <c r="A1025" s="6" t="s">
        <v>1073</v>
      </c>
      <c r="B1025">
        <v>1</v>
      </c>
    </row>
    <row r="1026" spans="1:2" x14ac:dyDescent="0.35">
      <c r="A1026" s="6" t="s">
        <v>1074</v>
      </c>
      <c r="B1026">
        <v>1</v>
      </c>
    </row>
    <row r="1027" spans="1:2" x14ac:dyDescent="0.35">
      <c r="A1027" s="6" t="s">
        <v>1075</v>
      </c>
      <c r="B1027">
        <v>1</v>
      </c>
    </row>
    <row r="1028" spans="1:2" x14ac:dyDescent="0.35">
      <c r="A1028" s="6" t="s">
        <v>1076</v>
      </c>
      <c r="B1028">
        <v>1</v>
      </c>
    </row>
    <row r="1029" spans="1:2" x14ac:dyDescent="0.35">
      <c r="A1029" s="6" t="s">
        <v>1077</v>
      </c>
      <c r="B1029">
        <v>1</v>
      </c>
    </row>
    <row r="1030" spans="1:2" x14ac:dyDescent="0.35">
      <c r="A1030" s="6" t="s">
        <v>1078</v>
      </c>
      <c r="B1030">
        <v>1</v>
      </c>
    </row>
    <row r="1031" spans="1:2" x14ac:dyDescent="0.35">
      <c r="A1031" s="6" t="s">
        <v>1079</v>
      </c>
      <c r="B1031">
        <v>1</v>
      </c>
    </row>
    <row r="1032" spans="1:2" x14ac:dyDescent="0.35">
      <c r="A1032" s="6" t="s">
        <v>1080</v>
      </c>
      <c r="B1032">
        <v>1</v>
      </c>
    </row>
    <row r="1033" spans="1:2" x14ac:dyDescent="0.35">
      <c r="A1033" s="6" t="s">
        <v>1081</v>
      </c>
      <c r="B1033">
        <v>1</v>
      </c>
    </row>
    <row r="1034" spans="1:2" x14ac:dyDescent="0.35">
      <c r="A1034" s="6" t="s">
        <v>1082</v>
      </c>
      <c r="B1034">
        <v>1</v>
      </c>
    </row>
    <row r="1035" spans="1:2" x14ac:dyDescent="0.35">
      <c r="A1035" s="6" t="s">
        <v>1083</v>
      </c>
      <c r="B1035">
        <v>1</v>
      </c>
    </row>
    <row r="1036" spans="1:2" x14ac:dyDescent="0.35">
      <c r="A1036" s="6" t="s">
        <v>1084</v>
      </c>
      <c r="B1036">
        <v>1</v>
      </c>
    </row>
    <row r="1037" spans="1:2" x14ac:dyDescent="0.35">
      <c r="A1037" s="6" t="s">
        <v>1085</v>
      </c>
      <c r="B1037">
        <v>1</v>
      </c>
    </row>
    <row r="1038" spans="1:2" x14ac:dyDescent="0.35">
      <c r="A1038" s="6" t="s">
        <v>1086</v>
      </c>
      <c r="B1038">
        <v>1</v>
      </c>
    </row>
    <row r="1039" spans="1:2" x14ac:dyDescent="0.35">
      <c r="A1039" s="6" t="s">
        <v>1087</v>
      </c>
      <c r="B1039">
        <v>1</v>
      </c>
    </row>
    <row r="1040" spans="1:2" x14ac:dyDescent="0.35">
      <c r="A1040" s="6" t="s">
        <v>1088</v>
      </c>
      <c r="B1040">
        <v>1</v>
      </c>
    </row>
    <row r="1041" spans="1:2" x14ac:dyDescent="0.35">
      <c r="A1041" s="6" t="s">
        <v>1089</v>
      </c>
      <c r="B1041">
        <v>1</v>
      </c>
    </row>
    <row r="1042" spans="1:2" x14ac:dyDescent="0.35">
      <c r="A1042" s="6" t="s">
        <v>1090</v>
      </c>
      <c r="B1042">
        <v>1</v>
      </c>
    </row>
    <row r="1043" spans="1:2" x14ac:dyDescent="0.35">
      <c r="A1043" s="6" t="s">
        <v>1091</v>
      </c>
      <c r="B1043">
        <v>1</v>
      </c>
    </row>
    <row r="1044" spans="1:2" x14ac:dyDescent="0.35">
      <c r="A1044" s="6" t="s">
        <v>1092</v>
      </c>
      <c r="B1044">
        <v>1</v>
      </c>
    </row>
    <row r="1045" spans="1:2" x14ac:dyDescent="0.35">
      <c r="A1045" s="6" t="s">
        <v>1093</v>
      </c>
      <c r="B1045">
        <v>1</v>
      </c>
    </row>
    <row r="1046" spans="1:2" x14ac:dyDescent="0.35">
      <c r="A1046" s="6" t="s">
        <v>1094</v>
      </c>
      <c r="B1046">
        <v>1</v>
      </c>
    </row>
    <row r="1047" spans="1:2" x14ac:dyDescent="0.35">
      <c r="A1047" s="6" t="s">
        <v>1095</v>
      </c>
      <c r="B1047">
        <v>1</v>
      </c>
    </row>
    <row r="1048" spans="1:2" x14ac:dyDescent="0.35">
      <c r="A1048" s="6" t="s">
        <v>1096</v>
      </c>
      <c r="B1048">
        <v>1</v>
      </c>
    </row>
    <row r="1049" spans="1:2" x14ac:dyDescent="0.35">
      <c r="A1049" s="6" t="s">
        <v>1097</v>
      </c>
      <c r="B1049">
        <v>1</v>
      </c>
    </row>
    <row r="1050" spans="1:2" x14ac:dyDescent="0.35">
      <c r="A1050" s="6" t="s">
        <v>1098</v>
      </c>
      <c r="B1050">
        <v>1</v>
      </c>
    </row>
    <row r="1051" spans="1:2" x14ac:dyDescent="0.35">
      <c r="A1051" s="6" t="s">
        <v>1099</v>
      </c>
      <c r="B1051">
        <v>1</v>
      </c>
    </row>
    <row r="1052" spans="1:2" x14ac:dyDescent="0.35">
      <c r="A1052" s="6" t="s">
        <v>1100</v>
      </c>
      <c r="B1052">
        <v>1</v>
      </c>
    </row>
    <row r="1053" spans="1:2" x14ac:dyDescent="0.35">
      <c r="A1053" s="6" t="s">
        <v>1101</v>
      </c>
      <c r="B1053">
        <v>1</v>
      </c>
    </row>
    <row r="1054" spans="1:2" x14ac:dyDescent="0.35">
      <c r="A1054" s="6" t="s">
        <v>1102</v>
      </c>
      <c r="B1054">
        <v>1</v>
      </c>
    </row>
    <row r="1055" spans="1:2" x14ac:dyDescent="0.35">
      <c r="A1055" s="6" t="s">
        <v>1103</v>
      </c>
      <c r="B1055">
        <v>1</v>
      </c>
    </row>
    <row r="1056" spans="1:2" x14ac:dyDescent="0.35">
      <c r="A1056" s="6" t="s">
        <v>1104</v>
      </c>
      <c r="B1056">
        <v>1</v>
      </c>
    </row>
    <row r="1057" spans="1:2" x14ac:dyDescent="0.35">
      <c r="A1057" s="6" t="s">
        <v>1105</v>
      </c>
      <c r="B1057">
        <v>1</v>
      </c>
    </row>
    <row r="1058" spans="1:2" x14ac:dyDescent="0.35">
      <c r="A1058" s="6" t="s">
        <v>1106</v>
      </c>
      <c r="B1058">
        <v>1</v>
      </c>
    </row>
    <row r="1059" spans="1:2" x14ac:dyDescent="0.35">
      <c r="A1059" s="6" t="s">
        <v>1107</v>
      </c>
      <c r="B1059">
        <v>1</v>
      </c>
    </row>
    <row r="1060" spans="1:2" x14ac:dyDescent="0.35">
      <c r="A1060" s="6" t="s">
        <v>1108</v>
      </c>
      <c r="B1060">
        <v>1</v>
      </c>
    </row>
    <row r="1061" spans="1:2" x14ac:dyDescent="0.35">
      <c r="A1061" s="6" t="s">
        <v>1109</v>
      </c>
      <c r="B1061">
        <v>1</v>
      </c>
    </row>
    <row r="1062" spans="1:2" x14ac:dyDescent="0.35">
      <c r="A1062" s="6" t="s">
        <v>1110</v>
      </c>
      <c r="B1062">
        <v>1</v>
      </c>
    </row>
    <row r="1063" spans="1:2" x14ac:dyDescent="0.35">
      <c r="A1063" s="6" t="s">
        <v>1111</v>
      </c>
      <c r="B1063">
        <v>1</v>
      </c>
    </row>
    <row r="1064" spans="1:2" x14ac:dyDescent="0.35">
      <c r="A1064" s="6" t="s">
        <v>1112</v>
      </c>
      <c r="B1064">
        <v>1</v>
      </c>
    </row>
    <row r="1065" spans="1:2" x14ac:dyDescent="0.35">
      <c r="A1065" s="6" t="s">
        <v>1113</v>
      </c>
      <c r="B1065">
        <v>1</v>
      </c>
    </row>
    <row r="1066" spans="1:2" x14ac:dyDescent="0.35">
      <c r="A1066" s="6" t="s">
        <v>1114</v>
      </c>
      <c r="B1066">
        <v>1</v>
      </c>
    </row>
    <row r="1067" spans="1:2" x14ac:dyDescent="0.35">
      <c r="A1067" s="6" t="s">
        <v>1115</v>
      </c>
      <c r="B1067">
        <v>1</v>
      </c>
    </row>
    <row r="1068" spans="1:2" x14ac:dyDescent="0.35">
      <c r="A1068" s="6" t="s">
        <v>1116</v>
      </c>
      <c r="B1068">
        <v>1</v>
      </c>
    </row>
    <row r="1069" spans="1:2" x14ac:dyDescent="0.35">
      <c r="A1069" s="6" t="s">
        <v>1117</v>
      </c>
      <c r="B1069">
        <v>1</v>
      </c>
    </row>
    <row r="1070" spans="1:2" x14ac:dyDescent="0.35">
      <c r="A1070" s="6" t="s">
        <v>1118</v>
      </c>
      <c r="B1070">
        <v>1</v>
      </c>
    </row>
    <row r="1071" spans="1:2" x14ac:dyDescent="0.35">
      <c r="A1071" s="6" t="s">
        <v>1119</v>
      </c>
      <c r="B1071">
        <v>1</v>
      </c>
    </row>
    <row r="1072" spans="1:2" x14ac:dyDescent="0.35">
      <c r="A1072" s="6" t="s">
        <v>1120</v>
      </c>
      <c r="B1072">
        <v>1</v>
      </c>
    </row>
    <row r="1073" spans="1:2" x14ac:dyDescent="0.35">
      <c r="A1073" s="6" t="s">
        <v>1121</v>
      </c>
      <c r="B1073">
        <v>1</v>
      </c>
    </row>
    <row r="1074" spans="1:2" x14ac:dyDescent="0.35">
      <c r="A1074" s="6" t="s">
        <v>1122</v>
      </c>
      <c r="B1074">
        <v>1</v>
      </c>
    </row>
    <row r="1075" spans="1:2" x14ac:dyDescent="0.35">
      <c r="A1075" s="6" t="s">
        <v>1123</v>
      </c>
      <c r="B1075">
        <v>1</v>
      </c>
    </row>
    <row r="1076" spans="1:2" x14ac:dyDescent="0.35">
      <c r="A1076" s="6" t="s">
        <v>1124</v>
      </c>
      <c r="B1076">
        <v>1</v>
      </c>
    </row>
    <row r="1077" spans="1:2" x14ac:dyDescent="0.35">
      <c r="A1077" s="6" t="s">
        <v>1125</v>
      </c>
      <c r="B1077">
        <v>1</v>
      </c>
    </row>
    <row r="1078" spans="1:2" x14ac:dyDescent="0.35">
      <c r="A1078" s="6" t="s">
        <v>1126</v>
      </c>
      <c r="B1078">
        <v>1</v>
      </c>
    </row>
    <row r="1079" spans="1:2" x14ac:dyDescent="0.35">
      <c r="A1079" s="6" t="s">
        <v>1127</v>
      </c>
      <c r="B1079">
        <v>1</v>
      </c>
    </row>
    <row r="1080" spans="1:2" x14ac:dyDescent="0.35">
      <c r="A1080" s="6" t="s">
        <v>1128</v>
      </c>
      <c r="B1080">
        <v>1</v>
      </c>
    </row>
    <row r="1081" spans="1:2" x14ac:dyDescent="0.35">
      <c r="A1081" s="6" t="s">
        <v>1129</v>
      </c>
      <c r="B1081">
        <v>1</v>
      </c>
    </row>
    <row r="1082" spans="1:2" x14ac:dyDescent="0.35">
      <c r="A1082" s="6" t="s">
        <v>1130</v>
      </c>
      <c r="B1082">
        <v>1</v>
      </c>
    </row>
    <row r="1083" spans="1:2" x14ac:dyDescent="0.35">
      <c r="A1083" s="6" t="s">
        <v>1131</v>
      </c>
      <c r="B1083">
        <v>1</v>
      </c>
    </row>
    <row r="1084" spans="1:2" x14ac:dyDescent="0.35">
      <c r="A1084" s="6" t="s">
        <v>1132</v>
      </c>
      <c r="B1084">
        <v>1</v>
      </c>
    </row>
    <row r="1085" spans="1:2" x14ac:dyDescent="0.35">
      <c r="A1085" s="6" t="s">
        <v>1133</v>
      </c>
      <c r="B1085">
        <v>1</v>
      </c>
    </row>
    <row r="1086" spans="1:2" x14ac:dyDescent="0.35">
      <c r="A1086" s="6" t="s">
        <v>1134</v>
      </c>
      <c r="B1086">
        <v>1</v>
      </c>
    </row>
    <row r="1087" spans="1:2" x14ac:dyDescent="0.35">
      <c r="A1087" s="6" t="s">
        <v>1135</v>
      </c>
      <c r="B1087">
        <v>1</v>
      </c>
    </row>
    <row r="1088" spans="1:2" x14ac:dyDescent="0.35">
      <c r="A1088" s="6" t="s">
        <v>1136</v>
      </c>
      <c r="B1088">
        <v>1</v>
      </c>
    </row>
    <row r="1089" spans="1:2" x14ac:dyDescent="0.35">
      <c r="A1089" s="6" t="s">
        <v>1137</v>
      </c>
      <c r="B1089">
        <v>1</v>
      </c>
    </row>
    <row r="1090" spans="1:2" x14ac:dyDescent="0.35">
      <c r="A1090" s="6" t="s">
        <v>1138</v>
      </c>
      <c r="B1090">
        <v>1</v>
      </c>
    </row>
    <row r="1091" spans="1:2" x14ac:dyDescent="0.35">
      <c r="A1091" s="6" t="s">
        <v>1139</v>
      </c>
      <c r="B1091">
        <v>1</v>
      </c>
    </row>
    <row r="1092" spans="1:2" x14ac:dyDescent="0.35">
      <c r="A1092" s="6" t="s">
        <v>1140</v>
      </c>
      <c r="B1092">
        <v>1</v>
      </c>
    </row>
    <row r="1093" spans="1:2" x14ac:dyDescent="0.35">
      <c r="A1093" s="6" t="s">
        <v>1141</v>
      </c>
      <c r="B1093">
        <v>1</v>
      </c>
    </row>
    <row r="1094" spans="1:2" x14ac:dyDescent="0.35">
      <c r="A1094" s="6" t="s">
        <v>1142</v>
      </c>
      <c r="B1094">
        <v>1</v>
      </c>
    </row>
    <row r="1095" spans="1:2" x14ac:dyDescent="0.35">
      <c r="A1095" s="6" t="s">
        <v>1143</v>
      </c>
      <c r="B1095">
        <v>1</v>
      </c>
    </row>
    <row r="1096" spans="1:2" x14ac:dyDescent="0.35">
      <c r="A1096" s="6" t="s">
        <v>1144</v>
      </c>
      <c r="B1096">
        <v>1</v>
      </c>
    </row>
    <row r="1097" spans="1:2" x14ac:dyDescent="0.35">
      <c r="A1097" s="6" t="s">
        <v>1145</v>
      </c>
      <c r="B1097">
        <v>1</v>
      </c>
    </row>
    <row r="1098" spans="1:2" x14ac:dyDescent="0.35">
      <c r="A1098" s="6" t="s">
        <v>1146</v>
      </c>
      <c r="B1098">
        <v>1</v>
      </c>
    </row>
    <row r="1099" spans="1:2" x14ac:dyDescent="0.35">
      <c r="A1099" s="6" t="s">
        <v>1147</v>
      </c>
      <c r="B1099">
        <v>1</v>
      </c>
    </row>
    <row r="1100" spans="1:2" x14ac:dyDescent="0.35">
      <c r="A1100" s="6" t="s">
        <v>1148</v>
      </c>
      <c r="B1100">
        <v>1</v>
      </c>
    </row>
    <row r="1101" spans="1:2" x14ac:dyDescent="0.35">
      <c r="A1101" s="6" t="s">
        <v>1149</v>
      </c>
      <c r="B1101">
        <v>1</v>
      </c>
    </row>
    <row r="1102" spans="1:2" x14ac:dyDescent="0.35">
      <c r="A1102" s="6" t="s">
        <v>1150</v>
      </c>
      <c r="B1102">
        <v>1</v>
      </c>
    </row>
    <row r="1103" spans="1:2" x14ac:dyDescent="0.35">
      <c r="A1103" s="6" t="s">
        <v>1151</v>
      </c>
      <c r="B1103">
        <v>1</v>
      </c>
    </row>
    <row r="1104" spans="1:2" x14ac:dyDescent="0.35">
      <c r="A1104" s="6" t="s">
        <v>1152</v>
      </c>
      <c r="B1104">
        <v>1</v>
      </c>
    </row>
    <row r="1105" spans="1:2" x14ac:dyDescent="0.35">
      <c r="A1105" s="6" t="s">
        <v>1153</v>
      </c>
      <c r="B1105">
        <v>1</v>
      </c>
    </row>
    <row r="1106" spans="1:2" x14ac:dyDescent="0.35">
      <c r="A1106" s="6" t="s">
        <v>1154</v>
      </c>
      <c r="B1106">
        <v>1</v>
      </c>
    </row>
    <row r="1107" spans="1:2" x14ac:dyDescent="0.35">
      <c r="A1107" s="6" t="s">
        <v>1155</v>
      </c>
      <c r="B1107">
        <v>1</v>
      </c>
    </row>
    <row r="1108" spans="1:2" x14ac:dyDescent="0.35">
      <c r="A1108" s="6" t="s">
        <v>1156</v>
      </c>
      <c r="B1108">
        <v>1</v>
      </c>
    </row>
    <row r="1109" spans="1:2" x14ac:dyDescent="0.35">
      <c r="A1109" s="6" t="s">
        <v>1157</v>
      </c>
      <c r="B1109">
        <v>1</v>
      </c>
    </row>
    <row r="1110" spans="1:2" x14ac:dyDescent="0.35">
      <c r="A1110" s="6" t="s">
        <v>1158</v>
      </c>
      <c r="B1110">
        <v>1</v>
      </c>
    </row>
    <row r="1111" spans="1:2" x14ac:dyDescent="0.35">
      <c r="A1111" s="6" t="s">
        <v>1159</v>
      </c>
      <c r="B1111">
        <v>1</v>
      </c>
    </row>
    <row r="1112" spans="1:2" x14ac:dyDescent="0.35">
      <c r="A1112" s="6" t="s">
        <v>1160</v>
      </c>
      <c r="B1112">
        <v>1</v>
      </c>
    </row>
    <row r="1113" spans="1:2" x14ac:dyDescent="0.35">
      <c r="A1113" s="6" t="s">
        <v>1161</v>
      </c>
      <c r="B1113">
        <v>1</v>
      </c>
    </row>
    <row r="1114" spans="1:2" x14ac:dyDescent="0.35">
      <c r="A1114" s="6" t="s">
        <v>1162</v>
      </c>
      <c r="B1114">
        <v>1</v>
      </c>
    </row>
    <row r="1115" spans="1:2" x14ac:dyDescent="0.35">
      <c r="A1115" s="6" t="s">
        <v>1163</v>
      </c>
      <c r="B1115">
        <v>1</v>
      </c>
    </row>
    <row r="1116" spans="1:2" x14ac:dyDescent="0.35">
      <c r="A1116" s="6" t="s">
        <v>1164</v>
      </c>
      <c r="B1116">
        <v>1</v>
      </c>
    </row>
    <row r="1117" spans="1:2" x14ac:dyDescent="0.35">
      <c r="A1117" s="6" t="s">
        <v>1165</v>
      </c>
      <c r="B1117">
        <v>1</v>
      </c>
    </row>
    <row r="1118" spans="1:2" x14ac:dyDescent="0.35">
      <c r="A1118" s="6" t="s">
        <v>1166</v>
      </c>
      <c r="B1118">
        <v>1</v>
      </c>
    </row>
    <row r="1119" spans="1:2" x14ac:dyDescent="0.35">
      <c r="A1119" s="6" t="s">
        <v>1167</v>
      </c>
      <c r="B1119">
        <v>1</v>
      </c>
    </row>
    <row r="1120" spans="1:2" x14ac:dyDescent="0.35">
      <c r="A1120" s="6" t="s">
        <v>1168</v>
      </c>
      <c r="B1120">
        <v>1</v>
      </c>
    </row>
    <row r="1121" spans="1:2" x14ac:dyDescent="0.35">
      <c r="A1121" s="6" t="s">
        <v>1169</v>
      </c>
      <c r="B1121">
        <v>1</v>
      </c>
    </row>
    <row r="1122" spans="1:2" x14ac:dyDescent="0.35">
      <c r="A1122" s="6" t="s">
        <v>1170</v>
      </c>
      <c r="B1122">
        <v>1</v>
      </c>
    </row>
    <row r="1123" spans="1:2" x14ac:dyDescent="0.35">
      <c r="A1123" s="6" t="s">
        <v>1171</v>
      </c>
      <c r="B1123">
        <v>1</v>
      </c>
    </row>
    <row r="1124" spans="1:2" x14ac:dyDescent="0.35">
      <c r="A1124" s="6" t="s">
        <v>1173</v>
      </c>
      <c r="B1124">
        <v>1</v>
      </c>
    </row>
    <row r="1125" spans="1:2" x14ac:dyDescent="0.35">
      <c r="A1125" s="6" t="s">
        <v>1174</v>
      </c>
      <c r="B1125">
        <v>1</v>
      </c>
    </row>
    <row r="1126" spans="1:2" x14ac:dyDescent="0.35">
      <c r="A1126" s="6" t="s">
        <v>1175</v>
      </c>
      <c r="B1126">
        <v>1</v>
      </c>
    </row>
    <row r="1127" spans="1:2" x14ac:dyDescent="0.35">
      <c r="A1127" s="6" t="s">
        <v>1176</v>
      </c>
      <c r="B1127">
        <v>1</v>
      </c>
    </row>
    <row r="1128" spans="1:2" x14ac:dyDescent="0.35">
      <c r="A1128" s="6" t="s">
        <v>1177</v>
      </c>
      <c r="B1128">
        <v>1</v>
      </c>
    </row>
    <row r="1129" spans="1:2" x14ac:dyDescent="0.35">
      <c r="A1129" s="6" t="s">
        <v>1178</v>
      </c>
      <c r="B1129">
        <v>1</v>
      </c>
    </row>
    <row r="1130" spans="1:2" x14ac:dyDescent="0.35">
      <c r="A1130" s="6" t="s">
        <v>1179</v>
      </c>
      <c r="B1130">
        <v>1</v>
      </c>
    </row>
    <row r="1131" spans="1:2" x14ac:dyDescent="0.35">
      <c r="A1131" s="6" t="s">
        <v>1180</v>
      </c>
      <c r="B1131">
        <v>1</v>
      </c>
    </row>
    <row r="1132" spans="1:2" x14ac:dyDescent="0.35">
      <c r="A1132" s="6" t="s">
        <v>1181</v>
      </c>
      <c r="B1132">
        <v>1</v>
      </c>
    </row>
    <row r="1133" spans="1:2" x14ac:dyDescent="0.35">
      <c r="A1133" s="6" t="s">
        <v>1182</v>
      </c>
      <c r="B1133">
        <v>1</v>
      </c>
    </row>
    <row r="1134" spans="1:2" x14ac:dyDescent="0.35">
      <c r="A1134" s="6" t="s">
        <v>1183</v>
      </c>
      <c r="B1134">
        <v>1</v>
      </c>
    </row>
    <row r="1135" spans="1:2" x14ac:dyDescent="0.35">
      <c r="A1135" s="6" t="s">
        <v>1184</v>
      </c>
      <c r="B1135">
        <v>1</v>
      </c>
    </row>
    <row r="1136" spans="1:2" x14ac:dyDescent="0.35">
      <c r="A1136" s="6" t="s">
        <v>1185</v>
      </c>
      <c r="B1136">
        <v>1</v>
      </c>
    </row>
    <row r="1137" spans="1:2" x14ac:dyDescent="0.35">
      <c r="A1137" s="6" t="s">
        <v>1186</v>
      </c>
      <c r="B1137">
        <v>1</v>
      </c>
    </row>
    <row r="1138" spans="1:2" x14ac:dyDescent="0.35">
      <c r="A1138" s="6" t="s">
        <v>1187</v>
      </c>
      <c r="B1138">
        <v>1</v>
      </c>
    </row>
    <row r="1139" spans="1:2" x14ac:dyDescent="0.35">
      <c r="A1139" s="6" t="s">
        <v>1188</v>
      </c>
      <c r="B1139">
        <v>1</v>
      </c>
    </row>
    <row r="1140" spans="1:2" x14ac:dyDescent="0.35">
      <c r="A1140" s="6" t="s">
        <v>1189</v>
      </c>
      <c r="B1140">
        <v>1</v>
      </c>
    </row>
    <row r="1141" spans="1:2" x14ac:dyDescent="0.35">
      <c r="A1141" s="6" t="s">
        <v>1190</v>
      </c>
      <c r="B1141">
        <v>1</v>
      </c>
    </row>
    <row r="1142" spans="1:2" x14ac:dyDescent="0.35">
      <c r="A1142" s="6" t="s">
        <v>1191</v>
      </c>
      <c r="B1142">
        <v>1</v>
      </c>
    </row>
    <row r="1143" spans="1:2" x14ac:dyDescent="0.35">
      <c r="A1143" s="6" t="s">
        <v>1192</v>
      </c>
      <c r="B1143">
        <v>1</v>
      </c>
    </row>
    <row r="1144" spans="1:2" x14ac:dyDescent="0.35">
      <c r="A1144" s="6" t="s">
        <v>1193</v>
      </c>
      <c r="B1144">
        <v>1</v>
      </c>
    </row>
    <row r="1145" spans="1:2" x14ac:dyDescent="0.35">
      <c r="A1145" s="6" t="s">
        <v>1194</v>
      </c>
      <c r="B1145">
        <v>1</v>
      </c>
    </row>
    <row r="1146" spans="1:2" x14ac:dyDescent="0.35">
      <c r="A1146" s="6" t="s">
        <v>1195</v>
      </c>
      <c r="B1146">
        <v>1</v>
      </c>
    </row>
    <row r="1147" spans="1:2" x14ac:dyDescent="0.35">
      <c r="A1147" s="6" t="s">
        <v>1196</v>
      </c>
      <c r="B1147">
        <v>1</v>
      </c>
    </row>
    <row r="1148" spans="1:2" x14ac:dyDescent="0.35">
      <c r="A1148" s="6" t="s">
        <v>1197</v>
      </c>
      <c r="B1148">
        <v>1</v>
      </c>
    </row>
    <row r="1149" spans="1:2" x14ac:dyDescent="0.35">
      <c r="A1149" s="6" t="s">
        <v>1198</v>
      </c>
      <c r="B1149">
        <v>1</v>
      </c>
    </row>
    <row r="1150" spans="1:2" x14ac:dyDescent="0.35">
      <c r="A1150" s="6" t="s">
        <v>1199</v>
      </c>
      <c r="B1150">
        <v>1</v>
      </c>
    </row>
    <row r="1151" spans="1:2" x14ac:dyDescent="0.35">
      <c r="A1151" s="6" t="s">
        <v>1200</v>
      </c>
      <c r="B1151">
        <v>1</v>
      </c>
    </row>
    <row r="1152" spans="1:2" x14ac:dyDescent="0.35">
      <c r="A1152" s="6" t="s">
        <v>1201</v>
      </c>
      <c r="B1152">
        <v>1</v>
      </c>
    </row>
    <row r="1153" spans="1:2" x14ac:dyDescent="0.35">
      <c r="A1153" s="6" t="s">
        <v>1202</v>
      </c>
      <c r="B1153">
        <v>1</v>
      </c>
    </row>
    <row r="1154" spans="1:2" x14ac:dyDescent="0.35">
      <c r="A1154" s="6" t="s">
        <v>1203</v>
      </c>
      <c r="B1154">
        <v>1</v>
      </c>
    </row>
    <row r="1155" spans="1:2" x14ac:dyDescent="0.35">
      <c r="A1155" s="6" t="s">
        <v>1204</v>
      </c>
      <c r="B1155">
        <v>1</v>
      </c>
    </row>
    <row r="1156" spans="1:2" x14ac:dyDescent="0.35">
      <c r="A1156" s="6" t="s">
        <v>1205</v>
      </c>
      <c r="B1156">
        <v>1</v>
      </c>
    </row>
    <row r="1157" spans="1:2" x14ac:dyDescent="0.35">
      <c r="A1157" s="6" t="s">
        <v>1206</v>
      </c>
      <c r="B1157">
        <v>1</v>
      </c>
    </row>
    <row r="1158" spans="1:2" x14ac:dyDescent="0.35">
      <c r="A1158" s="6" t="s">
        <v>1207</v>
      </c>
      <c r="B1158">
        <v>1</v>
      </c>
    </row>
    <row r="1159" spans="1:2" x14ac:dyDescent="0.35">
      <c r="A1159" s="6" t="s">
        <v>1208</v>
      </c>
      <c r="B1159">
        <v>1</v>
      </c>
    </row>
    <row r="1160" spans="1:2" x14ac:dyDescent="0.35">
      <c r="A1160" s="6" t="s">
        <v>1209</v>
      </c>
      <c r="B1160">
        <v>1</v>
      </c>
    </row>
    <row r="1161" spans="1:2" x14ac:dyDescent="0.35">
      <c r="A1161" s="6" t="s">
        <v>1210</v>
      </c>
      <c r="B1161">
        <v>1</v>
      </c>
    </row>
    <row r="1162" spans="1:2" x14ac:dyDescent="0.35">
      <c r="A1162" s="6" t="s">
        <v>1211</v>
      </c>
      <c r="B1162">
        <v>1</v>
      </c>
    </row>
    <row r="1163" spans="1:2" x14ac:dyDescent="0.35">
      <c r="A1163" s="6" t="s">
        <v>1212</v>
      </c>
      <c r="B1163">
        <v>1</v>
      </c>
    </row>
    <row r="1164" spans="1:2" x14ac:dyDescent="0.35">
      <c r="A1164" s="6" t="s">
        <v>1213</v>
      </c>
      <c r="B1164">
        <v>1</v>
      </c>
    </row>
    <row r="1165" spans="1:2" x14ac:dyDescent="0.35">
      <c r="A1165" s="6" t="s">
        <v>1214</v>
      </c>
      <c r="B1165">
        <v>1</v>
      </c>
    </row>
    <row r="1166" spans="1:2" x14ac:dyDescent="0.35">
      <c r="A1166" s="6" t="s">
        <v>1215</v>
      </c>
      <c r="B1166">
        <v>1</v>
      </c>
    </row>
    <row r="1167" spans="1:2" x14ac:dyDescent="0.35">
      <c r="A1167" s="6" t="s">
        <v>1216</v>
      </c>
      <c r="B1167">
        <v>1</v>
      </c>
    </row>
    <row r="1168" spans="1:2" x14ac:dyDescent="0.35">
      <c r="A1168" s="6" t="s">
        <v>1217</v>
      </c>
      <c r="B1168">
        <v>1</v>
      </c>
    </row>
    <row r="1169" spans="1:2" x14ac:dyDescent="0.35">
      <c r="A1169" s="6" t="s">
        <v>1218</v>
      </c>
      <c r="B1169">
        <v>1</v>
      </c>
    </row>
    <row r="1170" spans="1:2" x14ac:dyDescent="0.35">
      <c r="A1170" s="6" t="s">
        <v>1219</v>
      </c>
      <c r="B1170">
        <v>1</v>
      </c>
    </row>
    <row r="1171" spans="1:2" x14ac:dyDescent="0.35">
      <c r="A1171" s="6" t="s">
        <v>1220</v>
      </c>
      <c r="B1171">
        <v>1</v>
      </c>
    </row>
    <row r="1172" spans="1:2" x14ac:dyDescent="0.35">
      <c r="A1172" s="6" t="s">
        <v>1221</v>
      </c>
      <c r="B1172">
        <v>1</v>
      </c>
    </row>
    <row r="1173" spans="1:2" x14ac:dyDescent="0.35">
      <c r="A1173" s="6" t="s">
        <v>1222</v>
      </c>
      <c r="B1173">
        <v>1</v>
      </c>
    </row>
    <row r="1174" spans="1:2" x14ac:dyDescent="0.35">
      <c r="A1174" s="6" t="s">
        <v>1223</v>
      </c>
      <c r="B1174">
        <v>1</v>
      </c>
    </row>
    <row r="1175" spans="1:2" x14ac:dyDescent="0.35">
      <c r="A1175" s="6" t="s">
        <v>1224</v>
      </c>
      <c r="B1175">
        <v>1</v>
      </c>
    </row>
    <row r="1176" spans="1:2" x14ac:dyDescent="0.35">
      <c r="A1176" s="6" t="s">
        <v>1225</v>
      </c>
      <c r="B1176">
        <v>1</v>
      </c>
    </row>
    <row r="1177" spans="1:2" x14ac:dyDescent="0.35">
      <c r="A1177" s="6" t="s">
        <v>1226</v>
      </c>
      <c r="B1177">
        <v>1</v>
      </c>
    </row>
    <row r="1178" spans="1:2" x14ac:dyDescent="0.35">
      <c r="A1178" s="6" t="s">
        <v>1227</v>
      </c>
      <c r="B1178">
        <v>1</v>
      </c>
    </row>
    <row r="1179" spans="1:2" x14ac:dyDescent="0.35">
      <c r="A1179" s="6" t="s">
        <v>1228</v>
      </c>
      <c r="B1179">
        <v>1</v>
      </c>
    </row>
    <row r="1180" spans="1:2" x14ac:dyDescent="0.35">
      <c r="A1180" s="6" t="s">
        <v>1229</v>
      </c>
      <c r="B1180">
        <v>1</v>
      </c>
    </row>
    <row r="1181" spans="1:2" x14ac:dyDescent="0.35">
      <c r="A1181" s="6" t="s">
        <v>1230</v>
      </c>
      <c r="B1181">
        <v>1</v>
      </c>
    </row>
    <row r="1182" spans="1:2" x14ac:dyDescent="0.35">
      <c r="A1182" s="6" t="s">
        <v>1231</v>
      </c>
      <c r="B1182">
        <v>1</v>
      </c>
    </row>
    <row r="1183" spans="1:2" x14ac:dyDescent="0.35">
      <c r="A1183" s="6" t="s">
        <v>1232</v>
      </c>
      <c r="B1183">
        <v>1</v>
      </c>
    </row>
    <row r="1184" spans="1:2" x14ac:dyDescent="0.35">
      <c r="A1184" s="6" t="s">
        <v>1233</v>
      </c>
      <c r="B1184">
        <v>1</v>
      </c>
    </row>
    <row r="1185" spans="1:2" x14ac:dyDescent="0.35">
      <c r="A1185" s="6" t="s">
        <v>1234</v>
      </c>
      <c r="B1185">
        <v>1</v>
      </c>
    </row>
    <row r="1186" spans="1:2" x14ac:dyDescent="0.35">
      <c r="A1186" s="6" t="s">
        <v>1235</v>
      </c>
      <c r="B1186">
        <v>1</v>
      </c>
    </row>
    <row r="1187" spans="1:2" x14ac:dyDescent="0.35">
      <c r="A1187" s="6" t="s">
        <v>1236</v>
      </c>
      <c r="B1187">
        <v>1</v>
      </c>
    </row>
    <row r="1188" spans="1:2" x14ac:dyDescent="0.35">
      <c r="A1188" s="6" t="s">
        <v>1237</v>
      </c>
      <c r="B1188">
        <v>1</v>
      </c>
    </row>
    <row r="1189" spans="1:2" x14ac:dyDescent="0.35">
      <c r="A1189" s="6" t="s">
        <v>1238</v>
      </c>
      <c r="B1189">
        <v>1</v>
      </c>
    </row>
    <row r="1190" spans="1:2" x14ac:dyDescent="0.35">
      <c r="A1190" s="6" t="s">
        <v>1239</v>
      </c>
      <c r="B1190">
        <v>1</v>
      </c>
    </row>
    <row r="1191" spans="1:2" x14ac:dyDescent="0.35">
      <c r="A1191" s="6" t="s">
        <v>1240</v>
      </c>
      <c r="B1191">
        <v>1</v>
      </c>
    </row>
    <row r="1192" spans="1:2" x14ac:dyDescent="0.35">
      <c r="A1192" s="6" t="s">
        <v>1241</v>
      </c>
      <c r="B1192">
        <v>1</v>
      </c>
    </row>
    <row r="1193" spans="1:2" x14ac:dyDescent="0.35">
      <c r="A1193" s="6" t="s">
        <v>1242</v>
      </c>
      <c r="B1193">
        <v>1</v>
      </c>
    </row>
    <row r="1194" spans="1:2" x14ac:dyDescent="0.35">
      <c r="A1194" s="6" t="s">
        <v>1243</v>
      </c>
      <c r="B1194">
        <v>1</v>
      </c>
    </row>
    <row r="1195" spans="1:2" x14ac:dyDescent="0.35">
      <c r="A1195" s="6" t="s">
        <v>1244</v>
      </c>
      <c r="B1195">
        <v>1</v>
      </c>
    </row>
    <row r="1196" spans="1:2" x14ac:dyDescent="0.35">
      <c r="A1196" s="6" t="s">
        <v>1245</v>
      </c>
      <c r="B1196">
        <v>1</v>
      </c>
    </row>
    <row r="1197" spans="1:2" x14ac:dyDescent="0.35">
      <c r="A1197" s="6" t="s">
        <v>1246</v>
      </c>
      <c r="B1197">
        <v>1</v>
      </c>
    </row>
    <row r="1198" spans="1:2" x14ac:dyDescent="0.35">
      <c r="A1198" s="6" t="s">
        <v>1247</v>
      </c>
      <c r="B1198">
        <v>1</v>
      </c>
    </row>
    <row r="1199" spans="1:2" x14ac:dyDescent="0.35">
      <c r="A1199" s="6" t="s">
        <v>1248</v>
      </c>
      <c r="B1199">
        <v>1</v>
      </c>
    </row>
    <row r="1200" spans="1:2" x14ac:dyDescent="0.35">
      <c r="A1200" s="6" t="s">
        <v>1249</v>
      </c>
      <c r="B1200">
        <v>1</v>
      </c>
    </row>
    <row r="1201" spans="1:2" x14ac:dyDescent="0.35">
      <c r="A1201" s="6" t="s">
        <v>1250</v>
      </c>
      <c r="B1201">
        <v>1</v>
      </c>
    </row>
    <row r="1202" spans="1:2" x14ac:dyDescent="0.35">
      <c r="A1202" s="6" t="s">
        <v>1251</v>
      </c>
      <c r="B1202">
        <v>1</v>
      </c>
    </row>
    <row r="1203" spans="1:2" x14ac:dyDescent="0.35">
      <c r="A1203" s="6" t="s">
        <v>1252</v>
      </c>
      <c r="B1203">
        <v>1</v>
      </c>
    </row>
    <row r="1204" spans="1:2" x14ac:dyDescent="0.35">
      <c r="A1204" s="6" t="s">
        <v>1253</v>
      </c>
      <c r="B1204">
        <v>1</v>
      </c>
    </row>
    <row r="1205" spans="1:2" x14ac:dyDescent="0.35">
      <c r="A1205" s="6" t="s">
        <v>1254</v>
      </c>
      <c r="B1205">
        <v>1</v>
      </c>
    </row>
    <row r="1206" spans="1:2" x14ac:dyDescent="0.35">
      <c r="A1206" s="6" t="s">
        <v>1255</v>
      </c>
      <c r="B1206">
        <v>1</v>
      </c>
    </row>
    <row r="1207" spans="1:2" x14ac:dyDescent="0.35">
      <c r="A1207" s="6" t="s">
        <v>1256</v>
      </c>
      <c r="B1207">
        <v>1</v>
      </c>
    </row>
    <row r="1208" spans="1:2" x14ac:dyDescent="0.35">
      <c r="A1208" s="6" t="s">
        <v>1257</v>
      </c>
      <c r="B1208">
        <v>1</v>
      </c>
    </row>
    <row r="1209" spans="1:2" x14ac:dyDescent="0.35">
      <c r="A1209" s="6" t="s">
        <v>1258</v>
      </c>
      <c r="B1209">
        <v>1</v>
      </c>
    </row>
    <row r="1210" spans="1:2" x14ac:dyDescent="0.35">
      <c r="A1210" s="6" t="s">
        <v>1259</v>
      </c>
      <c r="B1210">
        <v>1</v>
      </c>
    </row>
    <row r="1211" spans="1:2" x14ac:dyDescent="0.35">
      <c r="A1211" s="6" t="s">
        <v>1260</v>
      </c>
      <c r="B1211">
        <v>1</v>
      </c>
    </row>
    <row r="1212" spans="1:2" x14ac:dyDescent="0.35">
      <c r="A1212" s="6" t="s">
        <v>1261</v>
      </c>
      <c r="B1212">
        <v>1</v>
      </c>
    </row>
    <row r="1213" spans="1:2" x14ac:dyDescent="0.35">
      <c r="A1213" s="6" t="s">
        <v>1262</v>
      </c>
      <c r="B1213">
        <v>1</v>
      </c>
    </row>
    <row r="1214" spans="1:2" x14ac:dyDescent="0.35">
      <c r="A1214" s="6" t="s">
        <v>1263</v>
      </c>
      <c r="B1214">
        <v>1</v>
      </c>
    </row>
    <row r="1215" spans="1:2" x14ac:dyDescent="0.35">
      <c r="A1215" s="6" t="s">
        <v>1264</v>
      </c>
      <c r="B1215">
        <v>1</v>
      </c>
    </row>
    <row r="1216" spans="1:2" x14ac:dyDescent="0.35">
      <c r="A1216" s="6" t="s">
        <v>1265</v>
      </c>
      <c r="B1216">
        <v>1</v>
      </c>
    </row>
    <row r="1217" spans="1:2" x14ac:dyDescent="0.35">
      <c r="A1217" s="6" t="s">
        <v>1266</v>
      </c>
      <c r="B1217">
        <v>1</v>
      </c>
    </row>
    <row r="1218" spans="1:2" x14ac:dyDescent="0.35">
      <c r="A1218" s="6" t="s">
        <v>1267</v>
      </c>
      <c r="B1218">
        <v>1</v>
      </c>
    </row>
    <row r="1219" spans="1:2" x14ac:dyDescent="0.35">
      <c r="A1219" s="6" t="s">
        <v>1268</v>
      </c>
      <c r="B1219">
        <v>1</v>
      </c>
    </row>
    <row r="1220" spans="1:2" x14ac:dyDescent="0.35">
      <c r="A1220" s="6" t="s">
        <v>1269</v>
      </c>
      <c r="B1220">
        <v>1</v>
      </c>
    </row>
    <row r="1221" spans="1:2" x14ac:dyDescent="0.35">
      <c r="A1221" s="6" t="s">
        <v>1270</v>
      </c>
      <c r="B1221">
        <v>1</v>
      </c>
    </row>
    <row r="1222" spans="1:2" x14ac:dyDescent="0.35">
      <c r="A1222" s="6" t="s">
        <v>1271</v>
      </c>
      <c r="B1222">
        <v>1</v>
      </c>
    </row>
    <row r="1223" spans="1:2" x14ac:dyDescent="0.35">
      <c r="A1223" s="6" t="s">
        <v>1272</v>
      </c>
      <c r="B1223">
        <v>1</v>
      </c>
    </row>
    <row r="1224" spans="1:2" x14ac:dyDescent="0.35">
      <c r="A1224" s="6" t="s">
        <v>1273</v>
      </c>
      <c r="B1224">
        <v>1</v>
      </c>
    </row>
    <row r="1225" spans="1:2" x14ac:dyDescent="0.35">
      <c r="A1225" s="6" t="s">
        <v>1274</v>
      </c>
      <c r="B1225">
        <v>1</v>
      </c>
    </row>
    <row r="1226" spans="1:2" x14ac:dyDescent="0.35">
      <c r="A1226" s="6" t="s">
        <v>1275</v>
      </c>
      <c r="B1226">
        <v>1</v>
      </c>
    </row>
    <row r="1227" spans="1:2" x14ac:dyDescent="0.35">
      <c r="A1227" s="6" t="s">
        <v>1276</v>
      </c>
      <c r="B1227">
        <v>1</v>
      </c>
    </row>
    <row r="1228" spans="1:2" x14ac:dyDescent="0.35">
      <c r="A1228" s="6" t="s">
        <v>1277</v>
      </c>
      <c r="B1228">
        <v>1</v>
      </c>
    </row>
    <row r="1229" spans="1:2" x14ac:dyDescent="0.35">
      <c r="A1229" s="6" t="s">
        <v>1278</v>
      </c>
      <c r="B1229">
        <v>1</v>
      </c>
    </row>
    <row r="1230" spans="1:2" x14ac:dyDescent="0.35">
      <c r="A1230" s="6" t="s">
        <v>1279</v>
      </c>
      <c r="B1230">
        <v>1</v>
      </c>
    </row>
    <row r="1231" spans="1:2" x14ac:dyDescent="0.35">
      <c r="A1231" s="6" t="s">
        <v>1280</v>
      </c>
      <c r="B1231">
        <v>1</v>
      </c>
    </row>
    <row r="1232" spans="1:2" x14ac:dyDescent="0.35">
      <c r="A1232" s="6" t="s">
        <v>1281</v>
      </c>
      <c r="B1232">
        <v>1</v>
      </c>
    </row>
    <row r="1233" spans="1:2" x14ac:dyDescent="0.35">
      <c r="A1233" s="6" t="s">
        <v>1282</v>
      </c>
      <c r="B1233">
        <v>1</v>
      </c>
    </row>
    <row r="1234" spans="1:2" x14ac:dyDescent="0.35">
      <c r="A1234" s="6" t="s">
        <v>1283</v>
      </c>
      <c r="B1234">
        <v>1</v>
      </c>
    </row>
    <row r="1235" spans="1:2" x14ac:dyDescent="0.35">
      <c r="A1235" s="6" t="s">
        <v>1284</v>
      </c>
      <c r="B1235">
        <v>1</v>
      </c>
    </row>
    <row r="1236" spans="1:2" x14ac:dyDescent="0.35">
      <c r="A1236" s="6" t="s">
        <v>1285</v>
      </c>
      <c r="B1236">
        <v>1</v>
      </c>
    </row>
    <row r="1237" spans="1:2" x14ac:dyDescent="0.35">
      <c r="A1237" s="6" t="s">
        <v>1286</v>
      </c>
      <c r="B1237">
        <v>1</v>
      </c>
    </row>
    <row r="1238" spans="1:2" x14ac:dyDescent="0.35">
      <c r="A1238" s="6" t="s">
        <v>1287</v>
      </c>
      <c r="B1238">
        <v>1</v>
      </c>
    </row>
    <row r="1239" spans="1:2" x14ac:dyDescent="0.35">
      <c r="A1239" s="6" t="s">
        <v>1288</v>
      </c>
      <c r="B1239">
        <v>1</v>
      </c>
    </row>
    <row r="1240" spans="1:2" x14ac:dyDescent="0.35">
      <c r="A1240" s="6" t="s">
        <v>1289</v>
      </c>
      <c r="B1240">
        <v>1</v>
      </c>
    </row>
    <row r="1241" spans="1:2" x14ac:dyDescent="0.35">
      <c r="A1241" s="6" t="s">
        <v>1290</v>
      </c>
      <c r="B1241">
        <v>1</v>
      </c>
    </row>
    <row r="1242" spans="1:2" x14ac:dyDescent="0.35">
      <c r="A1242" s="6" t="s">
        <v>1291</v>
      </c>
      <c r="B1242">
        <v>1</v>
      </c>
    </row>
    <row r="1243" spans="1:2" x14ac:dyDescent="0.35">
      <c r="A1243" s="6" t="s">
        <v>1293</v>
      </c>
      <c r="B1243">
        <v>1</v>
      </c>
    </row>
    <row r="1244" spans="1:2" x14ac:dyDescent="0.35">
      <c r="A1244" s="6" t="s">
        <v>1294</v>
      </c>
      <c r="B1244">
        <v>1</v>
      </c>
    </row>
    <row r="1245" spans="1:2" x14ac:dyDescent="0.35">
      <c r="A1245" s="6" t="s">
        <v>1295</v>
      </c>
      <c r="B1245">
        <v>1</v>
      </c>
    </row>
    <row r="1246" spans="1:2" x14ac:dyDescent="0.35">
      <c r="A1246" s="6" t="s">
        <v>1296</v>
      </c>
      <c r="B1246">
        <v>1</v>
      </c>
    </row>
    <row r="1247" spans="1:2" x14ac:dyDescent="0.35">
      <c r="A1247" s="6" t="s">
        <v>1297</v>
      </c>
      <c r="B1247">
        <v>1</v>
      </c>
    </row>
    <row r="1248" spans="1:2" x14ac:dyDescent="0.35">
      <c r="A1248" s="6" t="s">
        <v>1298</v>
      </c>
      <c r="B1248">
        <v>1</v>
      </c>
    </row>
    <row r="1249" spans="1:2" x14ac:dyDescent="0.35">
      <c r="A1249" s="6" t="s">
        <v>1299</v>
      </c>
      <c r="B1249">
        <v>1</v>
      </c>
    </row>
    <row r="1250" spans="1:2" x14ac:dyDescent="0.35">
      <c r="A1250" s="6" t="s">
        <v>1300</v>
      </c>
      <c r="B1250">
        <v>1</v>
      </c>
    </row>
    <row r="1251" spans="1:2" x14ac:dyDescent="0.35">
      <c r="A1251" s="6" t="s">
        <v>1301</v>
      </c>
      <c r="B1251">
        <v>1</v>
      </c>
    </row>
    <row r="1252" spans="1:2" x14ac:dyDescent="0.35">
      <c r="A1252" s="6" t="s">
        <v>1302</v>
      </c>
      <c r="B1252">
        <v>1</v>
      </c>
    </row>
    <row r="1253" spans="1:2" x14ac:dyDescent="0.35">
      <c r="A1253" s="6" t="s">
        <v>1303</v>
      </c>
      <c r="B1253">
        <v>1</v>
      </c>
    </row>
    <row r="1254" spans="1:2" x14ac:dyDescent="0.35">
      <c r="A1254" s="6" t="s">
        <v>1304</v>
      </c>
      <c r="B1254">
        <v>1</v>
      </c>
    </row>
    <row r="1255" spans="1:2" x14ac:dyDescent="0.35">
      <c r="A1255" s="6" t="s">
        <v>1305</v>
      </c>
      <c r="B1255">
        <v>1</v>
      </c>
    </row>
    <row r="1256" spans="1:2" x14ac:dyDescent="0.35">
      <c r="A1256" s="6" t="s">
        <v>1306</v>
      </c>
      <c r="B1256">
        <v>2</v>
      </c>
    </row>
    <row r="1257" spans="1:2" x14ac:dyDescent="0.35">
      <c r="A1257" s="6" t="s">
        <v>1307</v>
      </c>
      <c r="B1257">
        <v>1</v>
      </c>
    </row>
    <row r="1258" spans="1:2" x14ac:dyDescent="0.35">
      <c r="A1258" s="6" t="s">
        <v>1308</v>
      </c>
      <c r="B1258">
        <v>1</v>
      </c>
    </row>
    <row r="1259" spans="1:2" x14ac:dyDescent="0.35">
      <c r="A1259" s="6" t="s">
        <v>1309</v>
      </c>
      <c r="B1259">
        <v>1</v>
      </c>
    </row>
    <row r="1260" spans="1:2" x14ac:dyDescent="0.35">
      <c r="A1260" s="6" t="s">
        <v>1310</v>
      </c>
      <c r="B1260">
        <v>2</v>
      </c>
    </row>
    <row r="1261" spans="1:2" x14ac:dyDescent="0.35">
      <c r="A1261" s="6" t="s">
        <v>1311</v>
      </c>
      <c r="B1261">
        <v>1</v>
      </c>
    </row>
    <row r="1262" spans="1:2" x14ac:dyDescent="0.35">
      <c r="A1262" s="6" t="s">
        <v>1312</v>
      </c>
      <c r="B1262">
        <v>1</v>
      </c>
    </row>
    <row r="1263" spans="1:2" x14ac:dyDescent="0.35">
      <c r="A1263" s="6" t="s">
        <v>1313</v>
      </c>
      <c r="B1263">
        <v>1</v>
      </c>
    </row>
    <row r="1264" spans="1:2" x14ac:dyDescent="0.35">
      <c r="A1264" s="6" t="s">
        <v>1314</v>
      </c>
      <c r="B1264">
        <v>1</v>
      </c>
    </row>
    <row r="1265" spans="1:2" x14ac:dyDescent="0.35">
      <c r="A1265" s="6" t="s">
        <v>1315</v>
      </c>
      <c r="B1265">
        <v>2</v>
      </c>
    </row>
    <row r="1266" spans="1:2" x14ac:dyDescent="0.35">
      <c r="A1266" s="6" t="s">
        <v>1316</v>
      </c>
      <c r="B1266">
        <v>1</v>
      </c>
    </row>
    <row r="1267" spans="1:2" x14ac:dyDescent="0.35">
      <c r="A1267" s="6" t="s">
        <v>1317</v>
      </c>
      <c r="B1267">
        <v>1</v>
      </c>
    </row>
    <row r="1268" spans="1:2" x14ac:dyDescent="0.35">
      <c r="A1268" s="6" t="s">
        <v>1318</v>
      </c>
      <c r="B1268">
        <v>2</v>
      </c>
    </row>
    <row r="1269" spans="1:2" x14ac:dyDescent="0.35">
      <c r="A1269" s="6" t="s">
        <v>1319</v>
      </c>
      <c r="B1269">
        <v>1</v>
      </c>
    </row>
    <row r="1270" spans="1:2" x14ac:dyDescent="0.35">
      <c r="A1270" s="6" t="s">
        <v>1320</v>
      </c>
      <c r="B1270">
        <v>1</v>
      </c>
    </row>
    <row r="1271" spans="1:2" x14ac:dyDescent="0.35">
      <c r="A1271" s="6" t="s">
        <v>1321</v>
      </c>
      <c r="B1271">
        <v>1</v>
      </c>
    </row>
    <row r="1272" spans="1:2" x14ac:dyDescent="0.35">
      <c r="A1272" s="6" t="s">
        <v>1322</v>
      </c>
      <c r="B1272">
        <v>1</v>
      </c>
    </row>
    <row r="1273" spans="1:2" x14ac:dyDescent="0.35">
      <c r="A1273" s="6" t="s">
        <v>1323</v>
      </c>
      <c r="B1273">
        <v>1</v>
      </c>
    </row>
    <row r="1274" spans="1:2" x14ac:dyDescent="0.35">
      <c r="A1274" s="6" t="s">
        <v>1324</v>
      </c>
      <c r="B1274">
        <v>1</v>
      </c>
    </row>
    <row r="1275" spans="1:2" x14ac:dyDescent="0.35">
      <c r="A1275" s="6" t="s">
        <v>1325</v>
      </c>
      <c r="B1275">
        <v>1</v>
      </c>
    </row>
    <row r="1276" spans="1:2" x14ac:dyDescent="0.35">
      <c r="A1276" s="6" t="s">
        <v>1326</v>
      </c>
      <c r="B1276">
        <v>1</v>
      </c>
    </row>
    <row r="1277" spans="1:2" x14ac:dyDescent="0.35">
      <c r="A1277" s="6" t="s">
        <v>1327</v>
      </c>
      <c r="B1277">
        <v>1</v>
      </c>
    </row>
    <row r="1278" spans="1:2" x14ac:dyDescent="0.35">
      <c r="A1278" s="6" t="s">
        <v>1328</v>
      </c>
      <c r="B1278">
        <v>1</v>
      </c>
    </row>
    <row r="1279" spans="1:2" x14ac:dyDescent="0.35">
      <c r="A1279" s="6" t="s">
        <v>1329</v>
      </c>
      <c r="B1279">
        <v>1</v>
      </c>
    </row>
    <row r="1280" spans="1:2" x14ac:dyDescent="0.35">
      <c r="A1280" s="6" t="s">
        <v>1330</v>
      </c>
      <c r="B1280">
        <v>1</v>
      </c>
    </row>
    <row r="1281" spans="1:2" x14ac:dyDescent="0.35">
      <c r="A1281" s="6" t="s">
        <v>1331</v>
      </c>
      <c r="B1281">
        <v>1</v>
      </c>
    </row>
    <row r="1282" spans="1:2" x14ac:dyDescent="0.35">
      <c r="A1282" s="6" t="s">
        <v>1332</v>
      </c>
      <c r="B1282">
        <v>1</v>
      </c>
    </row>
    <row r="1283" spans="1:2" x14ac:dyDescent="0.35">
      <c r="A1283" s="6" t="s">
        <v>1333</v>
      </c>
      <c r="B1283">
        <v>1</v>
      </c>
    </row>
    <row r="1284" spans="1:2" x14ac:dyDescent="0.35">
      <c r="A1284" s="6" t="s">
        <v>1334</v>
      </c>
      <c r="B1284">
        <v>1</v>
      </c>
    </row>
    <row r="1285" spans="1:2" x14ac:dyDescent="0.35">
      <c r="A1285" s="6" t="s">
        <v>1336</v>
      </c>
      <c r="B1285">
        <v>1</v>
      </c>
    </row>
    <row r="1286" spans="1:2" x14ac:dyDescent="0.35">
      <c r="A1286" s="6" t="s">
        <v>1337</v>
      </c>
      <c r="B1286">
        <v>1</v>
      </c>
    </row>
    <row r="1287" spans="1:2" x14ac:dyDescent="0.35">
      <c r="A1287" s="6" t="s">
        <v>1338</v>
      </c>
      <c r="B1287">
        <v>1</v>
      </c>
    </row>
    <row r="1288" spans="1:2" x14ac:dyDescent="0.35">
      <c r="A1288" s="6" t="s">
        <v>1339</v>
      </c>
      <c r="B1288">
        <v>1</v>
      </c>
    </row>
    <row r="1289" spans="1:2" x14ac:dyDescent="0.35">
      <c r="A1289" s="6" t="s">
        <v>1340</v>
      </c>
      <c r="B1289">
        <v>1</v>
      </c>
    </row>
    <row r="1290" spans="1:2" x14ac:dyDescent="0.35">
      <c r="A1290" s="6" t="s">
        <v>1341</v>
      </c>
      <c r="B1290">
        <v>1</v>
      </c>
    </row>
    <row r="1291" spans="1:2" x14ac:dyDescent="0.35">
      <c r="A1291" s="6" t="s">
        <v>1342</v>
      </c>
      <c r="B1291">
        <v>1</v>
      </c>
    </row>
    <row r="1292" spans="1:2" x14ac:dyDescent="0.35">
      <c r="A1292" s="6" t="s">
        <v>1343</v>
      </c>
      <c r="B1292">
        <v>1</v>
      </c>
    </row>
    <row r="1293" spans="1:2" x14ac:dyDescent="0.35">
      <c r="A1293" s="6" t="s">
        <v>1344</v>
      </c>
      <c r="B1293">
        <v>1</v>
      </c>
    </row>
    <row r="1294" spans="1:2" x14ac:dyDescent="0.35">
      <c r="A1294" s="6" t="s">
        <v>1345</v>
      </c>
      <c r="B1294">
        <v>1</v>
      </c>
    </row>
    <row r="1295" spans="1:2" x14ac:dyDescent="0.35">
      <c r="A1295" s="6" t="s">
        <v>1346</v>
      </c>
      <c r="B1295">
        <v>1</v>
      </c>
    </row>
    <row r="1296" spans="1:2" x14ac:dyDescent="0.35">
      <c r="A1296" s="6" t="s">
        <v>1347</v>
      </c>
      <c r="B1296">
        <v>1</v>
      </c>
    </row>
    <row r="1297" spans="1:2" x14ac:dyDescent="0.35">
      <c r="A1297" s="6" t="s">
        <v>1348</v>
      </c>
      <c r="B1297">
        <v>1</v>
      </c>
    </row>
    <row r="1298" spans="1:2" x14ac:dyDescent="0.35">
      <c r="A1298" s="6" t="s">
        <v>1349</v>
      </c>
      <c r="B1298">
        <v>1</v>
      </c>
    </row>
    <row r="1299" spans="1:2" x14ac:dyDescent="0.35">
      <c r="A1299" s="6" t="s">
        <v>1350</v>
      </c>
      <c r="B1299">
        <v>1</v>
      </c>
    </row>
    <row r="1300" spans="1:2" x14ac:dyDescent="0.35">
      <c r="A1300" s="6" t="s">
        <v>1351</v>
      </c>
      <c r="B1300">
        <v>1</v>
      </c>
    </row>
    <row r="1301" spans="1:2" x14ac:dyDescent="0.35">
      <c r="A1301" s="6" t="s">
        <v>1352</v>
      </c>
      <c r="B1301">
        <v>1</v>
      </c>
    </row>
    <row r="1302" spans="1:2" x14ac:dyDescent="0.35">
      <c r="A1302" s="6" t="s">
        <v>1353</v>
      </c>
      <c r="B1302">
        <v>1</v>
      </c>
    </row>
    <row r="1303" spans="1:2" x14ac:dyDescent="0.35">
      <c r="A1303" s="6" t="s">
        <v>1354</v>
      </c>
      <c r="B1303">
        <v>1</v>
      </c>
    </row>
    <row r="1304" spans="1:2" x14ac:dyDescent="0.35">
      <c r="A1304" s="6" t="s">
        <v>1355</v>
      </c>
      <c r="B1304">
        <v>1</v>
      </c>
    </row>
    <row r="1305" spans="1:2" x14ac:dyDescent="0.35">
      <c r="A1305" s="6" t="s">
        <v>1356</v>
      </c>
      <c r="B1305">
        <v>1</v>
      </c>
    </row>
    <row r="1306" spans="1:2" x14ac:dyDescent="0.35">
      <c r="A1306" s="6" t="s">
        <v>1357</v>
      </c>
      <c r="B1306">
        <v>1</v>
      </c>
    </row>
    <row r="1307" spans="1:2" x14ac:dyDescent="0.35">
      <c r="A1307" s="6" t="s">
        <v>1358</v>
      </c>
      <c r="B1307">
        <v>1</v>
      </c>
    </row>
    <row r="1308" spans="1:2" x14ac:dyDescent="0.35">
      <c r="A1308" s="6" t="s">
        <v>1359</v>
      </c>
      <c r="B1308">
        <v>1</v>
      </c>
    </row>
    <row r="1309" spans="1:2" x14ac:dyDescent="0.35">
      <c r="A1309" s="6" t="s">
        <v>1360</v>
      </c>
      <c r="B1309">
        <v>1</v>
      </c>
    </row>
    <row r="1310" spans="1:2" x14ac:dyDescent="0.35">
      <c r="A1310" s="6" t="s">
        <v>1361</v>
      </c>
      <c r="B1310">
        <v>1</v>
      </c>
    </row>
    <row r="1311" spans="1:2" x14ac:dyDescent="0.35">
      <c r="A1311" s="6" t="s">
        <v>1362</v>
      </c>
      <c r="B1311">
        <v>1</v>
      </c>
    </row>
    <row r="1312" spans="1:2" x14ac:dyDescent="0.35">
      <c r="A1312" s="6" t="s">
        <v>1363</v>
      </c>
      <c r="B1312">
        <v>1</v>
      </c>
    </row>
    <row r="1313" spans="1:2" x14ac:dyDescent="0.35">
      <c r="A1313" s="6" t="s">
        <v>1364</v>
      </c>
      <c r="B1313">
        <v>1</v>
      </c>
    </row>
    <row r="1314" spans="1:2" x14ac:dyDescent="0.35">
      <c r="A1314" s="6" t="s">
        <v>1365</v>
      </c>
      <c r="B1314">
        <v>1</v>
      </c>
    </row>
    <row r="1315" spans="1:2" x14ac:dyDescent="0.35">
      <c r="A1315" s="6" t="s">
        <v>1366</v>
      </c>
      <c r="B1315">
        <v>1</v>
      </c>
    </row>
    <row r="1316" spans="1:2" x14ac:dyDescent="0.35">
      <c r="A1316" s="6" t="s">
        <v>1367</v>
      </c>
      <c r="B1316">
        <v>1</v>
      </c>
    </row>
    <row r="1317" spans="1:2" x14ac:dyDescent="0.35">
      <c r="A1317" s="6" t="s">
        <v>1368</v>
      </c>
      <c r="B1317">
        <v>1</v>
      </c>
    </row>
    <row r="1318" spans="1:2" x14ac:dyDescent="0.35">
      <c r="A1318" s="6" t="s">
        <v>1369</v>
      </c>
      <c r="B1318">
        <v>1</v>
      </c>
    </row>
    <row r="1319" spans="1:2" x14ac:dyDescent="0.35">
      <c r="A1319" s="6" t="s">
        <v>1370</v>
      </c>
      <c r="B1319">
        <v>1</v>
      </c>
    </row>
    <row r="1320" spans="1:2" x14ac:dyDescent="0.35">
      <c r="A1320" s="6" t="s">
        <v>1371</v>
      </c>
      <c r="B1320">
        <v>1</v>
      </c>
    </row>
    <row r="1321" spans="1:2" x14ac:dyDescent="0.35">
      <c r="A1321" s="6" t="s">
        <v>1372</v>
      </c>
      <c r="B1321">
        <v>1</v>
      </c>
    </row>
    <row r="1322" spans="1:2" x14ac:dyDescent="0.35">
      <c r="A1322" s="6" t="s">
        <v>1373</v>
      </c>
      <c r="B1322">
        <v>1</v>
      </c>
    </row>
    <row r="1323" spans="1:2" x14ac:dyDescent="0.35">
      <c r="A1323" s="6" t="s">
        <v>1374</v>
      </c>
      <c r="B1323">
        <v>1</v>
      </c>
    </row>
    <row r="1324" spans="1:2" x14ac:dyDescent="0.35">
      <c r="A1324" s="6" t="s">
        <v>1375</v>
      </c>
      <c r="B1324">
        <v>1</v>
      </c>
    </row>
    <row r="1325" spans="1:2" x14ac:dyDescent="0.35">
      <c r="A1325" s="6" t="s">
        <v>1376</v>
      </c>
      <c r="B1325">
        <v>1</v>
      </c>
    </row>
    <row r="1326" spans="1:2" x14ac:dyDescent="0.35">
      <c r="A1326" s="6" t="s">
        <v>1377</v>
      </c>
      <c r="B1326">
        <v>1</v>
      </c>
    </row>
    <row r="1327" spans="1:2" x14ac:dyDescent="0.35">
      <c r="A1327" s="6" t="s">
        <v>1379</v>
      </c>
      <c r="B1327">
        <v>1</v>
      </c>
    </row>
    <row r="1328" spans="1:2" x14ac:dyDescent="0.35">
      <c r="A1328" s="6" t="s">
        <v>1380</v>
      </c>
      <c r="B1328">
        <v>1</v>
      </c>
    </row>
    <row r="1329" spans="1:2" x14ac:dyDescent="0.35">
      <c r="A1329" s="6" t="s">
        <v>1381</v>
      </c>
      <c r="B1329">
        <v>1</v>
      </c>
    </row>
    <row r="1330" spans="1:2" x14ac:dyDescent="0.35">
      <c r="A1330" s="6" t="s">
        <v>1382</v>
      </c>
      <c r="B1330">
        <v>1</v>
      </c>
    </row>
    <row r="1331" spans="1:2" x14ac:dyDescent="0.35">
      <c r="A1331" s="6" t="s">
        <v>1383</v>
      </c>
      <c r="B1331">
        <v>1</v>
      </c>
    </row>
    <row r="1332" spans="1:2" x14ac:dyDescent="0.35">
      <c r="A1332" s="6" t="s">
        <v>1384</v>
      </c>
      <c r="B1332">
        <v>1</v>
      </c>
    </row>
    <row r="1333" spans="1:2" x14ac:dyDescent="0.35">
      <c r="A1333" s="6" t="s">
        <v>1385</v>
      </c>
      <c r="B1333">
        <v>1</v>
      </c>
    </row>
    <row r="1334" spans="1:2" x14ac:dyDescent="0.35">
      <c r="A1334" s="6" t="s">
        <v>1386</v>
      </c>
      <c r="B1334">
        <v>1</v>
      </c>
    </row>
    <row r="1335" spans="1:2" x14ac:dyDescent="0.35">
      <c r="A1335" s="6" t="s">
        <v>1387</v>
      </c>
      <c r="B1335">
        <v>1</v>
      </c>
    </row>
    <row r="1336" spans="1:2" x14ac:dyDescent="0.35">
      <c r="A1336" s="6" t="s">
        <v>1388</v>
      </c>
      <c r="B1336">
        <v>1</v>
      </c>
    </row>
    <row r="1337" spans="1:2" x14ac:dyDescent="0.35">
      <c r="A1337" s="6" t="s">
        <v>1389</v>
      </c>
      <c r="B1337">
        <v>1</v>
      </c>
    </row>
    <row r="1338" spans="1:2" x14ac:dyDescent="0.35">
      <c r="A1338" s="6" t="s">
        <v>1390</v>
      </c>
      <c r="B1338">
        <v>1</v>
      </c>
    </row>
    <row r="1339" spans="1:2" x14ac:dyDescent="0.35">
      <c r="A1339" s="6" t="s">
        <v>1391</v>
      </c>
      <c r="B1339">
        <v>1</v>
      </c>
    </row>
    <row r="1340" spans="1:2" x14ac:dyDescent="0.35">
      <c r="A1340" s="6" t="s">
        <v>1392</v>
      </c>
      <c r="B1340">
        <v>1</v>
      </c>
    </row>
    <row r="1341" spans="1:2" x14ac:dyDescent="0.35">
      <c r="A1341" s="6" t="s">
        <v>1393</v>
      </c>
      <c r="B1341">
        <v>1</v>
      </c>
    </row>
    <row r="1342" spans="1:2" x14ac:dyDescent="0.35">
      <c r="A1342" s="6" t="s">
        <v>1394</v>
      </c>
      <c r="B1342">
        <v>1</v>
      </c>
    </row>
    <row r="1343" spans="1:2" x14ac:dyDescent="0.35">
      <c r="A1343" s="6" t="s">
        <v>1395</v>
      </c>
      <c r="B1343">
        <v>1</v>
      </c>
    </row>
    <row r="1344" spans="1:2" x14ac:dyDescent="0.35">
      <c r="A1344" s="6" t="s">
        <v>1396</v>
      </c>
      <c r="B1344">
        <v>1</v>
      </c>
    </row>
    <row r="1345" spans="1:3" x14ac:dyDescent="0.35">
      <c r="A1345" s="6" t="s">
        <v>1397</v>
      </c>
      <c r="B1345">
        <v>1</v>
      </c>
    </row>
    <row r="1346" spans="1:3" x14ac:dyDescent="0.35">
      <c r="A1346" s="6" t="s">
        <v>1398</v>
      </c>
      <c r="B1346">
        <v>1</v>
      </c>
    </row>
    <row r="1347" spans="1:3" x14ac:dyDescent="0.35">
      <c r="A1347" s="6" t="s">
        <v>1399</v>
      </c>
      <c r="B1347">
        <v>1</v>
      </c>
    </row>
    <row r="1348" spans="1:3" x14ac:dyDescent="0.35">
      <c r="A1348" s="6" t="s">
        <v>1400</v>
      </c>
      <c r="B1348">
        <v>1</v>
      </c>
    </row>
    <row r="1349" spans="1:3" x14ac:dyDescent="0.35">
      <c r="A1349" s="2" t="s">
        <v>1401</v>
      </c>
      <c r="B1349" s="3">
        <v>1</v>
      </c>
    </row>
    <row r="1350" spans="1:3" x14ac:dyDescent="0.35">
      <c r="A1350" s="6" t="s">
        <v>1442</v>
      </c>
      <c r="B1350">
        <v>1</v>
      </c>
      <c r="C1350" t="s">
        <v>4637</v>
      </c>
    </row>
    <row r="1351" spans="1:3" x14ac:dyDescent="0.35">
      <c r="A1351" s="6" t="s">
        <v>2099</v>
      </c>
      <c r="B1351">
        <v>1</v>
      </c>
    </row>
    <row r="1352" spans="1:3" x14ac:dyDescent="0.35">
      <c r="A1352" s="6" t="s">
        <v>2100</v>
      </c>
      <c r="B1352">
        <v>1</v>
      </c>
    </row>
    <row r="1353" spans="1:3" x14ac:dyDescent="0.35">
      <c r="A1353" s="6" t="s">
        <v>2101</v>
      </c>
      <c r="B1353">
        <v>1</v>
      </c>
    </row>
    <row r="1354" spans="1:3" x14ac:dyDescent="0.35">
      <c r="A1354" s="6" t="s">
        <v>2102</v>
      </c>
      <c r="B1354">
        <v>1</v>
      </c>
    </row>
    <row r="1355" spans="1:3" x14ac:dyDescent="0.35">
      <c r="A1355" s="6" t="s">
        <v>2103</v>
      </c>
      <c r="B1355">
        <v>1</v>
      </c>
    </row>
    <row r="1356" spans="1:3" x14ac:dyDescent="0.35">
      <c r="A1356" s="6" t="s">
        <v>2104</v>
      </c>
      <c r="B1356">
        <v>1</v>
      </c>
    </row>
    <row r="1357" spans="1:3" x14ac:dyDescent="0.35">
      <c r="A1357" s="6" t="s">
        <v>2105</v>
      </c>
      <c r="B1357">
        <v>1</v>
      </c>
    </row>
    <row r="1358" spans="1:3" x14ac:dyDescent="0.35">
      <c r="A1358" s="6" t="s">
        <v>2106</v>
      </c>
      <c r="B1358">
        <v>1</v>
      </c>
    </row>
    <row r="1359" spans="1:3" x14ac:dyDescent="0.35">
      <c r="A1359" s="6" t="s">
        <v>2107</v>
      </c>
      <c r="B1359">
        <v>1</v>
      </c>
    </row>
    <row r="1360" spans="1:3" x14ac:dyDescent="0.35">
      <c r="A1360" s="6" t="s">
        <v>2108</v>
      </c>
      <c r="B1360">
        <v>1</v>
      </c>
    </row>
    <row r="1361" spans="1:2" x14ac:dyDescent="0.35">
      <c r="A1361" s="6" t="s">
        <v>2109</v>
      </c>
      <c r="B1361">
        <v>1</v>
      </c>
    </row>
    <row r="1362" spans="1:2" x14ac:dyDescent="0.35">
      <c r="A1362" s="6" t="s">
        <v>2110</v>
      </c>
      <c r="B1362">
        <v>1</v>
      </c>
    </row>
    <row r="1363" spans="1:2" x14ac:dyDescent="0.35">
      <c r="A1363" s="6" t="s">
        <v>2111</v>
      </c>
      <c r="B1363">
        <v>1</v>
      </c>
    </row>
    <row r="1364" spans="1:2" x14ac:dyDescent="0.35">
      <c r="A1364" s="6" t="s">
        <v>2112</v>
      </c>
      <c r="B1364">
        <v>1</v>
      </c>
    </row>
    <row r="1365" spans="1:2" x14ac:dyDescent="0.35">
      <c r="A1365" s="6" t="s">
        <v>2113</v>
      </c>
      <c r="B1365">
        <v>1</v>
      </c>
    </row>
    <row r="1366" spans="1:2" x14ac:dyDescent="0.35">
      <c r="A1366" s="6" t="s">
        <v>2114</v>
      </c>
      <c r="B1366">
        <v>1</v>
      </c>
    </row>
    <row r="1367" spans="1:2" x14ac:dyDescent="0.35">
      <c r="A1367" s="6" t="s">
        <v>2115</v>
      </c>
      <c r="B1367">
        <v>1</v>
      </c>
    </row>
    <row r="1368" spans="1:2" x14ac:dyDescent="0.35">
      <c r="A1368" s="6" t="s">
        <v>2116</v>
      </c>
      <c r="B1368">
        <v>1</v>
      </c>
    </row>
    <row r="1369" spans="1:2" x14ac:dyDescent="0.35">
      <c r="A1369" s="6" t="s">
        <v>2117</v>
      </c>
      <c r="B1369">
        <v>1</v>
      </c>
    </row>
    <row r="1370" spans="1:2" x14ac:dyDescent="0.35">
      <c r="A1370" s="6" t="s">
        <v>2118</v>
      </c>
      <c r="B1370">
        <v>1</v>
      </c>
    </row>
    <row r="1371" spans="1:2" x14ac:dyDescent="0.35">
      <c r="A1371" s="6" t="s">
        <v>2119</v>
      </c>
      <c r="B1371">
        <v>1</v>
      </c>
    </row>
    <row r="1372" spans="1:2" x14ac:dyDescent="0.35">
      <c r="A1372" s="6" t="s">
        <v>2120</v>
      </c>
      <c r="B1372">
        <v>1</v>
      </c>
    </row>
    <row r="1373" spans="1:2" x14ac:dyDescent="0.35">
      <c r="A1373" s="6" t="s">
        <v>2121</v>
      </c>
      <c r="B1373">
        <v>1</v>
      </c>
    </row>
    <row r="1374" spans="1:2" x14ac:dyDescent="0.35">
      <c r="A1374" s="6" t="s">
        <v>2122</v>
      </c>
      <c r="B1374">
        <v>1</v>
      </c>
    </row>
    <row r="1375" spans="1:2" x14ac:dyDescent="0.35">
      <c r="A1375" s="6" t="s">
        <v>2123</v>
      </c>
      <c r="B1375">
        <v>1</v>
      </c>
    </row>
    <row r="1376" spans="1:2" x14ac:dyDescent="0.35">
      <c r="A1376" s="6" t="s">
        <v>2124</v>
      </c>
      <c r="B1376">
        <v>1</v>
      </c>
    </row>
    <row r="1377" spans="1:2" x14ac:dyDescent="0.35">
      <c r="A1377" s="6" t="s">
        <v>2125</v>
      </c>
      <c r="B1377">
        <v>1</v>
      </c>
    </row>
    <row r="1378" spans="1:2" x14ac:dyDescent="0.35">
      <c r="A1378" s="6" t="s">
        <v>2126</v>
      </c>
      <c r="B1378">
        <v>1</v>
      </c>
    </row>
    <row r="1379" spans="1:2" x14ac:dyDescent="0.35">
      <c r="A1379" s="6" t="s">
        <v>2127</v>
      </c>
      <c r="B1379">
        <v>1</v>
      </c>
    </row>
    <row r="1380" spans="1:2" x14ac:dyDescent="0.35">
      <c r="A1380" s="6" t="s">
        <v>2128</v>
      </c>
      <c r="B1380">
        <v>1</v>
      </c>
    </row>
    <row r="1381" spans="1:2" x14ac:dyDescent="0.35">
      <c r="A1381" s="6" t="s">
        <v>2129</v>
      </c>
      <c r="B1381">
        <v>1</v>
      </c>
    </row>
    <row r="1382" spans="1:2" x14ac:dyDescent="0.35">
      <c r="A1382" s="6" t="s">
        <v>2130</v>
      </c>
      <c r="B1382">
        <v>1</v>
      </c>
    </row>
    <row r="1383" spans="1:2" x14ac:dyDescent="0.35">
      <c r="A1383" s="6" t="s">
        <v>2131</v>
      </c>
      <c r="B1383">
        <v>1</v>
      </c>
    </row>
    <row r="1384" spans="1:2" x14ac:dyDescent="0.35">
      <c r="A1384" s="6" t="s">
        <v>2133</v>
      </c>
      <c r="B1384">
        <v>1</v>
      </c>
    </row>
    <row r="1385" spans="1:2" x14ac:dyDescent="0.35">
      <c r="A1385" s="6" t="s">
        <v>2134</v>
      </c>
      <c r="B1385">
        <v>1</v>
      </c>
    </row>
    <row r="1386" spans="1:2" x14ac:dyDescent="0.35">
      <c r="A1386" s="6" t="s">
        <v>2135</v>
      </c>
      <c r="B1386">
        <v>1</v>
      </c>
    </row>
    <row r="1387" spans="1:2" x14ac:dyDescent="0.35">
      <c r="A1387" s="6" t="s">
        <v>2136</v>
      </c>
      <c r="B1387">
        <v>1</v>
      </c>
    </row>
    <row r="1388" spans="1:2" x14ac:dyDescent="0.35">
      <c r="A1388" s="6" t="s">
        <v>2137</v>
      </c>
      <c r="B1388">
        <v>1</v>
      </c>
    </row>
    <row r="1389" spans="1:2" x14ac:dyDescent="0.35">
      <c r="A1389" s="6" t="s">
        <v>2138</v>
      </c>
      <c r="B1389">
        <v>1</v>
      </c>
    </row>
    <row r="1390" spans="1:2" x14ac:dyDescent="0.35">
      <c r="A1390" s="6" t="s">
        <v>2139</v>
      </c>
      <c r="B1390">
        <v>1</v>
      </c>
    </row>
    <row r="1391" spans="1:2" x14ac:dyDescent="0.35">
      <c r="A1391" s="6" t="s">
        <v>2140</v>
      </c>
      <c r="B1391">
        <v>1</v>
      </c>
    </row>
    <row r="1392" spans="1:2" x14ac:dyDescent="0.35">
      <c r="A1392" s="6" t="s">
        <v>2141</v>
      </c>
      <c r="B1392">
        <v>1</v>
      </c>
    </row>
    <row r="1393" spans="1:2" x14ac:dyDescent="0.35">
      <c r="A1393" s="6" t="s">
        <v>2142</v>
      </c>
      <c r="B1393">
        <v>1</v>
      </c>
    </row>
    <row r="1394" spans="1:2" x14ac:dyDescent="0.35">
      <c r="A1394" s="6" t="s">
        <v>2143</v>
      </c>
      <c r="B1394">
        <v>1</v>
      </c>
    </row>
    <row r="1395" spans="1:2" x14ac:dyDescent="0.35">
      <c r="A1395" s="6" t="s">
        <v>2144</v>
      </c>
      <c r="B1395">
        <v>1</v>
      </c>
    </row>
    <row r="1396" spans="1:2" x14ac:dyDescent="0.35">
      <c r="A1396" s="6" t="s">
        <v>2145</v>
      </c>
      <c r="B1396">
        <v>1</v>
      </c>
    </row>
    <row r="1397" spans="1:2" x14ac:dyDescent="0.35">
      <c r="A1397" s="6" t="s">
        <v>2146</v>
      </c>
      <c r="B1397">
        <v>1</v>
      </c>
    </row>
    <row r="1398" spans="1:2" x14ac:dyDescent="0.35">
      <c r="A1398" s="6" t="s">
        <v>2147</v>
      </c>
      <c r="B1398">
        <v>1</v>
      </c>
    </row>
    <row r="1399" spans="1:2" x14ac:dyDescent="0.35">
      <c r="A1399" s="6" t="s">
        <v>2148</v>
      </c>
      <c r="B1399">
        <v>1</v>
      </c>
    </row>
    <row r="1400" spans="1:2" x14ac:dyDescent="0.35">
      <c r="A1400" s="6" t="s">
        <v>2149</v>
      </c>
      <c r="B1400">
        <v>1</v>
      </c>
    </row>
    <row r="1401" spans="1:2" x14ac:dyDescent="0.35">
      <c r="A1401" s="6" t="s">
        <v>2150</v>
      </c>
      <c r="B1401">
        <v>1</v>
      </c>
    </row>
    <row r="1402" spans="1:2" x14ac:dyDescent="0.35">
      <c r="A1402" s="6" t="s">
        <v>2151</v>
      </c>
      <c r="B1402">
        <v>1</v>
      </c>
    </row>
    <row r="1403" spans="1:2" x14ac:dyDescent="0.35">
      <c r="A1403" s="6" t="s">
        <v>2152</v>
      </c>
      <c r="B1403">
        <v>1</v>
      </c>
    </row>
    <row r="1404" spans="1:2" x14ac:dyDescent="0.35">
      <c r="A1404" s="6" t="s">
        <v>2153</v>
      </c>
      <c r="B1404">
        <v>1</v>
      </c>
    </row>
    <row r="1405" spans="1:2" x14ac:dyDescent="0.35">
      <c r="A1405" s="6" t="s">
        <v>2154</v>
      </c>
      <c r="B1405">
        <v>1</v>
      </c>
    </row>
    <row r="1406" spans="1:2" x14ac:dyDescent="0.35">
      <c r="A1406" s="6" t="s">
        <v>2155</v>
      </c>
      <c r="B1406">
        <v>1</v>
      </c>
    </row>
    <row r="1407" spans="1:2" x14ac:dyDescent="0.35">
      <c r="A1407" s="6" t="s">
        <v>2156</v>
      </c>
      <c r="B1407">
        <v>1</v>
      </c>
    </row>
    <row r="1408" spans="1:2" x14ac:dyDescent="0.35">
      <c r="A1408" s="6" t="s">
        <v>2157</v>
      </c>
      <c r="B1408">
        <v>1</v>
      </c>
    </row>
    <row r="1409" spans="1:2" x14ac:dyDescent="0.35">
      <c r="A1409" s="6" t="s">
        <v>2158</v>
      </c>
      <c r="B1409">
        <v>1</v>
      </c>
    </row>
    <row r="1410" spans="1:2" x14ac:dyDescent="0.35">
      <c r="A1410" s="6" t="s">
        <v>2159</v>
      </c>
      <c r="B1410">
        <v>1</v>
      </c>
    </row>
    <row r="1411" spans="1:2" x14ac:dyDescent="0.35">
      <c r="A1411" s="6" t="s">
        <v>2160</v>
      </c>
      <c r="B1411">
        <v>1</v>
      </c>
    </row>
    <row r="1412" spans="1:2" x14ac:dyDescent="0.35">
      <c r="A1412" s="6" t="s">
        <v>2161</v>
      </c>
      <c r="B1412">
        <v>1</v>
      </c>
    </row>
    <row r="1413" spans="1:2" x14ac:dyDescent="0.35">
      <c r="A1413" s="6" t="s">
        <v>2162</v>
      </c>
      <c r="B1413">
        <v>1</v>
      </c>
    </row>
    <row r="1414" spans="1:2" x14ac:dyDescent="0.35">
      <c r="A1414" s="6" t="s">
        <v>2163</v>
      </c>
      <c r="B1414">
        <v>1</v>
      </c>
    </row>
    <row r="1415" spans="1:2" x14ac:dyDescent="0.35">
      <c r="A1415" s="6" t="s">
        <v>2164</v>
      </c>
      <c r="B1415">
        <v>1</v>
      </c>
    </row>
    <row r="1416" spans="1:2" x14ac:dyDescent="0.35">
      <c r="A1416" s="6" t="s">
        <v>2165</v>
      </c>
      <c r="B1416">
        <v>1</v>
      </c>
    </row>
    <row r="1417" spans="1:2" x14ac:dyDescent="0.35">
      <c r="A1417" s="6" t="s">
        <v>2166</v>
      </c>
      <c r="B1417">
        <v>1</v>
      </c>
    </row>
    <row r="1418" spans="1:2" x14ac:dyDescent="0.35">
      <c r="A1418" s="6" t="s">
        <v>2167</v>
      </c>
      <c r="B1418">
        <v>1</v>
      </c>
    </row>
    <row r="1419" spans="1:2" x14ac:dyDescent="0.35">
      <c r="A1419" s="6" t="s">
        <v>2168</v>
      </c>
      <c r="B1419">
        <v>1</v>
      </c>
    </row>
    <row r="1420" spans="1:2" x14ac:dyDescent="0.35">
      <c r="A1420" s="6" t="s">
        <v>2169</v>
      </c>
      <c r="B1420">
        <v>1</v>
      </c>
    </row>
    <row r="1421" spans="1:2" x14ac:dyDescent="0.35">
      <c r="A1421" s="6" t="s">
        <v>2170</v>
      </c>
      <c r="B1421">
        <v>1</v>
      </c>
    </row>
    <row r="1422" spans="1:2" x14ac:dyDescent="0.35">
      <c r="A1422" s="6" t="s">
        <v>2171</v>
      </c>
      <c r="B1422">
        <v>1</v>
      </c>
    </row>
    <row r="1423" spans="1:2" x14ac:dyDescent="0.35">
      <c r="A1423" s="6" t="s">
        <v>2172</v>
      </c>
      <c r="B1423">
        <v>1</v>
      </c>
    </row>
    <row r="1424" spans="1:2" x14ac:dyDescent="0.35">
      <c r="A1424" s="6" t="s">
        <v>2173</v>
      </c>
      <c r="B1424">
        <v>1</v>
      </c>
    </row>
    <row r="1425" spans="1:2" x14ac:dyDescent="0.35">
      <c r="A1425" s="6" t="s">
        <v>2174</v>
      </c>
      <c r="B1425">
        <v>1</v>
      </c>
    </row>
    <row r="1426" spans="1:2" x14ac:dyDescent="0.35">
      <c r="A1426" s="6" t="s">
        <v>2175</v>
      </c>
      <c r="B1426">
        <v>1</v>
      </c>
    </row>
    <row r="1427" spans="1:2" x14ac:dyDescent="0.35">
      <c r="A1427" s="6" t="s">
        <v>2176</v>
      </c>
      <c r="B1427">
        <v>1</v>
      </c>
    </row>
    <row r="1428" spans="1:2" x14ac:dyDescent="0.35">
      <c r="A1428" s="6" t="s">
        <v>2177</v>
      </c>
      <c r="B1428">
        <v>1</v>
      </c>
    </row>
    <row r="1429" spans="1:2" x14ac:dyDescent="0.35">
      <c r="A1429" s="6" t="s">
        <v>2178</v>
      </c>
      <c r="B1429">
        <v>1</v>
      </c>
    </row>
    <row r="1430" spans="1:2" x14ac:dyDescent="0.35">
      <c r="A1430" s="6" t="s">
        <v>2179</v>
      </c>
      <c r="B1430">
        <v>1</v>
      </c>
    </row>
    <row r="1431" spans="1:2" x14ac:dyDescent="0.35">
      <c r="A1431" s="6" t="s">
        <v>2180</v>
      </c>
      <c r="B1431">
        <v>1</v>
      </c>
    </row>
    <row r="1432" spans="1:2" x14ac:dyDescent="0.35">
      <c r="A1432" s="6" t="s">
        <v>2181</v>
      </c>
      <c r="B1432">
        <v>1</v>
      </c>
    </row>
    <row r="1433" spans="1:2" x14ac:dyDescent="0.35">
      <c r="A1433" s="6" t="s">
        <v>2182</v>
      </c>
      <c r="B1433">
        <v>1</v>
      </c>
    </row>
    <row r="1434" spans="1:2" x14ac:dyDescent="0.35">
      <c r="A1434" s="6" t="s">
        <v>2183</v>
      </c>
      <c r="B1434">
        <v>1</v>
      </c>
    </row>
    <row r="1435" spans="1:2" x14ac:dyDescent="0.35">
      <c r="A1435" s="6" t="s">
        <v>2184</v>
      </c>
      <c r="B1435">
        <v>1</v>
      </c>
    </row>
    <row r="1436" spans="1:2" x14ac:dyDescent="0.35">
      <c r="A1436" s="6" t="s">
        <v>2185</v>
      </c>
      <c r="B1436">
        <v>1</v>
      </c>
    </row>
    <row r="1437" spans="1:2" x14ac:dyDescent="0.35">
      <c r="A1437" s="6" t="s">
        <v>2186</v>
      </c>
      <c r="B1437">
        <v>1</v>
      </c>
    </row>
    <row r="1438" spans="1:2" x14ac:dyDescent="0.35">
      <c r="A1438" s="6" t="s">
        <v>2187</v>
      </c>
      <c r="B1438">
        <v>1</v>
      </c>
    </row>
    <row r="1439" spans="1:2" x14ac:dyDescent="0.35">
      <c r="A1439" s="6" t="s">
        <v>2188</v>
      </c>
      <c r="B1439">
        <v>1</v>
      </c>
    </row>
    <row r="1440" spans="1:2" x14ac:dyDescent="0.35">
      <c r="A1440" s="6" t="s">
        <v>2189</v>
      </c>
      <c r="B1440">
        <v>1</v>
      </c>
    </row>
    <row r="1441" spans="1:2" x14ac:dyDescent="0.35">
      <c r="A1441" s="6" t="s">
        <v>2190</v>
      </c>
      <c r="B1441">
        <v>1</v>
      </c>
    </row>
    <row r="1442" spans="1:2" x14ac:dyDescent="0.35">
      <c r="A1442" s="6" t="s">
        <v>2191</v>
      </c>
      <c r="B1442">
        <v>1</v>
      </c>
    </row>
    <row r="1443" spans="1:2" x14ac:dyDescent="0.35">
      <c r="A1443" s="6" t="s">
        <v>2192</v>
      </c>
      <c r="B1443">
        <v>1</v>
      </c>
    </row>
    <row r="1444" spans="1:2" x14ac:dyDescent="0.35">
      <c r="A1444" s="6" t="s">
        <v>2193</v>
      </c>
      <c r="B1444">
        <v>1</v>
      </c>
    </row>
    <row r="1445" spans="1:2" x14ac:dyDescent="0.35">
      <c r="A1445" s="6" t="s">
        <v>2194</v>
      </c>
      <c r="B1445">
        <v>1</v>
      </c>
    </row>
    <row r="1446" spans="1:2" x14ac:dyDescent="0.35">
      <c r="A1446" s="6" t="s">
        <v>2195</v>
      </c>
      <c r="B1446">
        <v>1</v>
      </c>
    </row>
    <row r="1447" spans="1:2" x14ac:dyDescent="0.35">
      <c r="A1447" s="6" t="s">
        <v>2196</v>
      </c>
      <c r="B1447">
        <v>1</v>
      </c>
    </row>
    <row r="1448" spans="1:2" x14ac:dyDescent="0.35">
      <c r="A1448" s="6" t="s">
        <v>2197</v>
      </c>
      <c r="B1448">
        <v>1</v>
      </c>
    </row>
    <row r="1449" spans="1:2" x14ac:dyDescent="0.35">
      <c r="A1449" s="6" t="s">
        <v>2198</v>
      </c>
      <c r="B1449">
        <v>1</v>
      </c>
    </row>
    <row r="1450" spans="1:2" x14ac:dyDescent="0.35">
      <c r="A1450" s="6" t="s">
        <v>2199</v>
      </c>
      <c r="B1450">
        <v>1</v>
      </c>
    </row>
    <row r="1451" spans="1:2" x14ac:dyDescent="0.35">
      <c r="A1451" s="6" t="s">
        <v>2200</v>
      </c>
      <c r="B1451">
        <v>1</v>
      </c>
    </row>
    <row r="1452" spans="1:2" x14ac:dyDescent="0.35">
      <c r="A1452" s="6" t="s">
        <v>2201</v>
      </c>
      <c r="B1452">
        <v>1</v>
      </c>
    </row>
    <row r="1453" spans="1:2" x14ac:dyDescent="0.35">
      <c r="A1453" s="6" t="s">
        <v>2202</v>
      </c>
      <c r="B1453">
        <v>1</v>
      </c>
    </row>
    <row r="1454" spans="1:2" x14ac:dyDescent="0.35">
      <c r="A1454" s="6" t="s">
        <v>2203</v>
      </c>
      <c r="B1454">
        <v>1</v>
      </c>
    </row>
    <row r="1455" spans="1:2" x14ac:dyDescent="0.35">
      <c r="A1455" s="6" t="s">
        <v>2204</v>
      </c>
      <c r="B1455">
        <v>1</v>
      </c>
    </row>
    <row r="1456" spans="1:2" x14ac:dyDescent="0.35">
      <c r="A1456" s="6" t="s">
        <v>2205</v>
      </c>
      <c r="B1456">
        <v>1</v>
      </c>
    </row>
    <row r="1457" spans="1:2" x14ac:dyDescent="0.35">
      <c r="A1457" s="6" t="s">
        <v>2206</v>
      </c>
      <c r="B1457">
        <v>1</v>
      </c>
    </row>
    <row r="1458" spans="1:2" x14ac:dyDescent="0.35">
      <c r="A1458" s="6" t="s">
        <v>2207</v>
      </c>
      <c r="B1458">
        <v>1</v>
      </c>
    </row>
    <row r="1459" spans="1:2" x14ac:dyDescent="0.35">
      <c r="A1459" s="6" t="s">
        <v>2208</v>
      </c>
      <c r="B1459">
        <v>1</v>
      </c>
    </row>
    <row r="1460" spans="1:2" x14ac:dyDescent="0.35">
      <c r="A1460" s="6" t="s">
        <v>2209</v>
      </c>
      <c r="B1460">
        <v>1</v>
      </c>
    </row>
    <row r="1461" spans="1:2" x14ac:dyDescent="0.35">
      <c r="A1461" s="6" t="s">
        <v>2210</v>
      </c>
      <c r="B1461">
        <v>1</v>
      </c>
    </row>
    <row r="1462" spans="1:2" x14ac:dyDescent="0.35">
      <c r="A1462" s="6" t="s">
        <v>2211</v>
      </c>
      <c r="B1462">
        <v>1</v>
      </c>
    </row>
    <row r="1463" spans="1:2" x14ac:dyDescent="0.35">
      <c r="A1463" s="6" t="s">
        <v>2212</v>
      </c>
      <c r="B1463">
        <v>1</v>
      </c>
    </row>
    <row r="1464" spans="1:2" x14ac:dyDescent="0.35">
      <c r="A1464" s="6" t="s">
        <v>2213</v>
      </c>
      <c r="B1464">
        <v>1</v>
      </c>
    </row>
    <row r="1465" spans="1:2" x14ac:dyDescent="0.35">
      <c r="A1465" s="6" t="s">
        <v>2214</v>
      </c>
      <c r="B1465">
        <v>1</v>
      </c>
    </row>
    <row r="1466" spans="1:2" x14ac:dyDescent="0.35">
      <c r="A1466" s="6" t="s">
        <v>2215</v>
      </c>
      <c r="B1466">
        <v>1</v>
      </c>
    </row>
    <row r="1467" spans="1:2" x14ac:dyDescent="0.35">
      <c r="A1467" s="6" t="s">
        <v>2216</v>
      </c>
      <c r="B1467">
        <v>1</v>
      </c>
    </row>
    <row r="1468" spans="1:2" x14ac:dyDescent="0.35">
      <c r="A1468" s="6" t="s">
        <v>2217</v>
      </c>
      <c r="B1468">
        <v>1</v>
      </c>
    </row>
    <row r="1469" spans="1:2" x14ac:dyDescent="0.35">
      <c r="A1469" s="6" t="s">
        <v>2218</v>
      </c>
      <c r="B1469">
        <v>1</v>
      </c>
    </row>
    <row r="1470" spans="1:2" x14ac:dyDescent="0.35">
      <c r="A1470" s="6" t="s">
        <v>2219</v>
      </c>
      <c r="B1470">
        <v>1</v>
      </c>
    </row>
    <row r="1471" spans="1:2" x14ac:dyDescent="0.35">
      <c r="A1471" s="6" t="s">
        <v>2220</v>
      </c>
      <c r="B1471">
        <v>1</v>
      </c>
    </row>
    <row r="1472" spans="1:2" x14ac:dyDescent="0.35">
      <c r="A1472" s="6" t="s">
        <v>2221</v>
      </c>
      <c r="B1472">
        <v>1</v>
      </c>
    </row>
    <row r="1473" spans="1:2" x14ac:dyDescent="0.35">
      <c r="A1473" s="6" t="s">
        <v>2222</v>
      </c>
      <c r="B1473">
        <v>1</v>
      </c>
    </row>
    <row r="1474" spans="1:2" x14ac:dyDescent="0.35">
      <c r="A1474" s="6" t="s">
        <v>2223</v>
      </c>
      <c r="B1474">
        <v>1</v>
      </c>
    </row>
    <row r="1475" spans="1:2" x14ac:dyDescent="0.35">
      <c r="A1475" s="6" t="s">
        <v>2224</v>
      </c>
      <c r="B1475">
        <v>1</v>
      </c>
    </row>
    <row r="1476" spans="1:2" x14ac:dyDescent="0.35">
      <c r="A1476" s="6" t="s">
        <v>2225</v>
      </c>
      <c r="B1476">
        <v>1</v>
      </c>
    </row>
    <row r="1477" spans="1:2" x14ac:dyDescent="0.35">
      <c r="A1477" s="6" t="s">
        <v>2226</v>
      </c>
      <c r="B1477">
        <v>1</v>
      </c>
    </row>
    <row r="1478" spans="1:2" x14ac:dyDescent="0.35">
      <c r="A1478" s="6" t="s">
        <v>2227</v>
      </c>
      <c r="B1478">
        <v>1</v>
      </c>
    </row>
    <row r="1479" spans="1:2" x14ac:dyDescent="0.35">
      <c r="A1479" s="6" t="s">
        <v>2228</v>
      </c>
      <c r="B1479">
        <v>1</v>
      </c>
    </row>
    <row r="1480" spans="1:2" x14ac:dyDescent="0.35">
      <c r="A1480" s="6" t="s">
        <v>2230</v>
      </c>
      <c r="B1480">
        <v>1</v>
      </c>
    </row>
    <row r="1481" spans="1:2" x14ac:dyDescent="0.35">
      <c r="A1481" s="6" t="s">
        <v>2231</v>
      </c>
      <c r="B1481">
        <v>1</v>
      </c>
    </row>
    <row r="1482" spans="1:2" x14ac:dyDescent="0.35">
      <c r="A1482" s="6" t="s">
        <v>2232</v>
      </c>
      <c r="B1482">
        <v>1</v>
      </c>
    </row>
    <row r="1483" spans="1:2" x14ac:dyDescent="0.35">
      <c r="A1483" s="6" t="s">
        <v>2233</v>
      </c>
      <c r="B1483">
        <v>1</v>
      </c>
    </row>
    <row r="1484" spans="1:2" x14ac:dyDescent="0.35">
      <c r="A1484" s="6" t="s">
        <v>2234</v>
      </c>
      <c r="B1484">
        <v>1</v>
      </c>
    </row>
    <row r="1485" spans="1:2" x14ac:dyDescent="0.35">
      <c r="A1485" s="6" t="s">
        <v>2235</v>
      </c>
      <c r="B1485">
        <v>1</v>
      </c>
    </row>
    <row r="1486" spans="1:2" x14ac:dyDescent="0.35">
      <c r="A1486" s="6" t="s">
        <v>2236</v>
      </c>
      <c r="B1486">
        <v>1</v>
      </c>
    </row>
    <row r="1487" spans="1:2" x14ac:dyDescent="0.35">
      <c r="A1487" s="6" t="s">
        <v>2237</v>
      </c>
      <c r="B1487">
        <v>1</v>
      </c>
    </row>
    <row r="1488" spans="1:2" x14ac:dyDescent="0.35">
      <c r="A1488" s="6" t="s">
        <v>2238</v>
      </c>
      <c r="B1488">
        <v>2</v>
      </c>
    </row>
    <row r="1489" spans="1:2" x14ac:dyDescent="0.35">
      <c r="A1489" s="6" t="s">
        <v>2239</v>
      </c>
      <c r="B1489">
        <v>1</v>
      </c>
    </row>
    <row r="1490" spans="1:2" x14ac:dyDescent="0.35">
      <c r="A1490" s="6" t="s">
        <v>2240</v>
      </c>
      <c r="B1490">
        <v>1</v>
      </c>
    </row>
    <row r="1491" spans="1:2" x14ac:dyDescent="0.35">
      <c r="A1491" s="6" t="s">
        <v>2241</v>
      </c>
      <c r="B1491">
        <v>1</v>
      </c>
    </row>
    <row r="1492" spans="1:2" x14ac:dyDescent="0.35">
      <c r="A1492" s="6" t="s">
        <v>2242</v>
      </c>
      <c r="B1492">
        <v>1</v>
      </c>
    </row>
    <row r="1493" spans="1:2" x14ac:dyDescent="0.35">
      <c r="A1493" s="6" t="s">
        <v>2243</v>
      </c>
      <c r="B1493">
        <v>1</v>
      </c>
    </row>
    <row r="1494" spans="1:2" x14ac:dyDescent="0.35">
      <c r="A1494" s="6" t="s">
        <v>2244</v>
      </c>
      <c r="B1494">
        <v>1</v>
      </c>
    </row>
    <row r="1495" spans="1:2" x14ac:dyDescent="0.35">
      <c r="A1495" s="6" t="s">
        <v>2245</v>
      </c>
      <c r="B1495">
        <v>1</v>
      </c>
    </row>
    <row r="1496" spans="1:2" x14ac:dyDescent="0.35">
      <c r="A1496" s="6" t="s">
        <v>2246</v>
      </c>
      <c r="B1496">
        <v>1</v>
      </c>
    </row>
    <row r="1497" spans="1:2" x14ac:dyDescent="0.35">
      <c r="A1497" s="6" t="s">
        <v>2247</v>
      </c>
      <c r="B1497">
        <v>1</v>
      </c>
    </row>
    <row r="1498" spans="1:2" x14ac:dyDescent="0.35">
      <c r="A1498" s="6" t="s">
        <v>2248</v>
      </c>
      <c r="B1498">
        <v>1</v>
      </c>
    </row>
    <row r="1499" spans="1:2" x14ac:dyDescent="0.35">
      <c r="A1499" s="6" t="s">
        <v>2249</v>
      </c>
      <c r="B1499">
        <v>1</v>
      </c>
    </row>
    <row r="1500" spans="1:2" x14ac:dyDescent="0.35">
      <c r="A1500" s="6" t="s">
        <v>2250</v>
      </c>
      <c r="B1500">
        <v>1</v>
      </c>
    </row>
    <row r="1501" spans="1:2" x14ac:dyDescent="0.35">
      <c r="A1501" s="6" t="s">
        <v>2251</v>
      </c>
      <c r="B1501">
        <v>1</v>
      </c>
    </row>
    <row r="1502" spans="1:2" x14ac:dyDescent="0.35">
      <c r="A1502" s="6" t="s">
        <v>2252</v>
      </c>
      <c r="B1502">
        <v>1</v>
      </c>
    </row>
    <row r="1503" spans="1:2" x14ac:dyDescent="0.35">
      <c r="A1503" s="6" t="s">
        <v>2253</v>
      </c>
      <c r="B1503">
        <v>1</v>
      </c>
    </row>
    <row r="1504" spans="1:2" x14ac:dyDescent="0.35">
      <c r="A1504" s="6" t="s">
        <v>2254</v>
      </c>
      <c r="B1504">
        <v>1</v>
      </c>
    </row>
    <row r="1505" spans="1:2" x14ac:dyDescent="0.35">
      <c r="A1505" s="6" t="s">
        <v>2255</v>
      </c>
      <c r="B1505">
        <v>1</v>
      </c>
    </row>
    <row r="1506" spans="1:2" x14ac:dyDescent="0.35">
      <c r="A1506" s="6" t="s">
        <v>2256</v>
      </c>
      <c r="B1506">
        <v>1</v>
      </c>
    </row>
    <row r="1507" spans="1:2" x14ac:dyDescent="0.35">
      <c r="A1507" s="6" t="s">
        <v>2257</v>
      </c>
      <c r="B1507">
        <v>1</v>
      </c>
    </row>
    <row r="1508" spans="1:2" x14ac:dyDescent="0.35">
      <c r="A1508" s="6" t="s">
        <v>2258</v>
      </c>
      <c r="B1508">
        <v>1</v>
      </c>
    </row>
    <row r="1509" spans="1:2" x14ac:dyDescent="0.35">
      <c r="A1509" s="6" t="s">
        <v>2259</v>
      </c>
      <c r="B1509">
        <v>1</v>
      </c>
    </row>
    <row r="1510" spans="1:2" x14ac:dyDescent="0.35">
      <c r="A1510" s="6" t="s">
        <v>2260</v>
      </c>
      <c r="B1510">
        <v>1</v>
      </c>
    </row>
    <row r="1511" spans="1:2" x14ac:dyDescent="0.35">
      <c r="A1511" s="6" t="s">
        <v>2261</v>
      </c>
      <c r="B1511">
        <v>1</v>
      </c>
    </row>
    <row r="1512" spans="1:2" x14ac:dyDescent="0.35">
      <c r="A1512" s="6" t="s">
        <v>2262</v>
      </c>
      <c r="B1512">
        <v>1</v>
      </c>
    </row>
    <row r="1513" spans="1:2" x14ac:dyDescent="0.35">
      <c r="A1513" s="6" t="s">
        <v>2263</v>
      </c>
      <c r="B1513">
        <v>1</v>
      </c>
    </row>
    <row r="1514" spans="1:2" x14ac:dyDescent="0.35">
      <c r="A1514" s="6" t="s">
        <v>2264</v>
      </c>
      <c r="B1514">
        <v>1</v>
      </c>
    </row>
    <row r="1515" spans="1:2" x14ac:dyDescent="0.35">
      <c r="A1515" s="6" t="s">
        <v>2265</v>
      </c>
      <c r="B1515">
        <v>1</v>
      </c>
    </row>
    <row r="1516" spans="1:2" x14ac:dyDescent="0.35">
      <c r="A1516" s="6" t="s">
        <v>2266</v>
      </c>
      <c r="B1516">
        <v>1</v>
      </c>
    </row>
    <row r="1517" spans="1:2" x14ac:dyDescent="0.35">
      <c r="A1517" s="6" t="s">
        <v>2267</v>
      </c>
      <c r="B1517">
        <v>1</v>
      </c>
    </row>
    <row r="1518" spans="1:2" x14ac:dyDescent="0.35">
      <c r="A1518" s="6" t="s">
        <v>2268</v>
      </c>
      <c r="B1518">
        <v>1</v>
      </c>
    </row>
    <row r="1519" spans="1:2" x14ac:dyDescent="0.35">
      <c r="A1519" s="6" t="s">
        <v>2269</v>
      </c>
      <c r="B1519">
        <v>1</v>
      </c>
    </row>
    <row r="1520" spans="1:2" x14ac:dyDescent="0.35">
      <c r="A1520" s="6" t="s">
        <v>2270</v>
      </c>
      <c r="B1520">
        <v>1</v>
      </c>
    </row>
    <row r="1521" spans="1:2" x14ac:dyDescent="0.35">
      <c r="A1521" s="6" t="s">
        <v>2271</v>
      </c>
      <c r="B1521">
        <v>1</v>
      </c>
    </row>
    <row r="1522" spans="1:2" x14ac:dyDescent="0.35">
      <c r="A1522" s="6" t="s">
        <v>2272</v>
      </c>
      <c r="B1522">
        <v>1</v>
      </c>
    </row>
    <row r="1523" spans="1:2" x14ac:dyDescent="0.35">
      <c r="A1523" s="6" t="s">
        <v>2273</v>
      </c>
      <c r="B1523">
        <v>1</v>
      </c>
    </row>
    <row r="1524" spans="1:2" x14ac:dyDescent="0.35">
      <c r="A1524" s="6" t="s">
        <v>2274</v>
      </c>
      <c r="B1524">
        <v>1</v>
      </c>
    </row>
    <row r="1525" spans="1:2" x14ac:dyDescent="0.35">
      <c r="A1525" s="6" t="s">
        <v>2275</v>
      </c>
      <c r="B1525">
        <v>1</v>
      </c>
    </row>
    <row r="1526" spans="1:2" x14ac:dyDescent="0.35">
      <c r="A1526" s="6" t="s">
        <v>2276</v>
      </c>
      <c r="B1526">
        <v>1</v>
      </c>
    </row>
    <row r="1527" spans="1:2" x14ac:dyDescent="0.35">
      <c r="A1527" s="6" t="s">
        <v>2277</v>
      </c>
      <c r="B1527">
        <v>1</v>
      </c>
    </row>
    <row r="1528" spans="1:2" x14ac:dyDescent="0.35">
      <c r="A1528" s="6" t="s">
        <v>2278</v>
      </c>
      <c r="B1528">
        <v>1</v>
      </c>
    </row>
    <row r="1529" spans="1:2" x14ac:dyDescent="0.35">
      <c r="A1529" s="6" t="s">
        <v>2279</v>
      </c>
      <c r="B1529">
        <v>1</v>
      </c>
    </row>
    <row r="1530" spans="1:2" x14ac:dyDescent="0.35">
      <c r="A1530" s="6" t="s">
        <v>2280</v>
      </c>
      <c r="B1530">
        <v>1</v>
      </c>
    </row>
    <row r="1531" spans="1:2" x14ac:dyDescent="0.35">
      <c r="A1531" s="6" t="s">
        <v>2281</v>
      </c>
      <c r="B1531">
        <v>1</v>
      </c>
    </row>
    <row r="1532" spans="1:2" x14ac:dyDescent="0.35">
      <c r="A1532" s="6" t="s">
        <v>2282</v>
      </c>
      <c r="B1532">
        <v>1</v>
      </c>
    </row>
    <row r="1533" spans="1:2" x14ac:dyDescent="0.35">
      <c r="A1533" s="6" t="s">
        <v>2283</v>
      </c>
      <c r="B1533">
        <v>1</v>
      </c>
    </row>
    <row r="1534" spans="1:2" x14ac:dyDescent="0.35">
      <c r="A1534" s="6" t="s">
        <v>2284</v>
      </c>
      <c r="B1534">
        <v>1</v>
      </c>
    </row>
    <row r="1535" spans="1:2" x14ac:dyDescent="0.35">
      <c r="A1535" s="6" t="s">
        <v>2285</v>
      </c>
      <c r="B1535">
        <v>1</v>
      </c>
    </row>
    <row r="1536" spans="1:2" x14ac:dyDescent="0.35">
      <c r="A1536" s="6" t="s">
        <v>2286</v>
      </c>
      <c r="B1536">
        <v>1</v>
      </c>
    </row>
    <row r="1537" spans="1:2" x14ac:dyDescent="0.35">
      <c r="A1537" s="6" t="s">
        <v>2287</v>
      </c>
      <c r="B1537">
        <v>1</v>
      </c>
    </row>
    <row r="1538" spans="1:2" x14ac:dyDescent="0.35">
      <c r="A1538" s="6" t="s">
        <v>2288</v>
      </c>
      <c r="B1538">
        <v>1</v>
      </c>
    </row>
    <row r="1539" spans="1:2" x14ac:dyDescent="0.35">
      <c r="A1539" s="6" t="s">
        <v>2289</v>
      </c>
      <c r="B1539">
        <v>1</v>
      </c>
    </row>
    <row r="1540" spans="1:2" x14ac:dyDescent="0.35">
      <c r="A1540" s="6" t="s">
        <v>2290</v>
      </c>
      <c r="B1540">
        <v>1</v>
      </c>
    </row>
    <row r="1541" spans="1:2" x14ac:dyDescent="0.35">
      <c r="A1541" s="6" t="s">
        <v>2291</v>
      </c>
      <c r="B1541">
        <v>1</v>
      </c>
    </row>
    <row r="1542" spans="1:2" x14ac:dyDescent="0.35">
      <c r="A1542" s="6" t="s">
        <v>2292</v>
      </c>
      <c r="B1542">
        <v>1</v>
      </c>
    </row>
    <row r="1543" spans="1:2" x14ac:dyDescent="0.35">
      <c r="A1543" s="6" t="s">
        <v>2293</v>
      </c>
      <c r="B1543">
        <v>1</v>
      </c>
    </row>
    <row r="1544" spans="1:2" x14ac:dyDescent="0.35">
      <c r="A1544" s="6" t="s">
        <v>2294</v>
      </c>
      <c r="B1544">
        <v>1</v>
      </c>
    </row>
    <row r="1545" spans="1:2" x14ac:dyDescent="0.35">
      <c r="A1545" s="6" t="s">
        <v>2295</v>
      </c>
      <c r="B1545">
        <v>1</v>
      </c>
    </row>
    <row r="1546" spans="1:2" x14ac:dyDescent="0.35">
      <c r="A1546" s="6" t="s">
        <v>2296</v>
      </c>
      <c r="B1546">
        <v>1</v>
      </c>
    </row>
    <row r="1547" spans="1:2" x14ac:dyDescent="0.35">
      <c r="A1547" s="6" t="s">
        <v>2297</v>
      </c>
      <c r="B1547">
        <v>1</v>
      </c>
    </row>
    <row r="1548" spans="1:2" x14ac:dyDescent="0.35">
      <c r="A1548" s="6" t="s">
        <v>2298</v>
      </c>
      <c r="B1548">
        <v>1</v>
      </c>
    </row>
    <row r="1549" spans="1:2" x14ac:dyDescent="0.35">
      <c r="A1549" s="6" t="s">
        <v>2299</v>
      </c>
      <c r="B1549">
        <v>1</v>
      </c>
    </row>
    <row r="1550" spans="1:2" x14ac:dyDescent="0.35">
      <c r="A1550" s="6" t="s">
        <v>2300</v>
      </c>
      <c r="B1550">
        <v>1</v>
      </c>
    </row>
    <row r="1551" spans="1:2" x14ac:dyDescent="0.35">
      <c r="A1551" s="6" t="s">
        <v>2301</v>
      </c>
      <c r="B1551">
        <v>1</v>
      </c>
    </row>
    <row r="1552" spans="1:2" x14ac:dyDescent="0.35">
      <c r="A1552" s="6" t="s">
        <v>2302</v>
      </c>
      <c r="B1552">
        <v>1</v>
      </c>
    </row>
    <row r="1553" spans="1:2" x14ac:dyDescent="0.35">
      <c r="A1553" s="6" t="s">
        <v>2303</v>
      </c>
      <c r="B1553">
        <v>1</v>
      </c>
    </row>
    <row r="1554" spans="1:2" x14ac:dyDescent="0.35">
      <c r="A1554" s="6" t="s">
        <v>2304</v>
      </c>
      <c r="B1554">
        <v>1</v>
      </c>
    </row>
    <row r="1555" spans="1:2" x14ac:dyDescent="0.35">
      <c r="A1555" s="6" t="s">
        <v>2305</v>
      </c>
      <c r="B1555">
        <v>1</v>
      </c>
    </row>
    <row r="1556" spans="1:2" x14ac:dyDescent="0.35">
      <c r="A1556" s="6" t="s">
        <v>2306</v>
      </c>
      <c r="B1556">
        <v>1</v>
      </c>
    </row>
    <row r="1557" spans="1:2" x14ac:dyDescent="0.35">
      <c r="A1557" s="6" t="s">
        <v>2307</v>
      </c>
      <c r="B1557">
        <v>1</v>
      </c>
    </row>
    <row r="1558" spans="1:2" x14ac:dyDescent="0.35">
      <c r="A1558" s="6" t="s">
        <v>2308</v>
      </c>
      <c r="B1558">
        <v>1</v>
      </c>
    </row>
    <row r="1559" spans="1:2" x14ac:dyDescent="0.35">
      <c r="A1559" s="6" t="s">
        <v>2309</v>
      </c>
      <c r="B1559">
        <v>1</v>
      </c>
    </row>
    <row r="1560" spans="1:2" x14ac:dyDescent="0.35">
      <c r="A1560" s="6" t="s">
        <v>2310</v>
      </c>
      <c r="B1560">
        <v>1</v>
      </c>
    </row>
    <row r="1561" spans="1:2" x14ac:dyDescent="0.35">
      <c r="A1561" s="6" t="s">
        <v>2311</v>
      </c>
      <c r="B1561">
        <v>1</v>
      </c>
    </row>
    <row r="1562" spans="1:2" x14ac:dyDescent="0.35">
      <c r="A1562" s="6" t="s">
        <v>2312</v>
      </c>
      <c r="B1562">
        <v>1</v>
      </c>
    </row>
    <row r="1563" spans="1:2" x14ac:dyDescent="0.35">
      <c r="A1563" s="6" t="s">
        <v>2313</v>
      </c>
      <c r="B1563">
        <v>1</v>
      </c>
    </row>
    <row r="1564" spans="1:2" x14ac:dyDescent="0.35">
      <c r="A1564" s="6" t="s">
        <v>2315</v>
      </c>
      <c r="B1564">
        <v>1</v>
      </c>
    </row>
    <row r="1565" spans="1:2" x14ac:dyDescent="0.35">
      <c r="A1565" s="6" t="s">
        <v>2316</v>
      </c>
      <c r="B1565">
        <v>1</v>
      </c>
    </row>
    <row r="1566" spans="1:2" x14ac:dyDescent="0.35">
      <c r="A1566" s="6" t="s">
        <v>2317</v>
      </c>
      <c r="B1566">
        <v>1</v>
      </c>
    </row>
    <row r="1567" spans="1:2" x14ac:dyDescent="0.35">
      <c r="A1567" s="6" t="s">
        <v>2318</v>
      </c>
      <c r="B1567">
        <v>1</v>
      </c>
    </row>
    <row r="1568" spans="1:2" x14ac:dyDescent="0.35">
      <c r="A1568" s="6" t="s">
        <v>2319</v>
      </c>
      <c r="B1568">
        <v>1</v>
      </c>
    </row>
    <row r="1569" spans="1:2" x14ac:dyDescent="0.35">
      <c r="A1569" s="6" t="s">
        <v>2320</v>
      </c>
      <c r="B1569">
        <v>1</v>
      </c>
    </row>
    <row r="1570" spans="1:2" x14ac:dyDescent="0.35">
      <c r="A1570" s="6" t="s">
        <v>2321</v>
      </c>
      <c r="B1570">
        <v>1</v>
      </c>
    </row>
    <row r="1571" spans="1:2" x14ac:dyDescent="0.35">
      <c r="A1571" s="6" t="s">
        <v>2322</v>
      </c>
      <c r="B1571">
        <v>1</v>
      </c>
    </row>
    <row r="1572" spans="1:2" x14ac:dyDescent="0.35">
      <c r="A1572" s="6" t="s">
        <v>2323</v>
      </c>
      <c r="B1572">
        <v>1</v>
      </c>
    </row>
    <row r="1573" spans="1:2" x14ac:dyDescent="0.35">
      <c r="A1573" s="6" t="s">
        <v>2324</v>
      </c>
      <c r="B1573">
        <v>1</v>
      </c>
    </row>
    <row r="1574" spans="1:2" x14ac:dyDescent="0.35">
      <c r="A1574" s="6" t="s">
        <v>2325</v>
      </c>
      <c r="B1574">
        <v>1</v>
      </c>
    </row>
    <row r="1575" spans="1:2" x14ac:dyDescent="0.35">
      <c r="A1575" s="6" t="s">
        <v>2326</v>
      </c>
      <c r="B1575">
        <v>1</v>
      </c>
    </row>
    <row r="1576" spans="1:2" x14ac:dyDescent="0.35">
      <c r="A1576" s="6" t="s">
        <v>2327</v>
      </c>
      <c r="B1576">
        <v>1</v>
      </c>
    </row>
    <row r="1577" spans="1:2" x14ac:dyDescent="0.35">
      <c r="A1577" s="6" t="s">
        <v>2328</v>
      </c>
      <c r="B1577">
        <v>1</v>
      </c>
    </row>
    <row r="1578" spans="1:2" x14ac:dyDescent="0.35">
      <c r="A1578" s="6" t="s">
        <v>2329</v>
      </c>
      <c r="B1578">
        <v>1</v>
      </c>
    </row>
    <row r="1579" spans="1:2" x14ac:dyDescent="0.35">
      <c r="A1579" s="6" t="s">
        <v>2330</v>
      </c>
      <c r="B1579">
        <v>1</v>
      </c>
    </row>
    <row r="1580" spans="1:2" x14ac:dyDescent="0.35">
      <c r="A1580" s="6" t="s">
        <v>2331</v>
      </c>
      <c r="B1580">
        <v>1</v>
      </c>
    </row>
    <row r="1581" spans="1:2" x14ac:dyDescent="0.35">
      <c r="A1581" s="6" t="s">
        <v>2332</v>
      </c>
      <c r="B1581">
        <v>1</v>
      </c>
    </row>
    <row r="1582" spans="1:2" x14ac:dyDescent="0.35">
      <c r="A1582" s="6" t="s">
        <v>2333</v>
      </c>
      <c r="B1582">
        <v>1</v>
      </c>
    </row>
    <row r="1583" spans="1:2" x14ac:dyDescent="0.35">
      <c r="A1583" s="6" t="s">
        <v>2334</v>
      </c>
      <c r="B1583">
        <v>1</v>
      </c>
    </row>
    <row r="1584" spans="1:2" x14ac:dyDescent="0.35">
      <c r="A1584" s="6" t="s">
        <v>2335</v>
      </c>
      <c r="B1584">
        <v>1</v>
      </c>
    </row>
    <row r="1585" spans="1:2" x14ac:dyDescent="0.35">
      <c r="A1585" s="6" t="s">
        <v>2336</v>
      </c>
      <c r="B1585">
        <v>1</v>
      </c>
    </row>
    <row r="1586" spans="1:2" x14ac:dyDescent="0.35">
      <c r="A1586" s="6" t="s">
        <v>2337</v>
      </c>
      <c r="B1586">
        <v>1</v>
      </c>
    </row>
    <row r="1587" spans="1:2" x14ac:dyDescent="0.35">
      <c r="A1587" s="6" t="s">
        <v>2338</v>
      </c>
      <c r="B1587">
        <v>1</v>
      </c>
    </row>
    <row r="1588" spans="1:2" x14ac:dyDescent="0.35">
      <c r="A1588" s="6" t="s">
        <v>2339</v>
      </c>
      <c r="B1588">
        <v>1</v>
      </c>
    </row>
    <row r="1589" spans="1:2" x14ac:dyDescent="0.35">
      <c r="A1589" s="6" t="s">
        <v>2340</v>
      </c>
      <c r="B1589">
        <v>1</v>
      </c>
    </row>
    <row r="1590" spans="1:2" x14ac:dyDescent="0.35">
      <c r="A1590" s="6" t="s">
        <v>2341</v>
      </c>
      <c r="B1590">
        <v>1</v>
      </c>
    </row>
    <row r="1591" spans="1:2" x14ac:dyDescent="0.35">
      <c r="A1591" s="6" t="s">
        <v>2342</v>
      </c>
      <c r="B1591">
        <v>1</v>
      </c>
    </row>
    <row r="1592" spans="1:2" x14ac:dyDescent="0.35">
      <c r="A1592" s="6" t="s">
        <v>2343</v>
      </c>
      <c r="B1592">
        <v>1</v>
      </c>
    </row>
    <row r="1593" spans="1:2" x14ac:dyDescent="0.35">
      <c r="A1593" s="6" t="s">
        <v>2344</v>
      </c>
      <c r="B1593">
        <v>1</v>
      </c>
    </row>
    <row r="1594" spans="1:2" x14ac:dyDescent="0.35">
      <c r="A1594" s="6" t="s">
        <v>2345</v>
      </c>
      <c r="B1594">
        <v>1</v>
      </c>
    </row>
    <row r="1595" spans="1:2" x14ac:dyDescent="0.35">
      <c r="A1595" s="6" t="s">
        <v>2346</v>
      </c>
      <c r="B1595">
        <v>1</v>
      </c>
    </row>
    <row r="1596" spans="1:2" x14ac:dyDescent="0.35">
      <c r="A1596" s="6" t="s">
        <v>2347</v>
      </c>
      <c r="B1596">
        <v>1</v>
      </c>
    </row>
    <row r="1597" spans="1:2" x14ac:dyDescent="0.35">
      <c r="A1597" s="6" t="s">
        <v>2348</v>
      </c>
      <c r="B1597">
        <v>1</v>
      </c>
    </row>
    <row r="1598" spans="1:2" x14ac:dyDescent="0.35">
      <c r="A1598" s="6" t="s">
        <v>2349</v>
      </c>
      <c r="B1598">
        <v>1</v>
      </c>
    </row>
    <row r="1599" spans="1:2" x14ac:dyDescent="0.35">
      <c r="A1599" s="6" t="s">
        <v>2350</v>
      </c>
      <c r="B1599">
        <v>1</v>
      </c>
    </row>
    <row r="1600" spans="1:2" x14ac:dyDescent="0.35">
      <c r="A1600" s="6" t="s">
        <v>2351</v>
      </c>
      <c r="B1600">
        <v>1</v>
      </c>
    </row>
    <row r="1601" spans="1:2" x14ac:dyDescent="0.35">
      <c r="A1601" s="6" t="s">
        <v>2352</v>
      </c>
      <c r="B1601">
        <v>1</v>
      </c>
    </row>
    <row r="1602" spans="1:2" x14ac:dyDescent="0.35">
      <c r="A1602" s="6" t="s">
        <v>2353</v>
      </c>
      <c r="B1602">
        <v>1</v>
      </c>
    </row>
    <row r="1603" spans="1:2" x14ac:dyDescent="0.35">
      <c r="A1603" s="6" t="s">
        <v>2354</v>
      </c>
      <c r="B1603">
        <v>1</v>
      </c>
    </row>
    <row r="1604" spans="1:2" x14ac:dyDescent="0.35">
      <c r="A1604" s="6" t="s">
        <v>2355</v>
      </c>
      <c r="B1604">
        <v>1</v>
      </c>
    </row>
    <row r="1605" spans="1:2" x14ac:dyDescent="0.35">
      <c r="A1605" s="6" t="s">
        <v>2356</v>
      </c>
      <c r="B1605">
        <v>1</v>
      </c>
    </row>
    <row r="1606" spans="1:2" x14ac:dyDescent="0.35">
      <c r="A1606" s="6" t="s">
        <v>2357</v>
      </c>
      <c r="B1606">
        <v>1</v>
      </c>
    </row>
    <row r="1607" spans="1:2" x14ac:dyDescent="0.35">
      <c r="A1607" s="6" t="s">
        <v>2358</v>
      </c>
      <c r="B1607">
        <v>1</v>
      </c>
    </row>
    <row r="1608" spans="1:2" x14ac:dyDescent="0.35">
      <c r="A1608" s="6" t="s">
        <v>2359</v>
      </c>
      <c r="B1608">
        <v>1</v>
      </c>
    </row>
    <row r="1609" spans="1:2" x14ac:dyDescent="0.35">
      <c r="A1609" s="6" t="s">
        <v>2360</v>
      </c>
      <c r="B1609">
        <v>1</v>
      </c>
    </row>
    <row r="1610" spans="1:2" x14ac:dyDescent="0.35">
      <c r="A1610" s="6" t="s">
        <v>2361</v>
      </c>
      <c r="B1610">
        <v>1</v>
      </c>
    </row>
    <row r="1611" spans="1:2" x14ac:dyDescent="0.35">
      <c r="A1611" s="6" t="s">
        <v>2362</v>
      </c>
      <c r="B1611">
        <v>1</v>
      </c>
    </row>
    <row r="1612" spans="1:2" x14ac:dyDescent="0.35">
      <c r="A1612" s="6" t="s">
        <v>2363</v>
      </c>
      <c r="B1612">
        <v>1</v>
      </c>
    </row>
    <row r="1613" spans="1:2" x14ac:dyDescent="0.35">
      <c r="A1613" s="6" t="s">
        <v>2364</v>
      </c>
      <c r="B1613">
        <v>1</v>
      </c>
    </row>
    <row r="1614" spans="1:2" x14ac:dyDescent="0.35">
      <c r="A1614" s="6" t="s">
        <v>2365</v>
      </c>
      <c r="B1614">
        <v>1</v>
      </c>
    </row>
    <row r="1615" spans="1:2" x14ac:dyDescent="0.35">
      <c r="A1615" s="6" t="s">
        <v>2366</v>
      </c>
      <c r="B1615">
        <v>1</v>
      </c>
    </row>
    <row r="1616" spans="1:2" x14ac:dyDescent="0.35">
      <c r="A1616" s="6" t="s">
        <v>2367</v>
      </c>
      <c r="B1616">
        <v>1</v>
      </c>
    </row>
    <row r="1617" spans="1:2" x14ac:dyDescent="0.35">
      <c r="A1617" s="6" t="s">
        <v>2368</v>
      </c>
      <c r="B1617">
        <v>1</v>
      </c>
    </row>
    <row r="1618" spans="1:2" x14ac:dyDescent="0.35">
      <c r="A1618" s="6" t="s">
        <v>2369</v>
      </c>
      <c r="B1618">
        <v>1</v>
      </c>
    </row>
    <row r="1619" spans="1:2" x14ac:dyDescent="0.35">
      <c r="A1619" s="6" t="s">
        <v>2370</v>
      </c>
      <c r="B1619">
        <v>1</v>
      </c>
    </row>
    <row r="1620" spans="1:2" x14ac:dyDescent="0.35">
      <c r="A1620" s="6" t="s">
        <v>2371</v>
      </c>
      <c r="B1620">
        <v>1</v>
      </c>
    </row>
    <row r="1621" spans="1:2" x14ac:dyDescent="0.35">
      <c r="A1621" s="6" t="s">
        <v>2372</v>
      </c>
      <c r="B1621">
        <v>1</v>
      </c>
    </row>
    <row r="1622" spans="1:2" x14ac:dyDescent="0.35">
      <c r="A1622" s="6" t="s">
        <v>2373</v>
      </c>
      <c r="B1622">
        <v>1</v>
      </c>
    </row>
    <row r="1623" spans="1:2" x14ac:dyDescent="0.35">
      <c r="A1623" s="6" t="s">
        <v>2375</v>
      </c>
      <c r="B1623">
        <v>1</v>
      </c>
    </row>
    <row r="1624" spans="1:2" x14ac:dyDescent="0.35">
      <c r="A1624" s="6" t="s">
        <v>2376</v>
      </c>
      <c r="B1624">
        <v>1</v>
      </c>
    </row>
    <row r="1625" spans="1:2" x14ac:dyDescent="0.35">
      <c r="A1625" s="6" t="s">
        <v>2377</v>
      </c>
      <c r="B1625">
        <v>1</v>
      </c>
    </row>
    <row r="1626" spans="1:2" x14ac:dyDescent="0.35">
      <c r="A1626" s="6" t="s">
        <v>2378</v>
      </c>
      <c r="B1626">
        <v>1</v>
      </c>
    </row>
    <row r="1627" spans="1:2" x14ac:dyDescent="0.35">
      <c r="A1627" s="6" t="s">
        <v>2379</v>
      </c>
      <c r="B1627">
        <v>1</v>
      </c>
    </row>
    <row r="1628" spans="1:2" x14ac:dyDescent="0.35">
      <c r="A1628" s="6" t="s">
        <v>2380</v>
      </c>
      <c r="B1628">
        <v>1</v>
      </c>
    </row>
    <row r="1629" spans="1:2" x14ac:dyDescent="0.35">
      <c r="A1629" s="6" t="s">
        <v>2381</v>
      </c>
      <c r="B1629">
        <v>1</v>
      </c>
    </row>
    <row r="1630" spans="1:2" x14ac:dyDescent="0.35">
      <c r="A1630" s="6" t="s">
        <v>2382</v>
      </c>
      <c r="B1630">
        <v>1</v>
      </c>
    </row>
    <row r="1631" spans="1:2" x14ac:dyDescent="0.35">
      <c r="A1631" s="6" t="s">
        <v>2383</v>
      </c>
      <c r="B1631">
        <v>1</v>
      </c>
    </row>
    <row r="1632" spans="1:2" x14ac:dyDescent="0.35">
      <c r="A1632" s="6" t="s">
        <v>2384</v>
      </c>
      <c r="B1632">
        <v>1</v>
      </c>
    </row>
    <row r="1633" spans="1:2" x14ac:dyDescent="0.35">
      <c r="A1633" s="6" t="s">
        <v>2385</v>
      </c>
      <c r="B1633">
        <v>1</v>
      </c>
    </row>
    <row r="1634" spans="1:2" x14ac:dyDescent="0.35">
      <c r="A1634" s="6" t="s">
        <v>2386</v>
      </c>
      <c r="B1634">
        <v>1</v>
      </c>
    </row>
    <row r="1635" spans="1:2" x14ac:dyDescent="0.35">
      <c r="A1635" s="6" t="s">
        <v>2387</v>
      </c>
      <c r="B1635">
        <v>1</v>
      </c>
    </row>
    <row r="1636" spans="1:2" x14ac:dyDescent="0.35">
      <c r="A1636" s="6" t="s">
        <v>2388</v>
      </c>
      <c r="B1636">
        <v>1</v>
      </c>
    </row>
    <row r="1637" spans="1:2" x14ac:dyDescent="0.35">
      <c r="A1637" s="6" t="s">
        <v>2389</v>
      </c>
      <c r="B1637">
        <v>1</v>
      </c>
    </row>
    <row r="1638" spans="1:2" x14ac:dyDescent="0.35">
      <c r="A1638" s="6" t="s">
        <v>2390</v>
      </c>
      <c r="B1638">
        <v>1</v>
      </c>
    </row>
    <row r="1639" spans="1:2" x14ac:dyDescent="0.35">
      <c r="A1639" s="6" t="s">
        <v>2391</v>
      </c>
      <c r="B1639">
        <v>1</v>
      </c>
    </row>
    <row r="1640" spans="1:2" x14ac:dyDescent="0.35">
      <c r="A1640" s="6" t="s">
        <v>2392</v>
      </c>
      <c r="B1640">
        <v>1</v>
      </c>
    </row>
    <row r="1641" spans="1:2" x14ac:dyDescent="0.35">
      <c r="A1641" s="6" t="s">
        <v>2393</v>
      </c>
      <c r="B1641">
        <v>1</v>
      </c>
    </row>
    <row r="1642" spans="1:2" x14ac:dyDescent="0.35">
      <c r="A1642" s="6" t="s">
        <v>2394</v>
      </c>
      <c r="B1642">
        <v>1</v>
      </c>
    </row>
    <row r="1643" spans="1:2" x14ac:dyDescent="0.35">
      <c r="A1643" s="6" t="s">
        <v>2395</v>
      </c>
      <c r="B1643">
        <v>1</v>
      </c>
    </row>
    <row r="1644" spans="1:2" x14ac:dyDescent="0.35">
      <c r="A1644" s="6" t="s">
        <v>2396</v>
      </c>
      <c r="B1644">
        <v>1</v>
      </c>
    </row>
    <row r="1645" spans="1:2" x14ac:dyDescent="0.35">
      <c r="A1645" s="6" t="s">
        <v>2397</v>
      </c>
      <c r="B1645">
        <v>1</v>
      </c>
    </row>
    <row r="1646" spans="1:2" x14ac:dyDescent="0.35">
      <c r="A1646" s="6" t="s">
        <v>2398</v>
      </c>
      <c r="B1646">
        <v>1</v>
      </c>
    </row>
    <row r="1647" spans="1:2" x14ac:dyDescent="0.35">
      <c r="A1647" s="6" t="s">
        <v>2399</v>
      </c>
      <c r="B1647">
        <v>1</v>
      </c>
    </row>
    <row r="1648" spans="1:2" x14ac:dyDescent="0.35">
      <c r="A1648" s="6" t="s">
        <v>2400</v>
      </c>
      <c r="B1648">
        <v>1</v>
      </c>
    </row>
    <row r="1649" spans="1:2" x14ac:dyDescent="0.35">
      <c r="A1649" s="6" t="s">
        <v>2401</v>
      </c>
      <c r="B1649">
        <v>1</v>
      </c>
    </row>
    <row r="1650" spans="1:2" x14ac:dyDescent="0.35">
      <c r="A1650" s="6" t="s">
        <v>2402</v>
      </c>
      <c r="B1650">
        <v>1</v>
      </c>
    </row>
    <row r="1651" spans="1:2" x14ac:dyDescent="0.35">
      <c r="A1651" s="6" t="s">
        <v>2403</v>
      </c>
      <c r="B1651">
        <v>1</v>
      </c>
    </row>
    <row r="1652" spans="1:2" x14ac:dyDescent="0.35">
      <c r="A1652" s="6" t="s">
        <v>2404</v>
      </c>
      <c r="B1652">
        <v>1</v>
      </c>
    </row>
    <row r="1653" spans="1:2" x14ac:dyDescent="0.35">
      <c r="A1653" s="6" t="s">
        <v>2405</v>
      </c>
      <c r="B1653">
        <v>1</v>
      </c>
    </row>
    <row r="1654" spans="1:2" x14ac:dyDescent="0.35">
      <c r="A1654" s="6" t="s">
        <v>2407</v>
      </c>
      <c r="B1654">
        <v>1</v>
      </c>
    </row>
    <row r="1655" spans="1:2" x14ac:dyDescent="0.35">
      <c r="A1655" s="6" t="s">
        <v>2408</v>
      </c>
      <c r="B1655">
        <v>1</v>
      </c>
    </row>
    <row r="1656" spans="1:2" x14ac:dyDescent="0.35">
      <c r="A1656" s="6" t="s">
        <v>2409</v>
      </c>
      <c r="B1656">
        <v>1</v>
      </c>
    </row>
    <row r="1657" spans="1:2" x14ac:dyDescent="0.35">
      <c r="A1657" s="6" t="s">
        <v>2410</v>
      </c>
      <c r="B1657">
        <v>1</v>
      </c>
    </row>
    <row r="1658" spans="1:2" x14ac:dyDescent="0.35">
      <c r="A1658" s="6" t="s">
        <v>2411</v>
      </c>
      <c r="B1658">
        <v>1</v>
      </c>
    </row>
    <row r="1659" spans="1:2" x14ac:dyDescent="0.35">
      <c r="A1659" s="6" t="s">
        <v>2412</v>
      </c>
      <c r="B1659">
        <v>1</v>
      </c>
    </row>
    <row r="1660" spans="1:2" x14ac:dyDescent="0.35">
      <c r="A1660" s="6" t="s">
        <v>2413</v>
      </c>
      <c r="B1660">
        <v>1</v>
      </c>
    </row>
    <row r="1661" spans="1:2" x14ac:dyDescent="0.35">
      <c r="A1661" s="6" t="s">
        <v>2414</v>
      </c>
      <c r="B1661">
        <v>1</v>
      </c>
    </row>
    <row r="1662" spans="1:2" x14ac:dyDescent="0.35">
      <c r="A1662" s="6" t="s">
        <v>2415</v>
      </c>
      <c r="B1662">
        <v>1</v>
      </c>
    </row>
    <row r="1663" spans="1:2" x14ac:dyDescent="0.35">
      <c r="A1663" s="6" t="s">
        <v>2416</v>
      </c>
      <c r="B1663">
        <v>1</v>
      </c>
    </row>
    <row r="1664" spans="1:2" x14ac:dyDescent="0.35">
      <c r="A1664" s="6" t="s">
        <v>2417</v>
      </c>
      <c r="B1664">
        <v>1</v>
      </c>
    </row>
    <row r="1665" spans="1:2" x14ac:dyDescent="0.35">
      <c r="A1665" s="6" t="s">
        <v>2418</v>
      </c>
      <c r="B1665">
        <v>1</v>
      </c>
    </row>
    <row r="1666" spans="1:2" x14ac:dyDescent="0.35">
      <c r="A1666" s="6" t="s">
        <v>2419</v>
      </c>
      <c r="B1666">
        <v>1</v>
      </c>
    </row>
    <row r="1667" spans="1:2" x14ac:dyDescent="0.35">
      <c r="A1667" s="6" t="s">
        <v>2420</v>
      </c>
      <c r="B1667">
        <v>1</v>
      </c>
    </row>
    <row r="1668" spans="1:2" x14ac:dyDescent="0.35">
      <c r="A1668" s="6" t="s">
        <v>2421</v>
      </c>
      <c r="B1668">
        <v>1</v>
      </c>
    </row>
    <row r="1669" spans="1:2" x14ac:dyDescent="0.35">
      <c r="A1669" s="6" t="s">
        <v>2422</v>
      </c>
      <c r="B1669">
        <v>1</v>
      </c>
    </row>
    <row r="1670" spans="1:2" x14ac:dyDescent="0.35">
      <c r="A1670" s="6" t="s">
        <v>2423</v>
      </c>
      <c r="B1670">
        <v>1</v>
      </c>
    </row>
    <row r="1671" spans="1:2" x14ac:dyDescent="0.35">
      <c r="A1671" s="6" t="s">
        <v>2424</v>
      </c>
      <c r="B1671">
        <v>1</v>
      </c>
    </row>
    <row r="1672" spans="1:2" x14ac:dyDescent="0.35">
      <c r="A1672" s="6" t="s">
        <v>2425</v>
      </c>
      <c r="B1672">
        <v>1</v>
      </c>
    </row>
    <row r="1673" spans="1:2" x14ac:dyDescent="0.35">
      <c r="A1673" s="6" t="s">
        <v>2426</v>
      </c>
      <c r="B1673">
        <v>1</v>
      </c>
    </row>
    <row r="1674" spans="1:2" x14ac:dyDescent="0.35">
      <c r="A1674" s="6" t="s">
        <v>2427</v>
      </c>
      <c r="B1674">
        <v>1</v>
      </c>
    </row>
    <row r="1675" spans="1:2" x14ac:dyDescent="0.35">
      <c r="A1675" s="6" t="s">
        <v>2428</v>
      </c>
      <c r="B1675">
        <v>1</v>
      </c>
    </row>
    <row r="1676" spans="1:2" x14ac:dyDescent="0.35">
      <c r="A1676" s="6" t="s">
        <v>2429</v>
      </c>
      <c r="B1676">
        <v>1</v>
      </c>
    </row>
    <row r="1677" spans="1:2" x14ac:dyDescent="0.35">
      <c r="A1677" s="6" t="s">
        <v>2430</v>
      </c>
      <c r="B1677">
        <v>1</v>
      </c>
    </row>
    <row r="1678" spans="1:2" x14ac:dyDescent="0.35">
      <c r="A1678" s="6" t="s">
        <v>2431</v>
      </c>
      <c r="B1678">
        <v>1</v>
      </c>
    </row>
    <row r="1679" spans="1:2" x14ac:dyDescent="0.35">
      <c r="A1679" s="6" t="s">
        <v>2433</v>
      </c>
      <c r="B1679">
        <v>1</v>
      </c>
    </row>
    <row r="1680" spans="1:2" x14ac:dyDescent="0.35">
      <c r="A1680" s="6" t="s">
        <v>2434</v>
      </c>
      <c r="B1680">
        <v>1</v>
      </c>
    </row>
    <row r="1681" spans="1:2" x14ac:dyDescent="0.35">
      <c r="A1681" s="6" t="s">
        <v>2435</v>
      </c>
      <c r="B1681">
        <v>1</v>
      </c>
    </row>
    <row r="1682" spans="1:2" x14ac:dyDescent="0.35">
      <c r="A1682" s="6" t="s">
        <v>2436</v>
      </c>
      <c r="B1682">
        <v>1</v>
      </c>
    </row>
    <row r="1683" spans="1:2" x14ac:dyDescent="0.35">
      <c r="A1683" s="6" t="s">
        <v>2437</v>
      </c>
      <c r="B1683">
        <v>1</v>
      </c>
    </row>
    <row r="1684" spans="1:2" x14ac:dyDescent="0.35">
      <c r="A1684" s="6" t="s">
        <v>2438</v>
      </c>
      <c r="B1684">
        <v>1</v>
      </c>
    </row>
    <row r="1685" spans="1:2" x14ac:dyDescent="0.35">
      <c r="A1685" s="6" t="s">
        <v>2439</v>
      </c>
      <c r="B1685">
        <v>1</v>
      </c>
    </row>
    <row r="1686" spans="1:2" x14ac:dyDescent="0.35">
      <c r="A1686" s="6" t="s">
        <v>2440</v>
      </c>
      <c r="B1686">
        <v>1</v>
      </c>
    </row>
    <row r="1687" spans="1:2" x14ac:dyDescent="0.35">
      <c r="A1687" s="6" t="s">
        <v>2441</v>
      </c>
      <c r="B1687">
        <v>1</v>
      </c>
    </row>
    <row r="1688" spans="1:2" x14ac:dyDescent="0.35">
      <c r="A1688" s="6" t="s">
        <v>2442</v>
      </c>
      <c r="B1688">
        <v>1</v>
      </c>
    </row>
    <row r="1689" spans="1:2" x14ac:dyDescent="0.35">
      <c r="A1689" s="6" t="s">
        <v>2443</v>
      </c>
      <c r="B1689">
        <v>1</v>
      </c>
    </row>
    <row r="1690" spans="1:2" x14ac:dyDescent="0.35">
      <c r="A1690" s="6" t="s">
        <v>2444</v>
      </c>
      <c r="B1690">
        <v>1</v>
      </c>
    </row>
    <row r="1691" spans="1:2" x14ac:dyDescent="0.35">
      <c r="A1691" s="6" t="s">
        <v>2445</v>
      </c>
      <c r="B1691">
        <v>1</v>
      </c>
    </row>
    <row r="1692" spans="1:2" x14ac:dyDescent="0.35">
      <c r="A1692" s="6" t="s">
        <v>2446</v>
      </c>
      <c r="B1692">
        <v>1</v>
      </c>
    </row>
    <row r="1693" spans="1:2" x14ac:dyDescent="0.35">
      <c r="A1693" s="6" t="s">
        <v>2447</v>
      </c>
      <c r="B1693">
        <v>1</v>
      </c>
    </row>
    <row r="1694" spans="1:2" x14ac:dyDescent="0.35">
      <c r="A1694" s="6" t="s">
        <v>2448</v>
      </c>
      <c r="B1694">
        <v>1</v>
      </c>
    </row>
    <row r="1695" spans="1:2" x14ac:dyDescent="0.35">
      <c r="A1695" s="6" t="s">
        <v>2449</v>
      </c>
      <c r="B1695">
        <v>1</v>
      </c>
    </row>
    <row r="1696" spans="1:2" x14ac:dyDescent="0.35">
      <c r="A1696" s="6" t="s">
        <v>2450</v>
      </c>
      <c r="B1696">
        <v>1</v>
      </c>
    </row>
    <row r="1697" spans="1:2" x14ac:dyDescent="0.35">
      <c r="A1697" s="6" t="s">
        <v>2451</v>
      </c>
      <c r="B1697">
        <v>1</v>
      </c>
    </row>
    <row r="1698" spans="1:2" x14ac:dyDescent="0.35">
      <c r="A1698" s="6" t="s">
        <v>2452</v>
      </c>
      <c r="B1698">
        <v>1</v>
      </c>
    </row>
    <row r="1699" spans="1:2" x14ac:dyDescent="0.35">
      <c r="A1699" s="6" t="s">
        <v>2453</v>
      </c>
      <c r="B1699">
        <v>1</v>
      </c>
    </row>
    <row r="1700" spans="1:2" x14ac:dyDescent="0.35">
      <c r="A1700" s="6" t="s">
        <v>2454</v>
      </c>
      <c r="B1700">
        <v>1</v>
      </c>
    </row>
    <row r="1701" spans="1:2" x14ac:dyDescent="0.35">
      <c r="A1701" s="6" t="s">
        <v>2456</v>
      </c>
      <c r="B1701">
        <v>1</v>
      </c>
    </row>
    <row r="1702" spans="1:2" x14ac:dyDescent="0.35">
      <c r="A1702" s="6" t="s">
        <v>2457</v>
      </c>
      <c r="B1702">
        <v>1</v>
      </c>
    </row>
    <row r="1703" spans="1:2" x14ac:dyDescent="0.35">
      <c r="A1703" s="6" t="s">
        <v>2458</v>
      </c>
      <c r="B1703">
        <v>1</v>
      </c>
    </row>
    <row r="1704" spans="1:2" x14ac:dyDescent="0.35">
      <c r="A1704" s="6" t="s">
        <v>2459</v>
      </c>
      <c r="B1704">
        <v>1</v>
      </c>
    </row>
    <row r="1705" spans="1:2" x14ac:dyDescent="0.35">
      <c r="A1705" s="6" t="s">
        <v>2460</v>
      </c>
      <c r="B1705">
        <v>1</v>
      </c>
    </row>
    <row r="1706" spans="1:2" x14ac:dyDescent="0.35">
      <c r="A1706" s="6" t="s">
        <v>2461</v>
      </c>
      <c r="B1706">
        <v>1</v>
      </c>
    </row>
    <row r="1707" spans="1:2" x14ac:dyDescent="0.35">
      <c r="A1707" s="6" t="s">
        <v>2462</v>
      </c>
      <c r="B1707">
        <v>1</v>
      </c>
    </row>
    <row r="1708" spans="1:2" x14ac:dyDescent="0.35">
      <c r="A1708" s="6" t="s">
        <v>2463</v>
      </c>
      <c r="B1708">
        <v>1</v>
      </c>
    </row>
    <row r="1709" spans="1:2" x14ac:dyDescent="0.35">
      <c r="A1709" s="6" t="s">
        <v>2464</v>
      </c>
      <c r="B1709">
        <v>1</v>
      </c>
    </row>
    <row r="1710" spans="1:2" x14ac:dyDescent="0.35">
      <c r="A1710" s="6" t="s">
        <v>2465</v>
      </c>
      <c r="B1710">
        <v>1</v>
      </c>
    </row>
    <row r="1711" spans="1:2" x14ac:dyDescent="0.35">
      <c r="A1711" s="6" t="s">
        <v>2466</v>
      </c>
      <c r="B1711">
        <v>1</v>
      </c>
    </row>
    <row r="1712" spans="1:2" x14ac:dyDescent="0.35">
      <c r="A1712" s="6" t="s">
        <v>2467</v>
      </c>
      <c r="B1712">
        <v>1</v>
      </c>
    </row>
    <row r="1713" spans="1:2" x14ac:dyDescent="0.35">
      <c r="A1713" s="6" t="s">
        <v>2468</v>
      </c>
      <c r="B1713">
        <v>1</v>
      </c>
    </row>
    <row r="1714" spans="1:2" x14ac:dyDescent="0.35">
      <c r="A1714" s="6" t="s">
        <v>2469</v>
      </c>
      <c r="B1714">
        <v>1</v>
      </c>
    </row>
    <row r="1715" spans="1:2" x14ac:dyDescent="0.35">
      <c r="A1715" s="6" t="s">
        <v>2470</v>
      </c>
      <c r="B1715">
        <v>1</v>
      </c>
    </row>
    <row r="1716" spans="1:2" x14ac:dyDescent="0.35">
      <c r="A1716" s="6" t="s">
        <v>2471</v>
      </c>
      <c r="B1716">
        <v>1</v>
      </c>
    </row>
    <row r="1717" spans="1:2" x14ac:dyDescent="0.35">
      <c r="A1717" s="6" t="s">
        <v>2472</v>
      </c>
      <c r="B1717">
        <v>1</v>
      </c>
    </row>
    <row r="1718" spans="1:2" x14ac:dyDescent="0.35">
      <c r="A1718" s="6" t="s">
        <v>2473</v>
      </c>
      <c r="B1718">
        <v>1</v>
      </c>
    </row>
    <row r="1719" spans="1:2" x14ac:dyDescent="0.35">
      <c r="A1719" s="6" t="s">
        <v>2474</v>
      </c>
      <c r="B1719">
        <v>1</v>
      </c>
    </row>
    <row r="1720" spans="1:2" x14ac:dyDescent="0.35">
      <c r="A1720" s="6" t="s">
        <v>2475</v>
      </c>
      <c r="B1720">
        <v>1</v>
      </c>
    </row>
    <row r="1721" spans="1:2" x14ac:dyDescent="0.35">
      <c r="A1721" s="6" t="s">
        <v>2476</v>
      </c>
      <c r="B1721">
        <v>1</v>
      </c>
    </row>
    <row r="1722" spans="1:2" x14ac:dyDescent="0.35">
      <c r="A1722" s="6" t="s">
        <v>2477</v>
      </c>
      <c r="B1722">
        <v>1</v>
      </c>
    </row>
    <row r="1723" spans="1:2" x14ac:dyDescent="0.35">
      <c r="A1723" s="6" t="s">
        <v>2478</v>
      </c>
      <c r="B1723">
        <v>1</v>
      </c>
    </row>
    <row r="1724" spans="1:2" x14ac:dyDescent="0.35">
      <c r="A1724" s="6" t="s">
        <v>2479</v>
      </c>
      <c r="B1724">
        <v>1</v>
      </c>
    </row>
    <row r="1725" spans="1:2" x14ac:dyDescent="0.35">
      <c r="A1725" s="6" t="s">
        <v>2480</v>
      </c>
      <c r="B1725">
        <v>1</v>
      </c>
    </row>
    <row r="1726" spans="1:2" x14ac:dyDescent="0.35">
      <c r="A1726" s="6" t="s">
        <v>2481</v>
      </c>
      <c r="B1726">
        <v>1</v>
      </c>
    </row>
    <row r="1727" spans="1:2" x14ac:dyDescent="0.35">
      <c r="A1727" s="6" t="s">
        <v>2482</v>
      </c>
      <c r="B1727">
        <v>1</v>
      </c>
    </row>
    <row r="1728" spans="1:2" x14ac:dyDescent="0.35">
      <c r="A1728" s="6" t="s">
        <v>2483</v>
      </c>
      <c r="B1728">
        <v>1</v>
      </c>
    </row>
    <row r="1729" spans="1:2" x14ac:dyDescent="0.35">
      <c r="A1729" s="6" t="s">
        <v>2484</v>
      </c>
      <c r="B1729">
        <v>1</v>
      </c>
    </row>
    <row r="1730" spans="1:2" x14ac:dyDescent="0.35">
      <c r="A1730" s="6" t="s">
        <v>2485</v>
      </c>
      <c r="B1730">
        <v>1</v>
      </c>
    </row>
    <row r="1731" spans="1:2" x14ac:dyDescent="0.35">
      <c r="A1731" s="6" t="s">
        <v>2486</v>
      </c>
      <c r="B1731">
        <v>1</v>
      </c>
    </row>
    <row r="1732" spans="1:2" x14ac:dyDescent="0.35">
      <c r="A1732" s="6" t="s">
        <v>2487</v>
      </c>
      <c r="B1732">
        <v>1</v>
      </c>
    </row>
    <row r="1733" spans="1:2" x14ac:dyDescent="0.35">
      <c r="A1733" s="6" t="s">
        <v>2488</v>
      </c>
      <c r="B1733">
        <v>1</v>
      </c>
    </row>
    <row r="1734" spans="1:2" x14ac:dyDescent="0.35">
      <c r="A1734" s="6" t="s">
        <v>2489</v>
      </c>
      <c r="B1734">
        <v>1</v>
      </c>
    </row>
    <row r="1735" spans="1:2" x14ac:dyDescent="0.35">
      <c r="A1735" s="6" t="s">
        <v>2490</v>
      </c>
      <c r="B1735">
        <v>1</v>
      </c>
    </row>
    <row r="1736" spans="1:2" x14ac:dyDescent="0.35">
      <c r="A1736" s="6" t="s">
        <v>2491</v>
      </c>
      <c r="B1736">
        <v>1</v>
      </c>
    </row>
    <row r="1737" spans="1:2" x14ac:dyDescent="0.35">
      <c r="A1737" s="6" t="s">
        <v>2492</v>
      </c>
      <c r="B1737">
        <v>1</v>
      </c>
    </row>
    <row r="1738" spans="1:2" x14ac:dyDescent="0.35">
      <c r="A1738" s="6" t="s">
        <v>2493</v>
      </c>
      <c r="B1738">
        <v>1</v>
      </c>
    </row>
    <row r="1739" spans="1:2" x14ac:dyDescent="0.35">
      <c r="A1739" s="6" t="s">
        <v>2494</v>
      </c>
      <c r="B1739">
        <v>1</v>
      </c>
    </row>
    <row r="1740" spans="1:2" x14ac:dyDescent="0.35">
      <c r="A1740" s="6" t="s">
        <v>2495</v>
      </c>
      <c r="B1740">
        <v>1</v>
      </c>
    </row>
    <row r="1741" spans="1:2" x14ac:dyDescent="0.35">
      <c r="A1741" s="6" t="s">
        <v>2496</v>
      </c>
      <c r="B1741">
        <v>1</v>
      </c>
    </row>
    <row r="1742" spans="1:2" x14ac:dyDescent="0.35">
      <c r="A1742" s="6" t="s">
        <v>2497</v>
      </c>
      <c r="B1742">
        <v>1</v>
      </c>
    </row>
    <row r="1743" spans="1:2" x14ac:dyDescent="0.35">
      <c r="A1743" s="6" t="s">
        <v>2498</v>
      </c>
      <c r="B1743">
        <v>1</v>
      </c>
    </row>
    <row r="1744" spans="1:2" x14ac:dyDescent="0.35">
      <c r="A1744" s="6" t="s">
        <v>2499</v>
      </c>
      <c r="B1744">
        <v>1</v>
      </c>
    </row>
    <row r="1745" spans="1:2" x14ac:dyDescent="0.35">
      <c r="A1745" s="6" t="s">
        <v>2500</v>
      </c>
      <c r="B1745">
        <v>1</v>
      </c>
    </row>
    <row r="1746" spans="1:2" x14ac:dyDescent="0.35">
      <c r="A1746" s="6" t="s">
        <v>2501</v>
      </c>
      <c r="B1746">
        <v>1</v>
      </c>
    </row>
    <row r="1747" spans="1:2" x14ac:dyDescent="0.35">
      <c r="A1747" s="6" t="s">
        <v>2502</v>
      </c>
      <c r="B1747">
        <v>1</v>
      </c>
    </row>
    <row r="1748" spans="1:2" x14ac:dyDescent="0.35">
      <c r="A1748" s="6" t="s">
        <v>2503</v>
      </c>
      <c r="B1748">
        <v>1</v>
      </c>
    </row>
    <row r="1749" spans="1:2" x14ac:dyDescent="0.35">
      <c r="A1749" s="6" t="s">
        <v>2504</v>
      </c>
      <c r="B1749">
        <v>1</v>
      </c>
    </row>
    <row r="1750" spans="1:2" x14ac:dyDescent="0.35">
      <c r="A1750" s="6" t="s">
        <v>2505</v>
      </c>
      <c r="B1750">
        <v>1</v>
      </c>
    </row>
    <row r="1751" spans="1:2" x14ac:dyDescent="0.35">
      <c r="A1751" s="6" t="s">
        <v>2506</v>
      </c>
      <c r="B1751">
        <v>1</v>
      </c>
    </row>
    <row r="1752" spans="1:2" x14ac:dyDescent="0.35">
      <c r="A1752" s="6" t="s">
        <v>2507</v>
      </c>
      <c r="B1752">
        <v>1</v>
      </c>
    </row>
    <row r="1753" spans="1:2" x14ac:dyDescent="0.35">
      <c r="A1753" s="6" t="s">
        <v>2509</v>
      </c>
      <c r="B1753">
        <v>1</v>
      </c>
    </row>
    <row r="1754" spans="1:2" x14ac:dyDescent="0.35">
      <c r="A1754" s="6" t="s">
        <v>2510</v>
      </c>
      <c r="B1754">
        <v>1</v>
      </c>
    </row>
    <row r="1755" spans="1:2" x14ac:dyDescent="0.35">
      <c r="A1755" s="6" t="s">
        <v>2511</v>
      </c>
      <c r="B1755">
        <v>1</v>
      </c>
    </row>
    <row r="1756" spans="1:2" x14ac:dyDescent="0.35">
      <c r="A1756" s="6" t="s">
        <v>2512</v>
      </c>
      <c r="B1756">
        <v>1</v>
      </c>
    </row>
    <row r="1757" spans="1:2" x14ac:dyDescent="0.35">
      <c r="A1757" s="6" t="s">
        <v>2513</v>
      </c>
      <c r="B1757">
        <v>1</v>
      </c>
    </row>
    <row r="1758" spans="1:2" x14ac:dyDescent="0.35">
      <c r="A1758" s="6" t="s">
        <v>2514</v>
      </c>
      <c r="B1758">
        <v>1</v>
      </c>
    </row>
    <row r="1759" spans="1:2" x14ac:dyDescent="0.35">
      <c r="A1759" s="6" t="s">
        <v>2515</v>
      </c>
      <c r="B1759">
        <v>1</v>
      </c>
    </row>
    <row r="1760" spans="1:2" x14ac:dyDescent="0.35">
      <c r="A1760" s="6" t="s">
        <v>2516</v>
      </c>
      <c r="B1760">
        <v>2</v>
      </c>
    </row>
    <row r="1761" spans="1:2" x14ac:dyDescent="0.35">
      <c r="A1761" s="6" t="s">
        <v>2517</v>
      </c>
      <c r="B1761">
        <v>1</v>
      </c>
    </row>
    <row r="1762" spans="1:2" x14ac:dyDescent="0.35">
      <c r="A1762" s="6" t="s">
        <v>2518</v>
      </c>
      <c r="B1762">
        <v>1</v>
      </c>
    </row>
    <row r="1763" spans="1:2" x14ac:dyDescent="0.35">
      <c r="A1763" s="6" t="s">
        <v>2519</v>
      </c>
      <c r="B1763">
        <v>1</v>
      </c>
    </row>
    <row r="1764" spans="1:2" x14ac:dyDescent="0.35">
      <c r="A1764" s="6" t="s">
        <v>2520</v>
      </c>
      <c r="B1764">
        <v>1</v>
      </c>
    </row>
    <row r="1765" spans="1:2" x14ac:dyDescent="0.35">
      <c r="A1765" s="6" t="s">
        <v>2521</v>
      </c>
      <c r="B1765">
        <v>1</v>
      </c>
    </row>
    <row r="1766" spans="1:2" x14ac:dyDescent="0.35">
      <c r="A1766" s="6" t="s">
        <v>2522</v>
      </c>
      <c r="B1766">
        <v>1</v>
      </c>
    </row>
    <row r="1767" spans="1:2" x14ac:dyDescent="0.35">
      <c r="A1767" s="6" t="s">
        <v>2523</v>
      </c>
      <c r="B1767">
        <v>1</v>
      </c>
    </row>
    <row r="1768" spans="1:2" x14ac:dyDescent="0.35">
      <c r="A1768" s="6" t="s">
        <v>2524</v>
      </c>
      <c r="B1768">
        <v>1</v>
      </c>
    </row>
    <row r="1769" spans="1:2" x14ac:dyDescent="0.35">
      <c r="A1769" s="6" t="s">
        <v>2525</v>
      </c>
      <c r="B1769">
        <v>1</v>
      </c>
    </row>
    <row r="1770" spans="1:2" x14ac:dyDescent="0.35">
      <c r="A1770" s="6" t="s">
        <v>2526</v>
      </c>
      <c r="B1770">
        <v>1</v>
      </c>
    </row>
    <row r="1771" spans="1:2" x14ac:dyDescent="0.35">
      <c r="A1771" s="6" t="s">
        <v>2527</v>
      </c>
      <c r="B1771">
        <v>1</v>
      </c>
    </row>
    <row r="1772" spans="1:2" x14ac:dyDescent="0.35">
      <c r="A1772" s="6" t="s">
        <v>2528</v>
      </c>
      <c r="B1772">
        <v>1</v>
      </c>
    </row>
    <row r="1773" spans="1:2" x14ac:dyDescent="0.35">
      <c r="A1773" s="6" t="s">
        <v>2529</v>
      </c>
      <c r="B1773">
        <v>1</v>
      </c>
    </row>
    <row r="1774" spans="1:2" x14ac:dyDescent="0.35">
      <c r="A1774" s="6" t="s">
        <v>2530</v>
      </c>
      <c r="B1774">
        <v>1</v>
      </c>
    </row>
    <row r="1775" spans="1:2" x14ac:dyDescent="0.35">
      <c r="A1775" s="6" t="s">
        <v>2531</v>
      </c>
      <c r="B1775">
        <v>1</v>
      </c>
    </row>
    <row r="1776" spans="1:2" x14ac:dyDescent="0.35">
      <c r="A1776" s="6" t="s">
        <v>2532</v>
      </c>
      <c r="B1776">
        <v>1</v>
      </c>
    </row>
    <row r="1777" spans="1:2" x14ac:dyDescent="0.35">
      <c r="A1777" s="6" t="s">
        <v>2533</v>
      </c>
      <c r="B1777">
        <v>1</v>
      </c>
    </row>
    <row r="1778" spans="1:2" x14ac:dyDescent="0.35">
      <c r="A1778" s="6" t="s">
        <v>2534</v>
      </c>
      <c r="B1778">
        <v>1</v>
      </c>
    </row>
    <row r="1779" spans="1:2" x14ac:dyDescent="0.35">
      <c r="A1779" s="6" t="s">
        <v>2535</v>
      </c>
      <c r="B1779">
        <v>1</v>
      </c>
    </row>
    <row r="1780" spans="1:2" x14ac:dyDescent="0.35">
      <c r="A1780" s="6" t="s">
        <v>2536</v>
      </c>
      <c r="B1780">
        <v>1</v>
      </c>
    </row>
    <row r="1781" spans="1:2" x14ac:dyDescent="0.35">
      <c r="A1781" s="6" t="s">
        <v>2537</v>
      </c>
      <c r="B1781">
        <v>1</v>
      </c>
    </row>
    <row r="1782" spans="1:2" x14ac:dyDescent="0.35">
      <c r="A1782" s="6" t="s">
        <v>2538</v>
      </c>
      <c r="B1782">
        <v>1</v>
      </c>
    </row>
    <row r="1783" spans="1:2" x14ac:dyDescent="0.35">
      <c r="A1783" s="6" t="s">
        <v>2539</v>
      </c>
      <c r="B1783">
        <v>1</v>
      </c>
    </row>
    <row r="1784" spans="1:2" x14ac:dyDescent="0.35">
      <c r="A1784" s="6" t="s">
        <v>2540</v>
      </c>
      <c r="B1784">
        <v>1</v>
      </c>
    </row>
    <row r="1785" spans="1:2" x14ac:dyDescent="0.35">
      <c r="A1785" s="6" t="s">
        <v>2541</v>
      </c>
      <c r="B1785">
        <v>1</v>
      </c>
    </row>
    <row r="1786" spans="1:2" x14ac:dyDescent="0.35">
      <c r="A1786" s="6" t="s">
        <v>2542</v>
      </c>
      <c r="B1786">
        <v>1</v>
      </c>
    </row>
    <row r="1787" spans="1:2" x14ac:dyDescent="0.35">
      <c r="A1787" s="6" t="s">
        <v>2543</v>
      </c>
      <c r="B1787">
        <v>1</v>
      </c>
    </row>
    <row r="1788" spans="1:2" x14ac:dyDescent="0.35">
      <c r="A1788" s="6" t="s">
        <v>2544</v>
      </c>
      <c r="B1788">
        <v>1</v>
      </c>
    </row>
    <row r="1789" spans="1:2" x14ac:dyDescent="0.35">
      <c r="A1789" s="6" t="s">
        <v>2545</v>
      </c>
      <c r="B1789">
        <v>1</v>
      </c>
    </row>
    <row r="1790" spans="1:2" x14ac:dyDescent="0.35">
      <c r="A1790" s="6" t="s">
        <v>2546</v>
      </c>
      <c r="B1790">
        <v>1</v>
      </c>
    </row>
    <row r="1791" spans="1:2" x14ac:dyDescent="0.35">
      <c r="A1791" s="6" t="s">
        <v>2547</v>
      </c>
      <c r="B1791">
        <v>1</v>
      </c>
    </row>
    <row r="1792" spans="1:2" x14ac:dyDescent="0.35">
      <c r="A1792" s="6" t="s">
        <v>2548</v>
      </c>
      <c r="B1792">
        <v>1</v>
      </c>
    </row>
    <row r="1793" spans="1:2" x14ac:dyDescent="0.35">
      <c r="A1793" s="6" t="s">
        <v>2549</v>
      </c>
      <c r="B1793">
        <v>1</v>
      </c>
    </row>
    <row r="1794" spans="1:2" x14ac:dyDescent="0.35">
      <c r="A1794" s="6" t="s">
        <v>2550</v>
      </c>
      <c r="B1794">
        <v>1</v>
      </c>
    </row>
    <row r="1795" spans="1:2" x14ac:dyDescent="0.35">
      <c r="A1795" s="6" t="s">
        <v>2551</v>
      </c>
      <c r="B1795">
        <v>1</v>
      </c>
    </row>
    <row r="1796" spans="1:2" x14ac:dyDescent="0.35">
      <c r="A1796" s="6" t="s">
        <v>2552</v>
      </c>
      <c r="B1796">
        <v>1</v>
      </c>
    </row>
    <row r="1797" spans="1:2" x14ac:dyDescent="0.35">
      <c r="A1797" s="6" t="s">
        <v>2553</v>
      </c>
      <c r="B1797">
        <v>1</v>
      </c>
    </row>
    <row r="1798" spans="1:2" x14ac:dyDescent="0.35">
      <c r="A1798" s="6" t="s">
        <v>2554</v>
      </c>
      <c r="B1798">
        <v>1</v>
      </c>
    </row>
    <row r="1799" spans="1:2" x14ac:dyDescent="0.35">
      <c r="A1799" s="6" t="s">
        <v>2555</v>
      </c>
      <c r="B1799">
        <v>1</v>
      </c>
    </row>
    <row r="1800" spans="1:2" x14ac:dyDescent="0.35">
      <c r="A1800" s="6" t="s">
        <v>2556</v>
      </c>
      <c r="B1800">
        <v>1</v>
      </c>
    </row>
    <row r="1801" spans="1:2" x14ac:dyDescent="0.35">
      <c r="A1801" s="6" t="s">
        <v>2557</v>
      </c>
      <c r="B1801">
        <v>1</v>
      </c>
    </row>
    <row r="1802" spans="1:2" x14ac:dyDescent="0.35">
      <c r="A1802" s="6" t="s">
        <v>2558</v>
      </c>
      <c r="B1802">
        <v>1</v>
      </c>
    </row>
    <row r="1803" spans="1:2" x14ac:dyDescent="0.35">
      <c r="A1803" s="6" t="s">
        <v>2559</v>
      </c>
      <c r="B1803">
        <v>1</v>
      </c>
    </row>
    <row r="1804" spans="1:2" x14ac:dyDescent="0.35">
      <c r="A1804" s="6" t="s">
        <v>2560</v>
      </c>
      <c r="B1804">
        <v>1</v>
      </c>
    </row>
    <row r="1805" spans="1:2" x14ac:dyDescent="0.35">
      <c r="A1805" s="6" t="s">
        <v>2561</v>
      </c>
      <c r="B1805">
        <v>1</v>
      </c>
    </row>
    <row r="1806" spans="1:2" x14ac:dyDescent="0.35">
      <c r="A1806" s="6" t="s">
        <v>2562</v>
      </c>
      <c r="B1806">
        <v>1</v>
      </c>
    </row>
    <row r="1807" spans="1:2" x14ac:dyDescent="0.35">
      <c r="A1807" s="6" t="s">
        <v>2563</v>
      </c>
      <c r="B1807">
        <v>1</v>
      </c>
    </row>
    <row r="1808" spans="1:2" x14ac:dyDescent="0.35">
      <c r="A1808" s="6" t="s">
        <v>2565</v>
      </c>
      <c r="B1808">
        <v>1</v>
      </c>
    </row>
    <row r="1809" spans="1:2" x14ac:dyDescent="0.35">
      <c r="A1809" s="6" t="s">
        <v>2566</v>
      </c>
      <c r="B1809">
        <v>1</v>
      </c>
    </row>
    <row r="1810" spans="1:2" x14ac:dyDescent="0.35">
      <c r="A1810" s="6" t="s">
        <v>2567</v>
      </c>
      <c r="B1810">
        <v>1</v>
      </c>
    </row>
    <row r="1811" spans="1:2" x14ac:dyDescent="0.35">
      <c r="A1811" s="6" t="s">
        <v>2568</v>
      </c>
      <c r="B1811">
        <v>1</v>
      </c>
    </row>
    <row r="1812" spans="1:2" x14ac:dyDescent="0.35">
      <c r="A1812" s="6" t="s">
        <v>2569</v>
      </c>
      <c r="B1812">
        <v>1</v>
      </c>
    </row>
    <row r="1813" spans="1:2" x14ac:dyDescent="0.35">
      <c r="A1813" s="6" t="s">
        <v>2570</v>
      </c>
      <c r="B1813">
        <v>1</v>
      </c>
    </row>
    <row r="1814" spans="1:2" x14ac:dyDescent="0.35">
      <c r="A1814" s="6" t="s">
        <v>2571</v>
      </c>
      <c r="B1814">
        <v>1</v>
      </c>
    </row>
    <row r="1815" spans="1:2" x14ac:dyDescent="0.35">
      <c r="A1815" s="6" t="s">
        <v>2572</v>
      </c>
      <c r="B1815">
        <v>1</v>
      </c>
    </row>
    <row r="1816" spans="1:2" x14ac:dyDescent="0.35">
      <c r="A1816" s="6" t="s">
        <v>2573</v>
      </c>
      <c r="B1816">
        <v>1</v>
      </c>
    </row>
    <row r="1817" spans="1:2" x14ac:dyDescent="0.35">
      <c r="A1817" s="6" t="s">
        <v>2574</v>
      </c>
      <c r="B1817">
        <v>1</v>
      </c>
    </row>
    <row r="1818" spans="1:2" x14ac:dyDescent="0.35">
      <c r="A1818" s="6" t="s">
        <v>2575</v>
      </c>
      <c r="B1818">
        <v>1</v>
      </c>
    </row>
    <row r="1819" spans="1:2" x14ac:dyDescent="0.35">
      <c r="A1819" s="6" t="s">
        <v>2576</v>
      </c>
      <c r="B1819">
        <v>1</v>
      </c>
    </row>
    <row r="1820" spans="1:2" x14ac:dyDescent="0.35">
      <c r="A1820" s="6" t="s">
        <v>2577</v>
      </c>
      <c r="B1820">
        <v>1</v>
      </c>
    </row>
    <row r="1821" spans="1:2" x14ac:dyDescent="0.35">
      <c r="A1821" s="6" t="s">
        <v>2578</v>
      </c>
      <c r="B1821">
        <v>1</v>
      </c>
    </row>
    <row r="1822" spans="1:2" x14ac:dyDescent="0.35">
      <c r="A1822" s="6" t="s">
        <v>2579</v>
      </c>
      <c r="B1822">
        <v>1</v>
      </c>
    </row>
    <row r="1823" spans="1:2" x14ac:dyDescent="0.35">
      <c r="A1823" s="6" t="s">
        <v>2580</v>
      </c>
      <c r="B1823">
        <v>1</v>
      </c>
    </row>
    <row r="1824" spans="1:2" x14ac:dyDescent="0.35">
      <c r="A1824" s="6" t="s">
        <v>2581</v>
      </c>
      <c r="B1824">
        <v>1</v>
      </c>
    </row>
    <row r="1825" spans="1:2" x14ac:dyDescent="0.35">
      <c r="A1825" s="6" t="s">
        <v>2582</v>
      </c>
      <c r="B1825">
        <v>1</v>
      </c>
    </row>
    <row r="1826" spans="1:2" x14ac:dyDescent="0.35">
      <c r="A1826" s="6" t="s">
        <v>2583</v>
      </c>
      <c r="B1826">
        <v>1</v>
      </c>
    </row>
    <row r="1827" spans="1:2" x14ac:dyDescent="0.35">
      <c r="A1827" s="6" t="s">
        <v>2584</v>
      </c>
      <c r="B1827">
        <v>1</v>
      </c>
    </row>
    <row r="1828" spans="1:2" x14ac:dyDescent="0.35">
      <c r="A1828" s="6" t="s">
        <v>2585</v>
      </c>
      <c r="B1828">
        <v>1</v>
      </c>
    </row>
    <row r="1829" spans="1:2" x14ac:dyDescent="0.35">
      <c r="A1829" s="6" t="s">
        <v>2586</v>
      </c>
      <c r="B1829">
        <v>1</v>
      </c>
    </row>
    <row r="1830" spans="1:2" x14ac:dyDescent="0.35">
      <c r="A1830" s="6" t="s">
        <v>2587</v>
      </c>
      <c r="B1830">
        <v>1</v>
      </c>
    </row>
    <row r="1831" spans="1:2" x14ac:dyDescent="0.35">
      <c r="A1831" s="6" t="s">
        <v>2588</v>
      </c>
      <c r="B1831">
        <v>1</v>
      </c>
    </row>
    <row r="1832" spans="1:2" x14ac:dyDescent="0.35">
      <c r="A1832" s="6" t="s">
        <v>2589</v>
      </c>
      <c r="B1832">
        <v>1</v>
      </c>
    </row>
    <row r="1833" spans="1:2" x14ac:dyDescent="0.35">
      <c r="A1833" s="6" t="s">
        <v>2590</v>
      </c>
      <c r="B1833">
        <v>1</v>
      </c>
    </row>
    <row r="1834" spans="1:2" x14ac:dyDescent="0.35">
      <c r="A1834" s="6" t="s">
        <v>2591</v>
      </c>
      <c r="B1834">
        <v>1</v>
      </c>
    </row>
    <row r="1835" spans="1:2" x14ac:dyDescent="0.35">
      <c r="A1835" s="6" t="s">
        <v>2592</v>
      </c>
      <c r="B1835">
        <v>1</v>
      </c>
    </row>
    <row r="1836" spans="1:2" x14ac:dyDescent="0.35">
      <c r="A1836" s="6" t="s">
        <v>2593</v>
      </c>
      <c r="B1836">
        <v>1</v>
      </c>
    </row>
    <row r="1837" spans="1:2" x14ac:dyDescent="0.35">
      <c r="A1837" s="6" t="s">
        <v>2594</v>
      </c>
      <c r="B1837">
        <v>1</v>
      </c>
    </row>
    <row r="1838" spans="1:2" x14ac:dyDescent="0.35">
      <c r="A1838" s="6" t="s">
        <v>2595</v>
      </c>
      <c r="B1838">
        <v>1</v>
      </c>
    </row>
    <row r="1839" spans="1:2" x14ac:dyDescent="0.35">
      <c r="A1839" s="6" t="s">
        <v>2596</v>
      </c>
      <c r="B1839">
        <v>1</v>
      </c>
    </row>
    <row r="1840" spans="1:2" x14ac:dyDescent="0.35">
      <c r="A1840" s="6" t="s">
        <v>2597</v>
      </c>
      <c r="B1840">
        <v>1</v>
      </c>
    </row>
    <row r="1841" spans="1:2" x14ac:dyDescent="0.35">
      <c r="A1841" s="6" t="s">
        <v>2598</v>
      </c>
      <c r="B1841">
        <v>1</v>
      </c>
    </row>
    <row r="1842" spans="1:2" x14ac:dyDescent="0.35">
      <c r="A1842" s="6" t="s">
        <v>2599</v>
      </c>
      <c r="B1842">
        <v>1</v>
      </c>
    </row>
    <row r="1843" spans="1:2" x14ac:dyDescent="0.35">
      <c r="A1843" s="6" t="s">
        <v>2600</v>
      </c>
      <c r="B1843">
        <v>1</v>
      </c>
    </row>
    <row r="1844" spans="1:2" x14ac:dyDescent="0.35">
      <c r="A1844" s="6" t="s">
        <v>2601</v>
      </c>
      <c r="B1844">
        <v>1</v>
      </c>
    </row>
    <row r="1845" spans="1:2" x14ac:dyDescent="0.35">
      <c r="A1845" s="6" t="s">
        <v>2602</v>
      </c>
      <c r="B1845">
        <v>1</v>
      </c>
    </row>
    <row r="1846" spans="1:2" x14ac:dyDescent="0.35">
      <c r="A1846" s="6" t="s">
        <v>2603</v>
      </c>
      <c r="B1846">
        <v>1</v>
      </c>
    </row>
    <row r="1847" spans="1:2" x14ac:dyDescent="0.35">
      <c r="A1847" s="6" t="s">
        <v>2604</v>
      </c>
      <c r="B1847">
        <v>1</v>
      </c>
    </row>
    <row r="1848" spans="1:2" x14ac:dyDescent="0.35">
      <c r="A1848" s="6" t="s">
        <v>2605</v>
      </c>
      <c r="B1848">
        <v>1</v>
      </c>
    </row>
    <row r="1849" spans="1:2" x14ac:dyDescent="0.35">
      <c r="A1849" s="6" t="s">
        <v>2606</v>
      </c>
      <c r="B1849">
        <v>1</v>
      </c>
    </row>
    <row r="1850" spans="1:2" x14ac:dyDescent="0.35">
      <c r="A1850" s="6" t="s">
        <v>2607</v>
      </c>
      <c r="B1850">
        <v>1</v>
      </c>
    </row>
    <row r="1851" spans="1:2" x14ac:dyDescent="0.35">
      <c r="A1851" s="6" t="s">
        <v>2608</v>
      </c>
      <c r="B1851">
        <v>1</v>
      </c>
    </row>
    <row r="1852" spans="1:2" x14ac:dyDescent="0.35">
      <c r="A1852" s="6" t="s">
        <v>2609</v>
      </c>
      <c r="B1852">
        <v>1</v>
      </c>
    </row>
    <row r="1853" spans="1:2" x14ac:dyDescent="0.35">
      <c r="A1853" s="6" t="s">
        <v>2610</v>
      </c>
      <c r="B1853">
        <v>1</v>
      </c>
    </row>
    <row r="1854" spans="1:2" x14ac:dyDescent="0.35">
      <c r="A1854" s="6" t="s">
        <v>2611</v>
      </c>
      <c r="B1854">
        <v>1</v>
      </c>
    </row>
    <row r="1855" spans="1:2" x14ac:dyDescent="0.35">
      <c r="A1855" s="6" t="s">
        <v>2612</v>
      </c>
      <c r="B1855">
        <v>1</v>
      </c>
    </row>
    <row r="1856" spans="1:2" x14ac:dyDescent="0.35">
      <c r="A1856" s="6" t="s">
        <v>2613</v>
      </c>
      <c r="B1856">
        <v>1</v>
      </c>
    </row>
    <row r="1857" spans="1:2" x14ac:dyDescent="0.35">
      <c r="A1857" s="6" t="s">
        <v>2614</v>
      </c>
      <c r="B1857">
        <v>1</v>
      </c>
    </row>
    <row r="1858" spans="1:2" x14ac:dyDescent="0.35">
      <c r="A1858" s="6" t="s">
        <v>2615</v>
      </c>
      <c r="B1858">
        <v>1</v>
      </c>
    </row>
    <row r="1859" spans="1:2" x14ac:dyDescent="0.35">
      <c r="A1859" s="6" t="s">
        <v>2616</v>
      </c>
      <c r="B1859">
        <v>1</v>
      </c>
    </row>
    <row r="1860" spans="1:2" x14ac:dyDescent="0.35">
      <c r="A1860" s="6" t="s">
        <v>2617</v>
      </c>
      <c r="B1860">
        <v>1</v>
      </c>
    </row>
    <row r="1861" spans="1:2" x14ac:dyDescent="0.35">
      <c r="A1861" s="6" t="s">
        <v>2618</v>
      </c>
      <c r="B1861">
        <v>1</v>
      </c>
    </row>
    <row r="1862" spans="1:2" x14ac:dyDescent="0.35">
      <c r="A1862" s="6" t="s">
        <v>2619</v>
      </c>
      <c r="B1862">
        <v>1</v>
      </c>
    </row>
    <row r="1863" spans="1:2" x14ac:dyDescent="0.35">
      <c r="A1863" s="6" t="s">
        <v>2620</v>
      </c>
      <c r="B1863">
        <v>1</v>
      </c>
    </row>
    <row r="1864" spans="1:2" x14ac:dyDescent="0.35">
      <c r="A1864" s="6" t="s">
        <v>2621</v>
      </c>
      <c r="B1864">
        <v>1</v>
      </c>
    </row>
    <row r="1865" spans="1:2" x14ac:dyDescent="0.35">
      <c r="A1865" s="6" t="s">
        <v>2622</v>
      </c>
      <c r="B1865">
        <v>1</v>
      </c>
    </row>
    <row r="1866" spans="1:2" x14ac:dyDescent="0.35">
      <c r="A1866" s="6" t="s">
        <v>2623</v>
      </c>
      <c r="B1866">
        <v>1</v>
      </c>
    </row>
    <row r="1867" spans="1:2" x14ac:dyDescent="0.35">
      <c r="A1867" s="6" t="s">
        <v>2624</v>
      </c>
      <c r="B1867">
        <v>1</v>
      </c>
    </row>
    <row r="1868" spans="1:2" x14ac:dyDescent="0.35">
      <c r="A1868" s="6" t="s">
        <v>2625</v>
      </c>
      <c r="B1868">
        <v>1</v>
      </c>
    </row>
    <row r="1869" spans="1:2" x14ac:dyDescent="0.35">
      <c r="A1869" s="6" t="s">
        <v>2626</v>
      </c>
      <c r="B1869">
        <v>1</v>
      </c>
    </row>
    <row r="1870" spans="1:2" x14ac:dyDescent="0.35">
      <c r="A1870" s="6" t="s">
        <v>2627</v>
      </c>
      <c r="B1870">
        <v>1</v>
      </c>
    </row>
    <row r="1871" spans="1:2" x14ac:dyDescent="0.35">
      <c r="A1871" s="6" t="s">
        <v>2628</v>
      </c>
      <c r="B1871">
        <v>1</v>
      </c>
    </row>
    <row r="1872" spans="1:2" x14ac:dyDescent="0.35">
      <c r="A1872" s="6" t="s">
        <v>2629</v>
      </c>
      <c r="B1872">
        <v>1</v>
      </c>
    </row>
    <row r="1873" spans="1:2" x14ac:dyDescent="0.35">
      <c r="A1873" s="6" t="s">
        <v>2630</v>
      </c>
      <c r="B1873">
        <v>1</v>
      </c>
    </row>
    <row r="1874" spans="1:2" x14ac:dyDescent="0.35">
      <c r="A1874" s="6" t="s">
        <v>2631</v>
      </c>
      <c r="B1874">
        <v>1</v>
      </c>
    </row>
    <row r="1875" spans="1:2" x14ac:dyDescent="0.35">
      <c r="A1875" s="6" t="s">
        <v>2632</v>
      </c>
      <c r="B1875">
        <v>1</v>
      </c>
    </row>
    <row r="1876" spans="1:2" x14ac:dyDescent="0.35">
      <c r="A1876" s="6" t="s">
        <v>2633</v>
      </c>
      <c r="B1876">
        <v>1</v>
      </c>
    </row>
    <row r="1877" spans="1:2" x14ac:dyDescent="0.35">
      <c r="A1877" s="6" t="s">
        <v>2634</v>
      </c>
      <c r="B1877">
        <v>1</v>
      </c>
    </row>
    <row r="1878" spans="1:2" x14ac:dyDescent="0.35">
      <c r="A1878" s="6" t="s">
        <v>2635</v>
      </c>
      <c r="B1878">
        <v>1</v>
      </c>
    </row>
    <row r="1879" spans="1:2" x14ac:dyDescent="0.35">
      <c r="A1879" s="6" t="s">
        <v>2636</v>
      </c>
      <c r="B1879">
        <v>1</v>
      </c>
    </row>
    <row r="1880" spans="1:2" x14ac:dyDescent="0.35">
      <c r="A1880" s="6" t="s">
        <v>2637</v>
      </c>
      <c r="B1880">
        <v>1</v>
      </c>
    </row>
    <row r="1881" spans="1:2" x14ac:dyDescent="0.35">
      <c r="A1881" s="6" t="s">
        <v>2638</v>
      </c>
      <c r="B1881">
        <v>1</v>
      </c>
    </row>
    <row r="1882" spans="1:2" x14ac:dyDescent="0.35">
      <c r="A1882" s="6" t="s">
        <v>2639</v>
      </c>
      <c r="B1882">
        <v>1</v>
      </c>
    </row>
    <row r="1883" spans="1:2" x14ac:dyDescent="0.35">
      <c r="A1883" s="6" t="s">
        <v>2641</v>
      </c>
      <c r="B1883">
        <v>1</v>
      </c>
    </row>
    <row r="1884" spans="1:2" x14ac:dyDescent="0.35">
      <c r="A1884" s="6" t="s">
        <v>2642</v>
      </c>
      <c r="B1884">
        <v>1</v>
      </c>
    </row>
    <row r="1885" spans="1:2" x14ac:dyDescent="0.35">
      <c r="A1885" s="6" t="s">
        <v>2643</v>
      </c>
      <c r="B1885">
        <v>1</v>
      </c>
    </row>
    <row r="1886" spans="1:2" x14ac:dyDescent="0.35">
      <c r="A1886" s="6" t="s">
        <v>2644</v>
      </c>
      <c r="B1886">
        <v>1</v>
      </c>
    </row>
    <row r="1887" spans="1:2" x14ac:dyDescent="0.35">
      <c r="A1887" s="6" t="s">
        <v>2645</v>
      </c>
      <c r="B1887">
        <v>1</v>
      </c>
    </row>
    <row r="1888" spans="1:2" x14ac:dyDescent="0.35">
      <c r="A1888" s="6" t="s">
        <v>2646</v>
      </c>
      <c r="B1888">
        <v>1</v>
      </c>
    </row>
    <row r="1889" spans="1:2" x14ac:dyDescent="0.35">
      <c r="A1889" s="6" t="s">
        <v>2647</v>
      </c>
      <c r="B1889">
        <v>1</v>
      </c>
    </row>
    <row r="1890" spans="1:2" x14ac:dyDescent="0.35">
      <c r="A1890" s="6" t="s">
        <v>2648</v>
      </c>
      <c r="B1890">
        <v>1</v>
      </c>
    </row>
    <row r="1891" spans="1:2" x14ac:dyDescent="0.35">
      <c r="A1891" s="6" t="s">
        <v>2649</v>
      </c>
      <c r="B1891">
        <v>1</v>
      </c>
    </row>
    <row r="1892" spans="1:2" x14ac:dyDescent="0.35">
      <c r="A1892" s="6" t="s">
        <v>2650</v>
      </c>
      <c r="B1892">
        <v>1</v>
      </c>
    </row>
    <row r="1893" spans="1:2" x14ac:dyDescent="0.35">
      <c r="A1893" s="6" t="s">
        <v>2651</v>
      </c>
      <c r="B1893">
        <v>1</v>
      </c>
    </row>
    <row r="1894" spans="1:2" x14ac:dyDescent="0.35">
      <c r="A1894" s="6" t="s">
        <v>2652</v>
      </c>
      <c r="B1894">
        <v>1</v>
      </c>
    </row>
    <row r="1895" spans="1:2" x14ac:dyDescent="0.35">
      <c r="A1895" s="6" t="s">
        <v>2653</v>
      </c>
      <c r="B1895">
        <v>1</v>
      </c>
    </row>
    <row r="1896" spans="1:2" x14ac:dyDescent="0.35">
      <c r="A1896" s="6" t="s">
        <v>2654</v>
      </c>
      <c r="B1896">
        <v>1</v>
      </c>
    </row>
    <row r="1897" spans="1:2" x14ac:dyDescent="0.35">
      <c r="A1897" s="6" t="s">
        <v>2655</v>
      </c>
      <c r="B1897">
        <v>1</v>
      </c>
    </row>
    <row r="1898" spans="1:2" x14ac:dyDescent="0.35">
      <c r="A1898" s="6" t="s">
        <v>2656</v>
      </c>
      <c r="B1898">
        <v>1</v>
      </c>
    </row>
    <row r="1899" spans="1:2" x14ac:dyDescent="0.35">
      <c r="A1899" s="6" t="s">
        <v>2657</v>
      </c>
      <c r="B1899">
        <v>1</v>
      </c>
    </row>
    <row r="1900" spans="1:2" x14ac:dyDescent="0.35">
      <c r="A1900" s="6" t="s">
        <v>2658</v>
      </c>
      <c r="B1900">
        <v>1</v>
      </c>
    </row>
    <row r="1901" spans="1:2" x14ac:dyDescent="0.35">
      <c r="A1901" s="6" t="s">
        <v>2659</v>
      </c>
      <c r="B1901">
        <v>1</v>
      </c>
    </row>
    <row r="1902" spans="1:2" x14ac:dyDescent="0.35">
      <c r="A1902" s="6" t="s">
        <v>2660</v>
      </c>
      <c r="B1902">
        <v>1</v>
      </c>
    </row>
    <row r="1903" spans="1:2" x14ac:dyDescent="0.35">
      <c r="A1903" s="6" t="s">
        <v>2661</v>
      </c>
      <c r="B1903">
        <v>1</v>
      </c>
    </row>
    <row r="1904" spans="1:2" x14ac:dyDescent="0.35">
      <c r="A1904" s="6" t="s">
        <v>2662</v>
      </c>
      <c r="B1904">
        <v>1</v>
      </c>
    </row>
    <row r="1905" spans="1:2" x14ac:dyDescent="0.35">
      <c r="A1905" s="6" t="s">
        <v>2663</v>
      </c>
      <c r="B1905">
        <v>1</v>
      </c>
    </row>
    <row r="1906" spans="1:2" x14ac:dyDescent="0.35">
      <c r="A1906" s="6" t="s">
        <v>2664</v>
      </c>
      <c r="B1906">
        <v>1</v>
      </c>
    </row>
    <row r="1907" spans="1:2" x14ac:dyDescent="0.35">
      <c r="A1907" s="6" t="s">
        <v>2665</v>
      </c>
      <c r="B1907">
        <v>1</v>
      </c>
    </row>
    <row r="1908" spans="1:2" x14ac:dyDescent="0.35">
      <c r="A1908" s="6" t="s">
        <v>2666</v>
      </c>
      <c r="B1908">
        <v>1</v>
      </c>
    </row>
    <row r="1909" spans="1:2" x14ac:dyDescent="0.35">
      <c r="A1909" s="6" t="s">
        <v>2667</v>
      </c>
      <c r="B1909">
        <v>1</v>
      </c>
    </row>
    <row r="1910" spans="1:2" x14ac:dyDescent="0.35">
      <c r="A1910" s="6" t="s">
        <v>2668</v>
      </c>
      <c r="B1910">
        <v>1</v>
      </c>
    </row>
    <row r="1911" spans="1:2" x14ac:dyDescent="0.35">
      <c r="A1911" s="6" t="s">
        <v>2669</v>
      </c>
      <c r="B1911">
        <v>1</v>
      </c>
    </row>
    <row r="1912" spans="1:2" x14ac:dyDescent="0.35">
      <c r="A1912" s="6" t="s">
        <v>2670</v>
      </c>
      <c r="B1912">
        <v>1</v>
      </c>
    </row>
    <row r="1913" spans="1:2" x14ac:dyDescent="0.35">
      <c r="A1913" s="6" t="s">
        <v>2671</v>
      </c>
      <c r="B1913">
        <v>1</v>
      </c>
    </row>
    <row r="1914" spans="1:2" x14ac:dyDescent="0.35">
      <c r="A1914" s="6" t="s">
        <v>2672</v>
      </c>
      <c r="B1914">
        <v>1</v>
      </c>
    </row>
    <row r="1915" spans="1:2" x14ac:dyDescent="0.35">
      <c r="A1915" s="6" t="s">
        <v>2673</v>
      </c>
      <c r="B1915">
        <v>1</v>
      </c>
    </row>
    <row r="1916" spans="1:2" x14ac:dyDescent="0.35">
      <c r="A1916" s="6" t="s">
        <v>2674</v>
      </c>
      <c r="B1916">
        <v>1</v>
      </c>
    </row>
    <row r="1917" spans="1:2" x14ac:dyDescent="0.35">
      <c r="A1917" s="6" t="s">
        <v>2675</v>
      </c>
      <c r="B1917">
        <v>1</v>
      </c>
    </row>
    <row r="1918" spans="1:2" x14ac:dyDescent="0.35">
      <c r="A1918" s="6" t="s">
        <v>2676</v>
      </c>
      <c r="B1918">
        <v>1</v>
      </c>
    </row>
    <row r="1919" spans="1:2" x14ac:dyDescent="0.35">
      <c r="A1919" s="6" t="s">
        <v>2677</v>
      </c>
      <c r="B1919">
        <v>1</v>
      </c>
    </row>
    <row r="1920" spans="1:2" x14ac:dyDescent="0.35">
      <c r="A1920" s="6" t="s">
        <v>2678</v>
      </c>
      <c r="B1920">
        <v>1</v>
      </c>
    </row>
    <row r="1921" spans="1:2" x14ac:dyDescent="0.35">
      <c r="A1921" s="6" t="s">
        <v>2679</v>
      </c>
      <c r="B1921">
        <v>1</v>
      </c>
    </row>
    <row r="1922" spans="1:2" x14ac:dyDescent="0.35">
      <c r="A1922" s="6" t="s">
        <v>2680</v>
      </c>
      <c r="B1922">
        <v>1</v>
      </c>
    </row>
    <row r="1923" spans="1:2" x14ac:dyDescent="0.35">
      <c r="A1923" s="6" t="s">
        <v>2681</v>
      </c>
      <c r="B1923">
        <v>1</v>
      </c>
    </row>
    <row r="1924" spans="1:2" x14ac:dyDescent="0.35">
      <c r="A1924" s="6" t="s">
        <v>2682</v>
      </c>
      <c r="B1924">
        <v>1</v>
      </c>
    </row>
    <row r="1925" spans="1:2" x14ac:dyDescent="0.35">
      <c r="A1925" s="6" t="s">
        <v>2683</v>
      </c>
      <c r="B1925">
        <v>1</v>
      </c>
    </row>
    <row r="1926" spans="1:2" x14ac:dyDescent="0.35">
      <c r="A1926" s="6" t="s">
        <v>2684</v>
      </c>
      <c r="B1926">
        <v>1</v>
      </c>
    </row>
    <row r="1927" spans="1:2" x14ac:dyDescent="0.35">
      <c r="A1927" s="6" t="s">
        <v>2685</v>
      </c>
      <c r="B1927">
        <v>1</v>
      </c>
    </row>
    <row r="1928" spans="1:2" x14ac:dyDescent="0.35">
      <c r="A1928" s="6" t="s">
        <v>2686</v>
      </c>
      <c r="B1928">
        <v>1</v>
      </c>
    </row>
    <row r="1929" spans="1:2" x14ac:dyDescent="0.35">
      <c r="A1929" s="6" t="s">
        <v>2687</v>
      </c>
      <c r="B1929">
        <v>1</v>
      </c>
    </row>
    <row r="1930" spans="1:2" x14ac:dyDescent="0.35">
      <c r="A1930" s="6" t="s">
        <v>2688</v>
      </c>
      <c r="B1930">
        <v>1</v>
      </c>
    </row>
    <row r="1931" spans="1:2" x14ac:dyDescent="0.35">
      <c r="A1931" s="6" t="s">
        <v>2689</v>
      </c>
      <c r="B1931">
        <v>1</v>
      </c>
    </row>
    <row r="1932" spans="1:2" x14ac:dyDescent="0.35">
      <c r="A1932" s="6" t="s">
        <v>2690</v>
      </c>
      <c r="B1932">
        <v>1</v>
      </c>
    </row>
    <row r="1933" spans="1:2" x14ac:dyDescent="0.35">
      <c r="A1933" s="6" t="s">
        <v>2691</v>
      </c>
      <c r="B1933">
        <v>1</v>
      </c>
    </row>
    <row r="1934" spans="1:2" x14ac:dyDescent="0.35">
      <c r="A1934" s="6" t="s">
        <v>2692</v>
      </c>
      <c r="B1934">
        <v>1</v>
      </c>
    </row>
    <row r="1935" spans="1:2" x14ac:dyDescent="0.35">
      <c r="A1935" s="6" t="s">
        <v>2693</v>
      </c>
      <c r="B1935">
        <v>1</v>
      </c>
    </row>
    <row r="1936" spans="1:2" x14ac:dyDescent="0.35">
      <c r="A1936" s="6" t="s">
        <v>2694</v>
      </c>
      <c r="B1936">
        <v>1</v>
      </c>
    </row>
    <row r="1937" spans="1:2" x14ac:dyDescent="0.35">
      <c r="A1937" s="6" t="s">
        <v>2695</v>
      </c>
      <c r="B1937">
        <v>1</v>
      </c>
    </row>
    <row r="1938" spans="1:2" x14ac:dyDescent="0.35">
      <c r="A1938" s="6" t="s">
        <v>2696</v>
      </c>
      <c r="B1938">
        <v>1</v>
      </c>
    </row>
    <row r="1939" spans="1:2" x14ac:dyDescent="0.35">
      <c r="A1939" s="6" t="s">
        <v>2697</v>
      </c>
      <c r="B1939">
        <v>1</v>
      </c>
    </row>
    <row r="1940" spans="1:2" x14ac:dyDescent="0.35">
      <c r="A1940" s="6" t="s">
        <v>2698</v>
      </c>
      <c r="B1940">
        <v>1</v>
      </c>
    </row>
    <row r="1941" spans="1:2" x14ac:dyDescent="0.35">
      <c r="A1941" s="6" t="s">
        <v>2699</v>
      </c>
      <c r="B1941">
        <v>1</v>
      </c>
    </row>
    <row r="1942" spans="1:2" x14ac:dyDescent="0.35">
      <c r="A1942" s="6" t="s">
        <v>2700</v>
      </c>
      <c r="B1942">
        <v>1</v>
      </c>
    </row>
    <row r="1943" spans="1:2" x14ac:dyDescent="0.35">
      <c r="A1943" s="6" t="s">
        <v>2701</v>
      </c>
      <c r="B1943">
        <v>1</v>
      </c>
    </row>
    <row r="1944" spans="1:2" x14ac:dyDescent="0.35">
      <c r="A1944" s="6" t="s">
        <v>2702</v>
      </c>
      <c r="B1944">
        <v>1</v>
      </c>
    </row>
    <row r="1945" spans="1:2" x14ac:dyDescent="0.35">
      <c r="A1945" s="6" t="s">
        <v>2703</v>
      </c>
      <c r="B1945">
        <v>1</v>
      </c>
    </row>
    <row r="1946" spans="1:2" x14ac:dyDescent="0.35">
      <c r="A1946" s="6" t="s">
        <v>2704</v>
      </c>
      <c r="B1946">
        <v>1</v>
      </c>
    </row>
    <row r="1947" spans="1:2" x14ac:dyDescent="0.35">
      <c r="A1947" s="6" t="s">
        <v>2705</v>
      </c>
      <c r="B1947">
        <v>1</v>
      </c>
    </row>
    <row r="1948" spans="1:2" x14ac:dyDescent="0.35">
      <c r="A1948" s="6" t="s">
        <v>2706</v>
      </c>
      <c r="B1948">
        <v>1</v>
      </c>
    </row>
    <row r="1949" spans="1:2" x14ac:dyDescent="0.35">
      <c r="A1949" s="6" t="s">
        <v>2707</v>
      </c>
      <c r="B1949">
        <v>1</v>
      </c>
    </row>
    <row r="1950" spans="1:2" x14ac:dyDescent="0.35">
      <c r="A1950" s="6" t="s">
        <v>2708</v>
      </c>
      <c r="B1950">
        <v>1</v>
      </c>
    </row>
    <row r="1951" spans="1:2" x14ac:dyDescent="0.35">
      <c r="A1951" s="6" t="s">
        <v>2709</v>
      </c>
      <c r="B1951">
        <v>1</v>
      </c>
    </row>
    <row r="1952" spans="1:2" x14ac:dyDescent="0.35">
      <c r="A1952" s="6" t="s">
        <v>2710</v>
      </c>
      <c r="B1952">
        <v>1</v>
      </c>
    </row>
    <row r="1953" spans="1:2" x14ac:dyDescent="0.35">
      <c r="A1953" s="6" t="s">
        <v>2711</v>
      </c>
      <c r="B1953">
        <v>1</v>
      </c>
    </row>
    <row r="1954" spans="1:2" x14ac:dyDescent="0.35">
      <c r="A1954" s="6" t="s">
        <v>2712</v>
      </c>
      <c r="B1954">
        <v>1</v>
      </c>
    </row>
    <row r="1955" spans="1:2" x14ac:dyDescent="0.35">
      <c r="A1955" s="6" t="s">
        <v>2713</v>
      </c>
      <c r="B1955">
        <v>1</v>
      </c>
    </row>
    <row r="1956" spans="1:2" x14ac:dyDescent="0.35">
      <c r="A1956" s="6" t="s">
        <v>2714</v>
      </c>
      <c r="B1956">
        <v>1</v>
      </c>
    </row>
    <row r="1957" spans="1:2" x14ac:dyDescent="0.35">
      <c r="A1957" s="6" t="s">
        <v>2716</v>
      </c>
      <c r="B1957">
        <v>1</v>
      </c>
    </row>
    <row r="1958" spans="1:2" x14ac:dyDescent="0.35">
      <c r="A1958" s="6" t="s">
        <v>2717</v>
      </c>
      <c r="B1958">
        <v>1</v>
      </c>
    </row>
    <row r="1959" spans="1:2" x14ac:dyDescent="0.35">
      <c r="A1959" s="6" t="s">
        <v>2718</v>
      </c>
      <c r="B1959">
        <v>1</v>
      </c>
    </row>
    <row r="1960" spans="1:2" x14ac:dyDescent="0.35">
      <c r="A1960" s="6" t="s">
        <v>2719</v>
      </c>
      <c r="B1960">
        <v>1</v>
      </c>
    </row>
    <row r="1961" spans="1:2" x14ac:dyDescent="0.35">
      <c r="A1961" s="6" t="s">
        <v>2720</v>
      </c>
      <c r="B1961">
        <v>1</v>
      </c>
    </row>
    <row r="1962" spans="1:2" x14ac:dyDescent="0.35">
      <c r="A1962" s="6" t="s">
        <v>2721</v>
      </c>
      <c r="B1962">
        <v>1</v>
      </c>
    </row>
    <row r="1963" spans="1:2" x14ac:dyDescent="0.35">
      <c r="A1963" s="6" t="s">
        <v>2722</v>
      </c>
      <c r="B1963">
        <v>1</v>
      </c>
    </row>
    <row r="1964" spans="1:2" x14ac:dyDescent="0.35">
      <c r="A1964" s="6" t="s">
        <v>2723</v>
      </c>
      <c r="B1964">
        <v>1</v>
      </c>
    </row>
    <row r="1965" spans="1:2" x14ac:dyDescent="0.35">
      <c r="A1965" s="6" t="s">
        <v>2724</v>
      </c>
      <c r="B1965">
        <v>1</v>
      </c>
    </row>
    <row r="1966" spans="1:2" x14ac:dyDescent="0.35">
      <c r="A1966" s="6" t="s">
        <v>2725</v>
      </c>
      <c r="B1966">
        <v>1</v>
      </c>
    </row>
    <row r="1967" spans="1:2" x14ac:dyDescent="0.35">
      <c r="A1967" s="6" t="s">
        <v>2726</v>
      </c>
      <c r="B1967">
        <v>1</v>
      </c>
    </row>
    <row r="1968" spans="1:2" x14ac:dyDescent="0.35">
      <c r="A1968" s="6" t="s">
        <v>2727</v>
      </c>
      <c r="B1968">
        <v>1</v>
      </c>
    </row>
    <row r="1969" spans="1:2" x14ac:dyDescent="0.35">
      <c r="A1969" s="6" t="s">
        <v>2728</v>
      </c>
      <c r="B1969">
        <v>1</v>
      </c>
    </row>
    <row r="1970" spans="1:2" x14ac:dyDescent="0.35">
      <c r="A1970" s="6" t="s">
        <v>2729</v>
      </c>
      <c r="B1970">
        <v>1</v>
      </c>
    </row>
    <row r="1971" spans="1:2" x14ac:dyDescent="0.35">
      <c r="A1971" s="6" t="s">
        <v>2730</v>
      </c>
      <c r="B1971">
        <v>1</v>
      </c>
    </row>
    <row r="1972" spans="1:2" x14ac:dyDescent="0.35">
      <c r="A1972" s="6" t="s">
        <v>2731</v>
      </c>
      <c r="B1972">
        <v>1</v>
      </c>
    </row>
    <row r="1973" spans="1:2" x14ac:dyDescent="0.35">
      <c r="A1973" s="6" t="s">
        <v>2732</v>
      </c>
      <c r="B1973">
        <v>1</v>
      </c>
    </row>
    <row r="1974" spans="1:2" x14ac:dyDescent="0.35">
      <c r="A1974" s="6" t="s">
        <v>2733</v>
      </c>
      <c r="B1974">
        <v>1</v>
      </c>
    </row>
    <row r="1975" spans="1:2" x14ac:dyDescent="0.35">
      <c r="A1975" s="6" t="s">
        <v>2734</v>
      </c>
      <c r="B1975">
        <v>1</v>
      </c>
    </row>
    <row r="1976" spans="1:2" x14ac:dyDescent="0.35">
      <c r="A1976" s="6" t="s">
        <v>2735</v>
      </c>
      <c r="B1976">
        <v>1</v>
      </c>
    </row>
    <row r="1977" spans="1:2" x14ac:dyDescent="0.35">
      <c r="A1977" s="6" t="s">
        <v>2736</v>
      </c>
      <c r="B1977">
        <v>1</v>
      </c>
    </row>
    <row r="1978" spans="1:2" x14ac:dyDescent="0.35">
      <c r="A1978" s="6" t="s">
        <v>2737</v>
      </c>
      <c r="B1978">
        <v>1</v>
      </c>
    </row>
    <row r="1979" spans="1:2" x14ac:dyDescent="0.35">
      <c r="A1979" s="6" t="s">
        <v>2738</v>
      </c>
      <c r="B1979">
        <v>1</v>
      </c>
    </row>
    <row r="1980" spans="1:2" x14ac:dyDescent="0.35">
      <c r="A1980" s="6" t="s">
        <v>2739</v>
      </c>
      <c r="B1980">
        <v>1</v>
      </c>
    </row>
    <row r="1981" spans="1:2" x14ac:dyDescent="0.35">
      <c r="A1981" s="6" t="s">
        <v>2740</v>
      </c>
      <c r="B1981">
        <v>1</v>
      </c>
    </row>
    <row r="1982" spans="1:2" x14ac:dyDescent="0.35">
      <c r="A1982" s="6" t="s">
        <v>2741</v>
      </c>
      <c r="B1982">
        <v>1</v>
      </c>
    </row>
    <row r="1983" spans="1:2" x14ac:dyDescent="0.35">
      <c r="A1983" s="6" t="s">
        <v>2742</v>
      </c>
      <c r="B1983">
        <v>1</v>
      </c>
    </row>
    <row r="1984" spans="1:2" x14ac:dyDescent="0.35">
      <c r="A1984" s="6" t="s">
        <v>2743</v>
      </c>
      <c r="B1984">
        <v>1</v>
      </c>
    </row>
    <row r="1985" spans="1:2" x14ac:dyDescent="0.35">
      <c r="A1985" s="6" t="s">
        <v>2744</v>
      </c>
      <c r="B1985">
        <v>1</v>
      </c>
    </row>
    <row r="1986" spans="1:2" x14ac:dyDescent="0.35">
      <c r="A1986" s="6" t="s">
        <v>2745</v>
      </c>
      <c r="B1986">
        <v>1</v>
      </c>
    </row>
    <row r="1987" spans="1:2" x14ac:dyDescent="0.35">
      <c r="A1987" s="6" t="s">
        <v>2746</v>
      </c>
      <c r="B1987">
        <v>1</v>
      </c>
    </row>
    <row r="1988" spans="1:2" x14ac:dyDescent="0.35">
      <c r="A1988" s="6" t="s">
        <v>2747</v>
      </c>
      <c r="B1988">
        <v>1</v>
      </c>
    </row>
    <row r="1989" spans="1:2" x14ac:dyDescent="0.35">
      <c r="A1989" s="6" t="s">
        <v>2748</v>
      </c>
      <c r="B1989">
        <v>1</v>
      </c>
    </row>
    <row r="1990" spans="1:2" x14ac:dyDescent="0.35">
      <c r="A1990" s="6" t="s">
        <v>2749</v>
      </c>
      <c r="B1990">
        <v>1</v>
      </c>
    </row>
    <row r="1991" spans="1:2" x14ac:dyDescent="0.35">
      <c r="A1991" s="6" t="s">
        <v>2750</v>
      </c>
      <c r="B1991">
        <v>1</v>
      </c>
    </row>
    <row r="1992" spans="1:2" x14ac:dyDescent="0.35">
      <c r="A1992" s="6" t="s">
        <v>2751</v>
      </c>
      <c r="B1992">
        <v>1</v>
      </c>
    </row>
    <row r="1993" spans="1:2" x14ac:dyDescent="0.35">
      <c r="A1993" s="6" t="s">
        <v>2752</v>
      </c>
      <c r="B1993">
        <v>1</v>
      </c>
    </row>
    <row r="1994" spans="1:2" x14ac:dyDescent="0.35">
      <c r="A1994" s="6" t="s">
        <v>2753</v>
      </c>
      <c r="B1994">
        <v>1</v>
      </c>
    </row>
    <row r="1995" spans="1:2" x14ac:dyDescent="0.35">
      <c r="A1995" s="6" t="s">
        <v>2754</v>
      </c>
      <c r="B1995">
        <v>1</v>
      </c>
    </row>
    <row r="1996" spans="1:2" x14ac:dyDescent="0.35">
      <c r="A1996" s="6" t="s">
        <v>2755</v>
      </c>
      <c r="B1996">
        <v>1</v>
      </c>
    </row>
    <row r="1997" spans="1:2" x14ac:dyDescent="0.35">
      <c r="A1997" s="6" t="s">
        <v>2756</v>
      </c>
      <c r="B1997">
        <v>1</v>
      </c>
    </row>
    <row r="1998" spans="1:2" x14ac:dyDescent="0.35">
      <c r="A1998" s="6" t="s">
        <v>2757</v>
      </c>
      <c r="B1998">
        <v>1</v>
      </c>
    </row>
    <row r="1999" spans="1:2" x14ac:dyDescent="0.35">
      <c r="A1999" s="6" t="s">
        <v>2758</v>
      </c>
      <c r="B1999">
        <v>1</v>
      </c>
    </row>
    <row r="2000" spans="1:2" x14ac:dyDescent="0.35">
      <c r="A2000" s="6" t="s">
        <v>2759</v>
      </c>
      <c r="B2000">
        <v>1</v>
      </c>
    </row>
    <row r="2001" spans="1:2" x14ac:dyDescent="0.35">
      <c r="A2001" s="6" t="s">
        <v>2760</v>
      </c>
      <c r="B2001">
        <v>1</v>
      </c>
    </row>
    <row r="2002" spans="1:2" x14ac:dyDescent="0.35">
      <c r="A2002" s="6" t="s">
        <v>2761</v>
      </c>
      <c r="B2002">
        <v>1</v>
      </c>
    </row>
    <row r="2003" spans="1:2" x14ac:dyDescent="0.35">
      <c r="A2003" s="6" t="s">
        <v>2762</v>
      </c>
      <c r="B2003">
        <v>1</v>
      </c>
    </row>
    <row r="2004" spans="1:2" x14ac:dyDescent="0.35">
      <c r="A2004" s="6" t="s">
        <v>2764</v>
      </c>
      <c r="B2004">
        <v>1</v>
      </c>
    </row>
    <row r="2005" spans="1:2" x14ac:dyDescent="0.35">
      <c r="A2005" s="6" t="s">
        <v>2765</v>
      </c>
      <c r="B2005">
        <v>1</v>
      </c>
    </row>
    <row r="2006" spans="1:2" x14ac:dyDescent="0.35">
      <c r="A2006" s="6" t="s">
        <v>2766</v>
      </c>
      <c r="B2006">
        <v>1</v>
      </c>
    </row>
    <row r="2007" spans="1:2" x14ac:dyDescent="0.35">
      <c r="A2007" s="6" t="s">
        <v>2767</v>
      </c>
      <c r="B2007">
        <v>1</v>
      </c>
    </row>
    <row r="2008" spans="1:2" x14ac:dyDescent="0.35">
      <c r="A2008" s="6" t="s">
        <v>2768</v>
      </c>
      <c r="B2008">
        <v>1</v>
      </c>
    </row>
    <row r="2009" spans="1:2" x14ac:dyDescent="0.35">
      <c r="A2009" s="6" t="s">
        <v>2769</v>
      </c>
      <c r="B2009">
        <v>1</v>
      </c>
    </row>
    <row r="2010" spans="1:2" x14ac:dyDescent="0.35">
      <c r="A2010" s="6" t="s">
        <v>2770</v>
      </c>
      <c r="B2010">
        <v>1</v>
      </c>
    </row>
    <row r="2011" spans="1:2" x14ac:dyDescent="0.35">
      <c r="A2011" s="6" t="s">
        <v>2771</v>
      </c>
      <c r="B2011">
        <v>1</v>
      </c>
    </row>
    <row r="2012" spans="1:2" x14ac:dyDescent="0.35">
      <c r="A2012" s="6" t="s">
        <v>2772</v>
      </c>
      <c r="B2012">
        <v>1</v>
      </c>
    </row>
    <row r="2013" spans="1:2" x14ac:dyDescent="0.35">
      <c r="A2013" s="6" t="s">
        <v>2773</v>
      </c>
      <c r="B2013">
        <v>1</v>
      </c>
    </row>
    <row r="2014" spans="1:2" x14ac:dyDescent="0.35">
      <c r="A2014" s="6" t="s">
        <v>2774</v>
      </c>
      <c r="B2014">
        <v>1</v>
      </c>
    </row>
    <row r="2015" spans="1:2" x14ac:dyDescent="0.35">
      <c r="A2015" s="6" t="s">
        <v>2775</v>
      </c>
      <c r="B2015">
        <v>1</v>
      </c>
    </row>
    <row r="2016" spans="1:2" x14ac:dyDescent="0.35">
      <c r="A2016" s="6" t="s">
        <v>2776</v>
      </c>
      <c r="B2016">
        <v>1</v>
      </c>
    </row>
    <row r="2017" spans="1:2" x14ac:dyDescent="0.35">
      <c r="A2017" s="6" t="s">
        <v>2777</v>
      </c>
      <c r="B2017">
        <v>1</v>
      </c>
    </row>
    <row r="2018" spans="1:2" x14ac:dyDescent="0.35">
      <c r="A2018" s="6" t="s">
        <v>2778</v>
      </c>
      <c r="B2018">
        <v>1</v>
      </c>
    </row>
    <row r="2019" spans="1:2" x14ac:dyDescent="0.35">
      <c r="A2019" s="6" t="s">
        <v>2779</v>
      </c>
      <c r="B2019">
        <v>1</v>
      </c>
    </row>
    <row r="2020" spans="1:2" x14ac:dyDescent="0.35">
      <c r="A2020" s="6" t="s">
        <v>2780</v>
      </c>
      <c r="B2020">
        <v>1</v>
      </c>
    </row>
    <row r="2021" spans="1:2" x14ac:dyDescent="0.35">
      <c r="A2021" s="6" t="s">
        <v>2781</v>
      </c>
      <c r="B2021">
        <v>1</v>
      </c>
    </row>
    <row r="2022" spans="1:2" x14ac:dyDescent="0.35">
      <c r="A2022" s="6" t="s">
        <v>2782</v>
      </c>
      <c r="B2022">
        <v>1</v>
      </c>
    </row>
    <row r="2023" spans="1:2" x14ac:dyDescent="0.35">
      <c r="A2023" s="6" t="s">
        <v>2783</v>
      </c>
      <c r="B2023">
        <v>1</v>
      </c>
    </row>
    <row r="2024" spans="1:2" x14ac:dyDescent="0.35">
      <c r="A2024" s="6" t="s">
        <v>2784</v>
      </c>
      <c r="B2024">
        <v>1</v>
      </c>
    </row>
    <row r="2025" spans="1:2" x14ac:dyDescent="0.35">
      <c r="A2025" s="6" t="s">
        <v>2785</v>
      </c>
      <c r="B2025">
        <v>1</v>
      </c>
    </row>
    <row r="2026" spans="1:2" x14ac:dyDescent="0.35">
      <c r="A2026" s="6" t="s">
        <v>2786</v>
      </c>
      <c r="B2026">
        <v>1</v>
      </c>
    </row>
    <row r="2027" spans="1:2" x14ac:dyDescent="0.35">
      <c r="A2027" s="6" t="s">
        <v>2787</v>
      </c>
      <c r="B2027">
        <v>1</v>
      </c>
    </row>
    <row r="2028" spans="1:2" x14ac:dyDescent="0.35">
      <c r="A2028" s="6" t="s">
        <v>2788</v>
      </c>
      <c r="B2028">
        <v>1</v>
      </c>
    </row>
    <row r="2029" spans="1:2" x14ac:dyDescent="0.35">
      <c r="A2029" s="6" t="s">
        <v>2789</v>
      </c>
      <c r="B2029">
        <v>1</v>
      </c>
    </row>
    <row r="2030" spans="1:2" x14ac:dyDescent="0.35">
      <c r="A2030" s="6" t="s">
        <v>2790</v>
      </c>
      <c r="B2030">
        <v>1</v>
      </c>
    </row>
    <row r="2031" spans="1:2" x14ac:dyDescent="0.35">
      <c r="A2031" s="6" t="s">
        <v>2791</v>
      </c>
      <c r="B2031">
        <v>1</v>
      </c>
    </row>
    <row r="2032" spans="1:2" x14ac:dyDescent="0.35">
      <c r="A2032" s="6" t="s">
        <v>2792</v>
      </c>
      <c r="B2032">
        <v>1</v>
      </c>
    </row>
    <row r="2033" spans="1:2" x14ac:dyDescent="0.35">
      <c r="A2033" s="6" t="s">
        <v>2793</v>
      </c>
      <c r="B2033">
        <v>1</v>
      </c>
    </row>
    <row r="2034" spans="1:2" x14ac:dyDescent="0.35">
      <c r="A2034" s="6" t="s">
        <v>2794</v>
      </c>
      <c r="B2034">
        <v>1</v>
      </c>
    </row>
    <row r="2035" spans="1:2" x14ac:dyDescent="0.35">
      <c r="A2035" s="6" t="s">
        <v>2795</v>
      </c>
      <c r="B2035">
        <v>1</v>
      </c>
    </row>
    <row r="2036" spans="1:2" x14ac:dyDescent="0.35">
      <c r="A2036" s="6" t="s">
        <v>2796</v>
      </c>
      <c r="B2036">
        <v>1</v>
      </c>
    </row>
    <row r="2037" spans="1:2" x14ac:dyDescent="0.35">
      <c r="A2037" s="6" t="s">
        <v>2797</v>
      </c>
      <c r="B2037">
        <v>1</v>
      </c>
    </row>
    <row r="2038" spans="1:2" x14ac:dyDescent="0.35">
      <c r="A2038" s="6" t="s">
        <v>2798</v>
      </c>
      <c r="B2038">
        <v>1</v>
      </c>
    </row>
    <row r="2039" spans="1:2" x14ac:dyDescent="0.35">
      <c r="A2039" s="6" t="s">
        <v>2799</v>
      </c>
      <c r="B2039">
        <v>1</v>
      </c>
    </row>
    <row r="2040" spans="1:2" x14ac:dyDescent="0.35">
      <c r="A2040" s="6" t="s">
        <v>2800</v>
      </c>
      <c r="B2040">
        <v>1</v>
      </c>
    </row>
    <row r="2041" spans="1:2" x14ac:dyDescent="0.35">
      <c r="A2041" s="6" t="s">
        <v>2801</v>
      </c>
      <c r="B2041">
        <v>1</v>
      </c>
    </row>
    <row r="2042" spans="1:2" x14ac:dyDescent="0.35">
      <c r="A2042" s="6" t="s">
        <v>2802</v>
      </c>
      <c r="B2042">
        <v>1</v>
      </c>
    </row>
    <row r="2043" spans="1:2" x14ac:dyDescent="0.35">
      <c r="A2043" s="6" t="s">
        <v>2803</v>
      </c>
      <c r="B2043">
        <v>1</v>
      </c>
    </row>
    <row r="2044" spans="1:2" x14ac:dyDescent="0.35">
      <c r="A2044" s="6" t="s">
        <v>2804</v>
      </c>
      <c r="B2044">
        <v>1</v>
      </c>
    </row>
    <row r="2045" spans="1:2" x14ac:dyDescent="0.35">
      <c r="A2045" s="6" t="s">
        <v>2805</v>
      </c>
      <c r="B2045">
        <v>1</v>
      </c>
    </row>
    <row r="2046" spans="1:2" x14ac:dyDescent="0.35">
      <c r="A2046" s="6" t="s">
        <v>2806</v>
      </c>
      <c r="B2046">
        <v>1</v>
      </c>
    </row>
    <row r="2047" spans="1:2" x14ac:dyDescent="0.35">
      <c r="A2047" s="6" t="s">
        <v>2807</v>
      </c>
      <c r="B2047">
        <v>1</v>
      </c>
    </row>
    <row r="2048" spans="1:2" x14ac:dyDescent="0.35">
      <c r="A2048" s="6" t="s">
        <v>2808</v>
      </c>
      <c r="B2048">
        <v>1</v>
      </c>
    </row>
    <row r="2049" spans="1:2" x14ac:dyDescent="0.35">
      <c r="A2049" s="6" t="s">
        <v>2809</v>
      </c>
      <c r="B2049">
        <v>1</v>
      </c>
    </row>
    <row r="2050" spans="1:2" x14ac:dyDescent="0.35">
      <c r="A2050" s="6" t="s">
        <v>2810</v>
      </c>
      <c r="B2050">
        <v>1</v>
      </c>
    </row>
    <row r="2051" spans="1:2" x14ac:dyDescent="0.35">
      <c r="A2051" s="6" t="s">
        <v>2811</v>
      </c>
      <c r="B2051">
        <v>1</v>
      </c>
    </row>
    <row r="2052" spans="1:2" x14ac:dyDescent="0.35">
      <c r="A2052" s="6" t="s">
        <v>2812</v>
      </c>
      <c r="B2052">
        <v>1</v>
      </c>
    </row>
    <row r="2053" spans="1:2" x14ac:dyDescent="0.35">
      <c r="A2053" s="6" t="s">
        <v>2813</v>
      </c>
      <c r="B2053">
        <v>1</v>
      </c>
    </row>
    <row r="2054" spans="1:2" x14ac:dyDescent="0.35">
      <c r="A2054" s="6" t="s">
        <v>2814</v>
      </c>
      <c r="B2054">
        <v>1</v>
      </c>
    </row>
    <row r="2055" spans="1:2" x14ac:dyDescent="0.35">
      <c r="A2055" s="6" t="s">
        <v>2815</v>
      </c>
      <c r="B2055">
        <v>1</v>
      </c>
    </row>
    <row r="2056" spans="1:2" x14ac:dyDescent="0.35">
      <c r="A2056" s="6" t="s">
        <v>2816</v>
      </c>
      <c r="B2056">
        <v>1</v>
      </c>
    </row>
    <row r="2057" spans="1:2" x14ac:dyDescent="0.35">
      <c r="A2057" s="6" t="s">
        <v>2817</v>
      </c>
      <c r="B2057">
        <v>1</v>
      </c>
    </row>
    <row r="2058" spans="1:2" x14ac:dyDescent="0.35">
      <c r="A2058" s="6" t="s">
        <v>2818</v>
      </c>
      <c r="B2058">
        <v>1</v>
      </c>
    </row>
    <row r="2059" spans="1:2" x14ac:dyDescent="0.35">
      <c r="A2059" s="6" t="s">
        <v>2819</v>
      </c>
      <c r="B2059">
        <v>1</v>
      </c>
    </row>
    <row r="2060" spans="1:2" x14ac:dyDescent="0.35">
      <c r="A2060" s="6" t="s">
        <v>2820</v>
      </c>
      <c r="B2060">
        <v>1</v>
      </c>
    </row>
    <row r="2061" spans="1:2" x14ac:dyDescent="0.35">
      <c r="A2061" s="6" t="s">
        <v>2821</v>
      </c>
      <c r="B2061">
        <v>1</v>
      </c>
    </row>
    <row r="2062" spans="1:2" x14ac:dyDescent="0.35">
      <c r="A2062" s="6" t="s">
        <v>2822</v>
      </c>
      <c r="B2062">
        <v>1</v>
      </c>
    </row>
    <row r="2063" spans="1:2" x14ac:dyDescent="0.35">
      <c r="A2063" s="6" t="s">
        <v>2823</v>
      </c>
      <c r="B2063">
        <v>1</v>
      </c>
    </row>
    <row r="2064" spans="1:2" x14ac:dyDescent="0.35">
      <c r="A2064" s="6" t="s">
        <v>2824</v>
      </c>
      <c r="B2064">
        <v>1</v>
      </c>
    </row>
    <row r="2065" spans="1:2" x14ac:dyDescent="0.35">
      <c r="A2065" s="6" t="s">
        <v>2826</v>
      </c>
      <c r="B2065">
        <v>1</v>
      </c>
    </row>
    <row r="2066" spans="1:2" x14ac:dyDescent="0.35">
      <c r="A2066" s="6" t="s">
        <v>2827</v>
      </c>
      <c r="B2066">
        <v>1</v>
      </c>
    </row>
    <row r="2067" spans="1:2" x14ac:dyDescent="0.35">
      <c r="A2067" s="6" t="s">
        <v>2828</v>
      </c>
      <c r="B2067">
        <v>1</v>
      </c>
    </row>
    <row r="2068" spans="1:2" x14ac:dyDescent="0.35">
      <c r="A2068" s="6" t="s">
        <v>2829</v>
      </c>
      <c r="B2068">
        <v>1</v>
      </c>
    </row>
    <row r="2069" spans="1:2" x14ac:dyDescent="0.35">
      <c r="A2069" s="6" t="s">
        <v>2830</v>
      </c>
      <c r="B2069">
        <v>1</v>
      </c>
    </row>
    <row r="2070" spans="1:2" x14ac:dyDescent="0.35">
      <c r="A2070" s="6" t="s">
        <v>2831</v>
      </c>
      <c r="B2070">
        <v>1</v>
      </c>
    </row>
    <row r="2071" spans="1:2" x14ac:dyDescent="0.35">
      <c r="A2071" s="6" t="s">
        <v>2832</v>
      </c>
      <c r="B2071">
        <v>1</v>
      </c>
    </row>
    <row r="2072" spans="1:2" x14ac:dyDescent="0.35">
      <c r="A2072" s="6" t="s">
        <v>2833</v>
      </c>
      <c r="B2072">
        <v>1</v>
      </c>
    </row>
    <row r="2073" spans="1:2" x14ac:dyDescent="0.35">
      <c r="A2073" s="6" t="s">
        <v>2834</v>
      </c>
      <c r="B2073">
        <v>1</v>
      </c>
    </row>
    <row r="2074" spans="1:2" x14ac:dyDescent="0.35">
      <c r="A2074" s="6" t="s">
        <v>2835</v>
      </c>
      <c r="B2074">
        <v>1</v>
      </c>
    </row>
    <row r="2075" spans="1:2" x14ac:dyDescent="0.35">
      <c r="A2075" s="6" t="s">
        <v>2836</v>
      </c>
      <c r="B2075">
        <v>1</v>
      </c>
    </row>
    <row r="2076" spans="1:2" x14ac:dyDescent="0.35">
      <c r="A2076" s="6" t="s">
        <v>2837</v>
      </c>
      <c r="B2076">
        <v>1</v>
      </c>
    </row>
    <row r="2077" spans="1:2" x14ac:dyDescent="0.35">
      <c r="A2077" s="6" t="s">
        <v>2838</v>
      </c>
      <c r="B2077">
        <v>1</v>
      </c>
    </row>
    <row r="2078" spans="1:2" x14ac:dyDescent="0.35">
      <c r="A2078" s="6" t="s">
        <v>2839</v>
      </c>
      <c r="B2078">
        <v>1</v>
      </c>
    </row>
    <row r="2079" spans="1:2" x14ac:dyDescent="0.35">
      <c r="A2079" s="6" t="s">
        <v>2840</v>
      </c>
      <c r="B2079">
        <v>1</v>
      </c>
    </row>
    <row r="2080" spans="1:2" x14ac:dyDescent="0.35">
      <c r="A2080" s="6" t="s">
        <v>2841</v>
      </c>
      <c r="B2080">
        <v>1</v>
      </c>
    </row>
    <row r="2081" spans="1:2" x14ac:dyDescent="0.35">
      <c r="A2081" s="6" t="s">
        <v>2842</v>
      </c>
      <c r="B2081">
        <v>1</v>
      </c>
    </row>
    <row r="2082" spans="1:2" x14ac:dyDescent="0.35">
      <c r="A2082" s="6" t="s">
        <v>2843</v>
      </c>
      <c r="B2082">
        <v>1</v>
      </c>
    </row>
    <row r="2083" spans="1:2" x14ac:dyDescent="0.35">
      <c r="A2083" s="6" t="s">
        <v>2844</v>
      </c>
      <c r="B2083">
        <v>1</v>
      </c>
    </row>
    <row r="2084" spans="1:2" x14ac:dyDescent="0.35">
      <c r="A2084" s="6" t="s">
        <v>2845</v>
      </c>
      <c r="B2084">
        <v>1</v>
      </c>
    </row>
    <row r="2085" spans="1:2" x14ac:dyDescent="0.35">
      <c r="A2085" s="6" t="s">
        <v>2846</v>
      </c>
      <c r="B2085">
        <v>1</v>
      </c>
    </row>
    <row r="2086" spans="1:2" x14ac:dyDescent="0.35">
      <c r="A2086" s="6" t="s">
        <v>2847</v>
      </c>
      <c r="B2086">
        <v>1</v>
      </c>
    </row>
    <row r="2087" spans="1:2" x14ac:dyDescent="0.35">
      <c r="A2087" s="6" t="s">
        <v>2848</v>
      </c>
      <c r="B2087">
        <v>1</v>
      </c>
    </row>
    <row r="2088" spans="1:2" x14ac:dyDescent="0.35">
      <c r="A2088" s="6" t="s">
        <v>2849</v>
      </c>
      <c r="B2088">
        <v>1</v>
      </c>
    </row>
    <row r="2089" spans="1:2" x14ac:dyDescent="0.35">
      <c r="A2089" s="6" t="s">
        <v>2850</v>
      </c>
      <c r="B2089">
        <v>1</v>
      </c>
    </row>
    <row r="2090" spans="1:2" x14ac:dyDescent="0.35">
      <c r="A2090" s="6" t="s">
        <v>2851</v>
      </c>
      <c r="B2090">
        <v>1</v>
      </c>
    </row>
    <row r="2091" spans="1:2" x14ac:dyDescent="0.35">
      <c r="A2091" s="6" t="s">
        <v>2852</v>
      </c>
      <c r="B2091">
        <v>1</v>
      </c>
    </row>
    <row r="2092" spans="1:2" x14ac:dyDescent="0.35">
      <c r="A2092" s="6" t="s">
        <v>2853</v>
      </c>
      <c r="B2092">
        <v>1</v>
      </c>
    </row>
    <row r="2093" spans="1:2" x14ac:dyDescent="0.35">
      <c r="A2093" s="6" t="s">
        <v>2854</v>
      </c>
      <c r="B2093">
        <v>3</v>
      </c>
    </row>
    <row r="2094" spans="1:2" x14ac:dyDescent="0.35">
      <c r="A2094" s="6" t="s">
        <v>2855</v>
      </c>
      <c r="B2094">
        <v>1</v>
      </c>
    </row>
    <row r="2095" spans="1:2" x14ac:dyDescent="0.35">
      <c r="A2095" s="6" t="s">
        <v>2856</v>
      </c>
      <c r="B2095">
        <v>1</v>
      </c>
    </row>
    <row r="2096" spans="1:2" x14ac:dyDescent="0.35">
      <c r="A2096" s="6" t="s">
        <v>2857</v>
      </c>
      <c r="B2096">
        <v>1</v>
      </c>
    </row>
    <row r="2097" spans="1:2" x14ac:dyDescent="0.35">
      <c r="A2097" s="6" t="s">
        <v>2858</v>
      </c>
      <c r="B2097">
        <v>1</v>
      </c>
    </row>
    <row r="2098" spans="1:2" x14ac:dyDescent="0.35">
      <c r="A2098" s="6" t="s">
        <v>2859</v>
      </c>
      <c r="B2098">
        <v>1</v>
      </c>
    </row>
    <row r="2099" spans="1:2" x14ac:dyDescent="0.35">
      <c r="A2099" s="6" t="s">
        <v>2860</v>
      </c>
      <c r="B2099">
        <v>1</v>
      </c>
    </row>
    <row r="2100" spans="1:2" x14ac:dyDescent="0.35">
      <c r="A2100" s="6" t="s">
        <v>2861</v>
      </c>
      <c r="B2100">
        <v>1</v>
      </c>
    </row>
    <row r="2101" spans="1:2" x14ac:dyDescent="0.35">
      <c r="A2101" s="6" t="s">
        <v>2862</v>
      </c>
      <c r="B2101">
        <v>1</v>
      </c>
    </row>
    <row r="2102" spans="1:2" x14ac:dyDescent="0.35">
      <c r="A2102" s="6" t="s">
        <v>2863</v>
      </c>
      <c r="B2102">
        <v>1</v>
      </c>
    </row>
    <row r="2103" spans="1:2" x14ac:dyDescent="0.35">
      <c r="A2103" s="6" t="s">
        <v>2864</v>
      </c>
      <c r="B2103">
        <v>1</v>
      </c>
    </row>
    <row r="2104" spans="1:2" x14ac:dyDescent="0.35">
      <c r="A2104" s="6" t="s">
        <v>2866</v>
      </c>
      <c r="B2104">
        <v>1</v>
      </c>
    </row>
    <row r="2105" spans="1:2" x14ac:dyDescent="0.35">
      <c r="A2105" s="6" t="s">
        <v>2867</v>
      </c>
      <c r="B2105">
        <v>1</v>
      </c>
    </row>
    <row r="2106" spans="1:2" x14ac:dyDescent="0.35">
      <c r="A2106" s="6" t="s">
        <v>2868</v>
      </c>
      <c r="B2106">
        <v>7</v>
      </c>
    </row>
    <row r="2107" spans="1:2" x14ac:dyDescent="0.35">
      <c r="A2107" s="6" t="s">
        <v>2869</v>
      </c>
      <c r="B2107">
        <v>1</v>
      </c>
    </row>
    <row r="2108" spans="1:2" x14ac:dyDescent="0.35">
      <c r="A2108" s="6" t="s">
        <v>2870</v>
      </c>
      <c r="B2108">
        <v>1</v>
      </c>
    </row>
    <row r="2109" spans="1:2" x14ac:dyDescent="0.35">
      <c r="A2109" s="6" t="s">
        <v>2871</v>
      </c>
      <c r="B2109">
        <v>1</v>
      </c>
    </row>
    <row r="2110" spans="1:2" x14ac:dyDescent="0.35">
      <c r="A2110" s="6" t="s">
        <v>2872</v>
      </c>
      <c r="B2110">
        <v>1</v>
      </c>
    </row>
    <row r="2111" spans="1:2" x14ac:dyDescent="0.35">
      <c r="A2111" s="6" t="s">
        <v>2873</v>
      </c>
      <c r="B2111">
        <v>1</v>
      </c>
    </row>
    <row r="2112" spans="1:2" x14ac:dyDescent="0.35">
      <c r="A2112" s="6" t="s">
        <v>2874</v>
      </c>
      <c r="B2112">
        <v>1</v>
      </c>
    </row>
    <row r="2113" spans="1:2" x14ac:dyDescent="0.35">
      <c r="A2113" s="6" t="s">
        <v>2875</v>
      </c>
      <c r="B2113">
        <v>1</v>
      </c>
    </row>
    <row r="2114" spans="1:2" x14ac:dyDescent="0.35">
      <c r="A2114" s="6" t="s">
        <v>2876</v>
      </c>
      <c r="B2114">
        <v>1</v>
      </c>
    </row>
    <row r="2115" spans="1:2" x14ac:dyDescent="0.35">
      <c r="A2115" s="6" t="s">
        <v>2877</v>
      </c>
      <c r="B2115">
        <v>1</v>
      </c>
    </row>
    <row r="2116" spans="1:2" x14ac:dyDescent="0.35">
      <c r="A2116" s="6" t="s">
        <v>2878</v>
      </c>
      <c r="B2116">
        <v>1</v>
      </c>
    </row>
    <row r="2117" spans="1:2" x14ac:dyDescent="0.35">
      <c r="A2117" s="6" t="s">
        <v>2879</v>
      </c>
      <c r="B2117">
        <v>1</v>
      </c>
    </row>
    <row r="2118" spans="1:2" x14ac:dyDescent="0.35">
      <c r="A2118" s="6" t="s">
        <v>2880</v>
      </c>
      <c r="B2118">
        <v>1</v>
      </c>
    </row>
    <row r="2119" spans="1:2" x14ac:dyDescent="0.35">
      <c r="A2119" s="6" t="s">
        <v>2881</v>
      </c>
      <c r="B2119">
        <v>1</v>
      </c>
    </row>
    <row r="2120" spans="1:2" x14ac:dyDescent="0.35">
      <c r="A2120" s="6" t="s">
        <v>2882</v>
      </c>
      <c r="B2120">
        <v>1</v>
      </c>
    </row>
    <row r="2121" spans="1:2" x14ac:dyDescent="0.35">
      <c r="A2121" s="6" t="s">
        <v>2883</v>
      </c>
      <c r="B2121">
        <v>1</v>
      </c>
    </row>
    <row r="2122" spans="1:2" x14ac:dyDescent="0.35">
      <c r="A2122" s="6" t="s">
        <v>2884</v>
      </c>
      <c r="B2122">
        <v>1</v>
      </c>
    </row>
    <row r="2123" spans="1:2" x14ac:dyDescent="0.35">
      <c r="A2123" s="6" t="s">
        <v>2885</v>
      </c>
      <c r="B2123">
        <v>1</v>
      </c>
    </row>
    <row r="2124" spans="1:2" x14ac:dyDescent="0.35">
      <c r="A2124" s="6" t="s">
        <v>2886</v>
      </c>
      <c r="B2124">
        <v>1</v>
      </c>
    </row>
    <row r="2125" spans="1:2" x14ac:dyDescent="0.35">
      <c r="A2125" s="6" t="s">
        <v>2887</v>
      </c>
      <c r="B2125">
        <v>1</v>
      </c>
    </row>
    <row r="2126" spans="1:2" x14ac:dyDescent="0.35">
      <c r="A2126" s="6" t="s">
        <v>2888</v>
      </c>
      <c r="B2126">
        <v>1</v>
      </c>
    </row>
    <row r="2127" spans="1:2" x14ac:dyDescent="0.35">
      <c r="A2127" s="6" t="s">
        <v>2889</v>
      </c>
      <c r="B2127">
        <v>1</v>
      </c>
    </row>
    <row r="2128" spans="1:2" x14ac:dyDescent="0.35">
      <c r="A2128" s="6" t="s">
        <v>2890</v>
      </c>
      <c r="B2128">
        <v>1</v>
      </c>
    </row>
    <row r="2129" spans="1:2" x14ac:dyDescent="0.35">
      <c r="A2129" s="6" t="s">
        <v>2891</v>
      </c>
      <c r="B2129">
        <v>1</v>
      </c>
    </row>
    <row r="2130" spans="1:2" x14ac:dyDescent="0.35">
      <c r="A2130" s="6" t="s">
        <v>2892</v>
      </c>
      <c r="B2130">
        <v>1</v>
      </c>
    </row>
    <row r="2131" spans="1:2" x14ac:dyDescent="0.35">
      <c r="A2131" s="6" t="s">
        <v>2893</v>
      </c>
      <c r="B2131">
        <v>1</v>
      </c>
    </row>
    <row r="2132" spans="1:2" x14ac:dyDescent="0.35">
      <c r="A2132" s="6" t="s">
        <v>2894</v>
      </c>
      <c r="B2132">
        <v>1</v>
      </c>
    </row>
    <row r="2133" spans="1:2" x14ac:dyDescent="0.35">
      <c r="A2133" s="6" t="s">
        <v>2895</v>
      </c>
      <c r="B2133">
        <v>1</v>
      </c>
    </row>
    <row r="2134" spans="1:2" x14ac:dyDescent="0.35">
      <c r="A2134" s="6" t="s">
        <v>2896</v>
      </c>
      <c r="B2134">
        <v>1</v>
      </c>
    </row>
    <row r="2135" spans="1:2" x14ac:dyDescent="0.35">
      <c r="A2135" s="6" t="s">
        <v>2897</v>
      </c>
      <c r="B2135">
        <v>1</v>
      </c>
    </row>
    <row r="2136" spans="1:2" x14ac:dyDescent="0.35">
      <c r="A2136" s="6" t="s">
        <v>2898</v>
      </c>
      <c r="B2136">
        <v>1</v>
      </c>
    </row>
    <row r="2137" spans="1:2" x14ac:dyDescent="0.35">
      <c r="A2137" s="6" t="s">
        <v>2899</v>
      </c>
      <c r="B2137">
        <v>1</v>
      </c>
    </row>
    <row r="2138" spans="1:2" x14ac:dyDescent="0.35">
      <c r="A2138" s="6" t="s">
        <v>2900</v>
      </c>
      <c r="B2138">
        <v>1</v>
      </c>
    </row>
    <row r="2139" spans="1:2" x14ac:dyDescent="0.35">
      <c r="A2139" s="6" t="s">
        <v>2901</v>
      </c>
      <c r="B2139">
        <v>1</v>
      </c>
    </row>
    <row r="2140" spans="1:2" x14ac:dyDescent="0.35">
      <c r="A2140" s="6" t="s">
        <v>2902</v>
      </c>
      <c r="B2140">
        <v>1</v>
      </c>
    </row>
    <row r="2141" spans="1:2" x14ac:dyDescent="0.35">
      <c r="A2141" s="6" t="s">
        <v>2903</v>
      </c>
      <c r="B2141">
        <v>1</v>
      </c>
    </row>
    <row r="2142" spans="1:2" x14ac:dyDescent="0.35">
      <c r="A2142" s="6" t="s">
        <v>2904</v>
      </c>
      <c r="B2142">
        <v>1</v>
      </c>
    </row>
    <row r="2143" spans="1:2" x14ac:dyDescent="0.35">
      <c r="A2143" s="6" t="s">
        <v>2906</v>
      </c>
      <c r="B2143">
        <v>1</v>
      </c>
    </row>
    <row r="2144" spans="1:2" x14ac:dyDescent="0.35">
      <c r="A2144" s="6" t="s">
        <v>2907</v>
      </c>
      <c r="B2144">
        <v>1</v>
      </c>
    </row>
    <row r="2145" spans="1:2" x14ac:dyDescent="0.35">
      <c r="A2145" s="6" t="s">
        <v>2908</v>
      </c>
      <c r="B2145">
        <v>1</v>
      </c>
    </row>
    <row r="2146" spans="1:2" x14ac:dyDescent="0.35">
      <c r="A2146" s="6" t="s">
        <v>2909</v>
      </c>
      <c r="B2146">
        <v>1</v>
      </c>
    </row>
    <row r="2147" spans="1:2" x14ac:dyDescent="0.35">
      <c r="A2147" s="6" t="s">
        <v>2910</v>
      </c>
      <c r="B2147">
        <v>1</v>
      </c>
    </row>
    <row r="2148" spans="1:2" x14ac:dyDescent="0.35">
      <c r="A2148" s="6" t="s">
        <v>2911</v>
      </c>
      <c r="B2148">
        <v>1</v>
      </c>
    </row>
    <row r="2149" spans="1:2" x14ac:dyDescent="0.35">
      <c r="A2149" s="6" t="s">
        <v>2912</v>
      </c>
      <c r="B2149">
        <v>1</v>
      </c>
    </row>
    <row r="2150" spans="1:2" x14ac:dyDescent="0.35">
      <c r="A2150" s="6" t="s">
        <v>2913</v>
      </c>
      <c r="B2150">
        <v>1</v>
      </c>
    </row>
    <row r="2151" spans="1:2" x14ac:dyDescent="0.35">
      <c r="A2151" s="6" t="s">
        <v>2914</v>
      </c>
      <c r="B2151">
        <v>1</v>
      </c>
    </row>
    <row r="2152" spans="1:2" x14ac:dyDescent="0.35">
      <c r="A2152" s="6" t="s">
        <v>2915</v>
      </c>
      <c r="B2152">
        <v>1</v>
      </c>
    </row>
    <row r="2153" spans="1:2" x14ac:dyDescent="0.35">
      <c r="A2153" s="6" t="s">
        <v>2916</v>
      </c>
      <c r="B2153">
        <v>1</v>
      </c>
    </row>
    <row r="2154" spans="1:2" x14ac:dyDescent="0.35">
      <c r="A2154" s="6" t="s">
        <v>2917</v>
      </c>
      <c r="B2154">
        <v>1</v>
      </c>
    </row>
    <row r="2155" spans="1:2" x14ac:dyDescent="0.35">
      <c r="A2155" s="6" t="s">
        <v>2918</v>
      </c>
      <c r="B2155">
        <v>1</v>
      </c>
    </row>
    <row r="2156" spans="1:2" x14ac:dyDescent="0.35">
      <c r="A2156" s="6" t="s">
        <v>2919</v>
      </c>
      <c r="B2156">
        <v>1</v>
      </c>
    </row>
    <row r="2157" spans="1:2" x14ac:dyDescent="0.35">
      <c r="A2157" s="6" t="s">
        <v>2920</v>
      </c>
      <c r="B2157">
        <v>1</v>
      </c>
    </row>
    <row r="2158" spans="1:2" x14ac:dyDescent="0.35">
      <c r="A2158" s="6" t="s">
        <v>2921</v>
      </c>
      <c r="B2158">
        <v>1</v>
      </c>
    </row>
    <row r="2159" spans="1:2" x14ac:dyDescent="0.35">
      <c r="A2159" s="6" t="s">
        <v>2922</v>
      </c>
      <c r="B2159">
        <v>1</v>
      </c>
    </row>
    <row r="2160" spans="1:2" x14ac:dyDescent="0.35">
      <c r="A2160" s="6" t="s">
        <v>2923</v>
      </c>
      <c r="B2160">
        <v>1</v>
      </c>
    </row>
    <row r="2161" spans="1:2" x14ac:dyDescent="0.35">
      <c r="A2161" s="6" t="s">
        <v>2924</v>
      </c>
      <c r="B2161">
        <v>1</v>
      </c>
    </row>
    <row r="2162" spans="1:2" x14ac:dyDescent="0.35">
      <c r="A2162" s="6" t="s">
        <v>2925</v>
      </c>
      <c r="B2162">
        <v>1</v>
      </c>
    </row>
    <row r="2163" spans="1:2" x14ac:dyDescent="0.35">
      <c r="A2163" s="6" t="s">
        <v>2926</v>
      </c>
      <c r="B2163">
        <v>1</v>
      </c>
    </row>
    <row r="2164" spans="1:2" x14ac:dyDescent="0.35">
      <c r="A2164" s="6" t="s">
        <v>2927</v>
      </c>
      <c r="B2164">
        <v>1</v>
      </c>
    </row>
    <row r="2165" spans="1:2" x14ac:dyDescent="0.35">
      <c r="A2165" s="6" t="s">
        <v>2928</v>
      </c>
      <c r="B2165">
        <v>1</v>
      </c>
    </row>
    <row r="2166" spans="1:2" x14ac:dyDescent="0.35">
      <c r="A2166" s="6" t="s">
        <v>2929</v>
      </c>
      <c r="B2166">
        <v>1</v>
      </c>
    </row>
    <row r="2167" spans="1:2" x14ac:dyDescent="0.35">
      <c r="A2167" s="6" t="s">
        <v>2930</v>
      </c>
      <c r="B2167">
        <v>1</v>
      </c>
    </row>
    <row r="2168" spans="1:2" x14ac:dyDescent="0.35">
      <c r="A2168" s="6" t="s">
        <v>2931</v>
      </c>
      <c r="B2168">
        <v>1</v>
      </c>
    </row>
    <row r="2169" spans="1:2" x14ac:dyDescent="0.35">
      <c r="A2169" s="6" t="s">
        <v>2932</v>
      </c>
      <c r="B2169">
        <v>1</v>
      </c>
    </row>
    <row r="2170" spans="1:2" x14ac:dyDescent="0.35">
      <c r="A2170" s="6" t="s">
        <v>2933</v>
      </c>
      <c r="B2170">
        <v>1</v>
      </c>
    </row>
    <row r="2171" spans="1:2" x14ac:dyDescent="0.35">
      <c r="A2171" s="6" t="s">
        <v>2934</v>
      </c>
      <c r="B2171">
        <v>1</v>
      </c>
    </row>
    <row r="2172" spans="1:2" x14ac:dyDescent="0.35">
      <c r="A2172" s="6" t="s">
        <v>2935</v>
      </c>
      <c r="B2172">
        <v>1</v>
      </c>
    </row>
    <row r="2173" spans="1:2" x14ac:dyDescent="0.35">
      <c r="A2173" s="6" t="s">
        <v>2936</v>
      </c>
      <c r="B2173">
        <v>1</v>
      </c>
    </row>
    <row r="2174" spans="1:2" x14ac:dyDescent="0.35">
      <c r="A2174" s="6" t="s">
        <v>2938</v>
      </c>
      <c r="B2174">
        <v>1</v>
      </c>
    </row>
    <row r="2175" spans="1:2" x14ac:dyDescent="0.35">
      <c r="A2175" s="6" t="s">
        <v>2939</v>
      </c>
      <c r="B2175">
        <v>1</v>
      </c>
    </row>
    <row r="2176" spans="1:2" x14ac:dyDescent="0.35">
      <c r="A2176" s="6" t="s">
        <v>2940</v>
      </c>
      <c r="B2176">
        <v>1</v>
      </c>
    </row>
    <row r="2177" spans="1:2" x14ac:dyDescent="0.35">
      <c r="A2177" s="6" t="s">
        <v>2941</v>
      </c>
      <c r="B2177">
        <v>1</v>
      </c>
    </row>
    <row r="2178" spans="1:2" x14ac:dyDescent="0.35">
      <c r="A2178" s="6" t="s">
        <v>2942</v>
      </c>
      <c r="B2178">
        <v>1</v>
      </c>
    </row>
    <row r="2179" spans="1:2" x14ac:dyDescent="0.35">
      <c r="A2179" s="6" t="s">
        <v>2943</v>
      </c>
      <c r="B2179">
        <v>1</v>
      </c>
    </row>
    <row r="2180" spans="1:2" x14ac:dyDescent="0.35">
      <c r="A2180" s="6" t="s">
        <v>2944</v>
      </c>
      <c r="B2180">
        <v>1</v>
      </c>
    </row>
    <row r="2181" spans="1:2" x14ac:dyDescent="0.35">
      <c r="A2181" s="6" t="s">
        <v>2945</v>
      </c>
      <c r="B2181">
        <v>1</v>
      </c>
    </row>
    <row r="2182" spans="1:2" x14ac:dyDescent="0.35">
      <c r="A2182" s="6" t="s">
        <v>2946</v>
      </c>
      <c r="B2182">
        <v>1</v>
      </c>
    </row>
    <row r="2183" spans="1:2" x14ac:dyDescent="0.35">
      <c r="A2183" s="6" t="s">
        <v>2947</v>
      </c>
      <c r="B2183">
        <v>1</v>
      </c>
    </row>
    <row r="2184" spans="1:2" x14ac:dyDescent="0.35">
      <c r="A2184" s="6" t="s">
        <v>2948</v>
      </c>
      <c r="B2184">
        <v>1</v>
      </c>
    </row>
    <row r="2185" spans="1:2" x14ac:dyDescent="0.35">
      <c r="A2185" s="6" t="s">
        <v>2949</v>
      </c>
      <c r="B2185">
        <v>1</v>
      </c>
    </row>
    <row r="2186" spans="1:2" x14ac:dyDescent="0.35">
      <c r="A2186" s="6" t="s">
        <v>2950</v>
      </c>
      <c r="B2186">
        <v>1</v>
      </c>
    </row>
    <row r="2187" spans="1:2" x14ac:dyDescent="0.35">
      <c r="A2187" s="6" t="s">
        <v>2951</v>
      </c>
      <c r="B2187">
        <v>1</v>
      </c>
    </row>
    <row r="2188" spans="1:2" x14ac:dyDescent="0.35">
      <c r="A2188" s="6" t="s">
        <v>2952</v>
      </c>
      <c r="B2188">
        <v>1</v>
      </c>
    </row>
    <row r="2189" spans="1:2" x14ac:dyDescent="0.35">
      <c r="A2189" s="6" t="s">
        <v>2953</v>
      </c>
      <c r="B2189">
        <v>1</v>
      </c>
    </row>
    <row r="2190" spans="1:2" x14ac:dyDescent="0.35">
      <c r="A2190" s="6" t="s">
        <v>2954</v>
      </c>
      <c r="B2190">
        <v>1</v>
      </c>
    </row>
    <row r="2191" spans="1:2" x14ac:dyDescent="0.35">
      <c r="A2191" s="6" t="s">
        <v>2955</v>
      </c>
      <c r="B2191">
        <v>1</v>
      </c>
    </row>
    <row r="2192" spans="1:2" x14ac:dyDescent="0.35">
      <c r="A2192" s="6" t="s">
        <v>2956</v>
      </c>
      <c r="B2192">
        <v>1</v>
      </c>
    </row>
    <row r="2193" spans="1:2" x14ac:dyDescent="0.35">
      <c r="A2193" s="6" t="s">
        <v>2957</v>
      </c>
      <c r="B2193">
        <v>1</v>
      </c>
    </row>
    <row r="2194" spans="1:2" x14ac:dyDescent="0.35">
      <c r="A2194" s="6" t="s">
        <v>2958</v>
      </c>
      <c r="B2194">
        <v>1</v>
      </c>
    </row>
    <row r="2195" spans="1:2" x14ac:dyDescent="0.35">
      <c r="A2195" s="6" t="s">
        <v>2959</v>
      </c>
      <c r="B2195">
        <v>3</v>
      </c>
    </row>
    <row r="2196" spans="1:2" x14ac:dyDescent="0.35">
      <c r="A2196" s="6" t="s">
        <v>2960</v>
      </c>
      <c r="B2196">
        <v>1</v>
      </c>
    </row>
    <row r="2197" spans="1:2" x14ac:dyDescent="0.35">
      <c r="A2197" s="6" t="s">
        <v>2961</v>
      </c>
      <c r="B2197">
        <v>1</v>
      </c>
    </row>
    <row r="2198" spans="1:2" x14ac:dyDescent="0.35">
      <c r="A2198" s="6" t="s">
        <v>2962</v>
      </c>
      <c r="B2198">
        <v>1</v>
      </c>
    </row>
    <row r="2199" spans="1:2" x14ac:dyDescent="0.35">
      <c r="A2199" s="6" t="s">
        <v>2963</v>
      </c>
      <c r="B2199">
        <v>1</v>
      </c>
    </row>
    <row r="2200" spans="1:2" x14ac:dyDescent="0.35">
      <c r="A2200" s="6" t="s">
        <v>2964</v>
      </c>
      <c r="B2200">
        <v>1</v>
      </c>
    </row>
    <row r="2201" spans="1:2" x14ac:dyDescent="0.35">
      <c r="A2201" s="6" t="s">
        <v>2965</v>
      </c>
      <c r="B2201">
        <v>1</v>
      </c>
    </row>
    <row r="2202" spans="1:2" x14ac:dyDescent="0.35">
      <c r="A2202" s="6" t="s">
        <v>2966</v>
      </c>
      <c r="B2202">
        <v>1</v>
      </c>
    </row>
    <row r="2203" spans="1:2" x14ac:dyDescent="0.35">
      <c r="A2203" s="6" t="s">
        <v>2967</v>
      </c>
      <c r="B2203">
        <v>1</v>
      </c>
    </row>
    <row r="2204" spans="1:2" x14ac:dyDescent="0.35">
      <c r="A2204" s="6" t="s">
        <v>2968</v>
      </c>
      <c r="B2204">
        <v>1</v>
      </c>
    </row>
    <row r="2205" spans="1:2" x14ac:dyDescent="0.35">
      <c r="A2205" s="6" t="s">
        <v>2969</v>
      </c>
      <c r="B2205">
        <v>1</v>
      </c>
    </row>
    <row r="2206" spans="1:2" x14ac:dyDescent="0.35">
      <c r="A2206" s="6" t="s">
        <v>2970</v>
      </c>
      <c r="B2206">
        <v>1</v>
      </c>
    </row>
    <row r="2207" spans="1:2" x14ac:dyDescent="0.35">
      <c r="A2207" s="6" t="s">
        <v>2971</v>
      </c>
      <c r="B2207">
        <v>1</v>
      </c>
    </row>
    <row r="2208" spans="1:2" x14ac:dyDescent="0.35">
      <c r="A2208" s="6" t="s">
        <v>2972</v>
      </c>
      <c r="B2208">
        <v>1</v>
      </c>
    </row>
    <row r="2209" spans="1:2" x14ac:dyDescent="0.35">
      <c r="A2209" s="6" t="s">
        <v>2973</v>
      </c>
      <c r="B2209">
        <v>1</v>
      </c>
    </row>
    <row r="2210" spans="1:2" x14ac:dyDescent="0.35">
      <c r="A2210" s="6" t="s">
        <v>2974</v>
      </c>
      <c r="B2210">
        <v>1</v>
      </c>
    </row>
    <row r="2211" spans="1:2" x14ac:dyDescent="0.35">
      <c r="A2211" s="6" t="s">
        <v>2975</v>
      </c>
      <c r="B2211">
        <v>1</v>
      </c>
    </row>
    <row r="2212" spans="1:2" x14ac:dyDescent="0.35">
      <c r="A2212" s="6" t="s">
        <v>2976</v>
      </c>
      <c r="B2212">
        <v>1</v>
      </c>
    </row>
    <row r="2213" spans="1:2" x14ac:dyDescent="0.35">
      <c r="A2213" s="6" t="s">
        <v>2977</v>
      </c>
      <c r="B2213">
        <v>1</v>
      </c>
    </row>
    <row r="2214" spans="1:2" x14ac:dyDescent="0.35">
      <c r="A2214" s="6" t="s">
        <v>2978</v>
      </c>
      <c r="B2214">
        <v>1</v>
      </c>
    </row>
    <row r="2215" spans="1:2" x14ac:dyDescent="0.35">
      <c r="A2215" s="6" t="s">
        <v>2979</v>
      </c>
      <c r="B2215">
        <v>1</v>
      </c>
    </row>
    <row r="2216" spans="1:2" x14ac:dyDescent="0.35">
      <c r="A2216" s="6" t="s">
        <v>2980</v>
      </c>
      <c r="B2216">
        <v>1</v>
      </c>
    </row>
    <row r="2217" spans="1:2" x14ac:dyDescent="0.35">
      <c r="A2217" s="6" t="s">
        <v>2981</v>
      </c>
      <c r="B2217">
        <v>1</v>
      </c>
    </row>
    <row r="2218" spans="1:2" x14ac:dyDescent="0.35">
      <c r="A2218" s="6" t="s">
        <v>2982</v>
      </c>
      <c r="B2218">
        <v>1</v>
      </c>
    </row>
    <row r="2219" spans="1:2" x14ac:dyDescent="0.35">
      <c r="A2219" s="6" t="s">
        <v>2983</v>
      </c>
      <c r="B2219">
        <v>1</v>
      </c>
    </row>
    <row r="2220" spans="1:2" x14ac:dyDescent="0.35">
      <c r="A2220" s="6" t="s">
        <v>2984</v>
      </c>
      <c r="B2220">
        <v>1</v>
      </c>
    </row>
    <row r="2221" spans="1:2" x14ac:dyDescent="0.35">
      <c r="A2221" s="6" t="s">
        <v>2985</v>
      </c>
      <c r="B2221">
        <v>1</v>
      </c>
    </row>
    <row r="2222" spans="1:2" x14ac:dyDescent="0.35">
      <c r="A2222" s="6" t="s">
        <v>2986</v>
      </c>
      <c r="B2222">
        <v>1</v>
      </c>
    </row>
    <row r="2223" spans="1:2" x14ac:dyDescent="0.35">
      <c r="A2223" s="6" t="s">
        <v>2987</v>
      </c>
      <c r="B2223">
        <v>1</v>
      </c>
    </row>
    <row r="2224" spans="1:2" x14ac:dyDescent="0.35">
      <c r="A2224" s="6" t="s">
        <v>2988</v>
      </c>
      <c r="B2224">
        <v>1</v>
      </c>
    </row>
    <row r="2225" spans="1:2" x14ac:dyDescent="0.35">
      <c r="A2225" s="6" t="s">
        <v>2989</v>
      </c>
      <c r="B2225">
        <v>1</v>
      </c>
    </row>
    <row r="2226" spans="1:2" x14ac:dyDescent="0.35">
      <c r="A2226" s="6" t="s">
        <v>2991</v>
      </c>
      <c r="B2226">
        <v>1</v>
      </c>
    </row>
    <row r="2227" spans="1:2" x14ac:dyDescent="0.35">
      <c r="A2227" s="6" t="s">
        <v>2992</v>
      </c>
      <c r="B2227">
        <v>1</v>
      </c>
    </row>
    <row r="2228" spans="1:2" x14ac:dyDescent="0.35">
      <c r="A2228" s="6" t="s">
        <v>2993</v>
      </c>
      <c r="B2228">
        <v>1</v>
      </c>
    </row>
    <row r="2229" spans="1:2" x14ac:dyDescent="0.35">
      <c r="A2229" s="6" t="s">
        <v>2994</v>
      </c>
      <c r="B2229">
        <v>1</v>
      </c>
    </row>
    <row r="2230" spans="1:2" x14ac:dyDescent="0.35">
      <c r="A2230" s="6" t="s">
        <v>2995</v>
      </c>
      <c r="B2230">
        <v>1</v>
      </c>
    </row>
    <row r="2231" spans="1:2" x14ac:dyDescent="0.35">
      <c r="A2231" s="6" t="s">
        <v>2996</v>
      </c>
      <c r="B2231">
        <v>1</v>
      </c>
    </row>
    <row r="2232" spans="1:2" x14ac:dyDescent="0.35">
      <c r="A2232" s="6" t="s">
        <v>2997</v>
      </c>
      <c r="B2232">
        <v>1</v>
      </c>
    </row>
    <row r="2233" spans="1:2" x14ac:dyDescent="0.35">
      <c r="A2233" s="6" t="s">
        <v>2998</v>
      </c>
      <c r="B2233">
        <v>1</v>
      </c>
    </row>
    <row r="2234" spans="1:2" x14ac:dyDescent="0.35">
      <c r="A2234" s="6" t="s">
        <v>2999</v>
      </c>
      <c r="B2234">
        <v>1</v>
      </c>
    </row>
    <row r="2235" spans="1:2" x14ac:dyDescent="0.35">
      <c r="A2235" s="6" t="s">
        <v>3000</v>
      </c>
      <c r="B2235">
        <v>1</v>
      </c>
    </row>
    <row r="2236" spans="1:2" x14ac:dyDescent="0.35">
      <c r="A2236" s="6" t="s">
        <v>3001</v>
      </c>
      <c r="B2236">
        <v>1</v>
      </c>
    </row>
    <row r="2237" spans="1:2" x14ac:dyDescent="0.35">
      <c r="A2237" s="6" t="s">
        <v>3002</v>
      </c>
      <c r="B2237">
        <v>1</v>
      </c>
    </row>
    <row r="2238" spans="1:2" x14ac:dyDescent="0.35">
      <c r="A2238" s="6" t="s">
        <v>3003</v>
      </c>
      <c r="B2238">
        <v>1</v>
      </c>
    </row>
    <row r="2239" spans="1:2" x14ac:dyDescent="0.35">
      <c r="A2239" s="6" t="s">
        <v>3004</v>
      </c>
      <c r="B2239">
        <v>1</v>
      </c>
    </row>
    <row r="2240" spans="1:2" x14ac:dyDescent="0.35">
      <c r="A2240" s="6" t="s">
        <v>3005</v>
      </c>
      <c r="B2240">
        <v>1</v>
      </c>
    </row>
    <row r="2241" spans="1:2" x14ac:dyDescent="0.35">
      <c r="A2241" s="6" t="s">
        <v>3006</v>
      </c>
      <c r="B2241">
        <v>1</v>
      </c>
    </row>
    <row r="2242" spans="1:2" x14ac:dyDescent="0.35">
      <c r="A2242" s="6" t="s">
        <v>3007</v>
      </c>
      <c r="B2242">
        <v>1</v>
      </c>
    </row>
    <row r="2243" spans="1:2" x14ac:dyDescent="0.35">
      <c r="A2243" s="6" t="s">
        <v>3008</v>
      </c>
      <c r="B2243">
        <v>1</v>
      </c>
    </row>
    <row r="2244" spans="1:2" x14ac:dyDescent="0.35">
      <c r="A2244" s="6" t="s">
        <v>3009</v>
      </c>
      <c r="B2244">
        <v>1</v>
      </c>
    </row>
    <row r="2245" spans="1:2" x14ac:dyDescent="0.35">
      <c r="A2245" s="6" t="s">
        <v>3010</v>
      </c>
      <c r="B2245">
        <v>1</v>
      </c>
    </row>
    <row r="2246" spans="1:2" x14ac:dyDescent="0.35">
      <c r="A2246" s="6" t="s">
        <v>3011</v>
      </c>
      <c r="B2246">
        <v>2</v>
      </c>
    </row>
    <row r="2247" spans="1:2" x14ac:dyDescent="0.35">
      <c r="A2247" s="6" t="s">
        <v>3012</v>
      </c>
      <c r="B2247">
        <v>1</v>
      </c>
    </row>
    <row r="2248" spans="1:2" x14ac:dyDescent="0.35">
      <c r="A2248" s="6" t="s">
        <v>3013</v>
      </c>
      <c r="B2248">
        <v>1</v>
      </c>
    </row>
    <row r="2249" spans="1:2" x14ac:dyDescent="0.35">
      <c r="A2249" s="6" t="s">
        <v>3014</v>
      </c>
      <c r="B2249">
        <v>1</v>
      </c>
    </row>
    <row r="2250" spans="1:2" x14ac:dyDescent="0.35">
      <c r="A2250" s="6" t="s">
        <v>3015</v>
      </c>
      <c r="B2250">
        <v>1</v>
      </c>
    </row>
    <row r="2251" spans="1:2" x14ac:dyDescent="0.35">
      <c r="A2251" s="6" t="s">
        <v>3016</v>
      </c>
      <c r="B2251">
        <v>1</v>
      </c>
    </row>
    <row r="2252" spans="1:2" x14ac:dyDescent="0.35">
      <c r="A2252" s="6" t="s">
        <v>3017</v>
      </c>
      <c r="B2252">
        <v>1</v>
      </c>
    </row>
    <row r="2253" spans="1:2" x14ac:dyDescent="0.35">
      <c r="A2253" s="6" t="s">
        <v>3018</v>
      </c>
      <c r="B2253">
        <v>1</v>
      </c>
    </row>
    <row r="2254" spans="1:2" x14ac:dyDescent="0.35">
      <c r="A2254" s="6" t="s">
        <v>3019</v>
      </c>
      <c r="B2254">
        <v>1</v>
      </c>
    </row>
    <row r="2255" spans="1:2" x14ac:dyDescent="0.35">
      <c r="A2255" s="6" t="s">
        <v>3020</v>
      </c>
      <c r="B2255">
        <v>1</v>
      </c>
    </row>
    <row r="2256" spans="1:2" x14ac:dyDescent="0.35">
      <c r="A2256" s="6" t="s">
        <v>3021</v>
      </c>
      <c r="B2256">
        <v>1</v>
      </c>
    </row>
    <row r="2257" spans="1:2" x14ac:dyDescent="0.35">
      <c r="A2257" s="6" t="s">
        <v>3022</v>
      </c>
      <c r="B2257">
        <v>1</v>
      </c>
    </row>
    <row r="2258" spans="1:2" x14ac:dyDescent="0.35">
      <c r="A2258" s="6" t="s">
        <v>3023</v>
      </c>
      <c r="B2258">
        <v>1</v>
      </c>
    </row>
    <row r="2259" spans="1:2" x14ac:dyDescent="0.35">
      <c r="A2259" s="6" t="s">
        <v>3024</v>
      </c>
      <c r="B2259">
        <v>1</v>
      </c>
    </row>
    <row r="2260" spans="1:2" x14ac:dyDescent="0.35">
      <c r="A2260" s="6" t="s">
        <v>3025</v>
      </c>
      <c r="B2260">
        <v>1</v>
      </c>
    </row>
    <row r="2261" spans="1:2" x14ac:dyDescent="0.35">
      <c r="A2261" s="6" t="s">
        <v>3026</v>
      </c>
      <c r="B2261">
        <v>1</v>
      </c>
    </row>
    <row r="2262" spans="1:2" x14ac:dyDescent="0.35">
      <c r="A2262" s="6" t="s">
        <v>3027</v>
      </c>
      <c r="B2262">
        <v>1</v>
      </c>
    </row>
    <row r="2263" spans="1:2" x14ac:dyDescent="0.35">
      <c r="A2263" s="6" t="s">
        <v>3028</v>
      </c>
      <c r="B2263">
        <v>1</v>
      </c>
    </row>
    <row r="2264" spans="1:2" x14ac:dyDescent="0.35">
      <c r="A2264" s="6" t="s">
        <v>3029</v>
      </c>
      <c r="B2264">
        <v>1</v>
      </c>
    </row>
    <row r="2265" spans="1:2" x14ac:dyDescent="0.35">
      <c r="A2265" s="6" t="s">
        <v>3030</v>
      </c>
      <c r="B2265">
        <v>1</v>
      </c>
    </row>
    <row r="2266" spans="1:2" x14ac:dyDescent="0.35">
      <c r="A2266" s="6" t="s">
        <v>3031</v>
      </c>
      <c r="B2266">
        <v>1</v>
      </c>
    </row>
    <row r="2267" spans="1:2" x14ac:dyDescent="0.35">
      <c r="A2267" s="6" t="s">
        <v>3032</v>
      </c>
      <c r="B2267">
        <v>1</v>
      </c>
    </row>
    <row r="2268" spans="1:2" x14ac:dyDescent="0.35">
      <c r="A2268" s="6" t="s">
        <v>3033</v>
      </c>
      <c r="B2268">
        <v>1</v>
      </c>
    </row>
    <row r="2269" spans="1:2" x14ac:dyDescent="0.35">
      <c r="A2269" s="6" t="s">
        <v>3034</v>
      </c>
      <c r="B2269">
        <v>1</v>
      </c>
    </row>
    <row r="2270" spans="1:2" x14ac:dyDescent="0.35">
      <c r="A2270" s="6" t="s">
        <v>3035</v>
      </c>
      <c r="B2270">
        <v>1</v>
      </c>
    </row>
    <row r="2271" spans="1:2" x14ac:dyDescent="0.35">
      <c r="A2271" s="6" t="s">
        <v>3036</v>
      </c>
      <c r="B2271">
        <v>1</v>
      </c>
    </row>
    <row r="2272" spans="1:2" x14ac:dyDescent="0.35">
      <c r="A2272" s="6" t="s">
        <v>3037</v>
      </c>
      <c r="B2272">
        <v>1</v>
      </c>
    </row>
    <row r="2273" spans="1:2" x14ac:dyDescent="0.35">
      <c r="A2273" s="6" t="s">
        <v>3038</v>
      </c>
      <c r="B2273">
        <v>1</v>
      </c>
    </row>
    <row r="2274" spans="1:2" x14ac:dyDescent="0.35">
      <c r="A2274" s="6" t="s">
        <v>3040</v>
      </c>
      <c r="B2274">
        <v>1</v>
      </c>
    </row>
    <row r="2275" spans="1:2" x14ac:dyDescent="0.35">
      <c r="A2275" s="6" t="s">
        <v>3041</v>
      </c>
      <c r="B2275">
        <v>1</v>
      </c>
    </row>
    <row r="2276" spans="1:2" x14ac:dyDescent="0.35">
      <c r="A2276" s="6" t="s">
        <v>3042</v>
      </c>
      <c r="B2276">
        <v>1</v>
      </c>
    </row>
    <row r="2277" spans="1:2" x14ac:dyDescent="0.35">
      <c r="A2277" s="6" t="s">
        <v>3043</v>
      </c>
      <c r="B2277">
        <v>1</v>
      </c>
    </row>
    <row r="2278" spans="1:2" x14ac:dyDescent="0.35">
      <c r="A2278" s="6" t="s">
        <v>3044</v>
      </c>
      <c r="B2278">
        <v>1</v>
      </c>
    </row>
    <row r="2279" spans="1:2" x14ac:dyDescent="0.35">
      <c r="A2279" s="6" t="s">
        <v>3045</v>
      </c>
      <c r="B2279">
        <v>1</v>
      </c>
    </row>
    <row r="2280" spans="1:2" x14ac:dyDescent="0.35">
      <c r="A2280" s="6" t="s">
        <v>3046</v>
      </c>
      <c r="B2280">
        <v>1</v>
      </c>
    </row>
    <row r="2281" spans="1:2" x14ac:dyDescent="0.35">
      <c r="A2281" s="6" t="s">
        <v>3047</v>
      </c>
      <c r="B2281">
        <v>1</v>
      </c>
    </row>
    <row r="2282" spans="1:2" x14ac:dyDescent="0.35">
      <c r="A2282" s="6" t="s">
        <v>3048</v>
      </c>
      <c r="B2282">
        <v>1</v>
      </c>
    </row>
    <row r="2283" spans="1:2" x14ac:dyDescent="0.35">
      <c r="A2283" s="6" t="s">
        <v>3049</v>
      </c>
      <c r="B2283">
        <v>1</v>
      </c>
    </row>
    <row r="2284" spans="1:2" x14ac:dyDescent="0.35">
      <c r="A2284" s="6" t="s">
        <v>3050</v>
      </c>
      <c r="B2284">
        <v>1</v>
      </c>
    </row>
    <row r="2285" spans="1:2" x14ac:dyDescent="0.35">
      <c r="A2285" s="6" t="s">
        <v>3051</v>
      </c>
      <c r="B2285">
        <v>1</v>
      </c>
    </row>
    <row r="2286" spans="1:2" x14ac:dyDescent="0.35">
      <c r="A2286" s="6" t="s">
        <v>3052</v>
      </c>
      <c r="B2286">
        <v>1</v>
      </c>
    </row>
    <row r="2287" spans="1:2" x14ac:dyDescent="0.35">
      <c r="A2287" s="6" t="s">
        <v>3053</v>
      </c>
      <c r="B2287">
        <v>1</v>
      </c>
    </row>
    <row r="2288" spans="1:2" x14ac:dyDescent="0.35">
      <c r="A2288" s="6" t="s">
        <v>3054</v>
      </c>
      <c r="B2288">
        <v>1</v>
      </c>
    </row>
    <row r="2289" spans="1:2" x14ac:dyDescent="0.35">
      <c r="A2289" s="6" t="s">
        <v>3055</v>
      </c>
      <c r="B2289">
        <v>1</v>
      </c>
    </row>
    <row r="2290" spans="1:2" x14ac:dyDescent="0.35">
      <c r="A2290" s="6" t="s">
        <v>3056</v>
      </c>
      <c r="B2290">
        <v>1</v>
      </c>
    </row>
    <row r="2291" spans="1:2" x14ac:dyDescent="0.35">
      <c r="A2291" s="6" t="s">
        <v>3057</v>
      </c>
      <c r="B2291">
        <v>1</v>
      </c>
    </row>
    <row r="2292" spans="1:2" x14ac:dyDescent="0.35">
      <c r="A2292" s="6" t="s">
        <v>3058</v>
      </c>
      <c r="B2292">
        <v>1</v>
      </c>
    </row>
    <row r="2293" spans="1:2" x14ac:dyDescent="0.35">
      <c r="A2293" s="6" t="s">
        <v>3059</v>
      </c>
      <c r="B2293">
        <v>1</v>
      </c>
    </row>
    <row r="2294" spans="1:2" x14ac:dyDescent="0.35">
      <c r="A2294" s="6" t="s">
        <v>3060</v>
      </c>
      <c r="B2294">
        <v>1</v>
      </c>
    </row>
    <row r="2295" spans="1:2" x14ac:dyDescent="0.35">
      <c r="A2295" s="6" t="s">
        <v>3061</v>
      </c>
      <c r="B2295">
        <v>1</v>
      </c>
    </row>
    <row r="2296" spans="1:2" x14ac:dyDescent="0.35">
      <c r="A2296" s="6" t="s">
        <v>3062</v>
      </c>
      <c r="B2296">
        <v>1</v>
      </c>
    </row>
    <row r="2297" spans="1:2" x14ac:dyDescent="0.35">
      <c r="A2297" s="6" t="s">
        <v>3063</v>
      </c>
      <c r="B2297">
        <v>1</v>
      </c>
    </row>
    <row r="2298" spans="1:2" x14ac:dyDescent="0.35">
      <c r="A2298" s="6" t="s">
        <v>3064</v>
      </c>
      <c r="B2298">
        <v>1</v>
      </c>
    </row>
    <row r="2299" spans="1:2" x14ac:dyDescent="0.35">
      <c r="A2299" s="6" t="s">
        <v>3065</v>
      </c>
      <c r="B2299">
        <v>1</v>
      </c>
    </row>
    <row r="2300" spans="1:2" x14ac:dyDescent="0.35">
      <c r="A2300" s="6" t="s">
        <v>3066</v>
      </c>
      <c r="B2300">
        <v>1</v>
      </c>
    </row>
    <row r="2301" spans="1:2" x14ac:dyDescent="0.35">
      <c r="A2301" s="6" t="s">
        <v>3067</v>
      </c>
      <c r="B2301">
        <v>1</v>
      </c>
    </row>
    <row r="2302" spans="1:2" x14ac:dyDescent="0.35">
      <c r="A2302" s="6" t="s">
        <v>3068</v>
      </c>
      <c r="B2302">
        <v>1</v>
      </c>
    </row>
    <row r="2303" spans="1:2" x14ac:dyDescent="0.35">
      <c r="A2303" s="6" t="s">
        <v>3069</v>
      </c>
      <c r="B2303">
        <v>1</v>
      </c>
    </row>
    <row r="2304" spans="1:2" x14ac:dyDescent="0.35">
      <c r="A2304" s="6" t="s">
        <v>3070</v>
      </c>
      <c r="B2304">
        <v>1</v>
      </c>
    </row>
    <row r="2305" spans="1:2" x14ac:dyDescent="0.35">
      <c r="A2305" s="6" t="s">
        <v>3071</v>
      </c>
      <c r="B2305">
        <v>1</v>
      </c>
    </row>
    <row r="2306" spans="1:2" x14ac:dyDescent="0.35">
      <c r="A2306" s="6" t="s">
        <v>3072</v>
      </c>
      <c r="B2306">
        <v>1</v>
      </c>
    </row>
    <row r="2307" spans="1:2" x14ac:dyDescent="0.35">
      <c r="A2307" s="6" t="s">
        <v>3073</v>
      </c>
      <c r="B2307">
        <v>1</v>
      </c>
    </row>
    <row r="2308" spans="1:2" x14ac:dyDescent="0.35">
      <c r="A2308" s="6" t="s">
        <v>3074</v>
      </c>
      <c r="B2308">
        <v>1</v>
      </c>
    </row>
    <row r="2309" spans="1:2" x14ac:dyDescent="0.35">
      <c r="A2309" s="6" t="s">
        <v>3076</v>
      </c>
      <c r="B2309">
        <v>1</v>
      </c>
    </row>
    <row r="2310" spans="1:2" x14ac:dyDescent="0.35">
      <c r="A2310" s="6" t="s">
        <v>3077</v>
      </c>
      <c r="B2310">
        <v>1</v>
      </c>
    </row>
    <row r="2311" spans="1:2" x14ac:dyDescent="0.35">
      <c r="A2311" s="6" t="s">
        <v>3078</v>
      </c>
      <c r="B2311">
        <v>1</v>
      </c>
    </row>
    <row r="2312" spans="1:2" x14ac:dyDescent="0.35">
      <c r="A2312" s="6" t="s">
        <v>3079</v>
      </c>
      <c r="B2312">
        <v>1</v>
      </c>
    </row>
    <row r="2313" spans="1:2" x14ac:dyDescent="0.35">
      <c r="A2313" s="6" t="s">
        <v>3080</v>
      </c>
      <c r="B2313">
        <v>1</v>
      </c>
    </row>
    <row r="2314" spans="1:2" x14ac:dyDescent="0.35">
      <c r="A2314" s="6" t="s">
        <v>3081</v>
      </c>
      <c r="B2314">
        <v>1</v>
      </c>
    </row>
    <row r="2315" spans="1:2" x14ac:dyDescent="0.35">
      <c r="A2315" s="6" t="s">
        <v>3082</v>
      </c>
      <c r="B2315">
        <v>1</v>
      </c>
    </row>
    <row r="2316" spans="1:2" x14ac:dyDescent="0.35">
      <c r="A2316" s="6" t="s">
        <v>3083</v>
      </c>
      <c r="B2316">
        <v>1</v>
      </c>
    </row>
    <row r="2317" spans="1:2" x14ac:dyDescent="0.35">
      <c r="A2317" s="6" t="s">
        <v>3084</v>
      </c>
      <c r="B2317">
        <v>1</v>
      </c>
    </row>
    <row r="2318" spans="1:2" x14ac:dyDescent="0.35">
      <c r="A2318" s="6" t="s">
        <v>3085</v>
      </c>
      <c r="B2318">
        <v>1</v>
      </c>
    </row>
    <row r="2319" spans="1:2" x14ac:dyDescent="0.35">
      <c r="A2319" s="6" t="s">
        <v>3086</v>
      </c>
      <c r="B2319">
        <v>1</v>
      </c>
    </row>
    <row r="2320" spans="1:2" x14ac:dyDescent="0.35">
      <c r="A2320" s="6" t="s">
        <v>3087</v>
      </c>
      <c r="B2320">
        <v>1</v>
      </c>
    </row>
    <row r="2321" spans="1:2" x14ac:dyDescent="0.35">
      <c r="A2321" s="6" t="s">
        <v>3088</v>
      </c>
      <c r="B2321">
        <v>1</v>
      </c>
    </row>
    <row r="2322" spans="1:2" x14ac:dyDescent="0.35">
      <c r="A2322" s="6" t="s">
        <v>3089</v>
      </c>
      <c r="B2322">
        <v>1</v>
      </c>
    </row>
    <row r="2323" spans="1:2" x14ac:dyDescent="0.35">
      <c r="A2323" s="6" t="s">
        <v>3090</v>
      </c>
      <c r="B2323">
        <v>1</v>
      </c>
    </row>
    <row r="2324" spans="1:2" x14ac:dyDescent="0.35">
      <c r="A2324" s="6" t="s">
        <v>3091</v>
      </c>
      <c r="B2324">
        <v>1</v>
      </c>
    </row>
    <row r="2325" spans="1:2" x14ac:dyDescent="0.35">
      <c r="A2325" s="6" t="s">
        <v>3092</v>
      </c>
      <c r="B2325">
        <v>1</v>
      </c>
    </row>
    <row r="2326" spans="1:2" x14ac:dyDescent="0.35">
      <c r="A2326" s="6" t="s">
        <v>3094</v>
      </c>
      <c r="B2326">
        <v>1</v>
      </c>
    </row>
    <row r="2327" spans="1:2" x14ac:dyDescent="0.35">
      <c r="A2327" s="6" t="s">
        <v>3095</v>
      </c>
      <c r="B2327">
        <v>1</v>
      </c>
    </row>
    <row r="2328" spans="1:2" x14ac:dyDescent="0.35">
      <c r="A2328" s="6" t="s">
        <v>3096</v>
      </c>
      <c r="B2328">
        <v>1</v>
      </c>
    </row>
    <row r="2329" spans="1:2" x14ac:dyDescent="0.35">
      <c r="A2329" s="6" t="s">
        <v>3097</v>
      </c>
      <c r="B2329">
        <v>1</v>
      </c>
    </row>
    <row r="2330" spans="1:2" x14ac:dyDescent="0.35">
      <c r="A2330" s="6" t="s">
        <v>3098</v>
      </c>
      <c r="B2330">
        <v>1</v>
      </c>
    </row>
    <row r="2331" spans="1:2" x14ac:dyDescent="0.35">
      <c r="A2331" s="6" t="s">
        <v>3099</v>
      </c>
      <c r="B2331">
        <v>1</v>
      </c>
    </row>
    <row r="2332" spans="1:2" x14ac:dyDescent="0.35">
      <c r="A2332" s="6" t="s">
        <v>3100</v>
      </c>
      <c r="B2332">
        <v>1</v>
      </c>
    </row>
    <row r="2333" spans="1:2" x14ac:dyDescent="0.35">
      <c r="A2333" s="6" t="s">
        <v>3101</v>
      </c>
      <c r="B2333">
        <v>1</v>
      </c>
    </row>
    <row r="2334" spans="1:2" x14ac:dyDescent="0.35">
      <c r="A2334" s="6" t="s">
        <v>3102</v>
      </c>
      <c r="B2334">
        <v>1</v>
      </c>
    </row>
    <row r="2335" spans="1:2" x14ac:dyDescent="0.35">
      <c r="A2335" s="6" t="s">
        <v>3103</v>
      </c>
      <c r="B2335">
        <v>1</v>
      </c>
    </row>
    <row r="2336" spans="1:2" x14ac:dyDescent="0.35">
      <c r="A2336" s="6" t="s">
        <v>3104</v>
      </c>
      <c r="B2336">
        <v>1</v>
      </c>
    </row>
    <row r="2337" spans="1:2" x14ac:dyDescent="0.35">
      <c r="A2337" s="6" t="s">
        <v>3105</v>
      </c>
      <c r="B2337">
        <v>1</v>
      </c>
    </row>
    <row r="2338" spans="1:2" x14ac:dyDescent="0.35">
      <c r="A2338" s="6" t="s">
        <v>3106</v>
      </c>
      <c r="B2338">
        <v>1</v>
      </c>
    </row>
    <row r="2339" spans="1:2" x14ac:dyDescent="0.35">
      <c r="A2339" s="6" t="s">
        <v>3107</v>
      </c>
      <c r="B2339">
        <v>1</v>
      </c>
    </row>
    <row r="2340" spans="1:2" x14ac:dyDescent="0.35">
      <c r="A2340" s="6" t="s">
        <v>3108</v>
      </c>
      <c r="B2340">
        <v>1</v>
      </c>
    </row>
    <row r="2341" spans="1:2" x14ac:dyDescent="0.35">
      <c r="A2341" s="6" t="s">
        <v>3109</v>
      </c>
      <c r="B2341">
        <v>1</v>
      </c>
    </row>
    <row r="2342" spans="1:2" x14ac:dyDescent="0.35">
      <c r="A2342" s="6" t="s">
        <v>3110</v>
      </c>
      <c r="B2342">
        <v>1</v>
      </c>
    </row>
    <row r="2343" spans="1:2" x14ac:dyDescent="0.35">
      <c r="A2343" s="6" t="s">
        <v>3111</v>
      </c>
      <c r="B2343">
        <v>1</v>
      </c>
    </row>
    <row r="2344" spans="1:2" x14ac:dyDescent="0.35">
      <c r="A2344" s="6" t="s">
        <v>3112</v>
      </c>
      <c r="B2344">
        <v>1</v>
      </c>
    </row>
    <row r="2345" spans="1:2" x14ac:dyDescent="0.35">
      <c r="A2345" s="6" t="s">
        <v>3113</v>
      </c>
      <c r="B2345">
        <v>1</v>
      </c>
    </row>
    <row r="2346" spans="1:2" x14ac:dyDescent="0.35">
      <c r="A2346" s="6" t="s">
        <v>3114</v>
      </c>
      <c r="B2346">
        <v>1</v>
      </c>
    </row>
    <row r="2347" spans="1:2" x14ac:dyDescent="0.35">
      <c r="A2347" s="6" t="s">
        <v>3115</v>
      </c>
      <c r="B2347">
        <v>1</v>
      </c>
    </row>
    <row r="2348" spans="1:2" x14ac:dyDescent="0.35">
      <c r="A2348" s="6" t="s">
        <v>3116</v>
      </c>
      <c r="B2348">
        <v>1</v>
      </c>
    </row>
    <row r="2349" spans="1:2" x14ac:dyDescent="0.35">
      <c r="A2349" s="6" t="s">
        <v>3117</v>
      </c>
      <c r="B2349">
        <v>1</v>
      </c>
    </row>
    <row r="2350" spans="1:2" x14ac:dyDescent="0.35">
      <c r="A2350" s="6" t="s">
        <v>3119</v>
      </c>
      <c r="B2350">
        <v>1</v>
      </c>
    </row>
    <row r="2351" spans="1:2" x14ac:dyDescent="0.35">
      <c r="A2351" s="6" t="s">
        <v>3120</v>
      </c>
      <c r="B2351">
        <v>1</v>
      </c>
    </row>
    <row r="2352" spans="1:2" x14ac:dyDescent="0.35">
      <c r="A2352" s="6" t="s">
        <v>3121</v>
      </c>
      <c r="B2352">
        <v>1</v>
      </c>
    </row>
    <row r="2353" spans="1:2" x14ac:dyDescent="0.35">
      <c r="A2353" s="6" t="s">
        <v>3122</v>
      </c>
      <c r="B2353">
        <v>1</v>
      </c>
    </row>
    <row r="2354" spans="1:2" x14ac:dyDescent="0.35">
      <c r="A2354" s="6" t="s">
        <v>3123</v>
      </c>
      <c r="B2354">
        <v>1</v>
      </c>
    </row>
    <row r="2355" spans="1:2" x14ac:dyDescent="0.35">
      <c r="A2355" s="6" t="s">
        <v>3124</v>
      </c>
      <c r="B2355">
        <v>1</v>
      </c>
    </row>
    <row r="2356" spans="1:2" x14ac:dyDescent="0.35">
      <c r="A2356" s="6" t="s">
        <v>3125</v>
      </c>
      <c r="B2356">
        <v>1</v>
      </c>
    </row>
    <row r="2357" spans="1:2" x14ac:dyDescent="0.35">
      <c r="A2357" s="6" t="s">
        <v>3126</v>
      </c>
      <c r="B2357">
        <v>1</v>
      </c>
    </row>
    <row r="2358" spans="1:2" x14ac:dyDescent="0.35">
      <c r="A2358" s="6" t="s">
        <v>3127</v>
      </c>
      <c r="B2358">
        <v>1</v>
      </c>
    </row>
    <row r="2359" spans="1:2" x14ac:dyDescent="0.35">
      <c r="A2359" s="6" t="s">
        <v>3128</v>
      </c>
      <c r="B2359">
        <v>1</v>
      </c>
    </row>
    <row r="2360" spans="1:2" x14ac:dyDescent="0.35">
      <c r="A2360" s="6" t="s">
        <v>3129</v>
      </c>
      <c r="B2360">
        <v>1</v>
      </c>
    </row>
    <row r="2361" spans="1:2" x14ac:dyDescent="0.35">
      <c r="A2361" s="6" t="s">
        <v>3130</v>
      </c>
      <c r="B2361">
        <v>1</v>
      </c>
    </row>
    <row r="2362" spans="1:2" x14ac:dyDescent="0.35">
      <c r="A2362" s="6" t="s">
        <v>3131</v>
      </c>
      <c r="B2362">
        <v>1</v>
      </c>
    </row>
    <row r="2363" spans="1:2" x14ac:dyDescent="0.35">
      <c r="A2363" s="6" t="s">
        <v>3132</v>
      </c>
      <c r="B2363">
        <v>1</v>
      </c>
    </row>
    <row r="2364" spans="1:2" x14ac:dyDescent="0.35">
      <c r="A2364" s="6" t="s">
        <v>3133</v>
      </c>
      <c r="B2364">
        <v>1</v>
      </c>
    </row>
    <row r="2365" spans="1:2" x14ac:dyDescent="0.35">
      <c r="A2365" s="6" t="s">
        <v>3134</v>
      </c>
      <c r="B2365">
        <v>1</v>
      </c>
    </row>
    <row r="2366" spans="1:2" x14ac:dyDescent="0.35">
      <c r="A2366" s="6" t="s">
        <v>3135</v>
      </c>
      <c r="B2366">
        <v>1</v>
      </c>
    </row>
    <row r="2367" spans="1:2" x14ac:dyDescent="0.35">
      <c r="A2367" s="6" t="s">
        <v>3136</v>
      </c>
      <c r="B2367">
        <v>1</v>
      </c>
    </row>
    <row r="2368" spans="1:2" x14ac:dyDescent="0.35">
      <c r="A2368" s="6" t="s">
        <v>3137</v>
      </c>
      <c r="B2368">
        <v>1</v>
      </c>
    </row>
    <row r="2369" spans="1:2" x14ac:dyDescent="0.35">
      <c r="A2369" s="6" t="s">
        <v>3138</v>
      </c>
      <c r="B2369">
        <v>1</v>
      </c>
    </row>
    <row r="2370" spans="1:2" x14ac:dyDescent="0.35">
      <c r="A2370" s="6" t="s">
        <v>3139</v>
      </c>
      <c r="B2370">
        <v>1</v>
      </c>
    </row>
    <row r="2371" spans="1:2" x14ac:dyDescent="0.35">
      <c r="A2371" s="6" t="s">
        <v>3140</v>
      </c>
      <c r="B2371">
        <v>1</v>
      </c>
    </row>
    <row r="2372" spans="1:2" x14ac:dyDescent="0.35">
      <c r="A2372" s="6" t="s">
        <v>3141</v>
      </c>
      <c r="B2372">
        <v>1</v>
      </c>
    </row>
    <row r="2373" spans="1:2" x14ac:dyDescent="0.35">
      <c r="A2373" s="6" t="s">
        <v>3142</v>
      </c>
      <c r="B2373">
        <v>1</v>
      </c>
    </row>
    <row r="2374" spans="1:2" x14ac:dyDescent="0.35">
      <c r="A2374" s="6" t="s">
        <v>3143</v>
      </c>
      <c r="B2374">
        <v>1</v>
      </c>
    </row>
    <row r="2375" spans="1:2" x14ac:dyDescent="0.35">
      <c r="A2375" s="6" t="s">
        <v>3144</v>
      </c>
      <c r="B2375">
        <v>1</v>
      </c>
    </row>
    <row r="2376" spans="1:2" x14ac:dyDescent="0.35">
      <c r="A2376" s="6" t="s">
        <v>3146</v>
      </c>
      <c r="B2376">
        <v>1</v>
      </c>
    </row>
    <row r="2377" spans="1:2" x14ac:dyDescent="0.35">
      <c r="A2377" s="6" t="s">
        <v>3147</v>
      </c>
      <c r="B2377">
        <v>1</v>
      </c>
    </row>
    <row r="2378" spans="1:2" x14ac:dyDescent="0.35">
      <c r="A2378" s="6" t="s">
        <v>3148</v>
      </c>
      <c r="B2378">
        <v>1</v>
      </c>
    </row>
    <row r="2379" spans="1:2" x14ac:dyDescent="0.35">
      <c r="A2379" s="6" t="s">
        <v>3149</v>
      </c>
      <c r="B2379">
        <v>1</v>
      </c>
    </row>
    <row r="2380" spans="1:2" x14ac:dyDescent="0.35">
      <c r="A2380" s="6" t="s">
        <v>3150</v>
      </c>
      <c r="B2380">
        <v>1</v>
      </c>
    </row>
    <row r="2381" spans="1:2" x14ac:dyDescent="0.35">
      <c r="A2381" s="6" t="s">
        <v>3151</v>
      </c>
      <c r="B2381">
        <v>1</v>
      </c>
    </row>
    <row r="2382" spans="1:2" x14ac:dyDescent="0.35">
      <c r="A2382" s="6" t="s">
        <v>3152</v>
      </c>
      <c r="B2382">
        <v>1</v>
      </c>
    </row>
    <row r="2383" spans="1:2" x14ac:dyDescent="0.35">
      <c r="A2383" s="6" t="s">
        <v>3153</v>
      </c>
      <c r="B2383">
        <v>1</v>
      </c>
    </row>
    <row r="2384" spans="1:2" x14ac:dyDescent="0.35">
      <c r="A2384" s="6" t="s">
        <v>3154</v>
      </c>
      <c r="B2384">
        <v>1</v>
      </c>
    </row>
    <row r="2385" spans="1:2" x14ac:dyDescent="0.35">
      <c r="A2385" s="6" t="s">
        <v>3155</v>
      </c>
      <c r="B2385">
        <v>1</v>
      </c>
    </row>
    <row r="2386" spans="1:2" x14ac:dyDescent="0.35">
      <c r="A2386" s="6" t="s">
        <v>3156</v>
      </c>
      <c r="B2386">
        <v>1</v>
      </c>
    </row>
    <row r="2387" spans="1:2" x14ac:dyDescent="0.35">
      <c r="A2387" s="6" t="s">
        <v>3157</v>
      </c>
      <c r="B2387">
        <v>1</v>
      </c>
    </row>
    <row r="2388" spans="1:2" x14ac:dyDescent="0.35">
      <c r="A2388" s="6" t="s">
        <v>3158</v>
      </c>
      <c r="B2388">
        <v>1</v>
      </c>
    </row>
    <row r="2389" spans="1:2" x14ac:dyDescent="0.35">
      <c r="A2389" s="6" t="s">
        <v>3159</v>
      </c>
      <c r="B2389">
        <v>1</v>
      </c>
    </row>
    <row r="2390" spans="1:2" x14ac:dyDescent="0.35">
      <c r="A2390" s="6" t="s">
        <v>3160</v>
      </c>
      <c r="B2390">
        <v>1</v>
      </c>
    </row>
    <row r="2391" spans="1:2" x14ac:dyDescent="0.35">
      <c r="A2391" s="6" t="s">
        <v>3161</v>
      </c>
      <c r="B2391">
        <v>1</v>
      </c>
    </row>
    <row r="2392" spans="1:2" x14ac:dyDescent="0.35">
      <c r="A2392" s="6" t="s">
        <v>3162</v>
      </c>
      <c r="B2392">
        <v>1</v>
      </c>
    </row>
    <row r="2393" spans="1:2" x14ac:dyDescent="0.35">
      <c r="A2393" s="6" t="s">
        <v>3163</v>
      </c>
      <c r="B2393">
        <v>1</v>
      </c>
    </row>
    <row r="2394" spans="1:2" x14ac:dyDescent="0.35">
      <c r="A2394" s="6" t="s">
        <v>3164</v>
      </c>
      <c r="B2394">
        <v>6</v>
      </c>
    </row>
    <row r="2395" spans="1:2" x14ac:dyDescent="0.35">
      <c r="A2395" s="6" t="s">
        <v>3165</v>
      </c>
      <c r="B2395">
        <v>1</v>
      </c>
    </row>
    <row r="2396" spans="1:2" x14ac:dyDescent="0.35">
      <c r="A2396" s="6" t="s">
        <v>3166</v>
      </c>
      <c r="B2396">
        <v>1</v>
      </c>
    </row>
    <row r="2397" spans="1:2" x14ac:dyDescent="0.35">
      <c r="A2397" s="6" t="s">
        <v>3167</v>
      </c>
      <c r="B2397">
        <v>1</v>
      </c>
    </row>
    <row r="2398" spans="1:2" x14ac:dyDescent="0.35">
      <c r="A2398" s="6" t="s">
        <v>3168</v>
      </c>
      <c r="B2398">
        <v>1</v>
      </c>
    </row>
    <row r="2399" spans="1:2" x14ac:dyDescent="0.35">
      <c r="A2399" s="6" t="s">
        <v>3169</v>
      </c>
      <c r="B2399">
        <v>1</v>
      </c>
    </row>
    <row r="2400" spans="1:2" x14ac:dyDescent="0.35">
      <c r="A2400" s="6" t="s">
        <v>3170</v>
      </c>
      <c r="B2400">
        <v>1</v>
      </c>
    </row>
    <row r="2401" spans="1:2" x14ac:dyDescent="0.35">
      <c r="A2401" s="6" t="s">
        <v>3171</v>
      </c>
      <c r="B2401">
        <v>1</v>
      </c>
    </row>
    <row r="2402" spans="1:2" x14ac:dyDescent="0.35">
      <c r="A2402" s="6" t="s">
        <v>3172</v>
      </c>
      <c r="B2402">
        <v>1</v>
      </c>
    </row>
    <row r="2403" spans="1:2" x14ac:dyDescent="0.35">
      <c r="A2403" s="6" t="s">
        <v>3173</v>
      </c>
      <c r="B2403">
        <v>1</v>
      </c>
    </row>
    <row r="2404" spans="1:2" x14ac:dyDescent="0.35">
      <c r="A2404" s="6" t="s">
        <v>3174</v>
      </c>
      <c r="B2404">
        <v>1</v>
      </c>
    </row>
    <row r="2405" spans="1:2" x14ac:dyDescent="0.35">
      <c r="A2405" s="6" t="s">
        <v>3175</v>
      </c>
      <c r="B2405">
        <v>1</v>
      </c>
    </row>
    <row r="2406" spans="1:2" x14ac:dyDescent="0.35">
      <c r="A2406" s="6" t="s">
        <v>3176</v>
      </c>
      <c r="B2406">
        <v>1</v>
      </c>
    </row>
    <row r="2407" spans="1:2" x14ac:dyDescent="0.35">
      <c r="A2407" s="6" t="s">
        <v>3177</v>
      </c>
      <c r="B2407">
        <v>1</v>
      </c>
    </row>
    <row r="2408" spans="1:2" x14ac:dyDescent="0.35">
      <c r="A2408" s="6" t="s">
        <v>3178</v>
      </c>
      <c r="B2408">
        <v>1</v>
      </c>
    </row>
    <row r="2409" spans="1:2" x14ac:dyDescent="0.35">
      <c r="A2409" s="6" t="s">
        <v>3179</v>
      </c>
      <c r="B2409">
        <v>1</v>
      </c>
    </row>
    <row r="2410" spans="1:2" x14ac:dyDescent="0.35">
      <c r="A2410" s="6" t="s">
        <v>3180</v>
      </c>
      <c r="B2410">
        <v>1</v>
      </c>
    </row>
    <row r="2411" spans="1:2" x14ac:dyDescent="0.35">
      <c r="A2411" s="6" t="s">
        <v>3181</v>
      </c>
      <c r="B2411">
        <v>1</v>
      </c>
    </row>
    <row r="2412" spans="1:2" x14ac:dyDescent="0.35">
      <c r="A2412" s="6" t="s">
        <v>3182</v>
      </c>
      <c r="B2412">
        <v>1</v>
      </c>
    </row>
    <row r="2413" spans="1:2" x14ac:dyDescent="0.35">
      <c r="A2413" s="6" t="s">
        <v>3183</v>
      </c>
      <c r="B2413">
        <v>1</v>
      </c>
    </row>
    <row r="2414" spans="1:2" x14ac:dyDescent="0.35">
      <c r="A2414" s="6" t="s">
        <v>3184</v>
      </c>
      <c r="B2414">
        <v>1</v>
      </c>
    </row>
    <row r="2415" spans="1:2" x14ac:dyDescent="0.35">
      <c r="A2415" s="6" t="s">
        <v>3185</v>
      </c>
      <c r="B2415">
        <v>1</v>
      </c>
    </row>
    <row r="2416" spans="1:2" x14ac:dyDescent="0.35">
      <c r="A2416" s="6" t="s">
        <v>3187</v>
      </c>
      <c r="B2416">
        <v>1</v>
      </c>
    </row>
    <row r="2417" spans="1:2" x14ac:dyDescent="0.35">
      <c r="A2417" s="6" t="s">
        <v>3188</v>
      </c>
      <c r="B2417">
        <v>1</v>
      </c>
    </row>
    <row r="2418" spans="1:2" x14ac:dyDescent="0.35">
      <c r="A2418" s="6" t="s">
        <v>3189</v>
      </c>
      <c r="B2418">
        <v>1</v>
      </c>
    </row>
    <row r="2419" spans="1:2" x14ac:dyDescent="0.35">
      <c r="A2419" s="6" t="s">
        <v>3190</v>
      </c>
      <c r="B2419">
        <v>1</v>
      </c>
    </row>
    <row r="2420" spans="1:2" x14ac:dyDescent="0.35">
      <c r="A2420" s="6" t="s">
        <v>3191</v>
      </c>
      <c r="B2420">
        <v>1</v>
      </c>
    </row>
    <row r="2421" spans="1:2" x14ac:dyDescent="0.35">
      <c r="A2421" s="6" t="s">
        <v>3192</v>
      </c>
      <c r="B2421">
        <v>1</v>
      </c>
    </row>
    <row r="2422" spans="1:2" x14ac:dyDescent="0.35">
      <c r="A2422" s="6" t="s">
        <v>3193</v>
      </c>
      <c r="B2422">
        <v>1</v>
      </c>
    </row>
    <row r="2423" spans="1:2" x14ac:dyDescent="0.35">
      <c r="A2423" s="6" t="s">
        <v>3194</v>
      </c>
      <c r="B2423">
        <v>1</v>
      </c>
    </row>
    <row r="2424" spans="1:2" x14ac:dyDescent="0.35">
      <c r="A2424" s="6" t="s">
        <v>3195</v>
      </c>
      <c r="B2424">
        <v>1</v>
      </c>
    </row>
    <row r="2425" spans="1:2" x14ac:dyDescent="0.35">
      <c r="A2425" s="6" t="s">
        <v>3196</v>
      </c>
      <c r="B2425">
        <v>1</v>
      </c>
    </row>
    <row r="2426" spans="1:2" x14ac:dyDescent="0.35">
      <c r="A2426" s="6" t="s">
        <v>3197</v>
      </c>
      <c r="B2426">
        <v>1</v>
      </c>
    </row>
    <row r="2427" spans="1:2" x14ac:dyDescent="0.35">
      <c r="A2427" s="6" t="s">
        <v>3198</v>
      </c>
      <c r="B2427">
        <v>1</v>
      </c>
    </row>
    <row r="2428" spans="1:2" x14ac:dyDescent="0.35">
      <c r="A2428" s="6" t="s">
        <v>3199</v>
      </c>
      <c r="B2428">
        <v>1</v>
      </c>
    </row>
    <row r="2429" spans="1:2" x14ac:dyDescent="0.35">
      <c r="A2429" s="6" t="s">
        <v>3200</v>
      </c>
      <c r="B2429">
        <v>1</v>
      </c>
    </row>
    <row r="2430" spans="1:2" x14ac:dyDescent="0.35">
      <c r="A2430" s="6" t="s">
        <v>3201</v>
      </c>
      <c r="B2430">
        <v>1</v>
      </c>
    </row>
    <row r="2431" spans="1:2" x14ac:dyDescent="0.35">
      <c r="A2431" s="6" t="s">
        <v>3202</v>
      </c>
      <c r="B2431">
        <v>1</v>
      </c>
    </row>
    <row r="2432" spans="1:2" x14ac:dyDescent="0.35">
      <c r="A2432" s="6" t="s">
        <v>3203</v>
      </c>
      <c r="B2432">
        <v>1</v>
      </c>
    </row>
    <row r="2433" spans="1:2" x14ac:dyDescent="0.35">
      <c r="A2433" s="6" t="s">
        <v>3204</v>
      </c>
      <c r="B2433">
        <v>1</v>
      </c>
    </row>
    <row r="2434" spans="1:2" x14ac:dyDescent="0.35">
      <c r="A2434" s="6" t="s">
        <v>3205</v>
      </c>
      <c r="B2434">
        <v>1</v>
      </c>
    </row>
    <row r="2435" spans="1:2" x14ac:dyDescent="0.35">
      <c r="A2435" s="6" t="s">
        <v>3206</v>
      </c>
      <c r="B2435">
        <v>1</v>
      </c>
    </row>
    <row r="2436" spans="1:2" x14ac:dyDescent="0.35">
      <c r="A2436" s="6" t="s">
        <v>3207</v>
      </c>
      <c r="B2436">
        <v>1</v>
      </c>
    </row>
    <row r="2437" spans="1:2" x14ac:dyDescent="0.35">
      <c r="A2437" s="6" t="s">
        <v>3208</v>
      </c>
      <c r="B2437">
        <v>1</v>
      </c>
    </row>
    <row r="2438" spans="1:2" x14ac:dyDescent="0.35">
      <c r="A2438" s="6" t="s">
        <v>3209</v>
      </c>
      <c r="B2438">
        <v>1</v>
      </c>
    </row>
    <row r="2439" spans="1:2" x14ac:dyDescent="0.35">
      <c r="A2439" s="6" t="s">
        <v>3210</v>
      </c>
      <c r="B2439">
        <v>1</v>
      </c>
    </row>
    <row r="2440" spans="1:2" x14ac:dyDescent="0.35">
      <c r="A2440" s="6" t="s">
        <v>3211</v>
      </c>
      <c r="B2440">
        <v>1</v>
      </c>
    </row>
    <row r="2441" spans="1:2" x14ac:dyDescent="0.35">
      <c r="A2441" s="6" t="s">
        <v>3212</v>
      </c>
      <c r="B2441">
        <v>1</v>
      </c>
    </row>
    <row r="2442" spans="1:2" x14ac:dyDescent="0.35">
      <c r="A2442" s="6" t="s">
        <v>3213</v>
      </c>
      <c r="B2442">
        <v>1</v>
      </c>
    </row>
    <row r="2443" spans="1:2" x14ac:dyDescent="0.35">
      <c r="A2443" s="6" t="s">
        <v>3214</v>
      </c>
      <c r="B2443">
        <v>1</v>
      </c>
    </row>
    <row r="2444" spans="1:2" x14ac:dyDescent="0.35">
      <c r="A2444" s="6" t="s">
        <v>3216</v>
      </c>
      <c r="B2444">
        <v>1</v>
      </c>
    </row>
    <row r="2445" spans="1:2" x14ac:dyDescent="0.35">
      <c r="A2445" s="6" t="s">
        <v>3217</v>
      </c>
      <c r="B2445">
        <v>1</v>
      </c>
    </row>
    <row r="2446" spans="1:2" x14ac:dyDescent="0.35">
      <c r="A2446" s="6" t="s">
        <v>3218</v>
      </c>
      <c r="B2446">
        <v>1</v>
      </c>
    </row>
    <row r="2447" spans="1:2" x14ac:dyDescent="0.35">
      <c r="A2447" s="6" t="s">
        <v>3219</v>
      </c>
      <c r="B2447">
        <v>1</v>
      </c>
    </row>
    <row r="2448" spans="1:2" x14ac:dyDescent="0.35">
      <c r="A2448" s="6" t="s">
        <v>3220</v>
      </c>
      <c r="B2448">
        <v>1</v>
      </c>
    </row>
    <row r="2449" spans="1:2" x14ac:dyDescent="0.35">
      <c r="A2449" s="6" t="s">
        <v>3221</v>
      </c>
      <c r="B2449">
        <v>1</v>
      </c>
    </row>
    <row r="2450" spans="1:2" x14ac:dyDescent="0.35">
      <c r="A2450" s="6" t="s">
        <v>3222</v>
      </c>
      <c r="B2450">
        <v>1</v>
      </c>
    </row>
    <row r="2451" spans="1:2" x14ac:dyDescent="0.35">
      <c r="A2451" s="6" t="s">
        <v>3223</v>
      </c>
      <c r="B2451">
        <v>1</v>
      </c>
    </row>
    <row r="2452" spans="1:2" x14ac:dyDescent="0.35">
      <c r="A2452" s="6" t="s">
        <v>3224</v>
      </c>
      <c r="B2452">
        <v>1</v>
      </c>
    </row>
    <row r="2453" spans="1:2" x14ac:dyDescent="0.35">
      <c r="A2453" s="6" t="s">
        <v>3225</v>
      </c>
      <c r="B2453">
        <v>1</v>
      </c>
    </row>
    <row r="2454" spans="1:2" x14ac:dyDescent="0.35">
      <c r="A2454" s="6" t="s">
        <v>3226</v>
      </c>
      <c r="B2454">
        <v>1</v>
      </c>
    </row>
    <row r="2455" spans="1:2" x14ac:dyDescent="0.35">
      <c r="A2455" s="6" t="s">
        <v>3227</v>
      </c>
      <c r="B2455">
        <v>1</v>
      </c>
    </row>
    <row r="2456" spans="1:2" x14ac:dyDescent="0.35">
      <c r="A2456" s="6" t="s">
        <v>3228</v>
      </c>
      <c r="B2456">
        <v>1</v>
      </c>
    </row>
    <row r="2457" spans="1:2" x14ac:dyDescent="0.35">
      <c r="A2457" s="6" t="s">
        <v>3229</v>
      </c>
      <c r="B2457">
        <v>1</v>
      </c>
    </row>
    <row r="2458" spans="1:2" x14ac:dyDescent="0.35">
      <c r="A2458" s="6" t="s">
        <v>3230</v>
      </c>
      <c r="B2458">
        <v>1</v>
      </c>
    </row>
    <row r="2459" spans="1:2" x14ac:dyDescent="0.35">
      <c r="A2459" s="6" t="s">
        <v>3231</v>
      </c>
      <c r="B2459">
        <v>1</v>
      </c>
    </row>
    <row r="2460" spans="1:2" x14ac:dyDescent="0.35">
      <c r="A2460" s="6" t="s">
        <v>3232</v>
      </c>
      <c r="B2460">
        <v>1</v>
      </c>
    </row>
    <row r="2461" spans="1:2" x14ac:dyDescent="0.35">
      <c r="A2461" s="6" t="s">
        <v>3233</v>
      </c>
      <c r="B2461">
        <v>1</v>
      </c>
    </row>
    <row r="2462" spans="1:2" x14ac:dyDescent="0.35">
      <c r="A2462" s="6" t="s">
        <v>3234</v>
      </c>
      <c r="B2462">
        <v>1</v>
      </c>
    </row>
    <row r="2463" spans="1:2" x14ac:dyDescent="0.35">
      <c r="A2463" s="6" t="s">
        <v>3235</v>
      </c>
      <c r="B2463">
        <v>1</v>
      </c>
    </row>
    <row r="2464" spans="1:2" x14ac:dyDescent="0.35">
      <c r="A2464" s="6" t="s">
        <v>3236</v>
      </c>
      <c r="B2464">
        <v>1</v>
      </c>
    </row>
    <row r="2465" spans="1:2" x14ac:dyDescent="0.35">
      <c r="A2465" s="6" t="s">
        <v>3237</v>
      </c>
      <c r="B2465">
        <v>1</v>
      </c>
    </row>
    <row r="2466" spans="1:2" x14ac:dyDescent="0.35">
      <c r="A2466" s="6" t="s">
        <v>3238</v>
      </c>
      <c r="B2466">
        <v>1</v>
      </c>
    </row>
    <row r="2467" spans="1:2" x14ac:dyDescent="0.35">
      <c r="A2467" s="6" t="s">
        <v>3239</v>
      </c>
      <c r="B2467">
        <v>1</v>
      </c>
    </row>
    <row r="2468" spans="1:2" x14ac:dyDescent="0.35">
      <c r="A2468" s="6" t="s">
        <v>3240</v>
      </c>
      <c r="B2468">
        <v>1</v>
      </c>
    </row>
    <row r="2469" spans="1:2" x14ac:dyDescent="0.35">
      <c r="A2469" s="6" t="s">
        <v>3241</v>
      </c>
      <c r="B2469">
        <v>1</v>
      </c>
    </row>
    <row r="2470" spans="1:2" x14ac:dyDescent="0.35">
      <c r="A2470" s="6" t="s">
        <v>3242</v>
      </c>
      <c r="B2470">
        <v>1</v>
      </c>
    </row>
    <row r="2471" spans="1:2" x14ac:dyDescent="0.35">
      <c r="A2471" s="6" t="s">
        <v>3243</v>
      </c>
      <c r="B2471">
        <v>1</v>
      </c>
    </row>
    <row r="2472" spans="1:2" x14ac:dyDescent="0.35">
      <c r="A2472" s="6" t="s">
        <v>3244</v>
      </c>
      <c r="B2472">
        <v>1</v>
      </c>
    </row>
    <row r="2473" spans="1:2" x14ac:dyDescent="0.35">
      <c r="A2473" s="6" t="s">
        <v>3245</v>
      </c>
      <c r="B2473">
        <v>1</v>
      </c>
    </row>
    <row r="2474" spans="1:2" x14ac:dyDescent="0.35">
      <c r="A2474" s="6" t="s">
        <v>3246</v>
      </c>
      <c r="B2474">
        <v>1</v>
      </c>
    </row>
    <row r="2475" spans="1:2" x14ac:dyDescent="0.35">
      <c r="A2475" s="6" t="s">
        <v>3247</v>
      </c>
      <c r="B2475">
        <v>1</v>
      </c>
    </row>
    <row r="2476" spans="1:2" x14ac:dyDescent="0.35">
      <c r="A2476" s="6" t="s">
        <v>3248</v>
      </c>
      <c r="B2476">
        <v>1</v>
      </c>
    </row>
    <row r="2477" spans="1:2" x14ac:dyDescent="0.35">
      <c r="A2477" s="6" t="s">
        <v>3249</v>
      </c>
      <c r="B2477">
        <v>1</v>
      </c>
    </row>
    <row r="2478" spans="1:2" x14ac:dyDescent="0.35">
      <c r="A2478" s="6" t="s">
        <v>3250</v>
      </c>
      <c r="B2478">
        <v>1</v>
      </c>
    </row>
    <row r="2479" spans="1:2" x14ac:dyDescent="0.35">
      <c r="A2479" s="6" t="s">
        <v>3251</v>
      </c>
      <c r="B2479">
        <v>1</v>
      </c>
    </row>
    <row r="2480" spans="1:2" x14ac:dyDescent="0.35">
      <c r="A2480" s="6" t="s">
        <v>3252</v>
      </c>
      <c r="B2480">
        <v>1</v>
      </c>
    </row>
    <row r="2481" spans="1:2" x14ac:dyDescent="0.35">
      <c r="A2481" s="6" t="s">
        <v>3253</v>
      </c>
      <c r="B2481">
        <v>1</v>
      </c>
    </row>
    <row r="2482" spans="1:2" x14ac:dyDescent="0.35">
      <c r="A2482" s="6" t="s">
        <v>3254</v>
      </c>
      <c r="B2482">
        <v>1</v>
      </c>
    </row>
    <row r="2483" spans="1:2" x14ac:dyDescent="0.35">
      <c r="A2483" s="6" t="s">
        <v>3255</v>
      </c>
      <c r="B2483">
        <v>1</v>
      </c>
    </row>
    <row r="2484" spans="1:2" x14ac:dyDescent="0.35">
      <c r="A2484" s="6" t="s">
        <v>3256</v>
      </c>
      <c r="B2484">
        <v>1</v>
      </c>
    </row>
    <row r="2485" spans="1:2" x14ac:dyDescent="0.35">
      <c r="A2485" s="6" t="s">
        <v>3257</v>
      </c>
      <c r="B2485">
        <v>1</v>
      </c>
    </row>
    <row r="2486" spans="1:2" x14ac:dyDescent="0.35">
      <c r="A2486" s="6" t="s">
        <v>3258</v>
      </c>
      <c r="B2486">
        <v>1</v>
      </c>
    </row>
    <row r="2487" spans="1:2" x14ac:dyDescent="0.35">
      <c r="A2487" s="6" t="s">
        <v>3259</v>
      </c>
      <c r="B2487">
        <v>1</v>
      </c>
    </row>
    <row r="2488" spans="1:2" x14ac:dyDescent="0.35">
      <c r="A2488" s="6" t="s">
        <v>3260</v>
      </c>
      <c r="B2488">
        <v>1</v>
      </c>
    </row>
    <row r="2489" spans="1:2" x14ac:dyDescent="0.35">
      <c r="A2489" s="6" t="s">
        <v>3261</v>
      </c>
      <c r="B2489">
        <v>1</v>
      </c>
    </row>
    <row r="2490" spans="1:2" x14ac:dyDescent="0.35">
      <c r="A2490" s="6" t="s">
        <v>3262</v>
      </c>
      <c r="B2490">
        <v>1</v>
      </c>
    </row>
    <row r="2491" spans="1:2" x14ac:dyDescent="0.35">
      <c r="A2491" s="6" t="s">
        <v>3263</v>
      </c>
      <c r="B2491">
        <v>1</v>
      </c>
    </row>
    <row r="2492" spans="1:2" x14ac:dyDescent="0.35">
      <c r="A2492" s="6" t="s">
        <v>3264</v>
      </c>
      <c r="B2492">
        <v>1</v>
      </c>
    </row>
    <row r="2493" spans="1:2" x14ac:dyDescent="0.35">
      <c r="A2493" s="6" t="s">
        <v>3265</v>
      </c>
      <c r="B2493">
        <v>1</v>
      </c>
    </row>
    <row r="2494" spans="1:2" x14ac:dyDescent="0.35">
      <c r="A2494" s="6" t="s">
        <v>3266</v>
      </c>
      <c r="B2494">
        <v>1</v>
      </c>
    </row>
    <row r="2495" spans="1:2" x14ac:dyDescent="0.35">
      <c r="A2495" s="6" t="s">
        <v>3267</v>
      </c>
      <c r="B2495">
        <v>1</v>
      </c>
    </row>
    <row r="2496" spans="1:2" x14ac:dyDescent="0.35">
      <c r="A2496" s="6" t="s">
        <v>3268</v>
      </c>
      <c r="B2496">
        <v>1</v>
      </c>
    </row>
    <row r="2497" spans="1:2" x14ac:dyDescent="0.35">
      <c r="A2497" s="6" t="s">
        <v>3269</v>
      </c>
      <c r="B2497">
        <v>1</v>
      </c>
    </row>
    <row r="2498" spans="1:2" x14ac:dyDescent="0.35">
      <c r="A2498" s="6" t="s">
        <v>3270</v>
      </c>
      <c r="B2498">
        <v>1</v>
      </c>
    </row>
    <row r="2499" spans="1:2" x14ac:dyDescent="0.35">
      <c r="A2499" s="6" t="s">
        <v>3271</v>
      </c>
      <c r="B2499">
        <v>1</v>
      </c>
    </row>
    <row r="2500" spans="1:2" x14ac:dyDescent="0.35">
      <c r="A2500" s="6" t="s">
        <v>3272</v>
      </c>
      <c r="B2500">
        <v>1</v>
      </c>
    </row>
    <row r="2501" spans="1:2" x14ac:dyDescent="0.35">
      <c r="A2501" s="6" t="s">
        <v>3273</v>
      </c>
      <c r="B2501">
        <v>1</v>
      </c>
    </row>
    <row r="2502" spans="1:2" x14ac:dyDescent="0.35">
      <c r="A2502" s="6" t="s">
        <v>3275</v>
      </c>
      <c r="B2502">
        <v>1</v>
      </c>
    </row>
    <row r="2503" spans="1:2" x14ac:dyDescent="0.35">
      <c r="A2503" s="6" t="s">
        <v>3276</v>
      </c>
      <c r="B2503">
        <v>1</v>
      </c>
    </row>
    <row r="2504" spans="1:2" x14ac:dyDescent="0.35">
      <c r="A2504" s="6" t="s">
        <v>3277</v>
      </c>
      <c r="B2504">
        <v>1</v>
      </c>
    </row>
    <row r="2505" spans="1:2" x14ac:dyDescent="0.35">
      <c r="A2505" s="6" t="s">
        <v>3278</v>
      </c>
      <c r="B2505">
        <v>1</v>
      </c>
    </row>
    <row r="2506" spans="1:2" x14ac:dyDescent="0.35">
      <c r="A2506" s="6" t="s">
        <v>3279</v>
      </c>
      <c r="B2506">
        <v>1</v>
      </c>
    </row>
    <row r="2507" spans="1:2" x14ac:dyDescent="0.35">
      <c r="A2507" s="6" t="s">
        <v>3280</v>
      </c>
      <c r="B2507">
        <v>1</v>
      </c>
    </row>
    <row r="2508" spans="1:2" x14ac:dyDescent="0.35">
      <c r="A2508" s="6" t="s">
        <v>3281</v>
      </c>
      <c r="B2508">
        <v>1</v>
      </c>
    </row>
    <row r="2509" spans="1:2" x14ac:dyDescent="0.35">
      <c r="A2509" s="6" t="s">
        <v>3282</v>
      </c>
      <c r="B2509">
        <v>1</v>
      </c>
    </row>
    <row r="2510" spans="1:2" x14ac:dyDescent="0.35">
      <c r="A2510" s="6" t="s">
        <v>3283</v>
      </c>
      <c r="B2510">
        <v>1</v>
      </c>
    </row>
    <row r="2511" spans="1:2" x14ac:dyDescent="0.35">
      <c r="A2511" s="6" t="s">
        <v>3284</v>
      </c>
      <c r="B2511">
        <v>1</v>
      </c>
    </row>
    <row r="2512" spans="1:2" x14ac:dyDescent="0.35">
      <c r="A2512" s="6" t="s">
        <v>3285</v>
      </c>
      <c r="B2512">
        <v>1</v>
      </c>
    </row>
    <row r="2513" spans="1:2" x14ac:dyDescent="0.35">
      <c r="A2513" s="6" t="s">
        <v>3286</v>
      </c>
      <c r="B2513">
        <v>1</v>
      </c>
    </row>
    <row r="2514" spans="1:2" x14ac:dyDescent="0.35">
      <c r="A2514" s="6" t="s">
        <v>3287</v>
      </c>
      <c r="B2514">
        <v>1</v>
      </c>
    </row>
    <row r="2515" spans="1:2" x14ac:dyDescent="0.35">
      <c r="A2515" s="6" t="s">
        <v>3288</v>
      </c>
      <c r="B2515">
        <v>1</v>
      </c>
    </row>
    <row r="2516" spans="1:2" x14ac:dyDescent="0.35">
      <c r="A2516" s="6" t="s">
        <v>3289</v>
      </c>
      <c r="B2516">
        <v>1</v>
      </c>
    </row>
    <row r="2517" spans="1:2" x14ac:dyDescent="0.35">
      <c r="A2517" s="6" t="s">
        <v>3290</v>
      </c>
      <c r="B2517">
        <v>1</v>
      </c>
    </row>
    <row r="2518" spans="1:2" x14ac:dyDescent="0.35">
      <c r="A2518" s="6" t="s">
        <v>3291</v>
      </c>
      <c r="B2518">
        <v>1</v>
      </c>
    </row>
    <row r="2519" spans="1:2" x14ac:dyDescent="0.35">
      <c r="A2519" s="6" t="s">
        <v>3292</v>
      </c>
      <c r="B2519">
        <v>1</v>
      </c>
    </row>
    <row r="2520" spans="1:2" x14ac:dyDescent="0.35">
      <c r="A2520" s="6" t="s">
        <v>3293</v>
      </c>
      <c r="B2520">
        <v>1</v>
      </c>
    </row>
    <row r="2521" spans="1:2" x14ac:dyDescent="0.35">
      <c r="A2521" s="6" t="s">
        <v>3294</v>
      </c>
      <c r="B2521">
        <v>1</v>
      </c>
    </row>
    <row r="2522" spans="1:2" x14ac:dyDescent="0.35">
      <c r="A2522" s="6" t="s">
        <v>3295</v>
      </c>
      <c r="B2522">
        <v>1</v>
      </c>
    </row>
    <row r="2523" spans="1:2" x14ac:dyDescent="0.35">
      <c r="A2523" s="6" t="s">
        <v>3296</v>
      </c>
      <c r="B2523">
        <v>1</v>
      </c>
    </row>
    <row r="2524" spans="1:2" x14ac:dyDescent="0.35">
      <c r="A2524" s="6" t="s">
        <v>3297</v>
      </c>
      <c r="B2524">
        <v>1</v>
      </c>
    </row>
    <row r="2525" spans="1:2" x14ac:dyDescent="0.35">
      <c r="A2525" s="6" t="s">
        <v>3298</v>
      </c>
      <c r="B2525">
        <v>1</v>
      </c>
    </row>
    <row r="2526" spans="1:2" x14ac:dyDescent="0.35">
      <c r="A2526" s="6" t="s">
        <v>3299</v>
      </c>
      <c r="B2526">
        <v>1</v>
      </c>
    </row>
    <row r="2527" spans="1:2" x14ac:dyDescent="0.35">
      <c r="A2527" s="6" t="s">
        <v>3300</v>
      </c>
      <c r="B2527">
        <v>1</v>
      </c>
    </row>
    <row r="2528" spans="1:2" x14ac:dyDescent="0.35">
      <c r="A2528" s="6" t="s">
        <v>3301</v>
      </c>
      <c r="B2528">
        <v>1</v>
      </c>
    </row>
    <row r="2529" spans="1:2" x14ac:dyDescent="0.35">
      <c r="A2529" s="6" t="s">
        <v>3302</v>
      </c>
      <c r="B2529">
        <v>1</v>
      </c>
    </row>
    <row r="2530" spans="1:2" x14ac:dyDescent="0.35">
      <c r="A2530" s="6" t="s">
        <v>3303</v>
      </c>
      <c r="B2530">
        <v>1</v>
      </c>
    </row>
    <row r="2531" spans="1:2" x14ac:dyDescent="0.35">
      <c r="A2531" s="6" t="s">
        <v>3304</v>
      </c>
      <c r="B2531">
        <v>1</v>
      </c>
    </row>
    <row r="2532" spans="1:2" x14ac:dyDescent="0.35">
      <c r="A2532" s="6" t="s">
        <v>3305</v>
      </c>
      <c r="B2532">
        <v>1</v>
      </c>
    </row>
    <row r="2533" spans="1:2" x14ac:dyDescent="0.35">
      <c r="A2533" s="6" t="s">
        <v>3306</v>
      </c>
      <c r="B2533">
        <v>1</v>
      </c>
    </row>
    <row r="2534" spans="1:2" x14ac:dyDescent="0.35">
      <c r="A2534" s="6" t="s">
        <v>3307</v>
      </c>
      <c r="B2534">
        <v>1</v>
      </c>
    </row>
    <row r="2535" spans="1:2" x14ac:dyDescent="0.35">
      <c r="A2535" s="6" t="s">
        <v>3308</v>
      </c>
      <c r="B2535">
        <v>1</v>
      </c>
    </row>
    <row r="2536" spans="1:2" x14ac:dyDescent="0.35">
      <c r="A2536" s="6" t="s">
        <v>3309</v>
      </c>
      <c r="B2536">
        <v>1</v>
      </c>
    </row>
    <row r="2537" spans="1:2" x14ac:dyDescent="0.35">
      <c r="A2537" s="6" t="s">
        <v>3310</v>
      </c>
      <c r="B2537">
        <v>1</v>
      </c>
    </row>
    <row r="2538" spans="1:2" x14ac:dyDescent="0.35">
      <c r="A2538" s="6" t="s">
        <v>3311</v>
      </c>
      <c r="B2538">
        <v>1</v>
      </c>
    </row>
    <row r="2539" spans="1:2" x14ac:dyDescent="0.35">
      <c r="A2539" s="6" t="s">
        <v>3312</v>
      </c>
      <c r="B2539">
        <v>1</v>
      </c>
    </row>
    <row r="2540" spans="1:2" x14ac:dyDescent="0.35">
      <c r="A2540" s="6" t="s">
        <v>3313</v>
      </c>
      <c r="B2540">
        <v>1</v>
      </c>
    </row>
    <row r="2541" spans="1:2" x14ac:dyDescent="0.35">
      <c r="A2541" s="6" t="s">
        <v>3314</v>
      </c>
      <c r="B2541">
        <v>1</v>
      </c>
    </row>
    <row r="2542" spans="1:2" x14ac:dyDescent="0.35">
      <c r="A2542" s="6" t="s">
        <v>3315</v>
      </c>
      <c r="B2542">
        <v>1</v>
      </c>
    </row>
    <row r="2543" spans="1:2" x14ac:dyDescent="0.35">
      <c r="A2543" s="6" t="s">
        <v>3316</v>
      </c>
      <c r="B2543">
        <v>1</v>
      </c>
    </row>
    <row r="2544" spans="1:2" x14ac:dyDescent="0.35">
      <c r="A2544" s="6" t="s">
        <v>3317</v>
      </c>
      <c r="B2544">
        <v>1</v>
      </c>
    </row>
    <row r="2545" spans="1:2" x14ac:dyDescent="0.35">
      <c r="A2545" s="6" t="s">
        <v>3318</v>
      </c>
      <c r="B2545">
        <v>1</v>
      </c>
    </row>
    <row r="2546" spans="1:2" x14ac:dyDescent="0.35">
      <c r="A2546" s="6" t="s">
        <v>3319</v>
      </c>
      <c r="B2546">
        <v>1</v>
      </c>
    </row>
    <row r="2547" spans="1:2" x14ac:dyDescent="0.35">
      <c r="A2547" s="6" t="s">
        <v>3320</v>
      </c>
      <c r="B2547">
        <v>1</v>
      </c>
    </row>
    <row r="2548" spans="1:2" x14ac:dyDescent="0.35">
      <c r="A2548" s="6" t="s">
        <v>3321</v>
      </c>
      <c r="B2548">
        <v>1</v>
      </c>
    </row>
    <row r="2549" spans="1:2" x14ac:dyDescent="0.35">
      <c r="A2549" s="6" t="s">
        <v>3322</v>
      </c>
      <c r="B2549">
        <v>1</v>
      </c>
    </row>
    <row r="2550" spans="1:2" x14ac:dyDescent="0.35">
      <c r="A2550" s="6" t="s">
        <v>3323</v>
      </c>
      <c r="B2550">
        <v>1</v>
      </c>
    </row>
    <row r="2551" spans="1:2" x14ac:dyDescent="0.35">
      <c r="A2551" s="6" t="s">
        <v>3324</v>
      </c>
      <c r="B2551">
        <v>1</v>
      </c>
    </row>
    <row r="2552" spans="1:2" x14ac:dyDescent="0.35">
      <c r="A2552" s="6" t="s">
        <v>3325</v>
      </c>
      <c r="B2552">
        <v>1</v>
      </c>
    </row>
    <row r="2553" spans="1:2" x14ac:dyDescent="0.35">
      <c r="A2553" s="6" t="s">
        <v>3326</v>
      </c>
      <c r="B2553">
        <v>1</v>
      </c>
    </row>
    <row r="2554" spans="1:2" x14ac:dyDescent="0.35">
      <c r="A2554" s="6" t="s">
        <v>3327</v>
      </c>
      <c r="B2554">
        <v>1</v>
      </c>
    </row>
    <row r="2555" spans="1:2" x14ac:dyDescent="0.35">
      <c r="A2555" s="6" t="s">
        <v>3328</v>
      </c>
      <c r="B2555">
        <v>1</v>
      </c>
    </row>
    <row r="2556" spans="1:2" x14ac:dyDescent="0.35">
      <c r="A2556" s="6" t="s">
        <v>3329</v>
      </c>
      <c r="B2556">
        <v>1</v>
      </c>
    </row>
    <row r="2557" spans="1:2" x14ac:dyDescent="0.35">
      <c r="A2557" s="6" t="s">
        <v>3330</v>
      </c>
      <c r="B2557">
        <v>1</v>
      </c>
    </row>
    <row r="2558" spans="1:2" x14ac:dyDescent="0.35">
      <c r="A2558" s="6" t="s">
        <v>3331</v>
      </c>
      <c r="B2558">
        <v>1</v>
      </c>
    </row>
    <row r="2559" spans="1:2" x14ac:dyDescent="0.35">
      <c r="A2559" s="6" t="s">
        <v>3333</v>
      </c>
      <c r="B2559">
        <v>1</v>
      </c>
    </row>
    <row r="2560" spans="1:2" x14ac:dyDescent="0.35">
      <c r="A2560" s="6" t="s">
        <v>3334</v>
      </c>
      <c r="B2560">
        <v>1</v>
      </c>
    </row>
    <row r="2561" spans="1:2" x14ac:dyDescent="0.35">
      <c r="A2561" s="6" t="s">
        <v>3335</v>
      </c>
      <c r="B2561">
        <v>1</v>
      </c>
    </row>
    <row r="2562" spans="1:2" x14ac:dyDescent="0.35">
      <c r="A2562" s="6" t="s">
        <v>3336</v>
      </c>
      <c r="B2562">
        <v>1</v>
      </c>
    </row>
    <row r="2563" spans="1:2" x14ac:dyDescent="0.35">
      <c r="A2563" s="6" t="s">
        <v>3337</v>
      </c>
      <c r="B2563">
        <v>1</v>
      </c>
    </row>
    <row r="2564" spans="1:2" x14ac:dyDescent="0.35">
      <c r="A2564" s="6" t="s">
        <v>3338</v>
      </c>
      <c r="B2564">
        <v>1</v>
      </c>
    </row>
    <row r="2565" spans="1:2" x14ac:dyDescent="0.35">
      <c r="A2565" s="6" t="s">
        <v>3339</v>
      </c>
      <c r="B2565">
        <v>1</v>
      </c>
    </row>
    <row r="2566" spans="1:2" x14ac:dyDescent="0.35">
      <c r="A2566" s="6" t="s">
        <v>3340</v>
      </c>
      <c r="B2566">
        <v>1</v>
      </c>
    </row>
    <row r="2567" spans="1:2" x14ac:dyDescent="0.35">
      <c r="A2567" s="6" t="s">
        <v>3341</v>
      </c>
      <c r="B2567">
        <v>1</v>
      </c>
    </row>
    <row r="2568" spans="1:2" x14ac:dyDescent="0.35">
      <c r="A2568" s="6" t="s">
        <v>3342</v>
      </c>
      <c r="B2568">
        <v>1</v>
      </c>
    </row>
    <row r="2569" spans="1:2" x14ac:dyDescent="0.35">
      <c r="A2569" s="6" t="s">
        <v>3343</v>
      </c>
      <c r="B2569">
        <v>1</v>
      </c>
    </row>
    <row r="2570" spans="1:2" x14ac:dyDescent="0.35">
      <c r="A2570" s="6" t="s">
        <v>3344</v>
      </c>
      <c r="B2570">
        <v>1</v>
      </c>
    </row>
    <row r="2571" spans="1:2" x14ac:dyDescent="0.35">
      <c r="A2571" s="6" t="s">
        <v>3345</v>
      </c>
      <c r="B2571">
        <v>1</v>
      </c>
    </row>
    <row r="2572" spans="1:2" x14ac:dyDescent="0.35">
      <c r="A2572" s="6" t="s">
        <v>3346</v>
      </c>
      <c r="B2572">
        <v>1</v>
      </c>
    </row>
    <row r="2573" spans="1:2" x14ac:dyDescent="0.35">
      <c r="A2573" s="6" t="s">
        <v>33</v>
      </c>
      <c r="B2573">
        <v>1</v>
      </c>
    </row>
    <row r="2574" spans="1:2" x14ac:dyDescent="0.35">
      <c r="A2574" s="6" t="s">
        <v>1403</v>
      </c>
      <c r="B2574">
        <v>1</v>
      </c>
    </row>
    <row r="2575" spans="1:2" x14ac:dyDescent="0.35">
      <c r="A2575" s="6" t="s">
        <v>1404</v>
      </c>
      <c r="B2575">
        <v>1</v>
      </c>
    </row>
    <row r="2576" spans="1:2" x14ac:dyDescent="0.35">
      <c r="A2576" s="6" t="s">
        <v>1405</v>
      </c>
      <c r="B2576">
        <v>1</v>
      </c>
    </row>
    <row r="2577" spans="1:2" x14ac:dyDescent="0.35">
      <c r="A2577" s="6" t="s">
        <v>1406</v>
      </c>
      <c r="B2577">
        <v>1</v>
      </c>
    </row>
    <row r="2578" spans="1:2" x14ac:dyDescent="0.35">
      <c r="A2578" s="6" t="s">
        <v>1407</v>
      </c>
      <c r="B2578">
        <v>1</v>
      </c>
    </row>
    <row r="2579" spans="1:2" x14ac:dyDescent="0.35">
      <c r="A2579" s="6" t="s">
        <v>1408</v>
      </c>
      <c r="B2579">
        <v>1</v>
      </c>
    </row>
    <row r="2580" spans="1:2" x14ac:dyDescent="0.35">
      <c r="A2580" s="6" t="s">
        <v>1409</v>
      </c>
      <c r="B2580">
        <v>1</v>
      </c>
    </row>
    <row r="2581" spans="1:2" x14ac:dyDescent="0.35">
      <c r="A2581" s="6" t="s">
        <v>1410</v>
      </c>
      <c r="B2581">
        <v>1</v>
      </c>
    </row>
    <row r="2582" spans="1:2" x14ac:dyDescent="0.35">
      <c r="A2582" s="6" t="s">
        <v>1411</v>
      </c>
      <c r="B2582">
        <v>1</v>
      </c>
    </row>
    <row r="2583" spans="1:2" x14ac:dyDescent="0.35">
      <c r="A2583" s="6" t="s">
        <v>1412</v>
      </c>
      <c r="B2583">
        <v>1</v>
      </c>
    </row>
    <row r="2584" spans="1:2" x14ac:dyDescent="0.35">
      <c r="A2584" s="6" t="s">
        <v>1413</v>
      </c>
      <c r="B2584">
        <v>1</v>
      </c>
    </row>
    <row r="2585" spans="1:2" x14ac:dyDescent="0.35">
      <c r="A2585" s="6" t="s">
        <v>1414</v>
      </c>
      <c r="B2585">
        <v>1</v>
      </c>
    </row>
    <row r="2586" spans="1:2" x14ac:dyDescent="0.35">
      <c r="A2586" s="6" t="s">
        <v>1415</v>
      </c>
      <c r="B2586">
        <v>1</v>
      </c>
    </row>
    <row r="2587" spans="1:2" x14ac:dyDescent="0.35">
      <c r="A2587" s="6" t="s">
        <v>1416</v>
      </c>
      <c r="B2587">
        <v>1</v>
      </c>
    </row>
    <row r="2588" spans="1:2" x14ac:dyDescent="0.35">
      <c r="A2588" s="6" t="s">
        <v>1417</v>
      </c>
      <c r="B2588">
        <v>1</v>
      </c>
    </row>
    <row r="2589" spans="1:2" x14ac:dyDescent="0.35">
      <c r="A2589" s="6" t="s">
        <v>1418</v>
      </c>
      <c r="B2589">
        <v>1</v>
      </c>
    </row>
    <row r="2590" spans="1:2" x14ac:dyDescent="0.35">
      <c r="A2590" s="6" t="s">
        <v>1419</v>
      </c>
      <c r="B2590">
        <v>1</v>
      </c>
    </row>
    <row r="2591" spans="1:2" x14ac:dyDescent="0.35">
      <c r="A2591" s="6" t="s">
        <v>1420</v>
      </c>
      <c r="B2591">
        <v>1</v>
      </c>
    </row>
    <row r="2592" spans="1:2" x14ac:dyDescent="0.35">
      <c r="A2592" s="6" t="s">
        <v>1421</v>
      </c>
      <c r="B2592">
        <v>1</v>
      </c>
    </row>
    <row r="2593" spans="1:2" x14ac:dyDescent="0.35">
      <c r="A2593" s="6" t="s">
        <v>1422</v>
      </c>
      <c r="B2593">
        <v>1</v>
      </c>
    </row>
    <row r="2594" spans="1:2" x14ac:dyDescent="0.35">
      <c r="A2594" s="6" t="s">
        <v>1423</v>
      </c>
      <c r="B2594">
        <v>1</v>
      </c>
    </row>
    <row r="2595" spans="1:2" x14ac:dyDescent="0.35">
      <c r="A2595" s="6" t="s">
        <v>1424</v>
      </c>
      <c r="B2595">
        <v>1</v>
      </c>
    </row>
    <row r="2596" spans="1:2" x14ac:dyDescent="0.35">
      <c r="A2596" s="6" t="s">
        <v>1425</v>
      </c>
      <c r="B2596">
        <v>1</v>
      </c>
    </row>
    <row r="2597" spans="1:2" x14ac:dyDescent="0.35">
      <c r="A2597" s="6" t="s">
        <v>1426</v>
      </c>
      <c r="B2597">
        <v>1</v>
      </c>
    </row>
    <row r="2598" spans="1:2" x14ac:dyDescent="0.35">
      <c r="A2598" s="6" t="s">
        <v>1427</v>
      </c>
      <c r="B2598">
        <v>1</v>
      </c>
    </row>
    <row r="2599" spans="1:2" x14ac:dyDescent="0.35">
      <c r="A2599" s="6" t="s">
        <v>1428</v>
      </c>
      <c r="B2599">
        <v>1</v>
      </c>
    </row>
    <row r="2600" spans="1:2" x14ac:dyDescent="0.35">
      <c r="A2600" s="6" t="s">
        <v>1429</v>
      </c>
      <c r="B2600">
        <v>1</v>
      </c>
    </row>
    <row r="2601" spans="1:2" x14ac:dyDescent="0.35">
      <c r="A2601" s="6" t="s">
        <v>1430</v>
      </c>
      <c r="B2601">
        <v>1</v>
      </c>
    </row>
    <row r="2602" spans="1:2" x14ac:dyDescent="0.35">
      <c r="A2602" s="6" t="s">
        <v>1432</v>
      </c>
      <c r="B2602">
        <v>1</v>
      </c>
    </row>
    <row r="2603" spans="1:2" x14ac:dyDescent="0.35">
      <c r="A2603" s="6" t="s">
        <v>1433</v>
      </c>
      <c r="B2603">
        <v>1</v>
      </c>
    </row>
    <row r="2604" spans="1:2" x14ac:dyDescent="0.35">
      <c r="A2604" s="6" t="s">
        <v>1434</v>
      </c>
      <c r="B2604">
        <v>1</v>
      </c>
    </row>
    <row r="2605" spans="1:2" x14ac:dyDescent="0.35">
      <c r="A2605" s="6" t="s">
        <v>1435</v>
      </c>
      <c r="B2605">
        <v>1</v>
      </c>
    </row>
    <row r="2606" spans="1:2" x14ac:dyDescent="0.35">
      <c r="A2606" s="6" t="s">
        <v>1436</v>
      </c>
      <c r="B2606">
        <v>1</v>
      </c>
    </row>
    <row r="2607" spans="1:2" x14ac:dyDescent="0.35">
      <c r="A2607" s="6" t="s">
        <v>1437</v>
      </c>
      <c r="B2607">
        <v>1</v>
      </c>
    </row>
    <row r="2608" spans="1:2" x14ac:dyDescent="0.35">
      <c r="A2608" s="6" t="s">
        <v>1438</v>
      </c>
      <c r="B2608">
        <v>1</v>
      </c>
    </row>
    <row r="2609" spans="1:2" x14ac:dyDescent="0.35">
      <c r="A2609" s="6" t="s">
        <v>1439</v>
      </c>
      <c r="B2609">
        <v>1</v>
      </c>
    </row>
    <row r="2610" spans="1:2" x14ac:dyDescent="0.35">
      <c r="A2610" s="6" t="s">
        <v>1440</v>
      </c>
      <c r="B2610">
        <v>1</v>
      </c>
    </row>
    <row r="2611" spans="1:2" x14ac:dyDescent="0.35">
      <c r="A2611" s="6" t="s">
        <v>1441</v>
      </c>
      <c r="B2611">
        <v>1</v>
      </c>
    </row>
    <row r="2612" spans="1:2" x14ac:dyDescent="0.35">
      <c r="A2612" s="6" t="s">
        <v>1443</v>
      </c>
      <c r="B2612">
        <v>1</v>
      </c>
    </row>
    <row r="2613" spans="1:2" x14ac:dyDescent="0.35">
      <c r="A2613" s="6" t="s">
        <v>1444</v>
      </c>
      <c r="B2613">
        <v>1</v>
      </c>
    </row>
    <row r="2614" spans="1:2" x14ac:dyDescent="0.35">
      <c r="A2614" s="6" t="s">
        <v>1445</v>
      </c>
      <c r="B2614">
        <v>1</v>
      </c>
    </row>
    <row r="2615" spans="1:2" x14ac:dyDescent="0.35">
      <c r="A2615" s="6" t="s">
        <v>1446</v>
      </c>
      <c r="B2615">
        <v>1</v>
      </c>
    </row>
    <row r="2616" spans="1:2" x14ac:dyDescent="0.35">
      <c r="A2616" s="6" t="s">
        <v>1447</v>
      </c>
      <c r="B2616">
        <v>1</v>
      </c>
    </row>
    <row r="2617" spans="1:2" x14ac:dyDescent="0.35">
      <c r="A2617" s="6" t="s">
        <v>1448</v>
      </c>
      <c r="B2617">
        <v>1</v>
      </c>
    </row>
    <row r="2618" spans="1:2" x14ac:dyDescent="0.35">
      <c r="A2618" s="6" t="s">
        <v>1449</v>
      </c>
      <c r="B2618">
        <v>1</v>
      </c>
    </row>
    <row r="2619" spans="1:2" x14ac:dyDescent="0.35">
      <c r="A2619" s="6" t="s">
        <v>1450</v>
      </c>
      <c r="B2619">
        <v>1</v>
      </c>
    </row>
    <row r="2620" spans="1:2" x14ac:dyDescent="0.35">
      <c r="A2620" s="6" t="s">
        <v>1451</v>
      </c>
      <c r="B2620">
        <v>1</v>
      </c>
    </row>
    <row r="2621" spans="1:2" x14ac:dyDescent="0.35">
      <c r="A2621" s="6" t="s">
        <v>1452</v>
      </c>
      <c r="B2621">
        <v>1</v>
      </c>
    </row>
    <row r="2622" spans="1:2" x14ac:dyDescent="0.35">
      <c r="A2622" s="6" t="s">
        <v>1453</v>
      </c>
      <c r="B2622">
        <v>1</v>
      </c>
    </row>
    <row r="2623" spans="1:2" x14ac:dyDescent="0.35">
      <c r="A2623" s="6" t="s">
        <v>1455</v>
      </c>
      <c r="B2623">
        <v>1</v>
      </c>
    </row>
    <row r="2624" spans="1:2" x14ac:dyDescent="0.35">
      <c r="A2624" s="6" t="s">
        <v>1456</v>
      </c>
      <c r="B2624">
        <v>1</v>
      </c>
    </row>
    <row r="2625" spans="1:2" x14ac:dyDescent="0.35">
      <c r="A2625" s="6" t="s">
        <v>1457</v>
      </c>
      <c r="B2625">
        <v>1</v>
      </c>
    </row>
    <row r="2626" spans="1:2" x14ac:dyDescent="0.35">
      <c r="A2626" s="6" t="s">
        <v>1458</v>
      </c>
      <c r="B2626">
        <v>1</v>
      </c>
    </row>
    <row r="2627" spans="1:2" x14ac:dyDescent="0.35">
      <c r="A2627" s="6" t="s">
        <v>1459</v>
      </c>
      <c r="B2627">
        <v>1</v>
      </c>
    </row>
    <row r="2628" spans="1:2" x14ac:dyDescent="0.35">
      <c r="A2628" s="6" t="s">
        <v>1460</v>
      </c>
      <c r="B2628">
        <v>1</v>
      </c>
    </row>
    <row r="2629" spans="1:2" x14ac:dyDescent="0.35">
      <c r="A2629" s="6" t="s">
        <v>1461</v>
      </c>
      <c r="B2629">
        <v>1</v>
      </c>
    </row>
    <row r="2630" spans="1:2" x14ac:dyDescent="0.35">
      <c r="A2630" s="6" t="s">
        <v>1462</v>
      </c>
      <c r="B2630">
        <v>1</v>
      </c>
    </row>
    <row r="2631" spans="1:2" x14ac:dyDescent="0.35">
      <c r="A2631" s="6" t="s">
        <v>1463</v>
      </c>
      <c r="B2631">
        <v>1</v>
      </c>
    </row>
    <row r="2632" spans="1:2" x14ac:dyDescent="0.35">
      <c r="A2632" s="6" t="s">
        <v>1464</v>
      </c>
      <c r="B2632">
        <v>1</v>
      </c>
    </row>
    <row r="2633" spans="1:2" x14ac:dyDescent="0.35">
      <c r="A2633" s="6" t="s">
        <v>1465</v>
      </c>
      <c r="B2633">
        <v>1</v>
      </c>
    </row>
    <row r="2634" spans="1:2" x14ac:dyDescent="0.35">
      <c r="A2634" s="6" t="s">
        <v>1466</v>
      </c>
      <c r="B2634">
        <v>1</v>
      </c>
    </row>
    <row r="2635" spans="1:2" x14ac:dyDescent="0.35">
      <c r="A2635" s="6" t="s">
        <v>1467</v>
      </c>
      <c r="B2635">
        <v>1</v>
      </c>
    </row>
    <row r="2636" spans="1:2" x14ac:dyDescent="0.35">
      <c r="A2636" s="6" t="s">
        <v>1468</v>
      </c>
      <c r="B2636">
        <v>1</v>
      </c>
    </row>
    <row r="2637" spans="1:2" x14ac:dyDescent="0.35">
      <c r="A2637" s="6" t="s">
        <v>1469</v>
      </c>
      <c r="B2637">
        <v>1</v>
      </c>
    </row>
    <row r="2638" spans="1:2" x14ac:dyDescent="0.35">
      <c r="A2638" s="6" t="s">
        <v>1470</v>
      </c>
      <c r="B2638">
        <v>1</v>
      </c>
    </row>
    <row r="2639" spans="1:2" x14ac:dyDescent="0.35">
      <c r="A2639" s="6" t="s">
        <v>1471</v>
      </c>
      <c r="B2639">
        <v>1</v>
      </c>
    </row>
    <row r="2640" spans="1:2" x14ac:dyDescent="0.35">
      <c r="A2640" s="6" t="s">
        <v>1472</v>
      </c>
      <c r="B2640">
        <v>1</v>
      </c>
    </row>
    <row r="2641" spans="1:2" x14ac:dyDescent="0.35">
      <c r="A2641" s="6" t="s">
        <v>1473</v>
      </c>
      <c r="B2641">
        <v>1</v>
      </c>
    </row>
    <row r="2642" spans="1:2" x14ac:dyDescent="0.35">
      <c r="A2642" s="6" t="s">
        <v>1474</v>
      </c>
      <c r="B2642">
        <v>1</v>
      </c>
    </row>
    <row r="2643" spans="1:2" x14ac:dyDescent="0.35">
      <c r="A2643" s="6" t="s">
        <v>1475</v>
      </c>
      <c r="B2643">
        <v>1</v>
      </c>
    </row>
    <row r="2644" spans="1:2" x14ac:dyDescent="0.35">
      <c r="A2644" s="6" t="s">
        <v>1476</v>
      </c>
      <c r="B2644">
        <v>1</v>
      </c>
    </row>
    <row r="2645" spans="1:2" x14ac:dyDescent="0.35">
      <c r="A2645" s="6" t="s">
        <v>1477</v>
      </c>
      <c r="B2645">
        <v>1</v>
      </c>
    </row>
    <row r="2646" spans="1:2" x14ac:dyDescent="0.35">
      <c r="A2646" s="6" t="s">
        <v>1478</v>
      </c>
      <c r="B2646">
        <v>1</v>
      </c>
    </row>
    <row r="2647" spans="1:2" x14ac:dyDescent="0.35">
      <c r="A2647" s="6" t="s">
        <v>1479</v>
      </c>
      <c r="B2647">
        <v>1</v>
      </c>
    </row>
    <row r="2648" spans="1:2" x14ac:dyDescent="0.35">
      <c r="A2648" s="6" t="s">
        <v>1481</v>
      </c>
      <c r="B2648">
        <v>1</v>
      </c>
    </row>
    <row r="2649" spans="1:2" x14ac:dyDescent="0.35">
      <c r="A2649" s="6" t="s">
        <v>1482</v>
      </c>
      <c r="B2649">
        <v>1</v>
      </c>
    </row>
    <row r="2650" spans="1:2" x14ac:dyDescent="0.35">
      <c r="A2650" s="6" t="s">
        <v>1483</v>
      </c>
      <c r="B2650">
        <v>1</v>
      </c>
    </row>
    <row r="2651" spans="1:2" x14ac:dyDescent="0.35">
      <c r="A2651" s="6" t="s">
        <v>1484</v>
      </c>
      <c r="B2651">
        <v>1</v>
      </c>
    </row>
    <row r="2652" spans="1:2" x14ac:dyDescent="0.35">
      <c r="A2652" s="6" t="s">
        <v>1485</v>
      </c>
      <c r="B2652">
        <v>1</v>
      </c>
    </row>
    <row r="2653" spans="1:2" x14ac:dyDescent="0.35">
      <c r="A2653" s="6" t="s">
        <v>1486</v>
      </c>
      <c r="B2653">
        <v>1</v>
      </c>
    </row>
    <row r="2654" spans="1:2" x14ac:dyDescent="0.35">
      <c r="A2654" s="6" t="s">
        <v>1487</v>
      </c>
      <c r="B2654">
        <v>1</v>
      </c>
    </row>
    <row r="2655" spans="1:2" x14ac:dyDescent="0.35">
      <c r="A2655" s="6" t="s">
        <v>1488</v>
      </c>
      <c r="B2655">
        <v>1</v>
      </c>
    </row>
    <row r="2656" spans="1:2" x14ac:dyDescent="0.35">
      <c r="A2656" s="6" t="s">
        <v>1489</v>
      </c>
      <c r="B2656">
        <v>1</v>
      </c>
    </row>
    <row r="2657" spans="1:2" x14ac:dyDescent="0.35">
      <c r="A2657" s="6" t="s">
        <v>1490</v>
      </c>
      <c r="B2657">
        <v>1</v>
      </c>
    </row>
    <row r="2658" spans="1:2" x14ac:dyDescent="0.35">
      <c r="A2658" s="6" t="s">
        <v>1491</v>
      </c>
      <c r="B2658">
        <v>1</v>
      </c>
    </row>
    <row r="2659" spans="1:2" x14ac:dyDescent="0.35">
      <c r="A2659" s="6" t="s">
        <v>1492</v>
      </c>
      <c r="B2659">
        <v>1</v>
      </c>
    </row>
    <row r="2660" spans="1:2" x14ac:dyDescent="0.35">
      <c r="A2660" s="6" t="s">
        <v>1493</v>
      </c>
      <c r="B2660">
        <v>1</v>
      </c>
    </row>
    <row r="2661" spans="1:2" x14ac:dyDescent="0.35">
      <c r="A2661" s="6" t="s">
        <v>1494</v>
      </c>
      <c r="B2661">
        <v>1</v>
      </c>
    </row>
    <row r="2662" spans="1:2" x14ac:dyDescent="0.35">
      <c r="A2662" s="6" t="s">
        <v>1495</v>
      </c>
      <c r="B2662">
        <v>1</v>
      </c>
    </row>
    <row r="2663" spans="1:2" x14ac:dyDescent="0.35">
      <c r="A2663" s="6" t="s">
        <v>1496</v>
      </c>
      <c r="B2663">
        <v>1</v>
      </c>
    </row>
    <row r="2664" spans="1:2" x14ac:dyDescent="0.35">
      <c r="A2664" s="6" t="s">
        <v>1497</v>
      </c>
      <c r="B2664">
        <v>1</v>
      </c>
    </row>
    <row r="2665" spans="1:2" x14ac:dyDescent="0.35">
      <c r="A2665" s="6" t="s">
        <v>1498</v>
      </c>
      <c r="B2665">
        <v>1</v>
      </c>
    </row>
    <row r="2666" spans="1:2" x14ac:dyDescent="0.35">
      <c r="A2666" s="6" t="s">
        <v>1499</v>
      </c>
      <c r="B2666">
        <v>1</v>
      </c>
    </row>
    <row r="2667" spans="1:2" x14ac:dyDescent="0.35">
      <c r="A2667" s="6" t="s">
        <v>1500</v>
      </c>
      <c r="B2667">
        <v>1</v>
      </c>
    </row>
    <row r="2668" spans="1:2" x14ac:dyDescent="0.35">
      <c r="A2668" s="6" t="s">
        <v>1501</v>
      </c>
      <c r="B2668">
        <v>1</v>
      </c>
    </row>
    <row r="2669" spans="1:2" x14ac:dyDescent="0.35">
      <c r="A2669" s="6" t="s">
        <v>1502</v>
      </c>
      <c r="B2669">
        <v>1</v>
      </c>
    </row>
    <row r="2670" spans="1:2" x14ac:dyDescent="0.35">
      <c r="A2670" s="6" t="s">
        <v>1503</v>
      </c>
      <c r="B2670">
        <v>1</v>
      </c>
    </row>
    <row r="2671" spans="1:2" x14ac:dyDescent="0.35">
      <c r="A2671" s="6" t="s">
        <v>1504</v>
      </c>
      <c r="B2671">
        <v>1</v>
      </c>
    </row>
    <row r="2672" spans="1:2" x14ac:dyDescent="0.35">
      <c r="A2672" s="6" t="s">
        <v>1505</v>
      </c>
      <c r="B2672">
        <v>1</v>
      </c>
    </row>
    <row r="2673" spans="1:2" x14ac:dyDescent="0.35">
      <c r="A2673" s="6" t="s">
        <v>1506</v>
      </c>
      <c r="B2673">
        <v>1</v>
      </c>
    </row>
    <row r="2674" spans="1:2" x14ac:dyDescent="0.35">
      <c r="A2674" s="6" t="s">
        <v>1508</v>
      </c>
      <c r="B2674">
        <v>1</v>
      </c>
    </row>
    <row r="2675" spans="1:2" x14ac:dyDescent="0.35">
      <c r="A2675" s="6" t="s">
        <v>1509</v>
      </c>
      <c r="B2675">
        <v>1</v>
      </c>
    </row>
    <row r="2676" spans="1:2" x14ac:dyDescent="0.35">
      <c r="A2676" s="6" t="s">
        <v>1510</v>
      </c>
      <c r="B2676">
        <v>1</v>
      </c>
    </row>
    <row r="2677" spans="1:2" x14ac:dyDescent="0.35">
      <c r="A2677" s="6" t="s">
        <v>1511</v>
      </c>
      <c r="B2677">
        <v>1</v>
      </c>
    </row>
    <row r="2678" spans="1:2" x14ac:dyDescent="0.35">
      <c r="A2678" s="6" t="s">
        <v>1512</v>
      </c>
      <c r="B2678">
        <v>1</v>
      </c>
    </row>
    <row r="2679" spans="1:2" x14ac:dyDescent="0.35">
      <c r="A2679" s="6" t="s">
        <v>1513</v>
      </c>
      <c r="B2679">
        <v>1</v>
      </c>
    </row>
    <row r="2680" spans="1:2" x14ac:dyDescent="0.35">
      <c r="A2680" s="6" t="s">
        <v>1514</v>
      </c>
      <c r="B2680">
        <v>1</v>
      </c>
    </row>
    <row r="2681" spans="1:2" x14ac:dyDescent="0.35">
      <c r="A2681" s="6" t="s">
        <v>1515</v>
      </c>
      <c r="B2681">
        <v>1</v>
      </c>
    </row>
    <row r="2682" spans="1:2" x14ac:dyDescent="0.35">
      <c r="A2682" s="6" t="s">
        <v>1516</v>
      </c>
      <c r="B2682">
        <v>1</v>
      </c>
    </row>
    <row r="2683" spans="1:2" x14ac:dyDescent="0.35">
      <c r="A2683" s="6" t="s">
        <v>1517</v>
      </c>
      <c r="B2683">
        <v>1</v>
      </c>
    </row>
    <row r="2684" spans="1:2" x14ac:dyDescent="0.35">
      <c r="A2684" s="6" t="s">
        <v>1518</v>
      </c>
      <c r="B2684">
        <v>1</v>
      </c>
    </row>
    <row r="2685" spans="1:2" x14ac:dyDescent="0.35">
      <c r="A2685" s="6" t="s">
        <v>1519</v>
      </c>
      <c r="B2685">
        <v>1</v>
      </c>
    </row>
    <row r="2686" spans="1:2" x14ac:dyDescent="0.35">
      <c r="A2686" s="6" t="s">
        <v>1520</v>
      </c>
      <c r="B2686">
        <v>1</v>
      </c>
    </row>
    <row r="2687" spans="1:2" x14ac:dyDescent="0.35">
      <c r="A2687" s="6" t="s">
        <v>1521</v>
      </c>
      <c r="B2687">
        <v>1</v>
      </c>
    </row>
    <row r="2688" spans="1:2" x14ac:dyDescent="0.35">
      <c r="A2688" s="6" t="s">
        <v>1522</v>
      </c>
      <c r="B2688">
        <v>1</v>
      </c>
    </row>
    <row r="2689" spans="1:2" x14ac:dyDescent="0.35">
      <c r="A2689" s="6" t="s">
        <v>1523</v>
      </c>
      <c r="B2689">
        <v>1</v>
      </c>
    </row>
    <row r="2690" spans="1:2" x14ac:dyDescent="0.35">
      <c r="A2690" s="6" t="s">
        <v>1524</v>
      </c>
      <c r="B2690">
        <v>1</v>
      </c>
    </row>
    <row r="2691" spans="1:2" x14ac:dyDescent="0.35">
      <c r="A2691" s="6" t="s">
        <v>1525</v>
      </c>
      <c r="B2691">
        <v>1</v>
      </c>
    </row>
    <row r="2692" spans="1:2" x14ac:dyDescent="0.35">
      <c r="A2692" s="6" t="s">
        <v>1526</v>
      </c>
      <c r="B2692">
        <v>1</v>
      </c>
    </row>
    <row r="2693" spans="1:2" x14ac:dyDescent="0.35">
      <c r="A2693" s="6" t="s">
        <v>1527</v>
      </c>
      <c r="B2693">
        <v>1</v>
      </c>
    </row>
    <row r="2694" spans="1:2" x14ac:dyDescent="0.35">
      <c r="A2694" s="6" t="s">
        <v>1528</v>
      </c>
      <c r="B2694">
        <v>1</v>
      </c>
    </row>
    <row r="2695" spans="1:2" x14ac:dyDescent="0.35">
      <c r="A2695" s="6" t="s">
        <v>1529</v>
      </c>
      <c r="B2695">
        <v>1</v>
      </c>
    </row>
    <row r="2696" spans="1:2" x14ac:dyDescent="0.35">
      <c r="A2696" s="6" t="s">
        <v>1530</v>
      </c>
      <c r="B2696">
        <v>1</v>
      </c>
    </row>
    <row r="2697" spans="1:2" x14ac:dyDescent="0.35">
      <c r="A2697" s="6" t="s">
        <v>1532</v>
      </c>
      <c r="B2697">
        <v>1</v>
      </c>
    </row>
    <row r="2698" spans="1:2" x14ac:dyDescent="0.35">
      <c r="A2698" s="6" t="s">
        <v>1533</v>
      </c>
      <c r="B2698">
        <v>1</v>
      </c>
    </row>
    <row r="2699" spans="1:2" x14ac:dyDescent="0.35">
      <c r="A2699" s="6" t="s">
        <v>1534</v>
      </c>
      <c r="B2699">
        <v>1</v>
      </c>
    </row>
    <row r="2700" spans="1:2" x14ac:dyDescent="0.35">
      <c r="A2700" s="6" t="s">
        <v>1535</v>
      </c>
      <c r="B2700">
        <v>1</v>
      </c>
    </row>
    <row r="2701" spans="1:2" x14ac:dyDescent="0.35">
      <c r="A2701" s="6" t="s">
        <v>1536</v>
      </c>
      <c r="B2701">
        <v>1</v>
      </c>
    </row>
    <row r="2702" spans="1:2" x14ac:dyDescent="0.35">
      <c r="A2702" s="6" t="s">
        <v>1537</v>
      </c>
      <c r="B2702">
        <v>1</v>
      </c>
    </row>
    <row r="2703" spans="1:2" x14ac:dyDescent="0.35">
      <c r="A2703" s="6" t="s">
        <v>1538</v>
      </c>
      <c r="B2703">
        <v>1</v>
      </c>
    </row>
    <row r="2704" spans="1:2" x14ac:dyDescent="0.35">
      <c r="A2704" s="6" t="s">
        <v>1539</v>
      </c>
      <c r="B2704">
        <v>1</v>
      </c>
    </row>
    <row r="2705" spans="1:2" x14ac:dyDescent="0.35">
      <c r="A2705" s="6" t="s">
        <v>1540</v>
      </c>
      <c r="B2705">
        <v>1</v>
      </c>
    </row>
    <row r="2706" spans="1:2" x14ac:dyDescent="0.35">
      <c r="A2706" s="6" t="s">
        <v>1541</v>
      </c>
      <c r="B2706">
        <v>1</v>
      </c>
    </row>
    <row r="2707" spans="1:2" x14ac:dyDescent="0.35">
      <c r="A2707" s="6" t="s">
        <v>1542</v>
      </c>
      <c r="B2707">
        <v>1</v>
      </c>
    </row>
    <row r="2708" spans="1:2" x14ac:dyDescent="0.35">
      <c r="A2708" s="6" t="s">
        <v>1543</v>
      </c>
      <c r="B2708">
        <v>1</v>
      </c>
    </row>
    <row r="2709" spans="1:2" x14ac:dyDescent="0.35">
      <c r="A2709" s="6" t="s">
        <v>1544</v>
      </c>
      <c r="B2709">
        <v>1</v>
      </c>
    </row>
    <row r="2710" spans="1:2" x14ac:dyDescent="0.35">
      <c r="A2710" s="6" t="s">
        <v>1545</v>
      </c>
      <c r="B2710">
        <v>1</v>
      </c>
    </row>
    <row r="2711" spans="1:2" x14ac:dyDescent="0.35">
      <c r="A2711" s="6" t="s">
        <v>1546</v>
      </c>
      <c r="B2711">
        <v>1</v>
      </c>
    </row>
    <row r="2712" spans="1:2" x14ac:dyDescent="0.35">
      <c r="A2712" s="6" t="s">
        <v>1547</v>
      </c>
      <c r="B2712">
        <v>1</v>
      </c>
    </row>
    <row r="2713" spans="1:2" x14ac:dyDescent="0.35">
      <c r="A2713" s="6" t="s">
        <v>1548</v>
      </c>
      <c r="B2713">
        <v>1</v>
      </c>
    </row>
    <row r="2714" spans="1:2" x14ac:dyDescent="0.35">
      <c r="A2714" s="6" t="s">
        <v>1549</v>
      </c>
      <c r="B2714">
        <v>1</v>
      </c>
    </row>
    <row r="2715" spans="1:2" x14ac:dyDescent="0.35">
      <c r="A2715" s="6" t="s">
        <v>1551</v>
      </c>
      <c r="B2715">
        <v>1</v>
      </c>
    </row>
    <row r="2716" spans="1:2" x14ac:dyDescent="0.35">
      <c r="A2716" s="6" t="s">
        <v>1552</v>
      </c>
      <c r="B2716">
        <v>1</v>
      </c>
    </row>
    <row r="2717" spans="1:2" x14ac:dyDescent="0.35">
      <c r="A2717" s="6" t="s">
        <v>1553</v>
      </c>
      <c r="B2717">
        <v>1</v>
      </c>
    </row>
    <row r="2718" spans="1:2" x14ac:dyDescent="0.35">
      <c r="A2718" s="6" t="s">
        <v>1554</v>
      </c>
      <c r="B2718">
        <v>1</v>
      </c>
    </row>
    <row r="2719" spans="1:2" x14ac:dyDescent="0.35">
      <c r="A2719" s="6" t="s">
        <v>1555</v>
      </c>
      <c r="B2719">
        <v>1</v>
      </c>
    </row>
    <row r="2720" spans="1:2" x14ac:dyDescent="0.35">
      <c r="A2720" s="6" t="s">
        <v>1556</v>
      </c>
      <c r="B2720">
        <v>1</v>
      </c>
    </row>
    <row r="2721" spans="1:2" x14ac:dyDescent="0.35">
      <c r="A2721" s="6" t="s">
        <v>1557</v>
      </c>
      <c r="B2721">
        <v>1</v>
      </c>
    </row>
    <row r="2722" spans="1:2" x14ac:dyDescent="0.35">
      <c r="A2722" s="6" t="s">
        <v>1558</v>
      </c>
      <c r="B2722">
        <v>1</v>
      </c>
    </row>
    <row r="2723" spans="1:2" x14ac:dyDescent="0.35">
      <c r="A2723" s="6" t="s">
        <v>1559</v>
      </c>
      <c r="B2723">
        <v>1</v>
      </c>
    </row>
    <row r="2724" spans="1:2" x14ac:dyDescent="0.35">
      <c r="A2724" s="6" t="s">
        <v>1560</v>
      </c>
      <c r="B2724">
        <v>1</v>
      </c>
    </row>
    <row r="2725" spans="1:2" x14ac:dyDescent="0.35">
      <c r="A2725" s="6" t="s">
        <v>1561</v>
      </c>
      <c r="B2725">
        <v>1</v>
      </c>
    </row>
    <row r="2726" spans="1:2" x14ac:dyDescent="0.35">
      <c r="A2726" s="6" t="s">
        <v>1562</v>
      </c>
      <c r="B2726">
        <v>1</v>
      </c>
    </row>
    <row r="2727" spans="1:2" x14ac:dyDescent="0.35">
      <c r="A2727" s="6" t="s">
        <v>1563</v>
      </c>
      <c r="B2727">
        <v>1</v>
      </c>
    </row>
    <row r="2728" spans="1:2" x14ac:dyDescent="0.35">
      <c r="A2728" s="6" t="s">
        <v>1564</v>
      </c>
      <c r="B2728">
        <v>1</v>
      </c>
    </row>
    <row r="2729" spans="1:2" x14ac:dyDescent="0.35">
      <c r="A2729" s="6" t="s">
        <v>1565</v>
      </c>
      <c r="B2729">
        <v>1</v>
      </c>
    </row>
    <row r="2730" spans="1:2" x14ac:dyDescent="0.35">
      <c r="A2730" s="6" t="s">
        <v>1566</v>
      </c>
      <c r="B2730">
        <v>1</v>
      </c>
    </row>
    <row r="2731" spans="1:2" x14ac:dyDescent="0.35">
      <c r="A2731" s="6" t="s">
        <v>1567</v>
      </c>
      <c r="B2731">
        <v>1</v>
      </c>
    </row>
    <row r="2732" spans="1:2" x14ac:dyDescent="0.35">
      <c r="A2732" s="6" t="s">
        <v>1568</v>
      </c>
      <c r="B2732">
        <v>1</v>
      </c>
    </row>
    <row r="2733" spans="1:2" x14ac:dyDescent="0.35">
      <c r="A2733" s="6" t="s">
        <v>1569</v>
      </c>
      <c r="B2733">
        <v>1</v>
      </c>
    </row>
    <row r="2734" spans="1:2" x14ac:dyDescent="0.35">
      <c r="A2734" s="6" t="s">
        <v>1570</v>
      </c>
      <c r="B2734">
        <v>1</v>
      </c>
    </row>
    <row r="2735" spans="1:2" x14ac:dyDescent="0.35">
      <c r="A2735" s="6" t="s">
        <v>1571</v>
      </c>
      <c r="B2735">
        <v>1</v>
      </c>
    </row>
    <row r="2736" spans="1:2" x14ac:dyDescent="0.35">
      <c r="A2736" s="6" t="s">
        <v>1572</v>
      </c>
      <c r="B2736">
        <v>1</v>
      </c>
    </row>
    <row r="2737" spans="1:2" x14ac:dyDescent="0.35">
      <c r="A2737" s="6" t="s">
        <v>1573</v>
      </c>
      <c r="B2737">
        <v>1</v>
      </c>
    </row>
    <row r="2738" spans="1:2" x14ac:dyDescent="0.35">
      <c r="A2738" s="6" t="s">
        <v>1574</v>
      </c>
      <c r="B2738">
        <v>1</v>
      </c>
    </row>
    <row r="2739" spans="1:2" x14ac:dyDescent="0.35">
      <c r="A2739" s="6" t="s">
        <v>1575</v>
      </c>
      <c r="B2739">
        <v>1</v>
      </c>
    </row>
    <row r="2740" spans="1:2" x14ac:dyDescent="0.35">
      <c r="A2740" s="6" t="s">
        <v>1576</v>
      </c>
      <c r="B2740">
        <v>1</v>
      </c>
    </row>
    <row r="2741" spans="1:2" x14ac:dyDescent="0.35">
      <c r="A2741" s="6" t="s">
        <v>1577</v>
      </c>
      <c r="B2741">
        <v>1</v>
      </c>
    </row>
    <row r="2742" spans="1:2" x14ac:dyDescent="0.35">
      <c r="A2742" s="6" t="s">
        <v>1578</v>
      </c>
      <c r="B2742">
        <v>1</v>
      </c>
    </row>
    <row r="2743" spans="1:2" x14ac:dyDescent="0.35">
      <c r="A2743" s="6" t="s">
        <v>1579</v>
      </c>
      <c r="B2743">
        <v>1</v>
      </c>
    </row>
    <row r="2744" spans="1:2" x14ac:dyDescent="0.35">
      <c r="A2744" s="6" t="s">
        <v>1580</v>
      </c>
      <c r="B2744">
        <v>1</v>
      </c>
    </row>
    <row r="2745" spans="1:2" x14ac:dyDescent="0.35">
      <c r="A2745" s="6" t="s">
        <v>1582</v>
      </c>
      <c r="B2745">
        <v>1</v>
      </c>
    </row>
    <row r="2746" spans="1:2" x14ac:dyDescent="0.35">
      <c r="A2746" s="6" t="s">
        <v>1583</v>
      </c>
      <c r="B2746">
        <v>1</v>
      </c>
    </row>
    <row r="2747" spans="1:2" x14ac:dyDescent="0.35">
      <c r="A2747" s="6" t="s">
        <v>1584</v>
      </c>
      <c r="B2747">
        <v>1</v>
      </c>
    </row>
    <row r="2748" spans="1:2" x14ac:dyDescent="0.35">
      <c r="A2748" s="6" t="s">
        <v>1585</v>
      </c>
      <c r="B2748">
        <v>1</v>
      </c>
    </row>
    <row r="2749" spans="1:2" x14ac:dyDescent="0.35">
      <c r="A2749" s="6" t="s">
        <v>1586</v>
      </c>
      <c r="B2749">
        <v>1</v>
      </c>
    </row>
    <row r="2750" spans="1:2" x14ac:dyDescent="0.35">
      <c r="A2750" s="6" t="s">
        <v>1587</v>
      </c>
      <c r="B2750">
        <v>1</v>
      </c>
    </row>
    <row r="2751" spans="1:2" x14ac:dyDescent="0.35">
      <c r="A2751" s="6" t="s">
        <v>1588</v>
      </c>
      <c r="B2751">
        <v>1</v>
      </c>
    </row>
    <row r="2752" spans="1:2" x14ac:dyDescent="0.35">
      <c r="A2752" s="6" t="s">
        <v>1589</v>
      </c>
      <c r="B2752">
        <v>1</v>
      </c>
    </row>
    <row r="2753" spans="1:2" x14ac:dyDescent="0.35">
      <c r="A2753" s="6" t="s">
        <v>1590</v>
      </c>
      <c r="B2753">
        <v>1</v>
      </c>
    </row>
    <row r="2754" spans="1:2" x14ac:dyDescent="0.35">
      <c r="A2754" s="6" t="s">
        <v>1591</v>
      </c>
      <c r="B2754">
        <v>1</v>
      </c>
    </row>
    <row r="2755" spans="1:2" x14ac:dyDescent="0.35">
      <c r="A2755" s="6" t="s">
        <v>1592</v>
      </c>
      <c r="B2755">
        <v>1</v>
      </c>
    </row>
    <row r="2756" spans="1:2" x14ac:dyDescent="0.35">
      <c r="A2756" s="6" t="s">
        <v>1593</v>
      </c>
      <c r="B2756">
        <v>1</v>
      </c>
    </row>
    <row r="2757" spans="1:2" x14ac:dyDescent="0.35">
      <c r="A2757" s="6" t="s">
        <v>1594</v>
      </c>
      <c r="B2757">
        <v>1</v>
      </c>
    </row>
    <row r="2758" spans="1:2" x14ac:dyDescent="0.35">
      <c r="A2758" s="6" t="s">
        <v>1595</v>
      </c>
      <c r="B2758">
        <v>1</v>
      </c>
    </row>
    <row r="2759" spans="1:2" x14ac:dyDescent="0.35">
      <c r="A2759" s="6" t="s">
        <v>1596</v>
      </c>
      <c r="B2759">
        <v>1</v>
      </c>
    </row>
    <row r="2760" spans="1:2" x14ac:dyDescent="0.35">
      <c r="A2760" s="6" t="s">
        <v>1597</v>
      </c>
      <c r="B2760">
        <v>1</v>
      </c>
    </row>
    <row r="2761" spans="1:2" x14ac:dyDescent="0.35">
      <c r="A2761" s="6" t="s">
        <v>1598</v>
      </c>
      <c r="B2761">
        <v>1</v>
      </c>
    </row>
    <row r="2762" spans="1:2" x14ac:dyDescent="0.35">
      <c r="A2762" s="6" t="s">
        <v>1599</v>
      </c>
      <c r="B2762">
        <v>1</v>
      </c>
    </row>
    <row r="2763" spans="1:2" x14ac:dyDescent="0.35">
      <c r="A2763" s="6" t="s">
        <v>1600</v>
      </c>
      <c r="B2763">
        <v>1</v>
      </c>
    </row>
    <row r="2764" spans="1:2" x14ac:dyDescent="0.35">
      <c r="A2764" s="6" t="s">
        <v>1601</v>
      </c>
      <c r="B2764">
        <v>1</v>
      </c>
    </row>
    <row r="2765" spans="1:2" x14ac:dyDescent="0.35">
      <c r="A2765" s="6" t="s">
        <v>1602</v>
      </c>
      <c r="B2765">
        <v>1</v>
      </c>
    </row>
    <row r="2766" spans="1:2" x14ac:dyDescent="0.35">
      <c r="A2766" s="6" t="s">
        <v>1603</v>
      </c>
      <c r="B2766">
        <v>1</v>
      </c>
    </row>
    <row r="2767" spans="1:2" x14ac:dyDescent="0.35">
      <c r="A2767" s="6" t="s">
        <v>1604</v>
      </c>
      <c r="B2767">
        <v>1</v>
      </c>
    </row>
    <row r="2768" spans="1:2" x14ac:dyDescent="0.35">
      <c r="A2768" s="6" t="s">
        <v>1605</v>
      </c>
      <c r="B2768">
        <v>1</v>
      </c>
    </row>
    <row r="2769" spans="1:2" x14ac:dyDescent="0.35">
      <c r="A2769" s="6" t="s">
        <v>1606</v>
      </c>
      <c r="B2769">
        <v>1</v>
      </c>
    </row>
    <row r="2770" spans="1:2" x14ac:dyDescent="0.35">
      <c r="A2770" s="6" t="s">
        <v>1607</v>
      </c>
      <c r="B2770">
        <v>1</v>
      </c>
    </row>
    <row r="2771" spans="1:2" x14ac:dyDescent="0.35">
      <c r="A2771" s="6" t="s">
        <v>1608</v>
      </c>
      <c r="B2771">
        <v>1</v>
      </c>
    </row>
    <row r="2772" spans="1:2" x14ac:dyDescent="0.35">
      <c r="A2772" s="6" t="s">
        <v>1609</v>
      </c>
      <c r="B2772">
        <v>1</v>
      </c>
    </row>
    <row r="2773" spans="1:2" x14ac:dyDescent="0.35">
      <c r="A2773" s="6" t="s">
        <v>1610</v>
      </c>
      <c r="B2773">
        <v>1</v>
      </c>
    </row>
    <row r="2774" spans="1:2" x14ac:dyDescent="0.35">
      <c r="A2774" s="6" t="s">
        <v>1611</v>
      </c>
      <c r="B2774">
        <v>1</v>
      </c>
    </row>
    <row r="2775" spans="1:2" x14ac:dyDescent="0.35">
      <c r="A2775" s="6" t="s">
        <v>1613</v>
      </c>
      <c r="B2775">
        <v>1</v>
      </c>
    </row>
    <row r="2776" spans="1:2" x14ac:dyDescent="0.35">
      <c r="A2776" s="6" t="s">
        <v>1614</v>
      </c>
      <c r="B2776">
        <v>1</v>
      </c>
    </row>
    <row r="2777" spans="1:2" x14ac:dyDescent="0.35">
      <c r="A2777" s="6" t="s">
        <v>1615</v>
      </c>
      <c r="B2777">
        <v>1</v>
      </c>
    </row>
    <row r="2778" spans="1:2" x14ac:dyDescent="0.35">
      <c r="A2778" s="6" t="s">
        <v>1616</v>
      </c>
      <c r="B2778">
        <v>1</v>
      </c>
    </row>
    <row r="2779" spans="1:2" x14ac:dyDescent="0.35">
      <c r="A2779" s="6" t="s">
        <v>1617</v>
      </c>
      <c r="B2779">
        <v>1</v>
      </c>
    </row>
    <row r="2780" spans="1:2" x14ac:dyDescent="0.35">
      <c r="A2780" s="6" t="s">
        <v>1618</v>
      </c>
      <c r="B2780">
        <v>1</v>
      </c>
    </row>
    <row r="2781" spans="1:2" x14ac:dyDescent="0.35">
      <c r="A2781" s="6" t="s">
        <v>1619</v>
      </c>
      <c r="B2781">
        <v>1</v>
      </c>
    </row>
    <row r="2782" spans="1:2" x14ac:dyDescent="0.35">
      <c r="A2782" s="6" t="s">
        <v>1620</v>
      </c>
      <c r="B2782">
        <v>1</v>
      </c>
    </row>
    <row r="2783" spans="1:2" x14ac:dyDescent="0.35">
      <c r="A2783" s="6" t="s">
        <v>1621</v>
      </c>
      <c r="B2783">
        <v>1</v>
      </c>
    </row>
    <row r="2784" spans="1:2" x14ac:dyDescent="0.35">
      <c r="A2784" s="6" t="s">
        <v>1622</v>
      </c>
      <c r="B2784">
        <v>1</v>
      </c>
    </row>
    <row r="2785" spans="1:2" x14ac:dyDescent="0.35">
      <c r="A2785" s="6" t="s">
        <v>1623</v>
      </c>
      <c r="B2785">
        <v>1</v>
      </c>
    </row>
    <row r="2786" spans="1:2" x14ac:dyDescent="0.35">
      <c r="A2786" s="6" t="s">
        <v>1625</v>
      </c>
      <c r="B2786">
        <v>1</v>
      </c>
    </row>
    <row r="2787" spans="1:2" x14ac:dyDescent="0.35">
      <c r="A2787" s="6" t="s">
        <v>1626</v>
      </c>
      <c r="B2787">
        <v>1</v>
      </c>
    </row>
    <row r="2788" spans="1:2" x14ac:dyDescent="0.35">
      <c r="A2788" s="6" t="s">
        <v>1627</v>
      </c>
      <c r="B2788">
        <v>1</v>
      </c>
    </row>
    <row r="2789" spans="1:2" x14ac:dyDescent="0.35">
      <c r="A2789" s="6" t="s">
        <v>1628</v>
      </c>
      <c r="B2789">
        <v>1</v>
      </c>
    </row>
    <row r="2790" spans="1:2" x14ac:dyDescent="0.35">
      <c r="A2790" s="6" t="s">
        <v>1629</v>
      </c>
      <c r="B2790">
        <v>1</v>
      </c>
    </row>
    <row r="2791" spans="1:2" x14ac:dyDescent="0.35">
      <c r="A2791" s="6" t="s">
        <v>1630</v>
      </c>
      <c r="B2791">
        <v>1</v>
      </c>
    </row>
    <row r="2792" spans="1:2" x14ac:dyDescent="0.35">
      <c r="A2792" s="6" t="s">
        <v>1631</v>
      </c>
      <c r="B2792">
        <v>1</v>
      </c>
    </row>
    <row r="2793" spans="1:2" x14ac:dyDescent="0.35">
      <c r="A2793" s="6" t="s">
        <v>1632</v>
      </c>
      <c r="B2793">
        <v>1</v>
      </c>
    </row>
    <row r="2794" spans="1:2" x14ac:dyDescent="0.35">
      <c r="A2794" s="6" t="s">
        <v>1633</v>
      </c>
      <c r="B2794">
        <v>1</v>
      </c>
    </row>
    <row r="2795" spans="1:2" x14ac:dyDescent="0.35">
      <c r="A2795" s="6" t="s">
        <v>1634</v>
      </c>
      <c r="B2795">
        <v>1</v>
      </c>
    </row>
    <row r="2796" spans="1:2" x14ac:dyDescent="0.35">
      <c r="A2796" s="6" t="s">
        <v>1635</v>
      </c>
      <c r="B2796">
        <v>1</v>
      </c>
    </row>
    <row r="2797" spans="1:2" x14ac:dyDescent="0.35">
      <c r="A2797" s="6" t="s">
        <v>1636</v>
      </c>
      <c r="B2797">
        <v>1</v>
      </c>
    </row>
    <row r="2798" spans="1:2" x14ac:dyDescent="0.35">
      <c r="A2798" s="6" t="s">
        <v>1637</v>
      </c>
      <c r="B2798">
        <v>1</v>
      </c>
    </row>
    <row r="2799" spans="1:2" x14ac:dyDescent="0.35">
      <c r="A2799" s="6" t="s">
        <v>1638</v>
      </c>
      <c r="B2799">
        <v>1</v>
      </c>
    </row>
    <row r="2800" spans="1:2" x14ac:dyDescent="0.35">
      <c r="A2800" s="6" t="s">
        <v>1639</v>
      </c>
      <c r="B2800">
        <v>1</v>
      </c>
    </row>
    <row r="2801" spans="1:2" x14ac:dyDescent="0.35">
      <c r="A2801" s="6" t="s">
        <v>1640</v>
      </c>
      <c r="B2801">
        <v>1</v>
      </c>
    </row>
    <row r="2802" spans="1:2" x14ac:dyDescent="0.35">
      <c r="A2802" s="6" t="s">
        <v>1641</v>
      </c>
      <c r="B2802">
        <v>1</v>
      </c>
    </row>
    <row r="2803" spans="1:2" x14ac:dyDescent="0.35">
      <c r="A2803" s="6" t="s">
        <v>1642</v>
      </c>
      <c r="B2803">
        <v>1</v>
      </c>
    </row>
    <row r="2804" spans="1:2" x14ac:dyDescent="0.35">
      <c r="A2804" s="6" t="s">
        <v>1643</v>
      </c>
      <c r="B2804">
        <v>1</v>
      </c>
    </row>
    <row r="2805" spans="1:2" x14ac:dyDescent="0.35">
      <c r="A2805" s="6" t="s">
        <v>1644</v>
      </c>
      <c r="B2805">
        <v>1</v>
      </c>
    </row>
    <row r="2806" spans="1:2" x14ac:dyDescent="0.35">
      <c r="A2806" s="6" t="s">
        <v>1645</v>
      </c>
      <c r="B2806">
        <v>1</v>
      </c>
    </row>
    <row r="2807" spans="1:2" x14ac:dyDescent="0.35">
      <c r="A2807" s="6" t="s">
        <v>1646</v>
      </c>
      <c r="B2807">
        <v>1</v>
      </c>
    </row>
    <row r="2808" spans="1:2" x14ac:dyDescent="0.35">
      <c r="A2808" s="6" t="s">
        <v>1647</v>
      </c>
      <c r="B2808">
        <v>1</v>
      </c>
    </row>
    <row r="2809" spans="1:2" x14ac:dyDescent="0.35">
      <c r="A2809" s="6" t="s">
        <v>1648</v>
      </c>
      <c r="B2809">
        <v>1</v>
      </c>
    </row>
    <row r="2810" spans="1:2" x14ac:dyDescent="0.35">
      <c r="A2810" s="6" t="s">
        <v>1649</v>
      </c>
      <c r="B2810">
        <v>1</v>
      </c>
    </row>
    <row r="2811" spans="1:2" x14ac:dyDescent="0.35">
      <c r="A2811" s="6" t="s">
        <v>1650</v>
      </c>
      <c r="B2811">
        <v>2</v>
      </c>
    </row>
    <row r="2812" spans="1:2" x14ac:dyDescent="0.35">
      <c r="A2812" s="6" t="s">
        <v>1651</v>
      </c>
      <c r="B2812">
        <v>1</v>
      </c>
    </row>
    <row r="2813" spans="1:2" x14ac:dyDescent="0.35">
      <c r="A2813" s="6" t="s">
        <v>1652</v>
      </c>
      <c r="B2813">
        <v>1</v>
      </c>
    </row>
    <row r="2814" spans="1:2" x14ac:dyDescent="0.35">
      <c r="A2814" s="6" t="s">
        <v>1653</v>
      </c>
      <c r="B2814">
        <v>1</v>
      </c>
    </row>
    <row r="2815" spans="1:2" x14ac:dyDescent="0.35">
      <c r="A2815" s="6" t="s">
        <v>1654</v>
      </c>
      <c r="B2815">
        <v>1</v>
      </c>
    </row>
    <row r="2816" spans="1:2" x14ac:dyDescent="0.35">
      <c r="A2816" s="6" t="s">
        <v>1655</v>
      </c>
      <c r="B2816">
        <v>1</v>
      </c>
    </row>
    <row r="2817" spans="1:2" x14ac:dyDescent="0.35">
      <c r="A2817" s="6" t="s">
        <v>1656</v>
      </c>
      <c r="B2817">
        <v>1</v>
      </c>
    </row>
    <row r="2818" spans="1:2" x14ac:dyDescent="0.35">
      <c r="A2818" s="6" t="s">
        <v>1658</v>
      </c>
      <c r="B2818">
        <v>1</v>
      </c>
    </row>
    <row r="2819" spans="1:2" x14ac:dyDescent="0.35">
      <c r="A2819" s="6" t="s">
        <v>1659</v>
      </c>
      <c r="B2819">
        <v>1</v>
      </c>
    </row>
    <row r="2820" spans="1:2" x14ac:dyDescent="0.35">
      <c r="A2820" s="6" t="s">
        <v>1660</v>
      </c>
      <c r="B2820">
        <v>1</v>
      </c>
    </row>
    <row r="2821" spans="1:2" x14ac:dyDescent="0.35">
      <c r="A2821" s="6" t="s">
        <v>1661</v>
      </c>
      <c r="B2821">
        <v>1</v>
      </c>
    </row>
    <row r="2822" spans="1:2" x14ac:dyDescent="0.35">
      <c r="A2822" s="6" t="s">
        <v>1662</v>
      </c>
      <c r="B2822">
        <v>1</v>
      </c>
    </row>
    <row r="2823" spans="1:2" x14ac:dyDescent="0.35">
      <c r="A2823" s="6" t="s">
        <v>1663</v>
      </c>
      <c r="B2823">
        <v>1</v>
      </c>
    </row>
    <row r="2824" spans="1:2" x14ac:dyDescent="0.35">
      <c r="A2824" s="6" t="s">
        <v>1665</v>
      </c>
      <c r="B2824">
        <v>1</v>
      </c>
    </row>
    <row r="2825" spans="1:2" x14ac:dyDescent="0.35">
      <c r="A2825" s="6" t="s">
        <v>1666</v>
      </c>
      <c r="B2825">
        <v>1</v>
      </c>
    </row>
    <row r="2826" spans="1:2" x14ac:dyDescent="0.35">
      <c r="A2826" s="6" t="s">
        <v>1667</v>
      </c>
      <c r="B2826">
        <v>1</v>
      </c>
    </row>
    <row r="2827" spans="1:2" x14ac:dyDescent="0.35">
      <c r="A2827" s="6" t="s">
        <v>1668</v>
      </c>
      <c r="B2827">
        <v>1</v>
      </c>
    </row>
    <row r="2828" spans="1:2" x14ac:dyDescent="0.35">
      <c r="A2828" s="6" t="s">
        <v>1669</v>
      </c>
      <c r="B2828">
        <v>1</v>
      </c>
    </row>
    <row r="2829" spans="1:2" x14ac:dyDescent="0.35">
      <c r="A2829" s="6" t="s">
        <v>1670</v>
      </c>
      <c r="B2829">
        <v>1</v>
      </c>
    </row>
    <row r="2830" spans="1:2" x14ac:dyDescent="0.35">
      <c r="A2830" s="6" t="s">
        <v>1671</v>
      </c>
      <c r="B2830">
        <v>1</v>
      </c>
    </row>
    <row r="2831" spans="1:2" x14ac:dyDescent="0.35">
      <c r="A2831" s="6" t="s">
        <v>1672</v>
      </c>
      <c r="B2831">
        <v>1</v>
      </c>
    </row>
    <row r="2832" spans="1:2" x14ac:dyDescent="0.35">
      <c r="A2832" s="6" t="s">
        <v>1673</v>
      </c>
      <c r="B2832">
        <v>1</v>
      </c>
    </row>
    <row r="2833" spans="1:2" x14ac:dyDescent="0.35">
      <c r="A2833" s="6" t="s">
        <v>1674</v>
      </c>
      <c r="B2833">
        <v>1</v>
      </c>
    </row>
    <row r="2834" spans="1:2" x14ac:dyDescent="0.35">
      <c r="A2834" s="6" t="s">
        <v>1675</v>
      </c>
      <c r="B2834">
        <v>1</v>
      </c>
    </row>
    <row r="2835" spans="1:2" x14ac:dyDescent="0.35">
      <c r="A2835" s="6" t="s">
        <v>1676</v>
      </c>
      <c r="B2835">
        <v>1</v>
      </c>
    </row>
    <row r="2836" spans="1:2" x14ac:dyDescent="0.35">
      <c r="A2836" s="6" t="s">
        <v>1677</v>
      </c>
      <c r="B2836">
        <v>1</v>
      </c>
    </row>
    <row r="2837" spans="1:2" x14ac:dyDescent="0.35">
      <c r="A2837" s="6" t="s">
        <v>1678</v>
      </c>
      <c r="B2837">
        <v>1</v>
      </c>
    </row>
    <row r="2838" spans="1:2" x14ac:dyDescent="0.35">
      <c r="A2838" s="6" t="s">
        <v>1679</v>
      </c>
      <c r="B2838">
        <v>1</v>
      </c>
    </row>
    <row r="2839" spans="1:2" x14ac:dyDescent="0.35">
      <c r="A2839" s="6" t="s">
        <v>1680</v>
      </c>
      <c r="B2839">
        <v>1</v>
      </c>
    </row>
    <row r="2840" spans="1:2" x14ac:dyDescent="0.35">
      <c r="A2840" s="6" t="s">
        <v>1681</v>
      </c>
      <c r="B2840">
        <v>1</v>
      </c>
    </row>
    <row r="2841" spans="1:2" x14ac:dyDescent="0.35">
      <c r="A2841" s="6" t="s">
        <v>1682</v>
      </c>
      <c r="B2841">
        <v>1</v>
      </c>
    </row>
    <row r="2842" spans="1:2" x14ac:dyDescent="0.35">
      <c r="A2842" s="6" t="s">
        <v>1683</v>
      </c>
      <c r="B2842">
        <v>1</v>
      </c>
    </row>
    <row r="2843" spans="1:2" x14ac:dyDescent="0.35">
      <c r="A2843" s="6" t="s">
        <v>1684</v>
      </c>
      <c r="B2843">
        <v>1</v>
      </c>
    </row>
    <row r="2844" spans="1:2" x14ac:dyDescent="0.35">
      <c r="A2844" s="6" t="s">
        <v>1685</v>
      </c>
      <c r="B2844">
        <v>1</v>
      </c>
    </row>
    <row r="2845" spans="1:2" x14ac:dyDescent="0.35">
      <c r="A2845" s="6" t="s">
        <v>1686</v>
      </c>
      <c r="B2845">
        <v>1</v>
      </c>
    </row>
    <row r="2846" spans="1:2" x14ac:dyDescent="0.35">
      <c r="A2846" s="6" t="s">
        <v>1687</v>
      </c>
      <c r="B2846">
        <v>1</v>
      </c>
    </row>
    <row r="2847" spans="1:2" x14ac:dyDescent="0.35">
      <c r="A2847" s="6" t="s">
        <v>1688</v>
      </c>
      <c r="B2847">
        <v>1</v>
      </c>
    </row>
    <row r="2848" spans="1:2" x14ac:dyDescent="0.35">
      <c r="A2848" s="6" t="s">
        <v>1690</v>
      </c>
      <c r="B2848">
        <v>1</v>
      </c>
    </row>
    <row r="2849" spans="1:2" x14ac:dyDescent="0.35">
      <c r="A2849" s="6" t="s">
        <v>1691</v>
      </c>
      <c r="B2849">
        <v>1</v>
      </c>
    </row>
    <row r="2850" spans="1:2" x14ac:dyDescent="0.35">
      <c r="A2850" s="6" t="s">
        <v>1692</v>
      </c>
      <c r="B2850">
        <v>1</v>
      </c>
    </row>
    <row r="2851" spans="1:2" x14ac:dyDescent="0.35">
      <c r="A2851" s="6" t="s">
        <v>1693</v>
      </c>
      <c r="B2851">
        <v>1</v>
      </c>
    </row>
    <row r="2852" spans="1:2" x14ac:dyDescent="0.35">
      <c r="A2852" s="6" t="s">
        <v>1694</v>
      </c>
      <c r="B2852">
        <v>1</v>
      </c>
    </row>
    <row r="2853" spans="1:2" x14ac:dyDescent="0.35">
      <c r="A2853" s="6" t="s">
        <v>1695</v>
      </c>
      <c r="B2853">
        <v>1</v>
      </c>
    </row>
    <row r="2854" spans="1:2" x14ac:dyDescent="0.35">
      <c r="A2854" s="6" t="s">
        <v>1696</v>
      </c>
      <c r="B2854">
        <v>1</v>
      </c>
    </row>
    <row r="2855" spans="1:2" x14ac:dyDescent="0.35">
      <c r="A2855" s="6" t="s">
        <v>1697</v>
      </c>
      <c r="B2855">
        <v>1</v>
      </c>
    </row>
    <row r="2856" spans="1:2" x14ac:dyDescent="0.35">
      <c r="A2856" s="6" t="s">
        <v>1698</v>
      </c>
      <c r="B2856">
        <v>1</v>
      </c>
    </row>
    <row r="2857" spans="1:2" x14ac:dyDescent="0.35">
      <c r="A2857" s="6" t="s">
        <v>1699</v>
      </c>
      <c r="B2857">
        <v>1</v>
      </c>
    </row>
    <row r="2858" spans="1:2" x14ac:dyDescent="0.35">
      <c r="A2858" s="6" t="s">
        <v>1700</v>
      </c>
      <c r="B2858">
        <v>1</v>
      </c>
    </row>
    <row r="2859" spans="1:2" x14ac:dyDescent="0.35">
      <c r="A2859" s="6" t="s">
        <v>1701</v>
      </c>
      <c r="B2859">
        <v>1</v>
      </c>
    </row>
    <row r="2860" spans="1:2" x14ac:dyDescent="0.35">
      <c r="A2860" s="6" t="s">
        <v>1702</v>
      </c>
      <c r="B2860">
        <v>1</v>
      </c>
    </row>
    <row r="2861" spans="1:2" x14ac:dyDescent="0.35">
      <c r="A2861" s="6" t="s">
        <v>1703</v>
      </c>
      <c r="B2861">
        <v>1</v>
      </c>
    </row>
    <row r="2862" spans="1:2" x14ac:dyDescent="0.35">
      <c r="A2862" s="6" t="s">
        <v>1704</v>
      </c>
      <c r="B2862">
        <v>1</v>
      </c>
    </row>
    <row r="2863" spans="1:2" x14ac:dyDescent="0.35">
      <c r="A2863" s="6" t="s">
        <v>1705</v>
      </c>
      <c r="B2863">
        <v>1</v>
      </c>
    </row>
    <row r="2864" spans="1:2" x14ac:dyDescent="0.35">
      <c r="A2864" s="6" t="s">
        <v>1706</v>
      </c>
      <c r="B2864">
        <v>1</v>
      </c>
    </row>
    <row r="2865" spans="1:2" x14ac:dyDescent="0.35">
      <c r="A2865" s="6" t="s">
        <v>1707</v>
      </c>
      <c r="B2865">
        <v>1</v>
      </c>
    </row>
    <row r="2866" spans="1:2" x14ac:dyDescent="0.35">
      <c r="A2866" s="6" t="s">
        <v>1708</v>
      </c>
      <c r="B2866">
        <v>1</v>
      </c>
    </row>
    <row r="2867" spans="1:2" x14ac:dyDescent="0.35">
      <c r="A2867" s="6" t="s">
        <v>1709</v>
      </c>
      <c r="B2867">
        <v>1</v>
      </c>
    </row>
    <row r="2868" spans="1:2" x14ac:dyDescent="0.35">
      <c r="A2868" s="6" t="s">
        <v>1710</v>
      </c>
      <c r="B2868">
        <v>1</v>
      </c>
    </row>
    <row r="2869" spans="1:2" x14ac:dyDescent="0.35">
      <c r="A2869" s="6" t="s">
        <v>1711</v>
      </c>
      <c r="B2869">
        <v>1</v>
      </c>
    </row>
    <row r="2870" spans="1:2" x14ac:dyDescent="0.35">
      <c r="A2870" s="6" t="s">
        <v>1712</v>
      </c>
      <c r="B2870">
        <v>1</v>
      </c>
    </row>
    <row r="2871" spans="1:2" x14ac:dyDescent="0.35">
      <c r="A2871" s="6" t="s">
        <v>1713</v>
      </c>
      <c r="B2871">
        <v>1</v>
      </c>
    </row>
    <row r="2872" spans="1:2" x14ac:dyDescent="0.35">
      <c r="A2872" s="6" t="s">
        <v>1714</v>
      </c>
      <c r="B2872">
        <v>1</v>
      </c>
    </row>
    <row r="2873" spans="1:2" x14ac:dyDescent="0.35">
      <c r="A2873" s="6" t="s">
        <v>1715</v>
      </c>
      <c r="B2873">
        <v>1</v>
      </c>
    </row>
    <row r="2874" spans="1:2" x14ac:dyDescent="0.35">
      <c r="A2874" s="6" t="s">
        <v>1716</v>
      </c>
      <c r="B2874">
        <v>1</v>
      </c>
    </row>
    <row r="2875" spans="1:2" x14ac:dyDescent="0.35">
      <c r="A2875" s="6" t="s">
        <v>1717</v>
      </c>
      <c r="B2875">
        <v>1</v>
      </c>
    </row>
    <row r="2876" spans="1:2" x14ac:dyDescent="0.35">
      <c r="A2876" s="6" t="s">
        <v>1718</v>
      </c>
      <c r="B2876">
        <v>1</v>
      </c>
    </row>
    <row r="2877" spans="1:2" x14ac:dyDescent="0.35">
      <c r="A2877" s="6" t="s">
        <v>1719</v>
      </c>
      <c r="B2877">
        <v>1</v>
      </c>
    </row>
    <row r="2878" spans="1:2" x14ac:dyDescent="0.35">
      <c r="A2878" s="6" t="s">
        <v>1720</v>
      </c>
      <c r="B2878">
        <v>1</v>
      </c>
    </row>
    <row r="2879" spans="1:2" x14ac:dyDescent="0.35">
      <c r="A2879" s="6" t="s">
        <v>1721</v>
      </c>
      <c r="B2879">
        <v>1</v>
      </c>
    </row>
    <row r="2880" spans="1:2" x14ac:dyDescent="0.35">
      <c r="A2880" s="6" t="s">
        <v>1722</v>
      </c>
      <c r="B2880">
        <v>1</v>
      </c>
    </row>
    <row r="2881" spans="1:2" x14ac:dyDescent="0.35">
      <c r="A2881" s="6" t="s">
        <v>1723</v>
      </c>
      <c r="B2881">
        <v>1</v>
      </c>
    </row>
    <row r="2882" spans="1:2" x14ac:dyDescent="0.35">
      <c r="A2882" s="6" t="s">
        <v>1725</v>
      </c>
      <c r="B2882">
        <v>1</v>
      </c>
    </row>
    <row r="2883" spans="1:2" x14ac:dyDescent="0.35">
      <c r="A2883" s="6" t="s">
        <v>1726</v>
      </c>
      <c r="B2883">
        <v>1</v>
      </c>
    </row>
    <row r="2884" spans="1:2" x14ac:dyDescent="0.35">
      <c r="A2884" s="6" t="s">
        <v>1727</v>
      </c>
      <c r="B2884">
        <v>1</v>
      </c>
    </row>
    <row r="2885" spans="1:2" x14ac:dyDescent="0.35">
      <c r="A2885" s="6" t="s">
        <v>1728</v>
      </c>
      <c r="B2885">
        <v>1</v>
      </c>
    </row>
    <row r="2886" spans="1:2" x14ac:dyDescent="0.35">
      <c r="A2886" s="6" t="s">
        <v>1729</v>
      </c>
      <c r="B2886">
        <v>1</v>
      </c>
    </row>
    <row r="2887" spans="1:2" x14ac:dyDescent="0.35">
      <c r="A2887" s="6" t="s">
        <v>1730</v>
      </c>
      <c r="B2887">
        <v>1</v>
      </c>
    </row>
    <row r="2888" spans="1:2" x14ac:dyDescent="0.35">
      <c r="A2888" s="6" t="s">
        <v>1731</v>
      </c>
      <c r="B2888">
        <v>1</v>
      </c>
    </row>
    <row r="2889" spans="1:2" x14ac:dyDescent="0.35">
      <c r="A2889" s="6" t="s">
        <v>1732</v>
      </c>
      <c r="B2889">
        <v>1</v>
      </c>
    </row>
    <row r="2890" spans="1:2" x14ac:dyDescent="0.35">
      <c r="A2890" s="6" t="s">
        <v>1733</v>
      </c>
      <c r="B2890">
        <v>1</v>
      </c>
    </row>
    <row r="2891" spans="1:2" x14ac:dyDescent="0.35">
      <c r="A2891" s="6" t="s">
        <v>1734</v>
      </c>
      <c r="B2891">
        <v>1</v>
      </c>
    </row>
    <row r="2892" spans="1:2" x14ac:dyDescent="0.35">
      <c r="A2892" s="6" t="s">
        <v>1735</v>
      </c>
      <c r="B2892">
        <v>1</v>
      </c>
    </row>
    <row r="2893" spans="1:2" x14ac:dyDescent="0.35">
      <c r="A2893" s="6" t="s">
        <v>1736</v>
      </c>
      <c r="B2893">
        <v>1</v>
      </c>
    </row>
    <row r="2894" spans="1:2" x14ac:dyDescent="0.35">
      <c r="A2894" s="6" t="s">
        <v>1737</v>
      </c>
      <c r="B2894">
        <v>1</v>
      </c>
    </row>
    <row r="2895" spans="1:2" x14ac:dyDescent="0.35">
      <c r="A2895" s="6" t="s">
        <v>1738</v>
      </c>
      <c r="B2895">
        <v>1</v>
      </c>
    </row>
    <row r="2896" spans="1:2" x14ac:dyDescent="0.35">
      <c r="A2896" s="6" t="s">
        <v>1739</v>
      </c>
      <c r="B2896">
        <v>1</v>
      </c>
    </row>
    <row r="2897" spans="1:2" x14ac:dyDescent="0.35">
      <c r="A2897" s="6" t="s">
        <v>1740</v>
      </c>
      <c r="B2897">
        <v>1</v>
      </c>
    </row>
    <row r="2898" spans="1:2" x14ac:dyDescent="0.35">
      <c r="A2898" s="6" t="s">
        <v>1741</v>
      </c>
      <c r="B2898">
        <v>1</v>
      </c>
    </row>
    <row r="2899" spans="1:2" x14ac:dyDescent="0.35">
      <c r="A2899" s="6" t="s">
        <v>1742</v>
      </c>
      <c r="B2899">
        <v>1</v>
      </c>
    </row>
    <row r="2900" spans="1:2" x14ac:dyDescent="0.35">
      <c r="A2900" s="6" t="s">
        <v>1743</v>
      </c>
      <c r="B2900">
        <v>1</v>
      </c>
    </row>
    <row r="2901" spans="1:2" x14ac:dyDescent="0.35">
      <c r="A2901" s="6" t="s">
        <v>1744</v>
      </c>
      <c r="B2901">
        <v>1</v>
      </c>
    </row>
    <row r="2902" spans="1:2" x14ac:dyDescent="0.35">
      <c r="A2902" s="6" t="s">
        <v>1745</v>
      </c>
      <c r="B2902">
        <v>1</v>
      </c>
    </row>
    <row r="2903" spans="1:2" x14ac:dyDescent="0.35">
      <c r="A2903" s="6" t="s">
        <v>1746</v>
      </c>
      <c r="B2903">
        <v>1</v>
      </c>
    </row>
    <row r="2904" spans="1:2" x14ac:dyDescent="0.35">
      <c r="A2904" s="6" t="s">
        <v>1747</v>
      </c>
      <c r="B2904">
        <v>1</v>
      </c>
    </row>
    <row r="2905" spans="1:2" x14ac:dyDescent="0.35">
      <c r="A2905" s="6" t="s">
        <v>1748</v>
      </c>
      <c r="B2905">
        <v>1</v>
      </c>
    </row>
    <row r="2906" spans="1:2" x14ac:dyDescent="0.35">
      <c r="A2906" s="6" t="s">
        <v>1749</v>
      </c>
      <c r="B2906">
        <v>1</v>
      </c>
    </row>
    <row r="2907" spans="1:2" x14ac:dyDescent="0.35">
      <c r="A2907" s="6" t="s">
        <v>1750</v>
      </c>
      <c r="B2907">
        <v>1</v>
      </c>
    </row>
    <row r="2908" spans="1:2" x14ac:dyDescent="0.35">
      <c r="A2908" s="6" t="s">
        <v>1751</v>
      </c>
      <c r="B2908">
        <v>1</v>
      </c>
    </row>
    <row r="2909" spans="1:2" x14ac:dyDescent="0.35">
      <c r="A2909" s="6" t="s">
        <v>1752</v>
      </c>
      <c r="B2909">
        <v>1</v>
      </c>
    </row>
    <row r="2910" spans="1:2" x14ac:dyDescent="0.35">
      <c r="A2910" s="6" t="s">
        <v>1753</v>
      </c>
      <c r="B2910">
        <v>1</v>
      </c>
    </row>
    <row r="2911" spans="1:2" x14ac:dyDescent="0.35">
      <c r="A2911" s="6" t="s">
        <v>1754</v>
      </c>
      <c r="B2911">
        <v>1</v>
      </c>
    </row>
    <row r="2912" spans="1:2" x14ac:dyDescent="0.35">
      <c r="A2912" s="6" t="s">
        <v>1755</v>
      </c>
      <c r="B2912">
        <v>1</v>
      </c>
    </row>
    <row r="2913" spans="1:2" x14ac:dyDescent="0.35">
      <c r="A2913" s="6" t="s">
        <v>1756</v>
      </c>
      <c r="B2913">
        <v>1</v>
      </c>
    </row>
    <row r="2914" spans="1:2" x14ac:dyDescent="0.35">
      <c r="A2914" s="6" t="s">
        <v>1757</v>
      </c>
      <c r="B2914">
        <v>1</v>
      </c>
    </row>
    <row r="2915" spans="1:2" x14ac:dyDescent="0.35">
      <c r="A2915" s="6" t="s">
        <v>1758</v>
      </c>
      <c r="B2915">
        <v>1</v>
      </c>
    </row>
    <row r="2916" spans="1:2" x14ac:dyDescent="0.35">
      <c r="A2916" s="6" t="s">
        <v>1759</v>
      </c>
      <c r="B2916">
        <v>1</v>
      </c>
    </row>
    <row r="2917" spans="1:2" x14ac:dyDescent="0.35">
      <c r="A2917" s="6" t="s">
        <v>1760</v>
      </c>
      <c r="B2917">
        <v>1</v>
      </c>
    </row>
    <row r="2918" spans="1:2" x14ac:dyDescent="0.35">
      <c r="A2918" s="6" t="s">
        <v>1761</v>
      </c>
      <c r="B2918">
        <v>1</v>
      </c>
    </row>
    <row r="2919" spans="1:2" x14ac:dyDescent="0.35">
      <c r="A2919" s="6" t="s">
        <v>1762</v>
      </c>
      <c r="B2919">
        <v>1</v>
      </c>
    </row>
    <row r="2920" spans="1:2" x14ac:dyDescent="0.35">
      <c r="A2920" s="6" t="s">
        <v>1763</v>
      </c>
      <c r="B2920">
        <v>1</v>
      </c>
    </row>
    <row r="2921" spans="1:2" x14ac:dyDescent="0.35">
      <c r="A2921" s="6" t="s">
        <v>1764</v>
      </c>
      <c r="B2921">
        <v>1</v>
      </c>
    </row>
    <row r="2922" spans="1:2" x14ac:dyDescent="0.35">
      <c r="A2922" s="6" t="s">
        <v>1765</v>
      </c>
      <c r="B2922">
        <v>1</v>
      </c>
    </row>
    <row r="2923" spans="1:2" x14ac:dyDescent="0.35">
      <c r="A2923" s="6" t="s">
        <v>1766</v>
      </c>
      <c r="B2923">
        <v>1</v>
      </c>
    </row>
    <row r="2924" spans="1:2" x14ac:dyDescent="0.35">
      <c r="A2924" s="6" t="s">
        <v>1767</v>
      </c>
      <c r="B2924">
        <v>1</v>
      </c>
    </row>
    <row r="2925" spans="1:2" x14ac:dyDescent="0.35">
      <c r="A2925" s="6" t="s">
        <v>1768</v>
      </c>
      <c r="B2925">
        <v>1</v>
      </c>
    </row>
    <row r="2926" spans="1:2" x14ac:dyDescent="0.35">
      <c r="A2926" s="6" t="s">
        <v>1769</v>
      </c>
      <c r="B2926">
        <v>1</v>
      </c>
    </row>
    <row r="2927" spans="1:2" x14ac:dyDescent="0.35">
      <c r="A2927" s="6" t="s">
        <v>1770</v>
      </c>
      <c r="B2927">
        <v>1</v>
      </c>
    </row>
    <row r="2928" spans="1:2" x14ac:dyDescent="0.35">
      <c r="A2928" s="6" t="s">
        <v>1771</v>
      </c>
      <c r="B2928">
        <v>1</v>
      </c>
    </row>
    <row r="2929" spans="1:2" x14ac:dyDescent="0.35">
      <c r="A2929" s="6" t="s">
        <v>1772</v>
      </c>
      <c r="B2929">
        <v>1</v>
      </c>
    </row>
    <row r="2930" spans="1:2" x14ac:dyDescent="0.35">
      <c r="A2930" s="6" t="s">
        <v>1773</v>
      </c>
      <c r="B2930">
        <v>1</v>
      </c>
    </row>
    <row r="2931" spans="1:2" x14ac:dyDescent="0.35">
      <c r="A2931" s="6" t="s">
        <v>1774</v>
      </c>
      <c r="B2931">
        <v>1</v>
      </c>
    </row>
    <row r="2932" spans="1:2" x14ac:dyDescent="0.35">
      <c r="A2932" s="6" t="s">
        <v>1775</v>
      </c>
      <c r="B2932">
        <v>1</v>
      </c>
    </row>
    <row r="2933" spans="1:2" x14ac:dyDescent="0.35">
      <c r="A2933" s="6" t="s">
        <v>1776</v>
      </c>
      <c r="B2933">
        <v>1</v>
      </c>
    </row>
    <row r="2934" spans="1:2" x14ac:dyDescent="0.35">
      <c r="A2934" s="6" t="s">
        <v>1778</v>
      </c>
      <c r="B2934">
        <v>1</v>
      </c>
    </row>
    <row r="2935" spans="1:2" x14ac:dyDescent="0.35">
      <c r="A2935" s="6" t="s">
        <v>1779</v>
      </c>
      <c r="B2935">
        <v>1</v>
      </c>
    </row>
    <row r="2936" spans="1:2" x14ac:dyDescent="0.35">
      <c r="A2936" s="6" t="s">
        <v>1780</v>
      </c>
      <c r="B2936">
        <v>1</v>
      </c>
    </row>
    <row r="2937" spans="1:2" x14ac:dyDescent="0.35">
      <c r="A2937" s="6" t="s">
        <v>1781</v>
      </c>
      <c r="B2937">
        <v>1</v>
      </c>
    </row>
    <row r="2938" spans="1:2" x14ac:dyDescent="0.35">
      <c r="A2938" s="6" t="s">
        <v>1782</v>
      </c>
      <c r="B2938">
        <v>1</v>
      </c>
    </row>
    <row r="2939" spans="1:2" x14ac:dyDescent="0.35">
      <c r="A2939" s="6" t="s">
        <v>1783</v>
      </c>
      <c r="B2939">
        <v>1</v>
      </c>
    </row>
    <row r="2940" spans="1:2" x14ac:dyDescent="0.35">
      <c r="A2940" s="6" t="s">
        <v>1784</v>
      </c>
      <c r="B2940">
        <v>1</v>
      </c>
    </row>
    <row r="2941" spans="1:2" x14ac:dyDescent="0.35">
      <c r="A2941" s="6" t="s">
        <v>1785</v>
      </c>
      <c r="B2941">
        <v>1</v>
      </c>
    </row>
    <row r="2942" spans="1:2" x14ac:dyDescent="0.35">
      <c r="A2942" s="6" t="s">
        <v>1786</v>
      </c>
      <c r="B2942">
        <v>1</v>
      </c>
    </row>
    <row r="2943" spans="1:2" x14ac:dyDescent="0.35">
      <c r="A2943" s="6" t="s">
        <v>1787</v>
      </c>
      <c r="B2943">
        <v>1</v>
      </c>
    </row>
    <row r="2944" spans="1:2" x14ac:dyDescent="0.35">
      <c r="A2944" s="6" t="s">
        <v>1788</v>
      </c>
      <c r="B2944">
        <v>1</v>
      </c>
    </row>
    <row r="2945" spans="1:2" x14ac:dyDescent="0.35">
      <c r="A2945" s="6" t="s">
        <v>1789</v>
      </c>
      <c r="B2945">
        <v>1</v>
      </c>
    </row>
    <row r="2946" spans="1:2" x14ac:dyDescent="0.35">
      <c r="A2946" s="6" t="s">
        <v>1790</v>
      </c>
      <c r="B2946">
        <v>1</v>
      </c>
    </row>
    <row r="2947" spans="1:2" x14ac:dyDescent="0.35">
      <c r="A2947" s="6" t="s">
        <v>1791</v>
      </c>
      <c r="B2947">
        <v>1</v>
      </c>
    </row>
    <row r="2948" spans="1:2" x14ac:dyDescent="0.35">
      <c r="A2948" s="6" t="s">
        <v>1792</v>
      </c>
      <c r="B2948">
        <v>1</v>
      </c>
    </row>
    <row r="2949" spans="1:2" x14ac:dyDescent="0.35">
      <c r="A2949" s="6" t="s">
        <v>1793</v>
      </c>
      <c r="B2949">
        <v>1</v>
      </c>
    </row>
    <row r="2950" spans="1:2" x14ac:dyDescent="0.35">
      <c r="A2950" s="6" t="s">
        <v>1794</v>
      </c>
      <c r="B2950">
        <v>1</v>
      </c>
    </row>
    <row r="2951" spans="1:2" x14ac:dyDescent="0.35">
      <c r="A2951" s="6" t="s">
        <v>1795</v>
      </c>
      <c r="B2951">
        <v>1</v>
      </c>
    </row>
    <row r="2952" spans="1:2" x14ac:dyDescent="0.35">
      <c r="A2952" s="6" t="s">
        <v>1796</v>
      </c>
      <c r="B2952">
        <v>1</v>
      </c>
    </row>
    <row r="2953" spans="1:2" x14ac:dyDescent="0.35">
      <c r="A2953" s="6" t="s">
        <v>1797</v>
      </c>
      <c r="B2953">
        <v>1</v>
      </c>
    </row>
    <row r="2954" spans="1:2" x14ac:dyDescent="0.35">
      <c r="A2954" s="6" t="s">
        <v>1798</v>
      </c>
      <c r="B2954">
        <v>1</v>
      </c>
    </row>
    <row r="2955" spans="1:2" x14ac:dyDescent="0.35">
      <c r="A2955" s="6" t="s">
        <v>1799</v>
      </c>
      <c r="B2955">
        <v>1</v>
      </c>
    </row>
    <row r="2956" spans="1:2" x14ac:dyDescent="0.35">
      <c r="A2956" s="6" t="s">
        <v>1800</v>
      </c>
      <c r="B2956">
        <v>1</v>
      </c>
    </row>
    <row r="2957" spans="1:2" x14ac:dyDescent="0.35">
      <c r="A2957" s="6" t="s">
        <v>1801</v>
      </c>
      <c r="B2957">
        <v>1</v>
      </c>
    </row>
    <row r="2958" spans="1:2" x14ac:dyDescent="0.35">
      <c r="A2958" s="6" t="s">
        <v>1803</v>
      </c>
      <c r="B2958">
        <v>2</v>
      </c>
    </row>
    <row r="2959" spans="1:2" x14ac:dyDescent="0.35">
      <c r="A2959" s="6" t="s">
        <v>1804</v>
      </c>
      <c r="B2959">
        <v>2</v>
      </c>
    </row>
    <row r="2960" spans="1:2" x14ac:dyDescent="0.35">
      <c r="A2960" s="6" t="s">
        <v>1805</v>
      </c>
      <c r="B2960">
        <v>1</v>
      </c>
    </row>
    <row r="2961" spans="1:2" x14ac:dyDescent="0.35">
      <c r="A2961" s="6" t="s">
        <v>1806</v>
      </c>
      <c r="B2961">
        <v>1</v>
      </c>
    </row>
    <row r="2962" spans="1:2" x14ac:dyDescent="0.35">
      <c r="A2962" s="6" t="s">
        <v>1807</v>
      </c>
      <c r="B2962">
        <v>1</v>
      </c>
    </row>
    <row r="2963" spans="1:2" x14ac:dyDescent="0.35">
      <c r="A2963" s="6" t="s">
        <v>1808</v>
      </c>
      <c r="B2963">
        <v>1</v>
      </c>
    </row>
    <row r="2964" spans="1:2" x14ac:dyDescent="0.35">
      <c r="A2964" s="6" t="s">
        <v>1809</v>
      </c>
      <c r="B2964">
        <v>1</v>
      </c>
    </row>
    <row r="2965" spans="1:2" x14ac:dyDescent="0.35">
      <c r="A2965" s="6" t="s">
        <v>1810</v>
      </c>
      <c r="B2965">
        <v>1</v>
      </c>
    </row>
    <row r="2966" spans="1:2" x14ac:dyDescent="0.35">
      <c r="A2966" s="6" t="s">
        <v>1811</v>
      </c>
      <c r="B2966">
        <v>1</v>
      </c>
    </row>
    <row r="2967" spans="1:2" x14ac:dyDescent="0.35">
      <c r="A2967" s="6" t="s">
        <v>1812</v>
      </c>
      <c r="B2967">
        <v>1</v>
      </c>
    </row>
    <row r="2968" spans="1:2" x14ac:dyDescent="0.35">
      <c r="A2968" s="6" t="s">
        <v>1813</v>
      </c>
      <c r="B2968">
        <v>1</v>
      </c>
    </row>
    <row r="2969" spans="1:2" x14ac:dyDescent="0.35">
      <c r="A2969" s="6" t="s">
        <v>1814</v>
      </c>
      <c r="B2969">
        <v>1</v>
      </c>
    </row>
    <row r="2970" spans="1:2" x14ac:dyDescent="0.35">
      <c r="A2970" s="6" t="s">
        <v>1815</v>
      </c>
      <c r="B2970">
        <v>1</v>
      </c>
    </row>
    <row r="2971" spans="1:2" x14ac:dyDescent="0.35">
      <c r="A2971" s="6" t="s">
        <v>1816</v>
      </c>
      <c r="B2971">
        <v>1</v>
      </c>
    </row>
    <row r="2972" spans="1:2" x14ac:dyDescent="0.35">
      <c r="A2972" s="6" t="s">
        <v>1817</v>
      </c>
      <c r="B2972">
        <v>1</v>
      </c>
    </row>
    <row r="2973" spans="1:2" x14ac:dyDescent="0.35">
      <c r="A2973" s="6" t="s">
        <v>1818</v>
      </c>
      <c r="B2973">
        <v>1</v>
      </c>
    </row>
    <row r="2974" spans="1:2" x14ac:dyDescent="0.35">
      <c r="A2974" s="6" t="s">
        <v>1819</v>
      </c>
      <c r="B2974">
        <v>1</v>
      </c>
    </row>
    <row r="2975" spans="1:2" x14ac:dyDescent="0.35">
      <c r="A2975" s="6" t="s">
        <v>1820</v>
      </c>
      <c r="B2975">
        <v>1</v>
      </c>
    </row>
    <row r="2976" spans="1:2" x14ac:dyDescent="0.35">
      <c r="A2976" s="6" t="s">
        <v>1821</v>
      </c>
      <c r="B2976">
        <v>1</v>
      </c>
    </row>
    <row r="2977" spans="1:2" x14ac:dyDescent="0.35">
      <c r="A2977" s="6" t="s">
        <v>1822</v>
      </c>
      <c r="B2977">
        <v>1</v>
      </c>
    </row>
    <row r="2978" spans="1:2" x14ac:dyDescent="0.35">
      <c r="A2978" s="6" t="s">
        <v>1823</v>
      </c>
      <c r="B2978">
        <v>1</v>
      </c>
    </row>
    <row r="2979" spans="1:2" x14ac:dyDescent="0.35">
      <c r="A2979" s="6" t="s">
        <v>1824</v>
      </c>
      <c r="B2979">
        <v>1</v>
      </c>
    </row>
    <row r="2980" spans="1:2" x14ac:dyDescent="0.35">
      <c r="A2980" s="6" t="s">
        <v>1825</v>
      </c>
      <c r="B2980">
        <v>1</v>
      </c>
    </row>
    <row r="2981" spans="1:2" x14ac:dyDescent="0.35">
      <c r="A2981" s="6" t="s">
        <v>1826</v>
      </c>
      <c r="B2981">
        <v>1</v>
      </c>
    </row>
    <row r="2982" spans="1:2" x14ac:dyDescent="0.35">
      <c r="A2982" s="6" t="s">
        <v>1827</v>
      </c>
      <c r="B2982">
        <v>1</v>
      </c>
    </row>
    <row r="2983" spans="1:2" x14ac:dyDescent="0.35">
      <c r="A2983" s="6" t="s">
        <v>1828</v>
      </c>
      <c r="B2983">
        <v>1</v>
      </c>
    </row>
    <row r="2984" spans="1:2" x14ac:dyDescent="0.35">
      <c r="A2984" s="6" t="s">
        <v>1829</v>
      </c>
      <c r="B2984">
        <v>1</v>
      </c>
    </row>
    <row r="2985" spans="1:2" x14ac:dyDescent="0.35">
      <c r="A2985" s="6" t="s">
        <v>1830</v>
      </c>
      <c r="B2985">
        <v>1</v>
      </c>
    </row>
    <row r="2986" spans="1:2" x14ac:dyDescent="0.35">
      <c r="A2986" s="6" t="s">
        <v>1831</v>
      </c>
      <c r="B2986">
        <v>1</v>
      </c>
    </row>
    <row r="2987" spans="1:2" x14ac:dyDescent="0.35">
      <c r="A2987" s="6" t="s">
        <v>1832</v>
      </c>
      <c r="B2987">
        <v>1</v>
      </c>
    </row>
    <row r="2988" spans="1:2" x14ac:dyDescent="0.35">
      <c r="A2988" s="6" t="s">
        <v>1833</v>
      </c>
      <c r="B2988">
        <v>1</v>
      </c>
    </row>
    <row r="2989" spans="1:2" x14ac:dyDescent="0.35">
      <c r="A2989" s="6" t="s">
        <v>1834</v>
      </c>
      <c r="B2989">
        <v>1</v>
      </c>
    </row>
    <row r="2990" spans="1:2" x14ac:dyDescent="0.35">
      <c r="A2990" s="6" t="s">
        <v>1835</v>
      </c>
      <c r="B2990">
        <v>1</v>
      </c>
    </row>
    <row r="2991" spans="1:2" x14ac:dyDescent="0.35">
      <c r="A2991" s="6" t="s">
        <v>1836</v>
      </c>
      <c r="B2991">
        <v>1</v>
      </c>
    </row>
    <row r="2992" spans="1:2" x14ac:dyDescent="0.35">
      <c r="A2992" s="6" t="s">
        <v>1837</v>
      </c>
      <c r="B2992">
        <v>1</v>
      </c>
    </row>
    <row r="2993" spans="1:2" x14ac:dyDescent="0.35">
      <c r="A2993" s="6" t="s">
        <v>1838</v>
      </c>
      <c r="B2993">
        <v>1</v>
      </c>
    </row>
    <row r="2994" spans="1:2" x14ac:dyDescent="0.35">
      <c r="A2994" s="6" t="s">
        <v>1839</v>
      </c>
      <c r="B2994">
        <v>1</v>
      </c>
    </row>
    <row r="2995" spans="1:2" x14ac:dyDescent="0.35">
      <c r="A2995" s="6" t="s">
        <v>1840</v>
      </c>
      <c r="B2995">
        <v>1</v>
      </c>
    </row>
    <row r="2996" spans="1:2" x14ac:dyDescent="0.35">
      <c r="A2996" s="6" t="s">
        <v>1841</v>
      </c>
      <c r="B2996">
        <v>1</v>
      </c>
    </row>
    <row r="2997" spans="1:2" x14ac:dyDescent="0.35">
      <c r="A2997" s="6" t="s">
        <v>1842</v>
      </c>
      <c r="B2997">
        <v>1</v>
      </c>
    </row>
    <row r="2998" spans="1:2" x14ac:dyDescent="0.35">
      <c r="A2998" s="6" t="s">
        <v>1843</v>
      </c>
      <c r="B2998">
        <v>1</v>
      </c>
    </row>
    <row r="2999" spans="1:2" x14ac:dyDescent="0.35">
      <c r="A2999" s="6" t="s">
        <v>1844</v>
      </c>
      <c r="B2999">
        <v>1</v>
      </c>
    </row>
    <row r="3000" spans="1:2" x14ac:dyDescent="0.35">
      <c r="A3000" s="6" t="s">
        <v>1845</v>
      </c>
      <c r="B3000">
        <v>1</v>
      </c>
    </row>
    <row r="3001" spans="1:2" x14ac:dyDescent="0.35">
      <c r="A3001" s="6" t="s">
        <v>1846</v>
      </c>
      <c r="B3001">
        <v>1</v>
      </c>
    </row>
    <row r="3002" spans="1:2" x14ac:dyDescent="0.35">
      <c r="A3002" s="6" t="s">
        <v>1847</v>
      </c>
      <c r="B3002">
        <v>1</v>
      </c>
    </row>
    <row r="3003" spans="1:2" x14ac:dyDescent="0.35">
      <c r="A3003" s="6" t="s">
        <v>1848</v>
      </c>
      <c r="B3003">
        <v>1</v>
      </c>
    </row>
    <row r="3004" spans="1:2" x14ac:dyDescent="0.35">
      <c r="A3004" s="6" t="s">
        <v>1849</v>
      </c>
      <c r="B3004">
        <v>1</v>
      </c>
    </row>
    <row r="3005" spans="1:2" x14ac:dyDescent="0.35">
      <c r="A3005" s="6" t="s">
        <v>1850</v>
      </c>
      <c r="B3005">
        <v>1</v>
      </c>
    </row>
    <row r="3006" spans="1:2" x14ac:dyDescent="0.35">
      <c r="A3006" s="6" t="s">
        <v>1851</v>
      </c>
      <c r="B3006">
        <v>1</v>
      </c>
    </row>
    <row r="3007" spans="1:2" x14ac:dyDescent="0.35">
      <c r="A3007" s="6" t="s">
        <v>1852</v>
      </c>
      <c r="B3007">
        <v>1</v>
      </c>
    </row>
    <row r="3008" spans="1:2" x14ac:dyDescent="0.35">
      <c r="A3008" s="6" t="s">
        <v>1853</v>
      </c>
      <c r="B3008">
        <v>1</v>
      </c>
    </row>
    <row r="3009" spans="1:2" x14ac:dyDescent="0.35">
      <c r="A3009" s="6" t="s">
        <v>1854</v>
      </c>
      <c r="B3009">
        <v>1</v>
      </c>
    </row>
    <row r="3010" spans="1:2" x14ac:dyDescent="0.35">
      <c r="A3010" s="6" t="s">
        <v>1855</v>
      </c>
      <c r="B3010">
        <v>1</v>
      </c>
    </row>
    <row r="3011" spans="1:2" x14ac:dyDescent="0.35">
      <c r="A3011" s="6" t="s">
        <v>1856</v>
      </c>
      <c r="B3011">
        <v>1</v>
      </c>
    </row>
    <row r="3012" spans="1:2" x14ac:dyDescent="0.35">
      <c r="A3012" s="6" t="s">
        <v>1857</v>
      </c>
      <c r="B3012">
        <v>1</v>
      </c>
    </row>
    <row r="3013" spans="1:2" x14ac:dyDescent="0.35">
      <c r="A3013" s="6" t="s">
        <v>1858</v>
      </c>
      <c r="B3013">
        <v>1</v>
      </c>
    </row>
    <row r="3014" spans="1:2" x14ac:dyDescent="0.35">
      <c r="A3014" s="6" t="s">
        <v>1859</v>
      </c>
      <c r="B3014">
        <v>1</v>
      </c>
    </row>
    <row r="3015" spans="1:2" x14ac:dyDescent="0.35">
      <c r="A3015" s="6" t="s">
        <v>1860</v>
      </c>
      <c r="B3015">
        <v>1</v>
      </c>
    </row>
    <row r="3016" spans="1:2" x14ac:dyDescent="0.35">
      <c r="A3016" s="6" t="s">
        <v>1861</v>
      </c>
      <c r="B3016">
        <v>1</v>
      </c>
    </row>
    <row r="3017" spans="1:2" x14ac:dyDescent="0.35">
      <c r="A3017" s="6" t="s">
        <v>1862</v>
      </c>
      <c r="B3017">
        <v>1</v>
      </c>
    </row>
    <row r="3018" spans="1:2" x14ac:dyDescent="0.35">
      <c r="A3018" s="6" t="s">
        <v>1863</v>
      </c>
      <c r="B3018">
        <v>1</v>
      </c>
    </row>
    <row r="3019" spans="1:2" x14ac:dyDescent="0.35">
      <c r="A3019" s="6" t="s">
        <v>1864</v>
      </c>
      <c r="B3019">
        <v>1</v>
      </c>
    </row>
    <row r="3020" spans="1:2" x14ac:dyDescent="0.35">
      <c r="A3020" s="6" t="s">
        <v>1865</v>
      </c>
      <c r="B3020">
        <v>1</v>
      </c>
    </row>
    <row r="3021" spans="1:2" x14ac:dyDescent="0.35">
      <c r="A3021" s="6" t="s">
        <v>1866</v>
      </c>
      <c r="B3021">
        <v>1</v>
      </c>
    </row>
    <row r="3022" spans="1:2" x14ac:dyDescent="0.35">
      <c r="A3022" s="6" t="s">
        <v>1867</v>
      </c>
      <c r="B3022">
        <v>1</v>
      </c>
    </row>
    <row r="3023" spans="1:2" x14ac:dyDescent="0.35">
      <c r="A3023" s="6" t="s">
        <v>1868</v>
      </c>
      <c r="B3023">
        <v>1</v>
      </c>
    </row>
    <row r="3024" spans="1:2" x14ac:dyDescent="0.35">
      <c r="A3024" s="6" t="s">
        <v>1869</v>
      </c>
      <c r="B3024">
        <v>1</v>
      </c>
    </row>
    <row r="3025" spans="1:2" x14ac:dyDescent="0.35">
      <c r="A3025" s="6" t="s">
        <v>1870</v>
      </c>
      <c r="B3025">
        <v>1</v>
      </c>
    </row>
    <row r="3026" spans="1:2" x14ac:dyDescent="0.35">
      <c r="A3026" s="6" t="s">
        <v>1871</v>
      </c>
      <c r="B3026">
        <v>1</v>
      </c>
    </row>
    <row r="3027" spans="1:2" x14ac:dyDescent="0.35">
      <c r="A3027" s="6" t="s">
        <v>1872</v>
      </c>
      <c r="B3027">
        <v>1</v>
      </c>
    </row>
    <row r="3028" spans="1:2" x14ac:dyDescent="0.35">
      <c r="A3028" s="6" t="s">
        <v>1873</v>
      </c>
      <c r="B3028">
        <v>1</v>
      </c>
    </row>
    <row r="3029" spans="1:2" x14ac:dyDescent="0.35">
      <c r="A3029" s="6" t="s">
        <v>1874</v>
      </c>
      <c r="B3029">
        <v>1</v>
      </c>
    </row>
    <row r="3030" spans="1:2" x14ac:dyDescent="0.35">
      <c r="A3030" s="6" t="s">
        <v>1875</v>
      </c>
      <c r="B3030">
        <v>1</v>
      </c>
    </row>
    <row r="3031" spans="1:2" x14ac:dyDescent="0.35">
      <c r="A3031" s="6" t="s">
        <v>1876</v>
      </c>
      <c r="B3031">
        <v>1</v>
      </c>
    </row>
    <row r="3032" spans="1:2" x14ac:dyDescent="0.35">
      <c r="A3032" s="6" t="s">
        <v>1877</v>
      </c>
      <c r="B3032">
        <v>1</v>
      </c>
    </row>
    <row r="3033" spans="1:2" x14ac:dyDescent="0.35">
      <c r="A3033" s="6" t="s">
        <v>1878</v>
      </c>
      <c r="B3033">
        <v>1</v>
      </c>
    </row>
    <row r="3034" spans="1:2" x14ac:dyDescent="0.35">
      <c r="A3034" s="6" t="s">
        <v>1879</v>
      </c>
      <c r="B3034">
        <v>1</v>
      </c>
    </row>
    <row r="3035" spans="1:2" x14ac:dyDescent="0.35">
      <c r="A3035" s="6" t="s">
        <v>1881</v>
      </c>
      <c r="B3035">
        <v>1</v>
      </c>
    </row>
    <row r="3036" spans="1:2" x14ac:dyDescent="0.35">
      <c r="A3036" s="6" t="s">
        <v>1882</v>
      </c>
      <c r="B3036">
        <v>1</v>
      </c>
    </row>
    <row r="3037" spans="1:2" x14ac:dyDescent="0.35">
      <c r="A3037" s="6" t="s">
        <v>1883</v>
      </c>
      <c r="B3037">
        <v>1</v>
      </c>
    </row>
    <row r="3038" spans="1:2" x14ac:dyDescent="0.35">
      <c r="A3038" s="6" t="s">
        <v>1884</v>
      </c>
      <c r="B3038">
        <v>1</v>
      </c>
    </row>
    <row r="3039" spans="1:2" x14ac:dyDescent="0.35">
      <c r="A3039" s="6" t="s">
        <v>1885</v>
      </c>
      <c r="B3039">
        <v>1</v>
      </c>
    </row>
    <row r="3040" spans="1:2" x14ac:dyDescent="0.35">
      <c r="A3040" s="6" t="s">
        <v>1886</v>
      </c>
      <c r="B3040">
        <v>1</v>
      </c>
    </row>
    <row r="3041" spans="1:2" x14ac:dyDescent="0.35">
      <c r="A3041" s="6" t="s">
        <v>1887</v>
      </c>
      <c r="B3041">
        <v>1</v>
      </c>
    </row>
    <row r="3042" spans="1:2" x14ac:dyDescent="0.35">
      <c r="A3042" s="6" t="s">
        <v>1888</v>
      </c>
      <c r="B3042">
        <v>1</v>
      </c>
    </row>
    <row r="3043" spans="1:2" x14ac:dyDescent="0.35">
      <c r="A3043" s="6" t="s">
        <v>1889</v>
      </c>
      <c r="B3043">
        <v>1</v>
      </c>
    </row>
    <row r="3044" spans="1:2" x14ac:dyDescent="0.35">
      <c r="A3044" s="6" t="s">
        <v>1890</v>
      </c>
      <c r="B3044">
        <v>1</v>
      </c>
    </row>
    <row r="3045" spans="1:2" x14ac:dyDescent="0.35">
      <c r="A3045" s="6" t="s">
        <v>1891</v>
      </c>
      <c r="B3045">
        <v>1</v>
      </c>
    </row>
    <row r="3046" spans="1:2" x14ac:dyDescent="0.35">
      <c r="A3046" s="6" t="s">
        <v>1892</v>
      </c>
      <c r="B3046">
        <v>1</v>
      </c>
    </row>
    <row r="3047" spans="1:2" x14ac:dyDescent="0.35">
      <c r="A3047" s="6" t="s">
        <v>1893</v>
      </c>
      <c r="B3047">
        <v>1</v>
      </c>
    </row>
    <row r="3048" spans="1:2" x14ac:dyDescent="0.35">
      <c r="A3048" s="6" t="s">
        <v>1894</v>
      </c>
      <c r="B3048">
        <v>1</v>
      </c>
    </row>
    <row r="3049" spans="1:2" x14ac:dyDescent="0.35">
      <c r="A3049" s="6" t="s">
        <v>1895</v>
      </c>
      <c r="B3049">
        <v>1</v>
      </c>
    </row>
    <row r="3050" spans="1:2" x14ac:dyDescent="0.35">
      <c r="A3050" s="6" t="s">
        <v>1896</v>
      </c>
      <c r="B3050">
        <v>1</v>
      </c>
    </row>
    <row r="3051" spans="1:2" x14ac:dyDescent="0.35">
      <c r="A3051" s="6" t="s">
        <v>1897</v>
      </c>
      <c r="B3051">
        <v>1</v>
      </c>
    </row>
    <row r="3052" spans="1:2" x14ac:dyDescent="0.35">
      <c r="A3052" s="6" t="s">
        <v>1898</v>
      </c>
      <c r="B3052">
        <v>1</v>
      </c>
    </row>
    <row r="3053" spans="1:2" x14ac:dyDescent="0.35">
      <c r="A3053" s="6" t="s">
        <v>1899</v>
      </c>
      <c r="B3053">
        <v>1</v>
      </c>
    </row>
    <row r="3054" spans="1:2" x14ac:dyDescent="0.35">
      <c r="A3054" s="6" t="s">
        <v>1900</v>
      </c>
      <c r="B3054">
        <v>1</v>
      </c>
    </row>
    <row r="3055" spans="1:2" x14ac:dyDescent="0.35">
      <c r="A3055" s="6" t="s">
        <v>1901</v>
      </c>
      <c r="B3055">
        <v>1</v>
      </c>
    </row>
    <row r="3056" spans="1:2" x14ac:dyDescent="0.35">
      <c r="A3056" s="6" t="s">
        <v>1902</v>
      </c>
      <c r="B3056">
        <v>1</v>
      </c>
    </row>
    <row r="3057" spans="1:2" x14ac:dyDescent="0.35">
      <c r="A3057" s="6" t="s">
        <v>1903</v>
      </c>
      <c r="B3057">
        <v>1</v>
      </c>
    </row>
    <row r="3058" spans="1:2" x14ac:dyDescent="0.35">
      <c r="A3058" s="6" t="s">
        <v>1904</v>
      </c>
      <c r="B3058">
        <v>1</v>
      </c>
    </row>
    <row r="3059" spans="1:2" x14ac:dyDescent="0.35">
      <c r="A3059" s="6" t="s">
        <v>1905</v>
      </c>
      <c r="B3059">
        <v>1</v>
      </c>
    </row>
    <row r="3060" spans="1:2" x14ac:dyDescent="0.35">
      <c r="A3060" s="6" t="s">
        <v>1906</v>
      </c>
      <c r="B3060">
        <v>1</v>
      </c>
    </row>
    <row r="3061" spans="1:2" x14ac:dyDescent="0.35">
      <c r="A3061" s="6" t="s">
        <v>1907</v>
      </c>
      <c r="B3061">
        <v>1</v>
      </c>
    </row>
    <row r="3062" spans="1:2" x14ac:dyDescent="0.35">
      <c r="A3062" s="6" t="s">
        <v>1908</v>
      </c>
      <c r="B3062">
        <v>1</v>
      </c>
    </row>
    <row r="3063" spans="1:2" x14ac:dyDescent="0.35">
      <c r="A3063" s="6" t="s">
        <v>1909</v>
      </c>
      <c r="B3063">
        <v>1</v>
      </c>
    </row>
    <row r="3064" spans="1:2" x14ac:dyDescent="0.35">
      <c r="A3064" s="6" t="s">
        <v>1910</v>
      </c>
      <c r="B3064">
        <v>1</v>
      </c>
    </row>
    <row r="3065" spans="1:2" x14ac:dyDescent="0.35">
      <c r="A3065" s="6" t="s">
        <v>1911</v>
      </c>
      <c r="B3065">
        <v>1</v>
      </c>
    </row>
    <row r="3066" spans="1:2" x14ac:dyDescent="0.35">
      <c r="A3066" s="6" t="s">
        <v>1912</v>
      </c>
      <c r="B3066">
        <v>1</v>
      </c>
    </row>
    <row r="3067" spans="1:2" x14ac:dyDescent="0.35">
      <c r="A3067" s="6" t="s">
        <v>1913</v>
      </c>
      <c r="B3067">
        <v>1</v>
      </c>
    </row>
    <row r="3068" spans="1:2" x14ac:dyDescent="0.35">
      <c r="A3068" s="6" t="s">
        <v>1914</v>
      </c>
      <c r="B3068">
        <v>1</v>
      </c>
    </row>
    <row r="3069" spans="1:2" x14ac:dyDescent="0.35">
      <c r="A3069" s="6" t="s">
        <v>1915</v>
      </c>
      <c r="B3069">
        <v>1</v>
      </c>
    </row>
    <row r="3070" spans="1:2" x14ac:dyDescent="0.35">
      <c r="A3070" s="6" t="s">
        <v>1916</v>
      </c>
      <c r="B3070">
        <v>1</v>
      </c>
    </row>
    <row r="3071" spans="1:2" x14ac:dyDescent="0.35">
      <c r="A3071" s="6" t="s">
        <v>1917</v>
      </c>
      <c r="B3071">
        <v>1</v>
      </c>
    </row>
    <row r="3072" spans="1:2" x14ac:dyDescent="0.35">
      <c r="A3072" s="6" t="s">
        <v>1918</v>
      </c>
      <c r="B3072">
        <v>1</v>
      </c>
    </row>
    <row r="3073" spans="1:2" x14ac:dyDescent="0.35">
      <c r="A3073" s="6" t="s">
        <v>1919</v>
      </c>
      <c r="B3073">
        <v>1</v>
      </c>
    </row>
    <row r="3074" spans="1:2" x14ac:dyDescent="0.35">
      <c r="A3074" s="6" t="s">
        <v>1920</v>
      </c>
      <c r="B3074">
        <v>1</v>
      </c>
    </row>
    <row r="3075" spans="1:2" x14ac:dyDescent="0.35">
      <c r="A3075" s="6" t="s">
        <v>1921</v>
      </c>
      <c r="B3075">
        <v>1</v>
      </c>
    </row>
    <row r="3076" spans="1:2" x14ac:dyDescent="0.35">
      <c r="A3076" s="6" t="s">
        <v>1922</v>
      </c>
      <c r="B3076">
        <v>1</v>
      </c>
    </row>
    <row r="3077" spans="1:2" x14ac:dyDescent="0.35">
      <c r="A3077" s="6" t="s">
        <v>1923</v>
      </c>
      <c r="B3077">
        <v>1</v>
      </c>
    </row>
    <row r="3078" spans="1:2" x14ac:dyDescent="0.35">
      <c r="A3078" s="6" t="s">
        <v>1924</v>
      </c>
      <c r="B3078">
        <v>1</v>
      </c>
    </row>
    <row r="3079" spans="1:2" x14ac:dyDescent="0.35">
      <c r="A3079" s="6" t="s">
        <v>1925</v>
      </c>
      <c r="B3079">
        <v>1</v>
      </c>
    </row>
    <row r="3080" spans="1:2" x14ac:dyDescent="0.35">
      <c r="A3080" s="6" t="s">
        <v>1926</v>
      </c>
      <c r="B3080">
        <v>1</v>
      </c>
    </row>
    <row r="3081" spans="1:2" x14ac:dyDescent="0.35">
      <c r="A3081" s="6" t="s">
        <v>1927</v>
      </c>
      <c r="B3081">
        <v>1</v>
      </c>
    </row>
    <row r="3082" spans="1:2" x14ac:dyDescent="0.35">
      <c r="A3082" s="6" t="s">
        <v>1928</v>
      </c>
      <c r="B3082">
        <v>1</v>
      </c>
    </row>
    <row r="3083" spans="1:2" x14ac:dyDescent="0.35">
      <c r="A3083" s="6" t="s">
        <v>1929</v>
      </c>
      <c r="B3083">
        <v>1</v>
      </c>
    </row>
    <row r="3084" spans="1:2" x14ac:dyDescent="0.35">
      <c r="A3084" s="6" t="s">
        <v>1930</v>
      </c>
      <c r="B3084">
        <v>1</v>
      </c>
    </row>
    <row r="3085" spans="1:2" x14ac:dyDescent="0.35">
      <c r="A3085" s="6" t="s">
        <v>1931</v>
      </c>
      <c r="B3085">
        <v>1</v>
      </c>
    </row>
    <row r="3086" spans="1:2" x14ac:dyDescent="0.35">
      <c r="A3086" s="6" t="s">
        <v>1932</v>
      </c>
      <c r="B3086">
        <v>1</v>
      </c>
    </row>
    <row r="3087" spans="1:2" x14ac:dyDescent="0.35">
      <c r="A3087" s="6" t="s">
        <v>1933</v>
      </c>
      <c r="B3087">
        <v>2</v>
      </c>
    </row>
    <row r="3088" spans="1:2" x14ac:dyDescent="0.35">
      <c r="A3088" s="6" t="s">
        <v>1934</v>
      </c>
      <c r="B3088">
        <v>1</v>
      </c>
    </row>
    <row r="3089" spans="1:2" x14ac:dyDescent="0.35">
      <c r="A3089" s="6" t="s">
        <v>1935</v>
      </c>
      <c r="B3089">
        <v>1</v>
      </c>
    </row>
    <row r="3090" spans="1:2" x14ac:dyDescent="0.35">
      <c r="A3090" s="6" t="s">
        <v>1936</v>
      </c>
      <c r="B3090">
        <v>1</v>
      </c>
    </row>
    <row r="3091" spans="1:2" x14ac:dyDescent="0.35">
      <c r="A3091" s="6" t="s">
        <v>1937</v>
      </c>
      <c r="B3091">
        <v>1</v>
      </c>
    </row>
    <row r="3092" spans="1:2" x14ac:dyDescent="0.35">
      <c r="A3092" s="6" t="s">
        <v>1938</v>
      </c>
      <c r="B3092">
        <v>1</v>
      </c>
    </row>
    <row r="3093" spans="1:2" x14ac:dyDescent="0.35">
      <c r="A3093" s="6" t="s">
        <v>1939</v>
      </c>
      <c r="B3093">
        <v>1</v>
      </c>
    </row>
    <row r="3094" spans="1:2" x14ac:dyDescent="0.35">
      <c r="A3094" s="6" t="s">
        <v>1940</v>
      </c>
      <c r="B3094">
        <v>1</v>
      </c>
    </row>
    <row r="3095" spans="1:2" x14ac:dyDescent="0.35">
      <c r="A3095" s="6" t="s">
        <v>1941</v>
      </c>
      <c r="B3095">
        <v>1</v>
      </c>
    </row>
    <row r="3096" spans="1:2" x14ac:dyDescent="0.35">
      <c r="A3096" s="6" t="s">
        <v>1942</v>
      </c>
      <c r="B3096">
        <v>1</v>
      </c>
    </row>
    <row r="3097" spans="1:2" x14ac:dyDescent="0.35">
      <c r="A3097" s="6" t="s">
        <v>1943</v>
      </c>
      <c r="B3097">
        <v>1</v>
      </c>
    </row>
    <row r="3098" spans="1:2" x14ac:dyDescent="0.35">
      <c r="A3098" s="6" t="s">
        <v>1944</v>
      </c>
      <c r="B3098">
        <v>1</v>
      </c>
    </row>
    <row r="3099" spans="1:2" x14ac:dyDescent="0.35">
      <c r="A3099" s="6" t="s">
        <v>1945</v>
      </c>
      <c r="B3099">
        <v>1</v>
      </c>
    </row>
    <row r="3100" spans="1:2" x14ac:dyDescent="0.35">
      <c r="A3100" s="6" t="s">
        <v>1946</v>
      </c>
      <c r="B3100">
        <v>1</v>
      </c>
    </row>
    <row r="3101" spans="1:2" x14ac:dyDescent="0.35">
      <c r="A3101" s="6" t="s">
        <v>1947</v>
      </c>
      <c r="B3101">
        <v>1</v>
      </c>
    </row>
    <row r="3102" spans="1:2" x14ac:dyDescent="0.35">
      <c r="A3102" s="6" t="s">
        <v>1948</v>
      </c>
      <c r="B3102">
        <v>1</v>
      </c>
    </row>
    <row r="3103" spans="1:2" x14ac:dyDescent="0.35">
      <c r="A3103" s="6" t="s">
        <v>1949</v>
      </c>
      <c r="B3103">
        <v>1</v>
      </c>
    </row>
    <row r="3104" spans="1:2" x14ac:dyDescent="0.35">
      <c r="A3104" s="6" t="s">
        <v>1950</v>
      </c>
      <c r="B3104">
        <v>1</v>
      </c>
    </row>
    <row r="3105" spans="1:2" x14ac:dyDescent="0.35">
      <c r="A3105" s="6" t="s">
        <v>1951</v>
      </c>
      <c r="B3105">
        <v>1</v>
      </c>
    </row>
    <row r="3106" spans="1:2" x14ac:dyDescent="0.35">
      <c r="A3106" s="6" t="s">
        <v>1953</v>
      </c>
      <c r="B3106">
        <v>1</v>
      </c>
    </row>
    <row r="3107" spans="1:2" x14ac:dyDescent="0.35">
      <c r="A3107" s="6" t="s">
        <v>1954</v>
      </c>
      <c r="B3107">
        <v>1</v>
      </c>
    </row>
    <row r="3108" spans="1:2" x14ac:dyDescent="0.35">
      <c r="A3108" s="6" t="s">
        <v>1955</v>
      </c>
      <c r="B3108">
        <v>1</v>
      </c>
    </row>
    <row r="3109" spans="1:2" x14ac:dyDescent="0.35">
      <c r="A3109" s="6" t="s">
        <v>1956</v>
      </c>
      <c r="B3109">
        <v>1</v>
      </c>
    </row>
    <row r="3110" spans="1:2" x14ac:dyDescent="0.35">
      <c r="A3110" s="6" t="s">
        <v>1957</v>
      </c>
      <c r="B3110">
        <v>1</v>
      </c>
    </row>
    <row r="3111" spans="1:2" x14ac:dyDescent="0.35">
      <c r="A3111" s="6" t="s">
        <v>1958</v>
      </c>
      <c r="B3111">
        <v>1</v>
      </c>
    </row>
    <row r="3112" spans="1:2" x14ac:dyDescent="0.35">
      <c r="A3112" s="6" t="s">
        <v>1959</v>
      </c>
      <c r="B3112">
        <v>1</v>
      </c>
    </row>
    <row r="3113" spans="1:2" x14ac:dyDescent="0.35">
      <c r="A3113" s="6" t="s">
        <v>1960</v>
      </c>
      <c r="B3113">
        <v>1</v>
      </c>
    </row>
    <row r="3114" spans="1:2" x14ac:dyDescent="0.35">
      <c r="A3114" s="6" t="s">
        <v>1961</v>
      </c>
      <c r="B3114">
        <v>1</v>
      </c>
    </row>
    <row r="3115" spans="1:2" x14ac:dyDescent="0.35">
      <c r="A3115" s="6" t="s">
        <v>1962</v>
      </c>
      <c r="B3115">
        <v>2</v>
      </c>
    </row>
    <row r="3116" spans="1:2" x14ac:dyDescent="0.35">
      <c r="A3116" s="6" t="s">
        <v>1963</v>
      </c>
      <c r="B3116">
        <v>1</v>
      </c>
    </row>
    <row r="3117" spans="1:2" x14ac:dyDescent="0.35">
      <c r="A3117" s="6" t="s">
        <v>1964</v>
      </c>
      <c r="B3117">
        <v>1</v>
      </c>
    </row>
    <row r="3118" spans="1:2" x14ac:dyDescent="0.35">
      <c r="A3118" s="6" t="s">
        <v>1965</v>
      </c>
      <c r="B3118">
        <v>1</v>
      </c>
    </row>
    <row r="3119" spans="1:2" x14ac:dyDescent="0.35">
      <c r="A3119" s="6" t="s">
        <v>1966</v>
      </c>
      <c r="B3119">
        <v>1</v>
      </c>
    </row>
    <row r="3120" spans="1:2" x14ac:dyDescent="0.35">
      <c r="A3120" s="6" t="s">
        <v>1967</v>
      </c>
      <c r="B3120">
        <v>1</v>
      </c>
    </row>
    <row r="3121" spans="1:2" x14ac:dyDescent="0.35">
      <c r="A3121" s="6" t="s">
        <v>1968</v>
      </c>
      <c r="B3121">
        <v>1</v>
      </c>
    </row>
    <row r="3122" spans="1:2" x14ac:dyDescent="0.35">
      <c r="A3122" s="6" t="s">
        <v>1969</v>
      </c>
      <c r="B3122">
        <v>1</v>
      </c>
    </row>
    <row r="3123" spans="1:2" x14ac:dyDescent="0.35">
      <c r="A3123" s="6" t="s">
        <v>1970</v>
      </c>
      <c r="B3123">
        <v>1</v>
      </c>
    </row>
    <row r="3124" spans="1:2" x14ac:dyDescent="0.35">
      <c r="A3124" s="6" t="s">
        <v>1971</v>
      </c>
      <c r="B3124">
        <v>1</v>
      </c>
    </row>
    <row r="3125" spans="1:2" x14ac:dyDescent="0.35">
      <c r="A3125" s="6" t="s">
        <v>1972</v>
      </c>
      <c r="B3125">
        <v>1</v>
      </c>
    </row>
    <row r="3126" spans="1:2" x14ac:dyDescent="0.35">
      <c r="A3126" s="6" t="s">
        <v>1973</v>
      </c>
      <c r="B3126">
        <v>1</v>
      </c>
    </row>
    <row r="3127" spans="1:2" x14ac:dyDescent="0.35">
      <c r="A3127" s="6" t="s">
        <v>1974</v>
      </c>
      <c r="B3127">
        <v>1</v>
      </c>
    </row>
    <row r="3128" spans="1:2" x14ac:dyDescent="0.35">
      <c r="A3128" s="6" t="s">
        <v>1975</v>
      </c>
      <c r="B3128">
        <v>1</v>
      </c>
    </row>
    <row r="3129" spans="1:2" x14ac:dyDescent="0.35">
      <c r="A3129" s="6" t="s">
        <v>1976</v>
      </c>
      <c r="B3129">
        <v>1</v>
      </c>
    </row>
    <row r="3130" spans="1:2" x14ac:dyDescent="0.35">
      <c r="A3130" s="6" t="s">
        <v>1977</v>
      </c>
      <c r="B3130">
        <v>1</v>
      </c>
    </row>
    <row r="3131" spans="1:2" x14ac:dyDescent="0.35">
      <c r="A3131" s="6" t="s">
        <v>1978</v>
      </c>
      <c r="B3131">
        <v>1</v>
      </c>
    </row>
    <row r="3132" spans="1:2" x14ac:dyDescent="0.35">
      <c r="A3132" s="6" t="s">
        <v>1979</v>
      </c>
      <c r="B3132">
        <v>1</v>
      </c>
    </row>
    <row r="3133" spans="1:2" x14ac:dyDescent="0.35">
      <c r="A3133" s="6" t="s">
        <v>1980</v>
      </c>
      <c r="B3133">
        <v>1</v>
      </c>
    </row>
    <row r="3134" spans="1:2" x14ac:dyDescent="0.35">
      <c r="A3134" s="6" t="s">
        <v>1981</v>
      </c>
      <c r="B3134">
        <v>1</v>
      </c>
    </row>
    <row r="3135" spans="1:2" x14ac:dyDescent="0.35">
      <c r="A3135" s="6" t="s">
        <v>1982</v>
      </c>
      <c r="B3135">
        <v>1</v>
      </c>
    </row>
    <row r="3136" spans="1:2" x14ac:dyDescent="0.35">
      <c r="A3136" s="6" t="s">
        <v>1983</v>
      </c>
      <c r="B3136">
        <v>1</v>
      </c>
    </row>
    <row r="3137" spans="1:2" x14ac:dyDescent="0.35">
      <c r="A3137" s="6" t="s">
        <v>1984</v>
      </c>
      <c r="B3137">
        <v>1</v>
      </c>
    </row>
    <row r="3138" spans="1:2" x14ac:dyDescent="0.35">
      <c r="A3138" s="6" t="s">
        <v>1985</v>
      </c>
      <c r="B3138">
        <v>1</v>
      </c>
    </row>
    <row r="3139" spans="1:2" x14ac:dyDescent="0.35">
      <c r="A3139" s="6" t="s">
        <v>1986</v>
      </c>
      <c r="B3139">
        <v>1</v>
      </c>
    </row>
    <row r="3140" spans="1:2" x14ac:dyDescent="0.35">
      <c r="A3140" s="6" t="s">
        <v>1987</v>
      </c>
      <c r="B3140">
        <v>1</v>
      </c>
    </row>
    <row r="3141" spans="1:2" x14ac:dyDescent="0.35">
      <c r="A3141" s="6" t="s">
        <v>1988</v>
      </c>
      <c r="B3141">
        <v>1</v>
      </c>
    </row>
    <row r="3142" spans="1:2" x14ac:dyDescent="0.35">
      <c r="A3142" s="6" t="s">
        <v>1989</v>
      </c>
      <c r="B3142">
        <v>1</v>
      </c>
    </row>
    <row r="3143" spans="1:2" x14ac:dyDescent="0.35">
      <c r="A3143" s="6" t="s">
        <v>1990</v>
      </c>
      <c r="B3143">
        <v>1</v>
      </c>
    </row>
    <row r="3144" spans="1:2" x14ac:dyDescent="0.35">
      <c r="A3144" s="6" t="s">
        <v>1991</v>
      </c>
      <c r="B3144">
        <v>1</v>
      </c>
    </row>
    <row r="3145" spans="1:2" x14ac:dyDescent="0.35">
      <c r="A3145" s="6" t="s">
        <v>1992</v>
      </c>
      <c r="B3145">
        <v>1</v>
      </c>
    </row>
    <row r="3146" spans="1:2" x14ac:dyDescent="0.35">
      <c r="A3146" s="6" t="s">
        <v>1993</v>
      </c>
      <c r="B3146">
        <v>1</v>
      </c>
    </row>
    <row r="3147" spans="1:2" x14ac:dyDescent="0.35">
      <c r="A3147" s="6" t="s">
        <v>1994</v>
      </c>
      <c r="B3147">
        <v>1</v>
      </c>
    </row>
    <row r="3148" spans="1:2" x14ac:dyDescent="0.35">
      <c r="A3148" s="6" t="s">
        <v>1995</v>
      </c>
      <c r="B3148">
        <v>1</v>
      </c>
    </row>
    <row r="3149" spans="1:2" x14ac:dyDescent="0.35">
      <c r="A3149" s="6" t="s">
        <v>1996</v>
      </c>
      <c r="B3149">
        <v>1</v>
      </c>
    </row>
    <row r="3150" spans="1:2" x14ac:dyDescent="0.35">
      <c r="A3150" s="6" t="s">
        <v>1997</v>
      </c>
      <c r="B3150">
        <v>1</v>
      </c>
    </row>
    <row r="3151" spans="1:2" x14ac:dyDescent="0.35">
      <c r="A3151" s="6" t="s">
        <v>1998</v>
      </c>
      <c r="B3151">
        <v>1</v>
      </c>
    </row>
    <row r="3152" spans="1:2" x14ac:dyDescent="0.35">
      <c r="A3152" s="6" t="s">
        <v>1999</v>
      </c>
      <c r="B3152">
        <v>1</v>
      </c>
    </row>
    <row r="3153" spans="1:2" x14ac:dyDescent="0.35">
      <c r="A3153" s="6" t="s">
        <v>2000</v>
      </c>
      <c r="B3153">
        <v>1</v>
      </c>
    </row>
    <row r="3154" spans="1:2" x14ac:dyDescent="0.35">
      <c r="A3154" s="6" t="s">
        <v>2001</v>
      </c>
      <c r="B3154">
        <v>1</v>
      </c>
    </row>
    <row r="3155" spans="1:2" x14ac:dyDescent="0.35">
      <c r="A3155" s="6" t="s">
        <v>2002</v>
      </c>
      <c r="B3155">
        <v>1</v>
      </c>
    </row>
    <row r="3156" spans="1:2" x14ac:dyDescent="0.35">
      <c r="A3156" s="6" t="s">
        <v>2003</v>
      </c>
      <c r="B3156">
        <v>1</v>
      </c>
    </row>
    <row r="3157" spans="1:2" x14ac:dyDescent="0.35">
      <c r="A3157" s="6" t="s">
        <v>2004</v>
      </c>
      <c r="B3157">
        <v>1</v>
      </c>
    </row>
    <row r="3158" spans="1:2" x14ac:dyDescent="0.35">
      <c r="A3158" s="6" t="s">
        <v>2005</v>
      </c>
      <c r="B3158">
        <v>1</v>
      </c>
    </row>
    <row r="3159" spans="1:2" x14ac:dyDescent="0.35">
      <c r="A3159" s="6" t="s">
        <v>2006</v>
      </c>
      <c r="B3159">
        <v>1</v>
      </c>
    </row>
    <row r="3160" spans="1:2" x14ac:dyDescent="0.35">
      <c r="A3160" s="6" t="s">
        <v>2007</v>
      </c>
      <c r="B3160">
        <v>1</v>
      </c>
    </row>
    <row r="3161" spans="1:2" x14ac:dyDescent="0.35">
      <c r="A3161" s="6" t="s">
        <v>2008</v>
      </c>
      <c r="B3161">
        <v>1</v>
      </c>
    </row>
    <row r="3162" spans="1:2" x14ac:dyDescent="0.35">
      <c r="A3162" s="6" t="s">
        <v>2009</v>
      </c>
      <c r="B3162">
        <v>1</v>
      </c>
    </row>
    <row r="3163" spans="1:2" x14ac:dyDescent="0.35">
      <c r="A3163" s="6" t="s">
        <v>2010</v>
      </c>
      <c r="B3163">
        <v>1</v>
      </c>
    </row>
    <row r="3164" spans="1:2" x14ac:dyDescent="0.35">
      <c r="A3164" s="6" t="s">
        <v>2011</v>
      </c>
      <c r="B3164">
        <v>1</v>
      </c>
    </row>
    <row r="3165" spans="1:2" x14ac:dyDescent="0.35">
      <c r="A3165" s="6" t="s">
        <v>2012</v>
      </c>
      <c r="B3165">
        <v>1</v>
      </c>
    </row>
    <row r="3166" spans="1:2" x14ac:dyDescent="0.35">
      <c r="A3166" s="6" t="s">
        <v>2013</v>
      </c>
      <c r="B3166">
        <v>1</v>
      </c>
    </row>
    <row r="3167" spans="1:2" x14ac:dyDescent="0.35">
      <c r="A3167" s="6" t="s">
        <v>2014</v>
      </c>
      <c r="B3167">
        <v>1</v>
      </c>
    </row>
    <row r="3168" spans="1:2" x14ac:dyDescent="0.35">
      <c r="A3168" s="6" t="s">
        <v>2015</v>
      </c>
      <c r="B3168">
        <v>1</v>
      </c>
    </row>
    <row r="3169" spans="1:2" x14ac:dyDescent="0.35">
      <c r="A3169" s="6" t="s">
        <v>2016</v>
      </c>
      <c r="B3169">
        <v>1</v>
      </c>
    </row>
    <row r="3170" spans="1:2" x14ac:dyDescent="0.35">
      <c r="A3170" s="6" t="s">
        <v>2017</v>
      </c>
      <c r="B3170">
        <v>1</v>
      </c>
    </row>
    <row r="3171" spans="1:2" x14ac:dyDescent="0.35">
      <c r="A3171" s="6" t="s">
        <v>2018</v>
      </c>
      <c r="B3171">
        <v>1</v>
      </c>
    </row>
    <row r="3172" spans="1:2" x14ac:dyDescent="0.35">
      <c r="A3172" s="6" t="s">
        <v>2019</v>
      </c>
      <c r="B3172">
        <v>1</v>
      </c>
    </row>
    <row r="3173" spans="1:2" x14ac:dyDescent="0.35">
      <c r="A3173" s="6" t="s">
        <v>2020</v>
      </c>
      <c r="B3173">
        <v>1</v>
      </c>
    </row>
    <row r="3174" spans="1:2" x14ac:dyDescent="0.35">
      <c r="A3174" s="6" t="s">
        <v>2021</v>
      </c>
      <c r="B3174">
        <v>1</v>
      </c>
    </row>
    <row r="3175" spans="1:2" x14ac:dyDescent="0.35">
      <c r="A3175" s="6" t="s">
        <v>2022</v>
      </c>
      <c r="B3175">
        <v>1</v>
      </c>
    </row>
    <row r="3176" spans="1:2" x14ac:dyDescent="0.35">
      <c r="A3176" s="6" t="s">
        <v>2023</v>
      </c>
      <c r="B3176">
        <v>1</v>
      </c>
    </row>
    <row r="3177" spans="1:2" x14ac:dyDescent="0.35">
      <c r="A3177" s="6" t="s">
        <v>2024</v>
      </c>
      <c r="B3177">
        <v>1</v>
      </c>
    </row>
    <row r="3178" spans="1:2" x14ac:dyDescent="0.35">
      <c r="A3178" s="6" t="s">
        <v>2025</v>
      </c>
      <c r="B3178">
        <v>1</v>
      </c>
    </row>
    <row r="3179" spans="1:2" x14ac:dyDescent="0.35">
      <c r="A3179" s="6" t="s">
        <v>2026</v>
      </c>
      <c r="B3179">
        <v>1</v>
      </c>
    </row>
    <row r="3180" spans="1:2" x14ac:dyDescent="0.35">
      <c r="A3180" s="6" t="s">
        <v>2027</v>
      </c>
      <c r="B3180">
        <v>1</v>
      </c>
    </row>
    <row r="3181" spans="1:2" x14ac:dyDescent="0.35">
      <c r="A3181" s="6" t="s">
        <v>2028</v>
      </c>
      <c r="B3181">
        <v>1</v>
      </c>
    </row>
    <row r="3182" spans="1:2" x14ac:dyDescent="0.35">
      <c r="A3182" s="6" t="s">
        <v>2029</v>
      </c>
      <c r="B3182">
        <v>1</v>
      </c>
    </row>
    <row r="3183" spans="1:2" x14ac:dyDescent="0.35">
      <c r="A3183" s="6" t="s">
        <v>2030</v>
      </c>
      <c r="B3183">
        <v>1</v>
      </c>
    </row>
    <row r="3184" spans="1:2" x14ac:dyDescent="0.35">
      <c r="A3184" s="6" t="s">
        <v>2031</v>
      </c>
      <c r="B3184">
        <v>1</v>
      </c>
    </row>
    <row r="3185" spans="1:2" x14ac:dyDescent="0.35">
      <c r="A3185" s="6" t="s">
        <v>2032</v>
      </c>
      <c r="B3185">
        <v>1</v>
      </c>
    </row>
    <row r="3186" spans="1:2" x14ac:dyDescent="0.35">
      <c r="A3186" s="6" t="s">
        <v>2033</v>
      </c>
      <c r="B3186">
        <v>1</v>
      </c>
    </row>
    <row r="3187" spans="1:2" x14ac:dyDescent="0.35">
      <c r="A3187" s="6" t="s">
        <v>2034</v>
      </c>
      <c r="B3187">
        <v>1</v>
      </c>
    </row>
    <row r="3188" spans="1:2" x14ac:dyDescent="0.35">
      <c r="A3188" s="6" t="s">
        <v>2035</v>
      </c>
      <c r="B3188">
        <v>1</v>
      </c>
    </row>
    <row r="3189" spans="1:2" x14ac:dyDescent="0.35">
      <c r="A3189" s="6" t="s">
        <v>2036</v>
      </c>
      <c r="B3189">
        <v>1</v>
      </c>
    </row>
    <row r="3190" spans="1:2" x14ac:dyDescent="0.35">
      <c r="A3190" s="6" t="s">
        <v>2037</v>
      </c>
      <c r="B3190">
        <v>1</v>
      </c>
    </row>
    <row r="3191" spans="1:2" x14ac:dyDescent="0.35">
      <c r="A3191" s="6" t="s">
        <v>2038</v>
      </c>
      <c r="B3191">
        <v>1</v>
      </c>
    </row>
    <row r="3192" spans="1:2" x14ac:dyDescent="0.35">
      <c r="A3192" s="6" t="s">
        <v>2039</v>
      </c>
      <c r="B3192">
        <v>2</v>
      </c>
    </row>
    <row r="3193" spans="1:2" x14ac:dyDescent="0.35">
      <c r="A3193" s="6" t="s">
        <v>2040</v>
      </c>
      <c r="B3193">
        <v>1</v>
      </c>
    </row>
    <row r="3194" spans="1:2" x14ac:dyDescent="0.35">
      <c r="A3194" s="6" t="s">
        <v>2041</v>
      </c>
      <c r="B3194">
        <v>1</v>
      </c>
    </row>
    <row r="3195" spans="1:2" x14ac:dyDescent="0.35">
      <c r="A3195" s="6" t="s">
        <v>2042</v>
      </c>
      <c r="B3195">
        <v>1</v>
      </c>
    </row>
    <row r="3196" spans="1:2" x14ac:dyDescent="0.35">
      <c r="A3196" s="6" t="s">
        <v>2043</v>
      </c>
      <c r="B3196">
        <v>1</v>
      </c>
    </row>
    <row r="3197" spans="1:2" x14ac:dyDescent="0.35">
      <c r="A3197" s="6" t="s">
        <v>2044</v>
      </c>
      <c r="B3197">
        <v>1</v>
      </c>
    </row>
    <row r="3198" spans="1:2" x14ac:dyDescent="0.35">
      <c r="A3198" s="6" t="s">
        <v>2045</v>
      </c>
      <c r="B3198">
        <v>1</v>
      </c>
    </row>
    <row r="3199" spans="1:2" x14ac:dyDescent="0.35">
      <c r="A3199" s="6" t="s">
        <v>2046</v>
      </c>
      <c r="B3199">
        <v>1</v>
      </c>
    </row>
    <row r="3200" spans="1:2" x14ac:dyDescent="0.35">
      <c r="A3200" s="6" t="s">
        <v>2047</v>
      </c>
      <c r="B3200">
        <v>1</v>
      </c>
    </row>
    <row r="3201" spans="1:2" x14ac:dyDescent="0.35">
      <c r="A3201" s="6" t="s">
        <v>2048</v>
      </c>
      <c r="B3201">
        <v>1</v>
      </c>
    </row>
    <row r="3202" spans="1:2" x14ac:dyDescent="0.35">
      <c r="A3202" s="6" t="s">
        <v>2049</v>
      </c>
      <c r="B3202">
        <v>1</v>
      </c>
    </row>
    <row r="3203" spans="1:2" x14ac:dyDescent="0.35">
      <c r="A3203" s="6" t="s">
        <v>2050</v>
      </c>
      <c r="B3203">
        <v>1</v>
      </c>
    </row>
    <row r="3204" spans="1:2" x14ac:dyDescent="0.35">
      <c r="A3204" s="6" t="s">
        <v>2051</v>
      </c>
      <c r="B3204">
        <v>1</v>
      </c>
    </row>
    <row r="3205" spans="1:2" x14ac:dyDescent="0.35">
      <c r="A3205" s="6" t="s">
        <v>2052</v>
      </c>
      <c r="B3205">
        <v>1</v>
      </c>
    </row>
    <row r="3206" spans="1:2" x14ac:dyDescent="0.35">
      <c r="A3206" s="6" t="s">
        <v>2053</v>
      </c>
      <c r="B3206">
        <v>1</v>
      </c>
    </row>
    <row r="3207" spans="1:2" x14ac:dyDescent="0.35">
      <c r="A3207" s="6" t="s">
        <v>2054</v>
      </c>
      <c r="B3207">
        <v>1</v>
      </c>
    </row>
    <row r="3208" spans="1:2" x14ac:dyDescent="0.35">
      <c r="A3208" s="6" t="s">
        <v>2055</v>
      </c>
      <c r="B3208">
        <v>1</v>
      </c>
    </row>
    <row r="3209" spans="1:2" x14ac:dyDescent="0.35">
      <c r="A3209" s="6" t="s">
        <v>2056</v>
      </c>
      <c r="B3209">
        <v>1</v>
      </c>
    </row>
    <row r="3210" spans="1:2" x14ac:dyDescent="0.35">
      <c r="A3210" s="6" t="s">
        <v>2058</v>
      </c>
      <c r="B3210">
        <v>1</v>
      </c>
    </row>
    <row r="3211" spans="1:2" x14ac:dyDescent="0.35">
      <c r="A3211" s="6" t="s">
        <v>2059</v>
      </c>
      <c r="B3211">
        <v>1</v>
      </c>
    </row>
    <row r="3212" spans="1:2" x14ac:dyDescent="0.35">
      <c r="A3212" s="6" t="s">
        <v>2060</v>
      </c>
      <c r="B3212">
        <v>1</v>
      </c>
    </row>
    <row r="3213" spans="1:2" x14ac:dyDescent="0.35">
      <c r="A3213" s="6" t="s">
        <v>2061</v>
      </c>
      <c r="B3213">
        <v>1</v>
      </c>
    </row>
    <row r="3214" spans="1:2" x14ac:dyDescent="0.35">
      <c r="A3214" s="6" t="s">
        <v>2062</v>
      </c>
      <c r="B3214">
        <v>1</v>
      </c>
    </row>
    <row r="3215" spans="1:2" x14ac:dyDescent="0.35">
      <c r="A3215" s="6" t="s">
        <v>2063</v>
      </c>
      <c r="B3215">
        <v>1</v>
      </c>
    </row>
    <row r="3216" spans="1:2" x14ac:dyDescent="0.35">
      <c r="A3216" s="6" t="s">
        <v>2064</v>
      </c>
      <c r="B3216">
        <v>1</v>
      </c>
    </row>
    <row r="3217" spans="1:2" x14ac:dyDescent="0.35">
      <c r="A3217" s="6" t="s">
        <v>2065</v>
      </c>
      <c r="B3217">
        <v>1</v>
      </c>
    </row>
    <row r="3218" spans="1:2" x14ac:dyDescent="0.35">
      <c r="A3218" s="6" t="s">
        <v>2066</v>
      </c>
      <c r="B3218">
        <v>1</v>
      </c>
    </row>
    <row r="3219" spans="1:2" x14ac:dyDescent="0.35">
      <c r="A3219" s="6" t="s">
        <v>2067</v>
      </c>
      <c r="B3219">
        <v>1</v>
      </c>
    </row>
    <row r="3220" spans="1:2" x14ac:dyDescent="0.35">
      <c r="A3220" s="6" t="s">
        <v>2068</v>
      </c>
      <c r="B3220">
        <v>1</v>
      </c>
    </row>
    <row r="3221" spans="1:2" x14ac:dyDescent="0.35">
      <c r="A3221" s="6" t="s">
        <v>2069</v>
      </c>
      <c r="B3221">
        <v>1</v>
      </c>
    </row>
    <row r="3222" spans="1:2" x14ac:dyDescent="0.35">
      <c r="A3222" s="6" t="s">
        <v>2070</v>
      </c>
      <c r="B3222">
        <v>1</v>
      </c>
    </row>
    <row r="3223" spans="1:2" x14ac:dyDescent="0.35">
      <c r="A3223" s="6" t="s">
        <v>2071</v>
      </c>
      <c r="B3223">
        <v>1</v>
      </c>
    </row>
    <row r="3224" spans="1:2" x14ac:dyDescent="0.35">
      <c r="A3224" s="6" t="s">
        <v>2072</v>
      </c>
      <c r="B3224">
        <v>1</v>
      </c>
    </row>
    <row r="3225" spans="1:2" x14ac:dyDescent="0.35">
      <c r="A3225" s="6" t="s">
        <v>2073</v>
      </c>
      <c r="B3225">
        <v>1</v>
      </c>
    </row>
    <row r="3226" spans="1:2" x14ac:dyDescent="0.35">
      <c r="A3226" s="6" t="s">
        <v>2074</v>
      </c>
      <c r="B3226">
        <v>2</v>
      </c>
    </row>
    <row r="3227" spans="1:2" x14ac:dyDescent="0.35">
      <c r="A3227" s="6" t="s">
        <v>2075</v>
      </c>
      <c r="B3227">
        <v>2</v>
      </c>
    </row>
    <row r="3228" spans="1:2" x14ac:dyDescent="0.35">
      <c r="A3228" s="6" t="s">
        <v>2076</v>
      </c>
      <c r="B3228">
        <v>1</v>
      </c>
    </row>
    <row r="3229" spans="1:2" x14ac:dyDescent="0.35">
      <c r="A3229" s="6" t="s">
        <v>2077</v>
      </c>
      <c r="B3229">
        <v>1</v>
      </c>
    </row>
    <row r="3230" spans="1:2" x14ac:dyDescent="0.35">
      <c r="A3230" s="6" t="s">
        <v>2078</v>
      </c>
      <c r="B3230">
        <v>1</v>
      </c>
    </row>
    <row r="3231" spans="1:2" x14ac:dyDescent="0.35">
      <c r="A3231" s="6" t="s">
        <v>2079</v>
      </c>
      <c r="B3231">
        <v>1</v>
      </c>
    </row>
    <row r="3232" spans="1:2" x14ac:dyDescent="0.35">
      <c r="A3232" s="6" t="s">
        <v>2080</v>
      </c>
      <c r="B3232">
        <v>1</v>
      </c>
    </row>
    <row r="3233" spans="1:2" x14ac:dyDescent="0.35">
      <c r="A3233" s="6" t="s">
        <v>2081</v>
      </c>
      <c r="B3233">
        <v>1</v>
      </c>
    </row>
    <row r="3234" spans="1:2" x14ac:dyDescent="0.35">
      <c r="A3234" s="6" t="s">
        <v>2082</v>
      </c>
      <c r="B3234">
        <v>1</v>
      </c>
    </row>
    <row r="3235" spans="1:2" x14ac:dyDescent="0.35">
      <c r="A3235" s="6" t="s">
        <v>2083</v>
      </c>
      <c r="B3235">
        <v>1</v>
      </c>
    </row>
    <row r="3236" spans="1:2" x14ac:dyDescent="0.35">
      <c r="A3236" s="6" t="s">
        <v>2084</v>
      </c>
      <c r="B3236">
        <v>1</v>
      </c>
    </row>
    <row r="3237" spans="1:2" x14ac:dyDescent="0.35">
      <c r="A3237" s="6" t="s">
        <v>2085</v>
      </c>
      <c r="B3237">
        <v>1</v>
      </c>
    </row>
    <row r="3238" spans="1:2" x14ac:dyDescent="0.35">
      <c r="A3238" s="6" t="s">
        <v>2086</v>
      </c>
      <c r="B3238">
        <v>1</v>
      </c>
    </row>
    <row r="3239" spans="1:2" x14ac:dyDescent="0.35">
      <c r="A3239" s="6" t="s">
        <v>2087</v>
      </c>
      <c r="B3239">
        <v>1</v>
      </c>
    </row>
    <row r="3240" spans="1:2" x14ac:dyDescent="0.35">
      <c r="A3240" s="6" t="s">
        <v>2088</v>
      </c>
      <c r="B3240">
        <v>1</v>
      </c>
    </row>
    <row r="3241" spans="1:2" x14ac:dyDescent="0.35">
      <c r="A3241" s="6" t="s">
        <v>2089</v>
      </c>
      <c r="B3241">
        <v>1</v>
      </c>
    </row>
    <row r="3242" spans="1:2" x14ac:dyDescent="0.35">
      <c r="A3242" s="6" t="s">
        <v>2090</v>
      </c>
      <c r="B3242">
        <v>1</v>
      </c>
    </row>
    <row r="3243" spans="1:2" x14ac:dyDescent="0.35">
      <c r="A3243" s="6" t="s">
        <v>2091</v>
      </c>
      <c r="B3243">
        <v>1</v>
      </c>
    </row>
    <row r="3244" spans="1:2" x14ac:dyDescent="0.35">
      <c r="A3244" s="6" t="s">
        <v>2092</v>
      </c>
      <c r="B3244">
        <v>1</v>
      </c>
    </row>
    <row r="3245" spans="1:2" x14ac:dyDescent="0.35">
      <c r="A3245" s="6" t="s">
        <v>2093</v>
      </c>
      <c r="B3245">
        <v>1</v>
      </c>
    </row>
    <row r="3246" spans="1:2" x14ac:dyDescent="0.35">
      <c r="A3246" s="6" t="s">
        <v>2094</v>
      </c>
      <c r="B3246">
        <v>1</v>
      </c>
    </row>
    <row r="3247" spans="1:2" x14ac:dyDescent="0.35">
      <c r="A3247" s="6" t="s">
        <v>2095</v>
      </c>
      <c r="B3247">
        <v>1</v>
      </c>
    </row>
    <row r="3248" spans="1:2" x14ac:dyDescent="0.35">
      <c r="A3248" s="6" t="s">
        <v>2096</v>
      </c>
      <c r="B3248">
        <v>1</v>
      </c>
    </row>
    <row r="3249" spans="1:2" x14ac:dyDescent="0.35">
      <c r="A3249" s="6" t="s">
        <v>2097</v>
      </c>
      <c r="B3249">
        <v>1</v>
      </c>
    </row>
    <row r="3250" spans="1:2" x14ac:dyDescent="0.35">
      <c r="A3250" s="6" t="s">
        <v>2098</v>
      </c>
      <c r="B3250">
        <v>1</v>
      </c>
    </row>
    <row r="3251" spans="1:2" x14ac:dyDescent="0.35">
      <c r="A3251" s="6" t="s">
        <v>3655</v>
      </c>
      <c r="B3251">
        <v>3288</v>
      </c>
    </row>
    <row r="3254" spans="1:2" x14ac:dyDescent="0.35">
      <c r="B3254">
        <f>COUNTIF($B$5:$B$3250,"&gt;1")</f>
        <v>27</v>
      </c>
    </row>
  </sheetData>
  <mergeCells count="2">
    <mergeCell ref="R11:U11"/>
    <mergeCell ref="R4:U4"/>
  </mergeCells>
  <phoneticPr fontId="5" type="noConversion"/>
  <conditionalFormatting pivot="1" sqref="B5:B2572">
    <cfRule type="expression" dxfId="18" priority="7">
      <formula>B5&gt;1</formula>
    </cfRule>
  </conditionalFormatting>
  <conditionalFormatting pivot="1" sqref="E5:E450">
    <cfRule type="expression" dxfId="17" priority="5">
      <formula>E5&gt;1</formula>
    </cfRule>
  </conditionalFormatting>
  <conditionalFormatting pivot="1" sqref="H5:H339">
    <cfRule type="expression" dxfId="16" priority="4">
      <formula>H5&gt;1</formula>
    </cfRule>
  </conditionalFormatting>
  <conditionalFormatting pivot="1" sqref="K5:K370">
    <cfRule type="expression" dxfId="15" priority="2">
      <formula>K5&gt;1</formula>
    </cfRule>
  </conditionalFormatting>
  <conditionalFormatting pivot="1" sqref="N5:N101">
    <cfRule type="expression" dxfId="14" priority="1">
      <formula>N5&gt;1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E9F32-666D-47B3-979E-EC723F344DE9}">
  <dimension ref="A2:C338"/>
  <sheetViews>
    <sheetView workbookViewId="0">
      <selection activeCell="B38" sqref="B38"/>
    </sheetView>
  </sheetViews>
  <sheetFormatPr baseColWidth="10" defaultColWidth="11.453125" defaultRowHeight="14.5" x14ac:dyDescent="0.35"/>
  <cols>
    <col min="1" max="1" width="51.453125" customWidth="1"/>
    <col min="2" max="2" width="19.54296875" customWidth="1"/>
    <col min="3" max="3" width="27" customWidth="1"/>
  </cols>
  <sheetData>
    <row r="2" spans="1:3" x14ac:dyDescent="0.35">
      <c r="A2" t="s">
        <v>4094</v>
      </c>
      <c r="B2" t="s">
        <v>3487</v>
      </c>
      <c r="C2" t="s">
        <v>3500</v>
      </c>
    </row>
    <row r="3" spans="1:3" x14ac:dyDescent="0.35">
      <c r="A3" t="s">
        <v>4638</v>
      </c>
      <c r="B3" t="s">
        <v>3487</v>
      </c>
      <c r="C3" t="s">
        <v>3500</v>
      </c>
    </row>
    <row r="4" spans="1:3" x14ac:dyDescent="0.35">
      <c r="A4" t="s">
        <v>3827</v>
      </c>
      <c r="B4" t="s">
        <v>3487</v>
      </c>
      <c r="C4" t="s">
        <v>3500</v>
      </c>
    </row>
    <row r="5" spans="1:3" x14ac:dyDescent="0.35">
      <c r="A5" t="s">
        <v>3645</v>
      </c>
      <c r="B5" t="s">
        <v>3593</v>
      </c>
      <c r="C5" t="s">
        <v>3598</v>
      </c>
    </row>
    <row r="6" spans="1:3" x14ac:dyDescent="0.35">
      <c r="A6" t="s">
        <v>3875</v>
      </c>
      <c r="B6" t="s">
        <v>32</v>
      </c>
      <c r="C6" t="s">
        <v>3540</v>
      </c>
    </row>
    <row r="7" spans="1:3" x14ac:dyDescent="0.35">
      <c r="A7" t="s">
        <v>4358</v>
      </c>
      <c r="B7" t="s">
        <v>3558</v>
      </c>
    </row>
    <row r="8" spans="1:3" x14ac:dyDescent="0.35">
      <c r="A8" t="s">
        <v>3490</v>
      </c>
      <c r="B8" t="s">
        <v>3487</v>
      </c>
      <c r="C8" t="s">
        <v>3487</v>
      </c>
    </row>
    <row r="9" spans="1:3" x14ac:dyDescent="0.35">
      <c r="A9" t="s">
        <v>4639</v>
      </c>
      <c r="B9" t="s">
        <v>3487</v>
      </c>
      <c r="C9" t="s">
        <v>3487</v>
      </c>
    </row>
    <row r="10" spans="1:3" x14ac:dyDescent="0.35">
      <c r="A10" t="s">
        <v>3583</v>
      </c>
      <c r="B10" t="s">
        <v>3487</v>
      </c>
      <c r="C10" t="s">
        <v>3487</v>
      </c>
    </row>
    <row r="11" spans="1:3" x14ac:dyDescent="0.35">
      <c r="A11" t="s">
        <v>4181</v>
      </c>
      <c r="B11" t="s">
        <v>3558</v>
      </c>
    </row>
    <row r="12" spans="1:3" x14ac:dyDescent="0.35">
      <c r="A12" t="s">
        <v>3512</v>
      </c>
      <c r="B12" t="s">
        <v>32</v>
      </c>
      <c r="C12" t="s">
        <v>3540</v>
      </c>
    </row>
    <row r="13" spans="1:3" x14ac:dyDescent="0.35">
      <c r="A13" t="s">
        <v>3824</v>
      </c>
      <c r="B13" t="s">
        <v>3558</v>
      </c>
    </row>
    <row r="14" spans="1:3" x14ac:dyDescent="0.35">
      <c r="A14" t="s">
        <v>4028</v>
      </c>
      <c r="B14" t="s">
        <v>3487</v>
      </c>
      <c r="C14" t="s">
        <v>3500</v>
      </c>
    </row>
    <row r="15" spans="1:3" x14ac:dyDescent="0.35">
      <c r="A15" t="s">
        <v>4502</v>
      </c>
      <c r="B15" t="s">
        <v>3487</v>
      </c>
      <c r="C15" t="s">
        <v>3487</v>
      </c>
    </row>
    <row r="16" spans="1:3" x14ac:dyDescent="0.35">
      <c r="A16" t="s">
        <v>4478</v>
      </c>
      <c r="B16" t="s">
        <v>3487</v>
      </c>
      <c r="C16" t="s">
        <v>3500</v>
      </c>
    </row>
    <row r="17" spans="1:3" x14ac:dyDescent="0.35">
      <c r="A17" t="s">
        <v>4298</v>
      </c>
      <c r="B17" t="s">
        <v>3487</v>
      </c>
      <c r="C17" t="s">
        <v>3487</v>
      </c>
    </row>
    <row r="18" spans="1:3" x14ac:dyDescent="0.35">
      <c r="A18" t="s">
        <v>4640</v>
      </c>
      <c r="B18" t="s">
        <v>3487</v>
      </c>
      <c r="C18" t="s">
        <v>3487</v>
      </c>
    </row>
    <row r="19" spans="1:3" x14ac:dyDescent="0.35">
      <c r="A19" t="s">
        <v>4641</v>
      </c>
      <c r="B19" t="s">
        <v>3593</v>
      </c>
      <c r="C19" t="s">
        <v>3607</v>
      </c>
    </row>
    <row r="20" spans="1:3" x14ac:dyDescent="0.35">
      <c r="A20" t="s">
        <v>4232</v>
      </c>
      <c r="B20" t="s">
        <v>3593</v>
      </c>
      <c r="C20" t="s">
        <v>3598</v>
      </c>
    </row>
    <row r="21" spans="1:3" x14ac:dyDescent="0.35">
      <c r="A21" t="s">
        <v>3742</v>
      </c>
      <c r="B21" t="s">
        <v>3487</v>
      </c>
      <c r="C21" t="s">
        <v>3500</v>
      </c>
    </row>
    <row r="22" spans="1:3" x14ac:dyDescent="0.35">
      <c r="A22" t="s">
        <v>3498</v>
      </c>
      <c r="B22" t="s">
        <v>3487</v>
      </c>
      <c r="C22" t="s">
        <v>3500</v>
      </c>
    </row>
    <row r="23" spans="1:3" x14ac:dyDescent="0.35">
      <c r="A23" t="s">
        <v>4642</v>
      </c>
      <c r="B23" t="s">
        <v>3593</v>
      </c>
      <c r="C23" t="s">
        <v>3607</v>
      </c>
    </row>
    <row r="24" spans="1:3" x14ac:dyDescent="0.35">
      <c r="A24" t="s">
        <v>3998</v>
      </c>
      <c r="B24" t="s">
        <v>3487</v>
      </c>
      <c r="C24" t="s">
        <v>3500</v>
      </c>
    </row>
    <row r="25" spans="1:3" x14ac:dyDescent="0.35">
      <c r="A25" t="s">
        <v>4643</v>
      </c>
      <c r="B25" t="s">
        <v>3487</v>
      </c>
      <c r="C25" t="s">
        <v>3500</v>
      </c>
    </row>
    <row r="26" spans="1:3" x14ac:dyDescent="0.35">
      <c r="A26" t="s">
        <v>4528</v>
      </c>
      <c r="B26" t="s">
        <v>3558</v>
      </c>
    </row>
    <row r="27" spans="1:3" x14ac:dyDescent="0.35">
      <c r="A27" t="s">
        <v>4644</v>
      </c>
      <c r="B27" t="s">
        <v>3487</v>
      </c>
      <c r="C27" t="s">
        <v>3500</v>
      </c>
    </row>
    <row r="28" spans="1:3" x14ac:dyDescent="0.35">
      <c r="A28" t="s">
        <v>4364</v>
      </c>
      <c r="B28" t="s">
        <v>3487</v>
      </c>
      <c r="C28" t="s">
        <v>3500</v>
      </c>
    </row>
    <row r="29" spans="1:3" x14ac:dyDescent="0.35">
      <c r="A29" t="s">
        <v>4645</v>
      </c>
      <c r="B29" t="s">
        <v>3487</v>
      </c>
      <c r="C29" t="s">
        <v>3500</v>
      </c>
    </row>
    <row r="30" spans="1:3" x14ac:dyDescent="0.35">
      <c r="A30" t="s">
        <v>4646</v>
      </c>
      <c r="B30" t="s">
        <v>3487</v>
      </c>
      <c r="C30" t="s">
        <v>3500</v>
      </c>
    </row>
    <row r="31" spans="1:3" x14ac:dyDescent="0.35">
      <c r="A31" t="s">
        <v>4647</v>
      </c>
      <c r="B31" t="s">
        <v>3558</v>
      </c>
    </row>
    <row r="32" spans="1:3" x14ac:dyDescent="0.35">
      <c r="A32" t="s">
        <v>4648</v>
      </c>
      <c r="B32" t="s">
        <v>3473</v>
      </c>
      <c r="C32" t="s">
        <v>3473</v>
      </c>
    </row>
    <row r="33" spans="1:3" x14ac:dyDescent="0.35">
      <c r="A33" t="s">
        <v>4649</v>
      </c>
      <c r="B33" t="s">
        <v>3558</v>
      </c>
    </row>
    <row r="34" spans="1:3" x14ac:dyDescent="0.35">
      <c r="A34" t="s">
        <v>4650</v>
      </c>
      <c r="B34" t="s">
        <v>3487</v>
      </c>
      <c r="C34" t="s">
        <v>3487</v>
      </c>
    </row>
    <row r="35" spans="1:3" x14ac:dyDescent="0.35">
      <c r="A35" t="s">
        <v>4651</v>
      </c>
      <c r="B35" t="s">
        <v>3487</v>
      </c>
      <c r="C35" t="s">
        <v>3500</v>
      </c>
    </row>
    <row r="36" spans="1:3" x14ac:dyDescent="0.35">
      <c r="A36" t="s">
        <v>4652</v>
      </c>
      <c r="B36" t="s">
        <v>3487</v>
      </c>
      <c r="C36" t="s">
        <v>3500</v>
      </c>
    </row>
    <row r="37" spans="1:3" x14ac:dyDescent="0.35">
      <c r="A37" t="s">
        <v>4653</v>
      </c>
      <c r="B37" t="s">
        <v>3487</v>
      </c>
      <c r="C37" t="s">
        <v>3500</v>
      </c>
    </row>
    <row r="38" spans="1:3" x14ac:dyDescent="0.35">
      <c r="A38" t="s">
        <v>4654</v>
      </c>
      <c r="B38" t="s">
        <v>3558</v>
      </c>
    </row>
    <row r="39" spans="1:3" x14ac:dyDescent="0.35">
      <c r="A39" t="s">
        <v>4655</v>
      </c>
      <c r="B39" t="s">
        <v>3487</v>
      </c>
      <c r="C39" t="s">
        <v>3487</v>
      </c>
    </row>
    <row r="40" spans="1:3" x14ac:dyDescent="0.35">
      <c r="A40" t="s">
        <v>4656</v>
      </c>
      <c r="B40" t="s">
        <v>3558</v>
      </c>
    </row>
    <row r="41" spans="1:3" x14ac:dyDescent="0.35">
      <c r="A41" t="s">
        <v>4657</v>
      </c>
      <c r="B41" t="s">
        <v>3487</v>
      </c>
      <c r="C41" t="s">
        <v>3487</v>
      </c>
    </row>
    <row r="42" spans="1:3" x14ac:dyDescent="0.35">
      <c r="A42" t="s">
        <v>4658</v>
      </c>
      <c r="B42" t="s">
        <v>3487</v>
      </c>
      <c r="C42" t="s">
        <v>3500</v>
      </c>
    </row>
    <row r="43" spans="1:3" x14ac:dyDescent="0.35">
      <c r="A43" t="s">
        <v>4659</v>
      </c>
      <c r="B43" t="s">
        <v>3558</v>
      </c>
    </row>
    <row r="44" spans="1:3" x14ac:dyDescent="0.35">
      <c r="A44" t="s">
        <v>4660</v>
      </c>
      <c r="B44" t="s">
        <v>3558</v>
      </c>
    </row>
    <row r="45" spans="1:3" x14ac:dyDescent="0.35">
      <c r="A45" t="s">
        <v>4661</v>
      </c>
      <c r="B45" t="s">
        <v>3558</v>
      </c>
    </row>
    <row r="46" spans="1:3" x14ac:dyDescent="0.35">
      <c r="A46" t="s">
        <v>4662</v>
      </c>
      <c r="B46" t="s">
        <v>3558</v>
      </c>
    </row>
    <row r="47" spans="1:3" x14ac:dyDescent="0.35">
      <c r="A47" t="s">
        <v>4663</v>
      </c>
      <c r="B47" t="s">
        <v>3558</v>
      </c>
    </row>
    <row r="48" spans="1:3" x14ac:dyDescent="0.35">
      <c r="A48" t="s">
        <v>4664</v>
      </c>
      <c r="B48" t="s">
        <v>3558</v>
      </c>
    </row>
    <row r="49" spans="1:3" x14ac:dyDescent="0.35">
      <c r="A49" t="s">
        <v>4665</v>
      </c>
      <c r="B49" t="s">
        <v>3558</v>
      </c>
    </row>
    <row r="50" spans="1:3" x14ac:dyDescent="0.35">
      <c r="A50" t="s">
        <v>4666</v>
      </c>
      <c r="B50" t="s">
        <v>3558</v>
      </c>
    </row>
    <row r="51" spans="1:3" x14ac:dyDescent="0.35">
      <c r="A51" t="s">
        <v>4667</v>
      </c>
      <c r="B51" t="s">
        <v>3558</v>
      </c>
    </row>
    <row r="52" spans="1:3" x14ac:dyDescent="0.35">
      <c r="A52" t="s">
        <v>4668</v>
      </c>
      <c r="B52" t="s">
        <v>3558</v>
      </c>
    </row>
    <row r="53" spans="1:3" x14ac:dyDescent="0.35">
      <c r="A53" t="s">
        <v>4669</v>
      </c>
      <c r="B53" t="s">
        <v>3487</v>
      </c>
      <c r="C53" t="s">
        <v>3487</v>
      </c>
    </row>
    <row r="54" spans="1:3" x14ac:dyDescent="0.35">
      <c r="A54" t="s">
        <v>4670</v>
      </c>
      <c r="B54" t="s">
        <v>3558</v>
      </c>
    </row>
    <row r="55" spans="1:3" x14ac:dyDescent="0.35">
      <c r="A55" t="s">
        <v>4671</v>
      </c>
      <c r="B55" t="s">
        <v>3558</v>
      </c>
    </row>
    <row r="56" spans="1:3" x14ac:dyDescent="0.35">
      <c r="A56" t="s">
        <v>4672</v>
      </c>
      <c r="B56" t="s">
        <v>3558</v>
      </c>
    </row>
    <row r="57" spans="1:3" x14ac:dyDescent="0.35">
      <c r="A57" t="s">
        <v>4673</v>
      </c>
      <c r="B57" t="s">
        <v>3558</v>
      </c>
    </row>
    <row r="58" spans="1:3" x14ac:dyDescent="0.35">
      <c r="A58" t="s">
        <v>4483</v>
      </c>
      <c r="B58" t="s">
        <v>3558</v>
      </c>
    </row>
    <row r="59" spans="1:3" x14ac:dyDescent="0.35">
      <c r="A59" t="s">
        <v>4674</v>
      </c>
      <c r="B59" t="s">
        <v>3558</v>
      </c>
    </row>
    <row r="60" spans="1:3" x14ac:dyDescent="0.35">
      <c r="A60" t="s">
        <v>4675</v>
      </c>
      <c r="B60" t="s">
        <v>3558</v>
      </c>
    </row>
    <row r="61" spans="1:3" x14ac:dyDescent="0.35">
      <c r="A61" t="s">
        <v>4480</v>
      </c>
      <c r="B61" t="s">
        <v>3558</v>
      </c>
    </row>
    <row r="62" spans="1:3" x14ac:dyDescent="0.35">
      <c r="A62" t="s">
        <v>4676</v>
      </c>
      <c r="B62" t="s">
        <v>3558</v>
      </c>
    </row>
    <row r="63" spans="1:3" x14ac:dyDescent="0.35">
      <c r="A63" t="s">
        <v>4677</v>
      </c>
      <c r="B63" t="s">
        <v>3487</v>
      </c>
      <c r="C63" t="s">
        <v>3500</v>
      </c>
    </row>
    <row r="64" spans="1:3" x14ac:dyDescent="0.35">
      <c r="A64" t="s">
        <v>4678</v>
      </c>
      <c r="B64" t="s">
        <v>3558</v>
      </c>
    </row>
    <row r="65" spans="1:3" x14ac:dyDescent="0.35">
      <c r="A65" t="s">
        <v>4679</v>
      </c>
      <c r="B65" t="s">
        <v>3558</v>
      </c>
    </row>
    <row r="66" spans="1:3" x14ac:dyDescent="0.35">
      <c r="A66" t="s">
        <v>4477</v>
      </c>
      <c r="B66" t="s">
        <v>3558</v>
      </c>
    </row>
    <row r="67" spans="1:3" x14ac:dyDescent="0.35">
      <c r="A67" t="s">
        <v>4680</v>
      </c>
      <c r="B67" t="s">
        <v>3558</v>
      </c>
    </row>
    <row r="68" spans="1:3" x14ac:dyDescent="0.35">
      <c r="A68" t="s">
        <v>4681</v>
      </c>
      <c r="B68" t="s">
        <v>3558</v>
      </c>
    </row>
    <row r="69" spans="1:3" x14ac:dyDescent="0.35">
      <c r="A69" t="s">
        <v>4682</v>
      </c>
      <c r="B69" t="s">
        <v>3558</v>
      </c>
    </row>
    <row r="70" spans="1:3" x14ac:dyDescent="0.35">
      <c r="A70" t="s">
        <v>4683</v>
      </c>
      <c r="B70" t="s">
        <v>3558</v>
      </c>
    </row>
    <row r="71" spans="1:3" x14ac:dyDescent="0.35">
      <c r="A71" t="s">
        <v>4684</v>
      </c>
      <c r="B71" t="s">
        <v>3558</v>
      </c>
    </row>
    <row r="72" spans="1:3" x14ac:dyDescent="0.35">
      <c r="A72" t="s">
        <v>4685</v>
      </c>
      <c r="B72" t="s">
        <v>3558</v>
      </c>
    </row>
    <row r="73" spans="1:3" x14ac:dyDescent="0.35">
      <c r="A73" t="s">
        <v>4686</v>
      </c>
      <c r="B73" t="s">
        <v>3558</v>
      </c>
    </row>
    <row r="74" spans="1:3" x14ac:dyDescent="0.35">
      <c r="A74" t="s">
        <v>4687</v>
      </c>
      <c r="B74" t="s">
        <v>3558</v>
      </c>
    </row>
    <row r="75" spans="1:3" x14ac:dyDescent="0.35">
      <c r="A75" t="s">
        <v>4688</v>
      </c>
      <c r="B75" t="s">
        <v>3487</v>
      </c>
      <c r="C75" t="s">
        <v>3500</v>
      </c>
    </row>
    <row r="76" spans="1:3" x14ac:dyDescent="0.35">
      <c r="A76" t="s">
        <v>4689</v>
      </c>
      <c r="B76" t="s">
        <v>3558</v>
      </c>
    </row>
    <row r="77" spans="1:3" x14ac:dyDescent="0.35">
      <c r="A77" t="s">
        <v>4690</v>
      </c>
      <c r="B77" t="s">
        <v>3558</v>
      </c>
    </row>
    <row r="78" spans="1:3" x14ac:dyDescent="0.35">
      <c r="A78" t="s">
        <v>4474</v>
      </c>
      <c r="B78" t="s">
        <v>3558</v>
      </c>
    </row>
    <row r="79" spans="1:3" x14ac:dyDescent="0.35">
      <c r="A79" t="s">
        <v>4691</v>
      </c>
      <c r="B79" t="s">
        <v>3558</v>
      </c>
    </row>
    <row r="80" spans="1:3" x14ac:dyDescent="0.35">
      <c r="A80" t="s">
        <v>4692</v>
      </c>
      <c r="B80" t="s">
        <v>3558</v>
      </c>
    </row>
    <row r="81" spans="1:3" x14ac:dyDescent="0.35">
      <c r="A81" t="s">
        <v>4693</v>
      </c>
      <c r="B81" t="s">
        <v>3558</v>
      </c>
    </row>
    <row r="82" spans="1:3" x14ac:dyDescent="0.35">
      <c r="A82" t="s">
        <v>4694</v>
      </c>
      <c r="B82" t="s">
        <v>3558</v>
      </c>
    </row>
    <row r="83" spans="1:3" x14ac:dyDescent="0.35">
      <c r="A83" t="s">
        <v>4695</v>
      </c>
      <c r="B83" t="s">
        <v>3558</v>
      </c>
    </row>
    <row r="84" spans="1:3" x14ac:dyDescent="0.35">
      <c r="A84" t="s">
        <v>4696</v>
      </c>
      <c r="B84" t="s">
        <v>3558</v>
      </c>
    </row>
    <row r="85" spans="1:3" x14ac:dyDescent="0.35">
      <c r="A85" t="s">
        <v>4697</v>
      </c>
      <c r="B85" t="s">
        <v>3558</v>
      </c>
    </row>
    <row r="86" spans="1:3" x14ac:dyDescent="0.35">
      <c r="A86" t="s">
        <v>3884</v>
      </c>
      <c r="B86" t="s">
        <v>3558</v>
      </c>
    </row>
    <row r="87" spans="1:3" x14ac:dyDescent="0.35">
      <c r="A87" t="s">
        <v>4486</v>
      </c>
      <c r="B87" t="s">
        <v>3558</v>
      </c>
    </row>
    <row r="88" spans="1:3" x14ac:dyDescent="0.35">
      <c r="A88" t="s">
        <v>4698</v>
      </c>
      <c r="B88" t="s">
        <v>3558</v>
      </c>
    </row>
    <row r="89" spans="1:3" x14ac:dyDescent="0.35">
      <c r="A89" t="s">
        <v>4699</v>
      </c>
      <c r="B89" t="s">
        <v>3558</v>
      </c>
    </row>
    <row r="90" spans="1:3" x14ac:dyDescent="0.35">
      <c r="A90" t="s">
        <v>4700</v>
      </c>
      <c r="B90" t="s">
        <v>3487</v>
      </c>
      <c r="C90" t="s">
        <v>3487</v>
      </c>
    </row>
    <row r="91" spans="1:3" x14ac:dyDescent="0.35">
      <c r="A91" t="s">
        <v>4701</v>
      </c>
      <c r="B91" t="s">
        <v>3558</v>
      </c>
    </row>
    <row r="92" spans="1:3" x14ac:dyDescent="0.35">
      <c r="A92" t="s">
        <v>4702</v>
      </c>
      <c r="B92" t="s">
        <v>3558</v>
      </c>
    </row>
    <row r="93" spans="1:3" x14ac:dyDescent="0.35">
      <c r="A93" t="s">
        <v>4703</v>
      </c>
      <c r="B93" t="s">
        <v>3558</v>
      </c>
    </row>
    <row r="94" spans="1:3" x14ac:dyDescent="0.35">
      <c r="A94" t="s">
        <v>4704</v>
      </c>
      <c r="B94" t="s">
        <v>3558</v>
      </c>
    </row>
    <row r="95" spans="1:3" x14ac:dyDescent="0.35">
      <c r="A95" t="s">
        <v>4705</v>
      </c>
      <c r="B95" t="s">
        <v>3558</v>
      </c>
    </row>
    <row r="96" spans="1:3" x14ac:dyDescent="0.35">
      <c r="A96" t="s">
        <v>4706</v>
      </c>
      <c r="B96" t="s">
        <v>3558</v>
      </c>
    </row>
    <row r="97" spans="1:3" x14ac:dyDescent="0.35">
      <c r="A97" t="s">
        <v>4707</v>
      </c>
      <c r="B97" t="s">
        <v>3558</v>
      </c>
    </row>
    <row r="98" spans="1:3" x14ac:dyDescent="0.35">
      <c r="A98" t="s">
        <v>4708</v>
      </c>
      <c r="B98" t="s">
        <v>3487</v>
      </c>
      <c r="C98" t="s">
        <v>3500</v>
      </c>
    </row>
    <row r="99" spans="1:3" x14ac:dyDescent="0.35">
      <c r="A99" t="s">
        <v>4709</v>
      </c>
      <c r="B99" t="s">
        <v>3487</v>
      </c>
      <c r="C99" t="s">
        <v>3487</v>
      </c>
    </row>
    <row r="100" spans="1:3" x14ac:dyDescent="0.35">
      <c r="A100" t="s">
        <v>4710</v>
      </c>
      <c r="B100" t="s">
        <v>3487</v>
      </c>
      <c r="C100" t="s">
        <v>3500</v>
      </c>
    </row>
    <row r="101" spans="1:3" x14ac:dyDescent="0.35">
      <c r="A101" t="s">
        <v>4711</v>
      </c>
      <c r="B101" t="s">
        <v>3487</v>
      </c>
      <c r="C101" t="s">
        <v>3500</v>
      </c>
    </row>
    <row r="102" spans="1:3" x14ac:dyDescent="0.35">
      <c r="A102" t="s">
        <v>4712</v>
      </c>
      <c r="B102" t="s">
        <v>3487</v>
      </c>
      <c r="C102" t="s">
        <v>3500</v>
      </c>
    </row>
    <row r="103" spans="1:3" x14ac:dyDescent="0.35">
      <c r="A103" t="s">
        <v>4713</v>
      </c>
      <c r="B103" t="s">
        <v>3487</v>
      </c>
      <c r="C103" t="s">
        <v>3500</v>
      </c>
    </row>
    <row r="104" spans="1:3" x14ac:dyDescent="0.35">
      <c r="A104" t="s">
        <v>4714</v>
      </c>
      <c r="B104" t="s">
        <v>3487</v>
      </c>
      <c r="C104" t="s">
        <v>3487</v>
      </c>
    </row>
    <row r="105" spans="1:3" x14ac:dyDescent="0.35">
      <c r="A105" t="s">
        <v>4715</v>
      </c>
      <c r="B105" t="s">
        <v>3593</v>
      </c>
      <c r="C105" t="s">
        <v>3607</v>
      </c>
    </row>
    <row r="106" spans="1:3" x14ac:dyDescent="0.35">
      <c r="A106" t="s">
        <v>4716</v>
      </c>
      <c r="B106" t="s">
        <v>3487</v>
      </c>
      <c r="C106" t="s">
        <v>3500</v>
      </c>
    </row>
    <row r="107" spans="1:3" x14ac:dyDescent="0.35">
      <c r="A107" t="s">
        <v>4717</v>
      </c>
      <c r="B107" t="s">
        <v>3593</v>
      </c>
      <c r="C107" t="s">
        <v>3598</v>
      </c>
    </row>
    <row r="108" spans="1:3" x14ac:dyDescent="0.35">
      <c r="A108" t="s">
        <v>4718</v>
      </c>
      <c r="B108" t="s">
        <v>3487</v>
      </c>
      <c r="C108" t="s">
        <v>3500</v>
      </c>
    </row>
    <row r="109" spans="1:3" x14ac:dyDescent="0.35">
      <c r="A109" t="s">
        <v>4719</v>
      </c>
      <c r="B109" t="s">
        <v>3487</v>
      </c>
      <c r="C109" t="s">
        <v>3500</v>
      </c>
    </row>
    <row r="110" spans="1:3" x14ac:dyDescent="0.35">
      <c r="A110" t="s">
        <v>4720</v>
      </c>
      <c r="B110" t="s">
        <v>3487</v>
      </c>
      <c r="C110" t="s">
        <v>3500</v>
      </c>
    </row>
    <row r="111" spans="1:3" x14ac:dyDescent="0.35">
      <c r="A111" t="s">
        <v>4721</v>
      </c>
      <c r="B111" t="s">
        <v>3593</v>
      </c>
      <c r="C111" t="s">
        <v>3607</v>
      </c>
    </row>
    <row r="112" spans="1:3" x14ac:dyDescent="0.35">
      <c r="A112" t="s">
        <v>4722</v>
      </c>
      <c r="B112" t="s">
        <v>3593</v>
      </c>
      <c r="C112" t="s">
        <v>3598</v>
      </c>
    </row>
    <row r="113" spans="1:3" x14ac:dyDescent="0.35">
      <c r="A113" t="s">
        <v>4723</v>
      </c>
      <c r="B113" t="s">
        <v>3487</v>
      </c>
      <c r="C113" t="s">
        <v>3500</v>
      </c>
    </row>
    <row r="114" spans="1:3" x14ac:dyDescent="0.35">
      <c r="A114" t="s">
        <v>4724</v>
      </c>
      <c r="B114" t="s">
        <v>32</v>
      </c>
      <c r="C114" t="s">
        <v>3540</v>
      </c>
    </row>
    <row r="115" spans="1:3" x14ac:dyDescent="0.35">
      <c r="A115" t="s">
        <v>4725</v>
      </c>
      <c r="B115" t="s">
        <v>3487</v>
      </c>
      <c r="C115" t="s">
        <v>3500</v>
      </c>
    </row>
    <row r="116" spans="1:3" x14ac:dyDescent="0.35">
      <c r="A116" t="s">
        <v>4726</v>
      </c>
      <c r="B116" t="s">
        <v>3593</v>
      </c>
      <c r="C116" t="s">
        <v>3607</v>
      </c>
    </row>
    <row r="117" spans="1:3" x14ac:dyDescent="0.35">
      <c r="A117" t="s">
        <v>4727</v>
      </c>
      <c r="B117" t="s">
        <v>3487</v>
      </c>
      <c r="C117" t="s">
        <v>3487</v>
      </c>
    </row>
    <row r="118" spans="1:3" x14ac:dyDescent="0.35">
      <c r="A118" t="s">
        <v>4728</v>
      </c>
      <c r="B118" t="s">
        <v>3558</v>
      </c>
    </row>
    <row r="119" spans="1:3" x14ac:dyDescent="0.35">
      <c r="A119" t="s">
        <v>4729</v>
      </c>
      <c r="B119" t="s">
        <v>3558</v>
      </c>
    </row>
    <row r="120" spans="1:3" x14ac:dyDescent="0.35">
      <c r="A120" t="s">
        <v>4730</v>
      </c>
      <c r="B120" t="s">
        <v>3558</v>
      </c>
    </row>
    <row r="121" spans="1:3" x14ac:dyDescent="0.35">
      <c r="A121" t="s">
        <v>4731</v>
      </c>
      <c r="B121" t="s">
        <v>3509</v>
      </c>
      <c r="C121" t="s">
        <v>3514</v>
      </c>
    </row>
    <row r="122" spans="1:3" x14ac:dyDescent="0.35">
      <c r="A122" t="s">
        <v>4465</v>
      </c>
      <c r="B122" t="s">
        <v>3523</v>
      </c>
      <c r="C122" t="s">
        <v>3523</v>
      </c>
    </row>
    <row r="123" spans="1:3" x14ac:dyDescent="0.35">
      <c r="A123" t="s">
        <v>4732</v>
      </c>
      <c r="B123" t="s">
        <v>3593</v>
      </c>
      <c r="C123" t="s">
        <v>3607</v>
      </c>
    </row>
    <row r="124" spans="1:3" x14ac:dyDescent="0.35">
      <c r="A124" t="s">
        <v>4733</v>
      </c>
      <c r="B124" t="s">
        <v>3558</v>
      </c>
    </row>
    <row r="125" spans="1:3" x14ac:dyDescent="0.35">
      <c r="A125" t="s">
        <v>4734</v>
      </c>
      <c r="B125" t="s">
        <v>3487</v>
      </c>
      <c r="C125" t="s">
        <v>3487</v>
      </c>
    </row>
    <row r="126" spans="1:3" x14ac:dyDescent="0.35">
      <c r="A126" t="s">
        <v>4735</v>
      </c>
      <c r="B126" t="s">
        <v>3487</v>
      </c>
      <c r="C126" t="s">
        <v>3487</v>
      </c>
    </row>
    <row r="127" spans="1:3" x14ac:dyDescent="0.35">
      <c r="A127" t="s">
        <v>4736</v>
      </c>
      <c r="B127" t="s">
        <v>3487</v>
      </c>
      <c r="C127" t="s">
        <v>3487</v>
      </c>
    </row>
    <row r="128" spans="1:3" x14ac:dyDescent="0.35">
      <c r="A128" t="s">
        <v>4737</v>
      </c>
      <c r="B128" t="s">
        <v>3487</v>
      </c>
      <c r="C128" t="s">
        <v>3500</v>
      </c>
    </row>
    <row r="129" spans="1:3" x14ac:dyDescent="0.35">
      <c r="A129" t="s">
        <v>4738</v>
      </c>
      <c r="B129" t="s">
        <v>3593</v>
      </c>
      <c r="C129" t="s">
        <v>3598</v>
      </c>
    </row>
    <row r="130" spans="1:3" x14ac:dyDescent="0.35">
      <c r="A130" t="s">
        <v>4739</v>
      </c>
      <c r="B130" t="s">
        <v>3558</v>
      </c>
    </row>
    <row r="131" spans="1:3" x14ac:dyDescent="0.35">
      <c r="A131" t="s">
        <v>4740</v>
      </c>
      <c r="B131" t="s">
        <v>3487</v>
      </c>
      <c r="C131" t="s">
        <v>3487</v>
      </c>
    </row>
    <row r="132" spans="1:3" x14ac:dyDescent="0.35">
      <c r="A132" t="s">
        <v>4741</v>
      </c>
      <c r="B132" t="s">
        <v>3509</v>
      </c>
      <c r="C132" t="s">
        <v>3514</v>
      </c>
    </row>
    <row r="133" spans="1:3" x14ac:dyDescent="0.35">
      <c r="A133" t="s">
        <v>4742</v>
      </c>
      <c r="B133" t="s">
        <v>3558</v>
      </c>
    </row>
    <row r="134" spans="1:3" x14ac:dyDescent="0.35">
      <c r="A134" t="s">
        <v>4471</v>
      </c>
      <c r="B134" t="s">
        <v>3558</v>
      </c>
    </row>
    <row r="135" spans="1:3" x14ac:dyDescent="0.35">
      <c r="A135" t="s">
        <v>4743</v>
      </c>
      <c r="B135" t="s">
        <v>3487</v>
      </c>
      <c r="C135" t="s">
        <v>3487</v>
      </c>
    </row>
    <row r="136" spans="1:3" x14ac:dyDescent="0.35">
      <c r="A136" t="s">
        <v>4744</v>
      </c>
      <c r="B136" t="s">
        <v>3558</v>
      </c>
    </row>
    <row r="137" spans="1:3" x14ac:dyDescent="0.35">
      <c r="A137" t="s">
        <v>4745</v>
      </c>
      <c r="B137" t="s">
        <v>3593</v>
      </c>
      <c r="C137" t="s">
        <v>3598</v>
      </c>
    </row>
    <row r="138" spans="1:3" x14ac:dyDescent="0.35">
      <c r="A138" t="s">
        <v>4746</v>
      </c>
      <c r="B138" t="s">
        <v>3593</v>
      </c>
      <c r="C138" t="s">
        <v>3598</v>
      </c>
    </row>
    <row r="139" spans="1:3" x14ac:dyDescent="0.35">
      <c r="A139" t="s">
        <v>4747</v>
      </c>
      <c r="B139" t="s">
        <v>3593</v>
      </c>
      <c r="C139" t="s">
        <v>3598</v>
      </c>
    </row>
    <row r="140" spans="1:3" x14ac:dyDescent="0.35">
      <c r="A140" t="s">
        <v>4468</v>
      </c>
      <c r="B140" t="s">
        <v>3523</v>
      </c>
      <c r="C140" t="s">
        <v>3523</v>
      </c>
    </row>
    <row r="141" spans="1:3" x14ac:dyDescent="0.35">
      <c r="A141" t="s">
        <v>4748</v>
      </c>
      <c r="B141" t="s">
        <v>3593</v>
      </c>
      <c r="C141" t="s">
        <v>3598</v>
      </c>
    </row>
    <row r="142" spans="1:3" x14ac:dyDescent="0.35">
      <c r="A142" t="s">
        <v>4749</v>
      </c>
      <c r="B142" t="s">
        <v>3509</v>
      </c>
      <c r="C142" t="s">
        <v>3514</v>
      </c>
    </row>
    <row r="143" spans="1:3" x14ac:dyDescent="0.35">
      <c r="A143" t="s">
        <v>4750</v>
      </c>
      <c r="B143" t="s">
        <v>3558</v>
      </c>
    </row>
    <row r="144" spans="1:3" x14ac:dyDescent="0.35">
      <c r="A144" t="s">
        <v>4751</v>
      </c>
      <c r="B144" t="s">
        <v>3558</v>
      </c>
    </row>
    <row r="145" spans="1:3" x14ac:dyDescent="0.35">
      <c r="A145" t="s">
        <v>4752</v>
      </c>
      <c r="B145" t="s">
        <v>3558</v>
      </c>
    </row>
    <row r="146" spans="1:3" x14ac:dyDescent="0.35">
      <c r="A146" t="s">
        <v>4753</v>
      </c>
      <c r="B146" t="s">
        <v>3487</v>
      </c>
      <c r="C146" t="s">
        <v>3500</v>
      </c>
    </row>
    <row r="147" spans="1:3" x14ac:dyDescent="0.35">
      <c r="A147" t="s">
        <v>4754</v>
      </c>
      <c r="B147" t="s">
        <v>3487</v>
      </c>
      <c r="C147" t="s">
        <v>3487</v>
      </c>
    </row>
    <row r="148" spans="1:3" x14ac:dyDescent="0.35">
      <c r="A148" t="s">
        <v>4755</v>
      </c>
      <c r="B148" t="s">
        <v>3487</v>
      </c>
      <c r="C148" t="s">
        <v>3487</v>
      </c>
    </row>
    <row r="149" spans="1:3" x14ac:dyDescent="0.35">
      <c r="A149" t="s">
        <v>4756</v>
      </c>
      <c r="B149" t="s">
        <v>3558</v>
      </c>
    </row>
    <row r="150" spans="1:3" x14ac:dyDescent="0.35">
      <c r="A150" t="s">
        <v>4757</v>
      </c>
      <c r="B150" t="s">
        <v>3593</v>
      </c>
      <c r="C150" t="s">
        <v>3598</v>
      </c>
    </row>
    <row r="151" spans="1:3" x14ac:dyDescent="0.35">
      <c r="A151" t="s">
        <v>4758</v>
      </c>
      <c r="B151" t="s">
        <v>3558</v>
      </c>
    </row>
    <row r="152" spans="1:3" x14ac:dyDescent="0.35">
      <c r="A152" t="s">
        <v>4759</v>
      </c>
      <c r="B152" t="s">
        <v>3558</v>
      </c>
    </row>
    <row r="153" spans="1:3" x14ac:dyDescent="0.35">
      <c r="A153" t="s">
        <v>4760</v>
      </c>
      <c r="B153" t="s">
        <v>3558</v>
      </c>
    </row>
    <row r="154" spans="1:3" x14ac:dyDescent="0.35">
      <c r="A154" t="s">
        <v>4761</v>
      </c>
      <c r="B154" t="s">
        <v>3593</v>
      </c>
      <c r="C154" t="s">
        <v>3598</v>
      </c>
    </row>
    <row r="155" spans="1:3" x14ac:dyDescent="0.35">
      <c r="A155" t="s">
        <v>4762</v>
      </c>
      <c r="B155" t="s">
        <v>3558</v>
      </c>
    </row>
    <row r="156" spans="1:3" x14ac:dyDescent="0.35">
      <c r="A156" t="s">
        <v>4763</v>
      </c>
      <c r="B156" t="s">
        <v>32</v>
      </c>
      <c r="C156" t="s">
        <v>3540</v>
      </c>
    </row>
    <row r="157" spans="1:3" x14ac:dyDescent="0.35">
      <c r="A157" t="s">
        <v>4764</v>
      </c>
      <c r="B157" t="s">
        <v>3558</v>
      </c>
    </row>
    <row r="158" spans="1:3" x14ac:dyDescent="0.35">
      <c r="A158" t="s">
        <v>4765</v>
      </c>
      <c r="B158" t="s">
        <v>3558</v>
      </c>
    </row>
    <row r="159" spans="1:3" x14ac:dyDescent="0.35">
      <c r="A159" t="s">
        <v>4766</v>
      </c>
      <c r="B159" t="s">
        <v>3558</v>
      </c>
    </row>
    <row r="160" spans="1:3" x14ac:dyDescent="0.35">
      <c r="A160" t="s">
        <v>4767</v>
      </c>
      <c r="B160" t="s">
        <v>3593</v>
      </c>
      <c r="C160" t="s">
        <v>3598</v>
      </c>
    </row>
    <row r="161" spans="1:3" x14ac:dyDescent="0.35">
      <c r="A161" t="s">
        <v>4768</v>
      </c>
      <c r="B161" t="s">
        <v>3593</v>
      </c>
      <c r="C161" t="s">
        <v>3598</v>
      </c>
    </row>
    <row r="162" spans="1:3" x14ac:dyDescent="0.35">
      <c r="A162" t="s">
        <v>4769</v>
      </c>
      <c r="B162" t="s">
        <v>3593</v>
      </c>
      <c r="C162" t="s">
        <v>3598</v>
      </c>
    </row>
    <row r="163" spans="1:3" x14ac:dyDescent="0.35">
      <c r="A163" t="s">
        <v>4770</v>
      </c>
      <c r="B163" t="s">
        <v>3593</v>
      </c>
      <c r="C163" t="s">
        <v>3598</v>
      </c>
    </row>
    <row r="164" spans="1:3" x14ac:dyDescent="0.35">
      <c r="A164" t="s">
        <v>4771</v>
      </c>
      <c r="B164" t="s">
        <v>3593</v>
      </c>
      <c r="C164" t="s">
        <v>3598</v>
      </c>
    </row>
    <row r="165" spans="1:3" x14ac:dyDescent="0.35">
      <c r="A165" t="s">
        <v>4772</v>
      </c>
      <c r="B165" t="s">
        <v>3593</v>
      </c>
      <c r="C165" t="s">
        <v>3598</v>
      </c>
    </row>
    <row r="166" spans="1:3" x14ac:dyDescent="0.35">
      <c r="A166" t="s">
        <v>4773</v>
      </c>
      <c r="B166" t="s">
        <v>3487</v>
      </c>
      <c r="C166" t="s">
        <v>3500</v>
      </c>
    </row>
    <row r="167" spans="1:3" x14ac:dyDescent="0.35">
      <c r="A167" t="s">
        <v>4774</v>
      </c>
      <c r="B167" t="s">
        <v>3593</v>
      </c>
      <c r="C167" t="s">
        <v>3598</v>
      </c>
    </row>
    <row r="168" spans="1:3" x14ac:dyDescent="0.35">
      <c r="A168" t="s">
        <v>4775</v>
      </c>
      <c r="B168" t="s">
        <v>3593</v>
      </c>
      <c r="C168" t="s">
        <v>3598</v>
      </c>
    </row>
    <row r="169" spans="1:3" x14ac:dyDescent="0.35">
      <c r="A169" t="s">
        <v>4776</v>
      </c>
      <c r="B169" t="s">
        <v>3593</v>
      </c>
      <c r="C169" t="s">
        <v>3598</v>
      </c>
    </row>
    <row r="170" spans="1:3" x14ac:dyDescent="0.35">
      <c r="A170" t="s">
        <v>4777</v>
      </c>
      <c r="B170" t="s">
        <v>3487</v>
      </c>
      <c r="C170" t="s">
        <v>3487</v>
      </c>
    </row>
    <row r="171" spans="1:3" x14ac:dyDescent="0.35">
      <c r="A171" t="s">
        <v>4778</v>
      </c>
      <c r="B171" t="s">
        <v>3593</v>
      </c>
      <c r="C171" t="s">
        <v>3598</v>
      </c>
    </row>
    <row r="172" spans="1:3" x14ac:dyDescent="0.35">
      <c r="A172" t="s">
        <v>4779</v>
      </c>
      <c r="B172" t="s">
        <v>3593</v>
      </c>
      <c r="C172" t="s">
        <v>3607</v>
      </c>
    </row>
    <row r="173" spans="1:3" x14ac:dyDescent="0.35">
      <c r="A173" t="s">
        <v>4780</v>
      </c>
      <c r="B173" t="s">
        <v>3487</v>
      </c>
      <c r="C173" t="s">
        <v>3487</v>
      </c>
    </row>
    <row r="174" spans="1:3" x14ac:dyDescent="0.35">
      <c r="A174" t="s">
        <v>4781</v>
      </c>
      <c r="B174" t="s">
        <v>3593</v>
      </c>
      <c r="C174" t="s">
        <v>3598</v>
      </c>
    </row>
    <row r="175" spans="1:3" x14ac:dyDescent="0.35">
      <c r="A175" t="s">
        <v>4782</v>
      </c>
      <c r="B175" t="s">
        <v>3593</v>
      </c>
      <c r="C175" t="s">
        <v>3598</v>
      </c>
    </row>
    <row r="176" spans="1:3" x14ac:dyDescent="0.35">
      <c r="A176" t="s">
        <v>4783</v>
      </c>
      <c r="B176" t="s">
        <v>3593</v>
      </c>
      <c r="C176" t="s">
        <v>3598</v>
      </c>
    </row>
    <row r="177" spans="1:3" x14ac:dyDescent="0.35">
      <c r="A177" t="s">
        <v>4784</v>
      </c>
      <c r="B177" t="s">
        <v>3593</v>
      </c>
      <c r="C177" t="s">
        <v>3598</v>
      </c>
    </row>
    <row r="178" spans="1:3" x14ac:dyDescent="0.35">
      <c r="A178" t="s">
        <v>4785</v>
      </c>
      <c r="B178" t="s">
        <v>3487</v>
      </c>
      <c r="C178" t="s">
        <v>3500</v>
      </c>
    </row>
    <row r="179" spans="1:3" x14ac:dyDescent="0.35">
      <c r="A179" t="s">
        <v>4786</v>
      </c>
      <c r="B179" t="s">
        <v>3487</v>
      </c>
      <c r="C179" t="s">
        <v>3487</v>
      </c>
    </row>
    <row r="180" spans="1:3" x14ac:dyDescent="0.35">
      <c r="A180" t="s">
        <v>4787</v>
      </c>
      <c r="B180" t="s">
        <v>3558</v>
      </c>
    </row>
    <row r="181" spans="1:3" x14ac:dyDescent="0.35">
      <c r="A181" t="s">
        <v>4788</v>
      </c>
      <c r="B181" t="s">
        <v>3593</v>
      </c>
      <c r="C181" t="s">
        <v>3598</v>
      </c>
    </row>
    <row r="182" spans="1:3" x14ac:dyDescent="0.35">
      <c r="A182" t="s">
        <v>4789</v>
      </c>
      <c r="B182" t="s">
        <v>3593</v>
      </c>
      <c r="C182" t="s">
        <v>3598</v>
      </c>
    </row>
    <row r="183" spans="1:3" x14ac:dyDescent="0.35">
      <c r="A183" t="s">
        <v>4790</v>
      </c>
      <c r="B183" t="s">
        <v>3487</v>
      </c>
      <c r="C183" t="s">
        <v>3487</v>
      </c>
    </row>
    <row r="184" spans="1:3" x14ac:dyDescent="0.35">
      <c r="A184" t="s">
        <v>4791</v>
      </c>
      <c r="B184" t="s">
        <v>3593</v>
      </c>
      <c r="C184" t="s">
        <v>3598</v>
      </c>
    </row>
    <row r="185" spans="1:3" x14ac:dyDescent="0.35">
      <c r="A185" t="s">
        <v>4792</v>
      </c>
      <c r="B185" t="s">
        <v>3558</v>
      </c>
    </row>
    <row r="186" spans="1:3" x14ac:dyDescent="0.35">
      <c r="A186" t="s">
        <v>4793</v>
      </c>
      <c r="B186" t="s">
        <v>3616</v>
      </c>
      <c r="C186" t="s">
        <v>3621</v>
      </c>
    </row>
    <row r="187" spans="1:3" x14ac:dyDescent="0.35">
      <c r="A187" t="s">
        <v>4794</v>
      </c>
      <c r="B187" t="s">
        <v>3558</v>
      </c>
    </row>
    <row r="188" spans="1:3" x14ac:dyDescent="0.35">
      <c r="A188" t="s">
        <v>4795</v>
      </c>
      <c r="B188" t="s">
        <v>3487</v>
      </c>
      <c r="C188" t="s">
        <v>3487</v>
      </c>
    </row>
    <row r="189" spans="1:3" x14ac:dyDescent="0.35">
      <c r="A189" t="s">
        <v>4796</v>
      </c>
      <c r="B189" t="s">
        <v>3593</v>
      </c>
      <c r="C189" t="s">
        <v>3598</v>
      </c>
    </row>
    <row r="190" spans="1:3" x14ac:dyDescent="0.35">
      <c r="A190" t="s">
        <v>4797</v>
      </c>
      <c r="B190" t="s">
        <v>32</v>
      </c>
      <c r="C190" t="s">
        <v>3540</v>
      </c>
    </row>
    <row r="191" spans="1:3" x14ac:dyDescent="0.35">
      <c r="A191" t="s">
        <v>4798</v>
      </c>
      <c r="B191" t="s">
        <v>3487</v>
      </c>
      <c r="C191" t="s">
        <v>3500</v>
      </c>
    </row>
    <row r="192" spans="1:3" x14ac:dyDescent="0.35">
      <c r="A192" t="s">
        <v>4799</v>
      </c>
      <c r="B192" t="s">
        <v>3487</v>
      </c>
      <c r="C192" t="s">
        <v>3487</v>
      </c>
    </row>
    <row r="193" spans="1:3" x14ac:dyDescent="0.35">
      <c r="A193" t="s">
        <v>4800</v>
      </c>
      <c r="B193" t="s">
        <v>3487</v>
      </c>
      <c r="C193" t="s">
        <v>3487</v>
      </c>
    </row>
    <row r="194" spans="1:3" x14ac:dyDescent="0.35">
      <c r="A194" t="s">
        <v>4801</v>
      </c>
      <c r="B194" t="s">
        <v>3593</v>
      </c>
      <c r="C194" t="s">
        <v>3598</v>
      </c>
    </row>
    <row r="195" spans="1:3" x14ac:dyDescent="0.35">
      <c r="A195" t="s">
        <v>4802</v>
      </c>
      <c r="B195" t="s">
        <v>3487</v>
      </c>
      <c r="C195" t="s">
        <v>3487</v>
      </c>
    </row>
    <row r="196" spans="1:3" x14ac:dyDescent="0.35">
      <c r="A196" t="s">
        <v>4803</v>
      </c>
      <c r="B196" t="s">
        <v>3558</v>
      </c>
    </row>
    <row r="197" spans="1:3" x14ac:dyDescent="0.35">
      <c r="A197" t="s">
        <v>4804</v>
      </c>
      <c r="B197" t="s">
        <v>3593</v>
      </c>
      <c r="C197" t="s">
        <v>3598</v>
      </c>
    </row>
    <row r="198" spans="1:3" x14ac:dyDescent="0.35">
      <c r="A198" t="s">
        <v>4805</v>
      </c>
      <c r="B198" t="s">
        <v>3593</v>
      </c>
      <c r="C198" t="s">
        <v>3598</v>
      </c>
    </row>
    <row r="199" spans="1:3" x14ac:dyDescent="0.35">
      <c r="A199" t="s">
        <v>4806</v>
      </c>
      <c r="B199" t="s">
        <v>3593</v>
      </c>
      <c r="C199" t="s">
        <v>3598</v>
      </c>
    </row>
    <row r="200" spans="1:3" x14ac:dyDescent="0.35">
      <c r="A200" t="s">
        <v>4807</v>
      </c>
      <c r="B200" t="s">
        <v>3593</v>
      </c>
      <c r="C200" t="s">
        <v>3598</v>
      </c>
    </row>
    <row r="201" spans="1:3" x14ac:dyDescent="0.35">
      <c r="A201" t="s">
        <v>4808</v>
      </c>
      <c r="B201" t="s">
        <v>3558</v>
      </c>
    </row>
    <row r="202" spans="1:3" x14ac:dyDescent="0.35">
      <c r="A202" t="s">
        <v>4809</v>
      </c>
      <c r="B202" t="s">
        <v>3487</v>
      </c>
      <c r="C202" t="s">
        <v>3487</v>
      </c>
    </row>
    <row r="203" spans="1:3" x14ac:dyDescent="0.35">
      <c r="A203" t="s">
        <v>4810</v>
      </c>
      <c r="B203" t="s">
        <v>3593</v>
      </c>
      <c r="C203" t="s">
        <v>3598</v>
      </c>
    </row>
    <row r="204" spans="1:3" x14ac:dyDescent="0.35">
      <c r="A204" t="s">
        <v>4811</v>
      </c>
      <c r="B204" t="s">
        <v>3509</v>
      </c>
      <c r="C204" t="s">
        <v>3514</v>
      </c>
    </row>
    <row r="205" spans="1:3" x14ac:dyDescent="0.35">
      <c r="A205" t="s">
        <v>4812</v>
      </c>
      <c r="B205" t="s">
        <v>3593</v>
      </c>
      <c r="C205" t="s">
        <v>3598</v>
      </c>
    </row>
    <row r="206" spans="1:3" x14ac:dyDescent="0.35">
      <c r="A206" t="s">
        <v>4813</v>
      </c>
      <c r="B206" t="s">
        <v>3487</v>
      </c>
      <c r="C206" t="s">
        <v>3500</v>
      </c>
    </row>
    <row r="207" spans="1:3" x14ac:dyDescent="0.35">
      <c r="A207" t="s">
        <v>4814</v>
      </c>
      <c r="B207" t="s">
        <v>3558</v>
      </c>
    </row>
    <row r="208" spans="1:3" x14ac:dyDescent="0.35">
      <c r="A208" t="s">
        <v>4815</v>
      </c>
      <c r="B208" t="s">
        <v>3558</v>
      </c>
    </row>
    <row r="209" spans="1:3" x14ac:dyDescent="0.35">
      <c r="A209" t="s">
        <v>4816</v>
      </c>
      <c r="B209" t="s">
        <v>3487</v>
      </c>
      <c r="C209" t="s">
        <v>3487</v>
      </c>
    </row>
    <row r="210" spans="1:3" x14ac:dyDescent="0.35">
      <c r="A210" t="s">
        <v>4817</v>
      </c>
      <c r="B210" t="s">
        <v>3593</v>
      </c>
      <c r="C210" t="s">
        <v>3607</v>
      </c>
    </row>
    <row r="211" spans="1:3" x14ac:dyDescent="0.35">
      <c r="A211" t="s">
        <v>4818</v>
      </c>
      <c r="B211" t="s">
        <v>3558</v>
      </c>
    </row>
    <row r="212" spans="1:3" x14ac:dyDescent="0.35">
      <c r="A212" t="s">
        <v>4819</v>
      </c>
      <c r="B212" t="s">
        <v>3558</v>
      </c>
    </row>
    <row r="213" spans="1:3" x14ac:dyDescent="0.35">
      <c r="A213" t="s">
        <v>4820</v>
      </c>
      <c r="B213" t="s">
        <v>3487</v>
      </c>
      <c r="C213" t="s">
        <v>3487</v>
      </c>
    </row>
    <row r="214" spans="1:3" x14ac:dyDescent="0.35">
      <c r="A214" t="s">
        <v>4821</v>
      </c>
      <c r="B214" t="s">
        <v>3487</v>
      </c>
      <c r="C214" t="s">
        <v>3500</v>
      </c>
    </row>
    <row r="215" spans="1:3" x14ac:dyDescent="0.35">
      <c r="A215" t="s">
        <v>4822</v>
      </c>
      <c r="B215" t="s">
        <v>3558</v>
      </c>
    </row>
    <row r="216" spans="1:3" x14ac:dyDescent="0.35">
      <c r="A216" t="s">
        <v>4823</v>
      </c>
      <c r="B216" t="s">
        <v>3593</v>
      </c>
      <c r="C216" t="s">
        <v>3598</v>
      </c>
    </row>
    <row r="217" spans="1:3" x14ac:dyDescent="0.35">
      <c r="A217" t="s">
        <v>4824</v>
      </c>
      <c r="B217" t="s">
        <v>3616</v>
      </c>
      <c r="C217" t="s">
        <v>3621</v>
      </c>
    </row>
    <row r="218" spans="1:3" x14ac:dyDescent="0.35">
      <c r="A218" t="s">
        <v>4825</v>
      </c>
      <c r="B218" t="s">
        <v>3487</v>
      </c>
      <c r="C218" t="s">
        <v>3500</v>
      </c>
    </row>
    <row r="219" spans="1:3" x14ac:dyDescent="0.35">
      <c r="A219" t="s">
        <v>4826</v>
      </c>
      <c r="B219" t="s">
        <v>3593</v>
      </c>
      <c r="C219" t="s">
        <v>3607</v>
      </c>
    </row>
    <row r="220" spans="1:3" x14ac:dyDescent="0.35">
      <c r="A220" t="s">
        <v>4827</v>
      </c>
      <c r="B220" t="s">
        <v>3558</v>
      </c>
    </row>
    <row r="221" spans="1:3" x14ac:dyDescent="0.35">
      <c r="A221" t="s">
        <v>4828</v>
      </c>
      <c r="B221" t="s">
        <v>3487</v>
      </c>
      <c r="C221" t="s">
        <v>3487</v>
      </c>
    </row>
    <row r="222" spans="1:3" x14ac:dyDescent="0.35">
      <c r="A222" t="s">
        <v>4829</v>
      </c>
      <c r="B222" t="s">
        <v>3616</v>
      </c>
      <c r="C222" t="s">
        <v>3621</v>
      </c>
    </row>
    <row r="223" spans="1:3" x14ac:dyDescent="0.35">
      <c r="A223" t="s">
        <v>4830</v>
      </c>
      <c r="B223" t="s">
        <v>3616</v>
      </c>
      <c r="C223" t="s">
        <v>3621</v>
      </c>
    </row>
    <row r="224" spans="1:3" x14ac:dyDescent="0.35">
      <c r="A224" t="s">
        <v>4831</v>
      </c>
      <c r="B224" t="s">
        <v>3616</v>
      </c>
      <c r="C224" t="s">
        <v>3621</v>
      </c>
    </row>
    <row r="225" spans="1:3" x14ac:dyDescent="0.35">
      <c r="A225" t="s">
        <v>4832</v>
      </c>
      <c r="B225" t="s">
        <v>3487</v>
      </c>
      <c r="C225" t="s">
        <v>3500</v>
      </c>
    </row>
    <row r="226" spans="1:3" x14ac:dyDescent="0.35">
      <c r="A226" t="s">
        <v>4833</v>
      </c>
      <c r="B226" t="s">
        <v>3487</v>
      </c>
      <c r="C226" t="s">
        <v>3487</v>
      </c>
    </row>
    <row r="227" spans="1:3" x14ac:dyDescent="0.35">
      <c r="A227" t="s">
        <v>4834</v>
      </c>
      <c r="B227" t="s">
        <v>3558</v>
      </c>
    </row>
    <row r="228" spans="1:3" x14ac:dyDescent="0.35">
      <c r="A228" t="s">
        <v>4835</v>
      </c>
      <c r="B228" t="s">
        <v>3593</v>
      </c>
      <c r="C228" t="s">
        <v>3598</v>
      </c>
    </row>
    <row r="229" spans="1:3" x14ac:dyDescent="0.35">
      <c r="A229" t="s">
        <v>4836</v>
      </c>
      <c r="B229" t="s">
        <v>3593</v>
      </c>
      <c r="C229" t="s">
        <v>3598</v>
      </c>
    </row>
    <row r="230" spans="1:3" x14ac:dyDescent="0.35">
      <c r="A230" t="s">
        <v>4837</v>
      </c>
      <c r="B230" t="s">
        <v>3487</v>
      </c>
      <c r="C230" t="s">
        <v>3500</v>
      </c>
    </row>
    <row r="231" spans="1:3" x14ac:dyDescent="0.35">
      <c r="A231" t="s">
        <v>4838</v>
      </c>
      <c r="B231" t="s">
        <v>3593</v>
      </c>
      <c r="C231" t="s">
        <v>3607</v>
      </c>
    </row>
    <row r="232" spans="1:3" x14ac:dyDescent="0.35">
      <c r="A232" t="s">
        <v>4492</v>
      </c>
      <c r="B232" t="s">
        <v>3616</v>
      </c>
      <c r="C232" t="s">
        <v>3621</v>
      </c>
    </row>
    <row r="233" spans="1:3" x14ac:dyDescent="0.35">
      <c r="A233" t="s">
        <v>4839</v>
      </c>
      <c r="B233" t="s">
        <v>3593</v>
      </c>
      <c r="C233" t="s">
        <v>3598</v>
      </c>
    </row>
    <row r="234" spans="1:3" x14ac:dyDescent="0.35">
      <c r="A234" t="s">
        <v>4840</v>
      </c>
      <c r="B234" t="s">
        <v>3593</v>
      </c>
      <c r="C234" t="s">
        <v>3598</v>
      </c>
    </row>
    <row r="235" spans="1:3" x14ac:dyDescent="0.35">
      <c r="A235" t="s">
        <v>4841</v>
      </c>
      <c r="B235" t="s">
        <v>3593</v>
      </c>
      <c r="C235" t="s">
        <v>3607</v>
      </c>
    </row>
    <row r="236" spans="1:3" x14ac:dyDescent="0.35">
      <c r="A236" t="s">
        <v>4842</v>
      </c>
      <c r="B236" t="s">
        <v>3593</v>
      </c>
      <c r="C236" t="s">
        <v>3598</v>
      </c>
    </row>
    <row r="237" spans="1:3" x14ac:dyDescent="0.35">
      <c r="A237" t="s">
        <v>4843</v>
      </c>
      <c r="B237" t="s">
        <v>3487</v>
      </c>
      <c r="C237" t="s">
        <v>3487</v>
      </c>
    </row>
    <row r="238" spans="1:3" x14ac:dyDescent="0.35">
      <c r="A238" t="s">
        <v>4844</v>
      </c>
      <c r="B238" t="s">
        <v>3487</v>
      </c>
      <c r="C238" t="s">
        <v>3487</v>
      </c>
    </row>
    <row r="239" spans="1:3" x14ac:dyDescent="0.35">
      <c r="A239" t="s">
        <v>4845</v>
      </c>
      <c r="B239" t="s">
        <v>3558</v>
      </c>
    </row>
    <row r="240" spans="1:3" x14ac:dyDescent="0.35">
      <c r="A240" t="s">
        <v>4846</v>
      </c>
      <c r="B240" t="s">
        <v>3616</v>
      </c>
      <c r="C240" t="s">
        <v>3621</v>
      </c>
    </row>
    <row r="241" spans="1:3" x14ac:dyDescent="0.35">
      <c r="A241" t="s">
        <v>4847</v>
      </c>
      <c r="B241" t="s">
        <v>3593</v>
      </c>
      <c r="C241" t="s">
        <v>3598</v>
      </c>
    </row>
    <row r="242" spans="1:3" x14ac:dyDescent="0.35">
      <c r="A242" t="s">
        <v>4848</v>
      </c>
      <c r="B242" t="s">
        <v>3593</v>
      </c>
      <c r="C242" t="s">
        <v>3607</v>
      </c>
    </row>
    <row r="243" spans="1:3" x14ac:dyDescent="0.35">
      <c r="A243" t="s">
        <v>4849</v>
      </c>
      <c r="B243" t="s">
        <v>3616</v>
      </c>
      <c r="C243" t="s">
        <v>3621</v>
      </c>
    </row>
    <row r="244" spans="1:3" x14ac:dyDescent="0.35">
      <c r="A244" t="s">
        <v>4850</v>
      </c>
      <c r="B244" t="s">
        <v>3616</v>
      </c>
      <c r="C244" t="s">
        <v>3621</v>
      </c>
    </row>
    <row r="245" spans="1:3" x14ac:dyDescent="0.35">
      <c r="A245" t="s">
        <v>4851</v>
      </c>
      <c r="B245" t="s">
        <v>3593</v>
      </c>
      <c r="C245" t="s">
        <v>3598</v>
      </c>
    </row>
    <row r="246" spans="1:3" x14ac:dyDescent="0.35">
      <c r="A246" t="s">
        <v>4852</v>
      </c>
      <c r="B246" t="s">
        <v>3593</v>
      </c>
      <c r="C246" t="s">
        <v>3598</v>
      </c>
    </row>
    <row r="247" spans="1:3" x14ac:dyDescent="0.35">
      <c r="A247" t="s">
        <v>4853</v>
      </c>
      <c r="B247" t="s">
        <v>3593</v>
      </c>
      <c r="C247" t="s">
        <v>3598</v>
      </c>
    </row>
    <row r="248" spans="1:3" x14ac:dyDescent="0.35">
      <c r="A248" t="s">
        <v>4854</v>
      </c>
      <c r="B248" t="s">
        <v>3593</v>
      </c>
      <c r="C248" t="s">
        <v>3598</v>
      </c>
    </row>
    <row r="249" spans="1:3" x14ac:dyDescent="0.35">
      <c r="A249" t="s">
        <v>4855</v>
      </c>
      <c r="B249" t="s">
        <v>3558</v>
      </c>
    </row>
    <row r="250" spans="1:3" x14ac:dyDescent="0.35">
      <c r="A250" t="s">
        <v>4856</v>
      </c>
      <c r="B250" t="s">
        <v>3593</v>
      </c>
      <c r="C250" t="s">
        <v>3598</v>
      </c>
    </row>
    <row r="251" spans="1:3" x14ac:dyDescent="0.35">
      <c r="A251" t="s">
        <v>4857</v>
      </c>
      <c r="B251" t="s">
        <v>3616</v>
      </c>
      <c r="C251" t="s">
        <v>3621</v>
      </c>
    </row>
    <row r="252" spans="1:3" x14ac:dyDescent="0.35">
      <c r="A252" t="s">
        <v>4858</v>
      </c>
      <c r="B252" t="s">
        <v>3616</v>
      </c>
      <c r="C252" t="s">
        <v>3621</v>
      </c>
    </row>
    <row r="253" spans="1:3" x14ac:dyDescent="0.35">
      <c r="A253" t="s">
        <v>4859</v>
      </c>
      <c r="B253" t="s">
        <v>3616</v>
      </c>
      <c r="C253" t="s">
        <v>3621</v>
      </c>
    </row>
    <row r="254" spans="1:3" x14ac:dyDescent="0.35">
      <c r="A254" t="s">
        <v>4860</v>
      </c>
      <c r="B254" t="s">
        <v>3616</v>
      </c>
      <c r="C254" t="s">
        <v>3621</v>
      </c>
    </row>
    <row r="255" spans="1:3" x14ac:dyDescent="0.35">
      <c r="A255" t="s">
        <v>4861</v>
      </c>
      <c r="B255" t="s">
        <v>3616</v>
      </c>
      <c r="C255" t="s">
        <v>3621</v>
      </c>
    </row>
    <row r="256" spans="1:3" x14ac:dyDescent="0.35">
      <c r="A256" t="s">
        <v>4862</v>
      </c>
      <c r="B256" t="s">
        <v>3487</v>
      </c>
      <c r="C256" t="s">
        <v>3487</v>
      </c>
    </row>
    <row r="257" spans="1:3" x14ac:dyDescent="0.35">
      <c r="A257" t="s">
        <v>4863</v>
      </c>
      <c r="B257" t="s">
        <v>3616</v>
      </c>
      <c r="C257" t="s">
        <v>3621</v>
      </c>
    </row>
    <row r="258" spans="1:3" x14ac:dyDescent="0.35">
      <c r="A258" t="s">
        <v>4864</v>
      </c>
      <c r="B258" t="s">
        <v>3616</v>
      </c>
      <c r="C258" t="s">
        <v>3621</v>
      </c>
    </row>
    <row r="259" spans="1:3" x14ac:dyDescent="0.35">
      <c r="A259" t="s">
        <v>4865</v>
      </c>
      <c r="B259" t="s">
        <v>3616</v>
      </c>
      <c r="C259" t="s">
        <v>3621</v>
      </c>
    </row>
    <row r="260" spans="1:3" x14ac:dyDescent="0.35">
      <c r="A260" t="s">
        <v>4866</v>
      </c>
      <c r="B260" t="s">
        <v>3558</v>
      </c>
    </row>
    <row r="261" spans="1:3" x14ac:dyDescent="0.35">
      <c r="A261" t="s">
        <v>4867</v>
      </c>
      <c r="B261" t="s">
        <v>3558</v>
      </c>
    </row>
    <row r="262" spans="1:3" x14ac:dyDescent="0.35">
      <c r="A262" t="s">
        <v>4868</v>
      </c>
      <c r="B262" t="s">
        <v>3487</v>
      </c>
      <c r="C262" t="s">
        <v>3487</v>
      </c>
    </row>
    <row r="263" spans="1:3" x14ac:dyDescent="0.35">
      <c r="A263" t="s">
        <v>4869</v>
      </c>
      <c r="B263" t="s">
        <v>3487</v>
      </c>
      <c r="C263" t="s">
        <v>3487</v>
      </c>
    </row>
    <row r="264" spans="1:3" x14ac:dyDescent="0.35">
      <c r="A264" t="s">
        <v>4870</v>
      </c>
      <c r="B264" t="s">
        <v>3593</v>
      </c>
      <c r="C264" t="s">
        <v>3598</v>
      </c>
    </row>
    <row r="265" spans="1:3" x14ac:dyDescent="0.35">
      <c r="A265" t="s">
        <v>4871</v>
      </c>
      <c r="B265" t="s">
        <v>3593</v>
      </c>
      <c r="C265" t="s">
        <v>3598</v>
      </c>
    </row>
    <row r="266" spans="1:3" x14ac:dyDescent="0.35">
      <c r="A266" t="s">
        <v>4872</v>
      </c>
      <c r="B266" t="s">
        <v>3487</v>
      </c>
      <c r="C266" t="s">
        <v>3487</v>
      </c>
    </row>
    <row r="267" spans="1:3" x14ac:dyDescent="0.35">
      <c r="A267" t="s">
        <v>4873</v>
      </c>
      <c r="B267" t="s">
        <v>3593</v>
      </c>
      <c r="C267" t="s">
        <v>3598</v>
      </c>
    </row>
    <row r="268" spans="1:3" x14ac:dyDescent="0.35">
      <c r="A268" t="s">
        <v>4874</v>
      </c>
      <c r="B268" t="s">
        <v>3487</v>
      </c>
      <c r="C268" t="s">
        <v>3487</v>
      </c>
    </row>
    <row r="269" spans="1:3" x14ac:dyDescent="0.35">
      <c r="A269" t="s">
        <v>4875</v>
      </c>
      <c r="B269" t="s">
        <v>3593</v>
      </c>
      <c r="C269" t="s">
        <v>3598</v>
      </c>
    </row>
    <row r="270" spans="1:3" x14ac:dyDescent="0.35">
      <c r="A270" t="s">
        <v>4876</v>
      </c>
      <c r="B270" t="s">
        <v>3487</v>
      </c>
      <c r="C270" t="s">
        <v>3500</v>
      </c>
    </row>
    <row r="271" spans="1:3" x14ac:dyDescent="0.35">
      <c r="A271" t="s">
        <v>4877</v>
      </c>
      <c r="B271" t="s">
        <v>3558</v>
      </c>
    </row>
    <row r="272" spans="1:3" x14ac:dyDescent="0.35">
      <c r="A272" t="s">
        <v>4878</v>
      </c>
      <c r="B272" t="s">
        <v>3558</v>
      </c>
    </row>
    <row r="273" spans="1:3" x14ac:dyDescent="0.35">
      <c r="A273" t="s">
        <v>4879</v>
      </c>
      <c r="B273" t="s">
        <v>32</v>
      </c>
      <c r="C273" t="s">
        <v>3549</v>
      </c>
    </row>
    <row r="274" spans="1:3" x14ac:dyDescent="0.35">
      <c r="A274" t="s">
        <v>4880</v>
      </c>
      <c r="B274" t="s">
        <v>3487</v>
      </c>
      <c r="C274" t="s">
        <v>3487</v>
      </c>
    </row>
    <row r="275" spans="1:3" x14ac:dyDescent="0.35">
      <c r="A275" t="s">
        <v>4881</v>
      </c>
      <c r="B275" t="s">
        <v>3487</v>
      </c>
      <c r="C275" t="s">
        <v>3487</v>
      </c>
    </row>
    <row r="276" spans="1:3" x14ac:dyDescent="0.35">
      <c r="A276" t="s">
        <v>4882</v>
      </c>
      <c r="B276" t="s">
        <v>3558</v>
      </c>
    </row>
    <row r="277" spans="1:3" x14ac:dyDescent="0.35">
      <c r="A277" t="s">
        <v>4883</v>
      </c>
      <c r="B277" t="s">
        <v>3593</v>
      </c>
      <c r="C277" t="s">
        <v>3598</v>
      </c>
    </row>
    <row r="278" spans="1:3" x14ac:dyDescent="0.35">
      <c r="A278" t="s">
        <v>4884</v>
      </c>
      <c r="B278" t="s">
        <v>3593</v>
      </c>
      <c r="C278" t="s">
        <v>3598</v>
      </c>
    </row>
    <row r="279" spans="1:3" x14ac:dyDescent="0.35">
      <c r="A279" t="s">
        <v>4885</v>
      </c>
      <c r="B279" t="s">
        <v>3593</v>
      </c>
      <c r="C279" t="s">
        <v>3598</v>
      </c>
    </row>
    <row r="280" spans="1:3" x14ac:dyDescent="0.35">
      <c r="A280" t="s">
        <v>4886</v>
      </c>
      <c r="B280" t="s">
        <v>3593</v>
      </c>
      <c r="C280" t="s">
        <v>3598</v>
      </c>
    </row>
    <row r="281" spans="1:3" x14ac:dyDescent="0.35">
      <c r="A281" t="s">
        <v>4887</v>
      </c>
      <c r="B281" t="s">
        <v>3593</v>
      </c>
      <c r="C281" t="s">
        <v>3598</v>
      </c>
    </row>
    <row r="282" spans="1:3" x14ac:dyDescent="0.35">
      <c r="A282" t="s">
        <v>4649</v>
      </c>
      <c r="B282" t="s">
        <v>3593</v>
      </c>
      <c r="C282" t="s">
        <v>3598</v>
      </c>
    </row>
    <row r="283" spans="1:3" x14ac:dyDescent="0.35">
      <c r="A283" t="s">
        <v>4888</v>
      </c>
      <c r="B283" t="s">
        <v>3487</v>
      </c>
      <c r="C283" t="s">
        <v>3487</v>
      </c>
    </row>
    <row r="284" spans="1:3" x14ac:dyDescent="0.35">
      <c r="A284" t="s">
        <v>4889</v>
      </c>
      <c r="B284" t="s">
        <v>3593</v>
      </c>
      <c r="C284" t="s">
        <v>3598</v>
      </c>
    </row>
    <row r="285" spans="1:3" x14ac:dyDescent="0.35">
      <c r="A285" t="s">
        <v>4890</v>
      </c>
      <c r="B285" t="s">
        <v>3593</v>
      </c>
      <c r="C285" t="s">
        <v>3598</v>
      </c>
    </row>
    <row r="286" spans="1:3" x14ac:dyDescent="0.35">
      <c r="A286" t="s">
        <v>4891</v>
      </c>
      <c r="B286" t="s">
        <v>3593</v>
      </c>
      <c r="C286" t="s">
        <v>3598</v>
      </c>
    </row>
    <row r="287" spans="1:3" x14ac:dyDescent="0.35">
      <c r="A287" t="s">
        <v>4892</v>
      </c>
      <c r="B287" t="s">
        <v>3487</v>
      </c>
      <c r="C287" t="s">
        <v>3487</v>
      </c>
    </row>
    <row r="288" spans="1:3" x14ac:dyDescent="0.35">
      <c r="A288" t="s">
        <v>4893</v>
      </c>
      <c r="B288" t="s">
        <v>3593</v>
      </c>
      <c r="C288" t="s">
        <v>3598</v>
      </c>
    </row>
    <row r="289" spans="1:3" x14ac:dyDescent="0.35">
      <c r="A289" t="s">
        <v>4894</v>
      </c>
      <c r="B289" t="s">
        <v>3558</v>
      </c>
    </row>
    <row r="290" spans="1:3" x14ac:dyDescent="0.35">
      <c r="A290" t="s">
        <v>4895</v>
      </c>
      <c r="B290" t="s">
        <v>3558</v>
      </c>
    </row>
    <row r="291" spans="1:3" x14ac:dyDescent="0.35">
      <c r="A291" t="s">
        <v>4896</v>
      </c>
      <c r="B291" t="s">
        <v>3593</v>
      </c>
      <c r="C291" t="s">
        <v>3598</v>
      </c>
    </row>
    <row r="292" spans="1:3" x14ac:dyDescent="0.35">
      <c r="A292" t="s">
        <v>4897</v>
      </c>
      <c r="B292" t="s">
        <v>3593</v>
      </c>
      <c r="C292" t="s">
        <v>3598</v>
      </c>
    </row>
    <row r="293" spans="1:3" x14ac:dyDescent="0.35">
      <c r="A293" t="s">
        <v>4898</v>
      </c>
      <c r="B293" t="s">
        <v>3593</v>
      </c>
      <c r="C293" t="s">
        <v>3598</v>
      </c>
    </row>
    <row r="294" spans="1:3" x14ac:dyDescent="0.35">
      <c r="A294" t="s">
        <v>4899</v>
      </c>
      <c r="B294" t="s">
        <v>3487</v>
      </c>
      <c r="C294" t="s">
        <v>3487</v>
      </c>
    </row>
    <row r="295" spans="1:3" x14ac:dyDescent="0.35">
      <c r="A295" t="s">
        <v>4489</v>
      </c>
      <c r="B295" t="s">
        <v>3558</v>
      </c>
    </row>
    <row r="296" spans="1:3" x14ac:dyDescent="0.35">
      <c r="A296" t="s">
        <v>4900</v>
      </c>
      <c r="B296" t="s">
        <v>3593</v>
      </c>
      <c r="C296" t="s">
        <v>3607</v>
      </c>
    </row>
    <row r="297" spans="1:3" x14ac:dyDescent="0.35">
      <c r="A297" t="s">
        <v>4901</v>
      </c>
      <c r="B297" t="s">
        <v>3616</v>
      </c>
      <c r="C297" t="s">
        <v>3621</v>
      </c>
    </row>
    <row r="298" spans="1:3" x14ac:dyDescent="0.35">
      <c r="A298" t="s">
        <v>4902</v>
      </c>
      <c r="B298" t="s">
        <v>3616</v>
      </c>
      <c r="C298" t="s">
        <v>3621</v>
      </c>
    </row>
    <row r="299" spans="1:3" x14ac:dyDescent="0.35">
      <c r="A299" t="s">
        <v>4903</v>
      </c>
      <c r="B299" t="s">
        <v>3593</v>
      </c>
      <c r="C299" t="s">
        <v>3598</v>
      </c>
    </row>
    <row r="300" spans="1:3" x14ac:dyDescent="0.35">
      <c r="A300" t="s">
        <v>4904</v>
      </c>
      <c r="B300" t="s">
        <v>3616</v>
      </c>
      <c r="C300" t="s">
        <v>3621</v>
      </c>
    </row>
    <row r="301" spans="1:3" x14ac:dyDescent="0.35">
      <c r="A301" t="s">
        <v>4905</v>
      </c>
      <c r="B301" t="s">
        <v>3558</v>
      </c>
    </row>
    <row r="302" spans="1:3" x14ac:dyDescent="0.35">
      <c r="A302" t="s">
        <v>4906</v>
      </c>
      <c r="B302" t="s">
        <v>3593</v>
      </c>
      <c r="C302" t="s">
        <v>3607</v>
      </c>
    </row>
    <row r="303" spans="1:3" x14ac:dyDescent="0.35">
      <c r="A303" t="s">
        <v>4907</v>
      </c>
      <c r="B303" t="s">
        <v>3593</v>
      </c>
      <c r="C303" t="s">
        <v>3598</v>
      </c>
    </row>
    <row r="304" spans="1:3" x14ac:dyDescent="0.35">
      <c r="A304" t="s">
        <v>4908</v>
      </c>
      <c r="B304" t="s">
        <v>3487</v>
      </c>
      <c r="C304" t="s">
        <v>3487</v>
      </c>
    </row>
    <row r="305" spans="1:3" x14ac:dyDescent="0.35">
      <c r="A305" t="s">
        <v>4909</v>
      </c>
      <c r="B305" t="s">
        <v>3593</v>
      </c>
      <c r="C305" t="s">
        <v>3607</v>
      </c>
    </row>
    <row r="306" spans="1:3" x14ac:dyDescent="0.35">
      <c r="A306" t="s">
        <v>4910</v>
      </c>
      <c r="B306" t="s">
        <v>3593</v>
      </c>
      <c r="C306" t="s">
        <v>3607</v>
      </c>
    </row>
    <row r="307" spans="1:3" x14ac:dyDescent="0.35">
      <c r="A307" t="s">
        <v>4911</v>
      </c>
      <c r="B307" t="s">
        <v>3593</v>
      </c>
      <c r="C307" t="s">
        <v>3598</v>
      </c>
    </row>
    <row r="308" spans="1:3" x14ac:dyDescent="0.35">
      <c r="A308" t="s">
        <v>4912</v>
      </c>
      <c r="B308" t="s">
        <v>3593</v>
      </c>
      <c r="C308" t="s">
        <v>3598</v>
      </c>
    </row>
    <row r="309" spans="1:3" x14ac:dyDescent="0.35">
      <c r="A309" t="s">
        <v>4913</v>
      </c>
      <c r="B309" t="s">
        <v>3593</v>
      </c>
      <c r="C309" t="s">
        <v>3598</v>
      </c>
    </row>
    <row r="310" spans="1:3" x14ac:dyDescent="0.35">
      <c r="A310" t="s">
        <v>4914</v>
      </c>
      <c r="B310" t="s">
        <v>3487</v>
      </c>
      <c r="C310" t="s">
        <v>3487</v>
      </c>
    </row>
    <row r="311" spans="1:3" x14ac:dyDescent="0.35">
      <c r="A311" t="s">
        <v>4915</v>
      </c>
      <c r="B311" t="s">
        <v>3487</v>
      </c>
      <c r="C311" t="s">
        <v>3487</v>
      </c>
    </row>
    <row r="312" spans="1:3" x14ac:dyDescent="0.35">
      <c r="A312" t="s">
        <v>4916</v>
      </c>
      <c r="B312" t="s">
        <v>3593</v>
      </c>
      <c r="C312" t="s">
        <v>3598</v>
      </c>
    </row>
    <row r="313" spans="1:3" x14ac:dyDescent="0.35">
      <c r="A313" t="s">
        <v>4917</v>
      </c>
      <c r="B313" t="s">
        <v>3616</v>
      </c>
      <c r="C313" t="s">
        <v>3621</v>
      </c>
    </row>
    <row r="314" spans="1:3" x14ac:dyDescent="0.35">
      <c r="A314" t="s">
        <v>4918</v>
      </c>
      <c r="B314" t="s">
        <v>3616</v>
      </c>
      <c r="C314" t="s">
        <v>3621</v>
      </c>
    </row>
    <row r="315" spans="1:3" x14ac:dyDescent="0.35">
      <c r="A315" t="s">
        <v>4919</v>
      </c>
      <c r="B315" t="s">
        <v>3487</v>
      </c>
      <c r="C315" t="s">
        <v>3487</v>
      </c>
    </row>
    <row r="316" spans="1:3" x14ac:dyDescent="0.35">
      <c r="A316" t="s">
        <v>4920</v>
      </c>
      <c r="B316" t="s">
        <v>3616</v>
      </c>
      <c r="C316" t="s">
        <v>3621</v>
      </c>
    </row>
    <row r="317" spans="1:3" x14ac:dyDescent="0.35">
      <c r="A317" t="s">
        <v>4921</v>
      </c>
      <c r="B317" t="s">
        <v>3616</v>
      </c>
      <c r="C317" t="s">
        <v>3621</v>
      </c>
    </row>
    <row r="318" spans="1:3" x14ac:dyDescent="0.35">
      <c r="A318" t="s">
        <v>4922</v>
      </c>
      <c r="B318" t="s">
        <v>3616</v>
      </c>
      <c r="C318" t="s">
        <v>3621</v>
      </c>
    </row>
    <row r="319" spans="1:3" x14ac:dyDescent="0.35">
      <c r="A319" t="s">
        <v>4923</v>
      </c>
      <c r="B319" t="s">
        <v>3616</v>
      </c>
      <c r="C319" t="s">
        <v>3621</v>
      </c>
    </row>
    <row r="320" spans="1:3" x14ac:dyDescent="0.35">
      <c r="A320" t="s">
        <v>4924</v>
      </c>
      <c r="B320" t="s">
        <v>3616</v>
      </c>
      <c r="C320" t="s">
        <v>3621</v>
      </c>
    </row>
    <row r="321" spans="1:3" x14ac:dyDescent="0.35">
      <c r="A321" t="s">
        <v>4925</v>
      </c>
      <c r="B321" t="s">
        <v>3616</v>
      </c>
      <c r="C321" t="s">
        <v>3621</v>
      </c>
    </row>
    <row r="322" spans="1:3" x14ac:dyDescent="0.35">
      <c r="A322" t="s">
        <v>4926</v>
      </c>
      <c r="B322" t="s">
        <v>3616</v>
      </c>
      <c r="C322" t="s">
        <v>3621</v>
      </c>
    </row>
    <row r="323" spans="1:3" x14ac:dyDescent="0.35">
      <c r="A323" t="s">
        <v>4927</v>
      </c>
      <c r="B323" t="s">
        <v>3616</v>
      </c>
      <c r="C323" t="s">
        <v>3621</v>
      </c>
    </row>
    <row r="324" spans="1:3" x14ac:dyDescent="0.35">
      <c r="A324" t="s">
        <v>4928</v>
      </c>
      <c r="B324" t="s">
        <v>3616</v>
      </c>
      <c r="C324" t="s">
        <v>3621</v>
      </c>
    </row>
    <row r="325" spans="1:3" x14ac:dyDescent="0.35">
      <c r="A325" t="s">
        <v>4929</v>
      </c>
      <c r="B325" t="s">
        <v>3558</v>
      </c>
    </row>
    <row r="326" spans="1:3" x14ac:dyDescent="0.35">
      <c r="A326" t="s">
        <v>4930</v>
      </c>
      <c r="B326" t="s">
        <v>3558</v>
      </c>
    </row>
    <row r="327" spans="1:3" x14ac:dyDescent="0.35">
      <c r="A327" t="s">
        <v>4931</v>
      </c>
      <c r="B327" t="s">
        <v>3616</v>
      </c>
      <c r="C327" t="s">
        <v>3621</v>
      </c>
    </row>
    <row r="328" spans="1:3" x14ac:dyDescent="0.35">
      <c r="A328" t="s">
        <v>4932</v>
      </c>
      <c r="B328" t="s">
        <v>3616</v>
      </c>
      <c r="C328" t="s">
        <v>3621</v>
      </c>
    </row>
    <row r="329" spans="1:3" x14ac:dyDescent="0.35">
      <c r="A329" t="s">
        <v>4933</v>
      </c>
      <c r="B329" t="s">
        <v>3558</v>
      </c>
    </row>
    <row r="330" spans="1:3" x14ac:dyDescent="0.35">
      <c r="A330" t="s">
        <v>4934</v>
      </c>
      <c r="B330" t="s">
        <v>3487</v>
      </c>
      <c r="C330" t="s">
        <v>3487</v>
      </c>
    </row>
    <row r="331" spans="1:3" x14ac:dyDescent="0.35">
      <c r="A331" t="s">
        <v>3904</v>
      </c>
      <c r="B331" t="s">
        <v>3487</v>
      </c>
      <c r="C331" t="s">
        <v>3487</v>
      </c>
    </row>
    <row r="332" spans="1:3" x14ac:dyDescent="0.35">
      <c r="A332" t="s">
        <v>3648</v>
      </c>
      <c r="B332" t="s">
        <v>3487</v>
      </c>
      <c r="C332" t="s">
        <v>3487</v>
      </c>
    </row>
    <row r="333" spans="1:3" x14ac:dyDescent="0.35">
      <c r="A333" t="s">
        <v>3516</v>
      </c>
      <c r="B333" t="s">
        <v>3487</v>
      </c>
      <c r="C333" t="s">
        <v>3487</v>
      </c>
    </row>
    <row r="334" spans="1:3" x14ac:dyDescent="0.35">
      <c r="A334" t="s">
        <v>4935</v>
      </c>
      <c r="B334" t="s">
        <v>3487</v>
      </c>
      <c r="C334" t="s">
        <v>3487</v>
      </c>
    </row>
    <row r="335" spans="1:3" x14ac:dyDescent="0.35">
      <c r="A335" t="s">
        <v>3823</v>
      </c>
      <c r="B335" t="s">
        <v>3487</v>
      </c>
      <c r="C335" t="s">
        <v>3487</v>
      </c>
    </row>
    <row r="336" spans="1:3" x14ac:dyDescent="0.35">
      <c r="A336" t="s">
        <v>3595</v>
      </c>
      <c r="B336" t="s">
        <v>3487</v>
      </c>
      <c r="C336" t="s">
        <v>3487</v>
      </c>
    </row>
    <row r="337" spans="1:3" x14ac:dyDescent="0.35">
      <c r="A337" t="s">
        <v>3546</v>
      </c>
      <c r="B337" t="s">
        <v>3487</v>
      </c>
      <c r="C337" t="s">
        <v>3487</v>
      </c>
    </row>
    <row r="338" spans="1:3" x14ac:dyDescent="0.35">
      <c r="A338" t="s">
        <v>3416</v>
      </c>
      <c r="B338" t="s">
        <v>3487</v>
      </c>
      <c r="C338" t="s">
        <v>3487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63D67-C3C8-45C1-8356-1C27613C8A52}">
  <dimension ref="A3:C5"/>
  <sheetViews>
    <sheetView workbookViewId="0">
      <selection activeCell="H38" sqref="H38"/>
    </sheetView>
  </sheetViews>
  <sheetFormatPr baseColWidth="10" defaultColWidth="11.453125" defaultRowHeight="14.5" x14ac:dyDescent="0.35"/>
  <cols>
    <col min="1" max="1" width="22.1796875" bestFit="1" customWidth="1"/>
    <col min="2" max="2" width="22.453125" bestFit="1" customWidth="1"/>
    <col min="3" max="3" width="22.81640625" bestFit="1" customWidth="1"/>
    <col min="4" max="8" width="11.81640625" bestFit="1" customWidth="1"/>
    <col min="9" max="9" width="10.81640625" bestFit="1" customWidth="1"/>
    <col min="10" max="26" width="11.81640625" bestFit="1" customWidth="1"/>
    <col min="27" max="27" width="10.81640625" bestFit="1" customWidth="1"/>
    <col min="28" max="30" width="11.81640625" bestFit="1" customWidth="1"/>
    <col min="31" max="31" width="10.81640625" bestFit="1" customWidth="1"/>
    <col min="32" max="34" width="11.81640625" bestFit="1" customWidth="1"/>
    <col min="35" max="35" width="5.453125" bestFit="1" customWidth="1"/>
    <col min="36" max="55" width="11.81640625" bestFit="1" customWidth="1"/>
    <col min="56" max="56" width="10.81640625" bestFit="1" customWidth="1"/>
    <col min="57" max="58" width="11.81640625" bestFit="1" customWidth="1"/>
    <col min="59" max="59" width="5.453125" bestFit="1" customWidth="1"/>
    <col min="60" max="67" width="11.81640625" bestFit="1" customWidth="1"/>
    <col min="68" max="68" width="10.81640625" bestFit="1" customWidth="1"/>
    <col min="69" max="79" width="11.81640625" bestFit="1" customWidth="1"/>
    <col min="80" max="80" width="10.81640625" bestFit="1" customWidth="1"/>
    <col min="81" max="84" width="11.81640625" bestFit="1" customWidth="1"/>
    <col min="85" max="85" width="10.81640625" bestFit="1" customWidth="1"/>
    <col min="86" max="105" width="11.81640625" bestFit="1" customWidth="1"/>
    <col min="106" max="106" width="5.453125" bestFit="1" customWidth="1"/>
    <col min="107" max="115" width="11.81640625" bestFit="1" customWidth="1"/>
    <col min="116" max="116" width="10.81640625" bestFit="1" customWidth="1"/>
    <col min="117" max="121" width="11.81640625" bestFit="1" customWidth="1"/>
    <col min="122" max="122" width="10.81640625" bestFit="1" customWidth="1"/>
    <col min="123" max="130" width="11.81640625" bestFit="1" customWidth="1"/>
    <col min="131" max="131" width="5.453125" bestFit="1" customWidth="1"/>
    <col min="132" max="135" width="11.81640625" bestFit="1" customWidth="1"/>
    <col min="136" max="136" width="10.81640625" bestFit="1" customWidth="1"/>
    <col min="137" max="148" width="11.81640625" bestFit="1" customWidth="1"/>
    <col min="149" max="149" width="10.81640625" bestFit="1" customWidth="1"/>
    <col min="150" max="158" width="11.81640625" bestFit="1" customWidth="1"/>
    <col min="159" max="159" width="5.453125" bestFit="1" customWidth="1"/>
    <col min="160" max="161" width="11.81640625" bestFit="1" customWidth="1"/>
    <col min="162" max="162" width="10.81640625" bestFit="1" customWidth="1"/>
    <col min="163" max="163" width="9.81640625" bestFit="1" customWidth="1"/>
    <col min="164" max="168" width="11.81640625" bestFit="1" customWidth="1"/>
    <col min="169" max="169" width="5.453125" bestFit="1" customWidth="1"/>
    <col min="170" max="176" width="11.81640625" bestFit="1" customWidth="1"/>
    <col min="177" max="177" width="9.81640625" bestFit="1" customWidth="1"/>
    <col min="178" max="196" width="11.81640625" bestFit="1" customWidth="1"/>
    <col min="197" max="197" width="10.81640625" bestFit="1" customWidth="1"/>
    <col min="198" max="198" width="11.81640625" bestFit="1" customWidth="1"/>
    <col min="199" max="199" width="10.81640625" bestFit="1" customWidth="1"/>
    <col min="200" max="201" width="11.81640625" bestFit="1" customWidth="1"/>
    <col min="202" max="202" width="10.81640625" bestFit="1" customWidth="1"/>
    <col min="203" max="207" width="11.81640625" bestFit="1" customWidth="1"/>
    <col min="208" max="208" width="10.81640625" bestFit="1" customWidth="1"/>
    <col min="209" max="227" width="11.81640625" bestFit="1" customWidth="1"/>
    <col min="228" max="228" width="10.81640625" bestFit="1" customWidth="1"/>
    <col min="229" max="231" width="11.81640625" bestFit="1" customWidth="1"/>
    <col min="232" max="232" width="10.81640625" bestFit="1" customWidth="1"/>
    <col min="233" max="246" width="11.81640625" bestFit="1" customWidth="1"/>
    <col min="247" max="247" width="10.81640625" bestFit="1" customWidth="1"/>
    <col min="248" max="253" width="11.81640625" bestFit="1" customWidth="1"/>
    <col min="254" max="254" width="10.81640625" bestFit="1" customWidth="1"/>
    <col min="255" max="262" width="11.81640625" bestFit="1" customWidth="1"/>
    <col min="263" max="263" width="9.81640625" bestFit="1" customWidth="1"/>
    <col min="264" max="282" width="11.81640625" bestFit="1" customWidth="1"/>
    <col min="283" max="283" width="9.81640625" bestFit="1" customWidth="1"/>
    <col min="284" max="284" width="11.81640625" bestFit="1" customWidth="1"/>
    <col min="285" max="285" width="10.81640625" bestFit="1" customWidth="1"/>
    <col min="286" max="288" width="11.81640625" bestFit="1" customWidth="1"/>
    <col min="289" max="289" width="6.81640625" bestFit="1" customWidth="1"/>
    <col min="290" max="295" width="11.81640625" bestFit="1" customWidth="1"/>
    <col min="296" max="296" width="9.81640625" bestFit="1" customWidth="1"/>
    <col min="297" max="299" width="11.81640625" bestFit="1" customWidth="1"/>
    <col min="300" max="300" width="10.81640625" bestFit="1" customWidth="1"/>
    <col min="301" max="323" width="11.81640625" bestFit="1" customWidth="1"/>
    <col min="324" max="325" width="10.81640625" bestFit="1" customWidth="1"/>
    <col min="326" max="329" width="11.81640625" bestFit="1" customWidth="1"/>
    <col min="330" max="330" width="10.81640625" bestFit="1" customWidth="1"/>
    <col min="331" max="361" width="11.81640625" bestFit="1" customWidth="1"/>
    <col min="362" max="362" width="10.81640625" bestFit="1" customWidth="1"/>
    <col min="363" max="371" width="11.81640625" bestFit="1" customWidth="1"/>
    <col min="372" max="372" width="12.81640625" bestFit="1" customWidth="1"/>
  </cols>
  <sheetData>
    <row r="3" spans="1:3" x14ac:dyDescent="0.35">
      <c r="A3" s="5" t="s">
        <v>3351</v>
      </c>
      <c r="B3" t="s">
        <v>3468</v>
      </c>
      <c r="C3" t="s">
        <v>4936</v>
      </c>
    </row>
    <row r="4" spans="1:3" x14ac:dyDescent="0.35">
      <c r="A4" s="6" t="s">
        <v>3616</v>
      </c>
      <c r="B4">
        <v>0.83953865472775047</v>
      </c>
      <c r="C4">
        <v>192.41176470588235</v>
      </c>
    </row>
    <row r="5" spans="1:3" x14ac:dyDescent="0.35">
      <c r="A5" s="6" t="s">
        <v>3655</v>
      </c>
      <c r="B5">
        <v>0.83953865472775047</v>
      </c>
      <c r="C5">
        <v>192.41176470588235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0244481-15ee-4e4e-baf0-3750fab66b7d">
      <UserInfo>
        <DisplayName>Dumont, Sylvain</DisplayName>
        <AccountId>39</AccountId>
        <AccountType/>
      </UserInfo>
      <UserInfo>
        <DisplayName>Clermont, Marilyn</DisplayName>
        <AccountId>4361</AccountId>
        <AccountType/>
      </UserInfo>
    </SharedWithUsers>
    <MediaLengthInSeconds xmlns="004f850a-a533-4d3a-bc51-5e0175d6f894" xsi:nil="true"/>
    <lcf76f155ced4ddcb4097134ff3c332f xmlns="004f850a-a533-4d3a-bc51-5e0175d6f894">
      <Terms xmlns="http://schemas.microsoft.com/office/infopath/2007/PartnerControls"/>
    </lcf76f155ced4ddcb4097134ff3c332f>
    <TaxCatchAll xmlns="1ef4cb73-9e78-4ebf-bce3-06caf62c50b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B8E58E055D9C444B687C86691A6DEBC" ma:contentTypeVersion="17" ma:contentTypeDescription="Create a new document." ma:contentTypeScope="" ma:versionID="fa9493b290e1255ca2be5a2aa400fb63">
  <xsd:schema xmlns:xsd="http://www.w3.org/2001/XMLSchema" xmlns:xs="http://www.w3.org/2001/XMLSchema" xmlns:p="http://schemas.microsoft.com/office/2006/metadata/properties" xmlns:ns2="004f850a-a533-4d3a-bc51-5e0175d6f894" xmlns:ns3="90244481-15ee-4e4e-baf0-3750fab66b7d" xmlns:ns4="1ef4cb73-9e78-4ebf-bce3-06caf62c50b1" targetNamespace="http://schemas.microsoft.com/office/2006/metadata/properties" ma:root="true" ma:fieldsID="dcf22f158118676dccd7681e94e6dfd3" ns2:_="" ns3:_="" ns4:_="">
    <xsd:import namespace="004f850a-a533-4d3a-bc51-5e0175d6f894"/>
    <xsd:import namespace="90244481-15ee-4e4e-baf0-3750fab66b7d"/>
    <xsd:import namespace="1ef4cb73-9e78-4ebf-bce3-06caf62c50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4f850a-a533-4d3a-bc51-5e0175d6f8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8dcd2638-6837-459f-bd4d-567a514b29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44481-15ee-4e4e-baf0-3750fab66b7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f4cb73-9e78-4ebf-bce3-06caf62c50b1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1a9ffde7-1252-433e-b645-5bb9c1a1d781}" ma:internalName="TaxCatchAll" ma:showField="CatchAllData" ma:web="90244481-15ee-4e4e-baf0-3750fab66b7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62C8F0-2561-4BEC-987B-CA8B1FBFD5CA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41851184-4b28-4196-a3fe-31116a3345ac"/>
    <ds:schemaRef ds:uri="http://purl.org/dc/terms/"/>
    <ds:schemaRef ds:uri="a3d363c2-ac57-4088-9970-e55a9ff5228c"/>
    <ds:schemaRef ds:uri="http://www.w3.org/XML/1998/namespace"/>
    <ds:schemaRef ds:uri="http://purl.org/dc/dcmitype/"/>
    <ds:schemaRef ds:uri="90244481-15ee-4e4e-baf0-3750fab66b7d"/>
    <ds:schemaRef ds:uri="004f850a-a533-4d3a-bc51-5e0175d6f894"/>
    <ds:schemaRef ds:uri="1ef4cb73-9e78-4ebf-bce3-06caf62c50b1"/>
  </ds:schemaRefs>
</ds:datastoreItem>
</file>

<file path=customXml/itemProps2.xml><?xml version="1.0" encoding="utf-8"?>
<ds:datastoreItem xmlns:ds="http://schemas.openxmlformats.org/officeDocument/2006/customXml" ds:itemID="{D182CBEA-96EA-4E36-8553-DA8DE094F78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C69755D-EC2A-4B75-BD65-3DD00DB1DC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4f850a-a533-4d3a-bc51-5e0175d6f894"/>
    <ds:schemaRef ds:uri="90244481-15ee-4e4e-baf0-3750fab66b7d"/>
    <ds:schemaRef ds:uri="1ef4cb73-9e78-4ebf-bce3-06caf62c50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Accueil</vt:lpstr>
      <vt:lpstr>SQI_2020-2021</vt:lpstr>
      <vt:lpstr>MES_2021-2022</vt:lpstr>
      <vt:lpstr>MEQ_2016-2017</vt:lpstr>
      <vt:lpstr>MSSS_2021-2022</vt:lpstr>
      <vt:lpstr>Feuil1</vt:lpstr>
      <vt:lpstr>Feuil3</vt:lpstr>
      <vt:lpstr>Feuil4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Registre public des données énergétiques des bâtiments institutionnels</dc:title>
  <dc:subject/>
  <dc:creator>Gouvernement du Québec (MELCCFP)</dc:creator>
  <cp:keywords>bâtiments institutionnels, GES, consommation d'énergie, registre</cp:keywords>
  <dc:description/>
  <cp:lastModifiedBy>Hajib, Soumia (SITE)</cp:lastModifiedBy>
  <cp:revision/>
  <dcterms:created xsi:type="dcterms:W3CDTF">2015-06-05T18:19:34Z</dcterms:created>
  <dcterms:modified xsi:type="dcterms:W3CDTF">2023-08-03T16:13:24Z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0x010100BB8E58E055D9C444B687C86691A6DEBC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